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"/>
    </mc:Choice>
  </mc:AlternateContent>
  <xr:revisionPtr revIDLastSave="0" documentId="13_ncr:1_{63EC528E-E4C9-4CF6-BA52-7D130D904CD7}" xr6:coauthVersionLast="47" xr6:coauthVersionMax="47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Hoja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_xlnm._FilterDatabase" localSheetId="8" hidden="1">'Absence Report'!$A$3:$B$29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8"/>
  <pivotCaches>
    <pivotCache cacheId="898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F4" i="7"/>
  <c r="R466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G466" i="7" l="1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M5" i="6" s="1"/>
  <c r="E4" i="6"/>
  <c r="E17" i="8"/>
  <c r="E18" i="8" s="1"/>
  <c r="E19" i="8" s="1"/>
  <c r="F14" i="8" l="1"/>
  <c r="E14" i="8"/>
  <c r="D14" i="8"/>
  <c r="D11" i="8"/>
  <c r="D8" i="8" s="1"/>
  <c r="D3" i="8" s="1"/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J11" i="6" s="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T4" i="7" l="1"/>
  <c r="T6" i="7"/>
  <c r="T5" i="7"/>
  <c r="I92" i="3"/>
  <c r="L92" i="7" s="1"/>
  <c r="I440" i="4"/>
  <c r="M440" i="7" s="1"/>
  <c r="I184" i="4"/>
  <c r="M184" i="7" s="1"/>
  <c r="I19" i="4"/>
  <c r="M19" i="7" s="1"/>
  <c r="I447" i="4"/>
  <c r="M447" i="7" s="1"/>
  <c r="I59" i="4"/>
  <c r="M59" i="7" s="1"/>
  <c r="I234" i="4"/>
  <c r="M234" i="7" s="1"/>
  <c r="I262" i="4"/>
  <c r="M262" i="7" s="1"/>
  <c r="I432" i="4"/>
  <c r="M432" i="7" s="1"/>
  <c r="I29" i="4"/>
  <c r="M29" i="7" s="1"/>
  <c r="I414" i="4"/>
  <c r="M414" i="7" s="1"/>
  <c r="I144" i="4"/>
  <c r="M144" i="7" s="1"/>
  <c r="I237" i="4"/>
  <c r="M237" i="7" s="1"/>
  <c r="I69" i="4"/>
  <c r="M69" i="7" s="1"/>
  <c r="I372" i="4"/>
  <c r="M372" i="7" s="1"/>
  <c r="I7" i="4"/>
  <c r="M7" i="7" s="1"/>
  <c r="I126" i="4"/>
  <c r="M126" i="7" s="1"/>
  <c r="I279" i="4"/>
  <c r="M279" i="7" s="1"/>
  <c r="I205" i="4"/>
  <c r="M205" i="7" s="1"/>
  <c r="I202" i="3"/>
  <c r="L202" i="7" s="1"/>
  <c r="I171" i="3"/>
  <c r="L171" i="7" s="1"/>
  <c r="I287" i="3"/>
  <c r="L287" i="7" s="1"/>
  <c r="I337" i="3"/>
  <c r="L337" i="7" s="1"/>
  <c r="I116" i="3"/>
  <c r="L116" i="7" s="1"/>
  <c r="I169" i="3"/>
  <c r="L169" i="7" s="1"/>
  <c r="I13" i="3"/>
  <c r="L13" i="7" s="1"/>
  <c r="I260" i="3"/>
  <c r="L260" i="7" s="1"/>
  <c r="I9" i="3"/>
  <c r="L9" i="7" s="1"/>
  <c r="I124" i="3"/>
  <c r="L124" i="7" s="1"/>
  <c r="I343" i="3"/>
  <c r="L343" i="7" s="1"/>
  <c r="I146" i="3"/>
  <c r="L146" i="7" s="1"/>
  <c r="I424" i="3"/>
  <c r="L424" i="7" s="1"/>
  <c r="I354" i="3"/>
  <c r="L354" i="7" s="1"/>
  <c r="I242" i="3"/>
  <c r="L242" i="7" s="1"/>
  <c r="I326" i="3"/>
  <c r="L326" i="7" s="1"/>
  <c r="I134" i="3"/>
  <c r="L134" i="7" s="1"/>
  <c r="I415" i="2"/>
  <c r="K415" i="7" s="1"/>
  <c r="I13" i="2"/>
  <c r="K13" i="7" s="1"/>
  <c r="I292" i="2"/>
  <c r="K292" i="7" s="1"/>
  <c r="I268" i="2"/>
  <c r="K268" i="7" s="1"/>
  <c r="I213" i="2"/>
  <c r="K213" i="7" s="1"/>
  <c r="I14" i="2"/>
  <c r="K14" i="7" s="1"/>
  <c r="I386" i="2"/>
  <c r="K386" i="7" s="1"/>
  <c r="I245" i="2"/>
  <c r="K245" i="7" s="1"/>
  <c r="I381" i="2"/>
  <c r="K381" i="7" s="1"/>
  <c r="I249" i="4" l="1"/>
  <c r="M249" i="7" s="1"/>
  <c r="I211" i="4"/>
  <c r="M211" i="7" s="1"/>
  <c r="I465" i="4"/>
  <c r="M465" i="7" s="1"/>
  <c r="I74" i="3"/>
  <c r="L74" i="7" s="1"/>
  <c r="I192" i="3"/>
  <c r="L192" i="7" s="1"/>
  <c r="I155" i="4"/>
  <c r="M155" i="7" s="1"/>
  <c r="I419" i="4"/>
  <c r="M419" i="7" s="1"/>
  <c r="I267" i="4"/>
  <c r="M267" i="7" s="1"/>
  <c r="I17" i="3"/>
  <c r="L17" i="7" s="1"/>
  <c r="I294" i="4"/>
  <c r="M294" i="7" s="1"/>
  <c r="I422" i="2"/>
  <c r="K422" i="7" s="1"/>
  <c r="I37" i="4"/>
  <c r="M37" i="7" s="1"/>
  <c r="I12" i="2"/>
  <c r="K12" i="7" s="1"/>
  <c r="I324" i="3"/>
  <c r="L324" i="7" s="1"/>
  <c r="I159" i="3"/>
  <c r="L159" i="7" s="1"/>
  <c r="I280" i="4"/>
  <c r="M280" i="7" s="1"/>
  <c r="I282" i="3"/>
  <c r="L282" i="7" s="1"/>
  <c r="I283" i="2"/>
  <c r="K283" i="7" s="1"/>
  <c r="I346" i="3"/>
  <c r="L346" i="7" s="1"/>
  <c r="I357" i="4"/>
  <c r="M357" i="7" s="1"/>
  <c r="I10" i="4"/>
  <c r="M10" i="7" s="1"/>
  <c r="I459" i="4"/>
  <c r="M459" i="7" s="1"/>
  <c r="I18" i="4"/>
  <c r="M18" i="7" s="1"/>
  <c r="I247" i="3"/>
  <c r="L247" i="7" s="1"/>
  <c r="I263" i="3"/>
  <c r="L263" i="7" s="1"/>
  <c r="I164" i="4"/>
  <c r="M164" i="7" s="1"/>
  <c r="I63" i="2"/>
  <c r="K63" i="7" s="1"/>
  <c r="I165" i="2"/>
  <c r="K165" i="7" s="1"/>
  <c r="I116" i="4"/>
  <c r="M116" i="7" s="1"/>
  <c r="I55" i="2"/>
  <c r="K55" i="7" s="1"/>
  <c r="I238" i="4"/>
  <c r="M238" i="7" s="1"/>
  <c r="I160" i="3"/>
  <c r="L160" i="7" s="1"/>
  <c r="I287" i="2"/>
  <c r="K287" i="7" s="1"/>
  <c r="I251" i="2"/>
  <c r="K251" i="7" s="1"/>
  <c r="I235" i="3"/>
  <c r="L235" i="7" s="1"/>
  <c r="I268" i="4"/>
  <c r="M268" i="7" s="1"/>
  <c r="I322" i="3"/>
  <c r="L322" i="7" s="1"/>
  <c r="I218" i="3"/>
  <c r="L218" i="7" s="1"/>
  <c r="I196" i="4"/>
  <c r="M196" i="7" s="1"/>
  <c r="I334" i="4"/>
  <c r="M334" i="7" s="1"/>
  <c r="I43" i="2"/>
  <c r="K43" i="7" s="1"/>
  <c r="I186" i="2"/>
  <c r="K186" i="7" s="1"/>
  <c r="I332" i="4"/>
  <c r="M332" i="7" s="1"/>
  <c r="I405" i="2"/>
  <c r="K405" i="7" s="1"/>
  <c r="I271" i="3"/>
  <c r="L271" i="7" s="1"/>
  <c r="I373" i="4"/>
  <c r="M373" i="7" s="1"/>
  <c r="I457" i="2"/>
  <c r="K457" i="7" s="1"/>
  <c r="I267" i="3"/>
  <c r="L267" i="7" s="1"/>
  <c r="I408" i="4"/>
  <c r="M408" i="7" s="1"/>
  <c r="I185" i="3"/>
  <c r="L185" i="7" s="1"/>
  <c r="I115" i="3"/>
  <c r="L115" i="7" s="1"/>
  <c r="I148" i="3"/>
  <c r="L148" i="7" s="1"/>
  <c r="I401" i="3"/>
  <c r="L401" i="7" s="1"/>
  <c r="I358" i="4"/>
  <c r="M358" i="7" s="1"/>
  <c r="I252" i="3"/>
  <c r="L252" i="7" s="1"/>
  <c r="I96" i="3"/>
  <c r="L96" i="7" s="1"/>
  <c r="I113" i="3"/>
  <c r="L113" i="7" s="1"/>
  <c r="I206" i="2"/>
  <c r="K206" i="7" s="1"/>
  <c r="I120" i="3"/>
  <c r="L120" i="7" s="1"/>
  <c r="I272" i="4"/>
  <c r="M272" i="7" s="1"/>
  <c r="I292" i="4"/>
  <c r="M292" i="7" s="1"/>
  <c r="I21" i="2"/>
  <c r="K21" i="7" s="1"/>
  <c r="I460" i="3"/>
  <c r="L460" i="7" s="1"/>
  <c r="I44" i="2"/>
  <c r="K44" i="7" s="1"/>
  <c r="I275" i="3"/>
  <c r="L275" i="7" s="1"/>
  <c r="I22" i="3"/>
  <c r="L22" i="7" s="1"/>
  <c r="I60" i="4"/>
  <c r="M60" i="7" s="1"/>
  <c r="I216" i="4"/>
  <c r="M216" i="7" s="1"/>
  <c r="I403" i="4"/>
  <c r="M403" i="7" s="1"/>
  <c r="I220" i="3"/>
  <c r="L220" i="7" s="1"/>
  <c r="I65" i="4"/>
  <c r="M65" i="7" s="1"/>
  <c r="I243" i="4"/>
  <c r="M243" i="7" s="1"/>
  <c r="I215" i="2"/>
  <c r="K215" i="7" s="1"/>
  <c r="I343" i="2"/>
  <c r="K343" i="7" s="1"/>
  <c r="I158" i="3"/>
  <c r="L158" i="7" s="1"/>
  <c r="I234" i="3"/>
  <c r="L234" i="7" s="1"/>
  <c r="I90" i="3"/>
  <c r="L90" i="7" s="1"/>
  <c r="I329" i="4"/>
  <c r="M329" i="7" s="1"/>
  <c r="I140" i="4"/>
  <c r="M140" i="7" s="1"/>
  <c r="I391" i="4"/>
  <c r="M391" i="7" s="1"/>
  <c r="I289" i="4"/>
  <c r="M289" i="7" s="1"/>
  <c r="I180" i="4"/>
  <c r="M180" i="7" s="1"/>
  <c r="I407" i="4"/>
  <c r="M407" i="7" s="1"/>
  <c r="I230" i="2"/>
  <c r="K230" i="7" s="1"/>
  <c r="I156" i="2"/>
  <c r="K156" i="7" s="1"/>
  <c r="I266" i="3"/>
  <c r="L266" i="7" s="1"/>
  <c r="I278" i="4"/>
  <c r="M278" i="7" s="1"/>
  <c r="I130" i="3"/>
  <c r="L130" i="7" s="1"/>
  <c r="I139" i="4"/>
  <c r="M139" i="7" s="1"/>
  <c r="I208" i="2"/>
  <c r="K208" i="7" s="1"/>
  <c r="I341" i="2"/>
  <c r="K341" i="7" s="1"/>
  <c r="I188" i="2"/>
  <c r="K188" i="7" s="1"/>
  <c r="I277" i="3"/>
  <c r="L277" i="7" s="1"/>
  <c r="I274" i="4"/>
  <c r="M274" i="7" s="1"/>
  <c r="I23" i="4"/>
  <c r="M23" i="7" s="1"/>
  <c r="I186" i="4"/>
  <c r="M186" i="7" s="1"/>
  <c r="I456" i="4"/>
  <c r="M456" i="7" s="1"/>
  <c r="I410" i="3"/>
  <c r="L410" i="7" s="1"/>
  <c r="I255" i="3"/>
  <c r="L255" i="7" s="1"/>
  <c r="I446" i="4"/>
  <c r="M446" i="7" s="1"/>
  <c r="I134" i="4"/>
  <c r="M134" i="7" s="1"/>
  <c r="I95" i="4"/>
  <c r="M95" i="7" s="1"/>
  <c r="I449" i="4"/>
  <c r="M449" i="7" s="1"/>
  <c r="I408" i="2"/>
  <c r="K408" i="7" s="1"/>
  <c r="I394" i="3"/>
  <c r="L394" i="7" s="1"/>
  <c r="I198" i="3"/>
  <c r="L198" i="7" s="1"/>
  <c r="I35" i="3"/>
  <c r="L35" i="7" s="1"/>
  <c r="I356" i="4"/>
  <c r="M356" i="7" s="1"/>
  <c r="I377" i="4"/>
  <c r="M377" i="7" s="1"/>
  <c r="I79" i="4"/>
  <c r="M79" i="7" s="1"/>
  <c r="I100" i="4"/>
  <c r="M100" i="7" s="1"/>
  <c r="I442" i="4"/>
  <c r="M442" i="7" s="1"/>
  <c r="I443" i="3"/>
  <c r="L443" i="7" s="1"/>
  <c r="I387" i="4"/>
  <c r="M387" i="7" s="1"/>
  <c r="I261" i="4"/>
  <c r="M261" i="7" s="1"/>
  <c r="I160" i="2"/>
  <c r="K160" i="7" s="1"/>
  <c r="I309" i="2"/>
  <c r="K309" i="7" s="1"/>
  <c r="I246" i="2"/>
  <c r="K246" i="7" s="1"/>
  <c r="I21" i="3"/>
  <c r="L21" i="7" s="1"/>
  <c r="I371" i="3"/>
  <c r="L371" i="7" s="1"/>
  <c r="I174" i="4"/>
  <c r="M174" i="7" s="1"/>
  <c r="I192" i="4"/>
  <c r="M192" i="7" s="1"/>
  <c r="I224" i="4"/>
  <c r="M224" i="7" s="1"/>
  <c r="I173" i="4"/>
  <c r="M173" i="7" s="1"/>
  <c r="I226" i="3"/>
  <c r="L226" i="7" s="1"/>
  <c r="I165" i="4"/>
  <c r="M165" i="7" s="1"/>
  <c r="I404" i="4"/>
  <c r="M404" i="7" s="1"/>
  <c r="I280" i="3"/>
  <c r="L280" i="7" s="1"/>
  <c r="I193" i="2"/>
  <c r="K193" i="7" s="1"/>
  <c r="I224" i="3"/>
  <c r="L224" i="7" s="1"/>
  <c r="I389" i="4"/>
  <c r="M389" i="7" s="1"/>
  <c r="I96" i="4"/>
  <c r="M96" i="7" s="1"/>
  <c r="I31" i="4"/>
  <c r="M31" i="7" s="1"/>
  <c r="I306" i="2"/>
  <c r="K306" i="7" s="1"/>
  <c r="I412" i="3"/>
  <c r="L412" i="7" s="1"/>
  <c r="I203" i="4"/>
  <c r="M203" i="7" s="1"/>
  <c r="I326" i="2"/>
  <c r="K326" i="7" s="1"/>
  <c r="I239" i="2"/>
  <c r="K239" i="7" s="1"/>
  <c r="I257" i="3"/>
  <c r="L257" i="7" s="1"/>
  <c r="I131" i="3"/>
  <c r="L131" i="7" s="1"/>
  <c r="I419" i="3"/>
  <c r="L419" i="7" s="1"/>
  <c r="I194" i="4"/>
  <c r="M194" i="7" s="1"/>
  <c r="I28" i="4"/>
  <c r="M28" i="7" s="1"/>
  <c r="I136" i="2"/>
  <c r="K136" i="7" s="1"/>
  <c r="I173" i="2"/>
  <c r="K173" i="7" s="1"/>
  <c r="I185" i="4"/>
  <c r="M185" i="7" s="1"/>
  <c r="I418" i="2"/>
  <c r="K418" i="7" s="1"/>
  <c r="I285" i="3"/>
  <c r="L285" i="7" s="1"/>
  <c r="I428" i="4"/>
  <c r="M428" i="7" s="1"/>
  <c r="I16" i="4"/>
  <c r="M16" i="7" s="1"/>
  <c r="I395" i="4"/>
  <c r="M395" i="7" s="1"/>
  <c r="I14" i="4"/>
  <c r="M14" i="7" s="1"/>
  <c r="I212" i="3"/>
  <c r="L212" i="7" s="1"/>
  <c r="I282" i="2"/>
  <c r="K282" i="7" s="1"/>
  <c r="I76" i="2"/>
  <c r="K76" i="7" s="1"/>
  <c r="I14" i="3"/>
  <c r="L14" i="7" s="1"/>
  <c r="I162" i="4"/>
  <c r="M162" i="7" s="1"/>
  <c r="I260" i="4"/>
  <c r="M260" i="7" s="1"/>
  <c r="I191" i="4"/>
  <c r="M191" i="7" s="1"/>
  <c r="I434" i="4"/>
  <c r="M434" i="7" s="1"/>
  <c r="I270" i="4"/>
  <c r="M270" i="7" s="1"/>
  <c r="I381" i="4"/>
  <c r="M381" i="7" s="1"/>
  <c r="I178" i="3"/>
  <c r="L178" i="7" s="1"/>
  <c r="I325" i="3"/>
  <c r="L325" i="7" s="1"/>
  <c r="I76" i="3"/>
  <c r="L76" i="7" s="1"/>
  <c r="I370" i="3"/>
  <c r="L370" i="7" s="1"/>
  <c r="I386" i="4"/>
  <c r="M386" i="7" s="1"/>
  <c r="I345" i="4"/>
  <c r="M345" i="7" s="1"/>
  <c r="I52" i="2"/>
  <c r="K52" i="7" s="1"/>
  <c r="I143" i="2"/>
  <c r="K143" i="7" s="1"/>
  <c r="I41" i="4"/>
  <c r="M41" i="7" s="1"/>
  <c r="I311" i="2"/>
  <c r="K311" i="7" s="1"/>
  <c r="I27" i="4"/>
  <c r="M27" i="7" s="1"/>
  <c r="I200" i="4"/>
  <c r="M200" i="7" s="1"/>
  <c r="I284" i="2"/>
  <c r="K284" i="7" s="1"/>
  <c r="I362" i="2"/>
  <c r="K362" i="7" s="1"/>
  <c r="I15" i="2"/>
  <c r="K15" i="7" s="1"/>
  <c r="I142" i="3"/>
  <c r="L142" i="7" s="1"/>
  <c r="I414" i="3"/>
  <c r="L414" i="7" s="1"/>
  <c r="I246" i="3"/>
  <c r="L246" i="7" s="1"/>
  <c r="I203" i="3"/>
  <c r="L203" i="7" s="1"/>
  <c r="I369" i="4"/>
  <c r="M369" i="7" s="1"/>
  <c r="I375" i="4"/>
  <c r="M375" i="7" s="1"/>
  <c r="I412" i="4"/>
  <c r="M412" i="7" s="1"/>
  <c r="I397" i="4"/>
  <c r="M397" i="7" s="1"/>
  <c r="I264" i="4"/>
  <c r="M264" i="7" s="1"/>
  <c r="I266" i="2"/>
  <c r="K266" i="7" s="1"/>
  <c r="I316" i="2"/>
  <c r="K316" i="7" s="1"/>
  <c r="I282" i="4"/>
  <c r="M282" i="7" s="1"/>
  <c r="I142" i="4"/>
  <c r="M142" i="7" s="1"/>
  <c r="I252" i="4"/>
  <c r="M252" i="7" s="1"/>
  <c r="I128" i="4"/>
  <c r="M128" i="7" s="1"/>
  <c r="I169" i="4"/>
  <c r="M169" i="7" s="1"/>
  <c r="I430" i="4"/>
  <c r="M430" i="7" s="1"/>
  <c r="I317" i="4"/>
  <c r="M317" i="7" s="1"/>
  <c r="I195" i="2"/>
  <c r="K195" i="7" s="1"/>
  <c r="I405" i="3"/>
  <c r="L405" i="7" s="1"/>
  <c r="I60" i="3"/>
  <c r="L60" i="7" s="1"/>
  <c r="I154" i="3"/>
  <c r="L154" i="7" s="1"/>
  <c r="I445" i="4"/>
  <c r="M445" i="7" s="1"/>
  <c r="I293" i="4"/>
  <c r="M293" i="7" s="1"/>
  <c r="I4" i="4"/>
  <c r="M4" i="7" s="1"/>
  <c r="I341" i="4"/>
  <c r="M341" i="7" s="1"/>
  <c r="I402" i="4"/>
  <c r="M402" i="7" s="1"/>
  <c r="I163" i="4"/>
  <c r="M163" i="7" s="1"/>
  <c r="I275" i="4"/>
  <c r="M275" i="7" s="1"/>
  <c r="I431" i="2"/>
  <c r="K431" i="7" s="1"/>
  <c r="I142" i="2"/>
  <c r="K142" i="7" s="1"/>
  <c r="I34" i="2"/>
  <c r="K34" i="7" s="1"/>
  <c r="I234" i="2"/>
  <c r="K234" i="7" s="1"/>
  <c r="I153" i="2"/>
  <c r="K153" i="7" s="1"/>
  <c r="I359" i="3"/>
  <c r="L359" i="7" s="1"/>
  <c r="I380" i="4"/>
  <c r="M380" i="7" s="1"/>
  <c r="I406" i="4"/>
  <c r="M406" i="7" s="1"/>
  <c r="I168" i="4"/>
  <c r="M168" i="7" s="1"/>
  <c r="I236" i="4"/>
  <c r="M236" i="7" s="1"/>
  <c r="I436" i="4"/>
  <c r="M436" i="7" s="1"/>
  <c r="I314" i="4"/>
  <c r="M314" i="7" s="1"/>
  <c r="I259" i="2"/>
  <c r="K259" i="7" s="1"/>
  <c r="I210" i="3"/>
  <c r="L210" i="7" s="1"/>
  <c r="I177" i="3"/>
  <c r="L177" i="7" s="1"/>
  <c r="I396" i="3"/>
  <c r="L396" i="7" s="1"/>
  <c r="I352" i="3"/>
  <c r="L352" i="7" s="1"/>
  <c r="I54" i="4"/>
  <c r="M54" i="7" s="1"/>
  <c r="I122" i="4"/>
  <c r="M122" i="7" s="1"/>
  <c r="I26" i="4"/>
  <c r="M26" i="7" s="1"/>
  <c r="I283" i="4"/>
  <c r="M283" i="7" s="1"/>
  <c r="I75" i="4"/>
  <c r="M75" i="7" s="1"/>
  <c r="I20" i="4"/>
  <c r="M20" i="7" s="1"/>
  <c r="I193" i="4"/>
  <c r="M193" i="7" s="1"/>
  <c r="I23" i="2"/>
  <c r="K23" i="7" s="1"/>
  <c r="I86" i="2"/>
  <c r="K86" i="7" s="1"/>
  <c r="I231" i="3"/>
  <c r="L231" i="7" s="1"/>
  <c r="I8" i="2"/>
  <c r="K8" i="7" s="1"/>
  <c r="I65" i="2"/>
  <c r="K65" i="7" s="1"/>
  <c r="I451" i="4"/>
  <c r="M451" i="7" s="1"/>
  <c r="I160" i="4"/>
  <c r="M160" i="7" s="1"/>
  <c r="I8" i="4"/>
  <c r="M8" i="7" s="1"/>
  <c r="I167" i="4"/>
  <c r="M167" i="7" s="1"/>
  <c r="I348" i="4"/>
  <c r="M348" i="7" s="1"/>
  <c r="I162" i="3"/>
  <c r="L162" i="7" s="1"/>
  <c r="I53" i="4"/>
  <c r="M53" i="7" s="1"/>
  <c r="I444" i="4"/>
  <c r="M444" i="7" s="1"/>
  <c r="I300" i="4"/>
  <c r="M300" i="7" s="1"/>
  <c r="I362" i="4"/>
  <c r="M362" i="7" s="1"/>
  <c r="I258" i="4"/>
  <c r="M258" i="7" s="1"/>
  <c r="I315" i="4"/>
  <c r="M315" i="7" s="1"/>
  <c r="I87" i="4"/>
  <c r="M87" i="7" s="1"/>
  <c r="I5" i="4"/>
  <c r="M5" i="7" s="1"/>
  <c r="I330" i="4"/>
  <c r="M330" i="7" s="1"/>
  <c r="I187" i="4"/>
  <c r="M187" i="7" s="1"/>
  <c r="I195" i="4"/>
  <c r="M195" i="7" s="1"/>
  <c r="I248" i="2"/>
  <c r="K248" i="7" s="1"/>
  <c r="I299" i="3"/>
  <c r="L299" i="7" s="1"/>
  <c r="I156" i="4"/>
  <c r="M156" i="7" s="1"/>
  <c r="I71" i="4"/>
  <c r="M71" i="7" s="1"/>
  <c r="I127" i="4"/>
  <c r="M127" i="7" s="1"/>
  <c r="I265" i="4"/>
  <c r="M265" i="7" s="1"/>
  <c r="I338" i="3"/>
  <c r="L338" i="7" s="1"/>
  <c r="I262" i="2"/>
  <c r="K262" i="7" s="1"/>
  <c r="I209" i="3"/>
  <c r="L209" i="7" s="1"/>
  <c r="I57" i="4"/>
  <c r="M57" i="7" s="1"/>
  <c r="I462" i="4"/>
  <c r="M462" i="7" s="1"/>
  <c r="I394" i="2"/>
  <c r="K394" i="7" s="1"/>
  <c r="I290" i="2"/>
  <c r="K290" i="7" s="1"/>
  <c r="I351" i="2"/>
  <c r="K351" i="7" s="1"/>
  <c r="I437" i="2"/>
  <c r="K437" i="7" s="1"/>
  <c r="I419" i="2"/>
  <c r="K419" i="7" s="1"/>
  <c r="I111" i="3"/>
  <c r="L111" i="7" s="1"/>
  <c r="I361" i="3"/>
  <c r="L361" i="7" s="1"/>
  <c r="I339" i="4"/>
  <c r="M339" i="7" s="1"/>
  <c r="I188" i="4"/>
  <c r="M188" i="7" s="1"/>
  <c r="I327" i="4"/>
  <c r="M327" i="7" s="1"/>
  <c r="I363" i="4"/>
  <c r="M363" i="7" s="1"/>
  <c r="I301" i="3"/>
  <c r="L301" i="7" s="1"/>
  <c r="I331" i="3"/>
  <c r="L331" i="7" s="1"/>
  <c r="I425" i="4"/>
  <c r="M425" i="7" s="1"/>
  <c r="I331" i="4"/>
  <c r="M331" i="7" s="1"/>
  <c r="I199" i="4"/>
  <c r="M199" i="7" s="1"/>
  <c r="I50" i="4"/>
  <c r="M50" i="7" s="1"/>
  <c r="I11" i="2"/>
  <c r="K11" i="7" s="1"/>
  <c r="I208" i="3"/>
  <c r="L208" i="7" s="1"/>
  <c r="I374" i="3"/>
  <c r="L374" i="7" s="1"/>
  <c r="I306" i="3"/>
  <c r="L306" i="7" s="1"/>
  <c r="I316" i="3"/>
  <c r="L316" i="7" s="1"/>
  <c r="I147" i="4"/>
  <c r="M147" i="7" s="1"/>
  <c r="I364" i="4"/>
  <c r="M364" i="7" s="1"/>
  <c r="I111" i="4"/>
  <c r="M111" i="7" s="1"/>
  <c r="I290" i="4"/>
  <c r="M290" i="7" s="1"/>
  <c r="I254" i="4"/>
  <c r="M254" i="7" s="1"/>
  <c r="I253" i="4"/>
  <c r="M253" i="7" s="1"/>
  <c r="I151" i="4"/>
  <c r="M151" i="7" s="1"/>
  <c r="I32" i="4"/>
  <c r="M32" i="7" s="1"/>
  <c r="I232" i="4"/>
  <c r="M232" i="7" s="1"/>
  <c r="I254" i="2"/>
  <c r="K254" i="7" s="1"/>
  <c r="I464" i="2"/>
  <c r="K464" i="7" s="1"/>
  <c r="I57" i="3"/>
  <c r="L57" i="7" s="1"/>
  <c r="I381" i="3"/>
  <c r="L381" i="7" s="1"/>
  <c r="I450" i="3"/>
  <c r="L450" i="7" s="1"/>
  <c r="I110" i="3"/>
  <c r="L110" i="7" s="1"/>
  <c r="I236" i="3"/>
  <c r="L236" i="7" s="1"/>
  <c r="I405" i="4"/>
  <c r="M405" i="7" s="1"/>
  <c r="I52" i="4"/>
  <c r="M52" i="7" s="1"/>
  <c r="I385" i="4"/>
  <c r="M385" i="7" s="1"/>
  <c r="I415" i="4"/>
  <c r="M415" i="7" s="1"/>
  <c r="I435" i="4"/>
  <c r="M435" i="7" s="1"/>
  <c r="I463" i="4"/>
  <c r="M463" i="7" s="1"/>
  <c r="I207" i="2"/>
  <c r="K207" i="7" s="1"/>
  <c r="I336" i="2"/>
  <c r="K336" i="7" s="1"/>
  <c r="I150" i="2"/>
  <c r="K150" i="7" s="1"/>
  <c r="I445" i="3"/>
  <c r="L445" i="7" s="1"/>
  <c r="I465" i="3"/>
  <c r="L465" i="7" s="1"/>
  <c r="I256" i="3"/>
  <c r="L256" i="7" s="1"/>
  <c r="I353" i="3"/>
  <c r="L353" i="7" s="1"/>
  <c r="I12" i="3"/>
  <c r="L12" i="7" s="1"/>
  <c r="I106" i="3"/>
  <c r="L106" i="7" s="1"/>
  <c r="I397" i="3"/>
  <c r="L397" i="7" s="1"/>
  <c r="I266" i="4"/>
  <c r="M266" i="7" s="1"/>
  <c r="I209" i="4"/>
  <c r="M209" i="7" s="1"/>
  <c r="I393" i="4"/>
  <c r="M393" i="7" s="1"/>
  <c r="I350" i="4"/>
  <c r="M350" i="7" s="1"/>
  <c r="I131" i="2"/>
  <c r="K131" i="7" s="1"/>
  <c r="I48" i="2"/>
  <c r="K48" i="7" s="1"/>
  <c r="I139" i="2"/>
  <c r="K139" i="7" s="1"/>
  <c r="I411" i="2"/>
  <c r="K411" i="7" s="1"/>
  <c r="I35" i="2"/>
  <c r="K35" i="7" s="1"/>
  <c r="I84" i="3"/>
  <c r="L84" i="7" s="1"/>
  <c r="I30" i="3"/>
  <c r="L30" i="7" s="1"/>
  <c r="I455" i="3"/>
  <c r="L455" i="7" s="1"/>
  <c r="I182" i="3"/>
  <c r="L182" i="7" s="1"/>
  <c r="I48" i="3"/>
  <c r="L48" i="7" s="1"/>
  <c r="I242" i="4"/>
  <c r="M242" i="7" s="1"/>
  <c r="I421" i="4"/>
  <c r="M421" i="7" s="1"/>
  <c r="I443" i="4"/>
  <c r="M443" i="7" s="1"/>
  <c r="I416" i="4"/>
  <c r="M416" i="7" s="1"/>
  <c r="I84" i="4"/>
  <c r="M84" i="7" s="1"/>
  <c r="I94" i="4"/>
  <c r="M94" i="7" s="1"/>
  <c r="I158" i="4"/>
  <c r="M158" i="7" s="1"/>
  <c r="I305" i="4"/>
  <c r="M305" i="7" s="1"/>
  <c r="I273" i="4"/>
  <c r="M273" i="7" s="1"/>
  <c r="I263" i="4"/>
  <c r="M263" i="7" s="1"/>
  <c r="I58" i="4"/>
  <c r="M58" i="7" s="1"/>
  <c r="I88" i="4"/>
  <c r="M88" i="7" s="1"/>
  <c r="I246" i="4"/>
  <c r="M246" i="7" s="1"/>
  <c r="I465" i="2"/>
  <c r="K465" i="7" s="1"/>
  <c r="I225" i="2"/>
  <c r="K225" i="7" s="1"/>
  <c r="I102" i="2"/>
  <c r="K102" i="7" s="1"/>
  <c r="I90" i="2"/>
  <c r="K90" i="7" s="1"/>
  <c r="I108" i="2"/>
  <c r="K108" i="7" s="1"/>
  <c r="I39" i="3"/>
  <c r="L39" i="7" s="1"/>
  <c r="I341" i="3"/>
  <c r="L341" i="7" s="1"/>
  <c r="I452" i="4"/>
  <c r="M452" i="7" s="1"/>
  <c r="I427" i="4"/>
  <c r="M427" i="7" s="1"/>
  <c r="I342" i="4"/>
  <c r="M342" i="7" s="1"/>
  <c r="I34" i="4"/>
  <c r="M34" i="7" s="1"/>
  <c r="I346" i="4"/>
  <c r="M346" i="7" s="1"/>
  <c r="I298" i="4"/>
  <c r="M298" i="7" s="1"/>
  <c r="I423" i="4"/>
  <c r="M423" i="7" s="1"/>
  <c r="I291" i="4"/>
  <c r="M291" i="7" s="1"/>
  <c r="I46" i="4"/>
  <c r="M46" i="7" s="1"/>
  <c r="I49" i="4"/>
  <c r="M49" i="7" s="1"/>
  <c r="I171" i="4"/>
  <c r="M171" i="7" s="1"/>
  <c r="I63" i="4"/>
  <c r="M63" i="7" s="1"/>
  <c r="I418" i="4"/>
  <c r="M418" i="7" s="1"/>
  <c r="I215" i="4"/>
  <c r="M215" i="7" s="1"/>
  <c r="I197" i="4"/>
  <c r="M197" i="7" s="1"/>
  <c r="I135" i="4"/>
  <c r="M135" i="7" s="1"/>
  <c r="I73" i="4"/>
  <c r="M73" i="7" s="1"/>
  <c r="I457" i="4"/>
  <c r="M457" i="7" s="1"/>
  <c r="I345" i="2"/>
  <c r="K345" i="7" s="1"/>
  <c r="I123" i="2"/>
  <c r="K123" i="7" s="1"/>
  <c r="I308" i="2"/>
  <c r="K308" i="7" s="1"/>
  <c r="I418" i="3"/>
  <c r="L418" i="7" s="1"/>
  <c r="I463" i="3"/>
  <c r="L463" i="7" s="1"/>
  <c r="I227" i="3"/>
  <c r="L227" i="7" s="1"/>
  <c r="I217" i="4"/>
  <c r="M217" i="7" s="1"/>
  <c r="I413" i="4"/>
  <c r="M413" i="7" s="1"/>
  <c r="I323" i="4"/>
  <c r="M323" i="7" s="1"/>
  <c r="I181" i="4"/>
  <c r="M181" i="7" s="1"/>
  <c r="I259" i="4"/>
  <c r="M259" i="7" s="1"/>
  <c r="I296" i="4"/>
  <c r="M296" i="7" s="1"/>
  <c r="I36" i="4"/>
  <c r="M36" i="7" s="1"/>
  <c r="I56" i="4"/>
  <c r="M56" i="7" s="1"/>
  <c r="I359" i="4"/>
  <c r="M359" i="7" s="1"/>
  <c r="I109" i="4"/>
  <c r="M109" i="7" s="1"/>
  <c r="I145" i="4"/>
  <c r="M145" i="7" s="1"/>
  <c r="I380" i="2"/>
  <c r="K380" i="7" s="1"/>
  <c r="I406" i="3"/>
  <c r="L406" i="7" s="1"/>
  <c r="I152" i="3"/>
  <c r="L152" i="7" s="1"/>
  <c r="I138" i="3"/>
  <c r="L138" i="7" s="1"/>
  <c r="I46" i="3"/>
  <c r="L46" i="7" s="1"/>
  <c r="I216" i="3"/>
  <c r="L216" i="7" s="1"/>
  <c r="I453" i="4"/>
  <c r="M453" i="7" s="1"/>
  <c r="I45" i="4"/>
  <c r="M45" i="7" s="1"/>
  <c r="I349" i="4"/>
  <c r="M349" i="7" s="1"/>
  <c r="I62" i="4"/>
  <c r="M62" i="7" s="1"/>
  <c r="I154" i="4"/>
  <c r="M154" i="7" s="1"/>
  <c r="I464" i="4"/>
  <c r="M464" i="7" s="1"/>
  <c r="I89" i="4"/>
  <c r="M89" i="7" s="1"/>
  <c r="I130" i="4"/>
  <c r="M130" i="7" s="1"/>
  <c r="I307" i="4"/>
  <c r="M307" i="7" s="1"/>
  <c r="I172" i="3"/>
  <c r="L172" i="7" s="1"/>
  <c r="I13" i="4"/>
  <c r="M13" i="7" s="1"/>
  <c r="I410" i="4"/>
  <c r="M410" i="7" s="1"/>
  <c r="I161" i="4"/>
  <c r="M161" i="7" s="1"/>
  <c r="I225" i="4"/>
  <c r="M225" i="7" s="1"/>
  <c r="I51" i="4"/>
  <c r="M51" i="7" s="1"/>
  <c r="I106" i="4"/>
  <c r="M106" i="7" s="1"/>
  <c r="I303" i="4"/>
  <c r="M303" i="7" s="1"/>
  <c r="I333" i="4"/>
  <c r="M333" i="7" s="1"/>
  <c r="I15" i="4"/>
  <c r="M15" i="7" s="1"/>
  <c r="I374" i="4"/>
  <c r="M374" i="7" s="1"/>
  <c r="I21" i="4"/>
  <c r="M21" i="7" s="1"/>
  <c r="I134" i="2"/>
  <c r="K134" i="7" s="1"/>
  <c r="I27" i="3"/>
  <c r="L27" i="7" s="1"/>
  <c r="I432" i="3"/>
  <c r="L432" i="7" s="1"/>
  <c r="I309" i="3"/>
  <c r="L309" i="7" s="1"/>
  <c r="I123" i="3"/>
  <c r="L123" i="7" s="1"/>
  <c r="I89" i="3"/>
  <c r="L89" i="7" s="1"/>
  <c r="I299" i="4"/>
  <c r="M299" i="7" s="1"/>
  <c r="I11" i="4"/>
  <c r="M11" i="7" s="1"/>
  <c r="I255" i="4"/>
  <c r="M255" i="7" s="1"/>
  <c r="I107" i="4"/>
  <c r="M107" i="7" s="1"/>
  <c r="I304" i="4"/>
  <c r="M304" i="7" s="1"/>
  <c r="I120" i="4"/>
  <c r="M120" i="7" s="1"/>
  <c r="I336" i="4"/>
  <c r="M336" i="7" s="1"/>
  <c r="I102" i="4"/>
  <c r="M102" i="7" s="1"/>
  <c r="I42" i="4"/>
  <c r="M42" i="7" s="1"/>
  <c r="I76" i="4"/>
  <c r="M76" i="7" s="1"/>
  <c r="I136" i="4"/>
  <c r="M136" i="7" s="1"/>
  <c r="I353" i="4"/>
  <c r="M353" i="7" s="1"/>
  <c r="I247" i="4"/>
  <c r="M247" i="7" s="1"/>
  <c r="I313" i="4"/>
  <c r="M313" i="7" s="1"/>
  <c r="I331" i="2"/>
  <c r="K331" i="7" s="1"/>
  <c r="I129" i="2"/>
  <c r="K129" i="7" s="1"/>
  <c r="I267" i="2"/>
  <c r="K267" i="7" s="1"/>
  <c r="I238" i="2"/>
  <c r="K238" i="7" s="1"/>
  <c r="I297" i="3"/>
  <c r="L297" i="7" s="1"/>
  <c r="I105" i="3"/>
  <c r="L105" i="7" s="1"/>
  <c r="I270" i="3"/>
  <c r="L270" i="7" s="1"/>
  <c r="I221" i="3"/>
  <c r="L221" i="7" s="1"/>
  <c r="I233" i="3"/>
  <c r="L233" i="7" s="1"/>
  <c r="I67" i="3"/>
  <c r="L67" i="7" s="1"/>
  <c r="I107" i="3"/>
  <c r="L107" i="7" s="1"/>
  <c r="I201" i="4"/>
  <c r="M201" i="7" s="1"/>
  <c r="I40" i="4"/>
  <c r="M40" i="7" s="1"/>
  <c r="I420" i="4"/>
  <c r="M420" i="7" s="1"/>
  <c r="I220" i="4"/>
  <c r="M220" i="7" s="1"/>
  <c r="I133" i="4"/>
  <c r="M133" i="7" s="1"/>
  <c r="I429" i="4"/>
  <c r="M429" i="7" s="1"/>
  <c r="I382" i="3"/>
  <c r="L382" i="7" s="1"/>
  <c r="I55" i="4"/>
  <c r="M55" i="7" s="1"/>
  <c r="I117" i="4"/>
  <c r="M117" i="7" s="1"/>
  <c r="I125" i="4"/>
  <c r="M125" i="7" s="1"/>
  <c r="I352" i="4"/>
  <c r="M352" i="7" s="1"/>
  <c r="I203" i="2"/>
  <c r="K203" i="7" s="1"/>
  <c r="I103" i="3"/>
  <c r="L103" i="7" s="1"/>
  <c r="I311" i="3"/>
  <c r="L311" i="7" s="1"/>
  <c r="I365" i="4"/>
  <c r="M365" i="7" s="1"/>
  <c r="I448" i="4"/>
  <c r="M448" i="7" s="1"/>
  <c r="I340" i="4"/>
  <c r="M340" i="7" s="1"/>
  <c r="I312" i="4"/>
  <c r="M312" i="7" s="1"/>
  <c r="I368" i="4"/>
  <c r="M368" i="7" s="1"/>
  <c r="I441" i="4"/>
  <c r="M441" i="7" s="1"/>
  <c r="I370" i="4"/>
  <c r="M370" i="7" s="1"/>
  <c r="I245" i="4"/>
  <c r="M245" i="7" s="1"/>
  <c r="I379" i="4"/>
  <c r="M379" i="7" s="1"/>
  <c r="I229" i="4"/>
  <c r="M229" i="7" s="1"/>
  <c r="I153" i="4"/>
  <c r="M153" i="7" s="1"/>
  <c r="I417" i="4"/>
  <c r="M417" i="7" s="1"/>
  <c r="I189" i="4"/>
  <c r="M189" i="7" s="1"/>
  <c r="I458" i="4"/>
  <c r="M458" i="7" s="1"/>
  <c r="I248" i="4"/>
  <c r="M248" i="7" s="1"/>
  <c r="I64" i="4"/>
  <c r="M64" i="7" s="1"/>
  <c r="I239" i="4"/>
  <c r="M239" i="7" s="1"/>
  <c r="I229" i="3"/>
  <c r="L229" i="7" s="1"/>
  <c r="I349" i="2"/>
  <c r="K349" i="7" s="1"/>
  <c r="I148" i="4"/>
  <c r="M148" i="7" s="1"/>
  <c r="I455" i="4"/>
  <c r="M455" i="7" s="1"/>
  <c r="I208" i="4"/>
  <c r="M208" i="7" s="1"/>
  <c r="I411" i="4"/>
  <c r="M411" i="7" s="1"/>
  <c r="I82" i="4"/>
  <c r="M82" i="7" s="1"/>
  <c r="I92" i="4"/>
  <c r="M92" i="7" s="1"/>
  <c r="I367" i="4"/>
  <c r="M367" i="7" s="1"/>
  <c r="I322" i="4"/>
  <c r="M322" i="7" s="1"/>
  <c r="I132" i="4"/>
  <c r="M132" i="7" s="1"/>
  <c r="I206" i="4"/>
  <c r="M206" i="7" s="1"/>
  <c r="I129" i="4"/>
  <c r="M129" i="7" s="1"/>
  <c r="I396" i="4"/>
  <c r="M396" i="7" s="1"/>
  <c r="I318" i="4"/>
  <c r="M318" i="7" s="1"/>
  <c r="I269" i="4"/>
  <c r="M269" i="7" s="1"/>
  <c r="I355" i="4"/>
  <c r="M355" i="7" s="1"/>
  <c r="I146" i="4"/>
  <c r="M146" i="7" s="1"/>
  <c r="I35" i="4"/>
  <c r="M35" i="7" s="1"/>
  <c r="I166" i="4"/>
  <c r="M166" i="7" s="1"/>
  <c r="I335" i="4"/>
  <c r="M335" i="7" s="1"/>
  <c r="I288" i="4"/>
  <c r="M288" i="7" s="1"/>
  <c r="I44" i="4"/>
  <c r="M44" i="7" s="1"/>
  <c r="I115" i="4"/>
  <c r="M115" i="7" s="1"/>
  <c r="I212" i="4"/>
  <c r="M212" i="7" s="1"/>
  <c r="I99" i="4"/>
  <c r="M99" i="7" s="1"/>
  <c r="I183" i="4"/>
  <c r="M183" i="7" s="1"/>
  <c r="I411" i="3"/>
  <c r="L411" i="7" s="1"/>
  <c r="I302" i="3"/>
  <c r="L302" i="7" s="1"/>
  <c r="I394" i="4"/>
  <c r="M394" i="7" s="1"/>
  <c r="I257" i="4"/>
  <c r="M257" i="7" s="1"/>
  <c r="I210" i="4"/>
  <c r="M210" i="7" s="1"/>
  <c r="I131" i="4"/>
  <c r="M131" i="7" s="1"/>
  <c r="I388" i="4"/>
  <c r="M388" i="7" s="1"/>
  <c r="I284" i="4"/>
  <c r="M284" i="7" s="1"/>
  <c r="I301" i="4"/>
  <c r="M301" i="7" s="1"/>
  <c r="I175" i="4"/>
  <c r="M175" i="7" s="1"/>
  <c r="I170" i="4"/>
  <c r="M170" i="7" s="1"/>
  <c r="I66" i="4"/>
  <c r="M66" i="7" s="1"/>
  <c r="I325" i="4"/>
  <c r="M325" i="7" s="1"/>
  <c r="I433" i="4"/>
  <c r="M433" i="7" s="1"/>
  <c r="I98" i="4"/>
  <c r="M98" i="7" s="1"/>
  <c r="I172" i="4"/>
  <c r="M172" i="7" s="1"/>
  <c r="I316" i="4"/>
  <c r="M316" i="7" s="1"/>
  <c r="I9" i="4"/>
  <c r="M9" i="7" s="1"/>
  <c r="I38" i="4"/>
  <c r="M38" i="7" s="1"/>
  <c r="I157" i="4"/>
  <c r="M157" i="7" s="1"/>
  <c r="I227" i="4"/>
  <c r="M227" i="7" s="1"/>
  <c r="I244" i="4"/>
  <c r="M244" i="7" s="1"/>
  <c r="I143" i="4"/>
  <c r="M143" i="7" s="1"/>
  <c r="I398" i="4"/>
  <c r="M398" i="7" s="1"/>
  <c r="I22" i="4"/>
  <c r="M22" i="7" s="1"/>
  <c r="I286" i="4"/>
  <c r="M286" i="7" s="1"/>
  <c r="I101" i="4"/>
  <c r="M101" i="7" s="1"/>
  <c r="I351" i="4"/>
  <c r="M351" i="7" s="1"/>
  <c r="I240" i="4"/>
  <c r="M240" i="7" s="1"/>
  <c r="I218" i="4"/>
  <c r="M218" i="7" s="1"/>
  <c r="I105" i="4"/>
  <c r="M105" i="7" s="1"/>
  <c r="I378" i="4"/>
  <c r="M378" i="7" s="1"/>
  <c r="I320" i="4"/>
  <c r="M320" i="7" s="1"/>
  <c r="I152" i="4"/>
  <c r="M152" i="7" s="1"/>
  <c r="I309" i="4"/>
  <c r="M309" i="7" s="1"/>
  <c r="I437" i="4"/>
  <c r="M437" i="7" s="1"/>
  <c r="I103" i="4"/>
  <c r="M103" i="7" s="1"/>
  <c r="I250" i="4"/>
  <c r="M250" i="7" s="1"/>
  <c r="I145" i="3"/>
  <c r="L145" i="7" s="1"/>
  <c r="I460" i="4"/>
  <c r="M460" i="7" s="1"/>
  <c r="I390" i="4"/>
  <c r="M390" i="7" s="1"/>
  <c r="I222" i="4"/>
  <c r="M222" i="7" s="1"/>
  <c r="I72" i="4"/>
  <c r="M72" i="7" s="1"/>
  <c r="I80" i="4"/>
  <c r="M80" i="7" s="1"/>
  <c r="I141" i="4"/>
  <c r="M141" i="7" s="1"/>
  <c r="I118" i="4"/>
  <c r="M118" i="7" s="1"/>
  <c r="I97" i="4"/>
  <c r="M97" i="7" s="1"/>
  <c r="I251" i="4"/>
  <c r="M251" i="7" s="1"/>
  <c r="I361" i="4"/>
  <c r="M361" i="7" s="1"/>
  <c r="I68" i="4"/>
  <c r="M68" i="7" s="1"/>
  <c r="I17" i="4"/>
  <c r="M17" i="7" s="1"/>
  <c r="I400" i="4"/>
  <c r="M400" i="7" s="1"/>
  <c r="I124" i="4"/>
  <c r="M124" i="7" s="1"/>
  <c r="I450" i="4"/>
  <c r="M450" i="7" s="1"/>
  <c r="I384" i="4"/>
  <c r="M384" i="7" s="1"/>
  <c r="I392" i="4"/>
  <c r="M392" i="7" s="1"/>
  <c r="I93" i="4"/>
  <c r="M93" i="7" s="1"/>
  <c r="I343" i="4"/>
  <c r="M343" i="7" s="1"/>
  <c r="I399" i="4"/>
  <c r="M399" i="7" s="1"/>
  <c r="I78" i="4"/>
  <c r="M78" i="7" s="1"/>
  <c r="I48" i="4"/>
  <c r="M48" i="7" s="1"/>
  <c r="I12" i="4"/>
  <c r="M12" i="7" s="1"/>
  <c r="I281" i="4"/>
  <c r="M281" i="7" s="1"/>
  <c r="I376" i="4"/>
  <c r="M376" i="7" s="1"/>
  <c r="I90" i="4"/>
  <c r="M90" i="7" s="1"/>
  <c r="I202" i="4"/>
  <c r="M202" i="7" s="1"/>
  <c r="I112" i="4"/>
  <c r="M112" i="7" s="1"/>
  <c r="I404" i="2"/>
  <c r="K404" i="7" s="1"/>
  <c r="I217" i="3"/>
  <c r="L217" i="7" s="1"/>
  <c r="I82" i="3"/>
  <c r="L82" i="7" s="1"/>
  <c r="I91" i="3"/>
  <c r="L91" i="7" s="1"/>
  <c r="I324" i="4"/>
  <c r="M324" i="7" s="1"/>
  <c r="I461" i="4"/>
  <c r="M461" i="7" s="1"/>
  <c r="I198" i="4"/>
  <c r="M198" i="7" s="1"/>
  <c r="I119" i="4"/>
  <c r="M119" i="7" s="1"/>
  <c r="I113" i="4"/>
  <c r="M113" i="7" s="1"/>
  <c r="I178" i="4"/>
  <c r="M178" i="7" s="1"/>
  <c r="I86" i="4"/>
  <c r="M86" i="7" s="1"/>
  <c r="I337" i="4"/>
  <c r="M337" i="7" s="1"/>
  <c r="I431" i="4"/>
  <c r="M431" i="7" s="1"/>
  <c r="I179" i="4"/>
  <c r="M179" i="7" s="1"/>
  <c r="I204" i="4"/>
  <c r="M204" i="7" s="1"/>
  <c r="I354" i="4"/>
  <c r="M354" i="7" s="1"/>
  <c r="I214" i="4"/>
  <c r="M214" i="7" s="1"/>
  <c r="I297" i="4"/>
  <c r="M297" i="7" s="1"/>
  <c r="I426" i="4"/>
  <c r="M426" i="7" s="1"/>
  <c r="I43" i="4"/>
  <c r="M43" i="7" s="1"/>
  <c r="I25" i="4"/>
  <c r="M25" i="7" s="1"/>
  <c r="I409" i="4"/>
  <c r="M409" i="7" s="1"/>
  <c r="I424" i="4"/>
  <c r="M424" i="7" s="1"/>
  <c r="I287" i="4"/>
  <c r="M287" i="7" s="1"/>
  <c r="I91" i="4"/>
  <c r="M91" i="7" s="1"/>
  <c r="I24" i="4"/>
  <c r="M24" i="7" s="1"/>
  <c r="I321" i="4"/>
  <c r="M321" i="7" s="1"/>
  <c r="I276" i="4"/>
  <c r="M276" i="7" s="1"/>
  <c r="I319" i="4"/>
  <c r="M319" i="7" s="1"/>
  <c r="I233" i="4"/>
  <c r="M233" i="7" s="1"/>
  <c r="I382" i="4"/>
  <c r="M382" i="7" s="1"/>
  <c r="I150" i="4"/>
  <c r="M150" i="7" s="1"/>
  <c r="I47" i="4"/>
  <c r="M47" i="7" s="1"/>
  <c r="I110" i="4"/>
  <c r="M110" i="7" s="1"/>
  <c r="I360" i="4"/>
  <c r="M360" i="7" s="1"/>
  <c r="I454" i="4"/>
  <c r="M454" i="7" s="1"/>
  <c r="I123" i="4"/>
  <c r="M123" i="7" s="1"/>
  <c r="I338" i="4"/>
  <c r="M338" i="7" s="1"/>
  <c r="I108" i="4"/>
  <c r="M108" i="7" s="1"/>
  <c r="I81" i="4"/>
  <c r="M81" i="7" s="1"/>
  <c r="I61" i="4"/>
  <c r="M61" i="7" s="1"/>
  <c r="I308" i="4"/>
  <c r="M308" i="7" s="1"/>
  <c r="I74" i="4"/>
  <c r="M74" i="7" s="1"/>
  <c r="I39" i="4"/>
  <c r="M39" i="7" s="1"/>
  <c r="I77" i="4"/>
  <c r="M77" i="7" s="1"/>
  <c r="I121" i="4"/>
  <c r="M121" i="7" s="1"/>
  <c r="I344" i="4"/>
  <c r="M344" i="7" s="1"/>
  <c r="I190" i="4"/>
  <c r="M190" i="7" s="1"/>
  <c r="I85" i="4"/>
  <c r="M85" i="7" s="1"/>
  <c r="I104" i="4"/>
  <c r="M104" i="7" s="1"/>
  <c r="I295" i="4"/>
  <c r="M295" i="7" s="1"/>
  <c r="I138" i="4"/>
  <c r="M138" i="7" s="1"/>
  <c r="I219" i="4"/>
  <c r="M219" i="7" s="1"/>
  <c r="I191" i="2"/>
  <c r="K191" i="7" s="1"/>
  <c r="I326" i="4"/>
  <c r="M326" i="7" s="1"/>
  <c r="I302" i="4"/>
  <c r="M302" i="7" s="1"/>
  <c r="I401" i="4"/>
  <c r="M401" i="7" s="1"/>
  <c r="I231" i="4"/>
  <c r="M231" i="7" s="1"/>
  <c r="I226" i="4"/>
  <c r="M226" i="7" s="1"/>
  <c r="I207" i="4"/>
  <c r="M207" i="7" s="1"/>
  <c r="I328" i="4"/>
  <c r="M328" i="7" s="1"/>
  <c r="I213" i="4"/>
  <c r="M213" i="7" s="1"/>
  <c r="I221" i="4"/>
  <c r="M221" i="7" s="1"/>
  <c r="I33" i="4"/>
  <c r="M33" i="7" s="1"/>
  <c r="I306" i="4"/>
  <c r="M306" i="7" s="1"/>
  <c r="I438" i="4"/>
  <c r="M438" i="7" s="1"/>
  <c r="I371" i="4"/>
  <c r="M371" i="7" s="1"/>
  <c r="I228" i="4"/>
  <c r="M228" i="7" s="1"/>
  <c r="I310" i="4"/>
  <c r="M310" i="7" s="1"/>
  <c r="I403" i="3"/>
  <c r="L403" i="7" s="1"/>
  <c r="I168" i="3"/>
  <c r="L168" i="7" s="1"/>
  <c r="I250" i="3"/>
  <c r="L250" i="7" s="1"/>
  <c r="I18" i="3"/>
  <c r="L18" i="7" s="1"/>
  <c r="I149" i="4"/>
  <c r="M149" i="7" s="1"/>
  <c r="I277" i="4"/>
  <c r="M277" i="7" s="1"/>
  <c r="I114" i="4"/>
  <c r="M114" i="7" s="1"/>
  <c r="I256" i="4"/>
  <c r="M256" i="7" s="1"/>
  <c r="I230" i="4"/>
  <c r="M230" i="7" s="1"/>
  <c r="I182" i="4"/>
  <c r="M182" i="7" s="1"/>
  <c r="I223" i="4"/>
  <c r="M223" i="7" s="1"/>
  <c r="I137" i="4"/>
  <c r="M137" i="7" s="1"/>
  <c r="I235" i="4"/>
  <c r="M235" i="7" s="1"/>
  <c r="I70" i="4"/>
  <c r="M70" i="7" s="1"/>
  <c r="I83" i="4"/>
  <c r="M83" i="7" s="1"/>
  <c r="I271" i="4"/>
  <c r="M271" i="7" s="1"/>
  <c r="I67" i="4"/>
  <c r="M67" i="7" s="1"/>
  <c r="I311" i="4"/>
  <c r="M311" i="7" s="1"/>
  <c r="I383" i="4"/>
  <c r="M383" i="7" s="1"/>
  <c r="I422" i="4"/>
  <c r="M422" i="7" s="1"/>
  <c r="I159" i="4"/>
  <c r="M159" i="7" s="1"/>
  <c r="I347" i="4"/>
  <c r="M347" i="7" s="1"/>
  <c r="I177" i="4"/>
  <c r="M177" i="7" s="1"/>
  <c r="I30" i="4"/>
  <c r="M30" i="7" s="1"/>
  <c r="I176" i="4"/>
  <c r="M176" i="7" s="1"/>
  <c r="I241" i="4"/>
  <c r="M241" i="7" s="1"/>
  <c r="I6" i="4"/>
  <c r="M6" i="7" s="1"/>
  <c r="I439" i="4"/>
  <c r="M439" i="7" s="1"/>
  <c r="I366" i="4"/>
  <c r="M366" i="7" s="1"/>
  <c r="I285" i="4"/>
  <c r="M285" i="7" s="1"/>
  <c r="I111" i="2"/>
  <c r="K111" i="7" s="1"/>
  <c r="I96" i="2"/>
  <c r="K96" i="7" s="1"/>
  <c r="I107" i="2"/>
  <c r="K107" i="7" s="1"/>
  <c r="I295" i="2"/>
  <c r="K295" i="7" s="1"/>
  <c r="I377" i="2"/>
  <c r="K377" i="7" s="1"/>
  <c r="I269" i="2"/>
  <c r="K269" i="7" s="1"/>
  <c r="I137" i="2"/>
  <c r="K137" i="7" s="1"/>
  <c r="I78" i="3"/>
  <c r="L78" i="7" s="1"/>
  <c r="I47" i="3"/>
  <c r="L47" i="7" s="1"/>
  <c r="I153" i="3"/>
  <c r="L153" i="7" s="1"/>
  <c r="I15" i="3"/>
  <c r="L15" i="7" s="1"/>
  <c r="I319" i="3"/>
  <c r="L319" i="7" s="1"/>
  <c r="I327" i="3"/>
  <c r="L327" i="7" s="1"/>
  <c r="I237" i="3"/>
  <c r="L237" i="7" s="1"/>
  <c r="I360" i="3"/>
  <c r="L360" i="7" s="1"/>
  <c r="I149" i="3"/>
  <c r="L149" i="7" s="1"/>
  <c r="I440" i="3"/>
  <c r="L440" i="7" s="1"/>
  <c r="I29" i="3"/>
  <c r="L29" i="7" s="1"/>
  <c r="I454" i="3"/>
  <c r="L454" i="7" s="1"/>
  <c r="I283" i="3"/>
  <c r="L283" i="7" s="1"/>
  <c r="I238" i="3"/>
  <c r="L238" i="7" s="1"/>
  <c r="I464" i="3"/>
  <c r="L464" i="7" s="1"/>
  <c r="I408" i="3"/>
  <c r="L408" i="7" s="1"/>
  <c r="I204" i="2"/>
  <c r="K204" i="7" s="1"/>
  <c r="I74" i="2"/>
  <c r="K74" i="7" s="1"/>
  <c r="I207" i="3"/>
  <c r="L207" i="7" s="1"/>
  <c r="I170" i="3"/>
  <c r="L170" i="7" s="1"/>
  <c r="I49" i="3"/>
  <c r="L49" i="7" s="1"/>
  <c r="I197" i="3"/>
  <c r="L197" i="7" s="1"/>
  <c r="I441" i="3"/>
  <c r="L441" i="7" s="1"/>
  <c r="I435" i="3"/>
  <c r="L435" i="7" s="1"/>
  <c r="I201" i="2"/>
  <c r="K201" i="7" s="1"/>
  <c r="I243" i="3"/>
  <c r="L243" i="7" s="1"/>
  <c r="I38" i="3"/>
  <c r="L38" i="7" s="1"/>
  <c r="I24" i="3"/>
  <c r="L24" i="7" s="1"/>
  <c r="I28" i="3"/>
  <c r="L28" i="7" s="1"/>
  <c r="I438" i="3"/>
  <c r="L438" i="7" s="1"/>
  <c r="I93" i="3"/>
  <c r="L93" i="7" s="1"/>
  <c r="I442" i="3"/>
  <c r="L442" i="7" s="1"/>
  <c r="I32" i="2"/>
  <c r="K32" i="7" s="1"/>
  <c r="I462" i="2"/>
  <c r="K462" i="7" s="1"/>
  <c r="I98" i="3"/>
  <c r="L98" i="7" s="1"/>
  <c r="I117" i="3"/>
  <c r="L117" i="7" s="1"/>
  <c r="I37" i="3"/>
  <c r="L37" i="7" s="1"/>
  <c r="I286" i="3"/>
  <c r="L286" i="7" s="1"/>
  <c r="I307" i="3"/>
  <c r="L307" i="7" s="1"/>
  <c r="I328" i="3"/>
  <c r="L328" i="7" s="1"/>
  <c r="I73" i="3"/>
  <c r="L73" i="7" s="1"/>
  <c r="I132" i="3"/>
  <c r="L132" i="7" s="1"/>
  <c r="I390" i="3"/>
  <c r="L390" i="7" s="1"/>
  <c r="I259" i="3"/>
  <c r="L259" i="7" s="1"/>
  <c r="I189" i="3"/>
  <c r="L189" i="7" s="1"/>
  <c r="I40" i="3"/>
  <c r="L40" i="7" s="1"/>
  <c r="I102" i="3"/>
  <c r="L102" i="7" s="1"/>
  <c r="I68" i="3"/>
  <c r="L68" i="7" s="1"/>
  <c r="I118" i="2"/>
  <c r="K118" i="7" s="1"/>
  <c r="I236" i="2"/>
  <c r="K236" i="7" s="1"/>
  <c r="I349" i="3"/>
  <c r="L349" i="7" s="1"/>
  <c r="I378" i="3"/>
  <c r="L378" i="7" s="1"/>
  <c r="I269" i="3"/>
  <c r="L269" i="7" s="1"/>
  <c r="I244" i="3"/>
  <c r="L244" i="7" s="1"/>
  <c r="I288" i="3"/>
  <c r="L288" i="7" s="1"/>
  <c r="I219" i="3"/>
  <c r="L219" i="7" s="1"/>
  <c r="I133" i="3"/>
  <c r="L133" i="7" s="1"/>
  <c r="I365" i="3"/>
  <c r="L365" i="7" s="1"/>
  <c r="I279" i="3"/>
  <c r="L279" i="7" s="1"/>
  <c r="I284" i="3"/>
  <c r="L284" i="7" s="1"/>
  <c r="I258" i="3"/>
  <c r="L258" i="7" s="1"/>
  <c r="I248" i="3"/>
  <c r="L248" i="7" s="1"/>
  <c r="I332" i="3"/>
  <c r="L332" i="7" s="1"/>
  <c r="I71" i="2"/>
  <c r="K71" i="7" s="1"/>
  <c r="I216" i="2"/>
  <c r="K216" i="7" s="1"/>
  <c r="I175" i="2"/>
  <c r="K175" i="7" s="1"/>
  <c r="I183" i="2"/>
  <c r="K183" i="7" s="1"/>
  <c r="I73" i="2"/>
  <c r="K73" i="7" s="1"/>
  <c r="I28" i="2"/>
  <c r="K28" i="7" s="1"/>
  <c r="I222" i="3"/>
  <c r="L222" i="7" s="1"/>
  <c r="I294" i="3"/>
  <c r="L294" i="7" s="1"/>
  <c r="I11" i="3"/>
  <c r="L11" i="7" s="1"/>
  <c r="I339" i="3"/>
  <c r="L339" i="7" s="1"/>
  <c r="I347" i="3"/>
  <c r="L347" i="7" s="1"/>
  <c r="I253" i="3"/>
  <c r="L253" i="7" s="1"/>
  <c r="I276" i="3"/>
  <c r="L276" i="7" s="1"/>
  <c r="I151" i="3"/>
  <c r="L151" i="7" s="1"/>
  <c r="I292" i="3"/>
  <c r="L292" i="7" s="1"/>
  <c r="I437" i="3"/>
  <c r="L437" i="7" s="1"/>
  <c r="I193" i="3"/>
  <c r="L193" i="7" s="1"/>
  <c r="I101" i="3"/>
  <c r="L101" i="7" s="1"/>
  <c r="I52" i="3"/>
  <c r="L52" i="7" s="1"/>
  <c r="I51" i="3"/>
  <c r="L51" i="7" s="1"/>
  <c r="I214" i="3"/>
  <c r="L214" i="7" s="1"/>
  <c r="I5" i="3"/>
  <c r="L5" i="7" s="1"/>
  <c r="I433" i="3"/>
  <c r="L433" i="7" s="1"/>
  <c r="I268" i="3"/>
  <c r="L268" i="7" s="1"/>
  <c r="I362" i="3"/>
  <c r="L362" i="7" s="1"/>
  <c r="I261" i="3"/>
  <c r="L261" i="7" s="1"/>
  <c r="I439" i="3"/>
  <c r="L439" i="7" s="1"/>
  <c r="I348" i="3"/>
  <c r="L348" i="7" s="1"/>
  <c r="I110" i="2"/>
  <c r="K110" i="7" s="1"/>
  <c r="I172" i="2"/>
  <c r="K172" i="7" s="1"/>
  <c r="I186" i="3"/>
  <c r="L186" i="7" s="1"/>
  <c r="I128" i="3"/>
  <c r="L128" i="7" s="1"/>
  <c r="I190" i="3"/>
  <c r="L190" i="7" s="1"/>
  <c r="I376" i="3"/>
  <c r="L376" i="7" s="1"/>
  <c r="I451" i="3"/>
  <c r="L451" i="7" s="1"/>
  <c r="I53" i="2"/>
  <c r="K53" i="7" s="1"/>
  <c r="I64" i="2"/>
  <c r="K64" i="7" s="1"/>
  <c r="I228" i="2"/>
  <c r="K228" i="7" s="1"/>
  <c r="I122" i="3"/>
  <c r="L122" i="7" s="1"/>
  <c r="I72" i="3"/>
  <c r="L72" i="7" s="1"/>
  <c r="I448" i="3"/>
  <c r="L448" i="7" s="1"/>
  <c r="I118" i="3"/>
  <c r="L118" i="7" s="1"/>
  <c r="I426" i="3"/>
  <c r="L426" i="7" s="1"/>
  <c r="I330" i="3"/>
  <c r="L330" i="7" s="1"/>
  <c r="I99" i="3"/>
  <c r="L99" i="7" s="1"/>
  <c r="I385" i="3"/>
  <c r="L385" i="7" s="1"/>
  <c r="I63" i="3"/>
  <c r="L63" i="7" s="1"/>
  <c r="I112" i="3"/>
  <c r="L112" i="7" s="1"/>
  <c r="I178" i="2"/>
  <c r="K178" i="7" s="1"/>
  <c r="I51" i="2"/>
  <c r="K51" i="7" s="1"/>
  <c r="I128" i="2"/>
  <c r="K128" i="7" s="1"/>
  <c r="I176" i="2"/>
  <c r="K176" i="7" s="1"/>
  <c r="I330" i="2"/>
  <c r="K330" i="7" s="1"/>
  <c r="I332" i="2"/>
  <c r="K332" i="7" s="1"/>
  <c r="I171" i="2"/>
  <c r="K171" i="7" s="1"/>
  <c r="I431" i="3"/>
  <c r="L431" i="7" s="1"/>
  <c r="I56" i="3"/>
  <c r="L56" i="7" s="1"/>
  <c r="I61" i="3"/>
  <c r="L61" i="7" s="1"/>
  <c r="I386" i="3"/>
  <c r="L386" i="7" s="1"/>
  <c r="I75" i="3"/>
  <c r="L75" i="7" s="1"/>
  <c r="I314" i="3"/>
  <c r="L314" i="7" s="1"/>
  <c r="I108" i="3"/>
  <c r="L108" i="7" s="1"/>
  <c r="I141" i="3"/>
  <c r="L141" i="7" s="1"/>
  <c r="I350" i="3"/>
  <c r="L350" i="7" s="1"/>
  <c r="I62" i="3"/>
  <c r="L62" i="7" s="1"/>
  <c r="I344" i="3"/>
  <c r="L344" i="7" s="1"/>
  <c r="I43" i="3"/>
  <c r="L43" i="7" s="1"/>
  <c r="I358" i="3"/>
  <c r="L358" i="7" s="1"/>
  <c r="I33" i="3"/>
  <c r="L33" i="7" s="1"/>
  <c r="I387" i="3"/>
  <c r="L387" i="7" s="1"/>
  <c r="I206" i="3"/>
  <c r="L206" i="7" s="1"/>
  <c r="I8" i="3"/>
  <c r="L8" i="7" s="1"/>
  <c r="I23" i="3"/>
  <c r="L23" i="7" s="1"/>
  <c r="I64" i="3"/>
  <c r="L64" i="7" s="1"/>
  <c r="I194" i="3"/>
  <c r="L194" i="7" s="1"/>
  <c r="I173" i="3"/>
  <c r="L173" i="7" s="1"/>
  <c r="I335" i="3"/>
  <c r="L335" i="7" s="1"/>
  <c r="I422" i="3"/>
  <c r="L422" i="7" s="1"/>
  <c r="I127" i="3"/>
  <c r="L127" i="7" s="1"/>
  <c r="I308" i="3"/>
  <c r="L308" i="7" s="1"/>
  <c r="I184" i="3"/>
  <c r="L184" i="7" s="1"/>
  <c r="I58" i="3"/>
  <c r="L58" i="7" s="1"/>
  <c r="I291" i="3"/>
  <c r="L291" i="7" s="1"/>
  <c r="I180" i="3"/>
  <c r="L180" i="7" s="1"/>
  <c r="I368" i="3"/>
  <c r="L368" i="7" s="1"/>
  <c r="I135" i="3"/>
  <c r="L135" i="7" s="1"/>
  <c r="I109" i="3"/>
  <c r="L109" i="7" s="1"/>
  <c r="I183" i="3"/>
  <c r="L183" i="7" s="1"/>
  <c r="I392" i="3"/>
  <c r="L392" i="7" s="1"/>
  <c r="I71" i="3"/>
  <c r="L71" i="7" s="1"/>
  <c r="I50" i="3"/>
  <c r="L50" i="7" s="1"/>
  <c r="I451" i="2"/>
  <c r="K451" i="7" s="1"/>
  <c r="I276" i="2"/>
  <c r="K276" i="7" s="1"/>
  <c r="I200" i="2"/>
  <c r="K200" i="7" s="1"/>
  <c r="I165" i="3"/>
  <c r="L165" i="7" s="1"/>
  <c r="I201" i="3"/>
  <c r="L201" i="7" s="1"/>
  <c r="I446" i="3"/>
  <c r="L446" i="7" s="1"/>
  <c r="I119" i="3"/>
  <c r="L119" i="7" s="1"/>
  <c r="I54" i="3"/>
  <c r="L54" i="7" s="1"/>
  <c r="I303" i="3"/>
  <c r="L303" i="7" s="1"/>
  <c r="I296" i="3"/>
  <c r="L296" i="7" s="1"/>
  <c r="I290" i="3"/>
  <c r="L290" i="7" s="1"/>
  <c r="I417" i="3"/>
  <c r="L417" i="7" s="1"/>
  <c r="I45" i="3"/>
  <c r="L45" i="7" s="1"/>
  <c r="I53" i="3"/>
  <c r="L53" i="7" s="1"/>
  <c r="I273" i="3"/>
  <c r="L273" i="7" s="1"/>
  <c r="I97" i="3"/>
  <c r="L97" i="7" s="1"/>
  <c r="I333" i="3"/>
  <c r="L333" i="7" s="1"/>
  <c r="I25" i="3"/>
  <c r="L25" i="7" s="1"/>
  <c r="I357" i="3"/>
  <c r="L357" i="7" s="1"/>
  <c r="I373" i="3"/>
  <c r="L373" i="7" s="1"/>
  <c r="I140" i="3"/>
  <c r="L140" i="7" s="1"/>
  <c r="I434" i="3"/>
  <c r="L434" i="7" s="1"/>
  <c r="I211" i="3"/>
  <c r="L211" i="7" s="1"/>
  <c r="I181" i="3"/>
  <c r="L181" i="7" s="1"/>
  <c r="I249" i="3"/>
  <c r="L249" i="7" s="1"/>
  <c r="I423" i="3"/>
  <c r="L423" i="7" s="1"/>
  <c r="I336" i="3"/>
  <c r="L336" i="7" s="1"/>
  <c r="I459" i="3"/>
  <c r="L459" i="7" s="1"/>
  <c r="I4" i="3"/>
  <c r="L4" i="7" s="1"/>
  <c r="I398" i="3"/>
  <c r="L398" i="7" s="1"/>
  <c r="I85" i="3"/>
  <c r="L85" i="7" s="1"/>
  <c r="I143" i="3"/>
  <c r="L143" i="7" s="1"/>
  <c r="I293" i="2"/>
  <c r="K293" i="7" s="1"/>
  <c r="I407" i="3"/>
  <c r="L407" i="7" s="1"/>
  <c r="I166" i="3"/>
  <c r="L166" i="7" s="1"/>
  <c r="I223" i="3"/>
  <c r="L223" i="7" s="1"/>
  <c r="I329" i="2"/>
  <c r="K329" i="7" s="1"/>
  <c r="I101" i="2"/>
  <c r="K101" i="7" s="1"/>
  <c r="I369" i="2"/>
  <c r="K369" i="7" s="1"/>
  <c r="I410" i="2"/>
  <c r="K410" i="7" s="1"/>
  <c r="I240" i="2"/>
  <c r="K240" i="7" s="1"/>
  <c r="I164" i="2"/>
  <c r="K164" i="7" s="1"/>
  <c r="I59" i="3"/>
  <c r="L59" i="7" s="1"/>
  <c r="I457" i="3"/>
  <c r="L457" i="7" s="1"/>
  <c r="I388" i="3"/>
  <c r="L388" i="7" s="1"/>
  <c r="I323" i="3"/>
  <c r="L323" i="7" s="1"/>
  <c r="I161" i="3"/>
  <c r="L161" i="7" s="1"/>
  <c r="I427" i="3"/>
  <c r="L427" i="7" s="1"/>
  <c r="I155" i="3"/>
  <c r="L155" i="7" s="1"/>
  <c r="I7" i="3"/>
  <c r="L7" i="7" s="1"/>
  <c r="I179" i="3"/>
  <c r="L179" i="7" s="1"/>
  <c r="I272" i="3"/>
  <c r="L272" i="7" s="1"/>
  <c r="I114" i="3"/>
  <c r="L114" i="7" s="1"/>
  <c r="I240" i="3"/>
  <c r="L240" i="7" s="1"/>
  <c r="I164" i="3"/>
  <c r="L164" i="7" s="1"/>
  <c r="I449" i="3"/>
  <c r="L449" i="7" s="1"/>
  <c r="I70" i="3"/>
  <c r="L70" i="7" s="1"/>
  <c r="I88" i="3"/>
  <c r="L88" i="7" s="1"/>
  <c r="I77" i="3"/>
  <c r="L77" i="7" s="1"/>
  <c r="I245" i="3"/>
  <c r="L245" i="7" s="1"/>
  <c r="I156" i="3"/>
  <c r="L156" i="7" s="1"/>
  <c r="I232" i="3"/>
  <c r="L232" i="7" s="1"/>
  <c r="I16" i="3"/>
  <c r="L16" i="7" s="1"/>
  <c r="I241" i="3"/>
  <c r="L241" i="7" s="1"/>
  <c r="I251" i="3"/>
  <c r="L251" i="7" s="1"/>
  <c r="I363" i="3"/>
  <c r="L363" i="7" s="1"/>
  <c r="I315" i="3"/>
  <c r="L315" i="7" s="1"/>
  <c r="I429" i="3"/>
  <c r="L429" i="7" s="1"/>
  <c r="I188" i="3"/>
  <c r="L188" i="7" s="1"/>
  <c r="I187" i="3"/>
  <c r="L187" i="7" s="1"/>
  <c r="I41" i="3"/>
  <c r="L41" i="7" s="1"/>
  <c r="I409" i="3"/>
  <c r="L409" i="7" s="1"/>
  <c r="I345" i="3"/>
  <c r="L345" i="7" s="1"/>
  <c r="I310" i="3"/>
  <c r="L310" i="7" s="1"/>
  <c r="I174" i="3"/>
  <c r="L174" i="7" s="1"/>
  <c r="I65" i="3"/>
  <c r="L65" i="7" s="1"/>
  <c r="I456" i="3"/>
  <c r="L456" i="7" s="1"/>
  <c r="I436" i="3"/>
  <c r="L436" i="7" s="1"/>
  <c r="I230" i="3"/>
  <c r="L230" i="7" s="1"/>
  <c r="I401" i="2"/>
  <c r="K401" i="7" s="1"/>
  <c r="I231" i="2"/>
  <c r="K231" i="7" s="1"/>
  <c r="I426" i="2"/>
  <c r="K426" i="7" s="1"/>
  <c r="I458" i="3"/>
  <c r="L458" i="7" s="1"/>
  <c r="I447" i="3"/>
  <c r="L447" i="7" s="1"/>
  <c r="I329" i="3"/>
  <c r="L329" i="7" s="1"/>
  <c r="I199" i="3"/>
  <c r="L199" i="7" s="1"/>
  <c r="I428" i="3"/>
  <c r="L428" i="7" s="1"/>
  <c r="I81" i="3"/>
  <c r="L81" i="7" s="1"/>
  <c r="I278" i="3"/>
  <c r="L278" i="7" s="1"/>
  <c r="I367" i="3"/>
  <c r="L367" i="7" s="1"/>
  <c r="I342" i="3"/>
  <c r="L342" i="7" s="1"/>
  <c r="I305" i="3"/>
  <c r="L305" i="7" s="1"/>
  <c r="I213" i="3"/>
  <c r="L213" i="7" s="1"/>
  <c r="I320" i="3"/>
  <c r="L320" i="7" s="1"/>
  <c r="I384" i="3"/>
  <c r="L384" i="7" s="1"/>
  <c r="I125" i="3"/>
  <c r="L125" i="7" s="1"/>
  <c r="I395" i="3"/>
  <c r="L395" i="7" s="1"/>
  <c r="I121" i="3"/>
  <c r="L121" i="7" s="1"/>
  <c r="I195" i="3"/>
  <c r="L195" i="7" s="1"/>
  <c r="I31" i="3"/>
  <c r="L31" i="7" s="1"/>
  <c r="I83" i="3"/>
  <c r="L83" i="7" s="1"/>
  <c r="I176" i="3"/>
  <c r="L176" i="7" s="1"/>
  <c r="I104" i="3"/>
  <c r="L104" i="7" s="1"/>
  <c r="I304" i="3"/>
  <c r="L304" i="7" s="1"/>
  <c r="I383" i="3"/>
  <c r="L383" i="7" s="1"/>
  <c r="I144" i="3"/>
  <c r="L144" i="7" s="1"/>
  <c r="I379" i="3"/>
  <c r="L379" i="7" s="1"/>
  <c r="I430" i="3"/>
  <c r="L430" i="7" s="1"/>
  <c r="I447" i="2"/>
  <c r="K447" i="7" s="1"/>
  <c r="I279" i="2"/>
  <c r="K279" i="7" s="1"/>
  <c r="I25" i="2"/>
  <c r="K25" i="7" s="1"/>
  <c r="I166" i="2"/>
  <c r="K166" i="7" s="1"/>
  <c r="I209" i="2"/>
  <c r="K209" i="7" s="1"/>
  <c r="I299" i="2"/>
  <c r="K299" i="7" s="1"/>
  <c r="I417" i="2"/>
  <c r="K417" i="7" s="1"/>
  <c r="I97" i="2"/>
  <c r="K97" i="7" s="1"/>
  <c r="I145" i="2"/>
  <c r="K145" i="7" s="1"/>
  <c r="I215" i="3"/>
  <c r="L215" i="7" s="1"/>
  <c r="I461" i="3"/>
  <c r="L461" i="7" s="1"/>
  <c r="I225" i="3"/>
  <c r="L225" i="7" s="1"/>
  <c r="I55" i="3"/>
  <c r="L55" i="7" s="1"/>
  <c r="I204" i="3"/>
  <c r="L204" i="7" s="1"/>
  <c r="I380" i="3"/>
  <c r="L380" i="7" s="1"/>
  <c r="I80" i="3"/>
  <c r="L80" i="7" s="1"/>
  <c r="I364" i="3"/>
  <c r="L364" i="7" s="1"/>
  <c r="I444" i="3"/>
  <c r="L444" i="7" s="1"/>
  <c r="I425" i="3"/>
  <c r="L425" i="7" s="1"/>
  <c r="I32" i="3"/>
  <c r="L32" i="7" s="1"/>
  <c r="I66" i="3"/>
  <c r="L66" i="7" s="1"/>
  <c r="I129" i="3"/>
  <c r="L129" i="7" s="1"/>
  <c r="I404" i="3"/>
  <c r="L404" i="7" s="1"/>
  <c r="I157" i="3"/>
  <c r="L157" i="7" s="1"/>
  <c r="I420" i="3"/>
  <c r="L420" i="7" s="1"/>
  <c r="I19" i="3"/>
  <c r="L19" i="7" s="1"/>
  <c r="I421" i="3"/>
  <c r="L421" i="7" s="1"/>
  <c r="I69" i="3"/>
  <c r="L69" i="7" s="1"/>
  <c r="I298" i="3"/>
  <c r="L298" i="7" s="1"/>
  <c r="I317" i="3"/>
  <c r="L317" i="7" s="1"/>
  <c r="I377" i="3"/>
  <c r="L377" i="7" s="1"/>
  <c r="I34" i="3"/>
  <c r="L34" i="7" s="1"/>
  <c r="I289" i="3"/>
  <c r="L289" i="7" s="1"/>
  <c r="I415" i="3"/>
  <c r="L415" i="7" s="1"/>
  <c r="I94" i="3"/>
  <c r="L94" i="7" s="1"/>
  <c r="I196" i="3"/>
  <c r="L196" i="7" s="1"/>
  <c r="I239" i="3"/>
  <c r="L239" i="7" s="1"/>
  <c r="I402" i="3"/>
  <c r="L402" i="7" s="1"/>
  <c r="I399" i="3"/>
  <c r="L399" i="7" s="1"/>
  <c r="I139" i="3"/>
  <c r="L139" i="7" s="1"/>
  <c r="I281" i="3"/>
  <c r="L281" i="7" s="1"/>
  <c r="I79" i="3"/>
  <c r="L79" i="7" s="1"/>
  <c r="I393" i="3"/>
  <c r="L393" i="7" s="1"/>
  <c r="I6" i="3"/>
  <c r="L6" i="7" s="1"/>
  <c r="I149" i="2"/>
  <c r="K149" i="7" s="1"/>
  <c r="I223" i="2"/>
  <c r="K223" i="7" s="1"/>
  <c r="I320" i="2"/>
  <c r="K320" i="7" s="1"/>
  <c r="I384" i="2"/>
  <c r="K384" i="7" s="1"/>
  <c r="I115" i="2"/>
  <c r="K115" i="7" s="1"/>
  <c r="I189" i="2"/>
  <c r="K189" i="7" s="1"/>
  <c r="I371" i="2"/>
  <c r="K371" i="7" s="1"/>
  <c r="I200" i="3"/>
  <c r="L200" i="7" s="1"/>
  <c r="I413" i="3"/>
  <c r="L413" i="7" s="1"/>
  <c r="I351" i="3"/>
  <c r="L351" i="7" s="1"/>
  <c r="I36" i="3"/>
  <c r="L36" i="7" s="1"/>
  <c r="I372" i="3"/>
  <c r="L372" i="7" s="1"/>
  <c r="I355" i="3"/>
  <c r="L355" i="7" s="1"/>
  <c r="I340" i="3"/>
  <c r="L340" i="7" s="1"/>
  <c r="I300" i="3"/>
  <c r="L300" i="7" s="1"/>
  <c r="I375" i="3"/>
  <c r="L375" i="7" s="1"/>
  <c r="I318" i="3"/>
  <c r="L318" i="7" s="1"/>
  <c r="I163" i="3"/>
  <c r="L163" i="7" s="1"/>
  <c r="I191" i="3"/>
  <c r="L191" i="7" s="1"/>
  <c r="I312" i="3"/>
  <c r="L312" i="7" s="1"/>
  <c r="I295" i="3"/>
  <c r="L295" i="7" s="1"/>
  <c r="I321" i="3"/>
  <c r="L321" i="7" s="1"/>
  <c r="I391" i="3"/>
  <c r="L391" i="7" s="1"/>
  <c r="I228" i="3"/>
  <c r="L228" i="7" s="1"/>
  <c r="I150" i="3"/>
  <c r="L150" i="7" s="1"/>
  <c r="I87" i="3"/>
  <c r="L87" i="7" s="1"/>
  <c r="I462" i="3"/>
  <c r="L462" i="7" s="1"/>
  <c r="I42" i="3"/>
  <c r="L42" i="7" s="1"/>
  <c r="I218" i="2"/>
  <c r="K218" i="7" s="1"/>
  <c r="I354" i="2"/>
  <c r="K354" i="7" s="1"/>
  <c r="I113" i="2"/>
  <c r="K113" i="7" s="1"/>
  <c r="I452" i="3"/>
  <c r="L452" i="7" s="1"/>
  <c r="I147" i="3"/>
  <c r="L147" i="7" s="1"/>
  <c r="I453" i="3"/>
  <c r="L453" i="7" s="1"/>
  <c r="I369" i="3"/>
  <c r="L369" i="7" s="1"/>
  <c r="I389" i="3"/>
  <c r="L389" i="7" s="1"/>
  <c r="I205" i="3"/>
  <c r="L205" i="7" s="1"/>
  <c r="I20" i="3"/>
  <c r="L20" i="7" s="1"/>
  <c r="I274" i="3"/>
  <c r="L274" i="7" s="1"/>
  <c r="I356" i="3"/>
  <c r="L356" i="7" s="1"/>
  <c r="I126" i="3"/>
  <c r="L126" i="7" s="1"/>
  <c r="I100" i="3"/>
  <c r="L100" i="7" s="1"/>
  <c r="I26" i="3"/>
  <c r="L26" i="7" s="1"/>
  <c r="I86" i="3"/>
  <c r="L86" i="7" s="1"/>
  <c r="I416" i="3"/>
  <c r="L416" i="7" s="1"/>
  <c r="I254" i="3"/>
  <c r="L254" i="7" s="1"/>
  <c r="I137" i="3"/>
  <c r="L137" i="7" s="1"/>
  <c r="I293" i="3"/>
  <c r="L293" i="7" s="1"/>
  <c r="I136" i="3"/>
  <c r="L136" i="7" s="1"/>
  <c r="I313" i="3"/>
  <c r="L313" i="7" s="1"/>
  <c r="I44" i="3"/>
  <c r="L44" i="7" s="1"/>
  <c r="I10" i="3"/>
  <c r="L10" i="7" s="1"/>
  <c r="I262" i="3"/>
  <c r="L262" i="7" s="1"/>
  <c r="I167" i="3"/>
  <c r="L167" i="7" s="1"/>
  <c r="I400" i="3"/>
  <c r="L400" i="7" s="1"/>
  <c r="I366" i="3"/>
  <c r="L366" i="7" s="1"/>
  <c r="I265" i="3"/>
  <c r="L265" i="7" s="1"/>
  <c r="I334" i="3"/>
  <c r="L334" i="7" s="1"/>
  <c r="I95" i="3"/>
  <c r="L95" i="7" s="1"/>
  <c r="I175" i="3"/>
  <c r="L175" i="7" s="1"/>
  <c r="I264" i="3"/>
  <c r="L264" i="7" s="1"/>
  <c r="I68" i="2"/>
  <c r="K68" i="7" s="1"/>
  <c r="I338" i="2"/>
  <c r="K338" i="7" s="1"/>
  <c r="I119" i="2"/>
  <c r="K119" i="7" s="1"/>
  <c r="I297" i="2"/>
  <c r="K297" i="7" s="1"/>
  <c r="I66" i="2"/>
  <c r="K66" i="7" s="1"/>
  <c r="I359" i="2"/>
  <c r="K359" i="7" s="1"/>
  <c r="I374" i="2"/>
  <c r="K374" i="7" s="1"/>
  <c r="I196" i="2"/>
  <c r="K196" i="7" s="1"/>
  <c r="I459" i="2"/>
  <c r="K459" i="7" s="1"/>
  <c r="I392" i="2"/>
  <c r="K392" i="7" s="1"/>
  <c r="I258" i="2"/>
  <c r="K258" i="7" s="1"/>
  <c r="I376" i="2"/>
  <c r="K376" i="7" s="1"/>
  <c r="I222" i="2"/>
  <c r="K222" i="7" s="1"/>
  <c r="I396" i="2"/>
  <c r="K396" i="7" s="1"/>
  <c r="I444" i="2"/>
  <c r="K444" i="7" s="1"/>
  <c r="I151" i="2"/>
  <c r="K151" i="7" s="1"/>
  <c r="I403" i="2"/>
  <c r="K403" i="7" s="1"/>
  <c r="I452" i="2"/>
  <c r="K452" i="7" s="1"/>
  <c r="I256" i="2"/>
  <c r="K256" i="7" s="1"/>
  <c r="I333" i="2"/>
  <c r="K333" i="7" s="1"/>
  <c r="I289" i="2"/>
  <c r="K289" i="7" s="1"/>
  <c r="I10" i="2"/>
  <c r="K10" i="7" s="1"/>
  <c r="I348" i="2"/>
  <c r="K348" i="7" s="1"/>
  <c r="I224" i="2"/>
  <c r="K224" i="7" s="1"/>
  <c r="I312" i="2"/>
  <c r="K312" i="7" s="1"/>
  <c r="I458" i="2"/>
  <c r="K458" i="7" s="1"/>
  <c r="I318" i="2"/>
  <c r="K318" i="7" s="1"/>
  <c r="I59" i="2"/>
  <c r="K59" i="7" s="1"/>
  <c r="I89" i="2"/>
  <c r="K89" i="7" s="1"/>
  <c r="I356" i="2"/>
  <c r="K356" i="7" s="1"/>
  <c r="I179" i="2"/>
  <c r="K179" i="7" s="1"/>
  <c r="I217" i="2"/>
  <c r="K217" i="7" s="1"/>
  <c r="I324" i="2"/>
  <c r="K324" i="7" s="1"/>
  <c r="I337" i="2"/>
  <c r="K337" i="7" s="1"/>
  <c r="I148" i="2"/>
  <c r="K148" i="7" s="1"/>
  <c r="I387" i="2"/>
  <c r="K387" i="7" s="1"/>
  <c r="I45" i="2"/>
  <c r="K45" i="7" s="1"/>
  <c r="I95" i="2"/>
  <c r="K95" i="7" s="1"/>
  <c r="I26" i="2"/>
  <c r="K26" i="7" s="1"/>
  <c r="I221" i="2"/>
  <c r="K221" i="7" s="1"/>
  <c r="I105" i="2"/>
  <c r="K105" i="7" s="1"/>
  <c r="I84" i="2"/>
  <c r="K84" i="7" s="1"/>
  <c r="I192" i="2"/>
  <c r="K192" i="7" s="1"/>
  <c r="I152" i="2"/>
  <c r="K152" i="7" s="1"/>
  <c r="I169" i="2"/>
  <c r="K169" i="7" s="1"/>
  <c r="I277" i="2"/>
  <c r="K277" i="7" s="1"/>
  <c r="I322" i="2"/>
  <c r="K322" i="7" s="1"/>
  <c r="I270" i="2"/>
  <c r="K270" i="7" s="1"/>
  <c r="I57" i="2"/>
  <c r="K57" i="7" s="1"/>
  <c r="I72" i="2"/>
  <c r="K72" i="7" s="1"/>
  <c r="I372" i="2"/>
  <c r="K372" i="7" s="1"/>
  <c r="I388" i="2"/>
  <c r="K388" i="7" s="1"/>
  <c r="I448" i="2"/>
  <c r="K448" i="7" s="1"/>
  <c r="I91" i="2"/>
  <c r="K91" i="7" s="1"/>
  <c r="I67" i="2"/>
  <c r="K67" i="7" s="1"/>
  <c r="I174" i="2"/>
  <c r="K174" i="7" s="1"/>
  <c r="I399" i="2"/>
  <c r="K399" i="7" s="1"/>
  <c r="I397" i="2"/>
  <c r="K397" i="7" s="1"/>
  <c r="I99" i="2"/>
  <c r="K99" i="7" s="1"/>
  <c r="I98" i="2"/>
  <c r="K98" i="7" s="1"/>
  <c r="I210" i="2"/>
  <c r="K210" i="7" s="1"/>
  <c r="I198" i="2"/>
  <c r="K198" i="7" s="1"/>
  <c r="I70" i="2"/>
  <c r="K70" i="7" s="1"/>
  <c r="I252" i="2"/>
  <c r="K252" i="7" s="1"/>
  <c r="I22" i="2"/>
  <c r="K22" i="7" s="1"/>
  <c r="I439" i="2"/>
  <c r="K439" i="7" s="1"/>
  <c r="I463" i="2"/>
  <c r="K463" i="7" s="1"/>
  <c r="I275" i="2"/>
  <c r="K275" i="7" s="1"/>
  <c r="I80" i="2"/>
  <c r="K80" i="7" s="1"/>
  <c r="I226" i="2"/>
  <c r="K226" i="7" s="1"/>
  <c r="I20" i="2"/>
  <c r="K20" i="7" s="1"/>
  <c r="I47" i="2"/>
  <c r="K47" i="7" s="1"/>
  <c r="I237" i="2"/>
  <c r="K237" i="7" s="1"/>
  <c r="I242" i="2"/>
  <c r="K242" i="7" s="1"/>
  <c r="I455" i="2"/>
  <c r="K455" i="7" s="1"/>
  <c r="I133" i="2"/>
  <c r="K133" i="7" s="1"/>
  <c r="I58" i="2"/>
  <c r="K58" i="7" s="1"/>
  <c r="I146" i="2"/>
  <c r="K146" i="7" s="1"/>
  <c r="I460" i="2"/>
  <c r="K460" i="7" s="1"/>
  <c r="I130" i="2"/>
  <c r="K130" i="7" s="1"/>
  <c r="I257" i="2"/>
  <c r="K257" i="7" s="1"/>
  <c r="I157" i="2"/>
  <c r="K157" i="7" s="1"/>
  <c r="I9" i="2"/>
  <c r="K9" i="7" s="1"/>
  <c r="I407" i="2"/>
  <c r="K407" i="7" s="1"/>
  <c r="I127" i="2"/>
  <c r="K127" i="7" s="1"/>
  <c r="I327" i="2"/>
  <c r="K327" i="7" s="1"/>
  <c r="I443" i="2"/>
  <c r="K443" i="7" s="1"/>
  <c r="I214" i="2"/>
  <c r="K214" i="7" s="1"/>
  <c r="I328" i="2"/>
  <c r="K328" i="7" s="1"/>
  <c r="I103" i="2"/>
  <c r="K103" i="7" s="1"/>
  <c r="I263" i="2"/>
  <c r="K263" i="7" s="1"/>
  <c r="I158" i="2"/>
  <c r="K158" i="7" s="1"/>
  <c r="I56" i="2"/>
  <c r="K56" i="7" s="1"/>
  <c r="I202" i="2"/>
  <c r="K202" i="7" s="1"/>
  <c r="I303" i="2"/>
  <c r="K303" i="7" s="1"/>
  <c r="I367" i="2"/>
  <c r="K367" i="7" s="1"/>
  <c r="I81" i="2"/>
  <c r="K81" i="7" s="1"/>
  <c r="I378" i="2"/>
  <c r="K378" i="7" s="1"/>
  <c r="I39" i="2"/>
  <c r="K39" i="7" s="1"/>
  <c r="I305" i="2"/>
  <c r="K305" i="7" s="1"/>
  <c r="I243" i="2"/>
  <c r="K243" i="7" s="1"/>
  <c r="I361" i="2"/>
  <c r="K361" i="7" s="1"/>
  <c r="I375" i="2"/>
  <c r="K375" i="7" s="1"/>
  <c r="I42" i="2"/>
  <c r="K42" i="7" s="1"/>
  <c r="I27" i="2"/>
  <c r="K27" i="7" s="1"/>
  <c r="I271" i="2"/>
  <c r="K271" i="7" s="1"/>
  <c r="I416" i="2"/>
  <c r="K416" i="7" s="1"/>
  <c r="I383" i="2"/>
  <c r="K383" i="7" s="1"/>
  <c r="I424" i="2"/>
  <c r="K424" i="7" s="1"/>
  <c r="I78" i="2"/>
  <c r="K78" i="7" s="1"/>
  <c r="I319" i="2"/>
  <c r="K319" i="7" s="1"/>
  <c r="I154" i="2"/>
  <c r="K154" i="7" s="1"/>
  <c r="I37" i="2"/>
  <c r="K37" i="7" s="1"/>
  <c r="I93" i="2"/>
  <c r="K93" i="7" s="1"/>
  <c r="I41" i="2"/>
  <c r="K41" i="7" s="1"/>
  <c r="I181" i="2"/>
  <c r="K181" i="7" s="1"/>
  <c r="I402" i="2"/>
  <c r="K402" i="7" s="1"/>
  <c r="I321" i="2"/>
  <c r="K321" i="7" s="1"/>
  <c r="I244" i="2"/>
  <c r="K244" i="7" s="1"/>
  <c r="I300" i="2"/>
  <c r="K300" i="7" s="1"/>
  <c r="I261" i="2"/>
  <c r="K261" i="7" s="1"/>
  <c r="I413" i="2"/>
  <c r="K413" i="7" s="1"/>
  <c r="I421" i="2"/>
  <c r="K421" i="7" s="1"/>
  <c r="I302" i="2"/>
  <c r="K302" i="7" s="1"/>
  <c r="I278" i="2"/>
  <c r="K278" i="7" s="1"/>
  <c r="I61" i="2"/>
  <c r="K61" i="7" s="1"/>
  <c r="I274" i="2"/>
  <c r="K274" i="7" s="1"/>
  <c r="I446" i="2"/>
  <c r="K446" i="7" s="1"/>
  <c r="I182" i="2"/>
  <c r="K182" i="7" s="1"/>
  <c r="I147" i="2"/>
  <c r="K147" i="7" s="1"/>
  <c r="I155" i="2"/>
  <c r="K155" i="7" s="1"/>
  <c r="I141" i="2"/>
  <c r="K141" i="7" s="1"/>
  <c r="I16" i="2"/>
  <c r="K16" i="7" s="1"/>
  <c r="I170" i="2"/>
  <c r="K170" i="7" s="1"/>
  <c r="I82" i="2"/>
  <c r="K82" i="7" s="1"/>
  <c r="I132" i="2"/>
  <c r="K132" i="7" s="1"/>
  <c r="I442" i="2"/>
  <c r="K442" i="7" s="1"/>
  <c r="I420" i="2"/>
  <c r="K420" i="7" s="1"/>
  <c r="I427" i="2"/>
  <c r="K427" i="7" s="1"/>
  <c r="I373" i="2"/>
  <c r="K373" i="7" s="1"/>
  <c r="I77" i="2"/>
  <c r="K77" i="7" s="1"/>
  <c r="I219" i="2"/>
  <c r="K219" i="7" s="1"/>
  <c r="I227" i="2"/>
  <c r="K227" i="7" s="1"/>
  <c r="I456" i="2"/>
  <c r="K456" i="7" s="1"/>
  <c r="I432" i="2"/>
  <c r="K432" i="7" s="1"/>
  <c r="I395" i="2"/>
  <c r="K395" i="7" s="1"/>
  <c r="I233" i="2"/>
  <c r="K233" i="7" s="1"/>
  <c r="I253" i="2"/>
  <c r="K253" i="7" s="1"/>
  <c r="I187" i="2"/>
  <c r="K187" i="7" s="1"/>
  <c r="I265" i="2"/>
  <c r="K265" i="7" s="1"/>
  <c r="I46" i="2"/>
  <c r="K46" i="7" s="1"/>
  <c r="I304" i="2"/>
  <c r="K304" i="7" s="1"/>
  <c r="I135" i="2"/>
  <c r="K135" i="7" s="1"/>
  <c r="I334" i="2"/>
  <c r="K334" i="7" s="1"/>
  <c r="I79" i="2"/>
  <c r="K79" i="7" s="1"/>
  <c r="I323" i="2"/>
  <c r="K323" i="7" s="1"/>
  <c r="I205" i="2"/>
  <c r="K205" i="7" s="1"/>
  <c r="I122" i="2"/>
  <c r="K122" i="7" s="1"/>
  <c r="I294" i="2"/>
  <c r="K294" i="7" s="1"/>
  <c r="I125" i="2"/>
  <c r="K125" i="7" s="1"/>
  <c r="I40" i="2"/>
  <c r="K40" i="7" s="1"/>
  <c r="I342" i="2"/>
  <c r="K342" i="7" s="1"/>
  <c r="I428" i="2"/>
  <c r="K428" i="7" s="1"/>
  <c r="I344" i="2"/>
  <c r="K344" i="7" s="1"/>
  <c r="I412" i="2"/>
  <c r="K412" i="7" s="1"/>
  <c r="I104" i="2"/>
  <c r="K104" i="7" s="1"/>
  <c r="I85" i="2"/>
  <c r="K85" i="7" s="1"/>
  <c r="I273" i="2"/>
  <c r="K273" i="7" s="1"/>
  <c r="I220" i="2"/>
  <c r="K220" i="7" s="1"/>
  <c r="I429" i="2"/>
  <c r="K429" i="7" s="1"/>
  <c r="I368" i="2"/>
  <c r="K368" i="7" s="1"/>
  <c r="I382" i="2"/>
  <c r="K382" i="7" s="1"/>
  <c r="I247" i="2"/>
  <c r="K247" i="7" s="1"/>
  <c r="I366" i="2"/>
  <c r="K366" i="7" s="1"/>
  <c r="I400" i="2"/>
  <c r="K400" i="7" s="1"/>
  <c r="I199" i="2"/>
  <c r="K199" i="7" s="1"/>
  <c r="I114" i="2"/>
  <c r="K114" i="7" s="1"/>
  <c r="I272" i="2"/>
  <c r="K272" i="7" s="1"/>
  <c r="I449" i="2"/>
  <c r="K449" i="7" s="1"/>
  <c r="I36" i="2"/>
  <c r="K36" i="7" s="1"/>
  <c r="I100" i="2"/>
  <c r="K100" i="7" s="1"/>
  <c r="I50" i="2"/>
  <c r="K50" i="7" s="1"/>
  <c r="I126" i="2"/>
  <c r="K126" i="7" s="1"/>
  <c r="I301" i="2"/>
  <c r="K301" i="7" s="1"/>
  <c r="I88" i="2"/>
  <c r="K88" i="7" s="1"/>
  <c r="I124" i="2"/>
  <c r="K124" i="7" s="1"/>
  <c r="I120" i="2"/>
  <c r="K120" i="7" s="1"/>
  <c r="I83" i="2"/>
  <c r="K83" i="7" s="1"/>
  <c r="I197" i="2"/>
  <c r="K197" i="7" s="1"/>
  <c r="I106" i="2"/>
  <c r="K106" i="7" s="1"/>
  <c r="I325" i="2"/>
  <c r="K325" i="7" s="1"/>
  <c r="I121" i="2"/>
  <c r="K121" i="7" s="1"/>
  <c r="I363" i="2"/>
  <c r="K363" i="7" s="1"/>
  <c r="I24" i="2"/>
  <c r="K24" i="7" s="1"/>
  <c r="I249" i="2"/>
  <c r="K249" i="7" s="1"/>
  <c r="I440" i="2"/>
  <c r="K440" i="7" s="1"/>
  <c r="I167" i="2"/>
  <c r="K167" i="7" s="1"/>
  <c r="I286" i="2"/>
  <c r="K286" i="7" s="1"/>
  <c r="I168" i="2"/>
  <c r="K168" i="7" s="1"/>
  <c r="I298" i="2"/>
  <c r="K298" i="7" s="1"/>
  <c r="I414" i="2"/>
  <c r="K414" i="7" s="1"/>
  <c r="I454" i="2"/>
  <c r="K454" i="7" s="1"/>
  <c r="I430" i="2"/>
  <c r="K430" i="7" s="1"/>
  <c r="I112" i="2"/>
  <c r="K112" i="7" s="1"/>
  <c r="I241" i="2"/>
  <c r="K241" i="7" s="1"/>
  <c r="I360" i="2"/>
  <c r="K360" i="7" s="1"/>
  <c r="I281" i="2"/>
  <c r="K281" i="7" s="1"/>
  <c r="I229" i="2"/>
  <c r="K229" i="7" s="1"/>
  <c r="I92" i="2"/>
  <c r="K92" i="7" s="1"/>
  <c r="I5" i="2"/>
  <c r="K5" i="7" s="1"/>
  <c r="I7" i="2"/>
  <c r="K7" i="7" s="1"/>
  <c r="I62" i="2"/>
  <c r="K62" i="7" s="1"/>
  <c r="I340" i="2"/>
  <c r="K340" i="7" s="1"/>
  <c r="I260" i="2"/>
  <c r="K260" i="7" s="1"/>
  <c r="I159" i="2"/>
  <c r="K159" i="7" s="1"/>
  <c r="I49" i="2"/>
  <c r="K49" i="7" s="1"/>
  <c r="I30" i="2"/>
  <c r="K30" i="7" s="1"/>
  <c r="I69" i="2"/>
  <c r="K69" i="7" s="1"/>
  <c r="I185" i="2"/>
  <c r="K185" i="7" s="1"/>
  <c r="I60" i="2"/>
  <c r="K60" i="7" s="1"/>
  <c r="I317" i="2"/>
  <c r="K317" i="7" s="1"/>
  <c r="I370" i="2"/>
  <c r="K370" i="7" s="1"/>
  <c r="I264" i="2"/>
  <c r="K264" i="7" s="1"/>
  <c r="I315" i="2"/>
  <c r="K315" i="7" s="1"/>
  <c r="I406" i="2"/>
  <c r="K406" i="7" s="1"/>
  <c r="I296" i="2"/>
  <c r="K296" i="7" s="1"/>
  <c r="I453" i="2"/>
  <c r="K453" i="7" s="1"/>
  <c r="I87" i="2"/>
  <c r="K87" i="7" s="1"/>
  <c r="I365" i="2"/>
  <c r="K365" i="7" s="1"/>
  <c r="I390" i="2"/>
  <c r="K390" i="7" s="1"/>
  <c r="I54" i="2"/>
  <c r="K54" i="7" s="1"/>
  <c r="I75" i="2"/>
  <c r="K75" i="7" s="1"/>
  <c r="I450" i="2"/>
  <c r="K450" i="7" s="1"/>
  <c r="I350" i="2"/>
  <c r="K350" i="7" s="1"/>
  <c r="I314" i="2"/>
  <c r="K314" i="7" s="1"/>
  <c r="I280" i="2"/>
  <c r="K280" i="7" s="1"/>
  <c r="I19" i="2"/>
  <c r="K19" i="7" s="1"/>
  <c r="I434" i="2"/>
  <c r="K434" i="7" s="1"/>
  <c r="I357" i="2"/>
  <c r="K357" i="7" s="1"/>
  <c r="I18" i="2"/>
  <c r="K18" i="7" s="1"/>
  <c r="I385" i="2"/>
  <c r="K385" i="7" s="1"/>
  <c r="I409" i="2"/>
  <c r="K409" i="7" s="1"/>
  <c r="I140" i="2"/>
  <c r="K140" i="7" s="1"/>
  <c r="I162" i="2"/>
  <c r="K162" i="7" s="1"/>
  <c r="I355" i="2"/>
  <c r="K355" i="7" s="1"/>
  <c r="I17" i="2"/>
  <c r="K17" i="7" s="1"/>
  <c r="I33" i="2"/>
  <c r="K33" i="7" s="1"/>
  <c r="I235" i="2"/>
  <c r="K235" i="7" s="1"/>
  <c r="I441" i="2"/>
  <c r="K441" i="7" s="1"/>
  <c r="I194" i="2"/>
  <c r="K194" i="7" s="1"/>
  <c r="I232" i="2"/>
  <c r="K232" i="7" s="1"/>
  <c r="I347" i="2"/>
  <c r="K347" i="7" s="1"/>
  <c r="I285" i="2"/>
  <c r="K285" i="7" s="1"/>
  <c r="I163" i="2"/>
  <c r="K163" i="7" s="1"/>
  <c r="I94" i="2"/>
  <c r="K94" i="7" s="1"/>
  <c r="I4" i="2"/>
  <c r="K4" i="7" s="1"/>
  <c r="I313" i="2"/>
  <c r="K313" i="7" s="1"/>
  <c r="I291" i="2"/>
  <c r="K291" i="7" s="1"/>
  <c r="I6" i="2"/>
  <c r="K6" i="7" s="1"/>
  <c r="I250" i="2"/>
  <c r="K250" i="7" s="1"/>
  <c r="I438" i="2"/>
  <c r="K438" i="7" s="1"/>
  <c r="I310" i="2"/>
  <c r="K310" i="7" s="1"/>
  <c r="I435" i="2"/>
  <c r="K435" i="7" s="1"/>
  <c r="I29" i="2"/>
  <c r="K29" i="7" s="1"/>
  <c r="I180" i="2"/>
  <c r="K180" i="7" s="1"/>
  <c r="I116" i="2"/>
  <c r="K116" i="7" s="1"/>
  <c r="I352" i="2"/>
  <c r="K352" i="7" s="1"/>
  <c r="I358" i="2"/>
  <c r="K358" i="7" s="1"/>
  <c r="I117" i="2"/>
  <c r="K117" i="7" s="1"/>
  <c r="I38" i="2"/>
  <c r="K38" i="7" s="1"/>
  <c r="I445" i="2"/>
  <c r="K445" i="7" s="1"/>
  <c r="I393" i="2"/>
  <c r="K393" i="7" s="1"/>
  <c r="I161" i="2"/>
  <c r="K161" i="7" s="1"/>
  <c r="I389" i="2"/>
  <c r="K389" i="7" s="1"/>
  <c r="I364" i="2"/>
  <c r="K364" i="7" s="1"/>
  <c r="I461" i="2"/>
  <c r="K461" i="7" s="1"/>
  <c r="I379" i="2"/>
  <c r="K379" i="7" s="1"/>
  <c r="I425" i="2"/>
  <c r="K425" i="7" s="1"/>
  <c r="I177" i="2"/>
  <c r="K177" i="7" s="1"/>
  <c r="I339" i="2"/>
  <c r="K339" i="7" s="1"/>
  <c r="I255" i="2"/>
  <c r="K255" i="7" s="1"/>
  <c r="I433" i="2"/>
  <c r="K433" i="7" s="1"/>
  <c r="I212" i="2"/>
  <c r="K212" i="7" s="1"/>
  <c r="I346" i="2"/>
  <c r="K346" i="7" s="1"/>
  <c r="I353" i="2"/>
  <c r="K353" i="7" s="1"/>
  <c r="I211" i="2"/>
  <c r="K211" i="7" s="1"/>
  <c r="I184" i="2"/>
  <c r="K184" i="7" s="1"/>
  <c r="I423" i="2"/>
  <c r="K423" i="7" s="1"/>
  <c r="I31" i="2"/>
  <c r="K31" i="7" s="1"/>
  <c r="I391" i="2"/>
  <c r="K391" i="7" s="1"/>
  <c r="I109" i="2"/>
  <c r="K109" i="7" s="1"/>
  <c r="I144" i="2"/>
  <c r="K144" i="7" s="1"/>
  <c r="I335" i="2"/>
  <c r="K335" i="7" s="1"/>
  <c r="I288" i="2"/>
  <c r="K288" i="7" s="1"/>
  <c r="I398" i="2"/>
  <c r="K398" i="7" s="1"/>
  <c r="I436" i="2"/>
  <c r="K436" i="7" s="1"/>
  <c r="I190" i="2"/>
  <c r="K190" i="7" s="1"/>
  <c r="I307" i="2"/>
  <c r="K307" i="7" s="1"/>
  <c r="I138" i="2"/>
  <c r="K138" i="7" s="1"/>
  <c r="I199" i="1"/>
  <c r="J199" i="7" s="1"/>
  <c r="I376" i="1"/>
  <c r="J376" i="7" s="1"/>
  <c r="I313" i="1"/>
  <c r="J313" i="7" s="1"/>
  <c r="I317" i="1"/>
  <c r="J317" i="7" s="1"/>
  <c r="I462" i="1"/>
  <c r="J462" i="7" s="1"/>
  <c r="I91" i="1"/>
  <c r="J91" i="7" s="1"/>
  <c r="I463" i="1"/>
  <c r="J463" i="7" s="1"/>
  <c r="I417" i="1"/>
  <c r="J417" i="7" s="1"/>
  <c r="I279" i="1"/>
  <c r="J279" i="7" s="1"/>
  <c r="O279" i="7" s="1"/>
  <c r="I371" i="1"/>
  <c r="J371" i="7" s="1"/>
  <c r="I343" i="1"/>
  <c r="J343" i="7" s="1"/>
  <c r="I287" i="1"/>
  <c r="J287" i="7" s="1"/>
  <c r="I374" i="1"/>
  <c r="J374" i="7" s="1"/>
  <c r="I73" i="1"/>
  <c r="J73" i="7" s="1"/>
  <c r="I391" i="1"/>
  <c r="J391" i="7" s="1"/>
  <c r="I167" i="1"/>
  <c r="J167" i="7" s="1"/>
  <c r="I117" i="1"/>
  <c r="J117" i="7" s="1"/>
  <c r="I404" i="1"/>
  <c r="J404" i="7" s="1"/>
  <c r="I299" i="1"/>
  <c r="J299" i="7" s="1"/>
  <c r="I461" i="1"/>
  <c r="J461" i="7" s="1"/>
  <c r="I238" i="1"/>
  <c r="J238" i="7" s="1"/>
  <c r="I64" i="1"/>
  <c r="J64" i="7" s="1"/>
  <c r="I260" i="1"/>
  <c r="J260" i="7" s="1"/>
  <c r="I21" i="1"/>
  <c r="J21" i="7" s="1"/>
  <c r="I81" i="1"/>
  <c r="J81" i="7" s="1"/>
  <c r="I218" i="1"/>
  <c r="J218" i="7" s="1"/>
  <c r="I332" i="1"/>
  <c r="J332" i="7" s="1"/>
  <c r="I283" i="1"/>
  <c r="J283" i="7" s="1"/>
  <c r="I270" i="1"/>
  <c r="J270" i="7" s="1"/>
  <c r="I138" i="1"/>
  <c r="J138" i="7" s="1"/>
  <c r="I253" i="1"/>
  <c r="J253" i="7" s="1"/>
  <c r="I220" i="1"/>
  <c r="J220" i="7" s="1"/>
  <c r="I344" i="1"/>
  <c r="J344" i="7" s="1"/>
  <c r="I175" i="1"/>
  <c r="J175" i="7" s="1"/>
  <c r="I275" i="1"/>
  <c r="J275" i="7" s="1"/>
  <c r="I173" i="1"/>
  <c r="J173" i="7" s="1"/>
  <c r="I209" i="1"/>
  <c r="J209" i="7" s="1"/>
  <c r="I266" i="1"/>
  <c r="J266" i="7" s="1"/>
  <c r="I339" i="1"/>
  <c r="J339" i="7" s="1"/>
  <c r="I372" i="1"/>
  <c r="J372" i="7" s="1"/>
  <c r="O372" i="7" s="1"/>
  <c r="I367" i="1"/>
  <c r="J367" i="7" s="1"/>
  <c r="I447" i="1"/>
  <c r="J447" i="7" s="1"/>
  <c r="O447" i="7" s="1"/>
  <c r="I360" i="1"/>
  <c r="J360" i="7" s="1"/>
  <c r="I163" i="1"/>
  <c r="J163" i="7" s="1"/>
  <c r="I418" i="1"/>
  <c r="J418" i="7" s="1"/>
  <c r="I222" i="1"/>
  <c r="J222" i="7" s="1"/>
  <c r="I375" i="1"/>
  <c r="J375" i="7" s="1"/>
  <c r="I389" i="1"/>
  <c r="J389" i="7" s="1"/>
  <c r="I203" i="1"/>
  <c r="J203" i="7" s="1"/>
  <c r="I114" i="1"/>
  <c r="J114" i="7" s="1"/>
  <c r="I88" i="1"/>
  <c r="J88" i="7" s="1"/>
  <c r="I464" i="1"/>
  <c r="J464" i="7" s="1"/>
  <c r="I154" i="1"/>
  <c r="J154" i="7" s="1"/>
  <c r="I419" i="1"/>
  <c r="J419" i="7" s="1"/>
  <c r="I341" i="1"/>
  <c r="J341" i="7" s="1"/>
  <c r="I105" i="1"/>
  <c r="J105" i="7" s="1"/>
  <c r="I223" i="1"/>
  <c r="J223" i="7" s="1"/>
  <c r="I119" i="1"/>
  <c r="J119" i="7" s="1"/>
  <c r="I401" i="1"/>
  <c r="J401" i="7" s="1"/>
  <c r="I123" i="1"/>
  <c r="J123" i="7" s="1"/>
  <c r="I179" i="1"/>
  <c r="J179" i="7" s="1"/>
  <c r="I364" i="1"/>
  <c r="J364" i="7" s="1"/>
  <c r="I60" i="1"/>
  <c r="J60" i="7" s="1"/>
  <c r="I226" i="1"/>
  <c r="J226" i="7" s="1"/>
  <c r="I42" i="1"/>
  <c r="J42" i="7" s="1"/>
  <c r="I455" i="1"/>
  <c r="J455" i="7" s="1"/>
  <c r="I386" i="1"/>
  <c r="J386" i="7" s="1"/>
  <c r="I189" i="1"/>
  <c r="J189" i="7" s="1"/>
  <c r="I176" i="1"/>
  <c r="J176" i="7" s="1"/>
  <c r="I11" i="1"/>
  <c r="J11" i="7" s="1"/>
  <c r="I437" i="1"/>
  <c r="J437" i="7" s="1"/>
  <c r="I142" i="1"/>
  <c r="J142" i="7" s="1"/>
  <c r="I217" i="1"/>
  <c r="J217" i="7" s="1"/>
  <c r="I90" i="1"/>
  <c r="J90" i="7" s="1"/>
  <c r="I202" i="1"/>
  <c r="J202" i="7" s="1"/>
  <c r="I9" i="1"/>
  <c r="J9" i="7" s="1"/>
  <c r="I162" i="1"/>
  <c r="J162" i="7" s="1"/>
  <c r="I120" i="1"/>
  <c r="J120" i="7" s="1"/>
  <c r="I68" i="1"/>
  <c r="J68" i="7" s="1"/>
  <c r="I250" i="1"/>
  <c r="J250" i="7" s="1"/>
  <c r="I185" i="1"/>
  <c r="J185" i="7" s="1"/>
  <c r="I69" i="1"/>
  <c r="J69" i="7" s="1"/>
  <c r="O69" i="7" s="1"/>
  <c r="I33" i="1"/>
  <c r="J33" i="7" s="1"/>
  <c r="I305" i="1"/>
  <c r="J305" i="7" s="1"/>
  <c r="I50" i="1"/>
  <c r="J50" i="7" s="1"/>
  <c r="I412" i="1"/>
  <c r="J412" i="7" s="1"/>
  <c r="I240" i="1"/>
  <c r="J240" i="7" s="1"/>
  <c r="I309" i="1"/>
  <c r="J309" i="7" s="1"/>
  <c r="I188" i="1"/>
  <c r="J188" i="7" s="1"/>
  <c r="I234" i="1"/>
  <c r="J234" i="7" s="1"/>
  <c r="O234" i="7" s="1"/>
  <c r="I359" i="1"/>
  <c r="J359" i="7" s="1"/>
  <c r="I40" i="1"/>
  <c r="J40" i="7" s="1"/>
  <c r="I82" i="1"/>
  <c r="J82" i="7" s="1"/>
  <c r="I284" i="1"/>
  <c r="J284" i="7" s="1"/>
  <c r="I409" i="1"/>
  <c r="J409" i="7" s="1"/>
  <c r="I357" i="1"/>
  <c r="J357" i="7" s="1"/>
  <c r="I383" i="1"/>
  <c r="J383" i="7" s="1"/>
  <c r="I152" i="1"/>
  <c r="J152" i="7" s="1"/>
  <c r="I35" i="1"/>
  <c r="J35" i="7" s="1"/>
  <c r="I144" i="1"/>
  <c r="J144" i="7" s="1"/>
  <c r="O144" i="7" s="1"/>
  <c r="I113" i="1"/>
  <c r="J113" i="7" s="1"/>
  <c r="I291" i="1"/>
  <c r="J291" i="7" s="1"/>
  <c r="I319" i="1"/>
  <c r="J319" i="7" s="1"/>
  <c r="I340" i="1"/>
  <c r="J340" i="7" s="1"/>
  <c r="I129" i="1"/>
  <c r="J129" i="7" s="1"/>
  <c r="I331" i="1"/>
  <c r="J331" i="7" s="1"/>
  <c r="I99" i="1"/>
  <c r="J99" i="7" s="1"/>
  <c r="I28" i="1"/>
  <c r="J28" i="7" s="1"/>
  <c r="I233" i="1"/>
  <c r="J233" i="7" s="1"/>
  <c r="I215" i="1"/>
  <c r="J215" i="7" s="1"/>
  <c r="I263" i="1"/>
  <c r="J263" i="7" s="1"/>
  <c r="I97" i="1"/>
  <c r="J97" i="7" s="1"/>
  <c r="I428" i="1"/>
  <c r="J428" i="7" s="1"/>
  <c r="I216" i="1"/>
  <c r="J216" i="7" s="1"/>
  <c r="I310" i="1"/>
  <c r="J310" i="7" s="1"/>
  <c r="I168" i="1"/>
  <c r="J168" i="7" s="1"/>
  <c r="I181" i="1"/>
  <c r="J181" i="7" s="1"/>
  <c r="I83" i="1"/>
  <c r="J83" i="7" s="1"/>
  <c r="I273" i="1"/>
  <c r="J273" i="7" s="1"/>
  <c r="I126" i="1"/>
  <c r="J126" i="7" s="1"/>
  <c r="O126" i="7" s="1"/>
  <c r="I363" i="1"/>
  <c r="J363" i="7" s="1"/>
  <c r="I451" i="1"/>
  <c r="J451" i="7" s="1"/>
  <c r="I13" i="1"/>
  <c r="J13" i="7" s="1"/>
  <c r="I247" i="1"/>
  <c r="J247" i="7" s="1"/>
  <c r="I14" i="1"/>
  <c r="J14" i="7" s="1"/>
  <c r="I252" i="1"/>
  <c r="J252" i="7" s="1"/>
  <c r="I170" i="1"/>
  <c r="J170" i="7" s="1"/>
  <c r="I342" i="1"/>
  <c r="J342" i="7" s="1"/>
  <c r="I133" i="1"/>
  <c r="J133" i="7" s="1"/>
  <c r="I75" i="1"/>
  <c r="J75" i="7" s="1"/>
  <c r="I243" i="1"/>
  <c r="J243" i="7" s="1"/>
  <c r="I350" i="1"/>
  <c r="J350" i="7" s="1"/>
  <c r="I323" i="1"/>
  <c r="J323" i="7" s="1"/>
  <c r="I229" i="1"/>
  <c r="J229" i="7" s="1"/>
  <c r="I180" i="1"/>
  <c r="J180" i="7" s="1"/>
  <c r="I390" i="1"/>
  <c r="J390" i="7" s="1"/>
  <c r="I311" i="1"/>
  <c r="J311" i="7" s="1"/>
  <c r="I43" i="1"/>
  <c r="J43" i="7" s="1"/>
  <c r="I236" i="1"/>
  <c r="J236" i="7" s="1"/>
  <c r="I111" i="1"/>
  <c r="J111" i="7" s="1"/>
  <c r="I115" i="1"/>
  <c r="J115" i="7" s="1"/>
  <c r="I12" i="1"/>
  <c r="J12" i="7" s="1"/>
  <c r="I38" i="1"/>
  <c r="J38" i="7" s="1"/>
  <c r="I24" i="1"/>
  <c r="J24" i="7" s="1"/>
  <c r="I18" i="1"/>
  <c r="J18" i="7" s="1"/>
  <c r="I349" i="1"/>
  <c r="J349" i="7" s="1"/>
  <c r="I296" i="1"/>
  <c r="J296" i="7" s="1"/>
  <c r="I440" i="1"/>
  <c r="J440" i="7" s="1"/>
  <c r="O440" i="7" s="1"/>
  <c r="I368" i="1"/>
  <c r="J368" i="7" s="1"/>
  <c r="I429" i="1"/>
  <c r="J429" i="7" s="1"/>
  <c r="I197" i="1"/>
  <c r="J197" i="7" s="1"/>
  <c r="I421" i="1"/>
  <c r="J421" i="7" s="1"/>
  <c r="I379" i="1"/>
  <c r="J379" i="7" s="1"/>
  <c r="I76" i="1"/>
  <c r="J76" i="7" s="1"/>
  <c r="I196" i="1"/>
  <c r="J196" i="7" s="1"/>
  <c r="I248" i="1"/>
  <c r="J248" i="7" s="1"/>
  <c r="I337" i="1"/>
  <c r="J337" i="7" s="1"/>
  <c r="I201" i="1"/>
  <c r="J201" i="7" s="1"/>
  <c r="I393" i="1"/>
  <c r="J393" i="7" s="1"/>
  <c r="I206" i="1"/>
  <c r="J206" i="7" s="1"/>
  <c r="I424" i="1"/>
  <c r="J424" i="7" s="1"/>
  <c r="I456" i="1"/>
  <c r="J456" i="7" s="1"/>
  <c r="I7" i="1"/>
  <c r="J7" i="7" s="1"/>
  <c r="I258" i="1"/>
  <c r="J258" i="7" s="1"/>
  <c r="I122" i="1"/>
  <c r="J122" i="7" s="1"/>
  <c r="I62" i="1"/>
  <c r="J62" i="7" s="1"/>
  <c r="I6" i="1"/>
  <c r="J6" i="7" s="1"/>
  <c r="I289" i="1"/>
  <c r="J289" i="7" s="1"/>
  <c r="I77" i="1"/>
  <c r="J77" i="7" s="1"/>
  <c r="I47" i="1"/>
  <c r="J47" i="7" s="1"/>
  <c r="I426" i="1"/>
  <c r="J426" i="7" s="1"/>
  <c r="I408" i="1"/>
  <c r="J408" i="7" s="1"/>
  <c r="I211" i="1"/>
  <c r="J211" i="7" s="1"/>
  <c r="I22" i="1"/>
  <c r="J22" i="7" s="1"/>
  <c r="I306" i="1"/>
  <c r="J306" i="7" s="1"/>
  <c r="I110" i="1"/>
  <c r="J110" i="7" s="1"/>
  <c r="I361" i="1"/>
  <c r="J361" i="7" s="1"/>
  <c r="I106" i="1"/>
  <c r="J106" i="7" s="1"/>
  <c r="I402" i="1"/>
  <c r="J402" i="7" s="1"/>
  <c r="I330" i="1"/>
  <c r="J330" i="7" s="1"/>
  <c r="I184" i="1"/>
  <c r="J184" i="7" s="1"/>
  <c r="O184" i="7" s="1"/>
  <c r="I355" i="1"/>
  <c r="J355" i="7" s="1"/>
  <c r="I20" i="1"/>
  <c r="J20" i="7" s="1"/>
  <c r="I158" i="1"/>
  <c r="J158" i="7" s="1"/>
  <c r="I44" i="1"/>
  <c r="J44" i="7" s="1"/>
  <c r="I37" i="1"/>
  <c r="J37" i="7" s="1"/>
  <c r="I74" i="1"/>
  <c r="J74" i="7" s="1"/>
  <c r="I178" i="1"/>
  <c r="J178" i="7" s="1"/>
  <c r="I277" i="1"/>
  <c r="J277" i="7" s="1"/>
  <c r="I431" i="1"/>
  <c r="J431" i="7" s="1"/>
  <c r="I16" i="1"/>
  <c r="J16" i="7" s="1"/>
  <c r="I164" i="1"/>
  <c r="J164" i="7" s="1"/>
  <c r="I321" i="1"/>
  <c r="J321" i="7" s="1"/>
  <c r="I264" i="1"/>
  <c r="J264" i="7" s="1"/>
  <c r="I130" i="1"/>
  <c r="J130" i="7" s="1"/>
  <c r="I432" i="1"/>
  <c r="J432" i="7" s="1"/>
  <c r="O432" i="7" s="1"/>
  <c r="I118" i="1"/>
  <c r="J118" i="7" s="1"/>
  <c r="I430" i="1"/>
  <c r="J430" i="7" s="1"/>
  <c r="I446" i="1"/>
  <c r="J446" i="7" s="1"/>
  <c r="I333" i="1"/>
  <c r="J333" i="7" s="1"/>
  <c r="I312" i="1"/>
  <c r="J312" i="7" s="1"/>
  <c r="I396" i="1"/>
  <c r="J396" i="7" s="1"/>
  <c r="I316" i="1"/>
  <c r="J316" i="7" s="1"/>
  <c r="I93" i="1"/>
  <c r="J93" i="7" s="1"/>
  <c r="I84" i="1"/>
  <c r="J84" i="7" s="1"/>
  <c r="I56" i="1"/>
  <c r="J56" i="7" s="1"/>
  <c r="I86" i="1"/>
  <c r="J86" i="7" s="1"/>
  <c r="I303" i="1"/>
  <c r="J303" i="7" s="1"/>
  <c r="I334" i="1"/>
  <c r="J334" i="7" s="1"/>
  <c r="I10" i="1"/>
  <c r="J10" i="7" s="1"/>
  <c r="I400" i="1"/>
  <c r="J400" i="7" s="1"/>
  <c r="I385" i="1"/>
  <c r="J385" i="7" s="1"/>
  <c r="I156" i="1"/>
  <c r="J156" i="7" s="1"/>
  <c r="I356" i="1"/>
  <c r="J356" i="7" s="1"/>
  <c r="I61" i="1"/>
  <c r="J61" i="7" s="1"/>
  <c r="I228" i="1"/>
  <c r="J228" i="7" s="1"/>
  <c r="I147" i="1"/>
  <c r="J147" i="7" s="1"/>
  <c r="I265" i="1"/>
  <c r="J265" i="7" s="1"/>
  <c r="I292" i="1"/>
  <c r="J292" i="7" s="1"/>
  <c r="I96" i="1"/>
  <c r="J96" i="7" s="1"/>
  <c r="I235" i="1"/>
  <c r="J235" i="7" s="1"/>
  <c r="I140" i="1"/>
  <c r="J140" i="7" s="1"/>
  <c r="I192" i="1"/>
  <c r="J192" i="7" s="1"/>
  <c r="I453" i="1"/>
  <c r="J453" i="7" s="1"/>
  <c r="I353" i="1"/>
  <c r="J353" i="7" s="1"/>
  <c r="I328" i="1"/>
  <c r="J328" i="7" s="1"/>
  <c r="I366" i="1"/>
  <c r="J366" i="7" s="1"/>
  <c r="I109" i="1"/>
  <c r="J109" i="7" s="1"/>
  <c r="I416" i="1"/>
  <c r="J416" i="7" s="1"/>
  <c r="I210" i="1"/>
  <c r="J210" i="7" s="1"/>
  <c r="I194" i="1"/>
  <c r="J194" i="7" s="1"/>
  <c r="I49" i="1"/>
  <c r="J49" i="7" s="1"/>
  <c r="I352" i="1"/>
  <c r="J352" i="7" s="1"/>
  <c r="I213" i="1"/>
  <c r="J213" i="7" s="1"/>
  <c r="I285" i="1"/>
  <c r="J285" i="7" s="1"/>
  <c r="I411" i="1"/>
  <c r="J411" i="7" s="1"/>
  <c r="I70" i="1"/>
  <c r="J70" i="7" s="1"/>
  <c r="I458" i="1"/>
  <c r="J458" i="7" s="1"/>
  <c r="I4" i="1"/>
  <c r="J4" i="7" s="1"/>
  <c r="I256" i="1"/>
  <c r="J256" i="7" s="1"/>
  <c r="I315" i="1"/>
  <c r="J315" i="7" s="1"/>
  <c r="I30" i="1"/>
  <c r="J30" i="7" s="1"/>
  <c r="I186" i="1"/>
  <c r="J186" i="7" s="1"/>
  <c r="I449" i="1"/>
  <c r="J449" i="7" s="1"/>
  <c r="I394" i="1"/>
  <c r="J394" i="7" s="1"/>
  <c r="I200" i="1"/>
  <c r="J200" i="7" s="1"/>
  <c r="I457" i="1"/>
  <c r="J457" i="7" s="1"/>
  <c r="I112" i="1"/>
  <c r="J112" i="7" s="1"/>
  <c r="I269" i="1"/>
  <c r="J269" i="7" s="1"/>
  <c r="I104" i="1"/>
  <c r="J104" i="7" s="1"/>
  <c r="I157" i="1"/>
  <c r="J157" i="7" s="1"/>
  <c r="I58" i="1"/>
  <c r="J58" i="7" s="1"/>
  <c r="I79" i="1"/>
  <c r="J79" i="7" s="1"/>
  <c r="I414" i="1"/>
  <c r="J414" i="7" s="1"/>
  <c r="O414" i="7" s="1"/>
  <c r="I345" i="1"/>
  <c r="J345" i="7" s="1"/>
  <c r="I214" i="1"/>
  <c r="J214" i="7" s="1"/>
  <c r="I249" i="1"/>
  <c r="J249" i="7" s="1"/>
  <c r="I410" i="1"/>
  <c r="J410" i="7" s="1"/>
  <c r="I165" i="1"/>
  <c r="J165" i="7" s="1"/>
  <c r="I267" i="1"/>
  <c r="J267" i="7" s="1"/>
  <c r="I392" i="1"/>
  <c r="J392" i="7" s="1"/>
  <c r="I23" i="1"/>
  <c r="J23" i="7" s="1"/>
  <c r="I241" i="1"/>
  <c r="J241" i="7" s="1"/>
  <c r="I67" i="1"/>
  <c r="J67" i="7" s="1"/>
  <c r="I346" i="1"/>
  <c r="J346" i="7" s="1"/>
  <c r="I227" i="1"/>
  <c r="J227" i="7" s="1"/>
  <c r="I399" i="1"/>
  <c r="J399" i="7" s="1"/>
  <c r="I336" i="1"/>
  <c r="J336" i="7" s="1"/>
  <c r="I370" i="1"/>
  <c r="J370" i="7" s="1"/>
  <c r="I320" i="1"/>
  <c r="J320" i="7" s="1"/>
  <c r="I137" i="1"/>
  <c r="J137" i="7" s="1"/>
  <c r="I251" i="1"/>
  <c r="J251" i="7" s="1"/>
  <c r="I187" i="1"/>
  <c r="J187" i="7" s="1"/>
  <c r="I245" i="1"/>
  <c r="J245" i="7" s="1"/>
  <c r="I407" i="1"/>
  <c r="J407" i="7" s="1"/>
  <c r="I66" i="1"/>
  <c r="J66" i="7" s="1"/>
  <c r="I231" i="1"/>
  <c r="J231" i="7" s="1"/>
  <c r="I369" i="1"/>
  <c r="J369" i="7" s="1"/>
  <c r="I135" i="1"/>
  <c r="J135" i="7" s="1"/>
  <c r="I322" i="1"/>
  <c r="J322" i="7" s="1"/>
  <c r="I286" i="1"/>
  <c r="J286" i="7" s="1"/>
  <c r="I182" i="1"/>
  <c r="J182" i="7" s="1"/>
  <c r="I78" i="1"/>
  <c r="J78" i="7" s="1"/>
  <c r="I290" i="1"/>
  <c r="J290" i="7" s="1"/>
  <c r="I127" i="1"/>
  <c r="J127" i="7" s="1"/>
  <c r="I153" i="1"/>
  <c r="J153" i="7" s="1"/>
  <c r="I246" i="1"/>
  <c r="J246" i="7" s="1"/>
  <c r="I237" i="1"/>
  <c r="J237" i="7" s="1"/>
  <c r="O237" i="7" s="1"/>
  <c r="I405" i="1"/>
  <c r="J405" i="7" s="1"/>
  <c r="I301" i="1"/>
  <c r="J301" i="7" s="1"/>
  <c r="I268" i="1"/>
  <c r="J268" i="7" s="1"/>
  <c r="I314" i="1"/>
  <c r="J314" i="7" s="1"/>
  <c r="I89" i="1"/>
  <c r="J89" i="7" s="1"/>
  <c r="I335" i="1"/>
  <c r="J335" i="7" s="1"/>
  <c r="I276" i="1"/>
  <c r="J276" i="7" s="1"/>
  <c r="I454" i="1"/>
  <c r="J454" i="7" s="1"/>
  <c r="I108" i="1"/>
  <c r="J108" i="7" s="1"/>
  <c r="I94" i="1"/>
  <c r="J94" i="7" s="1"/>
  <c r="I403" i="1"/>
  <c r="J403" i="7" s="1"/>
  <c r="I136" i="1"/>
  <c r="J136" i="7" s="1"/>
  <c r="I423" i="1"/>
  <c r="J423" i="7" s="1"/>
  <c r="I298" i="1"/>
  <c r="J298" i="7" s="1"/>
  <c r="I71" i="1"/>
  <c r="J71" i="7" s="1"/>
  <c r="I439" i="1"/>
  <c r="J439" i="7" s="1"/>
  <c r="I262" i="1"/>
  <c r="J262" i="7" s="1"/>
  <c r="O262" i="7" s="1"/>
  <c r="I177" i="1"/>
  <c r="J177" i="7" s="1"/>
  <c r="I433" i="1"/>
  <c r="J433" i="7" s="1"/>
  <c r="I151" i="1"/>
  <c r="J151" i="7" s="1"/>
  <c r="I29" i="1"/>
  <c r="J29" i="7" s="1"/>
  <c r="O29" i="7" s="1"/>
  <c r="I460" i="1"/>
  <c r="J460" i="7" s="1"/>
  <c r="I271" i="1"/>
  <c r="J271" i="7" s="1"/>
  <c r="I307" i="1"/>
  <c r="J307" i="7" s="1"/>
  <c r="I25" i="1"/>
  <c r="J25" i="7" s="1"/>
  <c r="I300" i="1"/>
  <c r="J300" i="7" s="1"/>
  <c r="I53" i="1"/>
  <c r="J53" i="7" s="1"/>
  <c r="I259" i="1"/>
  <c r="J259" i="7" s="1"/>
  <c r="I31" i="1"/>
  <c r="J31" i="7" s="1"/>
  <c r="I387" i="1"/>
  <c r="J387" i="7" s="1"/>
  <c r="I257" i="1"/>
  <c r="J257" i="7" s="1"/>
  <c r="I242" i="1"/>
  <c r="J242" i="7" s="1"/>
  <c r="I425" i="1"/>
  <c r="J425" i="7" s="1"/>
  <c r="I427" i="1"/>
  <c r="J427" i="7" s="1"/>
  <c r="I365" i="1"/>
  <c r="J365" i="7" s="1"/>
  <c r="I347" i="1"/>
  <c r="J347" i="7" s="1"/>
  <c r="I8" i="1"/>
  <c r="J8" i="7" s="1"/>
  <c r="I378" i="1"/>
  <c r="J378" i="7" s="1"/>
  <c r="I55" i="1"/>
  <c r="J55" i="7" s="1"/>
  <c r="I148" i="1"/>
  <c r="J148" i="7" s="1"/>
  <c r="I442" i="1"/>
  <c r="J442" i="7" s="1"/>
  <c r="I207" i="1"/>
  <c r="J207" i="7" s="1"/>
  <c r="I441" i="1"/>
  <c r="J441" i="7" s="1"/>
  <c r="I45" i="1"/>
  <c r="J45" i="7" s="1"/>
  <c r="I445" i="1"/>
  <c r="J445" i="7" s="1"/>
  <c r="I244" i="1"/>
  <c r="J244" i="7" s="1"/>
  <c r="I327" i="1"/>
  <c r="J327" i="7" s="1"/>
  <c r="I27" i="1"/>
  <c r="J27" i="7" s="1"/>
  <c r="I420" i="1"/>
  <c r="J420" i="7" s="1"/>
  <c r="I230" i="1"/>
  <c r="J230" i="7" s="1"/>
  <c r="I450" i="1"/>
  <c r="J450" i="7" s="1"/>
  <c r="I465" i="1"/>
  <c r="J465" i="7" s="1"/>
  <c r="I54" i="1"/>
  <c r="J54" i="7" s="1"/>
  <c r="I161" i="1"/>
  <c r="J161" i="7" s="1"/>
  <c r="I87" i="1"/>
  <c r="J87" i="7" s="1"/>
  <c r="I102" i="1"/>
  <c r="J102" i="7" s="1"/>
  <c r="I63" i="1"/>
  <c r="J63" i="7" s="1"/>
  <c r="I132" i="1"/>
  <c r="J132" i="7" s="1"/>
  <c r="I325" i="1"/>
  <c r="J325" i="7" s="1"/>
  <c r="I406" i="1"/>
  <c r="J406" i="7" s="1"/>
  <c r="I304" i="1"/>
  <c r="J304" i="7" s="1"/>
  <c r="I438" i="1"/>
  <c r="J438" i="7" s="1"/>
  <c r="I219" i="1"/>
  <c r="J219" i="7" s="1"/>
  <c r="I131" i="1"/>
  <c r="J131" i="7" s="1"/>
  <c r="I280" i="1"/>
  <c r="J280" i="7" s="1"/>
  <c r="I145" i="1"/>
  <c r="J145" i="7" s="1"/>
  <c r="I59" i="1"/>
  <c r="J59" i="7" s="1"/>
  <c r="I125" i="1"/>
  <c r="J125" i="7" s="1"/>
  <c r="I195" i="1"/>
  <c r="J195" i="7" s="1"/>
  <c r="I302" i="1"/>
  <c r="J302" i="7" s="1"/>
  <c r="I434" i="1"/>
  <c r="J434" i="7" s="1"/>
  <c r="I57" i="1"/>
  <c r="J57" i="7" s="1"/>
  <c r="I297" i="1"/>
  <c r="J297" i="7" s="1"/>
  <c r="I183" i="1"/>
  <c r="J183" i="7" s="1"/>
  <c r="I384" i="1"/>
  <c r="J384" i="7" s="1"/>
  <c r="I255" i="1"/>
  <c r="J255" i="7" s="1"/>
  <c r="I72" i="1"/>
  <c r="J72" i="7" s="1"/>
  <c r="I41" i="1"/>
  <c r="J41" i="7" s="1"/>
  <c r="I155" i="1"/>
  <c r="J155" i="7" s="1"/>
  <c r="I443" i="1"/>
  <c r="J443" i="7" s="1"/>
  <c r="I329" i="1"/>
  <c r="J329" i="7" s="1"/>
  <c r="I128" i="1"/>
  <c r="J128" i="7" s="1"/>
  <c r="I212" i="1"/>
  <c r="J212" i="7" s="1"/>
  <c r="I80" i="1"/>
  <c r="J80" i="7" s="1"/>
  <c r="I92" i="1"/>
  <c r="J92" i="7" s="1"/>
  <c r="I282" i="1"/>
  <c r="J282" i="7" s="1"/>
  <c r="I413" i="1"/>
  <c r="J413" i="7" s="1"/>
  <c r="I32" i="1"/>
  <c r="J32" i="7" s="1"/>
  <c r="I278" i="1"/>
  <c r="J278" i="7" s="1"/>
  <c r="I143" i="1"/>
  <c r="J143" i="7" s="1"/>
  <c r="I382" i="1"/>
  <c r="J382" i="7" s="1"/>
  <c r="I281" i="1"/>
  <c r="J281" i="7" s="1"/>
  <c r="I324" i="1"/>
  <c r="J324" i="7" s="1"/>
  <c r="I326" i="1"/>
  <c r="J326" i="7" s="1"/>
  <c r="I205" i="1"/>
  <c r="J205" i="7" s="1"/>
  <c r="O205" i="7" s="1"/>
  <c r="I388" i="1"/>
  <c r="J388" i="7" s="1"/>
  <c r="I293" i="1"/>
  <c r="J293" i="7" s="1"/>
  <c r="I166" i="1"/>
  <c r="J166" i="7" s="1"/>
  <c r="I288" i="1"/>
  <c r="J288" i="7" s="1"/>
  <c r="I46" i="1"/>
  <c r="J46" i="7" s="1"/>
  <c r="I225" i="1"/>
  <c r="J225" i="7" s="1"/>
  <c r="I373" i="1"/>
  <c r="J373" i="7" s="1"/>
  <c r="I116" i="1"/>
  <c r="J116" i="7" s="1"/>
  <c r="I171" i="1"/>
  <c r="J171" i="7" s="1"/>
  <c r="I362" i="1"/>
  <c r="J362" i="7" s="1"/>
  <c r="I48" i="1"/>
  <c r="J48" i="7" s="1"/>
  <c r="I380" i="1"/>
  <c r="J380" i="7" s="1"/>
  <c r="I452" i="1"/>
  <c r="J452" i="7" s="1"/>
  <c r="I191" i="1"/>
  <c r="J191" i="7" s="1"/>
  <c r="I124" i="1"/>
  <c r="J124" i="7" s="1"/>
  <c r="I448" i="1"/>
  <c r="J448" i="7" s="1"/>
  <c r="I15" i="1"/>
  <c r="J15" i="7" s="1"/>
  <c r="I95" i="1"/>
  <c r="J95" i="7" s="1"/>
  <c r="I261" i="1"/>
  <c r="J261" i="7" s="1"/>
  <c r="I224" i="1"/>
  <c r="J224" i="7" s="1"/>
  <c r="I141" i="1"/>
  <c r="J141" i="7" s="1"/>
  <c r="I5" i="1"/>
  <c r="J5" i="7" s="1"/>
  <c r="I98" i="1"/>
  <c r="J98" i="7" s="1"/>
  <c r="I198" i="1"/>
  <c r="J198" i="7" s="1"/>
  <c r="I169" i="1"/>
  <c r="J169" i="7" s="1"/>
  <c r="I272" i="1"/>
  <c r="J272" i="7" s="1"/>
  <c r="I381" i="1"/>
  <c r="J381" i="7" s="1"/>
  <c r="I422" i="1"/>
  <c r="J422" i="7" s="1"/>
  <c r="I193" i="1"/>
  <c r="J193" i="7" s="1"/>
  <c r="I239" i="1"/>
  <c r="J239" i="7" s="1"/>
  <c r="I159" i="1"/>
  <c r="J159" i="7" s="1"/>
  <c r="I274" i="1"/>
  <c r="J274" i="7" s="1"/>
  <c r="I204" i="1"/>
  <c r="J204" i="7" s="1"/>
  <c r="I415" i="1"/>
  <c r="J415" i="7" s="1"/>
  <c r="I221" i="1"/>
  <c r="J221" i="7" s="1"/>
  <c r="I100" i="1"/>
  <c r="J100" i="7" s="1"/>
  <c r="I19" i="1"/>
  <c r="J19" i="7" s="1"/>
  <c r="O19" i="7" s="1"/>
  <c r="I107" i="1"/>
  <c r="J107" i="7" s="1"/>
  <c r="I351" i="1"/>
  <c r="J351" i="7" s="1"/>
  <c r="I17" i="1"/>
  <c r="J17" i="7" s="1"/>
  <c r="I160" i="1"/>
  <c r="J160" i="7" s="1"/>
  <c r="I26" i="1"/>
  <c r="J26" i="7" s="1"/>
  <c r="I397" i="1"/>
  <c r="J397" i="7" s="1"/>
  <c r="I294" i="1"/>
  <c r="J294" i="7" s="1"/>
  <c r="I190" i="1"/>
  <c r="J190" i="7" s="1"/>
  <c r="I149" i="1"/>
  <c r="J149" i="7" s="1"/>
  <c r="I354" i="1"/>
  <c r="J354" i="7" s="1"/>
  <c r="I101" i="1"/>
  <c r="J101" i="7" s="1"/>
  <c r="I103" i="1"/>
  <c r="J103" i="7" s="1"/>
  <c r="I295" i="1"/>
  <c r="J295" i="7" s="1"/>
  <c r="I395" i="1"/>
  <c r="J395" i="7" s="1"/>
  <c r="I36" i="1"/>
  <c r="J36" i="7" s="1"/>
  <c r="I459" i="1"/>
  <c r="J459" i="7" s="1"/>
  <c r="I232" i="1"/>
  <c r="J232" i="7" s="1"/>
  <c r="I338" i="1"/>
  <c r="J338" i="7" s="1"/>
  <c r="I134" i="1"/>
  <c r="J134" i="7" s="1"/>
  <c r="I51" i="1"/>
  <c r="J51" i="7" s="1"/>
  <c r="I52" i="1"/>
  <c r="J52" i="7" s="1"/>
  <c r="I85" i="1"/>
  <c r="J85" i="7" s="1"/>
  <c r="I435" i="1"/>
  <c r="J435" i="7" s="1"/>
  <c r="I139" i="1"/>
  <c r="J139" i="7" s="1"/>
  <c r="I377" i="1"/>
  <c r="J377" i="7" s="1"/>
  <c r="I444" i="1"/>
  <c r="J444" i="7" s="1"/>
  <c r="I150" i="1"/>
  <c r="J150" i="7" s="1"/>
  <c r="I348" i="1"/>
  <c r="J348" i="7" s="1"/>
  <c r="I39" i="1"/>
  <c r="J39" i="7" s="1"/>
  <c r="I174" i="1"/>
  <c r="J174" i="7" s="1"/>
  <c r="I146" i="1"/>
  <c r="J146" i="7" s="1"/>
  <c r="I358" i="1"/>
  <c r="J358" i="7" s="1"/>
  <c r="I121" i="1"/>
  <c r="J121" i="7" s="1"/>
  <c r="I318" i="1"/>
  <c r="J318" i="7" s="1"/>
  <c r="I398" i="1"/>
  <c r="J398" i="7" s="1"/>
  <c r="I208" i="1"/>
  <c r="J208" i="7" s="1"/>
  <c r="I34" i="1"/>
  <c r="J34" i="7" s="1"/>
  <c r="I172" i="1"/>
  <c r="J172" i="7" s="1"/>
  <c r="I254" i="1"/>
  <c r="J254" i="7" s="1"/>
  <c r="I65" i="1"/>
  <c r="J65" i="7" s="1"/>
  <c r="I308" i="1"/>
  <c r="J308" i="7" s="1"/>
  <c r="I436" i="1"/>
  <c r="J436" i="7" s="1"/>
  <c r="O338" i="7" l="1"/>
  <c r="O361" i="7"/>
  <c r="O166" i="7"/>
  <c r="O368" i="7"/>
  <c r="O89" i="7"/>
  <c r="O209" i="7"/>
  <c r="O339" i="7"/>
  <c r="O156" i="7"/>
  <c r="O252" i="7"/>
  <c r="O395" i="7"/>
  <c r="O449" i="7"/>
  <c r="O278" i="7"/>
  <c r="O196" i="7"/>
  <c r="O419" i="7"/>
  <c r="O241" i="7"/>
  <c r="O311" i="7"/>
  <c r="O182" i="7"/>
  <c r="O221" i="7"/>
  <c r="O326" i="7"/>
  <c r="O344" i="7"/>
  <c r="O108" i="7"/>
  <c r="O382" i="7"/>
  <c r="O424" i="7"/>
  <c r="O204" i="7"/>
  <c r="O198" i="7"/>
  <c r="O202" i="7"/>
  <c r="O343" i="7"/>
  <c r="O68" i="7"/>
  <c r="O222" i="7"/>
  <c r="O152" i="7"/>
  <c r="O286" i="7"/>
  <c r="O9" i="7"/>
  <c r="O175" i="7"/>
  <c r="O335" i="7"/>
  <c r="O129" i="7"/>
  <c r="O208" i="7"/>
  <c r="O458" i="7"/>
  <c r="O441" i="7"/>
  <c r="O220" i="7"/>
  <c r="O247" i="7"/>
  <c r="O304" i="7"/>
  <c r="O106" i="7"/>
  <c r="O130" i="7"/>
  <c r="O359" i="7"/>
  <c r="O217" i="7"/>
  <c r="O73" i="7"/>
  <c r="O46" i="7"/>
  <c r="O452" i="7"/>
  <c r="O246" i="7"/>
  <c r="O84" i="7"/>
  <c r="O393" i="7"/>
  <c r="O385" i="7"/>
  <c r="O111" i="7"/>
  <c r="O50" i="7"/>
  <c r="O188" i="7"/>
  <c r="O71" i="7"/>
  <c r="O87" i="7"/>
  <c r="O348" i="7"/>
  <c r="O54" i="7"/>
  <c r="O236" i="7"/>
  <c r="O445" i="7"/>
  <c r="O128" i="7"/>
  <c r="O412" i="7"/>
  <c r="O345" i="7"/>
  <c r="O434" i="7"/>
  <c r="O203" i="7"/>
  <c r="O442" i="7"/>
  <c r="O186" i="7"/>
  <c r="O391" i="7"/>
  <c r="O243" i="7"/>
  <c r="O334" i="7"/>
  <c r="O280" i="7"/>
  <c r="O267" i="7"/>
  <c r="O121" i="7"/>
  <c r="O93" i="7"/>
  <c r="O206" i="7"/>
  <c r="O107" i="7"/>
  <c r="O88" i="7"/>
  <c r="O168" i="7"/>
  <c r="O30" i="7"/>
  <c r="O271" i="7"/>
  <c r="O256" i="7"/>
  <c r="O310" i="7"/>
  <c r="O328" i="7"/>
  <c r="O219" i="7"/>
  <c r="O77" i="7"/>
  <c r="O123" i="7"/>
  <c r="O319" i="7"/>
  <c r="O25" i="7"/>
  <c r="O431" i="7"/>
  <c r="O324" i="7"/>
  <c r="O376" i="7"/>
  <c r="O392" i="7"/>
  <c r="O251" i="7"/>
  <c r="O460" i="7"/>
  <c r="O378" i="7"/>
  <c r="O398" i="7"/>
  <c r="O172" i="7"/>
  <c r="O284" i="7"/>
  <c r="O183" i="7"/>
  <c r="O35" i="7"/>
  <c r="O132" i="7"/>
  <c r="O148" i="7"/>
  <c r="O417" i="7"/>
  <c r="O312" i="7"/>
  <c r="B312" i="8" s="1"/>
  <c r="P312" i="7" s="1"/>
  <c r="O125" i="7"/>
  <c r="O40" i="7"/>
  <c r="O136" i="7"/>
  <c r="O255" i="7"/>
  <c r="O225" i="7"/>
  <c r="O464" i="7"/>
  <c r="O36" i="7"/>
  <c r="O197" i="7"/>
  <c r="O423" i="7"/>
  <c r="O58" i="7"/>
  <c r="O443" i="7"/>
  <c r="O266" i="7"/>
  <c r="O405" i="7"/>
  <c r="O232" i="7"/>
  <c r="O147" i="7"/>
  <c r="O331" i="7"/>
  <c r="O57" i="7"/>
  <c r="O258" i="7"/>
  <c r="O8" i="7"/>
  <c r="O193" i="7"/>
  <c r="O406" i="7"/>
  <c r="O275" i="7"/>
  <c r="O142" i="7"/>
  <c r="O369" i="7"/>
  <c r="O200" i="7"/>
  <c r="O260" i="7"/>
  <c r="O16" i="7"/>
  <c r="O194" i="7"/>
  <c r="O165" i="7"/>
  <c r="O79" i="7"/>
  <c r="O274" i="7"/>
  <c r="O329" i="7"/>
  <c r="O358" i="7"/>
  <c r="O373" i="7"/>
  <c r="O459" i="7"/>
  <c r="O155" i="7"/>
  <c r="O230" i="7"/>
  <c r="O409" i="7"/>
  <c r="O189" i="7"/>
  <c r="O56" i="7"/>
  <c r="O199" i="7"/>
  <c r="O177" i="7"/>
  <c r="O83" i="7"/>
  <c r="O114" i="7"/>
  <c r="O228" i="7"/>
  <c r="O138" i="7"/>
  <c r="O39" i="7"/>
  <c r="O454" i="7"/>
  <c r="O276" i="7"/>
  <c r="O43" i="7"/>
  <c r="O337" i="7"/>
  <c r="O281" i="7"/>
  <c r="O384" i="7"/>
  <c r="O97" i="7"/>
  <c r="O105" i="7"/>
  <c r="O143" i="7"/>
  <c r="O98" i="7"/>
  <c r="O388" i="7"/>
  <c r="O99" i="7"/>
  <c r="O146" i="7"/>
  <c r="O322" i="7"/>
  <c r="O153" i="7"/>
  <c r="O340" i="7"/>
  <c r="O117" i="7"/>
  <c r="O201" i="7"/>
  <c r="O76" i="7"/>
  <c r="O11" i="7"/>
  <c r="O21" i="7"/>
  <c r="O161" i="7"/>
  <c r="O154" i="7"/>
  <c r="O296" i="7"/>
  <c r="O215" i="7"/>
  <c r="O298" i="7"/>
  <c r="O263" i="7"/>
  <c r="O421" i="7"/>
  <c r="O32" i="7"/>
  <c r="O425" i="7"/>
  <c r="O362" i="7"/>
  <c r="O160" i="7"/>
  <c r="O20" i="7"/>
  <c r="O380" i="7"/>
  <c r="O163" i="7"/>
  <c r="O282" i="7"/>
  <c r="O27" i="7"/>
  <c r="O428" i="7"/>
  <c r="O31" i="7"/>
  <c r="O377" i="7"/>
  <c r="O134" i="7"/>
  <c r="O403" i="7"/>
  <c r="O292" i="7"/>
  <c r="O116" i="7"/>
  <c r="O10" i="7"/>
  <c r="O176" i="7"/>
  <c r="O233" i="7"/>
  <c r="O390" i="7"/>
  <c r="B390" i="8" s="1"/>
  <c r="P390" i="7" s="1"/>
  <c r="O455" i="7"/>
  <c r="O51" i="7"/>
  <c r="O364" i="7"/>
  <c r="O191" i="7"/>
  <c r="O404" i="7"/>
  <c r="O140" i="7"/>
  <c r="O18" i="7"/>
  <c r="O285" i="7"/>
  <c r="O347" i="7"/>
  <c r="O70" i="7"/>
  <c r="O277" i="7"/>
  <c r="O371" i="7"/>
  <c r="O226" i="7"/>
  <c r="O295" i="7"/>
  <c r="O74" i="7"/>
  <c r="O360" i="7"/>
  <c r="O321" i="7"/>
  <c r="O426" i="7"/>
  <c r="B426" i="8" s="1"/>
  <c r="P426" i="7" s="1"/>
  <c r="O86" i="7"/>
  <c r="O12" i="7"/>
  <c r="O450" i="7"/>
  <c r="O118" i="7"/>
  <c r="O250" i="7"/>
  <c r="O218" i="7"/>
  <c r="O244" i="7"/>
  <c r="O433" i="7"/>
  <c r="O131" i="7"/>
  <c r="O212" i="7"/>
  <c r="O355" i="7"/>
  <c r="O367" i="7"/>
  <c r="O229" i="7"/>
  <c r="O448" i="7"/>
  <c r="O55" i="7"/>
  <c r="O42" i="7"/>
  <c r="O299" i="7"/>
  <c r="O374" i="7"/>
  <c r="B374" i="8" s="1"/>
  <c r="P374" i="7" s="1"/>
  <c r="O410" i="7"/>
  <c r="O62" i="7"/>
  <c r="O259" i="7"/>
  <c r="O418" i="7"/>
  <c r="O346" i="7"/>
  <c r="O273" i="7"/>
  <c r="O242" i="7"/>
  <c r="O151" i="7"/>
  <c r="O195" i="7"/>
  <c r="O300" i="7"/>
  <c r="O451" i="7"/>
  <c r="O75" i="7"/>
  <c r="O402" i="7"/>
  <c r="O173" i="7"/>
  <c r="O356" i="7"/>
  <c r="O446" i="7"/>
  <c r="B446" i="8" s="1"/>
  <c r="P446" i="7" s="1"/>
  <c r="O216" i="7"/>
  <c r="O272" i="7"/>
  <c r="O268" i="7"/>
  <c r="O357" i="7"/>
  <c r="O37" i="7"/>
  <c r="O179" i="7"/>
  <c r="O320" i="7"/>
  <c r="O352" i="7"/>
  <c r="O135" i="7"/>
  <c r="O416" i="7"/>
  <c r="O462" i="7"/>
  <c r="O315" i="7"/>
  <c r="O375" i="7"/>
  <c r="B375" i="8" s="1"/>
  <c r="P375" i="7" s="1"/>
  <c r="O28" i="7"/>
  <c r="O100" i="7"/>
  <c r="O23" i="7"/>
  <c r="O65" i="7"/>
  <c r="O238" i="7"/>
  <c r="O366" i="7"/>
  <c r="O159" i="7"/>
  <c r="O235" i="7"/>
  <c r="O149" i="7"/>
  <c r="O438" i="7"/>
  <c r="O231" i="7"/>
  <c r="O104" i="7"/>
  <c r="O308" i="7"/>
  <c r="O110" i="7"/>
  <c r="O24" i="7"/>
  <c r="O297" i="7"/>
  <c r="O178" i="7"/>
  <c r="B178" i="8" s="1"/>
  <c r="P178" i="7" s="1"/>
  <c r="O48" i="7"/>
  <c r="O124" i="7"/>
  <c r="B124" i="8" s="1"/>
  <c r="P124" i="7" s="1"/>
  <c r="O141" i="7"/>
  <c r="O103" i="7"/>
  <c r="O240" i="7"/>
  <c r="O227" i="7"/>
  <c r="O325" i="7"/>
  <c r="B325" i="8" s="1"/>
  <c r="P325" i="7" s="1"/>
  <c r="O210" i="7"/>
  <c r="O115" i="7"/>
  <c r="O269" i="7"/>
  <c r="O92" i="7"/>
  <c r="O239" i="7"/>
  <c r="O379" i="7"/>
  <c r="O365" i="7"/>
  <c r="O102" i="7"/>
  <c r="O15" i="7"/>
  <c r="O13" i="7"/>
  <c r="B13" i="8" s="1"/>
  <c r="P13" i="7" s="1"/>
  <c r="O349" i="7"/>
  <c r="B349" i="8" s="1"/>
  <c r="P349" i="7" s="1"/>
  <c r="O63" i="7"/>
  <c r="O34" i="7"/>
  <c r="B34" i="8" s="1"/>
  <c r="P34" i="7" s="1"/>
  <c r="O305" i="7"/>
  <c r="B305" i="8" s="1"/>
  <c r="P305" i="7" s="1"/>
  <c r="O463" i="7"/>
  <c r="O253" i="7"/>
  <c r="O187" i="7"/>
  <c r="O444" i="7"/>
  <c r="O283" i="7"/>
  <c r="B283" i="8" s="1"/>
  <c r="P283" i="7" s="1"/>
  <c r="O341" i="7"/>
  <c r="O317" i="7"/>
  <c r="O41" i="7"/>
  <c r="B41" i="8" s="1"/>
  <c r="P41" i="7" s="1"/>
  <c r="O389" i="7"/>
  <c r="O224" i="7"/>
  <c r="O261" i="7"/>
  <c r="O407" i="7"/>
  <c r="O60" i="7"/>
  <c r="O332" i="7"/>
  <c r="O465" i="7"/>
  <c r="B465" i="8" s="1"/>
  <c r="P465" i="7" s="1"/>
  <c r="O67" i="7"/>
  <c r="O461" i="7"/>
  <c r="O301" i="7"/>
  <c r="O353" i="7"/>
  <c r="O291" i="7"/>
  <c r="B291" i="8" s="1"/>
  <c r="P291" i="7" s="1"/>
  <c r="O439" i="7"/>
  <c r="B439" i="8" s="1"/>
  <c r="P439" i="7" s="1"/>
  <c r="O422" i="7"/>
  <c r="B422" i="8" s="1"/>
  <c r="P422" i="7" s="1"/>
  <c r="O137" i="7"/>
  <c r="O306" i="7"/>
  <c r="O401" i="7"/>
  <c r="O85" i="7"/>
  <c r="B85" i="8" s="1"/>
  <c r="P85" i="7" s="1"/>
  <c r="O61" i="7"/>
  <c r="B61" i="8" s="1"/>
  <c r="P61" i="7" s="1"/>
  <c r="O47" i="7"/>
  <c r="O91" i="7"/>
  <c r="O214" i="7"/>
  <c r="O113" i="7"/>
  <c r="O78" i="7"/>
  <c r="O400" i="7"/>
  <c r="O80" i="7"/>
  <c r="O437" i="7"/>
  <c r="O351" i="7"/>
  <c r="O157" i="7"/>
  <c r="B157" i="8" s="1"/>
  <c r="P157" i="7" s="1"/>
  <c r="O66" i="7"/>
  <c r="B66" i="8" s="1"/>
  <c r="P66" i="7" s="1"/>
  <c r="O257" i="7"/>
  <c r="O44" i="7"/>
  <c r="O318" i="7"/>
  <c r="B318" i="8" s="1"/>
  <c r="P318" i="7" s="1"/>
  <c r="O82" i="7"/>
  <c r="O64" i="7"/>
  <c r="O245" i="7"/>
  <c r="O429" i="7"/>
  <c r="O336" i="7"/>
  <c r="B336" i="8" s="1"/>
  <c r="P336" i="7" s="1"/>
  <c r="O333" i="7"/>
  <c r="O45" i="7"/>
  <c r="O145" i="7"/>
  <c r="B145" i="8" s="1"/>
  <c r="P145" i="7" s="1"/>
  <c r="O323" i="7"/>
  <c r="B323" i="8" s="1"/>
  <c r="P323" i="7" s="1"/>
  <c r="O171" i="7"/>
  <c r="B171" i="8" s="1"/>
  <c r="P171" i="7" s="1"/>
  <c r="O342" i="7"/>
  <c r="O435" i="7"/>
  <c r="B435" i="8" s="1"/>
  <c r="P435" i="7" s="1"/>
  <c r="O254" i="7"/>
  <c r="O363" i="7"/>
  <c r="O265" i="7"/>
  <c r="O330" i="7"/>
  <c r="O53" i="7"/>
  <c r="O26" i="7"/>
  <c r="B26" i="8" s="1"/>
  <c r="P26" i="7" s="1"/>
  <c r="O314" i="7"/>
  <c r="O4" i="7"/>
  <c r="O430" i="7"/>
  <c r="O264" i="7"/>
  <c r="O381" i="7"/>
  <c r="B381" i="8" s="1"/>
  <c r="P381" i="7" s="1"/>
  <c r="O185" i="7"/>
  <c r="O192" i="7"/>
  <c r="B192" i="8" s="1"/>
  <c r="P192" i="7" s="1"/>
  <c r="O387" i="7"/>
  <c r="B387" i="8" s="1"/>
  <c r="P387" i="7" s="1"/>
  <c r="O180" i="7"/>
  <c r="O164" i="7"/>
  <c r="B164" i="8" s="1"/>
  <c r="P164" i="7" s="1"/>
  <c r="O294" i="7"/>
  <c r="O90" i="7"/>
  <c r="B90" i="8" s="1"/>
  <c r="P90" i="7" s="1"/>
  <c r="O316" i="7"/>
  <c r="O420" i="7"/>
  <c r="B420" i="8" s="1"/>
  <c r="P420" i="7" s="1"/>
  <c r="O52" i="7"/>
  <c r="O386" i="7"/>
  <c r="O6" i="7"/>
  <c r="B6" i="8" s="1"/>
  <c r="P6" i="7" s="1"/>
  <c r="O383" i="7"/>
  <c r="B383" i="8" s="1"/>
  <c r="P383" i="7" s="1"/>
  <c r="O223" i="7"/>
  <c r="O33" i="7"/>
  <c r="O302" i="7"/>
  <c r="B302" i="8" s="1"/>
  <c r="P302" i="7" s="1"/>
  <c r="O190" i="7"/>
  <c r="O81" i="7"/>
  <c r="B81" i="8" s="1"/>
  <c r="P81" i="7" s="1"/>
  <c r="O150" i="7"/>
  <c r="O287" i="7"/>
  <c r="B287" i="8" s="1"/>
  <c r="P287" i="7" s="1"/>
  <c r="O354" i="7"/>
  <c r="B354" i="8" s="1"/>
  <c r="P354" i="7" s="1"/>
  <c r="O119" i="7"/>
  <c r="B119" i="8" s="1"/>
  <c r="P119" i="7" s="1"/>
  <c r="O112" i="7"/>
  <c r="O399" i="7"/>
  <c r="O17" i="7"/>
  <c r="O72" i="7"/>
  <c r="O309" i="7"/>
  <c r="O101" i="7"/>
  <c r="O38" i="7"/>
  <c r="O170" i="7"/>
  <c r="O394" i="7"/>
  <c r="O288" i="7"/>
  <c r="B288" i="8" s="1"/>
  <c r="P288" i="7" s="1"/>
  <c r="O396" i="7"/>
  <c r="B396" i="8" s="1"/>
  <c r="P396" i="7" s="1"/>
  <c r="O411" i="7"/>
  <c r="O248" i="7"/>
  <c r="O370" i="7"/>
  <c r="O133" i="7"/>
  <c r="B133" i="8" s="1"/>
  <c r="P133" i="7" s="1"/>
  <c r="O313" i="7"/>
  <c r="O120" i="7"/>
  <c r="O303" i="7"/>
  <c r="O307" i="7"/>
  <c r="B307" i="8" s="1"/>
  <c r="P307" i="7" s="1"/>
  <c r="O453" i="7"/>
  <c r="O109" i="7"/>
  <c r="B109" i="8" s="1"/>
  <c r="P109" i="7" s="1"/>
  <c r="O413" i="7"/>
  <c r="O457" i="7"/>
  <c r="B457" i="8" s="1"/>
  <c r="P457" i="7" s="1"/>
  <c r="O49" i="7"/>
  <c r="B49" i="8" s="1"/>
  <c r="P49" i="7" s="1"/>
  <c r="O427" i="7"/>
  <c r="O94" i="7"/>
  <c r="B94" i="8" s="1"/>
  <c r="P94" i="7" s="1"/>
  <c r="O350" i="7"/>
  <c r="B350" i="8" s="1"/>
  <c r="P350" i="7" s="1"/>
  <c r="O415" i="7"/>
  <c r="O290" i="7"/>
  <c r="B290" i="8" s="1"/>
  <c r="P290" i="7" s="1"/>
  <c r="O327" i="7"/>
  <c r="O127" i="7"/>
  <c r="B127" i="8" s="1"/>
  <c r="P127" i="7" s="1"/>
  <c r="O5" i="7"/>
  <c r="B5" i="8" s="1"/>
  <c r="P5" i="7" s="1"/>
  <c r="O162" i="7"/>
  <c r="B162" i="8" s="1"/>
  <c r="P162" i="7" s="1"/>
  <c r="O122" i="7"/>
  <c r="O436" i="7"/>
  <c r="O293" i="7"/>
  <c r="O169" i="7"/>
  <c r="O397" i="7"/>
  <c r="O270" i="7"/>
  <c r="O174" i="7"/>
  <c r="O456" i="7"/>
  <c r="O139" i="7"/>
  <c r="O289" i="7"/>
  <c r="O408" i="7"/>
  <c r="O249" i="7"/>
  <c r="O211" i="7"/>
  <c r="O213" i="7"/>
  <c r="O207" i="7"/>
  <c r="O181" i="7"/>
  <c r="O167" i="7"/>
  <c r="O158" i="7"/>
  <c r="O96" i="7"/>
  <c r="O95" i="7"/>
  <c r="O59" i="7"/>
  <c r="O14" i="7"/>
  <c r="B14" i="8" s="1"/>
  <c r="P14" i="7" s="1"/>
  <c r="O22" i="7"/>
  <c r="B22" i="8" s="1"/>
  <c r="P22" i="7" s="1"/>
  <c r="O7" i="7"/>
  <c r="B7" i="8" s="1"/>
  <c r="P7" i="7" s="1"/>
  <c r="B38" i="8" l="1"/>
  <c r="P38" i="7" s="1"/>
  <c r="B401" i="8"/>
  <c r="P401" i="7" s="1"/>
  <c r="B461" i="8"/>
  <c r="P461" i="7" s="1"/>
  <c r="B60" i="8"/>
  <c r="P60" i="7" s="1"/>
  <c r="B159" i="8"/>
  <c r="P159" i="7" s="1"/>
  <c r="B151" i="8"/>
  <c r="P151" i="7" s="1"/>
  <c r="B101" i="8"/>
  <c r="P101" i="7" s="1"/>
  <c r="B67" i="8"/>
  <c r="P67" i="7" s="1"/>
  <c r="B379" i="8"/>
  <c r="P379" i="7" s="1"/>
  <c r="B100" i="8"/>
  <c r="P100" i="7" s="1"/>
  <c r="B167" i="8"/>
  <c r="P167" i="7" s="1"/>
  <c r="B327" i="8"/>
  <c r="P327" i="7" s="1"/>
  <c r="B257" i="8"/>
  <c r="P257" i="7" s="1"/>
  <c r="B353" i="8"/>
  <c r="P353" i="7" s="1"/>
  <c r="B62" i="8"/>
  <c r="P62" i="7" s="1"/>
  <c r="B176" i="8"/>
  <c r="P176" i="7" s="1"/>
  <c r="B333" i="8"/>
  <c r="P333" i="7" s="1"/>
  <c r="B98" i="8"/>
  <c r="P98" i="7" s="1"/>
  <c r="B431" i="8"/>
  <c r="P431" i="7" s="1"/>
  <c r="B415" i="8"/>
  <c r="P415" i="7" s="1"/>
  <c r="B72" i="8"/>
  <c r="P72" i="7" s="1"/>
  <c r="B53" i="8"/>
  <c r="P53" i="7" s="1"/>
  <c r="B224" i="8"/>
  <c r="P224" i="7" s="1"/>
  <c r="B4" i="8"/>
  <c r="P4" i="7" s="1"/>
  <c r="B265" i="8"/>
  <c r="P265" i="7" s="1"/>
  <c r="B82" i="8"/>
  <c r="P82" i="7" s="1"/>
  <c r="B402" i="8"/>
  <c r="P402" i="7" s="1"/>
  <c r="B226" i="8"/>
  <c r="P226" i="7" s="1"/>
  <c r="B285" i="8"/>
  <c r="P285" i="7" s="1"/>
  <c r="B158" i="8"/>
  <c r="P158" i="7" s="1"/>
  <c r="B270" i="8"/>
  <c r="P270" i="7" s="1"/>
  <c r="B370" i="8"/>
  <c r="P370" i="7" s="1"/>
  <c r="B407" i="8"/>
  <c r="P407" i="7" s="1"/>
  <c r="B444" i="8"/>
  <c r="P444" i="7" s="1"/>
  <c r="B248" i="8"/>
  <c r="P248" i="7" s="1"/>
  <c r="B137" i="8"/>
  <c r="P137" i="7" s="1"/>
  <c r="B103" i="8"/>
  <c r="P103" i="7" s="1"/>
  <c r="B386" i="8"/>
  <c r="P386" i="7" s="1"/>
  <c r="B64" i="8"/>
  <c r="P64" i="7" s="1"/>
  <c r="B228" i="8"/>
  <c r="P228" i="7" s="1"/>
  <c r="B223" i="8"/>
  <c r="P223" i="7" s="1"/>
  <c r="B297" i="8"/>
  <c r="P297" i="7" s="1"/>
  <c r="B450" i="8"/>
  <c r="P450" i="7" s="1"/>
  <c r="B134" i="8"/>
  <c r="P134" i="7" s="1"/>
  <c r="B313" i="8"/>
  <c r="P313" i="7" s="1"/>
  <c r="B170" i="8"/>
  <c r="P170" i="7" s="1"/>
  <c r="B411" i="8"/>
  <c r="P411" i="7" s="1"/>
  <c r="B400" i="8"/>
  <c r="P400" i="7" s="1"/>
  <c r="B269" i="8"/>
  <c r="P269" i="7" s="1"/>
  <c r="B227" i="8"/>
  <c r="P227" i="7" s="1"/>
  <c r="B315" i="8"/>
  <c r="P315" i="7" s="1"/>
  <c r="B245" i="8"/>
  <c r="P245" i="7" s="1"/>
  <c r="B47" i="8"/>
  <c r="P47" i="7" s="1"/>
  <c r="B438" i="8"/>
  <c r="P438" i="7" s="1"/>
  <c r="B18" i="8"/>
  <c r="P18" i="7" s="1"/>
  <c r="B113" i="8"/>
  <c r="P113" i="7" s="1"/>
  <c r="B210" i="8"/>
  <c r="P210" i="7" s="1"/>
  <c r="B51" i="8"/>
  <c r="P51" i="7" s="1"/>
  <c r="B120" i="8"/>
  <c r="P120" i="7" s="1"/>
  <c r="B150" i="8"/>
  <c r="P150" i="7" s="1"/>
  <c r="B33" i="8"/>
  <c r="P33" i="7" s="1"/>
  <c r="B264" i="8"/>
  <c r="P264" i="7" s="1"/>
  <c r="B52" i="8"/>
  <c r="P52" i="7" s="1"/>
  <c r="B80" i="8"/>
  <c r="P80" i="7" s="1"/>
  <c r="B20" i="8"/>
  <c r="P20" i="7" s="1"/>
  <c r="B146" i="8"/>
  <c r="P146" i="7" s="1"/>
  <c r="B369" i="8"/>
  <c r="P369" i="7" s="1"/>
  <c r="B340" i="8"/>
  <c r="P340" i="7" s="1"/>
  <c r="B76" i="8"/>
  <c r="P76" i="7" s="1"/>
  <c r="B388" i="8"/>
  <c r="P388" i="7" s="1"/>
  <c r="B91" i="8"/>
  <c r="P91" i="7" s="1"/>
  <c r="B289" i="8"/>
  <c r="P289" i="7" s="1"/>
  <c r="B403" i="8"/>
  <c r="P403" i="7" s="1"/>
  <c r="B427" i="8"/>
  <c r="P427" i="7" s="1"/>
  <c r="B187" i="8"/>
  <c r="P187" i="7" s="1"/>
  <c r="B367" i="8"/>
  <c r="P367" i="7" s="1"/>
  <c r="B181" i="8"/>
  <c r="P181" i="7" s="1"/>
  <c r="B455" i="8"/>
  <c r="P455" i="7" s="1"/>
  <c r="B425" i="8"/>
  <c r="P425" i="7" s="1"/>
  <c r="B201" i="8"/>
  <c r="P201" i="7" s="1"/>
  <c r="B406" i="8"/>
  <c r="P406" i="7" s="1"/>
  <c r="B57" i="8"/>
  <c r="P57" i="7" s="1"/>
  <c r="B301" i="8"/>
  <c r="P301" i="7" s="1"/>
  <c r="B357" i="8"/>
  <c r="P357" i="7" s="1"/>
  <c r="B440" i="8"/>
  <c r="P440" i="7" s="1"/>
  <c r="B413" i="8"/>
  <c r="P413" i="7" s="1"/>
  <c r="B303" i="8"/>
  <c r="P303" i="7" s="1"/>
  <c r="B45" i="8"/>
  <c r="P45" i="7" s="1"/>
  <c r="B48" i="8"/>
  <c r="P48" i="7" s="1"/>
  <c r="B110" i="8"/>
  <c r="P110" i="7" s="1"/>
  <c r="B242" i="8"/>
  <c r="P242" i="7" s="1"/>
  <c r="B337" i="8"/>
  <c r="P337" i="7" s="1"/>
  <c r="B83" i="8"/>
  <c r="P83" i="7" s="1"/>
  <c r="B147" i="8"/>
  <c r="P147" i="7" s="1"/>
  <c r="B136" i="8"/>
  <c r="P136" i="7" s="1"/>
  <c r="B399" i="8"/>
  <c r="P399" i="7" s="1"/>
  <c r="B314" i="8"/>
  <c r="P314" i="7" s="1"/>
  <c r="B351" i="8"/>
  <c r="P351" i="7" s="1"/>
  <c r="B78" i="8"/>
  <c r="P78" i="7" s="1"/>
  <c r="B306" i="8"/>
  <c r="P306" i="7" s="1"/>
  <c r="B366" i="8"/>
  <c r="P366" i="7" s="1"/>
  <c r="B451" i="8"/>
  <c r="P451" i="7" s="1"/>
  <c r="B229" i="8"/>
  <c r="P229" i="7" s="1"/>
  <c r="B250" i="8"/>
  <c r="P250" i="7" s="1"/>
  <c r="B277" i="8"/>
  <c r="P277" i="7" s="1"/>
  <c r="B139" i="8"/>
  <c r="P139" i="7" s="1"/>
  <c r="B317" i="8"/>
  <c r="P317" i="7" s="1"/>
  <c r="B15" i="8"/>
  <c r="P15" i="7" s="1"/>
  <c r="B238" i="8"/>
  <c r="P238" i="7" s="1"/>
  <c r="B300" i="8"/>
  <c r="P300" i="7" s="1"/>
  <c r="B42" i="8"/>
  <c r="P42" i="7" s="1"/>
  <c r="B163" i="8"/>
  <c r="P163" i="7" s="1"/>
  <c r="B154" i="8"/>
  <c r="P154" i="7" s="1"/>
  <c r="B138" i="8"/>
  <c r="P138" i="7" s="1"/>
  <c r="B79" i="8"/>
  <c r="P79" i="7" s="1"/>
  <c r="B58" i="8"/>
  <c r="P58" i="7" s="1"/>
  <c r="B123" i="8"/>
  <c r="P123" i="7" s="1"/>
  <c r="B334" i="8"/>
  <c r="P334" i="7" s="1"/>
  <c r="B343" i="8"/>
  <c r="P343" i="7" s="1"/>
  <c r="B424" i="8"/>
  <c r="P424" i="7" s="1"/>
  <c r="B394" i="8"/>
  <c r="P394" i="7" s="1"/>
  <c r="B112" i="8"/>
  <c r="P112" i="7" s="1"/>
  <c r="B437" i="8"/>
  <c r="P437" i="7" s="1"/>
  <c r="B149" i="8"/>
  <c r="P149" i="7" s="1"/>
  <c r="B433" i="8"/>
  <c r="P433" i="7" s="1"/>
  <c r="B153" i="8"/>
  <c r="P153" i="7" s="1"/>
  <c r="B249" i="8"/>
  <c r="P249" i="7" s="1"/>
  <c r="B453" i="8"/>
  <c r="P453" i="7" s="1"/>
  <c r="B294" i="8"/>
  <c r="P294" i="7" s="1"/>
  <c r="B430" i="8"/>
  <c r="P430" i="7" s="1"/>
  <c r="B332" i="8"/>
  <c r="P332" i="7" s="1"/>
  <c r="B341" i="8"/>
  <c r="P341" i="7" s="1"/>
  <c r="B92" i="8"/>
  <c r="P92" i="7" s="1"/>
  <c r="B346" i="8"/>
  <c r="P346" i="7" s="1"/>
  <c r="B55" i="8"/>
  <c r="P55" i="7" s="1"/>
  <c r="B10" i="8"/>
  <c r="P10" i="7" s="1"/>
  <c r="B161" i="8"/>
  <c r="P161" i="7" s="1"/>
  <c r="B200" i="8"/>
  <c r="P200" i="7" s="1"/>
  <c r="B348" i="8"/>
  <c r="P348" i="7" s="1"/>
  <c r="B73" i="8"/>
  <c r="P73" i="7" s="1"/>
  <c r="B106" i="8"/>
  <c r="P106" i="7" s="1"/>
  <c r="B214" i="8"/>
  <c r="P214" i="7" s="1"/>
  <c r="B253" i="8"/>
  <c r="P253" i="7" s="1"/>
  <c r="B102" i="8"/>
  <c r="P102" i="7" s="1"/>
  <c r="B104" i="8"/>
  <c r="P104" i="7" s="1"/>
  <c r="B65" i="8"/>
  <c r="P65" i="7" s="1"/>
  <c r="B37" i="8"/>
  <c r="P37" i="7" s="1"/>
  <c r="B195" i="8"/>
  <c r="P195" i="7" s="1"/>
  <c r="B355" i="8"/>
  <c r="P355" i="7" s="1"/>
  <c r="B244" i="8"/>
  <c r="P244" i="7" s="1"/>
  <c r="B347" i="8"/>
  <c r="P347" i="7" s="1"/>
  <c r="B126" i="8"/>
  <c r="P126" i="7" s="1"/>
  <c r="B237" i="8"/>
  <c r="P237" i="7" s="1"/>
  <c r="B365" i="8"/>
  <c r="P365" i="7" s="1"/>
  <c r="B231" i="8"/>
  <c r="P231" i="7" s="1"/>
  <c r="B371" i="8"/>
  <c r="P371" i="7" s="1"/>
  <c r="B377" i="8"/>
  <c r="P377" i="7" s="1"/>
  <c r="B114" i="8"/>
  <c r="P114" i="7" s="1"/>
  <c r="B329" i="8"/>
  <c r="P329" i="7" s="1"/>
  <c r="B194" i="8"/>
  <c r="P194" i="7" s="1"/>
  <c r="B219" i="8"/>
  <c r="P219" i="7" s="1"/>
  <c r="B185" i="8"/>
  <c r="P185" i="7" s="1"/>
  <c r="B330" i="8"/>
  <c r="P330" i="7" s="1"/>
  <c r="B389" i="8"/>
  <c r="P389" i="7" s="1"/>
  <c r="B23" i="8"/>
  <c r="P23" i="7" s="1"/>
  <c r="B352" i="8"/>
  <c r="P352" i="7" s="1"/>
  <c r="B75" i="8"/>
  <c r="P75" i="7" s="1"/>
  <c r="B212" i="8"/>
  <c r="P212" i="7" s="1"/>
  <c r="B12" i="8"/>
  <c r="P12" i="7" s="1"/>
  <c r="B360" i="8"/>
  <c r="P360" i="7" s="1"/>
  <c r="B191" i="8"/>
  <c r="P191" i="7" s="1"/>
  <c r="B27" i="8"/>
  <c r="P27" i="7" s="1"/>
  <c r="B32" i="8"/>
  <c r="P32" i="7" s="1"/>
  <c r="B21" i="8"/>
  <c r="P21" i="7" s="1"/>
  <c r="B117" i="8"/>
  <c r="P117" i="7" s="1"/>
  <c r="B143" i="8"/>
  <c r="P143" i="7" s="1"/>
  <c r="B213" i="8"/>
  <c r="P213" i="7" s="1"/>
  <c r="B436" i="8"/>
  <c r="P436" i="7" s="1"/>
  <c r="B11" i="8"/>
  <c r="P11" i="7" s="1"/>
  <c r="B16" i="8"/>
  <c r="P16" i="7" s="1"/>
  <c r="B30" i="8"/>
  <c r="P30" i="7" s="1"/>
  <c r="B279" i="8"/>
  <c r="P279" i="7" s="1"/>
  <c r="B432" i="8"/>
  <c r="P432" i="7" s="1"/>
  <c r="B316" i="8"/>
  <c r="P316" i="7" s="1"/>
  <c r="B180" i="8"/>
  <c r="P180" i="7" s="1"/>
  <c r="B44" i="8"/>
  <c r="P44" i="7" s="1"/>
  <c r="B320" i="8"/>
  <c r="P320" i="7" s="1"/>
  <c r="B356" i="8"/>
  <c r="P356" i="7" s="1"/>
  <c r="B299" i="8"/>
  <c r="P299" i="7" s="1"/>
  <c r="B74" i="8"/>
  <c r="P74" i="7" s="1"/>
  <c r="B233" i="8"/>
  <c r="P233" i="7" s="1"/>
  <c r="B31" i="8"/>
  <c r="P31" i="7" s="1"/>
  <c r="B160" i="8"/>
  <c r="P160" i="7" s="1"/>
  <c r="B421" i="8"/>
  <c r="P421" i="7" s="1"/>
  <c r="B296" i="8"/>
  <c r="P296" i="7" s="1"/>
  <c r="B99" i="8"/>
  <c r="P99" i="7" s="1"/>
  <c r="B105" i="8"/>
  <c r="P105" i="7" s="1"/>
  <c r="B189" i="8"/>
  <c r="P189" i="7" s="1"/>
  <c r="B459" i="8"/>
  <c r="P459" i="7" s="1"/>
  <c r="B274" i="8"/>
  <c r="P274" i="7" s="1"/>
  <c r="B142" i="8"/>
  <c r="P142" i="7" s="1"/>
  <c r="B443" i="8"/>
  <c r="P443" i="7" s="1"/>
  <c r="B36" i="8"/>
  <c r="P36" i="7" s="1"/>
  <c r="B417" i="8"/>
  <c r="P417" i="7" s="1"/>
  <c r="B183" i="8"/>
  <c r="P183" i="7" s="1"/>
  <c r="B378" i="8"/>
  <c r="P378" i="7" s="1"/>
  <c r="B376" i="8"/>
  <c r="P376" i="7" s="1"/>
  <c r="B319" i="8"/>
  <c r="P319" i="7" s="1"/>
  <c r="B328" i="8"/>
  <c r="P328" i="7" s="1"/>
  <c r="B206" i="8"/>
  <c r="P206" i="7" s="1"/>
  <c r="B280" i="8"/>
  <c r="P280" i="7" s="1"/>
  <c r="B186" i="8"/>
  <c r="P186" i="7" s="1"/>
  <c r="B345" i="8"/>
  <c r="P345" i="7" s="1"/>
  <c r="B236" i="8"/>
  <c r="P236" i="7" s="1"/>
  <c r="B71" i="8"/>
  <c r="P71" i="7" s="1"/>
  <c r="B385" i="8"/>
  <c r="P385" i="7" s="1"/>
  <c r="B452" i="8"/>
  <c r="P452" i="7" s="1"/>
  <c r="B359" i="8"/>
  <c r="P359" i="7" s="1"/>
  <c r="B247" i="8"/>
  <c r="P247" i="7" s="1"/>
  <c r="B208" i="8"/>
  <c r="P208" i="7" s="1"/>
  <c r="B9" i="8"/>
  <c r="P9" i="7" s="1"/>
  <c r="B68" i="8"/>
  <c r="P68" i="7" s="1"/>
  <c r="B204" i="8"/>
  <c r="P204" i="7" s="1"/>
  <c r="B344" i="8"/>
  <c r="P344" i="7" s="1"/>
  <c r="B311" i="8"/>
  <c r="P311" i="7" s="1"/>
  <c r="B278" i="8"/>
  <c r="P278" i="7" s="1"/>
  <c r="B156" i="8"/>
  <c r="P156" i="7" s="1"/>
  <c r="B368" i="8"/>
  <c r="P368" i="7" s="1"/>
  <c r="B234" i="8"/>
  <c r="P234" i="7" s="1"/>
  <c r="B342" i="8"/>
  <c r="P342" i="7" s="1"/>
  <c r="B115" i="8"/>
  <c r="P115" i="7" s="1"/>
  <c r="B240" i="8"/>
  <c r="P240" i="7" s="1"/>
  <c r="B462" i="8"/>
  <c r="P462" i="7" s="1"/>
  <c r="B268" i="8"/>
  <c r="P268" i="7" s="1"/>
  <c r="B259" i="8"/>
  <c r="P259" i="7" s="1"/>
  <c r="B131" i="8"/>
  <c r="P131" i="7" s="1"/>
  <c r="B86" i="8"/>
  <c r="P86" i="7" s="1"/>
  <c r="B364" i="8"/>
  <c r="P364" i="7" s="1"/>
  <c r="B292" i="8"/>
  <c r="P292" i="7" s="1"/>
  <c r="B282" i="8"/>
  <c r="P282" i="7" s="1"/>
  <c r="B39" i="8"/>
  <c r="P39" i="7" s="1"/>
  <c r="B8" i="8"/>
  <c r="P8" i="7" s="1"/>
  <c r="B59" i="8"/>
  <c r="P59" i="7" s="1"/>
  <c r="B211" i="8"/>
  <c r="P211" i="7" s="1"/>
  <c r="B397" i="8"/>
  <c r="P397" i="7" s="1"/>
  <c r="B122" i="8"/>
  <c r="P122" i="7" s="1"/>
  <c r="B28" i="8"/>
  <c r="P28" i="7" s="1"/>
  <c r="B97" i="8"/>
  <c r="P97" i="7" s="1"/>
  <c r="B69" i="8"/>
  <c r="P69" i="7" s="1"/>
  <c r="B309" i="8"/>
  <c r="P309" i="7" s="1"/>
  <c r="B261" i="8"/>
  <c r="P261" i="7" s="1"/>
  <c r="B239" i="8"/>
  <c r="P239" i="7" s="1"/>
  <c r="B308" i="8"/>
  <c r="P308" i="7" s="1"/>
  <c r="B416" i="8"/>
  <c r="P416" i="7" s="1"/>
  <c r="B272" i="8"/>
  <c r="P272" i="7" s="1"/>
  <c r="B173" i="8"/>
  <c r="P173" i="7" s="1"/>
  <c r="B428" i="8"/>
  <c r="P428" i="7" s="1"/>
  <c r="B362" i="8"/>
  <c r="P362" i="7" s="1"/>
  <c r="B275" i="8"/>
  <c r="P275" i="7" s="1"/>
  <c r="B464" i="8"/>
  <c r="P464" i="7" s="1"/>
  <c r="B40" i="8"/>
  <c r="P40" i="7" s="1"/>
  <c r="B148" i="8"/>
  <c r="P148" i="7" s="1"/>
  <c r="B284" i="8"/>
  <c r="P284" i="7" s="1"/>
  <c r="B324" i="8"/>
  <c r="P324" i="7" s="1"/>
  <c r="B310" i="8"/>
  <c r="P310" i="7" s="1"/>
  <c r="B168" i="8"/>
  <c r="P168" i="7" s="1"/>
  <c r="B93" i="8"/>
  <c r="P93" i="7" s="1"/>
  <c r="B442" i="8"/>
  <c r="P442" i="7" s="1"/>
  <c r="B412" i="8"/>
  <c r="P412" i="7" s="1"/>
  <c r="B54" i="8"/>
  <c r="P54" i="7" s="1"/>
  <c r="B188" i="8"/>
  <c r="P188" i="7" s="1"/>
  <c r="B393" i="8"/>
  <c r="P393" i="7" s="1"/>
  <c r="B46" i="8"/>
  <c r="P46" i="7" s="1"/>
  <c r="B130" i="8"/>
  <c r="P130" i="7" s="1"/>
  <c r="B220" i="8"/>
  <c r="P220" i="7" s="1"/>
  <c r="B129" i="8"/>
  <c r="P129" i="7" s="1"/>
  <c r="B286" i="8"/>
  <c r="P286" i="7" s="1"/>
  <c r="B326" i="8"/>
  <c r="P326" i="7" s="1"/>
  <c r="B241" i="8"/>
  <c r="P241" i="7" s="1"/>
  <c r="B449" i="8"/>
  <c r="P449" i="7" s="1"/>
  <c r="B339" i="8"/>
  <c r="P339" i="7" s="1"/>
  <c r="B166" i="8"/>
  <c r="P166" i="7" s="1"/>
  <c r="B19" i="8"/>
  <c r="P19" i="7" s="1"/>
  <c r="B414" i="8"/>
  <c r="P414" i="7" s="1"/>
  <c r="B363" i="8"/>
  <c r="P363" i="7" s="1"/>
  <c r="B179" i="8"/>
  <c r="P179" i="7" s="1"/>
  <c r="B273" i="8"/>
  <c r="P273" i="7" s="1"/>
  <c r="B118" i="8"/>
  <c r="P118" i="7" s="1"/>
  <c r="B295" i="8"/>
  <c r="P295" i="7" s="1"/>
  <c r="B70" i="8"/>
  <c r="P70" i="7" s="1"/>
  <c r="B140" i="8"/>
  <c r="P140" i="7" s="1"/>
  <c r="B263" i="8"/>
  <c r="P263" i="7" s="1"/>
  <c r="B43" i="8"/>
  <c r="P43" i="7" s="1"/>
  <c r="B177" i="8"/>
  <c r="P177" i="7" s="1"/>
  <c r="B409" i="8"/>
  <c r="P409" i="7" s="1"/>
  <c r="B373" i="8"/>
  <c r="P373" i="7" s="1"/>
  <c r="B260" i="8"/>
  <c r="P260" i="7" s="1"/>
  <c r="B258" i="8"/>
  <c r="P258" i="7" s="1"/>
  <c r="B232" i="8"/>
  <c r="P232" i="7" s="1"/>
  <c r="B460" i="8"/>
  <c r="P460" i="7" s="1"/>
  <c r="B95" i="8"/>
  <c r="P95" i="7" s="1"/>
  <c r="B456" i="8"/>
  <c r="P456" i="7" s="1"/>
  <c r="B169" i="8"/>
  <c r="P169" i="7" s="1"/>
  <c r="B262" i="8"/>
  <c r="P262" i="7" s="1"/>
  <c r="B63" i="8"/>
  <c r="P63" i="7" s="1"/>
  <c r="B141" i="8"/>
  <c r="P141" i="7" s="1"/>
  <c r="B216" i="8"/>
  <c r="P216" i="7" s="1"/>
  <c r="B321" i="8"/>
  <c r="P321" i="7" s="1"/>
  <c r="B380" i="8"/>
  <c r="P380" i="7" s="1"/>
  <c r="B384" i="8"/>
  <c r="P384" i="7" s="1"/>
  <c r="B276" i="8"/>
  <c r="P276" i="7" s="1"/>
  <c r="B199" i="8"/>
  <c r="P199" i="7" s="1"/>
  <c r="B358" i="8"/>
  <c r="P358" i="7" s="1"/>
  <c r="B165" i="8"/>
  <c r="P165" i="7" s="1"/>
  <c r="B405" i="8"/>
  <c r="P405" i="7" s="1"/>
  <c r="B423" i="8"/>
  <c r="P423" i="7" s="1"/>
  <c r="B225" i="8"/>
  <c r="P225" i="7" s="1"/>
  <c r="B125" i="8"/>
  <c r="P125" i="7" s="1"/>
  <c r="B132" i="8"/>
  <c r="P132" i="7" s="1"/>
  <c r="B251" i="8"/>
  <c r="P251" i="7" s="1"/>
  <c r="B77" i="8"/>
  <c r="P77" i="7" s="1"/>
  <c r="B256" i="8"/>
  <c r="P256" i="7" s="1"/>
  <c r="B88" i="8"/>
  <c r="P88" i="7" s="1"/>
  <c r="B121" i="8"/>
  <c r="P121" i="7" s="1"/>
  <c r="B243" i="8"/>
  <c r="P243" i="7" s="1"/>
  <c r="B203" i="8"/>
  <c r="P203" i="7" s="1"/>
  <c r="B128" i="8"/>
  <c r="P128" i="7" s="1"/>
  <c r="B50" i="8"/>
  <c r="P50" i="7" s="1"/>
  <c r="B84" i="8"/>
  <c r="P84" i="7" s="1"/>
  <c r="B441" i="8"/>
  <c r="P441" i="7" s="1"/>
  <c r="B335" i="8"/>
  <c r="P335" i="7" s="1"/>
  <c r="B152" i="8"/>
  <c r="P152" i="7" s="1"/>
  <c r="B202" i="8"/>
  <c r="P202" i="7" s="1"/>
  <c r="B382" i="8"/>
  <c r="P382" i="7" s="1"/>
  <c r="B221" i="8"/>
  <c r="P221" i="7" s="1"/>
  <c r="B419" i="8"/>
  <c r="P419" i="7" s="1"/>
  <c r="B395" i="8"/>
  <c r="P395" i="7" s="1"/>
  <c r="B209" i="8"/>
  <c r="P209" i="7" s="1"/>
  <c r="B361" i="8"/>
  <c r="P361" i="7" s="1"/>
  <c r="B372" i="8"/>
  <c r="P372" i="7" s="1"/>
  <c r="B29" i="8"/>
  <c r="P29" i="7" s="1"/>
  <c r="B254" i="8"/>
  <c r="P254" i="7" s="1"/>
  <c r="B235" i="8"/>
  <c r="P235" i="7" s="1"/>
  <c r="B135" i="8"/>
  <c r="P135" i="7" s="1"/>
  <c r="B410" i="8"/>
  <c r="P410" i="7" s="1"/>
  <c r="B404" i="8"/>
  <c r="P404" i="7" s="1"/>
  <c r="B298" i="8"/>
  <c r="P298" i="7" s="1"/>
  <c r="B322" i="8"/>
  <c r="P322" i="7" s="1"/>
  <c r="B230" i="8"/>
  <c r="P230" i="7" s="1"/>
  <c r="B172" i="8"/>
  <c r="P172" i="7" s="1"/>
  <c r="B96" i="8"/>
  <c r="P96" i="7" s="1"/>
  <c r="B207" i="8"/>
  <c r="P207" i="7" s="1"/>
  <c r="B408" i="8"/>
  <c r="P408" i="7" s="1"/>
  <c r="B174" i="8"/>
  <c r="P174" i="7" s="1"/>
  <c r="B293" i="8"/>
  <c r="P293" i="7" s="1"/>
  <c r="B17" i="8"/>
  <c r="P17" i="7" s="1"/>
  <c r="B463" i="8"/>
  <c r="P463" i="7" s="1"/>
  <c r="B24" i="8"/>
  <c r="P24" i="7" s="1"/>
  <c r="B447" i="8"/>
  <c r="P447" i="7" s="1"/>
  <c r="B144" i="8"/>
  <c r="P144" i="7" s="1"/>
  <c r="B190" i="8"/>
  <c r="P190" i="7" s="1"/>
  <c r="B429" i="8"/>
  <c r="P429" i="7" s="1"/>
  <c r="B418" i="8"/>
  <c r="P418" i="7" s="1"/>
  <c r="B448" i="8"/>
  <c r="P448" i="7" s="1"/>
  <c r="B218" i="8"/>
  <c r="P218" i="7" s="1"/>
  <c r="B116" i="8"/>
  <c r="P116" i="7" s="1"/>
  <c r="B215" i="8"/>
  <c r="P215" i="7" s="1"/>
  <c r="B281" i="8"/>
  <c r="P281" i="7" s="1"/>
  <c r="B454" i="8"/>
  <c r="P454" i="7" s="1"/>
  <c r="B56" i="8"/>
  <c r="P56" i="7" s="1"/>
  <c r="B155" i="8"/>
  <c r="P155" i="7" s="1"/>
  <c r="B193" i="8"/>
  <c r="P193" i="7" s="1"/>
  <c r="B331" i="8"/>
  <c r="P331" i="7" s="1"/>
  <c r="B266" i="8"/>
  <c r="P266" i="7" s="1"/>
  <c r="B197" i="8"/>
  <c r="P197" i="7" s="1"/>
  <c r="B255" i="8"/>
  <c r="P255" i="7" s="1"/>
  <c r="B35" i="8"/>
  <c r="P35" i="7" s="1"/>
  <c r="B398" i="8"/>
  <c r="P398" i="7" s="1"/>
  <c r="B392" i="8"/>
  <c r="P392" i="7" s="1"/>
  <c r="B25" i="8"/>
  <c r="P25" i="7" s="1"/>
  <c r="B271" i="8"/>
  <c r="P271" i="7" s="1"/>
  <c r="B107" i="8"/>
  <c r="P107" i="7" s="1"/>
  <c r="B267" i="8"/>
  <c r="P267" i="7" s="1"/>
  <c r="B391" i="8"/>
  <c r="P391" i="7" s="1"/>
  <c r="B434" i="8"/>
  <c r="P434" i="7" s="1"/>
  <c r="B445" i="8"/>
  <c r="P445" i="7" s="1"/>
  <c r="B87" i="8"/>
  <c r="P87" i="7" s="1"/>
  <c r="B111" i="8"/>
  <c r="P111" i="7" s="1"/>
  <c r="B246" i="8"/>
  <c r="P246" i="7" s="1"/>
  <c r="B217" i="8"/>
  <c r="P217" i="7" s="1"/>
  <c r="B304" i="8"/>
  <c r="P304" i="7" s="1"/>
  <c r="B458" i="8"/>
  <c r="P458" i="7" s="1"/>
  <c r="B175" i="8"/>
  <c r="P175" i="7" s="1"/>
  <c r="B222" i="8"/>
  <c r="P222" i="7" s="1"/>
  <c r="B198" i="8"/>
  <c r="P198" i="7" s="1"/>
  <c r="B108" i="8"/>
  <c r="P108" i="7" s="1"/>
  <c r="B182" i="8"/>
  <c r="P182" i="7" s="1"/>
  <c r="B196" i="8"/>
  <c r="P196" i="7" s="1"/>
  <c r="B252" i="8"/>
  <c r="P252" i="7" s="1"/>
  <c r="B89" i="8"/>
  <c r="P89" i="7" s="1"/>
  <c r="B338" i="8"/>
  <c r="P338" i="7" s="1"/>
  <c r="B205" i="8"/>
  <c r="P205" i="7" s="1"/>
  <c r="B184" i="8"/>
  <c r="P184" i="7" s="1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O10" i="6" l="1"/>
  <c r="O11" i="6"/>
  <c r="O12" i="6"/>
  <c r="O13" i="6"/>
  <c r="O14" i="6"/>
  <c r="O15" i="6"/>
  <c r="O16" i="6"/>
  <c r="Q10" i="6"/>
  <c r="Q11" i="6"/>
  <c r="Q12" i="6"/>
  <c r="Q13" i="6"/>
  <c r="Q14" i="6"/>
  <c r="Q15" i="6"/>
  <c r="Q16" i="6"/>
  <c r="P5" i="6" s="1"/>
  <c r="N11" i="6"/>
  <c r="N12" i="6"/>
  <c r="N13" i="6"/>
  <c r="N14" i="6"/>
  <c r="N15" i="6"/>
  <c r="N16" i="6"/>
  <c r="N10" i="6"/>
  <c r="J4" i="6"/>
  <c r="M4" i="6"/>
  <c r="P10" i="6" l="1"/>
  <c r="P11" i="6"/>
  <c r="P12" i="6"/>
  <c r="P13" i="6"/>
  <c r="P14" i="6"/>
  <c r="P15" i="6"/>
  <c r="P16" i="6"/>
  <c r="M13" i="6"/>
  <c r="M11" i="6"/>
  <c r="M12" i="6"/>
  <c r="M14" i="6"/>
  <c r="P4" i="6" s="1"/>
  <c r="M15" i="6"/>
  <c r="M16" i="6"/>
  <c r="M10" i="6"/>
</calcChain>
</file>

<file path=xl/sharedStrings.xml><?xml version="1.0" encoding="utf-8"?>
<sst xmlns="http://schemas.openxmlformats.org/spreadsheetml/2006/main" count="12020" uniqueCount="1307">
  <si>
    <t>ENG002 Student Marks  - Term 1</t>
  </si>
  <si>
    <t>Student ID</t>
  </si>
  <si>
    <t>First Name</t>
  </si>
  <si>
    <t>Surname</t>
  </si>
  <si>
    <t>Teacher</t>
  </si>
  <si>
    <t>Class Test</t>
  </si>
  <si>
    <t>Essay</t>
  </si>
  <si>
    <t>Practical</t>
  </si>
  <si>
    <t>Term Test</t>
  </si>
  <si>
    <t>Final Mark</t>
  </si>
  <si>
    <t>925085/15</t>
  </si>
  <si>
    <t>Benjamin</t>
  </si>
  <si>
    <t>ABBOT</t>
  </si>
  <si>
    <t>Dr Maletti</t>
  </si>
  <si>
    <t>989717/16</t>
  </si>
  <si>
    <t>Raghav</t>
  </si>
  <si>
    <t>Abla</t>
  </si>
  <si>
    <t>242324/17</t>
  </si>
  <si>
    <t>Cecilie</t>
  </si>
  <si>
    <t>Abouzeid</t>
  </si>
  <si>
    <t>Ms Sekibo</t>
  </si>
  <si>
    <t>609507/15</t>
  </si>
  <si>
    <t>Tani</t>
  </si>
  <si>
    <t>Afif</t>
  </si>
  <si>
    <t>Mr Chang</t>
  </si>
  <si>
    <t>017774/16</t>
  </si>
  <si>
    <t>Jo</t>
  </si>
  <si>
    <t>Ahmed</t>
  </si>
  <si>
    <t>Mrs Johnson</t>
  </si>
  <si>
    <t>621228/16</t>
  </si>
  <si>
    <t>Hongyu</t>
  </si>
  <si>
    <t>Ahn</t>
  </si>
  <si>
    <t>059981/15</t>
  </si>
  <si>
    <t>JACK</t>
  </si>
  <si>
    <t>ASHWORTH</t>
  </si>
  <si>
    <t>303846/17</t>
  </si>
  <si>
    <t>Olivia</t>
  </si>
  <si>
    <t>Jones</t>
  </si>
  <si>
    <t>618379/15</t>
  </si>
  <si>
    <t>David</t>
  </si>
  <si>
    <t>Albert</t>
  </si>
  <si>
    <t>553722/16</t>
  </si>
  <si>
    <t>carlo</t>
  </si>
  <si>
    <t>alexander</t>
  </si>
  <si>
    <t>597266/16</t>
  </si>
  <si>
    <t>John</t>
  </si>
  <si>
    <t>Alshafii</t>
  </si>
  <si>
    <t>993567/16</t>
  </si>
  <si>
    <t>Haoming</t>
  </si>
  <si>
    <t>Amjad</t>
  </si>
  <si>
    <t>036051/17</t>
  </si>
  <si>
    <t>Sara</t>
  </si>
  <si>
    <t>AN</t>
  </si>
  <si>
    <t>482348/16</t>
  </si>
  <si>
    <t>Michael</t>
  </si>
  <si>
    <t>Anthony</t>
  </si>
  <si>
    <t>566255/17</t>
  </si>
  <si>
    <t>Marco</t>
  </si>
  <si>
    <t>Antonelli</t>
  </si>
  <si>
    <t>554990/15</t>
  </si>
  <si>
    <t>Mitchell</t>
  </si>
  <si>
    <t>Antonio</t>
  </si>
  <si>
    <t>609639/16</t>
  </si>
  <si>
    <t>Rachel</t>
  </si>
  <si>
    <t>Anura</t>
  </si>
  <si>
    <t>591438/16</t>
  </si>
  <si>
    <t>Lily</t>
  </si>
  <si>
    <t>Appleby</t>
  </si>
  <si>
    <t>308236/17</t>
  </si>
  <si>
    <t>Bin</t>
  </si>
  <si>
    <t>Arhin</t>
  </si>
  <si>
    <t>617364/15</t>
  </si>
  <si>
    <t>Au</t>
  </si>
  <si>
    <t>099765/17</t>
  </si>
  <si>
    <t>Lauren</t>
  </si>
  <si>
    <t>Bailey</t>
  </si>
  <si>
    <t>035527/16</t>
  </si>
  <si>
    <t>QIONG</t>
  </si>
  <si>
    <t>BAO</t>
  </si>
  <si>
    <t>628889/16</t>
  </si>
  <si>
    <t>Nael</t>
  </si>
  <si>
    <t>Bardouh</t>
  </si>
  <si>
    <t>666612/16</t>
  </si>
  <si>
    <t>Barker</t>
  </si>
  <si>
    <t>276903/15</t>
  </si>
  <si>
    <t>Daniel</t>
  </si>
  <si>
    <t>Berjanovic</t>
  </si>
  <si>
    <t>593511/17</t>
  </si>
  <si>
    <t>Chen</t>
  </si>
  <si>
    <t>Bielovich</t>
  </si>
  <si>
    <t>559909/16</t>
  </si>
  <si>
    <t>DENG</t>
  </si>
  <si>
    <t>Bonanno</t>
  </si>
  <si>
    <t>626142/17</t>
  </si>
  <si>
    <t>COLIN</t>
  </si>
  <si>
    <t>Brais</t>
  </si>
  <si>
    <t>680194/15</t>
  </si>
  <si>
    <t>Shaoyan</t>
  </si>
  <si>
    <t>Brass</t>
  </si>
  <si>
    <t>676212/16</t>
  </si>
  <si>
    <t>Kisanth</t>
  </si>
  <si>
    <t>Breen</t>
  </si>
  <si>
    <t>590253/17</t>
  </si>
  <si>
    <t>Patrick</t>
  </si>
  <si>
    <t>Brewer</t>
  </si>
  <si>
    <t>626858/16</t>
  </si>
  <si>
    <t>Luyao</t>
  </si>
  <si>
    <t>Breytenbach</t>
  </si>
  <si>
    <t>587031/16</t>
  </si>
  <si>
    <t>Timothy</t>
  </si>
  <si>
    <t>Browne</t>
  </si>
  <si>
    <t>026595/16</t>
  </si>
  <si>
    <t>Isaac</t>
  </si>
  <si>
    <t>cai</t>
  </si>
  <si>
    <t>724175/15</t>
  </si>
  <si>
    <t>Jayden</t>
  </si>
  <si>
    <t>Cai</t>
  </si>
  <si>
    <t>040679/15</t>
  </si>
  <si>
    <t>Ryan</t>
  </si>
  <si>
    <t>CAO</t>
  </si>
  <si>
    <t>034911/15</t>
  </si>
  <si>
    <t>Qiaori</t>
  </si>
  <si>
    <t>Cao</t>
  </si>
  <si>
    <t>929536/15</t>
  </si>
  <si>
    <t>Chelsi</t>
  </si>
  <si>
    <t>Caperida</t>
  </si>
  <si>
    <t>629524/15</t>
  </si>
  <si>
    <t>Jugraj</t>
  </si>
  <si>
    <t>Carbo</t>
  </si>
  <si>
    <t>816634/16</t>
  </si>
  <si>
    <t>Praneet</t>
  </si>
  <si>
    <t>Carroll</t>
  </si>
  <si>
    <t>627688/15</t>
  </si>
  <si>
    <t>Dallas</t>
  </si>
  <si>
    <t>Cavasinni</t>
  </si>
  <si>
    <t>653662/16</t>
  </si>
  <si>
    <t>Sophia</t>
  </si>
  <si>
    <t>Cha</t>
  </si>
  <si>
    <t>559917/17</t>
  </si>
  <si>
    <t>Ben</t>
  </si>
  <si>
    <t>Chand</t>
  </si>
  <si>
    <t>943636/16</t>
  </si>
  <si>
    <t>Maxwell</t>
  </si>
  <si>
    <t>Chao</t>
  </si>
  <si>
    <t>672012/17</t>
  </si>
  <si>
    <t>Gabrielle</t>
  </si>
  <si>
    <t>Chaudhry</t>
  </si>
  <si>
    <t>964591/16</t>
  </si>
  <si>
    <t>Xuefei</t>
  </si>
  <si>
    <t>027389/15</t>
  </si>
  <si>
    <t>SHIHUA</t>
  </si>
  <si>
    <t>CHEN</t>
  </si>
  <si>
    <t>796587/15</t>
  </si>
  <si>
    <t>Qianhao</t>
  </si>
  <si>
    <t>854788/17</t>
  </si>
  <si>
    <t>Yu</t>
  </si>
  <si>
    <t>866476/17</t>
  </si>
  <si>
    <t>shihui</t>
  </si>
  <si>
    <t>575943/17</t>
  </si>
  <si>
    <t>Yifeng</t>
  </si>
  <si>
    <t>069952/15</t>
  </si>
  <si>
    <t>Jihane</t>
  </si>
  <si>
    <t>619398/17</t>
  </si>
  <si>
    <t>Raahul</t>
  </si>
  <si>
    <t>778635/17</t>
  </si>
  <si>
    <t>Wenting</t>
  </si>
  <si>
    <t>349048/17</t>
  </si>
  <si>
    <t>zejin</t>
  </si>
  <si>
    <t>cheng</t>
  </si>
  <si>
    <t>016409/15</t>
  </si>
  <si>
    <t>Justin</t>
  </si>
  <si>
    <t>CHENG</t>
  </si>
  <si>
    <t>803709/16</t>
  </si>
  <si>
    <t>Heondong</t>
  </si>
  <si>
    <t>Chinchen</t>
  </si>
  <si>
    <t>939821/17</t>
  </si>
  <si>
    <t>Yungil</t>
  </si>
  <si>
    <t>Choi</t>
  </si>
  <si>
    <t>609892/17</t>
  </si>
  <si>
    <t>Chun</t>
  </si>
  <si>
    <t>410386/17</t>
  </si>
  <si>
    <t>Liam</t>
  </si>
  <si>
    <t>Chung</t>
  </si>
  <si>
    <t>410378/16</t>
  </si>
  <si>
    <t>Deren</t>
  </si>
  <si>
    <t>585071/17</t>
  </si>
  <si>
    <t>Piers</t>
  </si>
  <si>
    <t>Clarke</t>
  </si>
  <si>
    <t>554435/15</t>
  </si>
  <si>
    <t>Esteban</t>
  </si>
  <si>
    <t>588399/17</t>
  </si>
  <si>
    <t>Jonathan</t>
  </si>
  <si>
    <t>Cleaves</t>
  </si>
  <si>
    <t>472970/15</t>
  </si>
  <si>
    <t>Sean</t>
  </si>
  <si>
    <t>Cole</t>
  </si>
  <si>
    <t>892632/17</t>
  </si>
  <si>
    <t>Jamie</t>
  </si>
  <si>
    <t>Conn</t>
  </si>
  <si>
    <t>557663/15</t>
  </si>
  <si>
    <t>Cooper</t>
  </si>
  <si>
    <t>961754/15</t>
  </si>
  <si>
    <t>Charity</t>
  </si>
  <si>
    <t>Cui</t>
  </si>
  <si>
    <t>009534/15</t>
  </si>
  <si>
    <t>YUFENG</t>
  </si>
  <si>
    <t>CUI</t>
  </si>
  <si>
    <t>055281/16</t>
  </si>
  <si>
    <t>Roseland</t>
  </si>
  <si>
    <t>Daher</t>
  </si>
  <si>
    <t>575552/16</t>
  </si>
  <si>
    <t>Nabil</t>
  </si>
  <si>
    <t>Dai</t>
  </si>
  <si>
    <t>271316/16</t>
  </si>
  <si>
    <t>Tharshan</t>
  </si>
  <si>
    <t>Datsa-Tsang</t>
  </si>
  <si>
    <t>563965/15</t>
  </si>
  <si>
    <t>Chelvy</t>
  </si>
  <si>
    <t>Dave</t>
  </si>
  <si>
    <t>563957/15</t>
  </si>
  <si>
    <t>Davidson</t>
  </si>
  <si>
    <t>561008/17</t>
  </si>
  <si>
    <t>LIN</t>
  </si>
  <si>
    <t>Davies</t>
  </si>
  <si>
    <t>773137/16</t>
  </si>
  <si>
    <t>ziqi</t>
  </si>
  <si>
    <t>deng</t>
  </si>
  <si>
    <t>785895/16</t>
  </si>
  <si>
    <t>Touqi</t>
  </si>
  <si>
    <t>DeStefano</t>
  </si>
  <si>
    <t>093543/16</t>
  </si>
  <si>
    <t>Sidi</t>
  </si>
  <si>
    <t>Dong</t>
  </si>
  <si>
    <t>590865/17</t>
  </si>
  <si>
    <t>Tenzin</t>
  </si>
  <si>
    <t>Duncan</t>
  </si>
  <si>
    <t>588593/17</t>
  </si>
  <si>
    <t>Lawrence</t>
  </si>
  <si>
    <t>Dundas</t>
  </si>
  <si>
    <t>294863/16</t>
  </si>
  <si>
    <t>Maliha</t>
  </si>
  <si>
    <t>Dunimaglovska</t>
  </si>
  <si>
    <t>563159/17</t>
  </si>
  <si>
    <t>Emily</t>
  </si>
  <si>
    <t>Dunn</t>
  </si>
  <si>
    <t>839103/16</t>
  </si>
  <si>
    <t>Thomas</t>
  </si>
  <si>
    <t>Easey</t>
  </si>
  <si>
    <t>768478/15</t>
  </si>
  <si>
    <t>Ellis</t>
  </si>
  <si>
    <t>576052/16</t>
  </si>
  <si>
    <t>Madeleine</t>
  </si>
  <si>
    <t>FAN</t>
  </si>
  <si>
    <t>027680/15</t>
  </si>
  <si>
    <t>Georgia</t>
  </si>
  <si>
    <t>FANG</t>
  </si>
  <si>
    <t>647069/15</t>
  </si>
  <si>
    <t>Abby</t>
  </si>
  <si>
    <t>Fawcett</t>
  </si>
  <si>
    <t>589220/17</t>
  </si>
  <si>
    <t>Mohammed</t>
  </si>
  <si>
    <t>Ferguson</t>
  </si>
  <si>
    <t>016697/15</t>
  </si>
  <si>
    <t>Wafa</t>
  </si>
  <si>
    <t>Forqan</t>
  </si>
  <si>
    <t>971125/15</t>
  </si>
  <si>
    <t>Ezzah</t>
  </si>
  <si>
    <t>Forrer</t>
  </si>
  <si>
    <t>654452/17</t>
  </si>
  <si>
    <t>Angela</t>
  </si>
  <si>
    <t>Fulton</t>
  </si>
  <si>
    <t>284256/16</t>
  </si>
  <si>
    <t>Matthew</t>
  </si>
  <si>
    <t>Furness</t>
  </si>
  <si>
    <t>591748/17</t>
  </si>
  <si>
    <t>Lanshi</t>
  </si>
  <si>
    <t>Gadista</t>
  </si>
  <si>
    <t>646291/17</t>
  </si>
  <si>
    <t>SHIHAO</t>
  </si>
  <si>
    <t>Galdas</t>
  </si>
  <si>
    <t>671873/17</t>
  </si>
  <si>
    <t>Gallaty</t>
  </si>
  <si>
    <t>653588/17</t>
  </si>
  <si>
    <t>Alick</t>
  </si>
  <si>
    <t>Gallo</t>
  </si>
  <si>
    <t>929508/17</t>
  </si>
  <si>
    <t>SHIQI</t>
  </si>
  <si>
    <t>Gao</t>
  </si>
  <si>
    <t>582889/16</t>
  </si>
  <si>
    <t>YUAN</t>
  </si>
  <si>
    <t>GAO</t>
  </si>
  <si>
    <t>985703/15</t>
  </si>
  <si>
    <t>Kevin</t>
  </si>
  <si>
    <t>Garald</t>
  </si>
  <si>
    <t>670857/15</t>
  </si>
  <si>
    <t>Afdhal</t>
  </si>
  <si>
    <t>Ghazzaoui</t>
  </si>
  <si>
    <t>588429/16</t>
  </si>
  <si>
    <t>Heon</t>
  </si>
  <si>
    <t>Gilmore</t>
  </si>
  <si>
    <t>674309/17</t>
  </si>
  <si>
    <t>Peter</t>
  </si>
  <si>
    <t>Gordon</t>
  </si>
  <si>
    <t>595336/15</t>
  </si>
  <si>
    <t>Puiyue</t>
  </si>
  <si>
    <t>Gosai</t>
  </si>
  <si>
    <t>565526/16</t>
  </si>
  <si>
    <t>Christopher</t>
  </si>
  <si>
    <t>Gray</t>
  </si>
  <si>
    <t>772653/15</t>
  </si>
  <si>
    <t>Tamim</t>
  </si>
  <si>
    <t>Grewal</t>
  </si>
  <si>
    <t>587538/15</t>
  </si>
  <si>
    <t>Joseph</t>
  </si>
  <si>
    <t>Grillo</t>
  </si>
  <si>
    <t>038631/16</t>
  </si>
  <si>
    <t>Jiayi</t>
  </si>
  <si>
    <t>GU</t>
  </si>
  <si>
    <t>607047/15</t>
  </si>
  <si>
    <t>Yihan</t>
  </si>
  <si>
    <t>Gu</t>
  </si>
  <si>
    <t>951503/15</t>
  </si>
  <si>
    <t>Zijian</t>
  </si>
  <si>
    <t>Guan</t>
  </si>
  <si>
    <t>612982/15</t>
  </si>
  <si>
    <t>027125/17</t>
  </si>
  <si>
    <t>Zhao</t>
  </si>
  <si>
    <t>Guanmengyue</t>
  </si>
  <si>
    <t>921531/17</t>
  </si>
  <si>
    <t>Angus</t>
  </si>
  <si>
    <t>Gunston</t>
  </si>
  <si>
    <t>612990/15</t>
  </si>
  <si>
    <t>Annie</t>
  </si>
  <si>
    <t>Guo</t>
  </si>
  <si>
    <t>719791/16</t>
  </si>
  <si>
    <t>JUNZI</t>
  </si>
  <si>
    <t>GUO</t>
  </si>
  <si>
    <t>960391/16</t>
  </si>
  <si>
    <t>Yisha</t>
  </si>
  <si>
    <t>572794/17</t>
  </si>
  <si>
    <t>Yaping</t>
  </si>
  <si>
    <t>926456/16</t>
  </si>
  <si>
    <t>Moin</t>
  </si>
  <si>
    <t>Haddad</t>
  </si>
  <si>
    <t>029233/17</t>
  </si>
  <si>
    <t>Larissa</t>
  </si>
  <si>
    <t>HAN</t>
  </si>
  <si>
    <t>853374/15</t>
  </si>
  <si>
    <t>Sangryul</t>
  </si>
  <si>
    <t>Han</t>
  </si>
  <si>
    <t>467225/16</t>
  </si>
  <si>
    <t>Anussan</t>
  </si>
  <si>
    <t>Hancock</t>
  </si>
  <si>
    <t>624670/17</t>
  </si>
  <si>
    <t>Muhammad</t>
  </si>
  <si>
    <t>Handa</t>
  </si>
  <si>
    <t>656137/16</t>
  </si>
  <si>
    <t>Stephanie</t>
  </si>
  <si>
    <t>Hannell</t>
  </si>
  <si>
    <t>748361/15</t>
  </si>
  <si>
    <t>SHUDI</t>
  </si>
  <si>
    <t>Hao</t>
  </si>
  <si>
    <t>103674/17</t>
  </si>
  <si>
    <t>Cichun</t>
  </si>
  <si>
    <t>Harb</t>
  </si>
  <si>
    <t>769245/16</t>
  </si>
  <si>
    <t>Louise</t>
  </si>
  <si>
    <t>Harper</t>
  </si>
  <si>
    <t>555415/17</t>
  </si>
  <si>
    <t>Harris</t>
  </si>
  <si>
    <t>014775/16</t>
  </si>
  <si>
    <t>Dongyue</t>
  </si>
  <si>
    <t>Hartanto</t>
  </si>
  <si>
    <t>612613/16</t>
  </si>
  <si>
    <t>Siofilisi</t>
  </si>
  <si>
    <t>He</t>
  </si>
  <si>
    <t>784082/15</t>
  </si>
  <si>
    <t>Sanghoon</t>
  </si>
  <si>
    <t>Hernandez</t>
  </si>
  <si>
    <t>617720/17</t>
  </si>
  <si>
    <t>Eric</t>
  </si>
  <si>
    <t>Heung</t>
  </si>
  <si>
    <t>119798/17</t>
  </si>
  <si>
    <t>YADNA</t>
  </si>
  <si>
    <t>HIRANI</t>
  </si>
  <si>
    <t>279414/16</t>
  </si>
  <si>
    <t>Alexandra</t>
  </si>
  <si>
    <t>Hizbas</t>
  </si>
  <si>
    <t>013264/16</t>
  </si>
  <si>
    <t>Ji</t>
  </si>
  <si>
    <t>hong</t>
  </si>
  <si>
    <t>667027/15</t>
  </si>
  <si>
    <t>Houston</t>
  </si>
  <si>
    <t>866042/17</t>
  </si>
  <si>
    <t>HOYEK</t>
  </si>
  <si>
    <t>039204/17</t>
  </si>
  <si>
    <t>Breanna</t>
  </si>
  <si>
    <t>HU</t>
  </si>
  <si>
    <t>627440/15</t>
  </si>
  <si>
    <t>Shiqi</t>
  </si>
  <si>
    <t>Hu</t>
  </si>
  <si>
    <t>981801/15</t>
  </si>
  <si>
    <t>Qichen</t>
  </si>
  <si>
    <t>958354/15</t>
  </si>
  <si>
    <t>Xin</t>
  </si>
  <si>
    <t>Hua</t>
  </si>
  <si>
    <t>039212/16</t>
  </si>
  <si>
    <t>Edin</t>
  </si>
  <si>
    <t>Huang</t>
  </si>
  <si>
    <t>936733/15</t>
  </si>
  <si>
    <t>985394/15</t>
  </si>
  <si>
    <t>Lisa</t>
  </si>
  <si>
    <t>030770/16</t>
  </si>
  <si>
    <t>yuting</t>
  </si>
  <si>
    <t>huang</t>
  </si>
  <si>
    <t>040342/17</t>
  </si>
  <si>
    <t>Xinyu</t>
  </si>
  <si>
    <t>631456/16</t>
  </si>
  <si>
    <t>Amy</t>
  </si>
  <si>
    <t>981895/15</t>
  </si>
  <si>
    <t>Zehua</t>
  </si>
  <si>
    <t>HUANNG</t>
  </si>
  <si>
    <t>589243/16</t>
  </si>
  <si>
    <t>Christine</t>
  </si>
  <si>
    <t>Hucke</t>
  </si>
  <si>
    <t>573537/15</t>
  </si>
  <si>
    <t>Joanne</t>
  </si>
  <si>
    <t>Hui</t>
  </si>
  <si>
    <t>941699/17</t>
  </si>
  <si>
    <t>JIAHUI</t>
  </si>
  <si>
    <t>Huiwen</t>
  </si>
  <si>
    <t>590385/15</t>
  </si>
  <si>
    <t>kexin</t>
  </si>
  <si>
    <t>Huynh</t>
  </si>
  <si>
    <t>647581/16</t>
  </si>
  <si>
    <t>Dylan</t>
  </si>
  <si>
    <t>219772/16</t>
  </si>
  <si>
    <t>waleed</t>
  </si>
  <si>
    <t>iftikhar</t>
  </si>
  <si>
    <t>922392/17</t>
  </si>
  <si>
    <t>Rui</t>
  </si>
  <si>
    <t>Ismail</t>
  </si>
  <si>
    <t>603940/17</t>
  </si>
  <si>
    <t>Mark</t>
  </si>
  <si>
    <t>Jarlmo</t>
  </si>
  <si>
    <t>641664/15</t>
  </si>
  <si>
    <t>Akin</t>
  </si>
  <si>
    <t>Jeffrey</t>
  </si>
  <si>
    <t>746830/17</t>
  </si>
  <si>
    <t>Yuze</t>
  </si>
  <si>
    <t>Jiang</t>
  </si>
  <si>
    <t>982859/17</t>
  </si>
  <si>
    <t>Yuchen</t>
  </si>
  <si>
    <t>727484/15</t>
  </si>
  <si>
    <t>Jiaming</t>
  </si>
  <si>
    <t>JIANG</t>
  </si>
  <si>
    <t>653898/15</t>
  </si>
  <si>
    <t>Kedun</t>
  </si>
  <si>
    <t>Jimenez</t>
  </si>
  <si>
    <t>623550/16</t>
  </si>
  <si>
    <t>Claudia</t>
  </si>
  <si>
    <t>Jin</t>
  </si>
  <si>
    <t>623980/15</t>
  </si>
  <si>
    <t>Sarah</t>
  </si>
  <si>
    <t>026528/17</t>
  </si>
  <si>
    <t>Zhou</t>
  </si>
  <si>
    <t>Junhui</t>
  </si>
  <si>
    <t>554087/17</t>
  </si>
  <si>
    <t>Henry</t>
  </si>
  <si>
    <t>Kaiyum</t>
  </si>
  <si>
    <t>942938/15</t>
  </si>
  <si>
    <t>Helen</t>
  </si>
  <si>
    <t>kaur</t>
  </si>
  <si>
    <t>280552/16</t>
  </si>
  <si>
    <t>Dean</t>
  </si>
  <si>
    <t>Kent</t>
  </si>
  <si>
    <t>629648/17</t>
  </si>
  <si>
    <t>Burhan</t>
  </si>
  <si>
    <t>Khoury</t>
  </si>
  <si>
    <t>787193/15</t>
  </si>
  <si>
    <t>Rhiannon</t>
  </si>
  <si>
    <t>Kidis</t>
  </si>
  <si>
    <t>636504/16</t>
  </si>
  <si>
    <t>HANCHEN</t>
  </si>
  <si>
    <t>Kim</t>
  </si>
  <si>
    <t>771548/16</t>
  </si>
  <si>
    <t>Hongjin</t>
  </si>
  <si>
    <t>063830/16</t>
  </si>
  <si>
    <t>Christian</t>
  </si>
  <si>
    <t>899246/15</t>
  </si>
  <si>
    <t>Jack</t>
  </si>
  <si>
    <t>785258/15</t>
  </si>
  <si>
    <t>Nathan</t>
  </si>
  <si>
    <t>Kin</t>
  </si>
  <si>
    <t>670605/16</t>
  </si>
  <si>
    <t>Laura</t>
  </si>
  <si>
    <t>Kirchberger</t>
  </si>
  <si>
    <t>293298/16</t>
  </si>
  <si>
    <t>Yu-Hsuan</t>
  </si>
  <si>
    <t>Ko</t>
  </si>
  <si>
    <t>623356/15</t>
  </si>
  <si>
    <t>Shannan</t>
  </si>
  <si>
    <t>560354/15</t>
  </si>
  <si>
    <t>SIXIN</t>
  </si>
  <si>
    <t>Kouch</t>
  </si>
  <si>
    <t>675798/17</t>
  </si>
  <si>
    <t>Ekaterina</t>
  </si>
  <si>
    <t>Kozar</t>
  </si>
  <si>
    <t>641028/15</t>
  </si>
  <si>
    <t>Jayke</t>
  </si>
  <si>
    <t>Krieg</t>
  </si>
  <si>
    <t>950802/15</t>
  </si>
  <si>
    <t>Sovandara</t>
  </si>
  <si>
    <t>Lai</t>
  </si>
  <si>
    <t>553986/17</t>
  </si>
  <si>
    <t>Elizabeth</t>
  </si>
  <si>
    <t>Lajin</t>
  </si>
  <si>
    <t>572336/17</t>
  </si>
  <si>
    <t>Jinhe</t>
  </si>
  <si>
    <t>LAN</t>
  </si>
  <si>
    <t>651074/16</t>
  </si>
  <si>
    <t>DANIEL</t>
  </si>
  <si>
    <t>Lasala</t>
  </si>
  <si>
    <t>694772/15</t>
  </si>
  <si>
    <t>Madeline</t>
  </si>
  <si>
    <t>Laugesen</t>
  </si>
  <si>
    <t>628625/16</t>
  </si>
  <si>
    <t>Anna</t>
  </si>
  <si>
    <t>Le</t>
  </si>
  <si>
    <t>695019/16</t>
  </si>
  <si>
    <t>Emma</t>
  </si>
  <si>
    <t>Lee</t>
  </si>
  <si>
    <t>443040/17</t>
  </si>
  <si>
    <t>855497/17</t>
  </si>
  <si>
    <t>hinKwan</t>
  </si>
  <si>
    <t>191878/16</t>
  </si>
  <si>
    <t>Jordan</t>
  </si>
  <si>
    <t>lee</t>
  </si>
  <si>
    <t>405223/16</t>
  </si>
  <si>
    <t>Xiaoyi</t>
  </si>
  <si>
    <t>Li</t>
  </si>
  <si>
    <t>029608/16</t>
  </si>
  <si>
    <t>Kendall</t>
  </si>
  <si>
    <t>855520/17</t>
  </si>
  <si>
    <t>860257/17</t>
  </si>
  <si>
    <t>So</t>
  </si>
  <si>
    <t>LI</t>
  </si>
  <si>
    <t>907504/16</t>
  </si>
  <si>
    <t>Haocong</t>
  </si>
  <si>
    <t>016077/15</t>
  </si>
  <si>
    <t>Jiamao</t>
  </si>
  <si>
    <t>711561/16</t>
  </si>
  <si>
    <t>JESSICA</t>
  </si>
  <si>
    <t>899270/16</t>
  </si>
  <si>
    <t>Yadong</t>
  </si>
  <si>
    <t>981984/16</t>
  </si>
  <si>
    <t>Yuanshuang</t>
  </si>
  <si>
    <t>028199/15</t>
  </si>
  <si>
    <t>YUQING</t>
  </si>
  <si>
    <t>499422/17</t>
  </si>
  <si>
    <t>Cindy</t>
  </si>
  <si>
    <t>Liang</t>
  </si>
  <si>
    <t>831079/17</t>
  </si>
  <si>
    <t>Wenyang</t>
  </si>
  <si>
    <t>747012/15</t>
  </si>
  <si>
    <t>Yunyi</t>
  </si>
  <si>
    <t>747020/15</t>
  </si>
  <si>
    <t>shiqian</t>
  </si>
  <si>
    <t>LIANG</t>
  </si>
  <si>
    <t>514782/16</t>
  </si>
  <si>
    <t>Queqi</t>
  </si>
  <si>
    <t>LIAO</t>
  </si>
  <si>
    <t>158498/15</t>
  </si>
  <si>
    <t>TAO</t>
  </si>
  <si>
    <t>Liddicoat</t>
  </si>
  <si>
    <t>672829/16</t>
  </si>
  <si>
    <t>Stuart</t>
  </si>
  <si>
    <t>Liesure</t>
  </si>
  <si>
    <t>748787/15</t>
  </si>
  <si>
    <t>Haya</t>
  </si>
  <si>
    <t>Lin</t>
  </si>
  <si>
    <t>767656/15</t>
  </si>
  <si>
    <t>YANG</t>
  </si>
  <si>
    <t>LINGTONG</t>
  </si>
  <si>
    <t>053274/16</t>
  </si>
  <si>
    <t>YULING</t>
  </si>
  <si>
    <t>LIU</t>
  </si>
  <si>
    <t>573634/16</t>
  </si>
  <si>
    <t>Mingyu</t>
  </si>
  <si>
    <t>Liu</t>
  </si>
  <si>
    <t>594824/17</t>
  </si>
  <si>
    <t>Yujin</t>
  </si>
  <si>
    <t>573626/17</t>
  </si>
  <si>
    <t>053401/17</t>
  </si>
  <si>
    <t>Kha</t>
  </si>
  <si>
    <t>liu</t>
  </si>
  <si>
    <t>959601/17</t>
  </si>
  <si>
    <t>Zicheng</t>
  </si>
  <si>
    <t>642121/16</t>
  </si>
  <si>
    <t>ZIWEI</t>
  </si>
  <si>
    <t>576591/17</t>
  </si>
  <si>
    <t>Xuanqi</t>
  </si>
  <si>
    <t>560699/15</t>
  </si>
  <si>
    <t>Cara</t>
  </si>
  <si>
    <t>Lofstrom</t>
  </si>
  <si>
    <t>614454/16</t>
  </si>
  <si>
    <t>James</t>
  </si>
  <si>
    <t>Lording</t>
  </si>
  <si>
    <t>791395/17</t>
  </si>
  <si>
    <t>Wanxin</t>
  </si>
  <si>
    <t>Lu</t>
  </si>
  <si>
    <t>592078/16</t>
  </si>
  <si>
    <t>Keerthana</t>
  </si>
  <si>
    <t>573669/17</t>
  </si>
  <si>
    <t>Ly</t>
  </si>
  <si>
    <t>684300/17</t>
  </si>
  <si>
    <t>Andrew</t>
  </si>
  <si>
    <t>Lyndon</t>
  </si>
  <si>
    <t>037872/16</t>
  </si>
  <si>
    <t>xiaoyu</t>
  </si>
  <si>
    <t>ma</t>
  </si>
  <si>
    <t>034016/16</t>
  </si>
  <si>
    <t>wangying</t>
  </si>
  <si>
    <t>631529/15</t>
  </si>
  <si>
    <t>Jared</t>
  </si>
  <si>
    <t>Mackay</t>
  </si>
  <si>
    <t>587651/17</t>
  </si>
  <si>
    <t>Ann</t>
  </si>
  <si>
    <t>MacRae</t>
  </si>
  <si>
    <t>676026/15</t>
  </si>
  <si>
    <t>Major-Mills</t>
  </si>
  <si>
    <t>487033/17</t>
  </si>
  <si>
    <t>zahab</t>
  </si>
  <si>
    <t>makhdoom</t>
  </si>
  <si>
    <t>679920/15</t>
  </si>
  <si>
    <t>Man</t>
  </si>
  <si>
    <t>592620/16</t>
  </si>
  <si>
    <t>Jing</t>
  </si>
  <si>
    <t>Manalo</t>
  </si>
  <si>
    <t>558961/16</t>
  </si>
  <si>
    <t>Manickam</t>
  </si>
  <si>
    <t>589360/15</t>
  </si>
  <si>
    <t>Mansour</t>
  </si>
  <si>
    <t>802893/15</t>
  </si>
  <si>
    <t>Nicole</t>
  </si>
  <si>
    <t>Marcus</t>
  </si>
  <si>
    <t>943628/17</t>
  </si>
  <si>
    <t>Sunny</t>
  </si>
  <si>
    <t>Marshall</t>
  </si>
  <si>
    <t>592272/17</t>
  </si>
  <si>
    <t>Mathias</t>
  </si>
  <si>
    <t>285082/17</t>
  </si>
  <si>
    <t>Matthias</t>
  </si>
  <si>
    <t>556349/15</t>
  </si>
  <si>
    <t>Cameron</t>
  </si>
  <si>
    <t>McAlpine</t>
  </si>
  <si>
    <t>650884/16</t>
  </si>
  <si>
    <t>Mccarthy</t>
  </si>
  <si>
    <t>614896/15</t>
  </si>
  <si>
    <t>Danica</t>
  </si>
  <si>
    <t>McKinnon</t>
  </si>
  <si>
    <t>560370/15</t>
  </si>
  <si>
    <t>William</t>
  </si>
  <si>
    <t>McMurray</t>
  </si>
  <si>
    <t>284663/17</t>
  </si>
  <si>
    <t>Pauline</t>
  </si>
  <si>
    <t>McWhinney</t>
  </si>
  <si>
    <t>628986/16</t>
  </si>
  <si>
    <t>Djordy</t>
  </si>
  <si>
    <t>Mehmet</t>
  </si>
  <si>
    <t>751990/16</t>
  </si>
  <si>
    <t>panpan</t>
  </si>
  <si>
    <t>MEN</t>
  </si>
  <si>
    <t>673643/15</t>
  </si>
  <si>
    <t>Meyer-Williams</t>
  </si>
  <si>
    <t>848699/17</t>
  </si>
  <si>
    <t>Gianni</t>
  </si>
  <si>
    <t>650752/15</t>
  </si>
  <si>
    <t>Joshua</t>
  </si>
  <si>
    <t>Mirels</t>
  </si>
  <si>
    <t>949316/16</t>
  </si>
  <si>
    <t>Keren</t>
  </si>
  <si>
    <t>Mohan</t>
  </si>
  <si>
    <t>628222/15</t>
  </si>
  <si>
    <t>Amanda</t>
  </si>
  <si>
    <t>Mohr</t>
  </si>
  <si>
    <t>612915/16</t>
  </si>
  <si>
    <t>Morfuni</t>
  </si>
  <si>
    <t>591020/16</t>
  </si>
  <si>
    <t>Munasinghe</t>
  </si>
  <si>
    <t>593694/15</t>
  </si>
  <si>
    <t>Murdocca</t>
  </si>
  <si>
    <t>875653/16</t>
  </si>
  <si>
    <t>Nalen</t>
  </si>
  <si>
    <t>Mustafa</t>
  </si>
  <si>
    <t>475244/17</t>
  </si>
  <si>
    <t>Nicolas</t>
  </si>
  <si>
    <t>Mutamba</t>
  </si>
  <si>
    <t>632037/17</t>
  </si>
  <si>
    <t>Theresa</t>
  </si>
  <si>
    <t>Nanthakumar</t>
  </si>
  <si>
    <t>009577/16</t>
  </si>
  <si>
    <t>Nanxue</t>
  </si>
  <si>
    <t>631693/16</t>
  </si>
  <si>
    <t>Narayan</t>
  </si>
  <si>
    <t>787657/16</t>
  </si>
  <si>
    <t>Vincent</t>
  </si>
  <si>
    <t>Narayana</t>
  </si>
  <si>
    <t>584822/16</t>
  </si>
  <si>
    <t>jeongmin</t>
  </si>
  <si>
    <t>Nesan</t>
  </si>
  <si>
    <t>681727/15</t>
  </si>
  <si>
    <t>Gibson</t>
  </si>
  <si>
    <t>Newell</t>
  </si>
  <si>
    <t>507115/15</t>
  </si>
  <si>
    <t>Jennifer</t>
  </si>
  <si>
    <t>Nguyen</t>
  </si>
  <si>
    <t>852978/16</t>
  </si>
  <si>
    <t>NEGIN</t>
  </si>
  <si>
    <t>833543/17</t>
  </si>
  <si>
    <t>Maja</t>
  </si>
  <si>
    <t>713173/17</t>
  </si>
  <si>
    <t>729088/16</t>
  </si>
  <si>
    <t>JUNTAO</t>
  </si>
  <si>
    <t>335535/16</t>
  </si>
  <si>
    <t>Tony</t>
  </si>
  <si>
    <t>642172/15</t>
  </si>
  <si>
    <t>Annierose</t>
  </si>
  <si>
    <t>649304/15</t>
  </si>
  <si>
    <t>Edward</t>
  </si>
  <si>
    <t>935455/17</t>
  </si>
  <si>
    <t>Kailin</t>
  </si>
  <si>
    <t>620519/15</t>
  </si>
  <si>
    <t>Northridge</t>
  </si>
  <si>
    <t>637620/16</t>
  </si>
  <si>
    <t>Shannon</t>
  </si>
  <si>
    <t>O'Donnell</t>
  </si>
  <si>
    <t>666586/17</t>
  </si>
  <si>
    <t>Panchami</t>
  </si>
  <si>
    <t>Oni</t>
  </si>
  <si>
    <t>691986/15</t>
  </si>
  <si>
    <t>wenyi</t>
  </si>
  <si>
    <t>ou</t>
  </si>
  <si>
    <t>752059/15</t>
  </si>
  <si>
    <t>Sharon</t>
  </si>
  <si>
    <t>Ouyang</t>
  </si>
  <si>
    <t>626955/15</t>
  </si>
  <si>
    <t>Jannik</t>
  </si>
  <si>
    <t>Oxford</t>
  </si>
  <si>
    <t>620535/16</t>
  </si>
  <si>
    <t>Pan</t>
  </si>
  <si>
    <t>573022/17</t>
  </si>
  <si>
    <t>Yan</t>
  </si>
  <si>
    <t>028148/15</t>
  </si>
  <si>
    <t>ZEPENG</t>
  </si>
  <si>
    <t>PAN</t>
  </si>
  <si>
    <t>577001/16</t>
  </si>
  <si>
    <t>Pannha</t>
  </si>
  <si>
    <t>Pandey</t>
  </si>
  <si>
    <t>009704/16</t>
  </si>
  <si>
    <t>Wonkwon</t>
  </si>
  <si>
    <t>Park</t>
  </si>
  <si>
    <t>896812/15</t>
  </si>
  <si>
    <t>587813/17</t>
  </si>
  <si>
    <t>Jasmine</t>
  </si>
  <si>
    <t>Paulsen</t>
  </si>
  <si>
    <t>364217/17</t>
  </si>
  <si>
    <t>YU</t>
  </si>
  <si>
    <t>PEI</t>
  </si>
  <si>
    <t>311156/17</t>
  </si>
  <si>
    <t>PENFOLD</t>
  </si>
  <si>
    <t>967736/15</t>
  </si>
  <si>
    <t>Duoling</t>
  </si>
  <si>
    <t>Peng</t>
  </si>
  <si>
    <t>675836/16</t>
  </si>
  <si>
    <t>jooho</t>
  </si>
  <si>
    <t>Peterson</t>
  </si>
  <si>
    <t>555873/15</t>
  </si>
  <si>
    <t>Kristofer</t>
  </si>
  <si>
    <t>Pham</t>
  </si>
  <si>
    <t>627327/16</t>
  </si>
  <si>
    <t>Guangmeng</t>
  </si>
  <si>
    <t>580525/15</t>
  </si>
  <si>
    <t>Sella</t>
  </si>
  <si>
    <t>Phoung</t>
  </si>
  <si>
    <t>647573/15</t>
  </si>
  <si>
    <t>DONG</t>
  </si>
  <si>
    <t>Pious</t>
  </si>
  <si>
    <t>583788/16</t>
  </si>
  <si>
    <t>Polkinghorne</t>
  </si>
  <si>
    <t>616058/15</t>
  </si>
  <si>
    <t>Porreca</t>
  </si>
  <si>
    <t>643802/16</t>
  </si>
  <si>
    <t>Roberto</t>
  </si>
  <si>
    <t>Price</t>
  </si>
  <si>
    <t>028970/15</t>
  </si>
  <si>
    <t>Ashim</t>
  </si>
  <si>
    <t>Pushparajah</t>
  </si>
  <si>
    <t>643683/15</t>
  </si>
  <si>
    <t>Qi</t>
  </si>
  <si>
    <t>981852/15</t>
  </si>
  <si>
    <t>Sibo</t>
  </si>
  <si>
    <t>Qu</t>
  </si>
  <si>
    <t>911176/16</t>
  </si>
  <si>
    <t>KUENHEE</t>
  </si>
  <si>
    <t>Ragavan</t>
  </si>
  <si>
    <t>643918/17</t>
  </si>
  <si>
    <t>Sales</t>
  </si>
  <si>
    <t>Rahmani</t>
  </si>
  <si>
    <t>860397/15</t>
  </si>
  <si>
    <t>Niko</t>
  </si>
  <si>
    <t>Ranzolin</t>
  </si>
  <si>
    <t>561865/15</t>
  </si>
  <si>
    <t>Samuel</t>
  </si>
  <si>
    <t>Record</t>
  </si>
  <si>
    <t>592175/17</t>
  </si>
  <si>
    <t>Xavier</t>
  </si>
  <si>
    <t>Rego</t>
  </si>
  <si>
    <t>748981/16</t>
  </si>
  <si>
    <t>YUE</t>
  </si>
  <si>
    <t>REN</t>
  </si>
  <si>
    <t>558341/16</t>
  </si>
  <si>
    <t>Caitlin</t>
  </si>
  <si>
    <t>Reneman</t>
  </si>
  <si>
    <t>982433/16</t>
  </si>
  <si>
    <t>Nelly</t>
  </si>
  <si>
    <t>REZAEI</t>
  </si>
  <si>
    <t>926855/16</t>
  </si>
  <si>
    <t>Elbron</t>
  </si>
  <si>
    <t>Robinson</t>
  </si>
  <si>
    <t>670109/16</t>
  </si>
  <si>
    <t>Caroline</t>
  </si>
  <si>
    <t>Rodriguez</t>
  </si>
  <si>
    <t>610548/15</t>
  </si>
  <si>
    <t>Olakunle</t>
  </si>
  <si>
    <t>Roqueza</t>
  </si>
  <si>
    <t>867030/16</t>
  </si>
  <si>
    <t>Bryce</t>
  </si>
  <si>
    <t>Rosman</t>
  </si>
  <si>
    <t>796079/15</t>
  </si>
  <si>
    <t>Anita</t>
  </si>
  <si>
    <t>Saikia</t>
  </si>
  <si>
    <t>631138/15</t>
  </si>
  <si>
    <t>Luke</t>
  </si>
  <si>
    <t>Salaa</t>
  </si>
  <si>
    <t>622287/15</t>
  </si>
  <si>
    <t>Saleh</t>
  </si>
  <si>
    <t>752121/17</t>
  </si>
  <si>
    <t>276024/16</t>
  </si>
  <si>
    <t>Rebecca</t>
  </si>
  <si>
    <t>Sareen</t>
  </si>
  <si>
    <t>648677/17</t>
  </si>
  <si>
    <t>Mai</t>
  </si>
  <si>
    <t>Sarvaiya</t>
  </si>
  <si>
    <t>586027/15</t>
  </si>
  <si>
    <t>Callum</t>
  </si>
  <si>
    <t>Scott</t>
  </si>
  <si>
    <t>059221/15</t>
  </si>
  <si>
    <t>Hongkai</t>
  </si>
  <si>
    <t>See</t>
  </si>
  <si>
    <t>649606/17</t>
  </si>
  <si>
    <t>Roger</t>
  </si>
  <si>
    <t>Setiadi</t>
  </si>
  <si>
    <t>928777/17</t>
  </si>
  <si>
    <t>JIACHENG</t>
  </si>
  <si>
    <t>SETIJADI</t>
  </si>
  <si>
    <t>681034/16</t>
  </si>
  <si>
    <t>Max</t>
  </si>
  <si>
    <t>Severino</t>
  </si>
  <si>
    <t>678010/15</t>
  </si>
  <si>
    <t>Shahid</t>
  </si>
  <si>
    <t>883714/17</t>
  </si>
  <si>
    <t>Zachary</t>
  </si>
  <si>
    <t>Shanahan</t>
  </si>
  <si>
    <t>025548/16</t>
  </si>
  <si>
    <t>ZhenBang</t>
  </si>
  <si>
    <t>Shang</t>
  </si>
  <si>
    <t>078419/15</t>
  </si>
  <si>
    <t>xudong</t>
  </si>
  <si>
    <t>shangguan</t>
  </si>
  <si>
    <t>054742/16</t>
  </si>
  <si>
    <t>Mingyan</t>
  </si>
  <si>
    <t>shao</t>
  </si>
  <si>
    <t>654162/15</t>
  </si>
  <si>
    <t>ZHIYU</t>
  </si>
  <si>
    <t>SHEN</t>
  </si>
  <si>
    <t>794436/15</t>
  </si>
  <si>
    <t>Deidre</t>
  </si>
  <si>
    <t>Shi</t>
  </si>
  <si>
    <t>011857/17</t>
  </si>
  <si>
    <t>xiaowei</t>
  </si>
  <si>
    <t>shi</t>
  </si>
  <si>
    <t>573847/16</t>
  </si>
  <si>
    <t>YULONG</t>
  </si>
  <si>
    <t>SHI</t>
  </si>
  <si>
    <t>558600/17</t>
  </si>
  <si>
    <t>Shoostovian</t>
  </si>
  <si>
    <t>986890/17</t>
  </si>
  <si>
    <t>Sivsork</t>
  </si>
  <si>
    <t>Sikalu</t>
  </si>
  <si>
    <t>598009/16</t>
  </si>
  <si>
    <t>DaoMing</t>
  </si>
  <si>
    <t>Sinclair</t>
  </si>
  <si>
    <t>269079/16</t>
  </si>
  <si>
    <t>JUNJIE</t>
  </si>
  <si>
    <t>Singh</t>
  </si>
  <si>
    <t>971923/15</t>
  </si>
  <si>
    <t>Skaane</t>
  </si>
  <si>
    <t>591179/16</t>
  </si>
  <si>
    <t>Jenny</t>
  </si>
  <si>
    <t>Small</t>
  </si>
  <si>
    <t>711235/15</t>
  </si>
  <si>
    <t>Jake</t>
  </si>
  <si>
    <t>469817/17</t>
  </si>
  <si>
    <t>usama</t>
  </si>
  <si>
    <t>SO</t>
  </si>
  <si>
    <t>026560/15</t>
  </si>
  <si>
    <t>ZIMING</t>
  </si>
  <si>
    <t>SONG</t>
  </si>
  <si>
    <t>565119/16</t>
  </si>
  <si>
    <t>Sorbello</t>
  </si>
  <si>
    <t>629938/17</t>
  </si>
  <si>
    <t>Linglan</t>
  </si>
  <si>
    <t>Stanhope</t>
  </si>
  <si>
    <t>610181/17</t>
  </si>
  <si>
    <t>Lliam</t>
  </si>
  <si>
    <t>Su</t>
  </si>
  <si>
    <t>995233/16</t>
  </si>
  <si>
    <t>Tiffany</t>
  </si>
  <si>
    <t>SUI</t>
  </si>
  <si>
    <t>622309/15</t>
  </si>
  <si>
    <t>Gyoungtae</t>
  </si>
  <si>
    <t>Sun</t>
  </si>
  <si>
    <t>015399/17</t>
  </si>
  <si>
    <t>Keyan</t>
  </si>
  <si>
    <t>Supangat</t>
  </si>
  <si>
    <t>678149/17</t>
  </si>
  <si>
    <t>Sut</t>
  </si>
  <si>
    <t>634722/17</t>
  </si>
  <si>
    <t>Julia</t>
  </si>
  <si>
    <t>Sutedjo</t>
  </si>
  <si>
    <t>684041/17</t>
  </si>
  <si>
    <t>Hania</t>
  </si>
  <si>
    <t>Syed</t>
  </si>
  <si>
    <t>042264/15</t>
  </si>
  <si>
    <t>ALANA</t>
  </si>
  <si>
    <t>Tahsinuzzaman</t>
  </si>
  <si>
    <t>584772/16</t>
  </si>
  <si>
    <t>Shuaiguojia</t>
  </si>
  <si>
    <t>Taing</t>
  </si>
  <si>
    <t>956521/16</t>
  </si>
  <si>
    <t>TAM</t>
  </si>
  <si>
    <t>018568/16</t>
  </si>
  <si>
    <t>Tampubolon</t>
  </si>
  <si>
    <t>747438/15</t>
  </si>
  <si>
    <t>jingfengchen</t>
  </si>
  <si>
    <t>Tan</t>
  </si>
  <si>
    <t>586876/15</t>
  </si>
  <si>
    <t>Andreas</t>
  </si>
  <si>
    <t>370608/15</t>
  </si>
  <si>
    <t>Tara</t>
  </si>
  <si>
    <t>573073/17</t>
  </si>
  <si>
    <t>Maolin</t>
  </si>
  <si>
    <t>Tasfia</t>
  </si>
  <si>
    <t>079257/17</t>
  </si>
  <si>
    <t>Trang</t>
  </si>
  <si>
    <t>Tazwar</t>
  </si>
  <si>
    <t>671652/17</t>
  </si>
  <si>
    <t>Philip</t>
  </si>
  <si>
    <t>Than</t>
  </si>
  <si>
    <t>563841/15</t>
  </si>
  <si>
    <t>kanglin</t>
  </si>
  <si>
    <t>Thang</t>
  </si>
  <si>
    <t>588798/17</t>
  </si>
  <si>
    <t>Thompson</t>
  </si>
  <si>
    <t>593589/16</t>
  </si>
  <si>
    <t>Adrian</t>
  </si>
  <si>
    <t>Threlfo</t>
  </si>
  <si>
    <t>595190/17</t>
  </si>
  <si>
    <t>Luoqi</t>
  </si>
  <si>
    <t>Thung-Winata</t>
  </si>
  <si>
    <t>588143/16</t>
  </si>
  <si>
    <t>Maharshi</t>
  </si>
  <si>
    <t>Tjahjadi</t>
  </si>
  <si>
    <t>042361/16</t>
  </si>
  <si>
    <t>XINLING</t>
  </si>
  <si>
    <t>TONG</t>
  </si>
  <si>
    <t>056583/17</t>
  </si>
  <si>
    <t>JIAYI</t>
  </si>
  <si>
    <t>622317/16</t>
  </si>
  <si>
    <t>TIAN</t>
  </si>
  <si>
    <t>Torres</t>
  </si>
  <si>
    <t>618018/17</t>
  </si>
  <si>
    <t>Ashlina</t>
  </si>
  <si>
    <t>Touma</t>
  </si>
  <si>
    <t>642598/17</t>
  </si>
  <si>
    <t>Vinura</t>
  </si>
  <si>
    <t>613202/15</t>
  </si>
  <si>
    <t>Anwar</t>
  </si>
  <si>
    <t>Tregunna</t>
  </si>
  <si>
    <t>676618/15</t>
  </si>
  <si>
    <t>Vijay</t>
  </si>
  <si>
    <t>TRINH</t>
  </si>
  <si>
    <t>553757/17</t>
  </si>
  <si>
    <t>Darcy</t>
  </si>
  <si>
    <t>Trini</t>
  </si>
  <si>
    <t>962835/15</t>
  </si>
  <si>
    <t>Chang</t>
  </si>
  <si>
    <t>Tropp</t>
  </si>
  <si>
    <t>670265/17</t>
  </si>
  <si>
    <t>Saleha</t>
  </si>
  <si>
    <t>Truong</t>
  </si>
  <si>
    <t>673949/15</t>
  </si>
  <si>
    <t>Tunge</t>
  </si>
  <si>
    <t>619774/17</t>
  </si>
  <si>
    <t>Mengxue</t>
  </si>
  <si>
    <t>Turner</t>
  </si>
  <si>
    <t>573081/17</t>
  </si>
  <si>
    <t>Mudit</t>
  </si>
  <si>
    <t>Uddin</t>
  </si>
  <si>
    <t>595034/17</t>
  </si>
  <si>
    <t>Aaron</t>
  </si>
  <si>
    <t>Ukwatta</t>
  </si>
  <si>
    <t>653987/16</t>
  </si>
  <si>
    <t>Vallet</t>
  </si>
  <si>
    <t>019661/17</t>
  </si>
  <si>
    <t>ser-young</t>
  </si>
  <si>
    <t>Veronica</t>
  </si>
  <si>
    <t>299032/15</t>
  </si>
  <si>
    <t>PEILIN</t>
  </si>
  <si>
    <t>Villanueva</t>
  </si>
  <si>
    <t>710719/16</t>
  </si>
  <si>
    <t>Tszho</t>
  </si>
  <si>
    <t>Vo</t>
  </si>
  <si>
    <t>587767/16</t>
  </si>
  <si>
    <t>Vu</t>
  </si>
  <si>
    <t>982875/15</t>
  </si>
  <si>
    <t>Simon</t>
  </si>
  <si>
    <t>Wang</t>
  </si>
  <si>
    <t>749090/17</t>
  </si>
  <si>
    <t>JINGWEN</t>
  </si>
  <si>
    <t>986319/16</t>
  </si>
  <si>
    <t>ZHENFEI</t>
  </si>
  <si>
    <t>WANG</t>
  </si>
  <si>
    <t>743447/17</t>
  </si>
  <si>
    <t>769594/17</t>
  </si>
  <si>
    <t>754627/16</t>
  </si>
  <si>
    <t>754694/17</t>
  </si>
  <si>
    <t>Yuesheng</t>
  </si>
  <si>
    <t>610408/16</t>
  </si>
  <si>
    <t>Seang</t>
  </si>
  <si>
    <t>476805/17</t>
  </si>
  <si>
    <t>Jiarong</t>
  </si>
  <si>
    <t>885691/15</t>
  </si>
  <si>
    <t>Ward</t>
  </si>
  <si>
    <t>981933/15</t>
  </si>
  <si>
    <t>Hyeonhee</t>
  </si>
  <si>
    <t>Wei</t>
  </si>
  <si>
    <t>969208/16</t>
  </si>
  <si>
    <t>yujie</t>
  </si>
  <si>
    <t>wei</t>
  </si>
  <si>
    <t>646441/16</t>
  </si>
  <si>
    <t>Xiaoyu</t>
  </si>
  <si>
    <t>660835/15</t>
  </si>
  <si>
    <t>Damien</t>
  </si>
  <si>
    <t>WERNER</t>
  </si>
  <si>
    <t>677707/17</t>
  </si>
  <si>
    <t>Sabrina</t>
  </si>
  <si>
    <t>Wherrett</t>
  </si>
  <si>
    <t>588801/16</t>
  </si>
  <si>
    <t>Carmen</t>
  </si>
  <si>
    <t>Wiggins</t>
  </si>
  <si>
    <t>772645/15</t>
  </si>
  <si>
    <t>Choye</t>
  </si>
  <si>
    <t>Wiranata</t>
  </si>
  <si>
    <t>641768/15</t>
  </si>
  <si>
    <t>TSZYAN</t>
  </si>
  <si>
    <t>Wong</t>
  </si>
  <si>
    <t>943040/15</t>
  </si>
  <si>
    <t>557469/17</t>
  </si>
  <si>
    <t>Evita</t>
  </si>
  <si>
    <t>593961/17</t>
  </si>
  <si>
    <t>Calvin</t>
  </si>
  <si>
    <t>Woods</t>
  </si>
  <si>
    <t>030835/15</t>
  </si>
  <si>
    <t>Haoyang</t>
  </si>
  <si>
    <t>WU</t>
  </si>
  <si>
    <t>680747/16</t>
  </si>
  <si>
    <t>minglu</t>
  </si>
  <si>
    <t>Wu</t>
  </si>
  <si>
    <t>027885/15</t>
  </si>
  <si>
    <t>ZESHENG</t>
  </si>
  <si>
    <t>752466/17</t>
  </si>
  <si>
    <t>YUTONG</t>
  </si>
  <si>
    <t>559240/15</t>
  </si>
  <si>
    <t>Jason</t>
  </si>
  <si>
    <t>Wunsch</t>
  </si>
  <si>
    <t>911036/16</t>
  </si>
  <si>
    <t>Tj</t>
  </si>
  <si>
    <t>Wyllie</t>
  </si>
  <si>
    <t>509126/15</t>
  </si>
  <si>
    <t>xia</t>
  </si>
  <si>
    <t>009836/17</t>
  </si>
  <si>
    <t>Ruolan</t>
  </si>
  <si>
    <t>XIA</t>
  </si>
  <si>
    <t>037740/15</t>
  </si>
  <si>
    <t>YUQIAO</t>
  </si>
  <si>
    <t>573138/17</t>
  </si>
  <si>
    <t>zihan</t>
  </si>
  <si>
    <t>xing</t>
  </si>
  <si>
    <t>981496/17</t>
  </si>
  <si>
    <t>Karina</t>
  </si>
  <si>
    <t>Xing</t>
  </si>
  <si>
    <t>533531/15</t>
  </si>
  <si>
    <t>JIARONG</t>
  </si>
  <si>
    <t>Xu</t>
  </si>
  <si>
    <t>766633/16</t>
  </si>
  <si>
    <t>065728/15</t>
  </si>
  <si>
    <t>XU</t>
  </si>
  <si>
    <t>753779/15</t>
  </si>
  <si>
    <t>xu</t>
  </si>
  <si>
    <t>747691/17</t>
  </si>
  <si>
    <t>Huilin</t>
  </si>
  <si>
    <t>507573/16</t>
  </si>
  <si>
    <t>Jianyi</t>
  </si>
  <si>
    <t>Yang</t>
  </si>
  <si>
    <t>430511/15</t>
  </si>
  <si>
    <t>YINGYING</t>
  </si>
  <si>
    <t>747721/16</t>
  </si>
  <si>
    <t>Liqun</t>
  </si>
  <si>
    <t>488234/15</t>
  </si>
  <si>
    <t>Jillian</t>
  </si>
  <si>
    <t>YAO</t>
  </si>
  <si>
    <t>027966/17</t>
  </si>
  <si>
    <t>Jianan</t>
  </si>
  <si>
    <t>Ye</t>
  </si>
  <si>
    <t>747055/17</t>
  </si>
  <si>
    <t>Linhan</t>
  </si>
  <si>
    <t>YONGNI</t>
  </si>
  <si>
    <t>246109/16</t>
  </si>
  <si>
    <t>RUOYU</t>
  </si>
  <si>
    <t>You</t>
  </si>
  <si>
    <t>666213/16</t>
  </si>
  <si>
    <t>Romy</t>
  </si>
  <si>
    <t>030460/16</t>
  </si>
  <si>
    <t>yalan</t>
  </si>
  <si>
    <t>Yuan</t>
  </si>
  <si>
    <t>025416/15</t>
  </si>
  <si>
    <t>Yuanjia(Don)</t>
  </si>
  <si>
    <t>029462/15</t>
  </si>
  <si>
    <t>Dongzi</t>
  </si>
  <si>
    <t>YUHAN</t>
  </si>
  <si>
    <t>617522/16</t>
  </si>
  <si>
    <t>Chris</t>
  </si>
  <si>
    <t>Yunwen</t>
  </si>
  <si>
    <t>573197/16</t>
  </si>
  <si>
    <t>Zheng</t>
  </si>
  <si>
    <t>yupeng</t>
  </si>
  <si>
    <t>584237/17</t>
  </si>
  <si>
    <t>boya</t>
  </si>
  <si>
    <t>Zalac</t>
  </si>
  <si>
    <t>747802/16</t>
  </si>
  <si>
    <t>Maria</t>
  </si>
  <si>
    <t>Zang</t>
  </si>
  <si>
    <t>747829/15</t>
  </si>
  <si>
    <t>lixing</t>
  </si>
  <si>
    <t>ZENG</t>
  </si>
  <si>
    <t>995950/15</t>
  </si>
  <si>
    <t>Brian</t>
  </si>
  <si>
    <t>zhang</t>
  </si>
  <si>
    <t>978975/17</t>
  </si>
  <si>
    <t>Zhang</t>
  </si>
  <si>
    <t>026323/17</t>
  </si>
  <si>
    <t>Shourhoung</t>
  </si>
  <si>
    <t>158327/17</t>
  </si>
  <si>
    <t>Job-Russel</t>
  </si>
  <si>
    <t>048580/16</t>
  </si>
  <si>
    <t>Zihui</t>
  </si>
  <si>
    <t>030886/17</t>
  </si>
  <si>
    <t>Ziyun</t>
  </si>
  <si>
    <t>001185/17</t>
  </si>
  <si>
    <t>Qian</t>
  </si>
  <si>
    <t>707602/17</t>
  </si>
  <si>
    <t>huixue</t>
  </si>
  <si>
    <t>343902/16</t>
  </si>
  <si>
    <t>Shuning</t>
  </si>
  <si>
    <t>ZHANG</t>
  </si>
  <si>
    <t>981542/17</t>
  </si>
  <si>
    <t>Dung</t>
  </si>
  <si>
    <t>854222/15</t>
  </si>
  <si>
    <t>Jiaqi</t>
  </si>
  <si>
    <t>577318/17</t>
  </si>
  <si>
    <t>harkamaldeep</t>
  </si>
  <si>
    <t>752644/15</t>
  </si>
  <si>
    <t>Yuxiang</t>
  </si>
  <si>
    <t>572638/15</t>
  </si>
  <si>
    <t>PENG</t>
  </si>
  <si>
    <t>ZHAO</t>
  </si>
  <si>
    <t>927513/16</t>
  </si>
  <si>
    <t>WANYU</t>
  </si>
  <si>
    <t>034113/17</t>
  </si>
  <si>
    <t>Shiman</t>
  </si>
  <si>
    <t>zhao</t>
  </si>
  <si>
    <t>749384/15</t>
  </si>
  <si>
    <t>zuhui</t>
  </si>
  <si>
    <t>058942/16</t>
  </si>
  <si>
    <t>Runqun</t>
  </si>
  <si>
    <t>083750/16</t>
  </si>
  <si>
    <t>Ziliang</t>
  </si>
  <si>
    <t>574142/16</t>
  </si>
  <si>
    <t>Xinyuan</t>
  </si>
  <si>
    <t>ZHENG</t>
  </si>
  <si>
    <t>566220/15</t>
  </si>
  <si>
    <t>Angshuman</t>
  </si>
  <si>
    <t>048998/16</t>
  </si>
  <si>
    <t>Elisha</t>
  </si>
  <si>
    <t>Zhiltcova</t>
  </si>
  <si>
    <t>971814/16</t>
  </si>
  <si>
    <t>YUTING</t>
  </si>
  <si>
    <t>ZHONG</t>
  </si>
  <si>
    <t>610726/15</t>
  </si>
  <si>
    <t>Zhong</t>
  </si>
  <si>
    <t>662483/15</t>
  </si>
  <si>
    <t>Dileepann</t>
  </si>
  <si>
    <t>ZHONGJUN</t>
  </si>
  <si>
    <t>032196/17</t>
  </si>
  <si>
    <t>Yifei</t>
  </si>
  <si>
    <t>ZHOU</t>
  </si>
  <si>
    <t>032447/15</t>
  </si>
  <si>
    <t>Yuxuan</t>
  </si>
  <si>
    <t>854419/17</t>
  </si>
  <si>
    <t>Katrina</t>
  </si>
  <si>
    <t>zhu</t>
  </si>
  <si>
    <t>627432/17</t>
  </si>
  <si>
    <t>Zhu</t>
  </si>
  <si>
    <t>060726/15</t>
  </si>
  <si>
    <t>Asma</t>
  </si>
  <si>
    <t>Zian</t>
  </si>
  <si>
    <t>574150/16</t>
  </si>
  <si>
    <t>Wanghaohai</t>
  </si>
  <si>
    <t>Zou</t>
  </si>
  <si>
    <t>ENG002 Student Marks  - Term 2</t>
  </si>
  <si>
    <t>ENG002 Student Marks  - Term 3</t>
  </si>
  <si>
    <t>ENG002 Student Marks  - Term 4</t>
  </si>
  <si>
    <t>ENG002 Student Marks  - Final</t>
  </si>
  <si>
    <t>Class Test Average</t>
  </si>
  <si>
    <t>Essay Average</t>
  </si>
  <si>
    <t>Practical Average</t>
  </si>
  <si>
    <t>Term Test Average</t>
  </si>
  <si>
    <t>Grade</t>
  </si>
  <si>
    <t>Summary Stats</t>
  </si>
  <si>
    <t>Average Final Mark</t>
  </si>
  <si>
    <t>Total Cs</t>
  </si>
  <si>
    <t>Median Final Mark</t>
  </si>
  <si>
    <t>Ms Sekibo As</t>
  </si>
  <si>
    <t>Standard Deviation</t>
  </si>
  <si>
    <t>Total Count</t>
  </si>
  <si>
    <t>Fail</t>
  </si>
  <si>
    <t>F</t>
  </si>
  <si>
    <t>E</t>
  </si>
  <si>
    <t>D</t>
  </si>
  <si>
    <t>C</t>
  </si>
  <si>
    <t>B</t>
  </si>
  <si>
    <t>A</t>
  </si>
  <si>
    <t>Alick Gallo</t>
  </si>
  <si>
    <t>agallo@newcollege.com</t>
  </si>
  <si>
    <t>2017</t>
  </si>
  <si>
    <t>Grades Lookup</t>
  </si>
  <si>
    <t>Output</t>
  </si>
  <si>
    <t>Wrong value</t>
  </si>
  <si>
    <t>Right value, no formula</t>
  </si>
  <si>
    <t>Right</t>
  </si>
  <si>
    <t>Formula combined</t>
  </si>
  <si>
    <t>Formula pre-2013</t>
  </si>
  <si>
    <t>Formula post-2013</t>
  </si>
  <si>
    <t>I got this from Stack Overflow and I don't entirely trust it, so I am not using it at this stage</t>
  </si>
  <si>
    <t>Excel version raw</t>
  </si>
  <si>
    <t>Major version</t>
  </si>
  <si>
    <t>As value</t>
  </si>
  <si>
    <t>Cuenta de Grade</t>
  </si>
  <si>
    <t>Etiquetas de columna</t>
  </si>
  <si>
    <t>Etiquetas de fila</t>
  </si>
  <si>
    <t>Distance Learning</t>
  </si>
  <si>
    <t>Full Time</t>
  </si>
  <si>
    <t>Part Time</t>
  </si>
  <si>
    <t>Total general</t>
  </si>
  <si>
    <t>Promedio de Final Mark</t>
  </si>
  <si>
    <t>2015</t>
  </si>
  <si>
    <t>2016</t>
  </si>
  <si>
    <t>ENG002 Student Report</t>
  </si>
  <si>
    <t>Full Name</t>
  </si>
  <si>
    <t>Extraer Apellido</t>
  </si>
  <si>
    <t>Email Address</t>
  </si>
  <si>
    <t>Year Enrolled</t>
  </si>
  <si>
    <t>Student Type</t>
  </si>
  <si>
    <t>Term 1 Mark</t>
  </si>
  <si>
    <t>Term 2 Mark</t>
  </si>
  <si>
    <t>Term 3 Mark</t>
  </si>
  <si>
    <t>Term 4 Mark</t>
  </si>
  <si>
    <t>Trend</t>
  </si>
  <si>
    <t>Days Absent</t>
  </si>
  <si>
    <t>Fees Owing</t>
  </si>
  <si>
    <t>Check Digit</t>
  </si>
  <si>
    <t>Total</t>
  </si>
  <si>
    <t>Total Absence Report</t>
  </si>
  <si>
    <t>Total Absences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</si>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</sst>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3" fillId="0" borderId="1" xfId="2" applyFill="1" applyAlignment="1">
      <alignment horizontal="center"/>
    </xf>
  </cellXfs>
  <cellStyles count="5">
    <cellStyle name="20% - Énfasis1" xfId="3" builtinId="30"/>
    <cellStyle name="20% - Énfasis3" xfId="4" builtinId="38"/>
    <cellStyle name="Normal" xfId="0" builtinId="0"/>
    <cellStyle name="Título" xfId="1" builtinId="15"/>
    <cellStyle name="Título 3" xfId="2" builtinId="18"/>
  </cellStyles>
  <dxfs count="20">
    <dxf>
      <numFmt numFmtId="165" formatCode="&quot;$&quot;#,##0.0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[ESB2-Assessment-Workbook.xlsx]Hoja1!TablaDinámica5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7729203437856"/>
          <c:y val="0.33127624884165635"/>
          <c:w val="0.77484632951782917"/>
          <c:h val="0.41753468688666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Hoja1!$A$18:$A$21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Hoja1!$B$18:$B$21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E4C-A517-C87E5BA00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463744"/>
        <c:axId val="149457504"/>
      </c:barChart>
      <c:catAx>
        <c:axId val="1494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7504"/>
        <c:crosses val="autoZero"/>
        <c:auto val="1"/>
        <c:lblAlgn val="ctr"/>
        <c:lblOffset val="100"/>
        <c:noMultiLvlLbl val="0"/>
      </c:catAx>
      <c:valAx>
        <c:axId val="1494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33337</xdr:rowOff>
    </xdr:from>
    <xdr:to>
      <xdr:col>10</xdr:col>
      <xdr:colOff>104775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377F6-FDAA-47CE-4507-C8164806D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25.542920370368" createdVersion="8" refreshedVersion="8" minRefreshableVersion="3" recordCount="462" xr:uid="{3002B61F-0ACC-4983-8C3F-08BCA15257B5}">
  <cacheSource type="worksheet">
    <worksheetSource name="Report"/>
  </cacheSource>
  <cacheFields count="16"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0331-1715-488F-BB5B-EEC462F2C8CD}" name="TablaDinámica5" cacheId="8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7:B21" firstHeaderRow="1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1" hier="-1"/>
  </pageFields>
  <dataFields count="1">
    <dataField name="Promedio de Final Mark" fld="12" subtotal="average" baseField="4" baseItem="0"/>
  </dataFields>
  <formats count="1">
    <format dxfId="19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42603-E59C-4226-BD8E-08C07767A800}" name="TablaDinámica4" cacheId="89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2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uenta de Grade" fld="1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200A5-D35E-48A8-86F3-569A2CE3D907}" name="Report" displayName="Report" ref="B3:R466" totalsRowCount="1" headerRowDxfId="9" headerRowBorderDxfId="8" headerRowCellStyle="Título 3">
  <autoFilter ref="B3:R465" xr:uid="{D5E200A5-D35E-48A8-86F3-569A2CE3D907}"/>
  <tableColumns count="17">
    <tableColumn id="1" xr3:uid="{16A6FBAE-C3A5-4EF0-9349-51F0A9804A2E}" name="First Name" totalsRowLabel="Total"/>
    <tableColumn id="2" xr3:uid="{CDDABEB9-542B-4CED-82FA-584F1DFC474D}" name="Surname"/>
    <tableColumn id="3" xr3:uid="{B19B7964-2AF9-4BE2-962E-6C3FD848246E}" name="Full Name">
      <calculatedColumnFormula>PROPER(_xlfn.CONCAT(B4," ",C4))</calculatedColumnFormula>
    </tableColumn>
    <tableColumn id="17" xr3:uid="{EBE57D97-F76D-4C7A-A655-F1DE0E77800C}" name="Extraer Apellido" dataDxfId="7">
      <calculatedColumnFormula>RIGHT(Report[[#This Row],[Full Name]],LEN(Report[[#This Row],[Full Name]])-FIND(" ",Report[[#This Row],[Full Name]]))</calculatedColumnFormula>
    </tableColumn>
    <tableColumn id="4" xr3:uid="{26A7976A-ECE3-42EE-B69C-07C92F3F0E7A}" name="Email Address">
      <calculatedColumnFormula>LOWER(_xlfn.CONCAT(LEFT(B4,1),C4,"@newcollege.com"))</calculatedColumnFormula>
    </tableColumn>
    <tableColumn id="5" xr3:uid="{ABBB37DF-568C-422D-8DD3-DBAF5BB73FD2}" name="Year Enrolled" totalsRowFunction="count">
      <calculatedColumnFormula>_xlfn.CONCAT("20",RIGHT(A4,2))</calculatedColumnFormula>
    </tableColumn>
    <tableColumn id="6" xr3:uid="{FE6A025B-8367-42FD-B29E-F4B01DC2A823}" name="Teacher"/>
    <tableColumn id="7" xr3:uid="{02270556-97EF-4EC5-B43B-8E677E494880}" name="Student Type"/>
    <tableColumn id="8" xr3:uid="{118933CD-F897-4FB5-86E3-60859600D0C8}" name="Term 1 Mark">
      <calculatedColumnFormula>'Marks Term 1'!I4</calculatedColumnFormula>
    </tableColumn>
    <tableColumn id="9" xr3:uid="{76F99538-1602-4E0B-9652-E49757544AB2}" name="Term 2 Mark">
      <calculatedColumnFormula>'Marks Term 2'!I4</calculatedColumnFormula>
    </tableColumn>
    <tableColumn id="10" xr3:uid="{EB6038D1-C58E-4709-A372-FD84CC4AD708}" name="Term 3 Mark">
      <calculatedColumnFormula>'Marks Term 3'!I4</calculatedColumnFormula>
    </tableColumn>
    <tableColumn id="11" xr3:uid="{87DB856D-FFDA-4623-881B-8D7E35DEFD96}" name="Term 4 Mark">
      <calculatedColumnFormula>'Marks Term 4'!I4</calculatedColumnFormula>
    </tableColumn>
    <tableColumn id="12" xr3:uid="{BB77E17B-680B-4EFD-AEB9-F33C8E196739}" name="Trend"/>
    <tableColumn id="13" xr3:uid="{1DE34E39-A8F1-46FD-BD23-650CCB3CF092}" name="Final Mark" dataDxfId="6">
      <calculatedColumnFormula>AVERAGE(J4:M4)</calculatedColumnFormula>
    </tableColumn>
    <tableColumn id="14" xr3:uid="{EB8426FC-1EF9-4E03-85ED-F180D29C283B}" name="Grade" dataDxfId="4" totalsRowDxfId="5">
      <calculatedColumnFormula>Calc!B4</calculatedColumnFormula>
    </tableColumn>
    <tableColumn id="15" xr3:uid="{B71042C2-783C-466A-8061-4F1F40AB51FD}" name="Days Absent" dataDxfId="2" totalsRowDxfId="3">
      <calculatedColumnFormula>IFERROR(VLOOKUP(A4,'Absence Report'!$A$4:$B$29,2,0),0)</calculatedColumnFormula>
    </tableColumn>
    <tableColumn id="16" xr3:uid="{0A45C512-F7A9-428F-BF8E-4F9CC1499635}" name="Fees Owing" totalsRowFunction="sum" dataDxfId="0" totalsRow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ColWidth="9.140625" defaultRowHeight="1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>
      <c r="A1" s="3" t="s">
        <v>0</v>
      </c>
    </row>
    <row r="3" spans="1:9" ht="15.75" thickBot="1">
      <c r="A3" s="5" t="s">
        <v>1</v>
      </c>
      <c r="B3" s="2" t="s">
        <v>2</v>
      </c>
      <c r="C3" s="2" t="s">
        <v>3</v>
      </c>
      <c r="D3" s="2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4" t="s">
        <v>10</v>
      </c>
      <c r="B4" t="s">
        <v>11</v>
      </c>
      <c r="C4" t="s">
        <v>12</v>
      </c>
      <c r="D4" t="s">
        <v>13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>
      <c r="A5" s="4" t="s">
        <v>14</v>
      </c>
      <c r="B5" t="s">
        <v>15</v>
      </c>
      <c r="C5" t="s">
        <v>16</v>
      </c>
      <c r="D5" t="s">
        <v>13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>
      <c r="A6" s="4" t="s">
        <v>17</v>
      </c>
      <c r="B6" t="s">
        <v>18</v>
      </c>
      <c r="C6" t="s">
        <v>19</v>
      </c>
      <c r="D6" t="s">
        <v>20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>
      <c r="A7" s="4" t="s">
        <v>21</v>
      </c>
      <c r="B7" t="s">
        <v>22</v>
      </c>
      <c r="C7" t="s">
        <v>23</v>
      </c>
      <c r="D7" t="s">
        <v>24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>
      <c r="A8" s="4" t="s">
        <v>25</v>
      </c>
      <c r="B8" t="s">
        <v>26</v>
      </c>
      <c r="C8" t="s">
        <v>27</v>
      </c>
      <c r="D8" t="s">
        <v>28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>
      <c r="A9" s="4" t="s">
        <v>29</v>
      </c>
      <c r="B9" t="s">
        <v>30</v>
      </c>
      <c r="C9" t="s">
        <v>31</v>
      </c>
      <c r="D9" t="s">
        <v>24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>
      <c r="A10" s="4" t="s">
        <v>32</v>
      </c>
      <c r="B10" t="s">
        <v>33</v>
      </c>
      <c r="C10" t="s">
        <v>34</v>
      </c>
      <c r="D10" t="s">
        <v>13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>
      <c r="A11" s="4" t="s">
        <v>35</v>
      </c>
      <c r="B11" t="s">
        <v>36</v>
      </c>
      <c r="C11" t="s">
        <v>37</v>
      </c>
      <c r="D11" t="s">
        <v>13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>
      <c r="A12" s="4" t="s">
        <v>38</v>
      </c>
      <c r="B12" t="s">
        <v>39</v>
      </c>
      <c r="C12" t="s">
        <v>40</v>
      </c>
      <c r="D12" t="s">
        <v>20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>
      <c r="A13" s="4" t="s">
        <v>41</v>
      </c>
      <c r="B13" t="s">
        <v>42</v>
      </c>
      <c r="C13" t="s">
        <v>43</v>
      </c>
      <c r="D13" t="s">
        <v>24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>
      <c r="A14" s="4" t="s">
        <v>44</v>
      </c>
      <c r="B14" t="s">
        <v>45</v>
      </c>
      <c r="C14" t="s">
        <v>46</v>
      </c>
      <c r="D14" t="s">
        <v>24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>
      <c r="A15" s="4" t="s">
        <v>47</v>
      </c>
      <c r="B15" t="s">
        <v>48</v>
      </c>
      <c r="C15" t="s">
        <v>49</v>
      </c>
      <c r="D15" t="s">
        <v>24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>
      <c r="A16" s="4" t="s">
        <v>50</v>
      </c>
      <c r="B16" t="s">
        <v>51</v>
      </c>
      <c r="C16" t="s">
        <v>52</v>
      </c>
      <c r="D16" t="s">
        <v>28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>
      <c r="A17" s="4" t="s">
        <v>53</v>
      </c>
      <c r="B17" t="s">
        <v>54</v>
      </c>
      <c r="C17" t="s">
        <v>55</v>
      </c>
      <c r="D17" t="s">
        <v>13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>
      <c r="A18" s="4" t="s">
        <v>56</v>
      </c>
      <c r="B18" t="s">
        <v>57</v>
      </c>
      <c r="C18" t="s">
        <v>58</v>
      </c>
      <c r="D18" t="s">
        <v>24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>
      <c r="A19" s="4" t="s">
        <v>59</v>
      </c>
      <c r="B19" t="s">
        <v>60</v>
      </c>
      <c r="C19" t="s">
        <v>61</v>
      </c>
      <c r="D19" t="s">
        <v>24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>
      <c r="A20" s="4" t="s">
        <v>62</v>
      </c>
      <c r="B20" t="s">
        <v>63</v>
      </c>
      <c r="C20" t="s">
        <v>64</v>
      </c>
      <c r="D20" t="s">
        <v>28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>
      <c r="A21" s="4" t="s">
        <v>65</v>
      </c>
      <c r="B21" t="s">
        <v>66</v>
      </c>
      <c r="C21" t="s">
        <v>67</v>
      </c>
      <c r="D21" t="s">
        <v>20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>
      <c r="A22" s="4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>
      <c r="A23" s="4" t="s">
        <v>71</v>
      </c>
      <c r="B23" t="s">
        <v>54</v>
      </c>
      <c r="C23" t="s">
        <v>72</v>
      </c>
      <c r="D23" t="s">
        <v>20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>
      <c r="A24" s="4" t="s">
        <v>73</v>
      </c>
      <c r="B24" t="s">
        <v>74</v>
      </c>
      <c r="C24" t="s">
        <v>75</v>
      </c>
      <c r="D24" t="s">
        <v>28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>
      <c r="A25" s="4" t="s">
        <v>76</v>
      </c>
      <c r="B25" t="s">
        <v>77</v>
      </c>
      <c r="C25" t="s">
        <v>78</v>
      </c>
      <c r="D25" t="s">
        <v>24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>
      <c r="A26" s="4" t="s">
        <v>79</v>
      </c>
      <c r="B26" t="s">
        <v>80</v>
      </c>
      <c r="C26" t="s">
        <v>81</v>
      </c>
      <c r="D26" t="s">
        <v>28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>
      <c r="A27" s="4" t="s">
        <v>82</v>
      </c>
      <c r="B27" t="s">
        <v>54</v>
      </c>
      <c r="C27" t="s">
        <v>83</v>
      </c>
      <c r="D27" t="s">
        <v>24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>
      <c r="A28" s="4" t="s">
        <v>84</v>
      </c>
      <c r="B28" t="s">
        <v>85</v>
      </c>
      <c r="C28" t="s">
        <v>86</v>
      </c>
      <c r="D28" t="s">
        <v>24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>
      <c r="A29" s="4" t="s">
        <v>87</v>
      </c>
      <c r="B29" t="s">
        <v>88</v>
      </c>
      <c r="C29" t="s">
        <v>89</v>
      </c>
      <c r="D29" t="s">
        <v>20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>
      <c r="A30" s="4" t="s">
        <v>90</v>
      </c>
      <c r="B30" t="s">
        <v>91</v>
      </c>
      <c r="C30" t="s">
        <v>92</v>
      </c>
      <c r="D30" t="s">
        <v>13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>
      <c r="A31" s="4" t="s">
        <v>93</v>
      </c>
      <c r="B31" t="s">
        <v>94</v>
      </c>
      <c r="C31" t="s">
        <v>95</v>
      </c>
      <c r="D31" t="s">
        <v>20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>
      <c r="A32" s="4" t="s">
        <v>96</v>
      </c>
      <c r="B32" t="s">
        <v>97</v>
      </c>
      <c r="C32" t="s">
        <v>98</v>
      </c>
      <c r="D32" t="s">
        <v>13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>
      <c r="A33" s="4" t="s">
        <v>99</v>
      </c>
      <c r="B33" t="s">
        <v>100</v>
      </c>
      <c r="C33" t="s">
        <v>101</v>
      </c>
      <c r="D33" t="s">
        <v>13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>
      <c r="A34" s="4" t="s">
        <v>102</v>
      </c>
      <c r="B34" t="s">
        <v>103</v>
      </c>
      <c r="C34" t="s">
        <v>104</v>
      </c>
      <c r="D34" t="s">
        <v>28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>
      <c r="A35" s="4" t="s">
        <v>105</v>
      </c>
      <c r="B35" t="s">
        <v>106</v>
      </c>
      <c r="C35" t="s">
        <v>107</v>
      </c>
      <c r="D35" t="s">
        <v>28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>
      <c r="A36" s="4" t="s">
        <v>108</v>
      </c>
      <c r="B36" t="s">
        <v>109</v>
      </c>
      <c r="C36" t="s">
        <v>110</v>
      </c>
      <c r="D36" t="s">
        <v>28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>
      <c r="A37" s="4" t="s">
        <v>111</v>
      </c>
      <c r="B37" t="s">
        <v>112</v>
      </c>
      <c r="C37" t="s">
        <v>113</v>
      </c>
      <c r="D37" t="s">
        <v>13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>
      <c r="A38" s="4" t="s">
        <v>114</v>
      </c>
      <c r="B38" t="s">
        <v>115</v>
      </c>
      <c r="C38" t="s">
        <v>116</v>
      </c>
      <c r="D38" t="s">
        <v>13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>
      <c r="A39" s="4" t="s">
        <v>117</v>
      </c>
      <c r="B39" t="s">
        <v>118</v>
      </c>
      <c r="C39" t="s">
        <v>119</v>
      </c>
      <c r="D39" t="s">
        <v>20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>
      <c r="A40" s="4" t="s">
        <v>120</v>
      </c>
      <c r="B40" t="s">
        <v>121</v>
      </c>
      <c r="C40" t="s">
        <v>122</v>
      </c>
      <c r="D40" t="s">
        <v>24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>
      <c r="A41" s="4" t="s">
        <v>123</v>
      </c>
      <c r="B41" t="s">
        <v>124</v>
      </c>
      <c r="C41" t="s">
        <v>125</v>
      </c>
      <c r="D41" t="s">
        <v>20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>
      <c r="A42" s="4" t="s">
        <v>126</v>
      </c>
      <c r="B42" t="s">
        <v>127</v>
      </c>
      <c r="C42" t="s">
        <v>128</v>
      </c>
      <c r="D42" t="s">
        <v>28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>
      <c r="A43" s="4" t="s">
        <v>129</v>
      </c>
      <c r="B43" t="s">
        <v>130</v>
      </c>
      <c r="C43" t="s">
        <v>131</v>
      </c>
      <c r="D43" t="s">
        <v>28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>
      <c r="A44" s="4" t="s">
        <v>132</v>
      </c>
      <c r="B44" t="s">
        <v>133</v>
      </c>
      <c r="C44" t="s">
        <v>134</v>
      </c>
      <c r="D44" t="s">
        <v>28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>
      <c r="A45" s="4" t="s">
        <v>135</v>
      </c>
      <c r="B45" t="s">
        <v>136</v>
      </c>
      <c r="C45" t="s">
        <v>137</v>
      </c>
      <c r="D45" t="s">
        <v>24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>
      <c r="A46" s="4" t="s">
        <v>138</v>
      </c>
      <c r="B46" t="s">
        <v>139</v>
      </c>
      <c r="C46" t="s">
        <v>140</v>
      </c>
      <c r="D46" t="s">
        <v>20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>
      <c r="A47" s="4" t="s">
        <v>141</v>
      </c>
      <c r="B47" t="s">
        <v>142</v>
      </c>
      <c r="C47" t="s">
        <v>143</v>
      </c>
      <c r="D47" t="s">
        <v>20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>
      <c r="A48" s="4" t="s">
        <v>144</v>
      </c>
      <c r="B48" t="s">
        <v>145</v>
      </c>
      <c r="C48" t="s">
        <v>146</v>
      </c>
      <c r="D48" t="s">
        <v>28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>
      <c r="A49" s="4" t="s">
        <v>147</v>
      </c>
      <c r="B49" t="s">
        <v>148</v>
      </c>
      <c r="C49" t="s">
        <v>88</v>
      </c>
      <c r="D49" t="s">
        <v>24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>
      <c r="A50" s="4" t="s">
        <v>149</v>
      </c>
      <c r="B50" t="s">
        <v>150</v>
      </c>
      <c r="C50" t="s">
        <v>151</v>
      </c>
      <c r="D50" t="s">
        <v>13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>
      <c r="A51" s="4" t="s">
        <v>152</v>
      </c>
      <c r="B51" t="s">
        <v>153</v>
      </c>
      <c r="C51" t="s">
        <v>151</v>
      </c>
      <c r="D51" t="s">
        <v>13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>
      <c r="A52" s="4" t="s">
        <v>154</v>
      </c>
      <c r="B52" t="s">
        <v>155</v>
      </c>
      <c r="C52" t="s">
        <v>151</v>
      </c>
      <c r="D52" t="s">
        <v>13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>
      <c r="A53" s="4" t="s">
        <v>156</v>
      </c>
      <c r="B53" t="s">
        <v>157</v>
      </c>
      <c r="C53" t="s">
        <v>151</v>
      </c>
      <c r="D53" t="s">
        <v>24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>
      <c r="A54" s="4" t="s">
        <v>158</v>
      </c>
      <c r="B54" t="s">
        <v>159</v>
      </c>
      <c r="C54" t="s">
        <v>88</v>
      </c>
      <c r="D54" t="s">
        <v>28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>
      <c r="A55" s="4" t="s">
        <v>160</v>
      </c>
      <c r="B55" t="s">
        <v>161</v>
      </c>
      <c r="C55" t="s">
        <v>88</v>
      </c>
      <c r="D55" t="s">
        <v>20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>
      <c r="A56" s="4" t="s">
        <v>162</v>
      </c>
      <c r="B56" t="s">
        <v>163</v>
      </c>
      <c r="C56" t="s">
        <v>88</v>
      </c>
      <c r="D56" t="s">
        <v>20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>
      <c r="A57" s="4" t="s">
        <v>164</v>
      </c>
      <c r="B57" t="s">
        <v>165</v>
      </c>
      <c r="C57" t="s">
        <v>88</v>
      </c>
      <c r="D57" t="s">
        <v>24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>
      <c r="A58" s="4" t="s">
        <v>166</v>
      </c>
      <c r="B58" t="s">
        <v>167</v>
      </c>
      <c r="C58" t="s">
        <v>168</v>
      </c>
      <c r="D58" t="s">
        <v>24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>
      <c r="A59" s="4" t="s">
        <v>169</v>
      </c>
      <c r="B59" t="s">
        <v>170</v>
      </c>
      <c r="C59" t="s">
        <v>171</v>
      </c>
      <c r="D59" t="s">
        <v>13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>
      <c r="A60" s="4" t="s">
        <v>172</v>
      </c>
      <c r="B60" t="s">
        <v>173</v>
      </c>
      <c r="C60" t="s">
        <v>174</v>
      </c>
      <c r="D60" t="s">
        <v>24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>
      <c r="A61" s="4" t="s">
        <v>175</v>
      </c>
      <c r="B61" t="s">
        <v>176</v>
      </c>
      <c r="C61" t="s">
        <v>177</v>
      </c>
      <c r="D61" t="s">
        <v>20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>
      <c r="A62" s="4" t="s">
        <v>178</v>
      </c>
      <c r="B62" t="s">
        <v>54</v>
      </c>
      <c r="C62" t="s">
        <v>179</v>
      </c>
      <c r="D62" t="s">
        <v>28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>
      <c r="A63" s="4" t="s">
        <v>180</v>
      </c>
      <c r="B63" t="s">
        <v>181</v>
      </c>
      <c r="C63" t="s">
        <v>182</v>
      </c>
      <c r="D63" t="s">
        <v>20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>
      <c r="A64" s="4" t="s">
        <v>183</v>
      </c>
      <c r="B64" t="s">
        <v>184</v>
      </c>
      <c r="C64" t="s">
        <v>182</v>
      </c>
      <c r="D64" t="s">
        <v>13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>
      <c r="A65" s="4" t="s">
        <v>185</v>
      </c>
      <c r="B65" t="s">
        <v>186</v>
      </c>
      <c r="C65" t="s">
        <v>187</v>
      </c>
      <c r="D65" t="s">
        <v>13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>
      <c r="A66" s="4" t="s">
        <v>188</v>
      </c>
      <c r="B66" t="s">
        <v>189</v>
      </c>
      <c r="C66" t="s">
        <v>187</v>
      </c>
      <c r="D66" t="s">
        <v>20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>
      <c r="A67" s="4" t="s">
        <v>190</v>
      </c>
      <c r="B67" t="s">
        <v>191</v>
      </c>
      <c r="C67" t="s">
        <v>192</v>
      </c>
      <c r="D67" t="s">
        <v>13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>
      <c r="A68" s="4" t="s">
        <v>193</v>
      </c>
      <c r="B68" t="s">
        <v>194</v>
      </c>
      <c r="C68" t="s">
        <v>195</v>
      </c>
      <c r="D68" t="s">
        <v>20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>
      <c r="A69" s="4" t="s">
        <v>196</v>
      </c>
      <c r="B69" t="s">
        <v>197</v>
      </c>
      <c r="C69" t="s">
        <v>198</v>
      </c>
      <c r="D69" t="s">
        <v>28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>
      <c r="A70" s="4" t="s">
        <v>199</v>
      </c>
      <c r="B70" t="s">
        <v>60</v>
      </c>
      <c r="C70" t="s">
        <v>200</v>
      </c>
      <c r="D70" t="s">
        <v>13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>
      <c r="A71" s="4" t="s">
        <v>201</v>
      </c>
      <c r="B71" t="s">
        <v>202</v>
      </c>
      <c r="C71" t="s">
        <v>203</v>
      </c>
      <c r="D71" t="s">
        <v>28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>
      <c r="A72" s="4" t="s">
        <v>204</v>
      </c>
      <c r="B72" t="s">
        <v>205</v>
      </c>
      <c r="C72" t="s">
        <v>206</v>
      </c>
      <c r="D72" t="s">
        <v>13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>
      <c r="A73" s="4" t="s">
        <v>207</v>
      </c>
      <c r="B73" t="s">
        <v>208</v>
      </c>
      <c r="C73" t="s">
        <v>209</v>
      </c>
      <c r="D73" t="s">
        <v>13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>
      <c r="A74" s="4" t="s">
        <v>210</v>
      </c>
      <c r="B74" t="s">
        <v>211</v>
      </c>
      <c r="C74" t="s">
        <v>212</v>
      </c>
      <c r="D74" t="s">
        <v>20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>
      <c r="A75" s="4" t="s">
        <v>213</v>
      </c>
      <c r="B75" t="s">
        <v>214</v>
      </c>
      <c r="C75" t="s">
        <v>215</v>
      </c>
      <c r="D75" t="s">
        <v>24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>
      <c r="A76" s="4" t="s">
        <v>216</v>
      </c>
      <c r="B76" t="s">
        <v>217</v>
      </c>
      <c r="C76" t="s">
        <v>218</v>
      </c>
      <c r="D76" t="s">
        <v>13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>
      <c r="A77" s="4" t="s">
        <v>219</v>
      </c>
      <c r="B77" t="s">
        <v>37</v>
      </c>
      <c r="C77" t="s">
        <v>220</v>
      </c>
      <c r="D77" t="s">
        <v>24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>
      <c r="A78" s="4" t="s">
        <v>221</v>
      </c>
      <c r="B78" t="s">
        <v>222</v>
      </c>
      <c r="C78" t="s">
        <v>223</v>
      </c>
      <c r="D78" t="s">
        <v>13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>
      <c r="A79" s="4" t="s">
        <v>224</v>
      </c>
      <c r="B79" t="s">
        <v>225</v>
      </c>
      <c r="C79" t="s">
        <v>226</v>
      </c>
      <c r="D79" t="s">
        <v>20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>
      <c r="A80" s="4" t="s">
        <v>227</v>
      </c>
      <c r="B80" t="s">
        <v>228</v>
      </c>
      <c r="C80" t="s">
        <v>229</v>
      </c>
      <c r="D80" t="s">
        <v>28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>
      <c r="A81" s="4" t="s">
        <v>230</v>
      </c>
      <c r="B81" t="s">
        <v>231</v>
      </c>
      <c r="C81" t="s">
        <v>232</v>
      </c>
      <c r="D81" t="s">
        <v>13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>
      <c r="A82" s="4" t="s">
        <v>233</v>
      </c>
      <c r="B82" t="s">
        <v>234</v>
      </c>
      <c r="C82" t="s">
        <v>235</v>
      </c>
      <c r="D82" t="s">
        <v>20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>
      <c r="A83" s="4" t="s">
        <v>236</v>
      </c>
      <c r="B83" t="s">
        <v>237</v>
      </c>
      <c r="C83" t="s">
        <v>238</v>
      </c>
      <c r="D83" t="s">
        <v>13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>
      <c r="A84" s="4" t="s">
        <v>239</v>
      </c>
      <c r="B84" t="s">
        <v>240</v>
      </c>
      <c r="C84" t="s">
        <v>241</v>
      </c>
      <c r="D84" t="s">
        <v>20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>
      <c r="A85" s="4" t="s">
        <v>242</v>
      </c>
      <c r="B85" t="s">
        <v>243</v>
      </c>
      <c r="C85" t="s">
        <v>244</v>
      </c>
      <c r="D85" t="s">
        <v>13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>
      <c r="A86" s="4" t="s">
        <v>245</v>
      </c>
      <c r="B86" t="s">
        <v>246</v>
      </c>
      <c r="C86" t="s">
        <v>247</v>
      </c>
      <c r="D86" t="s">
        <v>13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>
      <c r="A87" s="4" t="s">
        <v>248</v>
      </c>
      <c r="B87" t="s">
        <v>246</v>
      </c>
      <c r="C87" t="s">
        <v>249</v>
      </c>
      <c r="D87" t="s">
        <v>20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>
      <c r="A88" s="4" t="s">
        <v>250</v>
      </c>
      <c r="B88" t="s">
        <v>251</v>
      </c>
      <c r="C88" t="s">
        <v>252</v>
      </c>
      <c r="D88" t="s">
        <v>28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>
      <c r="A89" s="4" t="s">
        <v>253</v>
      </c>
      <c r="B89" t="s">
        <v>254</v>
      </c>
      <c r="C89" t="s">
        <v>255</v>
      </c>
      <c r="D89" t="s">
        <v>13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>
      <c r="A90" s="4" t="s">
        <v>256</v>
      </c>
      <c r="B90" t="s">
        <v>257</v>
      </c>
      <c r="C90" t="s">
        <v>258</v>
      </c>
      <c r="D90" t="s">
        <v>20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>
      <c r="A91" s="4" t="s">
        <v>259</v>
      </c>
      <c r="B91" t="s">
        <v>260</v>
      </c>
      <c r="C91" t="s">
        <v>261</v>
      </c>
      <c r="D91" t="s">
        <v>20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>
      <c r="A92" s="4" t="s">
        <v>262</v>
      </c>
      <c r="B92" t="s">
        <v>263</v>
      </c>
      <c r="C92" t="s">
        <v>264</v>
      </c>
      <c r="D92" t="s">
        <v>20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>
      <c r="A93" s="4" t="s">
        <v>265</v>
      </c>
      <c r="B93" t="s">
        <v>266</v>
      </c>
      <c r="C93" t="s">
        <v>267</v>
      </c>
      <c r="D93" t="s">
        <v>13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>
      <c r="A94" s="4" t="s">
        <v>268</v>
      </c>
      <c r="B94" t="s">
        <v>269</v>
      </c>
      <c r="C94" t="s">
        <v>270</v>
      </c>
      <c r="D94" t="s">
        <v>20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>
      <c r="A95" s="4" t="s">
        <v>271</v>
      </c>
      <c r="B95" t="s">
        <v>272</v>
      </c>
      <c r="C95" t="s">
        <v>273</v>
      </c>
      <c r="D95" t="s">
        <v>24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>
      <c r="A96" s="4" t="s">
        <v>274</v>
      </c>
      <c r="B96" t="s">
        <v>275</v>
      </c>
      <c r="C96" t="s">
        <v>276</v>
      </c>
      <c r="D96" t="s">
        <v>13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>
      <c r="A97" s="4" t="s">
        <v>277</v>
      </c>
      <c r="B97" t="s">
        <v>278</v>
      </c>
      <c r="C97" t="s">
        <v>279</v>
      </c>
      <c r="D97" t="s">
        <v>13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>
      <c r="A98" s="4" t="s">
        <v>280</v>
      </c>
      <c r="B98" t="s">
        <v>118</v>
      </c>
      <c r="C98" t="s">
        <v>281</v>
      </c>
      <c r="D98" t="s">
        <v>20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>
      <c r="A99" s="4" t="s">
        <v>282</v>
      </c>
      <c r="B99" t="s">
        <v>283</v>
      </c>
      <c r="C99" t="s">
        <v>284</v>
      </c>
      <c r="D99" t="s">
        <v>28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>
      <c r="A100" s="4" t="s">
        <v>285</v>
      </c>
      <c r="B100" t="s">
        <v>286</v>
      </c>
      <c r="C100" t="s">
        <v>287</v>
      </c>
      <c r="D100" t="s">
        <v>13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>
      <c r="A101" s="4" t="s">
        <v>288</v>
      </c>
      <c r="B101" t="s">
        <v>289</v>
      </c>
      <c r="C101" t="s">
        <v>290</v>
      </c>
      <c r="D101" t="s">
        <v>20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>
      <c r="A102" s="4" t="s">
        <v>291</v>
      </c>
      <c r="B102" t="s">
        <v>292</v>
      </c>
      <c r="C102" t="s">
        <v>293</v>
      </c>
      <c r="D102" t="s">
        <v>24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>
      <c r="A103" s="4" t="s">
        <v>294</v>
      </c>
      <c r="B103" t="s">
        <v>295</v>
      </c>
      <c r="C103" t="s">
        <v>296</v>
      </c>
      <c r="D103" t="s">
        <v>20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>
      <c r="A104" s="4" t="s">
        <v>297</v>
      </c>
      <c r="B104" t="s">
        <v>298</v>
      </c>
      <c r="C104" t="s">
        <v>299</v>
      </c>
      <c r="D104" t="s">
        <v>13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>
      <c r="A105" s="4" t="s">
        <v>300</v>
      </c>
      <c r="B105" t="s">
        <v>301</v>
      </c>
      <c r="C105" t="s">
        <v>302</v>
      </c>
      <c r="D105" t="s">
        <v>24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>
      <c r="A106" s="4" t="s">
        <v>303</v>
      </c>
      <c r="B106" t="s">
        <v>304</v>
      </c>
      <c r="C106" t="s">
        <v>305</v>
      </c>
      <c r="D106" t="s">
        <v>24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>
      <c r="A107" s="4" t="s">
        <v>306</v>
      </c>
      <c r="B107" t="s">
        <v>307</v>
      </c>
      <c r="C107" t="s">
        <v>308</v>
      </c>
      <c r="D107" t="s">
        <v>13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>
      <c r="A108" s="4" t="s">
        <v>309</v>
      </c>
      <c r="B108" t="s">
        <v>310</v>
      </c>
      <c r="C108" t="s">
        <v>311</v>
      </c>
      <c r="D108" t="s">
        <v>20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>
      <c r="A109" s="4" t="s">
        <v>312</v>
      </c>
      <c r="B109" t="s">
        <v>313</v>
      </c>
      <c r="C109" t="s">
        <v>314</v>
      </c>
      <c r="D109" t="s">
        <v>28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>
      <c r="A110" s="4" t="s">
        <v>315</v>
      </c>
      <c r="B110" t="s">
        <v>316</v>
      </c>
      <c r="C110" t="s">
        <v>317</v>
      </c>
      <c r="D110" t="s">
        <v>28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>
      <c r="A111" s="4" t="s">
        <v>318</v>
      </c>
      <c r="B111" t="s">
        <v>319</v>
      </c>
      <c r="C111" t="s">
        <v>320</v>
      </c>
      <c r="D111" t="s">
        <v>20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>
      <c r="A112" s="4" t="s">
        <v>321</v>
      </c>
      <c r="B112" t="s">
        <v>322</v>
      </c>
      <c r="C112" t="s">
        <v>323</v>
      </c>
      <c r="D112" t="s">
        <v>24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>
      <c r="A113" s="4" t="s">
        <v>324</v>
      </c>
      <c r="B113" t="s">
        <v>55</v>
      </c>
      <c r="C113" t="s">
        <v>323</v>
      </c>
      <c r="D113" t="s">
        <v>20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>
      <c r="A114" s="4" t="s">
        <v>325</v>
      </c>
      <c r="B114" t="s">
        <v>326</v>
      </c>
      <c r="C114" t="s">
        <v>327</v>
      </c>
      <c r="D114" t="s">
        <v>28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>
      <c r="A115" s="4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>
      <c r="A116" s="4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>
      <c r="A117" s="4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>
      <c r="A118" s="4" t="s">
        <v>337</v>
      </c>
      <c r="B118" t="s">
        <v>338</v>
      </c>
      <c r="C118" t="s">
        <v>333</v>
      </c>
      <c r="D118" t="s">
        <v>13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>
      <c r="A119" s="4" t="s">
        <v>339</v>
      </c>
      <c r="B119" t="s">
        <v>340</v>
      </c>
      <c r="C119" t="s">
        <v>333</v>
      </c>
      <c r="D119" t="s">
        <v>20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>
      <c r="A120" s="4" t="s">
        <v>341</v>
      </c>
      <c r="B120" t="s">
        <v>342</v>
      </c>
      <c r="C120" t="s">
        <v>343</v>
      </c>
      <c r="D120" t="s">
        <v>28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>
      <c r="A121" s="4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>
      <c r="A122" s="4" t="s">
        <v>347</v>
      </c>
      <c r="B122" t="s">
        <v>348</v>
      </c>
      <c r="C122" t="s">
        <v>349</v>
      </c>
      <c r="D122" t="s">
        <v>24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>
      <c r="A123" s="4" t="s">
        <v>350</v>
      </c>
      <c r="B123" t="s">
        <v>351</v>
      </c>
      <c r="C123" t="s">
        <v>352</v>
      </c>
      <c r="D123" t="s">
        <v>28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>
      <c r="A124" s="4" t="s">
        <v>353</v>
      </c>
      <c r="B124" t="s">
        <v>354</v>
      </c>
      <c r="C124" t="s">
        <v>355</v>
      </c>
      <c r="D124" t="s">
        <v>13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>
      <c r="A125" s="4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>
      <c r="A126" s="4" t="s">
        <v>359</v>
      </c>
      <c r="B126" t="s">
        <v>360</v>
      </c>
      <c r="C126" t="s">
        <v>361</v>
      </c>
      <c r="D126" t="s">
        <v>20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>
      <c r="A127" s="4" t="s">
        <v>362</v>
      </c>
      <c r="B127" t="s">
        <v>363</v>
      </c>
      <c r="C127" t="s">
        <v>364</v>
      </c>
      <c r="D127" t="s">
        <v>28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>
      <c r="A128" s="4" t="s">
        <v>365</v>
      </c>
      <c r="B128" t="s">
        <v>366</v>
      </c>
      <c r="C128" t="s">
        <v>367</v>
      </c>
      <c r="D128" t="s">
        <v>20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>
      <c r="A129" s="4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>
      <c r="A130" s="4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>
      <c r="A131" s="4" t="s">
        <v>373</v>
      </c>
      <c r="B131" t="s">
        <v>374</v>
      </c>
      <c r="C131" t="s">
        <v>375</v>
      </c>
      <c r="D131" t="s">
        <v>24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>
      <c r="A132" s="4" t="s">
        <v>376</v>
      </c>
      <c r="B132" t="s">
        <v>377</v>
      </c>
      <c r="C132" t="s">
        <v>378</v>
      </c>
      <c r="D132" t="s">
        <v>13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>
      <c r="A133" s="4" t="s">
        <v>379</v>
      </c>
      <c r="B133" t="s">
        <v>380</v>
      </c>
      <c r="C133" t="s">
        <v>381</v>
      </c>
      <c r="D133" t="s">
        <v>24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>
      <c r="A134" s="4" t="s">
        <v>382</v>
      </c>
      <c r="B134" t="s">
        <v>383</v>
      </c>
      <c r="C134" t="s">
        <v>384</v>
      </c>
      <c r="D134" t="s">
        <v>13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>
      <c r="A135" s="4" t="s">
        <v>385</v>
      </c>
      <c r="B135" t="s">
        <v>386</v>
      </c>
      <c r="C135" t="s">
        <v>387</v>
      </c>
      <c r="D135" t="s">
        <v>13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>
      <c r="A136" s="4" t="s">
        <v>388</v>
      </c>
      <c r="B136" t="s">
        <v>389</v>
      </c>
      <c r="C136" t="s">
        <v>390</v>
      </c>
      <c r="D136" t="s">
        <v>13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>
      <c r="A137" s="4" t="s">
        <v>391</v>
      </c>
      <c r="B137" t="s">
        <v>54</v>
      </c>
      <c r="C137" t="s">
        <v>392</v>
      </c>
      <c r="D137" t="s">
        <v>20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>
      <c r="A138" s="4" t="s">
        <v>393</v>
      </c>
      <c r="B138" t="s">
        <v>386</v>
      </c>
      <c r="C138" t="s">
        <v>394</v>
      </c>
      <c r="D138" t="s">
        <v>24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>
      <c r="A139" s="4" t="s">
        <v>395</v>
      </c>
      <c r="B139" t="s">
        <v>396</v>
      </c>
      <c r="C139" t="s">
        <v>397</v>
      </c>
      <c r="D139" t="s">
        <v>13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>
      <c r="A140" s="4" t="s">
        <v>398</v>
      </c>
      <c r="B140" t="s">
        <v>399</v>
      </c>
      <c r="C140" t="s">
        <v>400</v>
      </c>
      <c r="D140" t="s">
        <v>24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>
      <c r="A141" s="4" t="s">
        <v>401</v>
      </c>
      <c r="B141" t="s">
        <v>402</v>
      </c>
      <c r="C141" t="s">
        <v>400</v>
      </c>
      <c r="D141" t="s">
        <v>20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>
      <c r="A142" s="4" t="s">
        <v>403</v>
      </c>
      <c r="B142" t="s">
        <v>404</v>
      </c>
      <c r="C142" t="s">
        <v>405</v>
      </c>
      <c r="D142" t="s">
        <v>13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>
      <c r="A143" s="4" t="s">
        <v>406</v>
      </c>
      <c r="B143" t="s">
        <v>407</v>
      </c>
      <c r="C143" t="s">
        <v>408</v>
      </c>
      <c r="D143" t="s">
        <v>20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>
      <c r="A144" s="4" t="s">
        <v>409</v>
      </c>
      <c r="B144" t="s">
        <v>60</v>
      </c>
      <c r="C144" t="s">
        <v>408</v>
      </c>
      <c r="D144" t="s">
        <v>20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>
      <c r="A145" s="4" t="s">
        <v>410</v>
      </c>
      <c r="B145" t="s">
        <v>411</v>
      </c>
      <c r="C145" t="s">
        <v>408</v>
      </c>
      <c r="D145" t="s">
        <v>13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>
      <c r="A146" s="4" t="s">
        <v>412</v>
      </c>
      <c r="B146" t="s">
        <v>413</v>
      </c>
      <c r="C146" t="s">
        <v>414</v>
      </c>
      <c r="D146" t="s">
        <v>28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>
      <c r="A147" s="4" t="s">
        <v>415</v>
      </c>
      <c r="B147" t="s">
        <v>416</v>
      </c>
      <c r="C147" t="s">
        <v>408</v>
      </c>
      <c r="D147" t="s">
        <v>20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>
      <c r="A148" s="4" t="s">
        <v>417</v>
      </c>
      <c r="B148" t="s">
        <v>418</v>
      </c>
      <c r="C148" t="s">
        <v>408</v>
      </c>
      <c r="D148" t="s">
        <v>28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>
      <c r="A149" s="4" t="s">
        <v>419</v>
      </c>
      <c r="B149" t="s">
        <v>420</v>
      </c>
      <c r="C149" t="s">
        <v>421</v>
      </c>
      <c r="D149" t="s">
        <v>28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>
      <c r="A150" s="4" t="s">
        <v>422</v>
      </c>
      <c r="B150" t="s">
        <v>423</v>
      </c>
      <c r="C150" t="s">
        <v>424</v>
      </c>
      <c r="D150" t="s">
        <v>13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>
      <c r="A151" s="4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>
      <c r="A152" s="4" t="s">
        <v>428</v>
      </c>
      <c r="B152" t="s">
        <v>429</v>
      </c>
      <c r="C152" t="s">
        <v>430</v>
      </c>
      <c r="D152" t="s">
        <v>20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>
      <c r="A153" s="4" t="s">
        <v>431</v>
      </c>
      <c r="B153" t="s">
        <v>432</v>
      </c>
      <c r="C153" t="s">
        <v>433</v>
      </c>
      <c r="D153" t="s">
        <v>13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>
      <c r="A154" s="4" t="s">
        <v>434</v>
      </c>
      <c r="B154" t="s">
        <v>435</v>
      </c>
      <c r="C154" t="s">
        <v>433</v>
      </c>
      <c r="D154" t="s">
        <v>28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>
      <c r="A155" s="4" t="s">
        <v>436</v>
      </c>
      <c r="B155" t="s">
        <v>437</v>
      </c>
      <c r="C155" t="s">
        <v>438</v>
      </c>
      <c r="D155" t="s">
        <v>24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>
      <c r="A156" s="4" t="s">
        <v>439</v>
      </c>
      <c r="B156" t="s">
        <v>440</v>
      </c>
      <c r="C156" t="s">
        <v>441</v>
      </c>
      <c r="D156" t="s">
        <v>24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>
      <c r="A157" s="4" t="s">
        <v>442</v>
      </c>
      <c r="B157" t="s">
        <v>443</v>
      </c>
      <c r="C157" t="s">
        <v>444</v>
      </c>
      <c r="D157" t="s">
        <v>13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>
      <c r="A158" s="4" t="s">
        <v>445</v>
      </c>
      <c r="B158" t="s">
        <v>446</v>
      </c>
      <c r="C158" t="s">
        <v>447</v>
      </c>
      <c r="D158" t="s">
        <v>20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>
      <c r="A159" s="4" t="s">
        <v>448</v>
      </c>
      <c r="B159" t="s">
        <v>449</v>
      </c>
      <c r="C159" t="s">
        <v>450</v>
      </c>
      <c r="D159" t="s">
        <v>24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>
      <c r="A160" s="4" t="s">
        <v>451</v>
      </c>
      <c r="B160" t="s">
        <v>452</v>
      </c>
      <c r="C160" t="s">
        <v>450</v>
      </c>
      <c r="D160" t="s">
        <v>28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>
      <c r="A161" s="4" t="s">
        <v>453</v>
      </c>
      <c r="B161" t="s">
        <v>454</v>
      </c>
      <c r="C161" t="s">
        <v>455</v>
      </c>
      <c r="D161" t="s">
        <v>13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>
      <c r="A162" s="4" t="s">
        <v>456</v>
      </c>
      <c r="B162" t="s">
        <v>457</v>
      </c>
      <c r="C162" t="s">
        <v>458</v>
      </c>
      <c r="D162" t="s">
        <v>28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>
      <c r="A163" s="4" t="s">
        <v>459</v>
      </c>
      <c r="B163" t="s">
        <v>460</v>
      </c>
      <c r="C163" t="s">
        <v>461</v>
      </c>
      <c r="D163" t="s">
        <v>20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>
      <c r="A164" s="4" t="s">
        <v>462</v>
      </c>
      <c r="B164" t="s">
        <v>463</v>
      </c>
      <c r="C164" t="s">
        <v>37</v>
      </c>
      <c r="D164" t="s">
        <v>24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>
      <c r="A165" s="4" t="s">
        <v>464</v>
      </c>
      <c r="B165" t="s">
        <v>465</v>
      </c>
      <c r="C165" t="s">
        <v>466</v>
      </c>
      <c r="D165" t="s">
        <v>28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>
      <c r="A166" s="4" t="s">
        <v>467</v>
      </c>
      <c r="B166" t="s">
        <v>468</v>
      </c>
      <c r="C166" t="s">
        <v>469</v>
      </c>
      <c r="D166" t="s">
        <v>13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>
      <c r="A167" s="4" t="s">
        <v>470</v>
      </c>
      <c r="B167" t="s">
        <v>471</v>
      </c>
      <c r="C167" t="s">
        <v>472</v>
      </c>
      <c r="D167" t="s">
        <v>24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>
      <c r="A168" s="4" t="s">
        <v>473</v>
      </c>
      <c r="B168" t="s">
        <v>474</v>
      </c>
      <c r="C168" t="s">
        <v>475</v>
      </c>
      <c r="D168" t="s">
        <v>24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>
      <c r="A169" s="4" t="s">
        <v>476</v>
      </c>
      <c r="B169" t="s">
        <v>477</v>
      </c>
      <c r="C169" t="s">
        <v>478</v>
      </c>
      <c r="D169" t="s">
        <v>13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>
      <c r="A170" s="4" t="s">
        <v>479</v>
      </c>
      <c r="B170" t="s">
        <v>480</v>
      </c>
      <c r="C170" t="s">
        <v>481</v>
      </c>
      <c r="D170" t="s">
        <v>28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>
      <c r="A171" s="4" t="s">
        <v>482</v>
      </c>
      <c r="B171" t="s">
        <v>483</v>
      </c>
      <c r="C171" t="s">
        <v>484</v>
      </c>
      <c r="D171" t="s">
        <v>20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>
      <c r="A172" s="4" t="s">
        <v>485</v>
      </c>
      <c r="B172" t="s">
        <v>486</v>
      </c>
      <c r="C172" t="s">
        <v>484</v>
      </c>
      <c r="D172" t="s">
        <v>20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>
      <c r="A173" s="4" t="s">
        <v>487</v>
      </c>
      <c r="B173" t="s">
        <v>488</v>
      </c>
      <c r="C173" t="s">
        <v>484</v>
      </c>
      <c r="D173" t="s">
        <v>13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>
      <c r="A174" s="4" t="s">
        <v>489</v>
      </c>
      <c r="B174" t="s">
        <v>490</v>
      </c>
      <c r="C174" t="s">
        <v>484</v>
      </c>
      <c r="D174" t="s">
        <v>28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>
      <c r="A175" s="4" t="s">
        <v>491</v>
      </c>
      <c r="B175" t="s">
        <v>492</v>
      </c>
      <c r="C175" t="s">
        <v>493</v>
      </c>
      <c r="D175" t="s">
        <v>24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>
      <c r="A176" s="4" t="s">
        <v>494</v>
      </c>
      <c r="B176" t="s">
        <v>495</v>
      </c>
      <c r="C176" t="s">
        <v>496</v>
      </c>
      <c r="D176" t="s">
        <v>20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>
      <c r="A177" s="4" t="s">
        <v>497</v>
      </c>
      <c r="B177" t="s">
        <v>498</v>
      </c>
      <c r="C177" t="s">
        <v>499</v>
      </c>
      <c r="D177" t="s">
        <v>20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>
      <c r="A178" s="4" t="s">
        <v>500</v>
      </c>
      <c r="B178" t="s">
        <v>501</v>
      </c>
      <c r="C178" t="s">
        <v>499</v>
      </c>
      <c r="D178" t="s">
        <v>20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>
      <c r="A179" s="4" t="s">
        <v>502</v>
      </c>
      <c r="B179" t="s">
        <v>503</v>
      </c>
      <c r="C179" t="s">
        <v>504</v>
      </c>
      <c r="D179" t="s">
        <v>24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>
      <c r="A180" s="4" t="s">
        <v>505</v>
      </c>
      <c r="B180" t="s">
        <v>506</v>
      </c>
      <c r="C180" t="s">
        <v>507</v>
      </c>
      <c r="D180" t="s">
        <v>24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>
      <c r="A181" s="4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>
      <c r="A182" s="4" t="s">
        <v>511</v>
      </c>
      <c r="B182" t="s">
        <v>512</v>
      </c>
      <c r="C182" t="s">
        <v>513</v>
      </c>
      <c r="D182" t="s">
        <v>24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>
      <c r="A183" s="4" t="s">
        <v>514</v>
      </c>
      <c r="B183" t="s">
        <v>515</v>
      </c>
      <c r="C183" t="s">
        <v>516</v>
      </c>
      <c r="D183" t="s">
        <v>28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>
      <c r="A184" s="4" t="s">
        <v>517</v>
      </c>
      <c r="B184" t="s">
        <v>518</v>
      </c>
      <c r="C184" t="s">
        <v>519</v>
      </c>
      <c r="D184" t="s">
        <v>20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>
      <c r="A185" s="4" t="s">
        <v>520</v>
      </c>
      <c r="B185" t="s">
        <v>521</v>
      </c>
      <c r="C185" t="s">
        <v>522</v>
      </c>
      <c r="D185" t="s">
        <v>20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>
      <c r="A186" s="4" t="s">
        <v>523</v>
      </c>
      <c r="B186" t="s">
        <v>524</v>
      </c>
      <c r="C186" t="s">
        <v>525</v>
      </c>
      <c r="D186" t="s">
        <v>13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>
      <c r="A187" s="4" t="s">
        <v>526</v>
      </c>
      <c r="B187" t="s">
        <v>527</v>
      </c>
      <c r="C187" t="s">
        <v>528</v>
      </c>
      <c r="D187" t="s">
        <v>13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>
      <c r="A188" s="4" t="s">
        <v>529</v>
      </c>
      <c r="B188" t="s">
        <v>530</v>
      </c>
      <c r="C188" t="s">
        <v>531</v>
      </c>
      <c r="D188" t="s">
        <v>28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>
      <c r="A189" s="4" t="s">
        <v>532</v>
      </c>
      <c r="B189" t="s">
        <v>115</v>
      </c>
      <c r="C189" t="s">
        <v>531</v>
      </c>
      <c r="D189" t="s">
        <v>13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>
      <c r="A190" s="4" t="s">
        <v>533</v>
      </c>
      <c r="B190" t="s">
        <v>534</v>
      </c>
      <c r="C190" t="s">
        <v>531</v>
      </c>
      <c r="D190" t="s">
        <v>13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>
      <c r="A191" s="4" t="s">
        <v>535</v>
      </c>
      <c r="B191" t="s">
        <v>536</v>
      </c>
      <c r="C191" t="s">
        <v>537</v>
      </c>
      <c r="D191" t="s">
        <v>28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>
      <c r="A192" s="4" t="s">
        <v>538</v>
      </c>
      <c r="B192" t="s">
        <v>539</v>
      </c>
      <c r="C192" t="s">
        <v>540</v>
      </c>
      <c r="D192" t="s">
        <v>24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>
      <c r="A193" s="4" t="s">
        <v>541</v>
      </c>
      <c r="B193" t="s">
        <v>542</v>
      </c>
      <c r="C193" t="s">
        <v>540</v>
      </c>
      <c r="D193" t="s">
        <v>13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>
      <c r="A194" s="4" t="s">
        <v>543</v>
      </c>
      <c r="B194" t="s">
        <v>495</v>
      </c>
      <c r="C194" t="s">
        <v>540</v>
      </c>
      <c r="D194" t="s">
        <v>13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>
      <c r="A195" s="4" t="s">
        <v>544</v>
      </c>
      <c r="B195" t="s">
        <v>545</v>
      </c>
      <c r="C195" t="s">
        <v>546</v>
      </c>
      <c r="D195" t="s">
        <v>13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>
      <c r="A196" s="4" t="s">
        <v>547</v>
      </c>
      <c r="B196" t="s">
        <v>548</v>
      </c>
      <c r="C196" t="s">
        <v>546</v>
      </c>
      <c r="D196" t="s">
        <v>20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>
      <c r="A197" s="4" t="s">
        <v>549</v>
      </c>
      <c r="B197" t="s">
        <v>550</v>
      </c>
      <c r="C197" t="s">
        <v>546</v>
      </c>
      <c r="D197" t="s">
        <v>13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>
      <c r="A198" s="4" t="s">
        <v>551</v>
      </c>
      <c r="B198" t="s">
        <v>552</v>
      </c>
      <c r="C198" t="s">
        <v>540</v>
      </c>
      <c r="D198" t="s">
        <v>20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>
      <c r="A199" s="4" t="s">
        <v>553</v>
      </c>
      <c r="B199" t="s">
        <v>554</v>
      </c>
      <c r="C199" t="s">
        <v>540</v>
      </c>
      <c r="D199" t="s">
        <v>13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>
      <c r="A200" s="4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>
      <c r="A201" s="4" t="s">
        <v>557</v>
      </c>
      <c r="B201" t="s">
        <v>558</v>
      </c>
      <c r="C201" t="s">
        <v>546</v>
      </c>
      <c r="D201" t="s">
        <v>28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>
      <c r="A202" s="4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>
      <c r="A203" s="4" t="s">
        <v>562</v>
      </c>
      <c r="B203" t="s">
        <v>563</v>
      </c>
      <c r="C203" t="s">
        <v>561</v>
      </c>
      <c r="D203" t="s">
        <v>28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>
      <c r="A204" s="4" t="s">
        <v>564</v>
      </c>
      <c r="B204" t="s">
        <v>565</v>
      </c>
      <c r="C204" t="s">
        <v>561</v>
      </c>
      <c r="D204" t="s">
        <v>28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>
      <c r="A205" s="4" t="s">
        <v>566</v>
      </c>
      <c r="B205" t="s">
        <v>567</v>
      </c>
      <c r="C205" t="s">
        <v>568</v>
      </c>
      <c r="D205" t="s">
        <v>13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>
      <c r="A206" s="4" t="s">
        <v>569</v>
      </c>
      <c r="B206" t="s">
        <v>570</v>
      </c>
      <c r="C206" t="s">
        <v>571</v>
      </c>
      <c r="D206" t="s">
        <v>28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>
      <c r="A207" s="4" t="s">
        <v>572</v>
      </c>
      <c r="B207" t="s">
        <v>573</v>
      </c>
      <c r="C207" t="s">
        <v>574</v>
      </c>
      <c r="D207" t="s">
        <v>13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>
      <c r="A208" s="4" t="s">
        <v>575</v>
      </c>
      <c r="B208" t="s">
        <v>576</v>
      </c>
      <c r="C208" t="s">
        <v>577</v>
      </c>
      <c r="D208" t="s">
        <v>28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>
      <c r="A209" s="4" t="s">
        <v>578</v>
      </c>
      <c r="B209" t="s">
        <v>579</v>
      </c>
      <c r="C209" t="s">
        <v>580</v>
      </c>
      <c r="D209" t="s">
        <v>24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>
      <c r="A210" s="4" t="s">
        <v>581</v>
      </c>
      <c r="B210" t="s">
        <v>582</v>
      </c>
      <c r="C210" t="s">
        <v>583</v>
      </c>
      <c r="D210" t="s">
        <v>13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>
      <c r="A211" s="4" t="s">
        <v>584</v>
      </c>
      <c r="B211" t="s">
        <v>585</v>
      </c>
      <c r="C211" t="s">
        <v>586</v>
      </c>
      <c r="D211" t="s">
        <v>13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>
      <c r="A212" s="4" t="s">
        <v>587</v>
      </c>
      <c r="B212" t="s">
        <v>588</v>
      </c>
      <c r="C212" t="s">
        <v>589</v>
      </c>
      <c r="D212" t="s">
        <v>24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>
      <c r="A213" s="4" t="s">
        <v>590</v>
      </c>
      <c r="B213" t="s">
        <v>591</v>
      </c>
      <c r="C213" t="s">
        <v>589</v>
      </c>
      <c r="D213" t="s">
        <v>28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>
      <c r="A214" s="4" t="s">
        <v>592</v>
      </c>
      <c r="B214" t="s">
        <v>170</v>
      </c>
      <c r="C214" t="s">
        <v>586</v>
      </c>
      <c r="D214" t="s">
        <v>13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>
      <c r="A215" s="4" t="s">
        <v>593</v>
      </c>
      <c r="B215" t="s">
        <v>594</v>
      </c>
      <c r="C215" t="s">
        <v>595</v>
      </c>
      <c r="D215" t="s">
        <v>24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>
      <c r="A216" s="4" t="s">
        <v>596</v>
      </c>
      <c r="B216" t="s">
        <v>597</v>
      </c>
      <c r="C216" t="s">
        <v>589</v>
      </c>
      <c r="D216" t="s">
        <v>13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>
      <c r="A217" s="4" t="s">
        <v>598</v>
      </c>
      <c r="B217" t="s">
        <v>599</v>
      </c>
      <c r="C217" t="s">
        <v>586</v>
      </c>
      <c r="D217" t="s">
        <v>20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>
      <c r="A218" s="4" t="s">
        <v>600</v>
      </c>
      <c r="B218" t="s">
        <v>601</v>
      </c>
      <c r="C218" t="s">
        <v>589</v>
      </c>
      <c r="D218" t="s">
        <v>28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>
      <c r="A219" s="4" t="s">
        <v>602</v>
      </c>
      <c r="B219" t="s">
        <v>603</v>
      </c>
      <c r="C219" t="s">
        <v>604</v>
      </c>
      <c r="D219" t="s">
        <v>13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>
      <c r="A220" s="4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>
      <c r="A221" s="4" t="s">
        <v>608</v>
      </c>
      <c r="B221" t="s">
        <v>609</v>
      </c>
      <c r="C221" t="s">
        <v>610</v>
      </c>
      <c r="D221" t="s">
        <v>24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>
      <c r="A222" s="4" t="s">
        <v>611</v>
      </c>
      <c r="B222" t="s">
        <v>612</v>
      </c>
      <c r="C222" t="s">
        <v>610</v>
      </c>
      <c r="D222" t="s">
        <v>13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>
      <c r="A223" s="4" t="s">
        <v>613</v>
      </c>
      <c r="B223" t="s">
        <v>357</v>
      </c>
      <c r="C223" t="s">
        <v>614</v>
      </c>
      <c r="D223" t="s">
        <v>20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>
      <c r="A224" s="4" t="s">
        <v>615</v>
      </c>
      <c r="B224" t="s">
        <v>616</v>
      </c>
      <c r="C224" t="s">
        <v>617</v>
      </c>
      <c r="D224" t="s">
        <v>28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>
      <c r="A225" s="4" t="s">
        <v>618</v>
      </c>
      <c r="B225" t="s">
        <v>619</v>
      </c>
      <c r="C225" t="s">
        <v>620</v>
      </c>
      <c r="D225" t="s">
        <v>20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>
      <c r="A226" s="4" t="s">
        <v>621</v>
      </c>
      <c r="B226" t="s">
        <v>622</v>
      </c>
      <c r="C226" t="s">
        <v>620</v>
      </c>
      <c r="D226" t="s">
        <v>28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>
      <c r="A227" s="4" t="s">
        <v>623</v>
      </c>
      <c r="B227" t="s">
        <v>624</v>
      </c>
      <c r="C227" t="s">
        <v>625</v>
      </c>
      <c r="D227" t="s">
        <v>13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>
      <c r="A228" s="4" t="s">
        <v>626</v>
      </c>
      <c r="B228" t="s">
        <v>627</v>
      </c>
      <c r="C228" t="s">
        <v>628</v>
      </c>
      <c r="D228" t="s">
        <v>13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>
      <c r="A229" s="4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>
      <c r="A230" s="4" t="s">
        <v>631</v>
      </c>
      <c r="B230" t="s">
        <v>632</v>
      </c>
      <c r="C230" t="s">
        <v>633</v>
      </c>
      <c r="D230" t="s">
        <v>24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>
      <c r="A231" s="4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>
      <c r="A232" s="4" t="s">
        <v>636</v>
      </c>
      <c r="B232" t="s">
        <v>637</v>
      </c>
      <c r="C232" t="s">
        <v>638</v>
      </c>
      <c r="D232" t="s">
        <v>24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>
      <c r="A233" s="4" t="s">
        <v>639</v>
      </c>
      <c r="B233" t="s">
        <v>606</v>
      </c>
      <c r="C233" t="s">
        <v>640</v>
      </c>
      <c r="D233" t="s">
        <v>13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>
      <c r="A234" s="4" t="s">
        <v>641</v>
      </c>
      <c r="B234" t="s">
        <v>637</v>
      </c>
      <c r="C234" t="s">
        <v>642</v>
      </c>
      <c r="D234" t="s">
        <v>28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>
      <c r="A235" s="4" t="s">
        <v>643</v>
      </c>
      <c r="B235" t="s">
        <v>644</v>
      </c>
      <c r="C235" t="s">
        <v>645</v>
      </c>
      <c r="D235" t="s">
        <v>20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>
      <c r="A236" s="4" t="s">
        <v>646</v>
      </c>
      <c r="B236" t="s">
        <v>647</v>
      </c>
      <c r="C236" t="s">
        <v>648</v>
      </c>
      <c r="D236" t="s">
        <v>24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>
      <c r="A237" s="4" t="s">
        <v>649</v>
      </c>
      <c r="B237" t="s">
        <v>624</v>
      </c>
      <c r="C237" t="s">
        <v>650</v>
      </c>
      <c r="D237" t="s">
        <v>13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>
      <c r="A238" s="4" t="s">
        <v>651</v>
      </c>
      <c r="B238" t="s">
        <v>527</v>
      </c>
      <c r="C238" t="s">
        <v>652</v>
      </c>
      <c r="D238" t="s">
        <v>28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>
      <c r="A239" s="4" t="s">
        <v>653</v>
      </c>
      <c r="B239" t="s">
        <v>654</v>
      </c>
      <c r="C239" t="s">
        <v>655</v>
      </c>
      <c r="D239" t="s">
        <v>13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>
      <c r="A240" s="4" t="s">
        <v>656</v>
      </c>
      <c r="B240" t="s">
        <v>246</v>
      </c>
      <c r="C240" t="s">
        <v>657</v>
      </c>
      <c r="D240" t="s">
        <v>24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>
      <c r="A241" s="4" t="s">
        <v>658</v>
      </c>
      <c r="B241" t="s">
        <v>659</v>
      </c>
      <c r="C241" t="s">
        <v>660</v>
      </c>
      <c r="D241" t="s">
        <v>28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>
      <c r="A242" s="4" t="s">
        <v>661</v>
      </c>
      <c r="B242" t="s">
        <v>662</v>
      </c>
      <c r="C242" t="s">
        <v>663</v>
      </c>
      <c r="D242" t="s">
        <v>20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>
      <c r="A243" s="4" t="s">
        <v>664</v>
      </c>
      <c r="B243" t="s">
        <v>665</v>
      </c>
      <c r="C243" t="s">
        <v>666</v>
      </c>
      <c r="D243" t="s">
        <v>13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>
      <c r="A244" s="4" t="s">
        <v>667</v>
      </c>
      <c r="B244" t="s">
        <v>668</v>
      </c>
      <c r="C244" t="s">
        <v>669</v>
      </c>
      <c r="D244" t="s">
        <v>24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>
      <c r="A245" s="4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>
      <c r="A246" s="4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>
      <c r="A247" s="4" t="s">
        <v>675</v>
      </c>
      <c r="B247" t="s">
        <v>676</v>
      </c>
      <c r="C247" t="s">
        <v>54</v>
      </c>
      <c r="D247" t="s">
        <v>20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>
      <c r="A248" s="4" t="s">
        <v>677</v>
      </c>
      <c r="B248" t="s">
        <v>678</v>
      </c>
      <c r="C248" t="s">
        <v>679</v>
      </c>
      <c r="D248" t="s">
        <v>28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>
      <c r="A249" s="4" t="s">
        <v>680</v>
      </c>
      <c r="B249" t="s">
        <v>681</v>
      </c>
      <c r="C249" t="s">
        <v>682</v>
      </c>
      <c r="D249" t="s">
        <v>20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>
      <c r="A250" s="4" t="s">
        <v>683</v>
      </c>
      <c r="B250" t="s">
        <v>684</v>
      </c>
      <c r="C250" t="s">
        <v>685</v>
      </c>
      <c r="D250" t="s">
        <v>24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>
      <c r="A251" s="4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>
      <c r="A252" s="4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>
      <c r="A253" s="4" t="s">
        <v>690</v>
      </c>
      <c r="B253" t="s">
        <v>85</v>
      </c>
      <c r="C253" t="s">
        <v>691</v>
      </c>
      <c r="D253" t="s">
        <v>20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>
      <c r="A254" s="4" t="s">
        <v>692</v>
      </c>
      <c r="B254" t="s">
        <v>693</v>
      </c>
      <c r="C254" t="s">
        <v>694</v>
      </c>
      <c r="D254" t="s">
        <v>13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>
      <c r="A255" s="4" t="s">
        <v>695</v>
      </c>
      <c r="B255" t="s">
        <v>696</v>
      </c>
      <c r="C255" t="s">
        <v>697</v>
      </c>
      <c r="D255" t="s">
        <v>24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>
      <c r="A256" s="4" t="s">
        <v>698</v>
      </c>
      <c r="B256" t="s">
        <v>699</v>
      </c>
      <c r="C256" t="s">
        <v>700</v>
      </c>
      <c r="D256" t="s">
        <v>20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>
      <c r="A257" s="4" t="s">
        <v>701</v>
      </c>
      <c r="B257" t="s">
        <v>465</v>
      </c>
      <c r="C257" t="s">
        <v>702</v>
      </c>
      <c r="D257" t="s">
        <v>28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>
      <c r="A258" s="4" t="s">
        <v>703</v>
      </c>
      <c r="B258" t="s">
        <v>307</v>
      </c>
      <c r="C258" t="s">
        <v>704</v>
      </c>
      <c r="D258" t="s">
        <v>20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>
      <c r="A259" s="4" t="s">
        <v>705</v>
      </c>
      <c r="B259" t="s">
        <v>706</v>
      </c>
      <c r="C259" t="s">
        <v>707</v>
      </c>
      <c r="D259" t="s">
        <v>28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>
      <c r="A260" s="4" t="s">
        <v>708</v>
      </c>
      <c r="B260" t="s">
        <v>709</v>
      </c>
      <c r="C260" t="s">
        <v>710</v>
      </c>
      <c r="D260" t="s">
        <v>13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>
      <c r="A261" s="4" t="s">
        <v>711</v>
      </c>
      <c r="B261" t="s">
        <v>712</v>
      </c>
      <c r="C261" t="s">
        <v>713</v>
      </c>
      <c r="D261" t="s">
        <v>28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>
      <c r="A262" s="4" t="s">
        <v>714</v>
      </c>
      <c r="B262" t="s">
        <v>715</v>
      </c>
      <c r="C262" t="s">
        <v>716</v>
      </c>
      <c r="D262" t="s">
        <v>13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>
      <c r="A263" s="4" t="s">
        <v>717</v>
      </c>
      <c r="B263" t="s">
        <v>718</v>
      </c>
      <c r="C263" t="s">
        <v>716</v>
      </c>
      <c r="D263" t="s">
        <v>20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>
      <c r="A264" s="4" t="s">
        <v>719</v>
      </c>
      <c r="B264" t="s">
        <v>720</v>
      </c>
      <c r="C264" t="s">
        <v>716</v>
      </c>
      <c r="D264" t="s">
        <v>28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>
      <c r="A265" s="4" t="s">
        <v>721</v>
      </c>
      <c r="B265" t="s">
        <v>616</v>
      </c>
      <c r="C265" t="s">
        <v>716</v>
      </c>
      <c r="D265" t="s">
        <v>24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>
      <c r="A266" s="4" t="s">
        <v>722</v>
      </c>
      <c r="B266" t="s">
        <v>723</v>
      </c>
      <c r="C266" t="s">
        <v>716</v>
      </c>
      <c r="D266" t="s">
        <v>20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>
      <c r="A267" s="4" t="s">
        <v>724</v>
      </c>
      <c r="B267" t="s">
        <v>725</v>
      </c>
      <c r="C267" t="s">
        <v>716</v>
      </c>
      <c r="D267" t="s">
        <v>13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>
      <c r="A268" s="4" t="s">
        <v>726</v>
      </c>
      <c r="B268" t="s">
        <v>727</v>
      </c>
      <c r="C268" t="s">
        <v>716</v>
      </c>
      <c r="D268" t="s">
        <v>13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>
      <c r="A269" s="4" t="s">
        <v>728</v>
      </c>
      <c r="B269" t="s">
        <v>729</v>
      </c>
      <c r="C269" t="s">
        <v>716</v>
      </c>
      <c r="D269" t="s">
        <v>28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>
      <c r="A270" s="4" t="s">
        <v>730</v>
      </c>
      <c r="B270" t="s">
        <v>731</v>
      </c>
      <c r="C270" t="s">
        <v>716</v>
      </c>
      <c r="D270" t="s">
        <v>24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>
      <c r="A271" s="4" t="s">
        <v>732</v>
      </c>
      <c r="B271" t="s">
        <v>66</v>
      </c>
      <c r="C271" t="s">
        <v>733</v>
      </c>
      <c r="D271" t="s">
        <v>13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>
      <c r="A272" s="4" t="s">
        <v>734</v>
      </c>
      <c r="B272" t="s">
        <v>735</v>
      </c>
      <c r="C272" t="s">
        <v>736</v>
      </c>
      <c r="D272" t="s">
        <v>20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>
      <c r="A273" s="4" t="s">
        <v>737</v>
      </c>
      <c r="B273" t="s">
        <v>738</v>
      </c>
      <c r="C273" t="s">
        <v>739</v>
      </c>
      <c r="D273" t="s">
        <v>13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>
      <c r="A274" s="4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>
      <c r="A275" s="4" t="s">
        <v>743</v>
      </c>
      <c r="B275" t="s">
        <v>744</v>
      </c>
      <c r="C275" t="s">
        <v>745</v>
      </c>
      <c r="D275" t="s">
        <v>13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>
      <c r="A276" s="4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>
      <c r="A277" s="4" t="s">
        <v>749</v>
      </c>
      <c r="B277" t="s">
        <v>662</v>
      </c>
      <c r="C277" t="s">
        <v>750</v>
      </c>
      <c r="D277" t="s">
        <v>28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>
      <c r="A278" s="4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>
      <c r="A279" s="4" t="s">
        <v>753</v>
      </c>
      <c r="B279" t="s">
        <v>754</v>
      </c>
      <c r="C279" t="s">
        <v>755</v>
      </c>
      <c r="D279" t="s">
        <v>24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>
      <c r="A280" s="4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>
      <c r="A281" s="4" t="s">
        <v>759</v>
      </c>
      <c r="B281" t="s">
        <v>760</v>
      </c>
      <c r="C281" t="s">
        <v>761</v>
      </c>
      <c r="D281" t="s">
        <v>24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>
      <c r="A282" s="4" t="s">
        <v>762</v>
      </c>
      <c r="B282" t="s">
        <v>307</v>
      </c>
      <c r="C282" t="s">
        <v>761</v>
      </c>
      <c r="D282" t="s">
        <v>20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>
      <c r="A283" s="4" t="s">
        <v>763</v>
      </c>
      <c r="B283" t="s">
        <v>764</v>
      </c>
      <c r="C283" t="s">
        <v>765</v>
      </c>
      <c r="D283" t="s">
        <v>20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>
      <c r="A284" s="4" t="s">
        <v>766</v>
      </c>
      <c r="B284" t="s">
        <v>767</v>
      </c>
      <c r="C284" t="s">
        <v>768</v>
      </c>
      <c r="D284" t="s">
        <v>20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>
      <c r="A285" s="4" t="s">
        <v>769</v>
      </c>
      <c r="B285" t="s">
        <v>85</v>
      </c>
      <c r="C285" t="s">
        <v>770</v>
      </c>
      <c r="D285" t="s">
        <v>24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>
      <c r="A286" s="4" t="s">
        <v>771</v>
      </c>
      <c r="B286" t="s">
        <v>772</v>
      </c>
      <c r="C286" t="s">
        <v>773</v>
      </c>
      <c r="D286" t="s">
        <v>13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>
      <c r="A287" s="4" t="s">
        <v>774</v>
      </c>
      <c r="B287" t="s">
        <v>775</v>
      </c>
      <c r="C287" t="s">
        <v>776</v>
      </c>
      <c r="D287" t="s">
        <v>20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>
      <c r="A288" s="4" t="s">
        <v>777</v>
      </c>
      <c r="B288" t="s">
        <v>778</v>
      </c>
      <c r="C288" t="s">
        <v>779</v>
      </c>
      <c r="D288" t="s">
        <v>20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>
      <c r="A289" s="4" t="s">
        <v>780</v>
      </c>
      <c r="B289" t="s">
        <v>781</v>
      </c>
      <c r="C289" t="s">
        <v>779</v>
      </c>
      <c r="D289" t="s">
        <v>13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>
      <c r="A290" s="4" t="s">
        <v>782</v>
      </c>
      <c r="B290" t="s">
        <v>783</v>
      </c>
      <c r="C290" t="s">
        <v>784</v>
      </c>
      <c r="D290" t="s">
        <v>20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>
      <c r="A291" s="4" t="s">
        <v>785</v>
      </c>
      <c r="B291" t="s">
        <v>786</v>
      </c>
      <c r="C291" t="s">
        <v>787</v>
      </c>
      <c r="D291" t="s">
        <v>24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>
      <c r="A292" s="4" t="s">
        <v>788</v>
      </c>
      <c r="B292" t="s">
        <v>85</v>
      </c>
      <c r="C292" t="s">
        <v>789</v>
      </c>
      <c r="D292" t="s">
        <v>28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>
      <c r="A293" s="4" t="s">
        <v>790</v>
      </c>
      <c r="B293" t="s">
        <v>181</v>
      </c>
      <c r="C293" t="s">
        <v>791</v>
      </c>
      <c r="D293" t="s">
        <v>13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>
      <c r="A294" s="4" t="s">
        <v>792</v>
      </c>
      <c r="B294" t="s">
        <v>793</v>
      </c>
      <c r="C294" t="s">
        <v>794</v>
      </c>
      <c r="D294" t="s">
        <v>28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>
      <c r="A295" s="4" t="s">
        <v>795</v>
      </c>
      <c r="B295" t="s">
        <v>796</v>
      </c>
      <c r="C295" t="s">
        <v>797</v>
      </c>
      <c r="D295" t="s">
        <v>24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>
      <c r="A296" s="4" t="s">
        <v>798</v>
      </c>
      <c r="B296" t="s">
        <v>404</v>
      </c>
      <c r="C296" t="s">
        <v>799</v>
      </c>
      <c r="D296" t="s">
        <v>28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>
      <c r="A297" s="4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>
      <c r="A298" s="4" t="s">
        <v>803</v>
      </c>
      <c r="B298" t="s">
        <v>804</v>
      </c>
      <c r="C298" t="s">
        <v>805</v>
      </c>
      <c r="D298" t="s">
        <v>20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>
      <c r="A299" s="4" t="s">
        <v>806</v>
      </c>
      <c r="B299" t="s">
        <v>807</v>
      </c>
      <c r="C299" t="s">
        <v>808</v>
      </c>
      <c r="D299" t="s">
        <v>28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>
      <c r="A300" s="4" t="s">
        <v>809</v>
      </c>
      <c r="B300" t="s">
        <v>810</v>
      </c>
      <c r="C300" t="s">
        <v>811</v>
      </c>
      <c r="D300" t="s">
        <v>28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>
      <c r="A301" s="4" t="s">
        <v>812</v>
      </c>
      <c r="B301" t="s">
        <v>813</v>
      </c>
      <c r="C301" t="s">
        <v>814</v>
      </c>
      <c r="D301" t="s">
        <v>20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>
      <c r="A302" s="4" t="s">
        <v>815</v>
      </c>
      <c r="B302" t="s">
        <v>816</v>
      </c>
      <c r="C302" t="s">
        <v>817</v>
      </c>
      <c r="D302" t="s">
        <v>20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>
      <c r="A303" s="4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>
      <c r="A304" s="4" t="s">
        <v>821</v>
      </c>
      <c r="B304" t="s">
        <v>822</v>
      </c>
      <c r="C304" t="s">
        <v>823</v>
      </c>
      <c r="D304" t="s">
        <v>13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>
      <c r="A305" s="4" t="s">
        <v>824</v>
      </c>
      <c r="B305" t="s">
        <v>825</v>
      </c>
      <c r="C305" t="s">
        <v>826</v>
      </c>
      <c r="D305" t="s">
        <v>24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>
      <c r="A306" s="4" t="s">
        <v>827</v>
      </c>
      <c r="B306" t="s">
        <v>828</v>
      </c>
      <c r="C306" t="s">
        <v>829</v>
      </c>
      <c r="D306" t="s">
        <v>28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>
      <c r="A307" s="4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>
      <c r="A308" s="4" t="s">
        <v>833</v>
      </c>
      <c r="B308" t="s">
        <v>834</v>
      </c>
      <c r="C308" t="s">
        <v>835</v>
      </c>
      <c r="D308" t="s">
        <v>13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>
      <c r="A309" s="4" t="s">
        <v>836</v>
      </c>
      <c r="B309" t="s">
        <v>837</v>
      </c>
      <c r="C309" t="s">
        <v>838</v>
      </c>
      <c r="D309" t="s">
        <v>20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>
      <c r="A310" s="4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>
      <c r="A311" s="4" t="s">
        <v>842</v>
      </c>
      <c r="B311" t="s">
        <v>843</v>
      </c>
      <c r="C311" t="s">
        <v>844</v>
      </c>
      <c r="D311" t="s">
        <v>13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>
      <c r="A312" s="4" t="s">
        <v>845</v>
      </c>
      <c r="B312" t="s">
        <v>54</v>
      </c>
      <c r="C312" t="s">
        <v>846</v>
      </c>
      <c r="D312" t="s">
        <v>20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>
      <c r="A313" s="4" t="s">
        <v>847</v>
      </c>
      <c r="B313" t="s">
        <v>560</v>
      </c>
      <c r="C313" t="s">
        <v>813</v>
      </c>
      <c r="D313" t="s">
        <v>13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>
      <c r="A314" s="4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>
      <c r="A315" s="4" t="s">
        <v>851</v>
      </c>
      <c r="B315" t="s">
        <v>852</v>
      </c>
      <c r="C315" t="s">
        <v>853</v>
      </c>
      <c r="D315" t="s">
        <v>24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>
      <c r="A316" s="4" t="s">
        <v>854</v>
      </c>
      <c r="B316" t="s">
        <v>855</v>
      </c>
      <c r="C316" t="s">
        <v>856</v>
      </c>
      <c r="D316" t="s">
        <v>28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>
      <c r="A317" s="4" t="s">
        <v>857</v>
      </c>
      <c r="B317" t="s">
        <v>858</v>
      </c>
      <c r="C317" t="s">
        <v>859</v>
      </c>
      <c r="D317" t="s">
        <v>28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>
      <c r="A318" s="4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>
      <c r="A319" s="4" t="s">
        <v>863</v>
      </c>
      <c r="B319" t="s">
        <v>864</v>
      </c>
      <c r="C319" t="s">
        <v>865</v>
      </c>
      <c r="D319" t="s">
        <v>13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>
      <c r="A320" s="4" t="s">
        <v>866</v>
      </c>
      <c r="B320" t="s">
        <v>867</v>
      </c>
      <c r="C320" t="s">
        <v>868</v>
      </c>
      <c r="D320" t="s">
        <v>20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>
      <c r="A321" s="4" t="s">
        <v>869</v>
      </c>
      <c r="B321" t="s">
        <v>822</v>
      </c>
      <c r="C321" t="s">
        <v>870</v>
      </c>
      <c r="D321" t="s">
        <v>13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>
      <c r="A322" s="4" t="s">
        <v>871</v>
      </c>
      <c r="B322" t="s">
        <v>872</v>
      </c>
      <c r="C322" t="s">
        <v>873</v>
      </c>
      <c r="D322" t="s">
        <v>13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>
      <c r="A323" s="4" t="s">
        <v>874</v>
      </c>
      <c r="B323" t="s">
        <v>875</v>
      </c>
      <c r="C323" t="s">
        <v>876</v>
      </c>
      <c r="D323" t="s">
        <v>13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>
      <c r="A324" s="4" t="s">
        <v>877</v>
      </c>
      <c r="B324" t="s">
        <v>878</v>
      </c>
      <c r="C324" t="s">
        <v>879</v>
      </c>
      <c r="D324" t="s">
        <v>13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>
      <c r="A325" s="4" t="s">
        <v>880</v>
      </c>
      <c r="B325" t="s">
        <v>881</v>
      </c>
      <c r="C325" t="s">
        <v>882</v>
      </c>
      <c r="D325" t="s">
        <v>28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>
      <c r="A326" s="4" t="s">
        <v>883</v>
      </c>
      <c r="B326" t="s">
        <v>884</v>
      </c>
      <c r="C326" t="s">
        <v>885</v>
      </c>
      <c r="D326" t="s">
        <v>20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>
      <c r="A327" s="4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>
      <c r="A328" s="4" t="s">
        <v>889</v>
      </c>
      <c r="B328" t="s">
        <v>890</v>
      </c>
      <c r="C328" t="s">
        <v>891</v>
      </c>
      <c r="D328" t="s">
        <v>13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>
      <c r="A329" s="4" t="s">
        <v>892</v>
      </c>
      <c r="B329" t="s">
        <v>893</v>
      </c>
      <c r="C329" t="s">
        <v>894</v>
      </c>
      <c r="D329" t="s">
        <v>20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>
      <c r="A330" s="4" t="s">
        <v>895</v>
      </c>
      <c r="B330" t="s">
        <v>255</v>
      </c>
      <c r="C330" t="s">
        <v>896</v>
      </c>
      <c r="D330" t="s">
        <v>13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>
      <c r="A331" s="4" t="s">
        <v>897</v>
      </c>
      <c r="B331" t="s">
        <v>898</v>
      </c>
      <c r="C331" t="s">
        <v>899</v>
      </c>
      <c r="D331" t="s">
        <v>20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>
      <c r="A332" s="4" t="s">
        <v>900</v>
      </c>
      <c r="B332" t="s">
        <v>901</v>
      </c>
      <c r="C332" t="s">
        <v>902</v>
      </c>
      <c r="D332" t="s">
        <v>20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>
      <c r="A333" s="4" t="s">
        <v>903</v>
      </c>
      <c r="B333" t="s">
        <v>904</v>
      </c>
      <c r="C333" t="s">
        <v>905</v>
      </c>
      <c r="D333" t="s">
        <v>13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>
      <c r="A334" s="4" t="s">
        <v>906</v>
      </c>
      <c r="B334" t="s">
        <v>202</v>
      </c>
      <c r="C334" t="s">
        <v>907</v>
      </c>
      <c r="D334" t="s">
        <v>20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>
      <c r="A335" s="4" t="s">
        <v>908</v>
      </c>
      <c r="B335" t="s">
        <v>909</v>
      </c>
      <c r="C335" t="s">
        <v>910</v>
      </c>
      <c r="D335" t="s">
        <v>28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>
      <c r="A336" s="4" t="s">
        <v>911</v>
      </c>
      <c r="B336" t="s">
        <v>912</v>
      </c>
      <c r="C336" t="s">
        <v>545</v>
      </c>
      <c r="D336" t="s">
        <v>13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>
      <c r="A337" s="4" t="s">
        <v>913</v>
      </c>
      <c r="B337" t="s">
        <v>914</v>
      </c>
      <c r="C337" t="s">
        <v>915</v>
      </c>
      <c r="D337" t="s">
        <v>20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>
      <c r="A338" s="4" t="s">
        <v>916</v>
      </c>
      <c r="B338" t="s">
        <v>917</v>
      </c>
      <c r="C338" t="s">
        <v>918</v>
      </c>
      <c r="D338" t="s">
        <v>20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>
      <c r="A339" s="4" t="s">
        <v>919</v>
      </c>
      <c r="B339" t="s">
        <v>54</v>
      </c>
      <c r="C339" t="s">
        <v>920</v>
      </c>
      <c r="D339" t="s">
        <v>13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>
      <c r="A340" s="4" t="s">
        <v>921</v>
      </c>
      <c r="B340" t="s">
        <v>922</v>
      </c>
      <c r="C340" t="s">
        <v>923</v>
      </c>
      <c r="D340" t="s">
        <v>20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>
      <c r="A341" s="4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>
      <c r="A342" s="4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>
      <c r="A343" s="4" t="s">
        <v>930</v>
      </c>
      <c r="B343" t="s">
        <v>931</v>
      </c>
      <c r="C343" t="s">
        <v>932</v>
      </c>
      <c r="D343" t="s">
        <v>28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>
      <c r="A344" s="4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>
      <c r="A345" s="4" t="s">
        <v>936</v>
      </c>
      <c r="B345" t="s">
        <v>302</v>
      </c>
      <c r="C345" t="s">
        <v>937</v>
      </c>
      <c r="D345" t="s">
        <v>24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>
      <c r="A346" s="4" t="s">
        <v>938</v>
      </c>
      <c r="B346" t="s">
        <v>939</v>
      </c>
      <c r="C346" t="s">
        <v>940</v>
      </c>
      <c r="D346" t="s">
        <v>20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>
      <c r="A347" s="4" t="s">
        <v>941</v>
      </c>
      <c r="B347" t="s">
        <v>942</v>
      </c>
      <c r="C347" t="s">
        <v>943</v>
      </c>
      <c r="D347" t="s">
        <v>28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>
      <c r="A348" s="4" t="s">
        <v>944</v>
      </c>
      <c r="B348" t="s">
        <v>945</v>
      </c>
      <c r="C348" t="s">
        <v>946</v>
      </c>
      <c r="D348" t="s">
        <v>13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>
      <c r="A349" s="4" t="s">
        <v>947</v>
      </c>
      <c r="B349" t="s">
        <v>948</v>
      </c>
      <c r="C349" t="s">
        <v>949</v>
      </c>
      <c r="D349" t="s">
        <v>24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>
      <c r="A350" s="4" t="s">
        <v>950</v>
      </c>
      <c r="B350" t="s">
        <v>799</v>
      </c>
      <c r="C350" t="s">
        <v>951</v>
      </c>
      <c r="D350" t="s">
        <v>28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>
      <c r="A351" s="4" t="s">
        <v>952</v>
      </c>
      <c r="B351" t="s">
        <v>662</v>
      </c>
      <c r="C351" t="s">
        <v>953</v>
      </c>
      <c r="D351" t="s">
        <v>28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>
      <c r="A352" s="4" t="s">
        <v>954</v>
      </c>
      <c r="B352" t="s">
        <v>955</v>
      </c>
      <c r="C352" t="s">
        <v>956</v>
      </c>
      <c r="D352" t="s">
        <v>20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>
      <c r="A353" s="4" t="s">
        <v>957</v>
      </c>
      <c r="B353" t="s">
        <v>958</v>
      </c>
      <c r="C353" t="s">
        <v>956</v>
      </c>
      <c r="D353" t="s">
        <v>24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>
      <c r="A354" s="4" t="s">
        <v>959</v>
      </c>
      <c r="B354" t="s">
        <v>960</v>
      </c>
      <c r="C354" t="s">
        <v>573</v>
      </c>
      <c r="D354" t="s">
        <v>20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>
      <c r="A355" s="4" t="s">
        <v>961</v>
      </c>
      <c r="B355" t="s">
        <v>962</v>
      </c>
      <c r="C355" t="s">
        <v>963</v>
      </c>
      <c r="D355" t="s">
        <v>20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>
      <c r="A356" s="4" t="s">
        <v>964</v>
      </c>
      <c r="B356" t="s">
        <v>965</v>
      </c>
      <c r="C356" t="s">
        <v>966</v>
      </c>
      <c r="D356" t="s">
        <v>13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>
      <c r="A357" s="4" t="s">
        <v>967</v>
      </c>
      <c r="B357" t="s">
        <v>968</v>
      </c>
      <c r="C357" t="s">
        <v>969</v>
      </c>
      <c r="D357" t="s">
        <v>28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>
      <c r="A358" s="4" t="s">
        <v>970</v>
      </c>
      <c r="B358" t="s">
        <v>971</v>
      </c>
      <c r="C358" t="s">
        <v>972</v>
      </c>
      <c r="D358" t="s">
        <v>28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>
      <c r="A359" s="4" t="s">
        <v>973</v>
      </c>
      <c r="B359" t="s">
        <v>524</v>
      </c>
      <c r="C359" t="s">
        <v>974</v>
      </c>
      <c r="D359" t="s">
        <v>13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>
      <c r="A360" s="4" t="s">
        <v>975</v>
      </c>
      <c r="B360" t="s">
        <v>976</v>
      </c>
      <c r="C360" t="s">
        <v>977</v>
      </c>
      <c r="D360" t="s">
        <v>20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>
      <c r="A361" s="4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>
      <c r="A362" s="4" t="s">
        <v>981</v>
      </c>
      <c r="B362" t="s">
        <v>982</v>
      </c>
      <c r="C362" t="s">
        <v>983</v>
      </c>
      <c r="D362" t="s">
        <v>28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>
      <c r="A363" s="4" t="s">
        <v>984</v>
      </c>
      <c r="B363" t="s">
        <v>985</v>
      </c>
      <c r="C363" t="s">
        <v>986</v>
      </c>
      <c r="D363" t="s">
        <v>20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>
      <c r="A364" s="4" t="s">
        <v>987</v>
      </c>
      <c r="B364" t="s">
        <v>988</v>
      </c>
      <c r="C364" t="s">
        <v>986</v>
      </c>
      <c r="D364" t="s">
        <v>28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>
      <c r="A365" s="4" t="s">
        <v>989</v>
      </c>
      <c r="B365" t="s">
        <v>990</v>
      </c>
      <c r="C365" t="s">
        <v>991</v>
      </c>
      <c r="D365" t="s">
        <v>28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>
      <c r="A366" s="4" t="s">
        <v>992</v>
      </c>
      <c r="B366" t="s">
        <v>993</v>
      </c>
      <c r="C366" t="s">
        <v>994</v>
      </c>
      <c r="D366" t="s">
        <v>20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>
      <c r="A367" s="4" t="s">
        <v>995</v>
      </c>
      <c r="B367" t="s">
        <v>996</v>
      </c>
      <c r="C367" t="s">
        <v>965</v>
      </c>
      <c r="D367" t="s">
        <v>13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>
      <c r="A368" s="4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>
      <c r="A369" s="4" t="s">
        <v>1000</v>
      </c>
      <c r="B369" t="s">
        <v>1001</v>
      </c>
      <c r="C369" t="s">
        <v>1002</v>
      </c>
      <c r="D369" t="s">
        <v>20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>
      <c r="A370" s="4" t="s">
        <v>1003</v>
      </c>
      <c r="B370" t="s">
        <v>1004</v>
      </c>
      <c r="C370" t="s">
        <v>1005</v>
      </c>
      <c r="D370" t="s">
        <v>13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>
      <c r="A371" s="4" t="s">
        <v>1006</v>
      </c>
      <c r="B371" t="s">
        <v>1007</v>
      </c>
      <c r="C371" t="s">
        <v>1008</v>
      </c>
      <c r="D371" t="s">
        <v>13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>
      <c r="A372" s="4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>
      <c r="A373" s="4" t="s">
        <v>1012</v>
      </c>
      <c r="B373" t="s">
        <v>45</v>
      </c>
      <c r="C373" t="s">
        <v>1013</v>
      </c>
      <c r="D373" t="s">
        <v>20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>
      <c r="A374" s="4" t="s">
        <v>1014</v>
      </c>
      <c r="B374" t="s">
        <v>1015</v>
      </c>
      <c r="C374" t="s">
        <v>1016</v>
      </c>
      <c r="D374" t="s">
        <v>20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>
      <c r="A375" s="4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>
      <c r="A376" s="4" t="s">
        <v>1020</v>
      </c>
      <c r="B376" t="s">
        <v>1021</v>
      </c>
      <c r="C376" t="s">
        <v>1022</v>
      </c>
      <c r="D376" t="s">
        <v>20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>
      <c r="A377" s="4" t="s">
        <v>1023</v>
      </c>
      <c r="B377" t="s">
        <v>460</v>
      </c>
      <c r="C377" t="s">
        <v>1024</v>
      </c>
      <c r="D377" t="s">
        <v>13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>
      <c r="A378" s="4" t="s">
        <v>1025</v>
      </c>
      <c r="B378" t="s">
        <v>1026</v>
      </c>
      <c r="C378" t="s">
        <v>1027</v>
      </c>
      <c r="D378" t="s">
        <v>28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>
      <c r="A379" s="4" t="s">
        <v>1028</v>
      </c>
      <c r="B379" t="s">
        <v>1029</v>
      </c>
      <c r="C379" t="s">
        <v>1030</v>
      </c>
      <c r="D379" t="s">
        <v>13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>
      <c r="A380" s="4" t="s">
        <v>1031</v>
      </c>
      <c r="B380" t="s">
        <v>1032</v>
      </c>
      <c r="C380" t="s">
        <v>1033</v>
      </c>
      <c r="D380" t="s">
        <v>13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>
      <c r="A381" s="4" t="s">
        <v>1034</v>
      </c>
      <c r="B381" t="s">
        <v>246</v>
      </c>
      <c r="C381" t="s">
        <v>1035</v>
      </c>
      <c r="D381" t="s">
        <v>13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>
      <c r="A382" s="4" t="s">
        <v>1036</v>
      </c>
      <c r="B382" t="s">
        <v>1037</v>
      </c>
      <c r="C382" t="s">
        <v>1038</v>
      </c>
      <c r="D382" t="s">
        <v>13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>
      <c r="A383" s="4" t="s">
        <v>1039</v>
      </c>
      <c r="B383" t="s">
        <v>1040</v>
      </c>
      <c r="C383" t="s">
        <v>1038</v>
      </c>
      <c r="D383" t="s">
        <v>20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>
      <c r="A384" s="4" t="s">
        <v>1041</v>
      </c>
      <c r="B384" t="s">
        <v>1042</v>
      </c>
      <c r="C384" t="s">
        <v>1043</v>
      </c>
      <c r="D384" t="s">
        <v>13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>
      <c r="A385" s="4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>
      <c r="A386" s="4" t="s">
        <v>1045</v>
      </c>
      <c r="B386" t="s">
        <v>39</v>
      </c>
      <c r="C386" t="s">
        <v>1038</v>
      </c>
      <c r="D386" t="s">
        <v>28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>
      <c r="A387" s="4" t="s">
        <v>1046</v>
      </c>
      <c r="B387" t="s">
        <v>819</v>
      </c>
      <c r="C387" t="s">
        <v>1043</v>
      </c>
      <c r="D387" t="s">
        <v>13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>
      <c r="A388" s="4" t="s">
        <v>1047</v>
      </c>
      <c r="B388" t="s">
        <v>1048</v>
      </c>
      <c r="C388" t="s">
        <v>1038</v>
      </c>
      <c r="D388" t="s">
        <v>28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>
      <c r="A389" s="4" t="s">
        <v>1049</v>
      </c>
      <c r="B389" t="s">
        <v>1050</v>
      </c>
      <c r="C389" t="s">
        <v>1038</v>
      </c>
      <c r="D389" t="s">
        <v>13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>
      <c r="A390" s="4" t="s">
        <v>1051</v>
      </c>
      <c r="B390" t="s">
        <v>1052</v>
      </c>
      <c r="C390" t="s">
        <v>1038</v>
      </c>
      <c r="D390" t="s">
        <v>20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>
      <c r="A391" s="4" t="s">
        <v>1053</v>
      </c>
      <c r="B391" t="s">
        <v>488</v>
      </c>
      <c r="C391" t="s">
        <v>1054</v>
      </c>
      <c r="D391" t="s">
        <v>13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>
      <c r="A392" s="4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>
      <c r="A393" s="4" t="s">
        <v>1058</v>
      </c>
      <c r="B393" t="s">
        <v>1059</v>
      </c>
      <c r="C393" t="s">
        <v>1060</v>
      </c>
      <c r="D393" t="s">
        <v>24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>
      <c r="A394" s="4" t="s">
        <v>1061</v>
      </c>
      <c r="B394" t="s">
        <v>1062</v>
      </c>
      <c r="C394" t="s">
        <v>1057</v>
      </c>
      <c r="D394" t="s">
        <v>28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>
      <c r="A395" s="4" t="s">
        <v>1063</v>
      </c>
      <c r="B395" t="s">
        <v>1064</v>
      </c>
      <c r="C395" t="s">
        <v>1065</v>
      </c>
      <c r="D395" t="s">
        <v>24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>
      <c r="A396" s="4" t="s">
        <v>1066</v>
      </c>
      <c r="B396" t="s">
        <v>1067</v>
      </c>
      <c r="C396" t="s">
        <v>1068</v>
      </c>
      <c r="D396" t="s">
        <v>28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>
      <c r="A397" s="4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>
      <c r="A398" s="4" t="s">
        <v>1072</v>
      </c>
      <c r="B398" t="s">
        <v>1073</v>
      </c>
      <c r="C398" t="s">
        <v>1074</v>
      </c>
      <c r="D398" t="s">
        <v>20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>
      <c r="A399" s="4" t="s">
        <v>1075</v>
      </c>
      <c r="B399" t="s">
        <v>1076</v>
      </c>
      <c r="C399" t="s">
        <v>1077</v>
      </c>
      <c r="D399" t="s">
        <v>20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>
      <c r="A400" s="4" t="s">
        <v>1078</v>
      </c>
      <c r="B400" t="s">
        <v>536</v>
      </c>
      <c r="C400" t="s">
        <v>1077</v>
      </c>
      <c r="D400" t="s">
        <v>28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>
      <c r="A401" s="4" t="s">
        <v>1079</v>
      </c>
      <c r="B401" t="s">
        <v>1080</v>
      </c>
      <c r="C401" t="s">
        <v>1077</v>
      </c>
      <c r="D401" t="s">
        <v>20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>
      <c r="A402" s="4" t="s">
        <v>1081</v>
      </c>
      <c r="B402" t="s">
        <v>1082</v>
      </c>
      <c r="C402" t="s">
        <v>1083</v>
      </c>
      <c r="D402" t="s">
        <v>13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>
      <c r="A403" s="4" t="s">
        <v>1084</v>
      </c>
      <c r="B403" t="s">
        <v>1085</v>
      </c>
      <c r="C403" t="s">
        <v>1086</v>
      </c>
      <c r="D403" t="s">
        <v>20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>
      <c r="A404" s="4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>
      <c r="A405" s="4" t="s">
        <v>1090</v>
      </c>
      <c r="B405" t="s">
        <v>1091</v>
      </c>
      <c r="C405" t="s">
        <v>1086</v>
      </c>
      <c r="D405" t="s">
        <v>13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>
      <c r="A406" s="4" t="s">
        <v>1092</v>
      </c>
      <c r="B406" t="s">
        <v>1093</v>
      </c>
      <c r="C406" t="s">
        <v>1086</v>
      </c>
      <c r="D406" t="s">
        <v>20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>
      <c r="A407" s="4" t="s">
        <v>1094</v>
      </c>
      <c r="B407" t="s">
        <v>1095</v>
      </c>
      <c r="C407" t="s">
        <v>1096</v>
      </c>
      <c r="D407" t="s">
        <v>28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>
      <c r="A408" s="4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>
      <c r="A409" s="4" t="s">
        <v>1100</v>
      </c>
      <c r="B409" t="s">
        <v>366</v>
      </c>
      <c r="C409" t="s">
        <v>1101</v>
      </c>
      <c r="D409" t="s">
        <v>24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>
      <c r="A410" s="4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>
      <c r="A411" s="4" t="s">
        <v>1105</v>
      </c>
      <c r="B411" t="s">
        <v>1106</v>
      </c>
      <c r="C411" t="s">
        <v>1104</v>
      </c>
      <c r="D411" t="s">
        <v>28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>
      <c r="A412" s="4" t="s">
        <v>1107</v>
      </c>
      <c r="B412" t="s">
        <v>1108</v>
      </c>
      <c r="C412" t="s">
        <v>1109</v>
      </c>
      <c r="D412" t="s">
        <v>20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>
      <c r="A413" s="4" t="s">
        <v>1110</v>
      </c>
      <c r="B413" t="s">
        <v>1111</v>
      </c>
      <c r="C413" t="s">
        <v>1112</v>
      </c>
      <c r="D413" t="s">
        <v>13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>
      <c r="A414" s="4" t="s">
        <v>1113</v>
      </c>
      <c r="B414" t="s">
        <v>1114</v>
      </c>
      <c r="C414" t="s">
        <v>1115</v>
      </c>
      <c r="D414" t="s">
        <v>13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>
      <c r="A415" s="4" t="s">
        <v>1116</v>
      </c>
      <c r="B415" t="s">
        <v>292</v>
      </c>
      <c r="C415" t="s">
        <v>1115</v>
      </c>
      <c r="D415" t="s">
        <v>24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>
      <c r="A416" s="4" t="s">
        <v>1117</v>
      </c>
      <c r="B416" t="s">
        <v>301</v>
      </c>
      <c r="C416" t="s">
        <v>1118</v>
      </c>
      <c r="D416" t="s">
        <v>28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>
      <c r="A417" s="4" t="s">
        <v>1119</v>
      </c>
      <c r="B417" t="s">
        <v>1060</v>
      </c>
      <c r="C417" t="s">
        <v>1120</v>
      </c>
      <c r="D417" t="s">
        <v>13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>
      <c r="A418" s="4" t="s">
        <v>1121</v>
      </c>
      <c r="B418" t="s">
        <v>1122</v>
      </c>
      <c r="C418" t="s">
        <v>1115</v>
      </c>
      <c r="D418" t="s">
        <v>24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>
      <c r="A419" s="4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>
      <c r="A420" s="4" t="s">
        <v>1126</v>
      </c>
      <c r="B420" t="s">
        <v>1127</v>
      </c>
      <c r="C420" t="s">
        <v>582</v>
      </c>
      <c r="D420" t="s">
        <v>28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>
      <c r="A421" s="4" t="s">
        <v>1128</v>
      </c>
      <c r="B421" t="s">
        <v>1129</v>
      </c>
      <c r="C421" t="s">
        <v>582</v>
      </c>
      <c r="D421" t="s">
        <v>13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>
      <c r="A422" s="4" t="s">
        <v>1130</v>
      </c>
      <c r="B422" t="s">
        <v>1131</v>
      </c>
      <c r="C422" t="s">
        <v>1132</v>
      </c>
      <c r="D422" t="s">
        <v>20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>
      <c r="A423" s="4" t="s">
        <v>1133</v>
      </c>
      <c r="B423" t="s">
        <v>1134</v>
      </c>
      <c r="C423" t="s">
        <v>1135</v>
      </c>
      <c r="D423" t="s">
        <v>28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>
      <c r="A424" s="4" t="s">
        <v>1136</v>
      </c>
      <c r="B424" t="s">
        <v>1137</v>
      </c>
      <c r="C424" t="s">
        <v>1138</v>
      </c>
      <c r="D424" t="s">
        <v>13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>
      <c r="A425" s="4" t="s">
        <v>1139</v>
      </c>
      <c r="B425" t="s">
        <v>1140</v>
      </c>
      <c r="C425" t="s">
        <v>1141</v>
      </c>
      <c r="D425" t="s">
        <v>28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>
      <c r="A426" s="4" t="s">
        <v>1142</v>
      </c>
      <c r="B426" t="s">
        <v>1143</v>
      </c>
      <c r="C426" t="s">
        <v>155</v>
      </c>
      <c r="D426" t="s">
        <v>28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>
      <c r="A427" s="4" t="s">
        <v>1144</v>
      </c>
      <c r="B427" t="s">
        <v>1145</v>
      </c>
      <c r="C427" t="s">
        <v>1146</v>
      </c>
      <c r="D427" t="s">
        <v>13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>
      <c r="A428" s="4" t="s">
        <v>1147</v>
      </c>
      <c r="B428" t="s">
        <v>1089</v>
      </c>
      <c r="C428" t="s">
        <v>1148</v>
      </c>
      <c r="D428" t="s">
        <v>24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>
      <c r="A429" s="4" t="s">
        <v>1149</v>
      </c>
      <c r="B429" t="s">
        <v>1150</v>
      </c>
      <c r="C429" t="s">
        <v>1151</v>
      </c>
      <c r="D429" t="s">
        <v>20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>
      <c r="A430" s="4" t="s">
        <v>1152</v>
      </c>
      <c r="B430" t="s">
        <v>1153</v>
      </c>
      <c r="C430" t="s">
        <v>1154</v>
      </c>
      <c r="D430" t="s">
        <v>24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>
      <c r="A431" s="4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>
      <c r="A432" s="4" t="s">
        <v>1158</v>
      </c>
      <c r="B432" t="s">
        <v>1159</v>
      </c>
      <c r="C432" t="s">
        <v>1160</v>
      </c>
      <c r="D432" t="s">
        <v>13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>
      <c r="A433" s="4" t="s">
        <v>1161</v>
      </c>
      <c r="B433" t="s">
        <v>1162</v>
      </c>
      <c r="C433" t="s">
        <v>1163</v>
      </c>
      <c r="D433" t="s">
        <v>20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>
      <c r="A434" s="4" t="s">
        <v>1164</v>
      </c>
      <c r="B434" t="s">
        <v>1165</v>
      </c>
      <c r="C434" t="s">
        <v>1166</v>
      </c>
      <c r="D434" t="s">
        <v>20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>
      <c r="A435" s="4" t="s">
        <v>1167</v>
      </c>
      <c r="B435" t="s">
        <v>1168</v>
      </c>
      <c r="C435" t="s">
        <v>1169</v>
      </c>
      <c r="D435" t="s">
        <v>20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>
      <c r="A436" s="4" t="s">
        <v>1170</v>
      </c>
      <c r="B436" t="s">
        <v>1021</v>
      </c>
      <c r="C436" t="s">
        <v>1171</v>
      </c>
      <c r="D436" t="s">
        <v>13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>
      <c r="A437" s="4" t="s">
        <v>1172</v>
      </c>
      <c r="B437" t="s">
        <v>1173</v>
      </c>
      <c r="C437" t="s">
        <v>1169</v>
      </c>
      <c r="D437" t="s">
        <v>13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>
      <c r="A438" s="4" t="s">
        <v>1174</v>
      </c>
      <c r="B438" t="s">
        <v>1175</v>
      </c>
      <c r="C438" t="s">
        <v>1171</v>
      </c>
      <c r="D438" t="s">
        <v>13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>
      <c r="A439" s="4" t="s">
        <v>1176</v>
      </c>
      <c r="B439" t="s">
        <v>1177</v>
      </c>
      <c r="C439" t="s">
        <v>1171</v>
      </c>
      <c r="D439" t="s">
        <v>20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>
      <c r="A440" s="4" t="s">
        <v>1178</v>
      </c>
      <c r="B440" t="s">
        <v>1179</v>
      </c>
      <c r="C440" t="s">
        <v>1171</v>
      </c>
      <c r="D440" t="s">
        <v>24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>
      <c r="A441" s="4" t="s">
        <v>1180</v>
      </c>
      <c r="B441" t="s">
        <v>1181</v>
      </c>
      <c r="C441" t="s">
        <v>1171</v>
      </c>
      <c r="D441" t="s">
        <v>13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>
      <c r="A442" s="4" t="s">
        <v>1182</v>
      </c>
      <c r="B442" t="s">
        <v>1183</v>
      </c>
      <c r="C442" t="s">
        <v>1171</v>
      </c>
      <c r="D442" t="s">
        <v>20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>
      <c r="A443" s="4" t="s">
        <v>1184</v>
      </c>
      <c r="B443" t="s">
        <v>1185</v>
      </c>
      <c r="C443" t="s">
        <v>1186</v>
      </c>
      <c r="D443" t="s">
        <v>13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>
      <c r="A444" s="4" t="s">
        <v>1187</v>
      </c>
      <c r="B444" t="s">
        <v>1188</v>
      </c>
      <c r="C444" t="s">
        <v>1171</v>
      </c>
      <c r="D444" t="s">
        <v>28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>
      <c r="A445" s="4" t="s">
        <v>1189</v>
      </c>
      <c r="B445" t="s">
        <v>1190</v>
      </c>
      <c r="C445" t="s">
        <v>1186</v>
      </c>
      <c r="D445" t="s">
        <v>24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>
      <c r="A446" s="4" t="s">
        <v>1191</v>
      </c>
      <c r="B446" t="s">
        <v>1192</v>
      </c>
      <c r="C446" t="s">
        <v>1171</v>
      </c>
      <c r="D446" t="s">
        <v>28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>
      <c r="A447" s="4" t="s">
        <v>1193</v>
      </c>
      <c r="B447" t="s">
        <v>1194</v>
      </c>
      <c r="C447" t="s">
        <v>1169</v>
      </c>
      <c r="D447" t="s">
        <v>24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>
      <c r="A448" s="4" t="s">
        <v>1195</v>
      </c>
      <c r="B448" t="s">
        <v>1196</v>
      </c>
      <c r="C448" t="s">
        <v>1197</v>
      </c>
      <c r="D448" t="s">
        <v>13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>
      <c r="A449" s="4" t="s">
        <v>1198</v>
      </c>
      <c r="B449" t="s">
        <v>1199</v>
      </c>
      <c r="C449" t="s">
        <v>1197</v>
      </c>
      <c r="D449" t="s">
        <v>20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>
      <c r="A450" s="4" t="s">
        <v>1200</v>
      </c>
      <c r="B450" t="s">
        <v>1201</v>
      </c>
      <c r="C450" t="s">
        <v>1202</v>
      </c>
      <c r="D450" t="s">
        <v>13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>
      <c r="A451" s="4" t="s">
        <v>1203</v>
      </c>
      <c r="B451" t="s">
        <v>1204</v>
      </c>
      <c r="C451" t="s">
        <v>1202</v>
      </c>
      <c r="D451" t="s">
        <v>20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>
      <c r="A452" s="4" t="s">
        <v>1205</v>
      </c>
      <c r="B452" t="s">
        <v>1206</v>
      </c>
      <c r="C452" t="s">
        <v>326</v>
      </c>
      <c r="D452" t="s">
        <v>24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>
      <c r="A453" s="4" t="s">
        <v>1207</v>
      </c>
      <c r="B453" t="s">
        <v>1208</v>
      </c>
      <c r="C453" t="s">
        <v>326</v>
      </c>
      <c r="D453" t="s">
        <v>28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>
      <c r="A454" s="4" t="s">
        <v>1209</v>
      </c>
      <c r="B454" t="s">
        <v>1210</v>
      </c>
      <c r="C454" t="s">
        <v>1211</v>
      </c>
      <c r="D454" t="s">
        <v>28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>
      <c r="A455" s="4" t="s">
        <v>1212</v>
      </c>
      <c r="B455" t="s">
        <v>1213</v>
      </c>
      <c r="C455" t="s">
        <v>1156</v>
      </c>
      <c r="D455" t="s">
        <v>28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>
      <c r="A456" s="4" t="s">
        <v>1214</v>
      </c>
      <c r="B456" t="s">
        <v>1215</v>
      </c>
      <c r="C456" t="s">
        <v>1216</v>
      </c>
      <c r="D456" t="s">
        <v>20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>
      <c r="A457" s="4" t="s">
        <v>1217</v>
      </c>
      <c r="B457" t="s">
        <v>1218</v>
      </c>
      <c r="C457" t="s">
        <v>1219</v>
      </c>
      <c r="D457" t="s">
        <v>24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>
      <c r="A458" s="4" t="s">
        <v>1220</v>
      </c>
      <c r="B458" t="s">
        <v>662</v>
      </c>
      <c r="C458" t="s">
        <v>1221</v>
      </c>
      <c r="D458" t="s">
        <v>20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>
      <c r="A459" s="4" t="s">
        <v>1222</v>
      </c>
      <c r="B459" t="s">
        <v>1223</v>
      </c>
      <c r="C459" t="s">
        <v>1224</v>
      </c>
      <c r="D459" t="s">
        <v>13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>
      <c r="A460" s="4" t="s">
        <v>1225</v>
      </c>
      <c r="B460" t="s">
        <v>1226</v>
      </c>
      <c r="C460" t="s">
        <v>1227</v>
      </c>
      <c r="D460" t="s">
        <v>20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>
      <c r="A461" s="4" t="s">
        <v>1228</v>
      </c>
      <c r="B461" t="s">
        <v>1229</v>
      </c>
      <c r="C461" t="s">
        <v>465</v>
      </c>
      <c r="D461" t="s">
        <v>20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>
      <c r="A462" s="4" t="s">
        <v>1230</v>
      </c>
      <c r="B462" t="s">
        <v>1231</v>
      </c>
      <c r="C462" t="s">
        <v>1232</v>
      </c>
      <c r="D462" t="s">
        <v>24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>
      <c r="A463" s="4" t="s">
        <v>1233</v>
      </c>
      <c r="B463" t="s">
        <v>856</v>
      </c>
      <c r="C463" t="s">
        <v>1234</v>
      </c>
      <c r="D463" t="s">
        <v>24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>
      <c r="A464" s="4" t="s">
        <v>1235</v>
      </c>
      <c r="B464" t="s">
        <v>1236</v>
      </c>
      <c r="C464" t="s">
        <v>1237</v>
      </c>
      <c r="D464" t="s">
        <v>13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>
      <c r="A465" s="4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ColWidth="9.140625" defaultRowHeight="15"/>
  <cols>
    <col min="1" max="1" width="12.7109375" customWidth="1"/>
    <col min="2" max="2" width="12.140625" customWidth="1"/>
  </cols>
  <sheetData>
    <row r="1" spans="1:2" ht="15.75" thickBot="1">
      <c r="A1" s="2" t="s">
        <v>1</v>
      </c>
      <c r="B1" s="2" t="s">
        <v>1306</v>
      </c>
    </row>
    <row r="2" spans="1:2">
      <c r="A2" t="s">
        <v>724</v>
      </c>
      <c r="B2" s="10">
        <v>42775</v>
      </c>
    </row>
    <row r="3" spans="1:2">
      <c r="A3" t="s">
        <v>117</v>
      </c>
      <c r="B3" s="10">
        <v>42778</v>
      </c>
    </row>
    <row r="4" spans="1:2">
      <c r="A4" t="s">
        <v>818</v>
      </c>
      <c r="B4" s="10">
        <v>42778</v>
      </c>
    </row>
    <row r="5" spans="1:2">
      <c r="A5" t="s">
        <v>350</v>
      </c>
      <c r="B5" s="10">
        <v>42779</v>
      </c>
    </row>
    <row r="6" spans="1:2">
      <c r="A6" t="s">
        <v>47</v>
      </c>
      <c r="B6" s="10">
        <v>42781</v>
      </c>
    </row>
    <row r="7" spans="1:2">
      <c r="A7" t="s">
        <v>282</v>
      </c>
      <c r="B7" s="10">
        <v>42781</v>
      </c>
    </row>
    <row r="8" spans="1:2">
      <c r="A8" t="s">
        <v>634</v>
      </c>
      <c r="B8" s="10">
        <v>42782</v>
      </c>
    </row>
    <row r="9" spans="1:2">
      <c r="A9" t="s">
        <v>318</v>
      </c>
      <c r="B9" s="10">
        <v>42783</v>
      </c>
    </row>
    <row r="10" spans="1:2">
      <c r="A10" t="s">
        <v>385</v>
      </c>
      <c r="B10" s="10">
        <v>42783</v>
      </c>
    </row>
    <row r="11" spans="1:2">
      <c r="A11" t="s">
        <v>753</v>
      </c>
      <c r="B11" s="10">
        <v>42784</v>
      </c>
    </row>
    <row r="12" spans="1:2">
      <c r="A12" t="s">
        <v>514</v>
      </c>
      <c r="B12" s="10">
        <v>42786</v>
      </c>
    </row>
    <row r="13" spans="1:2">
      <c r="A13" t="s">
        <v>482</v>
      </c>
      <c r="B13" s="10">
        <v>42786</v>
      </c>
    </row>
    <row r="14" spans="1:2">
      <c r="A14" s="4" t="s">
        <v>10</v>
      </c>
      <c r="B14" s="10">
        <v>42786</v>
      </c>
    </row>
    <row r="15" spans="1:2">
      <c r="A15" t="s">
        <v>82</v>
      </c>
      <c r="B15" s="10">
        <v>42789</v>
      </c>
    </row>
    <row r="16" spans="1:2">
      <c r="A16" t="s">
        <v>47</v>
      </c>
      <c r="B16" s="10">
        <v>42789</v>
      </c>
    </row>
    <row r="17" spans="1:2">
      <c r="A17" t="s">
        <v>634</v>
      </c>
      <c r="B17" s="10">
        <v>42789</v>
      </c>
    </row>
    <row r="18" spans="1:2">
      <c r="A18" t="s">
        <v>753</v>
      </c>
      <c r="B18" s="10">
        <v>42792</v>
      </c>
    </row>
    <row r="19" spans="1:2">
      <c r="A19" t="s">
        <v>448</v>
      </c>
      <c r="B19" s="10">
        <v>42792</v>
      </c>
    </row>
    <row r="20" spans="1:2">
      <c r="A20" t="s">
        <v>180</v>
      </c>
      <c r="B20" s="10">
        <v>42793</v>
      </c>
    </row>
    <row r="21" spans="1:2">
      <c r="A21" t="s">
        <v>180</v>
      </c>
      <c r="B21" s="10">
        <v>42793</v>
      </c>
    </row>
    <row r="22" spans="1:2">
      <c r="A22" t="s">
        <v>634</v>
      </c>
      <c r="B22" s="10">
        <v>42794</v>
      </c>
    </row>
    <row r="23" spans="1:2">
      <c r="A23" t="s">
        <v>724</v>
      </c>
      <c r="B23" s="10">
        <v>42795</v>
      </c>
    </row>
    <row r="24" spans="1:2">
      <c r="A24" t="s">
        <v>724</v>
      </c>
      <c r="B24" s="10">
        <v>42795</v>
      </c>
    </row>
    <row r="25" spans="1:2">
      <c r="A25" t="s">
        <v>602</v>
      </c>
      <c r="B25" s="10">
        <v>42795</v>
      </c>
    </row>
    <row r="26" spans="1:2">
      <c r="A26" t="s">
        <v>602</v>
      </c>
      <c r="B26" s="10">
        <v>42797</v>
      </c>
    </row>
    <row r="27" spans="1:2">
      <c r="A27" t="s">
        <v>634</v>
      </c>
      <c r="B27" s="10">
        <v>42798</v>
      </c>
    </row>
    <row r="28" spans="1:2">
      <c r="A28" t="s">
        <v>47</v>
      </c>
      <c r="B28" s="10">
        <v>42799</v>
      </c>
    </row>
    <row r="29" spans="1:2">
      <c r="A29" t="s">
        <v>82</v>
      </c>
      <c r="B29" s="10">
        <v>42799</v>
      </c>
    </row>
    <row r="30" spans="1:2">
      <c r="A30" t="s">
        <v>785</v>
      </c>
      <c r="B30" s="10">
        <v>42800</v>
      </c>
    </row>
    <row r="31" spans="1:2">
      <c r="A31" t="s">
        <v>318</v>
      </c>
      <c r="B31" s="10">
        <v>42801</v>
      </c>
    </row>
    <row r="32" spans="1:2">
      <c r="A32" t="s">
        <v>572</v>
      </c>
      <c r="B32" s="10">
        <v>42801</v>
      </c>
    </row>
    <row r="33" spans="1:2">
      <c r="A33" t="s">
        <v>318</v>
      </c>
      <c r="B33" s="10">
        <v>42801</v>
      </c>
    </row>
    <row r="34" spans="1:2">
      <c r="A34" t="s">
        <v>514</v>
      </c>
      <c r="B34" s="10">
        <v>42801</v>
      </c>
    </row>
    <row r="35" spans="1:2">
      <c r="A35" t="s">
        <v>385</v>
      </c>
      <c r="B35" s="10">
        <v>42801</v>
      </c>
    </row>
    <row r="36" spans="1:2">
      <c r="A36" t="s">
        <v>385</v>
      </c>
      <c r="B36" s="10">
        <v>42802</v>
      </c>
    </row>
    <row r="37" spans="1:2">
      <c r="A37" t="s">
        <v>415</v>
      </c>
      <c r="B37" s="10">
        <v>42802</v>
      </c>
    </row>
    <row r="38" spans="1:2">
      <c r="A38" t="s">
        <v>785</v>
      </c>
      <c r="B38" s="10">
        <v>42803</v>
      </c>
    </row>
    <row r="39" spans="1:2">
      <c r="A39" t="s">
        <v>514</v>
      </c>
      <c r="B39" s="10">
        <v>42804</v>
      </c>
    </row>
    <row r="40" spans="1:2">
      <c r="A40" t="s">
        <v>753</v>
      </c>
      <c r="B40" s="10">
        <v>42804</v>
      </c>
    </row>
    <row r="41" spans="1:2">
      <c r="A41" t="s">
        <v>753</v>
      </c>
      <c r="B41" s="10">
        <v>42806</v>
      </c>
    </row>
    <row r="42" spans="1:2">
      <c r="A42" t="s">
        <v>634</v>
      </c>
      <c r="B42" s="10">
        <v>42808</v>
      </c>
    </row>
    <row r="43" spans="1:2">
      <c r="A43" t="s">
        <v>753</v>
      </c>
      <c r="B43" s="10">
        <v>42809</v>
      </c>
    </row>
    <row r="44" spans="1:2">
      <c r="A44" t="s">
        <v>415</v>
      </c>
      <c r="B44" s="10">
        <v>42810</v>
      </c>
    </row>
    <row r="45" spans="1:2">
      <c r="A45" t="s">
        <v>350</v>
      </c>
      <c r="B45" s="10">
        <v>42811</v>
      </c>
    </row>
    <row r="46" spans="1:2">
      <c r="A46" t="s">
        <v>385</v>
      </c>
      <c r="B46" s="10">
        <v>42811</v>
      </c>
    </row>
    <row r="47" spans="1:2">
      <c r="A47" t="s">
        <v>695</v>
      </c>
      <c r="B47" s="10">
        <v>42811</v>
      </c>
    </row>
    <row r="48" spans="1:2">
      <c r="A48" t="s">
        <v>47</v>
      </c>
      <c r="B48" s="10">
        <v>42813</v>
      </c>
    </row>
    <row r="49" spans="1:2">
      <c r="A49" t="s">
        <v>350</v>
      </c>
      <c r="B49" s="10">
        <v>42813</v>
      </c>
    </row>
    <row r="50" spans="1:2">
      <c r="A50" t="s">
        <v>448</v>
      </c>
      <c r="B50" s="10">
        <v>42814</v>
      </c>
    </row>
    <row r="51" spans="1:2">
      <c r="A51" t="s">
        <v>695</v>
      </c>
      <c r="B51" s="10">
        <v>42814</v>
      </c>
    </row>
    <row r="52" spans="1:2">
      <c r="A52" t="s">
        <v>818</v>
      </c>
      <c r="B52" s="10">
        <v>42817</v>
      </c>
    </row>
    <row r="53" spans="1:2">
      <c r="A53" t="s">
        <v>634</v>
      </c>
      <c r="B53" s="10">
        <v>42818</v>
      </c>
    </row>
    <row r="54" spans="1:2">
      <c r="A54" t="s">
        <v>664</v>
      </c>
      <c r="B54" s="10">
        <v>42818</v>
      </c>
    </row>
    <row r="55" spans="1:2">
      <c r="A55" t="s">
        <v>514</v>
      </c>
      <c r="B55" s="10">
        <v>42818</v>
      </c>
    </row>
    <row r="56" spans="1:2">
      <c r="A56" t="s">
        <v>448</v>
      </c>
      <c r="B56" s="10">
        <v>42819</v>
      </c>
    </row>
    <row r="57" spans="1:2">
      <c r="A57" t="s">
        <v>753</v>
      </c>
      <c r="B57" s="10">
        <v>42820</v>
      </c>
    </row>
    <row r="58" spans="1:2">
      <c r="A58" t="s">
        <v>664</v>
      </c>
      <c r="B58" s="10">
        <v>42821</v>
      </c>
    </row>
    <row r="59" spans="1:2">
      <c r="A59" t="s">
        <v>180</v>
      </c>
      <c r="B59" s="10">
        <v>42823</v>
      </c>
    </row>
    <row r="60" spans="1:2">
      <c r="A60" t="s">
        <v>117</v>
      </c>
      <c r="B60" s="10">
        <v>42825</v>
      </c>
    </row>
    <row r="61" spans="1:2">
      <c r="A61" t="s">
        <v>602</v>
      </c>
      <c r="B61" s="10">
        <v>42827</v>
      </c>
    </row>
    <row r="62" spans="1:2">
      <c r="A62" t="s">
        <v>213</v>
      </c>
      <c r="B62" s="10">
        <v>42828</v>
      </c>
    </row>
    <row r="63" spans="1:2">
      <c r="A63" t="s">
        <v>350</v>
      </c>
      <c r="B63" s="10">
        <v>42829</v>
      </c>
    </row>
    <row r="64" spans="1:2">
      <c r="A64" t="s">
        <v>785</v>
      </c>
      <c r="B64" s="10">
        <v>42829</v>
      </c>
    </row>
    <row r="65" spans="1:2">
      <c r="A65" t="s">
        <v>818</v>
      </c>
      <c r="B65" s="10">
        <v>42831</v>
      </c>
    </row>
    <row r="66" spans="1:2">
      <c r="A66" t="s">
        <v>724</v>
      </c>
      <c r="B66" s="10">
        <v>42832</v>
      </c>
    </row>
    <row r="67" spans="1:2">
      <c r="A67" t="s">
        <v>448</v>
      </c>
      <c r="B67" s="10">
        <v>42832</v>
      </c>
    </row>
    <row r="68" spans="1:2">
      <c r="A68" t="s">
        <v>415</v>
      </c>
      <c r="B68" s="10">
        <v>42832</v>
      </c>
    </row>
    <row r="69" spans="1:2">
      <c r="A69" t="s">
        <v>385</v>
      </c>
      <c r="B69" s="10">
        <v>42832</v>
      </c>
    </row>
    <row r="70" spans="1:2">
      <c r="A70" t="s">
        <v>213</v>
      </c>
      <c r="B70" s="10">
        <v>42833</v>
      </c>
    </row>
    <row r="71" spans="1:2">
      <c r="A71" t="s">
        <v>385</v>
      </c>
      <c r="B71" s="10">
        <v>42834</v>
      </c>
    </row>
    <row r="72" spans="1:2">
      <c r="A72" t="s">
        <v>544</v>
      </c>
      <c r="B72" s="10">
        <v>42835</v>
      </c>
    </row>
    <row r="73" spans="1:2">
      <c r="A73" t="s">
        <v>350</v>
      </c>
      <c r="B73" s="10">
        <v>42837</v>
      </c>
    </row>
    <row r="74" spans="1:2">
      <c r="A74" t="s">
        <v>350</v>
      </c>
      <c r="B74" s="10">
        <v>42838</v>
      </c>
    </row>
    <row r="75" spans="1:2">
      <c r="A75" t="s">
        <v>318</v>
      </c>
      <c r="B75" s="10">
        <v>42839</v>
      </c>
    </row>
    <row r="76" spans="1:2">
      <c r="A76" t="s">
        <v>213</v>
      </c>
      <c r="B76" s="10">
        <v>42839</v>
      </c>
    </row>
    <row r="77" spans="1:2">
      <c r="A77" t="s">
        <v>117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ColWidth="9.140625" defaultRowHeight="15"/>
  <cols>
    <col min="1" max="1" width="12.7109375" customWidth="1"/>
    <col min="2" max="2" width="12.140625" customWidth="1"/>
  </cols>
  <sheetData>
    <row r="1" spans="1:2" ht="15.75" thickBot="1">
      <c r="A1" s="2" t="s">
        <v>1</v>
      </c>
      <c r="B1" s="2" t="s">
        <v>1306</v>
      </c>
    </row>
    <row r="2" spans="1:2">
      <c r="A2" t="s">
        <v>602</v>
      </c>
      <c r="B2" s="10">
        <v>42856</v>
      </c>
    </row>
    <row r="3" spans="1:2">
      <c r="A3" t="s">
        <v>695</v>
      </c>
      <c r="B3" s="10">
        <v>42856</v>
      </c>
    </row>
    <row r="4" spans="1:2">
      <c r="A4" t="s">
        <v>213</v>
      </c>
      <c r="B4" s="10">
        <v>42856</v>
      </c>
    </row>
    <row r="5" spans="1:2">
      <c r="A5" t="s">
        <v>152</v>
      </c>
      <c r="B5" s="10">
        <v>42857</v>
      </c>
    </row>
    <row r="6" spans="1:2">
      <c r="A6" t="s">
        <v>448</v>
      </c>
      <c r="B6" s="10">
        <v>42858</v>
      </c>
    </row>
    <row r="7" spans="1:2">
      <c r="A7" t="s">
        <v>248</v>
      </c>
      <c r="B7" s="10">
        <v>42858</v>
      </c>
    </row>
    <row r="8" spans="1:2">
      <c r="A8" t="s">
        <v>82</v>
      </c>
      <c r="B8" s="10">
        <v>42858</v>
      </c>
    </row>
    <row r="9" spans="1:2">
      <c r="A9" t="s">
        <v>385</v>
      </c>
      <c r="B9" s="10">
        <v>42859</v>
      </c>
    </row>
    <row r="10" spans="1:2">
      <c r="A10" t="s">
        <v>753</v>
      </c>
      <c r="B10" s="10">
        <v>42860</v>
      </c>
    </row>
    <row r="11" spans="1:2">
      <c r="A11" t="s">
        <v>180</v>
      </c>
      <c r="B11" s="10">
        <v>42860</v>
      </c>
    </row>
    <row r="12" spans="1:2">
      <c r="A12" t="s">
        <v>180</v>
      </c>
      <c r="B12" s="10">
        <v>42861</v>
      </c>
    </row>
    <row r="13" spans="1:2">
      <c r="A13" t="s">
        <v>482</v>
      </c>
      <c r="B13" s="10">
        <v>42861</v>
      </c>
    </row>
    <row r="14" spans="1:2">
      <c r="A14" t="s">
        <v>664</v>
      </c>
      <c r="B14" s="10">
        <v>42861</v>
      </c>
    </row>
    <row r="15" spans="1:2">
      <c r="A15" t="s">
        <v>572</v>
      </c>
      <c r="B15" s="10">
        <v>42861</v>
      </c>
    </row>
    <row r="16" spans="1:2">
      <c r="A16" t="s">
        <v>213</v>
      </c>
      <c r="B16" s="10">
        <v>42863</v>
      </c>
    </row>
    <row r="17" spans="1:2">
      <c r="A17" t="s">
        <v>785</v>
      </c>
      <c r="B17" s="10">
        <v>42865</v>
      </c>
    </row>
    <row r="18" spans="1:2">
      <c r="A18" t="s">
        <v>634</v>
      </c>
      <c r="B18" s="10">
        <v>42865</v>
      </c>
    </row>
    <row r="19" spans="1:2">
      <c r="A19" t="s">
        <v>544</v>
      </c>
      <c r="B19" s="10">
        <v>42865</v>
      </c>
    </row>
    <row r="20" spans="1:2">
      <c r="A20" t="s">
        <v>415</v>
      </c>
      <c r="B20" s="10">
        <v>42866</v>
      </c>
    </row>
    <row r="21" spans="1:2">
      <c r="A21" t="s">
        <v>213</v>
      </c>
      <c r="B21" s="10">
        <v>42867</v>
      </c>
    </row>
    <row r="22" spans="1:2">
      <c r="A22" t="s">
        <v>695</v>
      </c>
      <c r="B22" s="10">
        <v>42867</v>
      </c>
    </row>
    <row r="23" spans="1:2">
      <c r="A23" t="s">
        <v>695</v>
      </c>
      <c r="B23" s="10">
        <v>42868</v>
      </c>
    </row>
    <row r="24" spans="1:2">
      <c r="A24" t="s">
        <v>695</v>
      </c>
      <c r="B24" s="10">
        <v>42869</v>
      </c>
    </row>
    <row r="25" spans="1:2">
      <c r="A25" t="s">
        <v>152</v>
      </c>
      <c r="B25" s="10">
        <v>42870</v>
      </c>
    </row>
    <row r="26" spans="1:2">
      <c r="A26" t="s">
        <v>785</v>
      </c>
      <c r="B26" s="10">
        <v>42871</v>
      </c>
    </row>
    <row r="27" spans="1:2">
      <c r="A27" t="s">
        <v>572</v>
      </c>
      <c r="B27" s="10">
        <v>42871</v>
      </c>
    </row>
    <row r="28" spans="1:2">
      <c r="A28" t="s">
        <v>47</v>
      </c>
      <c r="B28" s="10">
        <v>42872</v>
      </c>
    </row>
    <row r="29" spans="1:2">
      <c r="A29" t="s">
        <v>785</v>
      </c>
      <c r="B29" s="10">
        <v>42872</v>
      </c>
    </row>
    <row r="30" spans="1:2">
      <c r="A30" t="s">
        <v>415</v>
      </c>
      <c r="B30" s="10">
        <v>42872</v>
      </c>
    </row>
    <row r="31" spans="1:2">
      <c r="A31" t="s">
        <v>415</v>
      </c>
      <c r="B31" s="10">
        <v>42874</v>
      </c>
    </row>
    <row r="32" spans="1:2">
      <c r="A32" t="s">
        <v>482</v>
      </c>
      <c r="B32" s="10">
        <v>42875</v>
      </c>
    </row>
    <row r="33" spans="1:2">
      <c r="A33" t="s">
        <v>664</v>
      </c>
      <c r="B33" s="10">
        <v>42876</v>
      </c>
    </row>
    <row r="34" spans="1:2">
      <c r="A34" t="s">
        <v>350</v>
      </c>
      <c r="B34" s="10">
        <v>42876</v>
      </c>
    </row>
    <row r="35" spans="1:2">
      <c r="A35" t="s">
        <v>248</v>
      </c>
      <c r="B35" s="10">
        <v>42877</v>
      </c>
    </row>
    <row r="36" spans="1:2">
      <c r="A36" t="s">
        <v>544</v>
      </c>
      <c r="B36" s="10">
        <v>42878</v>
      </c>
    </row>
    <row r="37" spans="1:2">
      <c r="A37" t="s">
        <v>318</v>
      </c>
      <c r="B37" s="10">
        <v>42878</v>
      </c>
    </row>
    <row r="38" spans="1:2">
      <c r="A38" t="s">
        <v>282</v>
      </c>
      <c r="B38" s="10">
        <v>42878</v>
      </c>
    </row>
    <row r="39" spans="1:2">
      <c r="A39" t="s">
        <v>152</v>
      </c>
      <c r="B39" s="10">
        <v>42878</v>
      </c>
    </row>
    <row r="40" spans="1:2">
      <c r="A40" t="s">
        <v>753</v>
      </c>
      <c r="B40" s="10">
        <v>42879</v>
      </c>
    </row>
    <row r="41" spans="1:2">
      <c r="A41" t="s">
        <v>634</v>
      </c>
      <c r="B41" s="10">
        <v>42880</v>
      </c>
    </row>
    <row r="42" spans="1:2">
      <c r="A42" t="s">
        <v>152</v>
      </c>
      <c r="B42" s="10">
        <v>42882</v>
      </c>
    </row>
    <row r="43" spans="1:2">
      <c r="A43" t="s">
        <v>213</v>
      </c>
      <c r="B43" s="10">
        <v>42882</v>
      </c>
    </row>
    <row r="44" spans="1:2">
      <c r="A44" t="s">
        <v>634</v>
      </c>
      <c r="B44" s="10">
        <v>42882</v>
      </c>
    </row>
    <row r="45" spans="1:2">
      <c r="A45" t="s">
        <v>572</v>
      </c>
      <c r="B45" s="10">
        <v>42883</v>
      </c>
    </row>
    <row r="46" spans="1:2">
      <c r="A46" t="s">
        <v>695</v>
      </c>
      <c r="B46" s="10">
        <v>42883</v>
      </c>
    </row>
    <row r="47" spans="1:2">
      <c r="A47" t="s">
        <v>213</v>
      </c>
      <c r="B47" s="10">
        <v>42883</v>
      </c>
    </row>
    <row r="48" spans="1:2">
      <c r="A48" t="s">
        <v>664</v>
      </c>
      <c r="B48" s="10">
        <v>42883</v>
      </c>
    </row>
    <row r="49" spans="1:2">
      <c r="A49" t="s">
        <v>785</v>
      </c>
      <c r="B49" s="10">
        <v>42885</v>
      </c>
    </row>
    <row r="50" spans="1:2">
      <c r="A50" t="s">
        <v>818</v>
      </c>
      <c r="B50" s="10">
        <v>42886</v>
      </c>
    </row>
    <row r="51" spans="1:2">
      <c r="A51" t="s">
        <v>482</v>
      </c>
      <c r="B51" s="10">
        <v>42887</v>
      </c>
    </row>
    <row r="52" spans="1:2">
      <c r="A52" t="s">
        <v>282</v>
      </c>
      <c r="B52" s="10">
        <v>42888</v>
      </c>
    </row>
    <row r="53" spans="1:2">
      <c r="A53" t="s">
        <v>180</v>
      </c>
      <c r="B53" s="10">
        <v>42888</v>
      </c>
    </row>
    <row r="54" spans="1:2">
      <c r="A54" t="s">
        <v>415</v>
      </c>
      <c r="B54" s="10">
        <v>42889</v>
      </c>
    </row>
    <row r="55" spans="1:2">
      <c r="A55" t="s">
        <v>152</v>
      </c>
      <c r="B55" s="10">
        <v>42891</v>
      </c>
    </row>
    <row r="56" spans="1:2">
      <c r="A56" t="s">
        <v>724</v>
      </c>
      <c r="B56" s="10">
        <v>42891</v>
      </c>
    </row>
    <row r="57" spans="1:2">
      <c r="A57" t="s">
        <v>282</v>
      </c>
      <c r="B57" s="10">
        <v>42892</v>
      </c>
    </row>
    <row r="58" spans="1:2">
      <c r="A58" t="s">
        <v>753</v>
      </c>
      <c r="B58" s="10">
        <v>42894</v>
      </c>
    </row>
    <row r="59" spans="1:2">
      <c r="A59" t="s">
        <v>448</v>
      </c>
      <c r="B59" s="10">
        <v>42895</v>
      </c>
    </row>
    <row r="60" spans="1:2">
      <c r="A60" t="s">
        <v>385</v>
      </c>
      <c r="B60" s="10">
        <v>42895</v>
      </c>
    </row>
    <row r="61" spans="1:2">
      <c r="A61" t="s">
        <v>695</v>
      </c>
      <c r="B61" s="10">
        <v>42896</v>
      </c>
    </row>
    <row r="62" spans="1:2">
      <c r="A62" t="s">
        <v>117</v>
      </c>
      <c r="B62" s="10">
        <v>42896</v>
      </c>
    </row>
    <row r="63" spans="1:2">
      <c r="A63" t="s">
        <v>152</v>
      </c>
      <c r="B63" s="10">
        <v>42897</v>
      </c>
    </row>
    <row r="64" spans="1:2">
      <c r="A64" t="s">
        <v>544</v>
      </c>
      <c r="B64" s="10">
        <v>42899</v>
      </c>
    </row>
    <row r="65" spans="1:2">
      <c r="A65" t="s">
        <v>318</v>
      </c>
      <c r="B65" s="10">
        <v>42902</v>
      </c>
    </row>
    <row r="66" spans="1:2">
      <c r="A66" t="s">
        <v>785</v>
      </c>
      <c r="B66" s="10">
        <v>42902</v>
      </c>
    </row>
    <row r="67" spans="1:2">
      <c r="A67" t="s">
        <v>514</v>
      </c>
      <c r="B67" s="10">
        <v>42902</v>
      </c>
    </row>
    <row r="68" spans="1:2">
      <c r="A68" t="s">
        <v>82</v>
      </c>
      <c r="B68" s="10">
        <v>42903</v>
      </c>
    </row>
    <row r="69" spans="1:2">
      <c r="A69" t="s">
        <v>213</v>
      </c>
      <c r="B69" s="10">
        <v>42904</v>
      </c>
    </row>
    <row r="70" spans="1:2">
      <c r="A70" t="s">
        <v>785</v>
      </c>
      <c r="B70" s="10">
        <v>42904</v>
      </c>
    </row>
    <row r="71" spans="1:2">
      <c r="A71" t="s">
        <v>572</v>
      </c>
      <c r="B71" s="10">
        <v>42904</v>
      </c>
    </row>
    <row r="72" spans="1:2">
      <c r="A72" t="s">
        <v>117</v>
      </c>
      <c r="B72" s="10">
        <v>42906</v>
      </c>
    </row>
    <row r="73" spans="1:2">
      <c r="A73" t="s">
        <v>385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ColWidth="9.140625" defaultRowHeight="15"/>
  <cols>
    <col min="1" max="1" width="12.7109375" customWidth="1"/>
    <col min="2" max="2" width="12.140625" customWidth="1"/>
  </cols>
  <sheetData>
    <row r="1" spans="1:2" ht="15.75" thickBot="1">
      <c r="A1" s="2" t="s">
        <v>1</v>
      </c>
      <c r="B1" s="2" t="s">
        <v>1306</v>
      </c>
    </row>
    <row r="2" spans="1:2">
      <c r="A2" t="s">
        <v>152</v>
      </c>
      <c r="B2" s="10">
        <v>42919</v>
      </c>
    </row>
    <row r="3" spans="1:2">
      <c r="A3" t="s">
        <v>753</v>
      </c>
      <c r="B3" s="10">
        <v>42919</v>
      </c>
    </row>
    <row r="4" spans="1:2">
      <c r="A4" t="s">
        <v>47</v>
      </c>
      <c r="B4" s="10">
        <v>42920</v>
      </c>
    </row>
    <row r="5" spans="1:2">
      <c r="A5" t="s">
        <v>213</v>
      </c>
      <c r="B5" s="10">
        <v>42920</v>
      </c>
    </row>
    <row r="6" spans="1:2">
      <c r="A6" t="s">
        <v>117</v>
      </c>
      <c r="B6" s="10">
        <v>42922</v>
      </c>
    </row>
    <row r="7" spans="1:2">
      <c r="A7" t="s">
        <v>482</v>
      </c>
      <c r="B7" s="10">
        <v>42922</v>
      </c>
    </row>
    <row r="8" spans="1:2">
      <c r="A8" t="s">
        <v>634</v>
      </c>
      <c r="B8" s="10">
        <v>42923</v>
      </c>
    </row>
    <row r="9" spans="1:2">
      <c r="A9" t="s">
        <v>664</v>
      </c>
      <c r="B9" s="10">
        <v>42925</v>
      </c>
    </row>
    <row r="10" spans="1:2">
      <c r="A10" t="s">
        <v>248</v>
      </c>
      <c r="B10" s="10">
        <v>42926</v>
      </c>
    </row>
    <row r="11" spans="1:2">
      <c r="A11" t="s">
        <v>664</v>
      </c>
      <c r="B11" s="10">
        <v>42927</v>
      </c>
    </row>
    <row r="12" spans="1:2">
      <c r="A12" t="s">
        <v>213</v>
      </c>
      <c r="B12" s="10">
        <v>42929</v>
      </c>
    </row>
    <row r="13" spans="1:2">
      <c r="A13" t="s">
        <v>282</v>
      </c>
      <c r="B13" s="10">
        <v>42931</v>
      </c>
    </row>
    <row r="14" spans="1:2">
      <c r="A14" t="s">
        <v>385</v>
      </c>
      <c r="B14" s="10">
        <v>42932</v>
      </c>
    </row>
    <row r="15" spans="1:2">
      <c r="A15" t="s">
        <v>213</v>
      </c>
      <c r="B15" s="10">
        <v>42934</v>
      </c>
    </row>
    <row r="16" spans="1:2">
      <c r="A16" t="s">
        <v>482</v>
      </c>
      <c r="B16" s="10">
        <v>42934</v>
      </c>
    </row>
    <row r="17" spans="1:2">
      <c r="A17" t="s">
        <v>448</v>
      </c>
      <c r="B17" s="10">
        <v>42935</v>
      </c>
    </row>
    <row r="18" spans="1:2">
      <c r="A18" t="s">
        <v>282</v>
      </c>
      <c r="B18" s="10">
        <v>42935</v>
      </c>
    </row>
    <row r="19" spans="1:2">
      <c r="A19" t="s">
        <v>213</v>
      </c>
      <c r="B19" s="10">
        <v>42935</v>
      </c>
    </row>
    <row r="20" spans="1:2">
      <c r="A20" t="s">
        <v>634</v>
      </c>
      <c r="B20" s="10">
        <v>42937</v>
      </c>
    </row>
    <row r="21" spans="1:2">
      <c r="A21" t="s">
        <v>514</v>
      </c>
      <c r="B21" s="10">
        <v>42938</v>
      </c>
    </row>
    <row r="22" spans="1:2">
      <c r="A22" t="s">
        <v>385</v>
      </c>
      <c r="B22" s="10">
        <v>42941</v>
      </c>
    </row>
    <row r="23" spans="1:2">
      <c r="A23" t="s">
        <v>82</v>
      </c>
      <c r="B23" s="10">
        <v>42941</v>
      </c>
    </row>
    <row r="24" spans="1:2">
      <c r="A24" t="s">
        <v>448</v>
      </c>
      <c r="B24" s="10">
        <v>42942</v>
      </c>
    </row>
    <row r="25" spans="1:2">
      <c r="A25" t="s">
        <v>385</v>
      </c>
      <c r="B25" s="10">
        <v>42942</v>
      </c>
    </row>
    <row r="26" spans="1:2">
      <c r="A26" t="s">
        <v>152</v>
      </c>
      <c r="B26" s="10">
        <v>42944</v>
      </c>
    </row>
    <row r="27" spans="1:2">
      <c r="A27" t="s">
        <v>753</v>
      </c>
      <c r="B27" s="10">
        <v>42947</v>
      </c>
    </row>
    <row r="28" spans="1:2">
      <c r="A28" t="s">
        <v>724</v>
      </c>
      <c r="B28" s="10">
        <v>42947</v>
      </c>
    </row>
    <row r="29" spans="1:2">
      <c r="A29" t="s">
        <v>350</v>
      </c>
      <c r="B29" s="10">
        <v>42947</v>
      </c>
    </row>
    <row r="30" spans="1:2">
      <c r="A30" t="s">
        <v>785</v>
      </c>
      <c r="B30" s="10">
        <v>42951</v>
      </c>
    </row>
    <row r="31" spans="1:2">
      <c r="A31" t="s">
        <v>664</v>
      </c>
      <c r="B31" s="10">
        <v>42953</v>
      </c>
    </row>
    <row r="32" spans="1:2">
      <c r="A32" t="s">
        <v>482</v>
      </c>
      <c r="B32" s="10">
        <v>42953</v>
      </c>
    </row>
    <row r="33" spans="1:2">
      <c r="A33" t="s">
        <v>753</v>
      </c>
      <c r="B33" s="10">
        <v>42956</v>
      </c>
    </row>
    <row r="34" spans="1:2">
      <c r="A34" t="s">
        <v>415</v>
      </c>
      <c r="B34" s="10">
        <v>42956</v>
      </c>
    </row>
    <row r="35" spans="1:2">
      <c r="A35" t="s">
        <v>318</v>
      </c>
      <c r="B35" s="10">
        <v>42958</v>
      </c>
    </row>
    <row r="36" spans="1:2">
      <c r="A36" t="s">
        <v>248</v>
      </c>
      <c r="B36" s="10">
        <v>42960</v>
      </c>
    </row>
    <row r="37" spans="1:2">
      <c r="A37" t="s">
        <v>47</v>
      </c>
      <c r="B37" s="10">
        <v>42960</v>
      </c>
    </row>
    <row r="38" spans="1:2">
      <c r="A38" t="s">
        <v>448</v>
      </c>
      <c r="B38" s="10">
        <v>42963</v>
      </c>
    </row>
    <row r="39" spans="1:2">
      <c r="A39" t="s">
        <v>47</v>
      </c>
      <c r="B39" s="10">
        <v>42964</v>
      </c>
    </row>
    <row r="40" spans="1:2">
      <c r="A40" t="s">
        <v>544</v>
      </c>
      <c r="B40" s="10">
        <v>42964</v>
      </c>
    </row>
    <row r="41" spans="1:2">
      <c r="A41" t="s">
        <v>753</v>
      </c>
      <c r="B41" s="10">
        <v>42965</v>
      </c>
    </row>
    <row r="42" spans="1:2">
      <c r="A42" t="s">
        <v>415</v>
      </c>
      <c r="B42" s="10">
        <v>42965</v>
      </c>
    </row>
    <row r="43" spans="1:2">
      <c r="A43" t="s">
        <v>282</v>
      </c>
      <c r="B43" s="10">
        <v>42966</v>
      </c>
    </row>
    <row r="44" spans="1:2">
      <c r="A44" t="s">
        <v>634</v>
      </c>
      <c r="B44" s="10">
        <v>42967</v>
      </c>
    </row>
    <row r="45" spans="1:2">
      <c r="A45" t="s">
        <v>82</v>
      </c>
      <c r="B45" s="10">
        <v>42967</v>
      </c>
    </row>
    <row r="46" spans="1:2">
      <c r="A46" t="s">
        <v>350</v>
      </c>
      <c r="B46" s="10">
        <v>42968</v>
      </c>
    </row>
    <row r="47" spans="1:2">
      <c r="A47" t="s">
        <v>350</v>
      </c>
      <c r="B47" s="10">
        <v>42968</v>
      </c>
    </row>
    <row r="48" spans="1:2">
      <c r="A48" t="s">
        <v>282</v>
      </c>
      <c r="B48" s="10">
        <v>42969</v>
      </c>
    </row>
    <row r="49" spans="1:2">
      <c r="A49" t="s">
        <v>350</v>
      </c>
      <c r="B49" s="10">
        <v>42970</v>
      </c>
    </row>
    <row r="50" spans="1:2">
      <c r="A50" t="s">
        <v>350</v>
      </c>
      <c r="B50" s="10">
        <v>42970</v>
      </c>
    </row>
    <row r="51" spans="1:2">
      <c r="A51" t="s">
        <v>482</v>
      </c>
      <c r="B51" s="10">
        <v>42970</v>
      </c>
    </row>
    <row r="52" spans="1:2">
      <c r="A52" t="s">
        <v>785</v>
      </c>
      <c r="B52" s="10">
        <v>42972</v>
      </c>
    </row>
    <row r="53" spans="1:2">
      <c r="A53" t="s">
        <v>482</v>
      </c>
      <c r="B53" s="10">
        <v>42973</v>
      </c>
    </row>
    <row r="54" spans="1:2">
      <c r="A54" t="s">
        <v>602</v>
      </c>
      <c r="B54" s="10">
        <v>42973</v>
      </c>
    </row>
    <row r="55" spans="1:2">
      <c r="A55" t="s">
        <v>695</v>
      </c>
      <c r="B55" s="10">
        <v>42974</v>
      </c>
    </row>
    <row r="56" spans="1:2">
      <c r="A56" t="s">
        <v>514</v>
      </c>
      <c r="B56" s="10">
        <v>42978</v>
      </c>
    </row>
    <row r="57" spans="1:2">
      <c r="A57" t="s">
        <v>634</v>
      </c>
      <c r="B57" s="10">
        <v>42979</v>
      </c>
    </row>
    <row r="58" spans="1:2">
      <c r="A58" t="s">
        <v>152</v>
      </c>
      <c r="B58" s="10">
        <v>42979</v>
      </c>
    </row>
    <row r="59" spans="1:2">
      <c r="A59" t="s">
        <v>318</v>
      </c>
      <c r="B59" s="10">
        <v>42979</v>
      </c>
    </row>
    <row r="60" spans="1:2">
      <c r="A60" t="s">
        <v>664</v>
      </c>
      <c r="B60" s="10">
        <v>42982</v>
      </c>
    </row>
    <row r="61" spans="1:2">
      <c r="A61" t="s">
        <v>415</v>
      </c>
      <c r="B61" s="10">
        <v>42982</v>
      </c>
    </row>
    <row r="62" spans="1:2">
      <c r="A62" t="s">
        <v>514</v>
      </c>
      <c r="B62" s="10">
        <v>42983</v>
      </c>
    </row>
    <row r="63" spans="1:2">
      <c r="A63" t="s">
        <v>482</v>
      </c>
      <c r="B63" s="10">
        <v>42983</v>
      </c>
    </row>
    <row r="64" spans="1:2">
      <c r="A64" t="s">
        <v>117</v>
      </c>
      <c r="B64" s="10">
        <v>42984</v>
      </c>
    </row>
    <row r="65" spans="1:2">
      <c r="A65" t="s">
        <v>695</v>
      </c>
      <c r="B65" s="10">
        <v>42984</v>
      </c>
    </row>
    <row r="66" spans="1:2">
      <c r="A66" t="s">
        <v>482</v>
      </c>
      <c r="B66" s="10">
        <v>42986</v>
      </c>
    </row>
    <row r="67" spans="1:2">
      <c r="A67" t="s">
        <v>47</v>
      </c>
      <c r="B67" s="10">
        <v>42987</v>
      </c>
    </row>
    <row r="68" spans="1:2">
      <c r="A68" t="s">
        <v>785</v>
      </c>
      <c r="B68" s="10">
        <v>42987</v>
      </c>
    </row>
    <row r="69" spans="1:2">
      <c r="A69" t="s">
        <v>572</v>
      </c>
      <c r="B69" s="10">
        <v>42988</v>
      </c>
    </row>
    <row r="70" spans="1:2">
      <c r="A70" t="s">
        <v>634</v>
      </c>
      <c r="B70" s="10">
        <v>42989</v>
      </c>
    </row>
    <row r="71" spans="1:2">
      <c r="A71" t="s">
        <v>448</v>
      </c>
      <c r="B71" s="10">
        <v>42991</v>
      </c>
    </row>
    <row r="72" spans="1:2">
      <c r="A72" t="s">
        <v>47</v>
      </c>
      <c r="B72" s="10">
        <v>42993</v>
      </c>
    </row>
    <row r="73" spans="1:2">
      <c r="A73" t="s">
        <v>248</v>
      </c>
      <c r="B73" s="10">
        <v>42993</v>
      </c>
    </row>
    <row r="74" spans="1:2">
      <c r="A74" t="s">
        <v>634</v>
      </c>
      <c r="B74" s="10">
        <v>42993</v>
      </c>
    </row>
    <row r="75" spans="1:2">
      <c r="A75" t="s">
        <v>572</v>
      </c>
      <c r="B75" s="10">
        <v>42993</v>
      </c>
    </row>
    <row r="76" spans="1:2">
      <c r="A76" t="s">
        <v>350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ColWidth="9.140625" defaultRowHeight="15"/>
  <cols>
    <col min="1" max="1" width="12.7109375" customWidth="1"/>
    <col min="2" max="2" width="12.140625" customWidth="1"/>
  </cols>
  <sheetData>
    <row r="1" spans="1:2" ht="15.75" thickBot="1">
      <c r="A1" s="2" t="s">
        <v>1</v>
      </c>
      <c r="B1" s="2" t="s">
        <v>1306</v>
      </c>
    </row>
    <row r="2" spans="1:2">
      <c r="A2" t="s">
        <v>448</v>
      </c>
      <c r="B2" s="10">
        <v>43012</v>
      </c>
    </row>
    <row r="3" spans="1:2">
      <c r="A3" t="s">
        <v>664</v>
      </c>
      <c r="B3" s="10">
        <v>43013</v>
      </c>
    </row>
    <row r="4" spans="1:2">
      <c r="A4" t="s">
        <v>724</v>
      </c>
      <c r="B4" s="10">
        <v>43013</v>
      </c>
    </row>
    <row r="5" spans="1:2">
      <c r="A5" t="s">
        <v>282</v>
      </c>
      <c r="B5" s="10">
        <v>43014</v>
      </c>
    </row>
    <row r="6" spans="1:2">
      <c r="A6" t="s">
        <v>385</v>
      </c>
      <c r="B6" s="10">
        <v>43015</v>
      </c>
    </row>
    <row r="7" spans="1:2">
      <c r="A7" t="s">
        <v>248</v>
      </c>
      <c r="B7" s="10">
        <v>43016</v>
      </c>
    </row>
    <row r="8" spans="1:2">
      <c r="A8" t="s">
        <v>785</v>
      </c>
      <c r="B8" s="10">
        <v>43016</v>
      </c>
    </row>
    <row r="9" spans="1:2">
      <c r="A9" t="s">
        <v>695</v>
      </c>
      <c r="B9" s="10">
        <v>43016</v>
      </c>
    </row>
    <row r="10" spans="1:2">
      <c r="A10" t="s">
        <v>282</v>
      </c>
      <c r="B10" s="10">
        <v>43017</v>
      </c>
    </row>
    <row r="11" spans="1:2">
      <c r="A11" t="s">
        <v>318</v>
      </c>
      <c r="B11" s="10">
        <v>43018</v>
      </c>
    </row>
    <row r="12" spans="1:2">
      <c r="A12" t="s">
        <v>415</v>
      </c>
      <c r="B12" s="10">
        <v>43018</v>
      </c>
    </row>
    <row r="13" spans="1:2">
      <c r="A13" t="s">
        <v>350</v>
      </c>
      <c r="B13" s="10">
        <v>43019</v>
      </c>
    </row>
    <row r="14" spans="1:2">
      <c r="A14" t="s">
        <v>602</v>
      </c>
      <c r="B14" s="10">
        <v>43020</v>
      </c>
    </row>
    <row r="15" spans="1:2">
      <c r="A15" t="s">
        <v>180</v>
      </c>
      <c r="B15" s="10">
        <v>43021</v>
      </c>
    </row>
    <row r="16" spans="1:2">
      <c r="A16" t="s">
        <v>664</v>
      </c>
      <c r="B16" s="10">
        <v>43021</v>
      </c>
    </row>
    <row r="17" spans="1:2">
      <c r="A17" t="s">
        <v>514</v>
      </c>
      <c r="B17" s="10">
        <v>43021</v>
      </c>
    </row>
    <row r="18" spans="1:2">
      <c r="A18" t="s">
        <v>213</v>
      </c>
      <c r="B18" s="10">
        <v>43025</v>
      </c>
    </row>
    <row r="19" spans="1:2">
      <c r="A19" t="s">
        <v>664</v>
      </c>
      <c r="B19" s="10">
        <v>43029</v>
      </c>
    </row>
    <row r="20" spans="1:2">
      <c r="A20" t="s">
        <v>385</v>
      </c>
      <c r="B20" s="10">
        <v>43029</v>
      </c>
    </row>
    <row r="21" spans="1:2">
      <c r="A21" t="s">
        <v>180</v>
      </c>
      <c r="B21" s="10">
        <v>43031</v>
      </c>
    </row>
    <row r="22" spans="1:2">
      <c r="A22" t="s">
        <v>602</v>
      </c>
      <c r="B22" s="10">
        <v>43031</v>
      </c>
    </row>
    <row r="23" spans="1:2">
      <c r="A23" t="s">
        <v>544</v>
      </c>
      <c r="B23" s="10">
        <v>43031</v>
      </c>
    </row>
    <row r="24" spans="1:2">
      <c r="A24" t="s">
        <v>572</v>
      </c>
      <c r="B24" s="10">
        <v>43031</v>
      </c>
    </row>
    <row r="25" spans="1:2">
      <c r="A25" t="s">
        <v>785</v>
      </c>
      <c r="B25" s="10">
        <v>43031</v>
      </c>
    </row>
    <row r="26" spans="1:2">
      <c r="A26" t="s">
        <v>180</v>
      </c>
      <c r="B26" s="10">
        <v>43032</v>
      </c>
    </row>
    <row r="27" spans="1:2">
      <c r="A27" t="s">
        <v>180</v>
      </c>
      <c r="B27" s="10">
        <v>43032</v>
      </c>
    </row>
    <row r="28" spans="1:2">
      <c r="A28" t="s">
        <v>180</v>
      </c>
      <c r="B28" s="10">
        <v>43032</v>
      </c>
    </row>
    <row r="29" spans="1:2">
      <c r="A29" t="s">
        <v>724</v>
      </c>
      <c r="B29" s="10">
        <v>43033</v>
      </c>
    </row>
    <row r="30" spans="1:2">
      <c r="A30" t="s">
        <v>818</v>
      </c>
      <c r="B30" s="10">
        <v>43033</v>
      </c>
    </row>
    <row r="31" spans="1:2">
      <c r="A31" t="s">
        <v>664</v>
      </c>
      <c r="B31" s="10">
        <v>43036</v>
      </c>
    </row>
    <row r="32" spans="1:2">
      <c r="A32" t="s">
        <v>785</v>
      </c>
      <c r="B32" s="10">
        <v>43037</v>
      </c>
    </row>
    <row r="33" spans="1:2">
      <c r="A33" t="s">
        <v>753</v>
      </c>
      <c r="B33" s="10">
        <v>43038</v>
      </c>
    </row>
    <row r="34" spans="1:2">
      <c r="A34" t="s">
        <v>180</v>
      </c>
      <c r="B34" s="10">
        <v>43038</v>
      </c>
    </row>
    <row r="35" spans="1:2">
      <c r="A35" t="s">
        <v>350</v>
      </c>
      <c r="B35" s="10">
        <v>43039</v>
      </c>
    </row>
    <row r="36" spans="1:2">
      <c r="A36" t="s">
        <v>180</v>
      </c>
      <c r="B36" s="10">
        <v>43039</v>
      </c>
    </row>
    <row r="37" spans="1:2">
      <c r="A37" t="s">
        <v>572</v>
      </c>
      <c r="B37" s="10">
        <v>43040</v>
      </c>
    </row>
    <row r="38" spans="1:2">
      <c r="A38" t="s">
        <v>415</v>
      </c>
      <c r="B38" s="10">
        <v>43040</v>
      </c>
    </row>
    <row r="39" spans="1:2">
      <c r="A39" t="s">
        <v>415</v>
      </c>
      <c r="B39" s="10">
        <v>43041</v>
      </c>
    </row>
    <row r="40" spans="1:2">
      <c r="A40" t="s">
        <v>117</v>
      </c>
      <c r="B40" s="10">
        <v>43041</v>
      </c>
    </row>
    <row r="41" spans="1:2">
      <c r="A41" t="s">
        <v>753</v>
      </c>
      <c r="B41" s="10">
        <v>43041</v>
      </c>
    </row>
    <row r="42" spans="1:2">
      <c r="A42" t="s">
        <v>47</v>
      </c>
      <c r="B42" s="10">
        <v>43042</v>
      </c>
    </row>
    <row r="43" spans="1:2">
      <c r="A43" t="s">
        <v>282</v>
      </c>
      <c r="B43" s="10">
        <v>43042</v>
      </c>
    </row>
    <row r="44" spans="1:2">
      <c r="A44" t="s">
        <v>350</v>
      </c>
      <c r="B44" s="10">
        <v>43044</v>
      </c>
    </row>
    <row r="45" spans="1:2">
      <c r="A45" t="s">
        <v>180</v>
      </c>
      <c r="B45" s="10">
        <v>43045</v>
      </c>
    </row>
    <row r="46" spans="1:2">
      <c r="A46" t="s">
        <v>82</v>
      </c>
      <c r="B46" s="10">
        <v>43046</v>
      </c>
    </row>
    <row r="47" spans="1:2">
      <c r="A47" t="s">
        <v>695</v>
      </c>
      <c r="B47" s="10">
        <v>43046</v>
      </c>
    </row>
    <row r="48" spans="1:2">
      <c r="A48" t="s">
        <v>818</v>
      </c>
      <c r="B48" s="10">
        <v>43047</v>
      </c>
    </row>
    <row r="49" spans="1:2">
      <c r="A49" t="s">
        <v>82</v>
      </c>
      <c r="B49" s="10">
        <v>43047</v>
      </c>
    </row>
    <row r="50" spans="1:2">
      <c r="A50" t="s">
        <v>213</v>
      </c>
      <c r="B50" s="10">
        <v>43047</v>
      </c>
    </row>
    <row r="51" spans="1:2">
      <c r="A51" t="s">
        <v>514</v>
      </c>
      <c r="B51" s="10">
        <v>43047</v>
      </c>
    </row>
    <row r="52" spans="1:2">
      <c r="A52" t="s">
        <v>753</v>
      </c>
      <c r="B52" s="10">
        <v>43048</v>
      </c>
    </row>
    <row r="53" spans="1:2">
      <c r="A53" t="s">
        <v>572</v>
      </c>
      <c r="B53" s="10">
        <v>43049</v>
      </c>
    </row>
    <row r="54" spans="1:2">
      <c r="A54" t="s">
        <v>152</v>
      </c>
      <c r="B54" s="10">
        <v>43050</v>
      </c>
    </row>
    <row r="55" spans="1:2">
      <c r="A55" t="s">
        <v>47</v>
      </c>
      <c r="B55" s="10">
        <v>43050</v>
      </c>
    </row>
    <row r="56" spans="1:2">
      <c r="A56" t="s">
        <v>248</v>
      </c>
      <c r="B56" s="10">
        <v>43051</v>
      </c>
    </row>
    <row r="57" spans="1:2">
      <c r="A57" t="s">
        <v>602</v>
      </c>
      <c r="B57" s="10">
        <v>43051</v>
      </c>
    </row>
    <row r="58" spans="1:2">
      <c r="A58" t="s">
        <v>385</v>
      </c>
      <c r="B58" s="10">
        <v>43052</v>
      </c>
    </row>
    <row r="59" spans="1:2">
      <c r="A59" t="s">
        <v>664</v>
      </c>
      <c r="B59" s="10">
        <v>43054</v>
      </c>
    </row>
    <row r="60" spans="1:2">
      <c r="A60" t="s">
        <v>602</v>
      </c>
      <c r="B60" s="10">
        <v>43054</v>
      </c>
    </row>
    <row r="61" spans="1:2">
      <c r="A61" t="s">
        <v>213</v>
      </c>
      <c r="B61" s="10">
        <v>43055</v>
      </c>
    </row>
    <row r="62" spans="1:2">
      <c r="A62" t="s">
        <v>572</v>
      </c>
      <c r="B62" s="10">
        <v>43055</v>
      </c>
    </row>
    <row r="63" spans="1:2">
      <c r="A63" t="s">
        <v>572</v>
      </c>
      <c r="B63" s="10">
        <v>43056</v>
      </c>
    </row>
    <row r="64" spans="1:2">
      <c r="A64" t="s">
        <v>318</v>
      </c>
      <c r="B64" s="10">
        <v>43056</v>
      </c>
    </row>
    <row r="65" spans="1:2">
      <c r="A65" t="s">
        <v>544</v>
      </c>
      <c r="B65" s="10">
        <v>43059</v>
      </c>
    </row>
    <row r="66" spans="1:2">
      <c r="A66" t="s">
        <v>664</v>
      </c>
      <c r="B66" s="10">
        <v>43060</v>
      </c>
    </row>
    <row r="67" spans="1:2">
      <c r="A67" t="s">
        <v>117</v>
      </c>
      <c r="B67" s="10">
        <v>43060</v>
      </c>
    </row>
    <row r="68" spans="1:2">
      <c r="A68" t="s">
        <v>350</v>
      </c>
      <c r="B68" s="10">
        <v>43064</v>
      </c>
    </row>
    <row r="69" spans="1:2">
      <c r="A69" t="s">
        <v>448</v>
      </c>
      <c r="B69" s="10">
        <v>43066</v>
      </c>
    </row>
    <row r="70" spans="1:2">
      <c r="A70" t="s">
        <v>724</v>
      </c>
      <c r="B70" s="10">
        <v>43066</v>
      </c>
    </row>
    <row r="71" spans="1:2">
      <c r="A71" t="s">
        <v>282</v>
      </c>
      <c r="B71" s="10">
        <v>43068</v>
      </c>
    </row>
    <row r="72" spans="1:2">
      <c r="A72" t="s">
        <v>350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ColWidth="9.140625" defaultRowHeight="1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>
      <c r="A1" s="3" t="s">
        <v>1241</v>
      </c>
    </row>
    <row r="3" spans="1:9" ht="15.75" thickBot="1">
      <c r="A3" s="5" t="s">
        <v>1</v>
      </c>
      <c r="B3" s="2" t="s">
        <v>2</v>
      </c>
      <c r="C3" s="2" t="s">
        <v>3</v>
      </c>
      <c r="D3" s="2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4" t="s">
        <v>10</v>
      </c>
      <c r="B4" t="s">
        <v>11</v>
      </c>
      <c r="C4" t="s">
        <v>12</v>
      </c>
      <c r="D4" t="s">
        <v>13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>
      <c r="A5" s="4" t="s">
        <v>14</v>
      </c>
      <c r="B5" t="s">
        <v>15</v>
      </c>
      <c r="C5" t="s">
        <v>16</v>
      </c>
      <c r="D5" t="s">
        <v>13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>
      <c r="A6" s="4" t="s">
        <v>17</v>
      </c>
      <c r="B6" t="s">
        <v>18</v>
      </c>
      <c r="C6" t="s">
        <v>19</v>
      </c>
      <c r="D6" t="s">
        <v>20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>
      <c r="A7" s="4" t="s">
        <v>21</v>
      </c>
      <c r="B7" t="s">
        <v>22</v>
      </c>
      <c r="C7" t="s">
        <v>23</v>
      </c>
      <c r="D7" t="s">
        <v>24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>
      <c r="A8" s="4" t="s">
        <v>25</v>
      </c>
      <c r="B8" t="s">
        <v>26</v>
      </c>
      <c r="C8" t="s">
        <v>27</v>
      </c>
      <c r="D8" t="s">
        <v>28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>
      <c r="A9" s="4" t="s">
        <v>29</v>
      </c>
      <c r="B9" t="s">
        <v>30</v>
      </c>
      <c r="C9" t="s">
        <v>31</v>
      </c>
      <c r="D9" t="s">
        <v>24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>
      <c r="A10" s="4" t="s">
        <v>32</v>
      </c>
      <c r="B10" t="s">
        <v>33</v>
      </c>
      <c r="C10" t="s">
        <v>34</v>
      </c>
      <c r="D10" t="s">
        <v>13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>
      <c r="A11" s="4" t="s">
        <v>35</v>
      </c>
      <c r="B11" t="s">
        <v>36</v>
      </c>
      <c r="C11" t="s">
        <v>37</v>
      </c>
      <c r="D11" t="s">
        <v>13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>
      <c r="A12" s="4" t="s">
        <v>38</v>
      </c>
      <c r="B12" t="s">
        <v>39</v>
      </c>
      <c r="C12" t="s">
        <v>40</v>
      </c>
      <c r="D12" t="s">
        <v>20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>
      <c r="A13" s="4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>
      <c r="A14" s="4" t="s">
        <v>44</v>
      </c>
      <c r="B14" t="s">
        <v>45</v>
      </c>
      <c r="C14" t="s">
        <v>46</v>
      </c>
      <c r="D14" t="s">
        <v>24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>
      <c r="A15" s="4" t="s">
        <v>47</v>
      </c>
      <c r="B15" t="s">
        <v>48</v>
      </c>
      <c r="C15" t="s">
        <v>49</v>
      </c>
      <c r="D15" t="s">
        <v>24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>
      <c r="A16" s="4" t="s">
        <v>50</v>
      </c>
      <c r="B16" t="s">
        <v>51</v>
      </c>
      <c r="C16" t="s">
        <v>52</v>
      </c>
      <c r="D16" t="s">
        <v>28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>
      <c r="A17" s="4" t="s">
        <v>53</v>
      </c>
      <c r="B17" t="s">
        <v>54</v>
      </c>
      <c r="C17" t="s">
        <v>55</v>
      </c>
      <c r="D17" t="s">
        <v>13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>
      <c r="A18" s="4" t="s">
        <v>56</v>
      </c>
      <c r="B18" t="s">
        <v>57</v>
      </c>
      <c r="C18" t="s">
        <v>58</v>
      </c>
      <c r="D18" t="s">
        <v>24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>
      <c r="A19" s="4" t="s">
        <v>59</v>
      </c>
      <c r="B19" t="s">
        <v>60</v>
      </c>
      <c r="C19" t="s">
        <v>61</v>
      </c>
      <c r="D19" t="s">
        <v>24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>
      <c r="A20" s="4" t="s">
        <v>62</v>
      </c>
      <c r="B20" t="s">
        <v>63</v>
      </c>
      <c r="C20" t="s">
        <v>64</v>
      </c>
      <c r="D20" t="s">
        <v>28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>
      <c r="A21" s="4" t="s">
        <v>65</v>
      </c>
      <c r="B21" t="s">
        <v>66</v>
      </c>
      <c r="C21" t="s">
        <v>67</v>
      </c>
      <c r="D21" t="s">
        <v>20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>
      <c r="A22" s="4" t="s">
        <v>68</v>
      </c>
      <c r="B22" t="s">
        <v>69</v>
      </c>
      <c r="C22" t="s">
        <v>70</v>
      </c>
      <c r="D22" t="s">
        <v>24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>
      <c r="A23" s="4" t="s">
        <v>71</v>
      </c>
      <c r="B23" t="s">
        <v>54</v>
      </c>
      <c r="C23" t="s">
        <v>72</v>
      </c>
      <c r="D23" t="s">
        <v>20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>
      <c r="A24" s="4" t="s">
        <v>73</v>
      </c>
      <c r="B24" t="s">
        <v>74</v>
      </c>
      <c r="C24" t="s">
        <v>75</v>
      </c>
      <c r="D24" t="s">
        <v>28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>
      <c r="A25" s="4" t="s">
        <v>76</v>
      </c>
      <c r="B25" t="s">
        <v>77</v>
      </c>
      <c r="C25" t="s">
        <v>78</v>
      </c>
      <c r="D25" t="s">
        <v>24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>
      <c r="A26" s="4" t="s">
        <v>79</v>
      </c>
      <c r="B26" t="s">
        <v>80</v>
      </c>
      <c r="C26" t="s">
        <v>81</v>
      </c>
      <c r="D26" t="s">
        <v>28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>
      <c r="A27" s="4" t="s">
        <v>82</v>
      </c>
      <c r="B27" t="s">
        <v>54</v>
      </c>
      <c r="C27" t="s">
        <v>83</v>
      </c>
      <c r="D27" t="s">
        <v>24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>
      <c r="A28" s="4" t="s">
        <v>84</v>
      </c>
      <c r="B28" t="s">
        <v>85</v>
      </c>
      <c r="C28" t="s">
        <v>86</v>
      </c>
      <c r="D28" t="s">
        <v>24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>
      <c r="A29" s="4" t="s">
        <v>87</v>
      </c>
      <c r="B29" t="s">
        <v>88</v>
      </c>
      <c r="C29" t="s">
        <v>89</v>
      </c>
      <c r="D29" t="s">
        <v>20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>
      <c r="A30" s="4" t="s">
        <v>90</v>
      </c>
      <c r="B30" t="s">
        <v>91</v>
      </c>
      <c r="C30" t="s">
        <v>92</v>
      </c>
      <c r="D30" t="s">
        <v>13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>
      <c r="A31" s="4" t="s">
        <v>93</v>
      </c>
      <c r="B31" t="s">
        <v>94</v>
      </c>
      <c r="C31" t="s">
        <v>95</v>
      </c>
      <c r="D31" t="s">
        <v>20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>
      <c r="A32" s="4" t="s">
        <v>96</v>
      </c>
      <c r="B32" t="s">
        <v>97</v>
      </c>
      <c r="C32" t="s">
        <v>98</v>
      </c>
      <c r="D32" t="s">
        <v>13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>
      <c r="A33" s="4" t="s">
        <v>99</v>
      </c>
      <c r="B33" t="s">
        <v>100</v>
      </c>
      <c r="C33" t="s">
        <v>101</v>
      </c>
      <c r="D33" t="s">
        <v>13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>
      <c r="A34" s="4" t="s">
        <v>102</v>
      </c>
      <c r="B34" t="s">
        <v>103</v>
      </c>
      <c r="C34" t="s">
        <v>104</v>
      </c>
      <c r="D34" t="s">
        <v>28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>
      <c r="A35" s="4" t="s">
        <v>105</v>
      </c>
      <c r="B35" t="s">
        <v>106</v>
      </c>
      <c r="C35" t="s">
        <v>107</v>
      </c>
      <c r="D35" t="s">
        <v>28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>
      <c r="A36" s="4" t="s">
        <v>108</v>
      </c>
      <c r="B36" t="s">
        <v>109</v>
      </c>
      <c r="C36" t="s">
        <v>110</v>
      </c>
      <c r="D36" t="s">
        <v>28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>
      <c r="A37" s="4" t="s">
        <v>111</v>
      </c>
      <c r="B37" t="s">
        <v>112</v>
      </c>
      <c r="C37" t="s">
        <v>113</v>
      </c>
      <c r="D37" t="s">
        <v>13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>
      <c r="A38" s="4" t="s">
        <v>114</v>
      </c>
      <c r="B38" t="s">
        <v>115</v>
      </c>
      <c r="C38" t="s">
        <v>116</v>
      </c>
      <c r="D38" t="s">
        <v>13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>
      <c r="A39" s="4" t="s">
        <v>120</v>
      </c>
      <c r="B39" t="s">
        <v>121</v>
      </c>
      <c r="C39" t="s">
        <v>122</v>
      </c>
      <c r="D39" t="s">
        <v>24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>
      <c r="A40" s="4" t="s">
        <v>117</v>
      </c>
      <c r="B40" t="s">
        <v>118</v>
      </c>
      <c r="C40" t="s">
        <v>119</v>
      </c>
      <c r="D40" t="s">
        <v>20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>
      <c r="A41" s="4" t="s">
        <v>123</v>
      </c>
      <c r="B41" t="s">
        <v>124</v>
      </c>
      <c r="C41" t="s">
        <v>125</v>
      </c>
      <c r="D41" t="s">
        <v>20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>
      <c r="A42" s="4" t="s">
        <v>126</v>
      </c>
      <c r="B42" t="s">
        <v>127</v>
      </c>
      <c r="C42" t="s">
        <v>128</v>
      </c>
      <c r="D42" t="s">
        <v>28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>
      <c r="A43" s="4" t="s">
        <v>129</v>
      </c>
      <c r="B43" t="s">
        <v>130</v>
      </c>
      <c r="C43" t="s">
        <v>131</v>
      </c>
      <c r="D43" t="s">
        <v>28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>
      <c r="A44" s="4" t="s">
        <v>132</v>
      </c>
      <c r="B44" t="s">
        <v>133</v>
      </c>
      <c r="C44" t="s">
        <v>134</v>
      </c>
      <c r="D44" t="s">
        <v>28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>
      <c r="A45" s="4" t="s">
        <v>135</v>
      </c>
      <c r="B45" t="s">
        <v>136</v>
      </c>
      <c r="C45" t="s">
        <v>137</v>
      </c>
      <c r="D45" t="s">
        <v>24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>
      <c r="A46" s="4" t="s">
        <v>138</v>
      </c>
      <c r="B46" t="s">
        <v>139</v>
      </c>
      <c r="C46" t="s">
        <v>140</v>
      </c>
      <c r="D46" t="s">
        <v>20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>
      <c r="A47" s="4" t="s">
        <v>141</v>
      </c>
      <c r="B47" t="s">
        <v>142</v>
      </c>
      <c r="C47" t="s">
        <v>143</v>
      </c>
      <c r="D47" t="s">
        <v>20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>
      <c r="A48" s="4" t="s">
        <v>144</v>
      </c>
      <c r="B48" t="s">
        <v>145</v>
      </c>
      <c r="C48" t="s">
        <v>146</v>
      </c>
      <c r="D48" t="s">
        <v>28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>
      <c r="A49" s="4" t="s">
        <v>160</v>
      </c>
      <c r="B49" t="s">
        <v>161</v>
      </c>
      <c r="C49" t="s">
        <v>88</v>
      </c>
      <c r="D49" t="s">
        <v>20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>
      <c r="A50" s="4" t="s">
        <v>152</v>
      </c>
      <c r="B50" t="s">
        <v>153</v>
      </c>
      <c r="C50" t="s">
        <v>151</v>
      </c>
      <c r="D50" t="s">
        <v>13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>
      <c r="A51" s="4" t="s">
        <v>162</v>
      </c>
      <c r="B51" t="s">
        <v>163</v>
      </c>
      <c r="C51" t="s">
        <v>88</v>
      </c>
      <c r="D51" t="s">
        <v>20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>
      <c r="A52" s="4" t="s">
        <v>149</v>
      </c>
      <c r="B52" t="s">
        <v>150</v>
      </c>
      <c r="C52" t="s">
        <v>151</v>
      </c>
      <c r="D52" t="s">
        <v>13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>
      <c r="A53" s="4" t="s">
        <v>156</v>
      </c>
      <c r="B53" t="s">
        <v>157</v>
      </c>
      <c r="C53" t="s">
        <v>151</v>
      </c>
      <c r="D53" t="s">
        <v>24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>
      <c r="A54" s="4" t="s">
        <v>164</v>
      </c>
      <c r="B54" t="s">
        <v>165</v>
      </c>
      <c r="C54" t="s">
        <v>88</v>
      </c>
      <c r="D54" t="s">
        <v>24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>
      <c r="A55" s="4" t="s">
        <v>147</v>
      </c>
      <c r="B55" t="s">
        <v>148</v>
      </c>
      <c r="C55" t="s">
        <v>88</v>
      </c>
      <c r="D55" t="s">
        <v>24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>
      <c r="A56" s="4" t="s">
        <v>158</v>
      </c>
      <c r="B56" t="s">
        <v>159</v>
      </c>
      <c r="C56" t="s">
        <v>88</v>
      </c>
      <c r="D56" t="s">
        <v>28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>
      <c r="A57" s="4" t="s">
        <v>154</v>
      </c>
      <c r="B57" t="s">
        <v>155</v>
      </c>
      <c r="C57" t="s">
        <v>151</v>
      </c>
      <c r="D57" t="s">
        <v>13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>
      <c r="A58" s="4" t="s">
        <v>169</v>
      </c>
      <c r="B58" t="s">
        <v>170</v>
      </c>
      <c r="C58" t="s">
        <v>171</v>
      </c>
      <c r="D58" t="s">
        <v>13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>
      <c r="A59" s="4" t="s">
        <v>166</v>
      </c>
      <c r="B59" t="s">
        <v>167</v>
      </c>
      <c r="C59" t="s">
        <v>168</v>
      </c>
      <c r="D59" t="s">
        <v>24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>
      <c r="A60" s="4" t="s">
        <v>172</v>
      </c>
      <c r="B60" t="s">
        <v>173</v>
      </c>
      <c r="C60" t="s">
        <v>174</v>
      </c>
      <c r="D60" t="s">
        <v>24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>
      <c r="A61" s="4" t="s">
        <v>175</v>
      </c>
      <c r="B61" t="s">
        <v>176</v>
      </c>
      <c r="C61" t="s">
        <v>177</v>
      </c>
      <c r="D61" t="s">
        <v>20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>
      <c r="A62" s="4" t="s">
        <v>178</v>
      </c>
      <c r="B62" t="s">
        <v>54</v>
      </c>
      <c r="C62" t="s">
        <v>179</v>
      </c>
      <c r="D62" t="s">
        <v>28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>
      <c r="A63" s="4" t="s">
        <v>183</v>
      </c>
      <c r="B63" t="s">
        <v>184</v>
      </c>
      <c r="C63" t="s">
        <v>182</v>
      </c>
      <c r="D63" t="s">
        <v>13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>
      <c r="A64" s="4" t="s">
        <v>180</v>
      </c>
      <c r="B64" t="s">
        <v>181</v>
      </c>
      <c r="C64" t="s">
        <v>182</v>
      </c>
      <c r="D64" t="s">
        <v>20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>
      <c r="A65" s="4" t="s">
        <v>188</v>
      </c>
      <c r="B65" t="s">
        <v>189</v>
      </c>
      <c r="C65" t="s">
        <v>187</v>
      </c>
      <c r="D65" t="s">
        <v>20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>
      <c r="A66" s="4" t="s">
        <v>185</v>
      </c>
      <c r="B66" t="s">
        <v>186</v>
      </c>
      <c r="C66" t="s">
        <v>187</v>
      </c>
      <c r="D66" t="s">
        <v>13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>
      <c r="A67" s="4" t="s">
        <v>190</v>
      </c>
      <c r="B67" t="s">
        <v>191</v>
      </c>
      <c r="C67" t="s">
        <v>192</v>
      </c>
      <c r="D67" t="s">
        <v>13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>
      <c r="A68" s="4" t="s">
        <v>193</v>
      </c>
      <c r="B68" t="s">
        <v>194</v>
      </c>
      <c r="C68" t="s">
        <v>195</v>
      </c>
      <c r="D68" t="s">
        <v>20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>
      <c r="A69" s="4" t="s">
        <v>196</v>
      </c>
      <c r="B69" t="s">
        <v>197</v>
      </c>
      <c r="C69" t="s">
        <v>198</v>
      </c>
      <c r="D69" t="s">
        <v>28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>
      <c r="A70" s="4" t="s">
        <v>199</v>
      </c>
      <c r="B70" t="s">
        <v>60</v>
      </c>
      <c r="C70" t="s">
        <v>200</v>
      </c>
      <c r="D70" t="s">
        <v>13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>
      <c r="A71" s="4" t="s">
        <v>201</v>
      </c>
      <c r="B71" t="s">
        <v>202</v>
      </c>
      <c r="C71" t="s">
        <v>203</v>
      </c>
      <c r="D71" t="s">
        <v>28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>
      <c r="A72" s="4" t="s">
        <v>204</v>
      </c>
      <c r="B72" t="s">
        <v>205</v>
      </c>
      <c r="C72" t="s">
        <v>206</v>
      </c>
      <c r="D72" t="s">
        <v>13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>
      <c r="A73" s="4" t="s">
        <v>207</v>
      </c>
      <c r="B73" t="s">
        <v>208</v>
      </c>
      <c r="C73" t="s">
        <v>209</v>
      </c>
      <c r="D73" t="s">
        <v>13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>
      <c r="A74" s="4" t="s">
        <v>210</v>
      </c>
      <c r="B74" t="s">
        <v>211</v>
      </c>
      <c r="C74" t="s">
        <v>212</v>
      </c>
      <c r="D74" t="s">
        <v>20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>
      <c r="A75" s="4" t="s">
        <v>213</v>
      </c>
      <c r="B75" t="s">
        <v>214</v>
      </c>
      <c r="C75" t="s">
        <v>215</v>
      </c>
      <c r="D75" t="s">
        <v>24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>
      <c r="A76" s="4" t="s">
        <v>216</v>
      </c>
      <c r="B76" t="s">
        <v>217</v>
      </c>
      <c r="C76" t="s">
        <v>218</v>
      </c>
      <c r="D76" t="s">
        <v>13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>
      <c r="A77" s="4" t="s">
        <v>219</v>
      </c>
      <c r="B77" t="s">
        <v>37</v>
      </c>
      <c r="C77" t="s">
        <v>220</v>
      </c>
      <c r="D77" t="s">
        <v>24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>
      <c r="A78" s="4" t="s">
        <v>221</v>
      </c>
      <c r="B78" t="s">
        <v>222</v>
      </c>
      <c r="C78" t="s">
        <v>223</v>
      </c>
      <c r="D78" t="s">
        <v>13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>
      <c r="A79" s="4" t="s">
        <v>224</v>
      </c>
      <c r="B79" t="s">
        <v>225</v>
      </c>
      <c r="C79" t="s">
        <v>226</v>
      </c>
      <c r="D79" t="s">
        <v>20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>
      <c r="A80" s="4" t="s">
        <v>227</v>
      </c>
      <c r="B80" t="s">
        <v>228</v>
      </c>
      <c r="C80" t="s">
        <v>229</v>
      </c>
      <c r="D80" t="s">
        <v>28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>
      <c r="A81" s="4" t="s">
        <v>230</v>
      </c>
      <c r="B81" t="s">
        <v>231</v>
      </c>
      <c r="C81" t="s">
        <v>232</v>
      </c>
      <c r="D81" t="s">
        <v>13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>
      <c r="A82" s="4" t="s">
        <v>233</v>
      </c>
      <c r="B82" t="s">
        <v>234</v>
      </c>
      <c r="C82" t="s">
        <v>235</v>
      </c>
      <c r="D82" t="s">
        <v>20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>
      <c r="A83" s="4" t="s">
        <v>236</v>
      </c>
      <c r="B83" t="s">
        <v>237</v>
      </c>
      <c r="C83" t="s">
        <v>238</v>
      </c>
      <c r="D83" t="s">
        <v>13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>
      <c r="A84" s="4" t="s">
        <v>239</v>
      </c>
      <c r="B84" t="s">
        <v>240</v>
      </c>
      <c r="C84" t="s">
        <v>241</v>
      </c>
      <c r="D84" t="s">
        <v>20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>
      <c r="A85" s="4" t="s">
        <v>242</v>
      </c>
      <c r="B85" t="s">
        <v>243</v>
      </c>
      <c r="C85" t="s">
        <v>244</v>
      </c>
      <c r="D85" t="s">
        <v>13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>
      <c r="A86" s="4" t="s">
        <v>245</v>
      </c>
      <c r="B86" t="s">
        <v>246</v>
      </c>
      <c r="C86" t="s">
        <v>247</v>
      </c>
      <c r="D86" t="s">
        <v>13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>
      <c r="A87" s="4" t="s">
        <v>248</v>
      </c>
      <c r="B87" t="s">
        <v>246</v>
      </c>
      <c r="C87" t="s">
        <v>249</v>
      </c>
      <c r="D87" t="s">
        <v>20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>
      <c r="A88" s="4" t="s">
        <v>250</v>
      </c>
      <c r="B88" t="s">
        <v>251</v>
      </c>
      <c r="C88" t="s">
        <v>252</v>
      </c>
      <c r="D88" t="s">
        <v>28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>
      <c r="A89" s="4" t="s">
        <v>253</v>
      </c>
      <c r="B89" t="s">
        <v>254</v>
      </c>
      <c r="C89" t="s">
        <v>255</v>
      </c>
      <c r="D89" t="s">
        <v>13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>
      <c r="A90" s="4" t="s">
        <v>256</v>
      </c>
      <c r="B90" t="s">
        <v>257</v>
      </c>
      <c r="C90" t="s">
        <v>258</v>
      </c>
      <c r="D90" t="s">
        <v>20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>
      <c r="A91" s="4" t="s">
        <v>259</v>
      </c>
      <c r="B91" t="s">
        <v>260</v>
      </c>
      <c r="C91" t="s">
        <v>261</v>
      </c>
      <c r="D91" t="s">
        <v>20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>
      <c r="A92" s="4" t="s">
        <v>262</v>
      </c>
      <c r="B92" t="s">
        <v>263</v>
      </c>
      <c r="C92" t="s">
        <v>264</v>
      </c>
      <c r="D92" t="s">
        <v>20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>
      <c r="A93" s="4" t="s">
        <v>265</v>
      </c>
      <c r="B93" t="s">
        <v>266</v>
      </c>
      <c r="C93" t="s">
        <v>267</v>
      </c>
      <c r="D93" t="s">
        <v>13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>
      <c r="A94" s="4" t="s">
        <v>268</v>
      </c>
      <c r="B94" t="s">
        <v>269</v>
      </c>
      <c r="C94" t="s">
        <v>270</v>
      </c>
      <c r="D94" t="s">
        <v>20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>
      <c r="A95" s="4" t="s">
        <v>271</v>
      </c>
      <c r="B95" t="s">
        <v>272</v>
      </c>
      <c r="C95" t="s">
        <v>273</v>
      </c>
      <c r="D95" t="s">
        <v>24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>
      <c r="A96" s="4" t="s">
        <v>274</v>
      </c>
      <c r="B96" t="s">
        <v>275</v>
      </c>
      <c r="C96" t="s">
        <v>276</v>
      </c>
      <c r="D96" t="s">
        <v>13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>
      <c r="A97" s="4" t="s">
        <v>277</v>
      </c>
      <c r="B97" t="s">
        <v>278</v>
      </c>
      <c r="C97" t="s">
        <v>279</v>
      </c>
      <c r="D97" t="s">
        <v>13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>
      <c r="A98" s="4" t="s">
        <v>280</v>
      </c>
      <c r="B98" t="s">
        <v>118</v>
      </c>
      <c r="C98" t="s">
        <v>281</v>
      </c>
      <c r="D98" t="s">
        <v>20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>
      <c r="A99" s="4" t="s">
        <v>282</v>
      </c>
      <c r="B99" t="s">
        <v>283</v>
      </c>
      <c r="C99" t="s">
        <v>284</v>
      </c>
      <c r="D99" t="s">
        <v>28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>
      <c r="A100" s="4" t="s">
        <v>285</v>
      </c>
      <c r="B100" t="s">
        <v>286</v>
      </c>
      <c r="C100" t="s">
        <v>287</v>
      </c>
      <c r="D100" t="s">
        <v>13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>
      <c r="A101" s="4" t="s">
        <v>288</v>
      </c>
      <c r="B101" t="s">
        <v>289</v>
      </c>
      <c r="C101" t="s">
        <v>290</v>
      </c>
      <c r="D101" t="s">
        <v>20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>
      <c r="A102" s="4" t="s">
        <v>291</v>
      </c>
      <c r="B102" t="s">
        <v>292</v>
      </c>
      <c r="C102" t="s">
        <v>293</v>
      </c>
      <c r="D102" t="s">
        <v>24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>
      <c r="A103" s="4" t="s">
        <v>294</v>
      </c>
      <c r="B103" t="s">
        <v>295</v>
      </c>
      <c r="C103" t="s">
        <v>296</v>
      </c>
      <c r="D103" t="s">
        <v>20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>
      <c r="A104" s="4" t="s">
        <v>297</v>
      </c>
      <c r="B104" t="s">
        <v>298</v>
      </c>
      <c r="C104" t="s">
        <v>299</v>
      </c>
      <c r="D104" t="s">
        <v>13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>
      <c r="A105" s="4" t="s">
        <v>300</v>
      </c>
      <c r="B105" t="s">
        <v>301</v>
      </c>
      <c r="C105" t="s">
        <v>302</v>
      </c>
      <c r="D105" t="s">
        <v>24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>
      <c r="A106" s="4" t="s">
        <v>303</v>
      </c>
      <c r="B106" t="s">
        <v>304</v>
      </c>
      <c r="C106" t="s">
        <v>305</v>
      </c>
      <c r="D106" t="s">
        <v>24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>
      <c r="A107" s="4" t="s">
        <v>306</v>
      </c>
      <c r="B107" t="s">
        <v>307</v>
      </c>
      <c r="C107" t="s">
        <v>308</v>
      </c>
      <c r="D107" t="s">
        <v>13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>
      <c r="A108" s="4" t="s">
        <v>309</v>
      </c>
      <c r="B108" t="s">
        <v>310</v>
      </c>
      <c r="C108" t="s">
        <v>311</v>
      </c>
      <c r="D108" t="s">
        <v>20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>
      <c r="A109" s="4" t="s">
        <v>312</v>
      </c>
      <c r="B109" t="s">
        <v>313</v>
      </c>
      <c r="C109" t="s">
        <v>314</v>
      </c>
      <c r="D109" t="s">
        <v>28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>
      <c r="A110" s="4" t="s">
        <v>315</v>
      </c>
      <c r="B110" t="s">
        <v>316</v>
      </c>
      <c r="C110" t="s">
        <v>317</v>
      </c>
      <c r="D110" t="s">
        <v>28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>
      <c r="A111" s="4" t="s">
        <v>318</v>
      </c>
      <c r="B111" t="s">
        <v>319</v>
      </c>
      <c r="C111" t="s">
        <v>320</v>
      </c>
      <c r="D111" t="s">
        <v>20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>
      <c r="A112" s="4" t="s">
        <v>324</v>
      </c>
      <c r="B112" t="s">
        <v>55</v>
      </c>
      <c r="C112" t="s">
        <v>323</v>
      </c>
      <c r="D112" t="s">
        <v>20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>
      <c r="A113" s="4" t="s">
        <v>321</v>
      </c>
      <c r="B113" t="s">
        <v>322</v>
      </c>
      <c r="C113" t="s">
        <v>323</v>
      </c>
      <c r="D113" t="s">
        <v>24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>
      <c r="A114" s="4" t="s">
        <v>325</v>
      </c>
      <c r="B114" t="s">
        <v>326</v>
      </c>
      <c r="C114" t="s">
        <v>327</v>
      </c>
      <c r="D114" t="s">
        <v>28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>
      <c r="A115" s="4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>
      <c r="A116" s="4" t="s">
        <v>331</v>
      </c>
      <c r="B116" t="s">
        <v>332</v>
      </c>
      <c r="C116" t="s">
        <v>333</v>
      </c>
      <c r="D116" t="s">
        <v>24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>
      <c r="A117" s="4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>
      <c r="A118" s="4" t="s">
        <v>339</v>
      </c>
      <c r="B118" t="s">
        <v>340</v>
      </c>
      <c r="C118" t="s">
        <v>333</v>
      </c>
      <c r="D118" t="s">
        <v>20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>
      <c r="A119" s="4" t="s">
        <v>337</v>
      </c>
      <c r="B119" t="s">
        <v>338</v>
      </c>
      <c r="C119" t="s">
        <v>333</v>
      </c>
      <c r="D119" t="s">
        <v>13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>
      <c r="A120" s="4" t="s">
        <v>341</v>
      </c>
      <c r="B120" t="s">
        <v>342</v>
      </c>
      <c r="C120" t="s">
        <v>343</v>
      </c>
      <c r="D120" t="s">
        <v>28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>
      <c r="A121" s="4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>
      <c r="A122" s="4" t="s">
        <v>347</v>
      </c>
      <c r="B122" t="s">
        <v>348</v>
      </c>
      <c r="C122" t="s">
        <v>349</v>
      </c>
      <c r="D122" t="s">
        <v>24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>
      <c r="A123" s="4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>
      <c r="A124" s="4" t="s">
        <v>353</v>
      </c>
      <c r="B124" t="s">
        <v>354</v>
      </c>
      <c r="C124" t="s">
        <v>355</v>
      </c>
      <c r="D124" t="s">
        <v>13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>
      <c r="A125" s="4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>
      <c r="A126" s="4" t="s">
        <v>359</v>
      </c>
      <c r="B126" t="s">
        <v>360</v>
      </c>
      <c r="C126" t="s">
        <v>361</v>
      </c>
      <c r="D126" t="s">
        <v>20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>
      <c r="A127" s="4" t="s">
        <v>362</v>
      </c>
      <c r="B127" t="s">
        <v>363</v>
      </c>
      <c r="C127" t="s">
        <v>364</v>
      </c>
      <c r="D127" t="s">
        <v>28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>
      <c r="A128" s="4" t="s">
        <v>365</v>
      </c>
      <c r="B128" t="s">
        <v>366</v>
      </c>
      <c r="C128" t="s">
        <v>367</v>
      </c>
      <c r="D128" t="s">
        <v>20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>
      <c r="A129" s="4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>
      <c r="A130" s="4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>
      <c r="A131" s="4" t="s">
        <v>373</v>
      </c>
      <c r="B131" t="s">
        <v>374</v>
      </c>
      <c r="C131" t="s">
        <v>375</v>
      </c>
      <c r="D131" t="s">
        <v>24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>
      <c r="A132" s="4" t="s">
        <v>376</v>
      </c>
      <c r="B132" t="s">
        <v>377</v>
      </c>
      <c r="C132" t="s">
        <v>378</v>
      </c>
      <c r="D132" t="s">
        <v>13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>
      <c r="A133" s="4" t="s">
        <v>379</v>
      </c>
      <c r="B133" t="s">
        <v>380</v>
      </c>
      <c r="C133" t="s">
        <v>381</v>
      </c>
      <c r="D133" t="s">
        <v>24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>
      <c r="A134" s="4" t="s">
        <v>382</v>
      </c>
      <c r="B134" t="s">
        <v>383</v>
      </c>
      <c r="C134" t="s">
        <v>384</v>
      </c>
      <c r="D134" t="s">
        <v>13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>
      <c r="A135" s="4" t="s">
        <v>385</v>
      </c>
      <c r="B135" t="s">
        <v>386</v>
      </c>
      <c r="C135" t="s">
        <v>387</v>
      </c>
      <c r="D135" t="s">
        <v>13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>
      <c r="A136" s="4" t="s">
        <v>388</v>
      </c>
      <c r="B136" t="s">
        <v>389</v>
      </c>
      <c r="C136" t="s">
        <v>390</v>
      </c>
      <c r="D136" t="s">
        <v>13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>
      <c r="A137" s="4" t="s">
        <v>391</v>
      </c>
      <c r="B137" t="s">
        <v>54</v>
      </c>
      <c r="C137" t="s">
        <v>392</v>
      </c>
      <c r="D137" t="s">
        <v>20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>
      <c r="A138" s="4" t="s">
        <v>393</v>
      </c>
      <c r="B138" t="s">
        <v>386</v>
      </c>
      <c r="C138" t="s">
        <v>394</v>
      </c>
      <c r="D138" t="s">
        <v>24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>
      <c r="A139" s="4" t="s">
        <v>395</v>
      </c>
      <c r="B139" t="s">
        <v>396</v>
      </c>
      <c r="C139" t="s">
        <v>397</v>
      </c>
      <c r="D139" t="s">
        <v>13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>
      <c r="A140" s="4" t="s">
        <v>401</v>
      </c>
      <c r="B140" t="s">
        <v>402</v>
      </c>
      <c r="C140" t="s">
        <v>400</v>
      </c>
      <c r="D140" t="s">
        <v>20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>
      <c r="A141" s="4" t="s">
        <v>398</v>
      </c>
      <c r="B141" t="s">
        <v>399</v>
      </c>
      <c r="C141" t="s">
        <v>400</v>
      </c>
      <c r="D141" t="s">
        <v>24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>
      <c r="A142" s="4" t="s">
        <v>403</v>
      </c>
      <c r="B142" t="s">
        <v>404</v>
      </c>
      <c r="C142" t="s">
        <v>405</v>
      </c>
      <c r="D142" t="s">
        <v>13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>
      <c r="A143" s="4" t="s">
        <v>417</v>
      </c>
      <c r="B143" t="s">
        <v>418</v>
      </c>
      <c r="C143" t="s">
        <v>408</v>
      </c>
      <c r="D143" t="s">
        <v>28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>
      <c r="A144" s="4" t="s">
        <v>406</v>
      </c>
      <c r="B144" t="s">
        <v>407</v>
      </c>
      <c r="C144" t="s">
        <v>408</v>
      </c>
      <c r="D144" t="s">
        <v>20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>
      <c r="A145" s="4" t="s">
        <v>410</v>
      </c>
      <c r="B145" t="s">
        <v>411</v>
      </c>
      <c r="C145" t="s">
        <v>408</v>
      </c>
      <c r="D145" t="s">
        <v>13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>
      <c r="A146" s="4" t="s">
        <v>409</v>
      </c>
      <c r="B146" t="s">
        <v>60</v>
      </c>
      <c r="C146" t="s">
        <v>408</v>
      </c>
      <c r="D146" t="s">
        <v>20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>
      <c r="A147" s="4" t="s">
        <v>415</v>
      </c>
      <c r="B147" t="s">
        <v>416</v>
      </c>
      <c r="C147" t="s">
        <v>408</v>
      </c>
      <c r="D147" t="s">
        <v>20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>
      <c r="A148" s="4" t="s">
        <v>412</v>
      </c>
      <c r="B148" t="s">
        <v>413</v>
      </c>
      <c r="C148" t="s">
        <v>414</v>
      </c>
      <c r="D148" t="s">
        <v>28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>
      <c r="A149" s="4" t="s">
        <v>419</v>
      </c>
      <c r="B149" t="s">
        <v>420</v>
      </c>
      <c r="C149" t="s">
        <v>421</v>
      </c>
      <c r="D149" t="s">
        <v>28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>
      <c r="A150" s="4" t="s">
        <v>422</v>
      </c>
      <c r="B150" t="s">
        <v>423</v>
      </c>
      <c r="C150" t="s">
        <v>424</v>
      </c>
      <c r="D150" t="s">
        <v>13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>
      <c r="A151" s="4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>
      <c r="A152" s="4" t="s">
        <v>428</v>
      </c>
      <c r="B152" t="s">
        <v>429</v>
      </c>
      <c r="C152" t="s">
        <v>430</v>
      </c>
      <c r="D152" t="s">
        <v>20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>
      <c r="A153" s="4" t="s">
        <v>434</v>
      </c>
      <c r="B153" t="s">
        <v>435</v>
      </c>
      <c r="C153" t="s">
        <v>433</v>
      </c>
      <c r="D153" t="s">
        <v>28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>
      <c r="A154" s="4" t="s">
        <v>431</v>
      </c>
      <c r="B154" t="s">
        <v>432</v>
      </c>
      <c r="C154" t="s">
        <v>433</v>
      </c>
      <c r="D154" t="s">
        <v>13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>
      <c r="A155" s="4" t="s">
        <v>436</v>
      </c>
      <c r="B155" t="s">
        <v>437</v>
      </c>
      <c r="C155" t="s">
        <v>438</v>
      </c>
      <c r="D155" t="s">
        <v>24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>
      <c r="A156" s="4" t="s">
        <v>439</v>
      </c>
      <c r="B156" t="s">
        <v>440</v>
      </c>
      <c r="C156" t="s">
        <v>441</v>
      </c>
      <c r="D156" t="s">
        <v>24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>
      <c r="A157" s="4" t="s">
        <v>442</v>
      </c>
      <c r="B157" t="s">
        <v>443</v>
      </c>
      <c r="C157" t="s">
        <v>444</v>
      </c>
      <c r="D157" t="s">
        <v>13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>
      <c r="A158" s="4" t="s">
        <v>445</v>
      </c>
      <c r="B158" t="s">
        <v>446</v>
      </c>
      <c r="C158" t="s">
        <v>447</v>
      </c>
      <c r="D158" t="s">
        <v>20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>
      <c r="A159" s="4" t="s">
        <v>453</v>
      </c>
      <c r="B159" t="s">
        <v>454</v>
      </c>
      <c r="C159" t="s">
        <v>455</v>
      </c>
      <c r="D159" t="s">
        <v>13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>
      <c r="A160" s="4" t="s">
        <v>451</v>
      </c>
      <c r="B160" t="s">
        <v>452</v>
      </c>
      <c r="C160" t="s">
        <v>450</v>
      </c>
      <c r="D160" t="s">
        <v>28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>
      <c r="A161" s="4" t="s">
        <v>448</v>
      </c>
      <c r="B161" t="s">
        <v>449</v>
      </c>
      <c r="C161" t="s">
        <v>450</v>
      </c>
      <c r="D161" t="s">
        <v>24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>
      <c r="A162" s="4" t="s">
        <v>456</v>
      </c>
      <c r="B162" t="s">
        <v>457</v>
      </c>
      <c r="C162" t="s">
        <v>458</v>
      </c>
      <c r="D162" t="s">
        <v>28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>
      <c r="A163" s="4" t="s">
        <v>459</v>
      </c>
      <c r="B163" t="s">
        <v>460</v>
      </c>
      <c r="C163" t="s">
        <v>461</v>
      </c>
      <c r="D163" t="s">
        <v>20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>
      <c r="A164" s="4" t="s">
        <v>462</v>
      </c>
      <c r="B164" t="s">
        <v>463</v>
      </c>
      <c r="C164" t="s">
        <v>37</v>
      </c>
      <c r="D164" t="s">
        <v>24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>
      <c r="A165" s="4" t="s">
        <v>464</v>
      </c>
      <c r="B165" t="s">
        <v>465</v>
      </c>
      <c r="C165" t="s">
        <v>466</v>
      </c>
      <c r="D165" t="s">
        <v>28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>
      <c r="A166" s="4" t="s">
        <v>467</v>
      </c>
      <c r="B166" t="s">
        <v>468</v>
      </c>
      <c r="C166" t="s">
        <v>469</v>
      </c>
      <c r="D166" t="s">
        <v>13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>
      <c r="A167" s="4" t="s">
        <v>470</v>
      </c>
      <c r="B167" t="s">
        <v>471</v>
      </c>
      <c r="C167" t="s">
        <v>472</v>
      </c>
      <c r="D167" t="s">
        <v>24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>
      <c r="A168" s="4" t="s">
        <v>473</v>
      </c>
      <c r="B168" t="s">
        <v>474</v>
      </c>
      <c r="C168" t="s">
        <v>475</v>
      </c>
      <c r="D168" t="s">
        <v>24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>
      <c r="A169" s="4" t="s">
        <v>476</v>
      </c>
      <c r="B169" t="s">
        <v>477</v>
      </c>
      <c r="C169" t="s">
        <v>478</v>
      </c>
      <c r="D169" t="s">
        <v>13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>
      <c r="A170" s="4" t="s">
        <v>479</v>
      </c>
      <c r="B170" t="s">
        <v>480</v>
      </c>
      <c r="C170" t="s">
        <v>481</v>
      </c>
      <c r="D170" t="s">
        <v>28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>
      <c r="A171" s="4" t="s">
        <v>487</v>
      </c>
      <c r="B171" t="s">
        <v>488</v>
      </c>
      <c r="C171" t="s">
        <v>484</v>
      </c>
      <c r="D171" t="s">
        <v>13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>
      <c r="A172" s="4" t="s">
        <v>482</v>
      </c>
      <c r="B172" t="s">
        <v>483</v>
      </c>
      <c r="C172" t="s">
        <v>484</v>
      </c>
      <c r="D172" t="s">
        <v>20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>
      <c r="A173" s="4" t="s">
        <v>485</v>
      </c>
      <c r="B173" t="s">
        <v>486</v>
      </c>
      <c r="C173" t="s">
        <v>484</v>
      </c>
      <c r="D173" t="s">
        <v>20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>
      <c r="A174" s="4" t="s">
        <v>489</v>
      </c>
      <c r="B174" t="s">
        <v>490</v>
      </c>
      <c r="C174" t="s">
        <v>484</v>
      </c>
      <c r="D174" t="s">
        <v>28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>
      <c r="A175" s="4" t="s">
        <v>491</v>
      </c>
      <c r="B175" t="s">
        <v>492</v>
      </c>
      <c r="C175" t="s">
        <v>493</v>
      </c>
      <c r="D175" t="s">
        <v>24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>
      <c r="A176" s="4" t="s">
        <v>494</v>
      </c>
      <c r="B176" t="s">
        <v>495</v>
      </c>
      <c r="C176" t="s">
        <v>496</v>
      </c>
      <c r="D176" t="s">
        <v>20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>
      <c r="A177" s="4" t="s">
        <v>500</v>
      </c>
      <c r="B177" t="s">
        <v>501</v>
      </c>
      <c r="C177" t="s">
        <v>499</v>
      </c>
      <c r="D177" t="s">
        <v>20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4" t="s">
        <v>497</v>
      </c>
      <c r="B178" t="s">
        <v>498</v>
      </c>
      <c r="C178" t="s">
        <v>499</v>
      </c>
      <c r="D178" t="s">
        <v>20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>
      <c r="A179" s="4" t="s">
        <v>502</v>
      </c>
      <c r="B179" t="s">
        <v>503</v>
      </c>
      <c r="C179" t="s">
        <v>504</v>
      </c>
      <c r="D179" t="s">
        <v>24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>
      <c r="A180" s="4" t="s">
        <v>505</v>
      </c>
      <c r="B180" t="s">
        <v>506</v>
      </c>
      <c r="C180" t="s">
        <v>507</v>
      </c>
      <c r="D180" t="s">
        <v>24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>
      <c r="A181" s="4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>
      <c r="A182" s="4" t="s">
        <v>511</v>
      </c>
      <c r="B182" t="s">
        <v>512</v>
      </c>
      <c r="C182" t="s">
        <v>513</v>
      </c>
      <c r="D182" t="s">
        <v>24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>
      <c r="A183" s="4" t="s">
        <v>514</v>
      </c>
      <c r="B183" t="s">
        <v>515</v>
      </c>
      <c r="C183" t="s">
        <v>516</v>
      </c>
      <c r="D183" t="s">
        <v>28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>
      <c r="A184" s="4" t="s">
        <v>517</v>
      </c>
      <c r="B184" t="s">
        <v>518</v>
      </c>
      <c r="C184" t="s">
        <v>519</v>
      </c>
      <c r="D184" t="s">
        <v>20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>
      <c r="A185" s="4" t="s">
        <v>520</v>
      </c>
      <c r="B185" t="s">
        <v>521</v>
      </c>
      <c r="C185" t="s">
        <v>522</v>
      </c>
      <c r="D185" t="s">
        <v>20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>
      <c r="A186" s="4" t="s">
        <v>523</v>
      </c>
      <c r="B186" t="s">
        <v>524</v>
      </c>
      <c r="C186" t="s">
        <v>525</v>
      </c>
      <c r="D186" t="s">
        <v>13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>
      <c r="A187" s="4" t="s">
        <v>526</v>
      </c>
      <c r="B187" t="s">
        <v>527</v>
      </c>
      <c r="C187" t="s">
        <v>528</v>
      </c>
      <c r="D187" t="s">
        <v>13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>
      <c r="A188" s="4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>
      <c r="A189" s="4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>
      <c r="A190" s="4" t="s">
        <v>532</v>
      </c>
      <c r="B190" t="s">
        <v>115</v>
      </c>
      <c r="C190" t="s">
        <v>531</v>
      </c>
      <c r="D190" t="s">
        <v>13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>
      <c r="A191" s="4" t="s">
        <v>535</v>
      </c>
      <c r="B191" t="s">
        <v>536</v>
      </c>
      <c r="C191" t="s">
        <v>537</v>
      </c>
      <c r="D191" t="s">
        <v>28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>
      <c r="A192" s="4" t="s">
        <v>547</v>
      </c>
      <c r="B192" t="s">
        <v>548</v>
      </c>
      <c r="C192" t="s">
        <v>546</v>
      </c>
      <c r="D192" t="s">
        <v>20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>
      <c r="A193" s="4" t="s">
        <v>551</v>
      </c>
      <c r="B193" t="s">
        <v>552</v>
      </c>
      <c r="C193" t="s">
        <v>540</v>
      </c>
      <c r="D193" t="s">
        <v>20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>
      <c r="A194" s="4" t="s">
        <v>549</v>
      </c>
      <c r="B194" t="s">
        <v>550</v>
      </c>
      <c r="C194" t="s">
        <v>546</v>
      </c>
      <c r="D194" t="s">
        <v>13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>
      <c r="A195" s="4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>
      <c r="A196" s="4" t="s">
        <v>543</v>
      </c>
      <c r="B196" t="s">
        <v>495</v>
      </c>
      <c r="C196" t="s">
        <v>540</v>
      </c>
      <c r="D196" t="s">
        <v>13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>
      <c r="A197" s="4" t="s">
        <v>544</v>
      </c>
      <c r="B197" t="s">
        <v>545</v>
      </c>
      <c r="C197" t="s">
        <v>546</v>
      </c>
      <c r="D197" t="s">
        <v>13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>
      <c r="A198" s="4" t="s">
        <v>538</v>
      </c>
      <c r="B198" t="s">
        <v>539</v>
      </c>
      <c r="C198" t="s">
        <v>540</v>
      </c>
      <c r="D198" t="s">
        <v>24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>
      <c r="A199" s="4" t="s">
        <v>553</v>
      </c>
      <c r="B199" t="s">
        <v>554</v>
      </c>
      <c r="C199" t="s">
        <v>540</v>
      </c>
      <c r="D199" t="s">
        <v>13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>
      <c r="A200" s="4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>
      <c r="A201" s="4" t="s">
        <v>557</v>
      </c>
      <c r="B201" t="s">
        <v>558</v>
      </c>
      <c r="C201" t="s">
        <v>546</v>
      </c>
      <c r="D201" t="s">
        <v>28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>
      <c r="A202" s="4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>
      <c r="A203" s="4" t="s">
        <v>566</v>
      </c>
      <c r="B203" t="s">
        <v>567</v>
      </c>
      <c r="C203" t="s">
        <v>568</v>
      </c>
      <c r="D203" t="s">
        <v>13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>
      <c r="A204" s="4" t="s">
        <v>562</v>
      </c>
      <c r="B204" t="s">
        <v>563</v>
      </c>
      <c r="C204" t="s">
        <v>561</v>
      </c>
      <c r="D204" t="s">
        <v>28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>
      <c r="A205" s="4" t="s">
        <v>564</v>
      </c>
      <c r="B205" t="s">
        <v>565</v>
      </c>
      <c r="C205" t="s">
        <v>561</v>
      </c>
      <c r="D205" t="s">
        <v>28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>
      <c r="A206" s="4" t="s">
        <v>569</v>
      </c>
      <c r="B206" t="s">
        <v>570</v>
      </c>
      <c r="C206" t="s">
        <v>571</v>
      </c>
      <c r="D206" t="s">
        <v>28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>
      <c r="A207" s="4" t="s">
        <v>572</v>
      </c>
      <c r="B207" t="s">
        <v>573</v>
      </c>
      <c r="C207" t="s">
        <v>574</v>
      </c>
      <c r="D207" t="s">
        <v>13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>
      <c r="A208" s="4" t="s">
        <v>575</v>
      </c>
      <c r="B208" t="s">
        <v>576</v>
      </c>
      <c r="C208" t="s">
        <v>577</v>
      </c>
      <c r="D208" t="s">
        <v>28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>
      <c r="A209" s="4" t="s">
        <v>578</v>
      </c>
      <c r="B209" t="s">
        <v>579</v>
      </c>
      <c r="C209" t="s">
        <v>580</v>
      </c>
      <c r="D209" t="s">
        <v>24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>
      <c r="A210" s="4" t="s">
        <v>581</v>
      </c>
      <c r="B210" t="s">
        <v>582</v>
      </c>
      <c r="C210" t="s">
        <v>583</v>
      </c>
      <c r="D210" t="s">
        <v>13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>
      <c r="A211" s="4" t="s">
        <v>592</v>
      </c>
      <c r="B211" t="s">
        <v>170</v>
      </c>
      <c r="C211" t="s">
        <v>586</v>
      </c>
      <c r="D211" t="s">
        <v>13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>
      <c r="A212" s="4" t="s">
        <v>593</v>
      </c>
      <c r="B212" t="s">
        <v>594</v>
      </c>
      <c r="C212" t="s">
        <v>595</v>
      </c>
      <c r="D212" t="s">
        <v>24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>
      <c r="A213" s="4" t="s">
        <v>587</v>
      </c>
      <c r="B213" t="s">
        <v>588</v>
      </c>
      <c r="C213" t="s">
        <v>589</v>
      </c>
      <c r="D213" t="s">
        <v>24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>
      <c r="A214" s="4" t="s">
        <v>600</v>
      </c>
      <c r="B214" t="s">
        <v>601</v>
      </c>
      <c r="C214" t="s">
        <v>589</v>
      </c>
      <c r="D214" t="s">
        <v>28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>
      <c r="A215" s="4" t="s">
        <v>590</v>
      </c>
      <c r="B215" t="s">
        <v>591</v>
      </c>
      <c r="C215" t="s">
        <v>589</v>
      </c>
      <c r="D215" t="s">
        <v>28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>
      <c r="A216" s="4" t="s">
        <v>584</v>
      </c>
      <c r="B216" t="s">
        <v>585</v>
      </c>
      <c r="C216" t="s">
        <v>586</v>
      </c>
      <c r="D216" t="s">
        <v>13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>
      <c r="A217" s="4" t="s">
        <v>596</v>
      </c>
      <c r="B217" t="s">
        <v>597</v>
      </c>
      <c r="C217" t="s">
        <v>589</v>
      </c>
      <c r="D217" t="s">
        <v>13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>
      <c r="A218" s="4" t="s">
        <v>598</v>
      </c>
      <c r="B218" t="s">
        <v>599</v>
      </c>
      <c r="C218" t="s">
        <v>586</v>
      </c>
      <c r="D218" t="s">
        <v>20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>
      <c r="A219" s="4" t="s">
        <v>602</v>
      </c>
      <c r="B219" t="s">
        <v>603</v>
      </c>
      <c r="C219" t="s">
        <v>604</v>
      </c>
      <c r="D219" t="s">
        <v>13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>
      <c r="A220" s="4" t="s">
        <v>605</v>
      </c>
      <c r="B220" t="s">
        <v>606</v>
      </c>
      <c r="C220" t="s">
        <v>607</v>
      </c>
      <c r="D220" t="s">
        <v>13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>
      <c r="A221" s="4" t="s">
        <v>611</v>
      </c>
      <c r="B221" t="s">
        <v>612</v>
      </c>
      <c r="C221" t="s">
        <v>610</v>
      </c>
      <c r="D221" t="s">
        <v>13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>
      <c r="A222" s="4" t="s">
        <v>608</v>
      </c>
      <c r="B222" t="s">
        <v>609</v>
      </c>
      <c r="C222" t="s">
        <v>610</v>
      </c>
      <c r="D222" t="s">
        <v>24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>
      <c r="A223" s="4" t="s">
        <v>613</v>
      </c>
      <c r="B223" t="s">
        <v>357</v>
      </c>
      <c r="C223" t="s">
        <v>614</v>
      </c>
      <c r="D223" t="s">
        <v>20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>
      <c r="A224" s="4" t="s">
        <v>615</v>
      </c>
      <c r="B224" t="s">
        <v>616</v>
      </c>
      <c r="C224" t="s">
        <v>617</v>
      </c>
      <c r="D224" t="s">
        <v>28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>
      <c r="A225" s="4" t="s">
        <v>621</v>
      </c>
      <c r="B225" t="s">
        <v>622</v>
      </c>
      <c r="C225" t="s">
        <v>620</v>
      </c>
      <c r="D225" t="s">
        <v>28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>
      <c r="A226" s="4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>
      <c r="A227" s="4" t="s">
        <v>623</v>
      </c>
      <c r="B227" t="s">
        <v>624</v>
      </c>
      <c r="C227" t="s">
        <v>625</v>
      </c>
      <c r="D227" t="s">
        <v>13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>
      <c r="A228" s="4" t="s">
        <v>626</v>
      </c>
      <c r="B228" t="s">
        <v>627</v>
      </c>
      <c r="C228" t="s">
        <v>628</v>
      </c>
      <c r="D228" t="s">
        <v>13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>
      <c r="A229" s="4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>
      <c r="A230" s="4" t="s">
        <v>631</v>
      </c>
      <c r="B230" t="s">
        <v>632</v>
      </c>
      <c r="C230" t="s">
        <v>633</v>
      </c>
      <c r="D230" t="s">
        <v>24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>
      <c r="A231" s="4" t="s">
        <v>634</v>
      </c>
      <c r="B231" t="s">
        <v>109</v>
      </c>
      <c r="C231" t="s">
        <v>635</v>
      </c>
      <c r="D231" t="s">
        <v>28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>
      <c r="A232" s="4" t="s">
        <v>636</v>
      </c>
      <c r="B232" t="s">
        <v>637</v>
      </c>
      <c r="C232" t="s">
        <v>638</v>
      </c>
      <c r="D232" t="s">
        <v>24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>
      <c r="A233" s="4" t="s">
        <v>639</v>
      </c>
      <c r="B233" t="s">
        <v>606</v>
      </c>
      <c r="C233" t="s">
        <v>640</v>
      </c>
      <c r="D233" t="s">
        <v>13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>
      <c r="A234" s="4" t="s">
        <v>641</v>
      </c>
      <c r="B234" t="s">
        <v>637</v>
      </c>
      <c r="C234" t="s">
        <v>642</v>
      </c>
      <c r="D234" t="s">
        <v>28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>
      <c r="A235" s="4" t="s">
        <v>643</v>
      </c>
      <c r="B235" t="s">
        <v>644</v>
      </c>
      <c r="C235" t="s">
        <v>645</v>
      </c>
      <c r="D235" t="s">
        <v>20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>
      <c r="A236" s="4" t="s">
        <v>646</v>
      </c>
      <c r="B236" t="s">
        <v>647</v>
      </c>
      <c r="C236" t="s">
        <v>648</v>
      </c>
      <c r="D236" t="s">
        <v>24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>
      <c r="A237" s="4" t="s">
        <v>649</v>
      </c>
      <c r="B237" t="s">
        <v>624</v>
      </c>
      <c r="C237" t="s">
        <v>650</v>
      </c>
      <c r="D237" t="s">
        <v>13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>
      <c r="A238" s="4" t="s">
        <v>651</v>
      </c>
      <c r="B238" t="s">
        <v>527</v>
      </c>
      <c r="C238" t="s">
        <v>652</v>
      </c>
      <c r="D238" t="s">
        <v>28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>
      <c r="A239" s="4" t="s">
        <v>653</v>
      </c>
      <c r="B239" t="s">
        <v>654</v>
      </c>
      <c r="C239" t="s">
        <v>655</v>
      </c>
      <c r="D239" t="s">
        <v>13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>
      <c r="A240" s="4" t="s">
        <v>656</v>
      </c>
      <c r="B240" t="s">
        <v>246</v>
      </c>
      <c r="C240" t="s">
        <v>657</v>
      </c>
      <c r="D240" t="s">
        <v>24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>
      <c r="A241" s="4" t="s">
        <v>658</v>
      </c>
      <c r="B241" t="s">
        <v>659</v>
      </c>
      <c r="C241" t="s">
        <v>660</v>
      </c>
      <c r="D241" t="s">
        <v>28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>
      <c r="A242" s="4" t="s">
        <v>661</v>
      </c>
      <c r="B242" t="s">
        <v>662</v>
      </c>
      <c r="C242" t="s">
        <v>663</v>
      </c>
      <c r="D242" t="s">
        <v>20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>
      <c r="A243" s="4" t="s">
        <v>664</v>
      </c>
      <c r="B243" t="s">
        <v>665</v>
      </c>
      <c r="C243" t="s">
        <v>666</v>
      </c>
      <c r="D243" t="s">
        <v>13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>
      <c r="A244" s="4" t="s">
        <v>667</v>
      </c>
      <c r="B244" t="s">
        <v>668</v>
      </c>
      <c r="C244" t="s">
        <v>669</v>
      </c>
      <c r="D244" t="s">
        <v>24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>
      <c r="A245" s="4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>
      <c r="A246" s="4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>
      <c r="A247" s="4" t="s">
        <v>675</v>
      </c>
      <c r="B247" t="s">
        <v>676</v>
      </c>
      <c r="C247" t="s">
        <v>54</v>
      </c>
      <c r="D247" t="s">
        <v>20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>
      <c r="A248" s="4" t="s">
        <v>677</v>
      </c>
      <c r="B248" t="s">
        <v>678</v>
      </c>
      <c r="C248" t="s">
        <v>679</v>
      </c>
      <c r="D248" t="s">
        <v>28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>
      <c r="A249" s="4" t="s">
        <v>680</v>
      </c>
      <c r="B249" t="s">
        <v>681</v>
      </c>
      <c r="C249" t="s">
        <v>682</v>
      </c>
      <c r="D249" t="s">
        <v>20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>
      <c r="A250" s="4" t="s">
        <v>683</v>
      </c>
      <c r="B250" t="s">
        <v>684</v>
      </c>
      <c r="C250" t="s">
        <v>685</v>
      </c>
      <c r="D250" t="s">
        <v>24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>
      <c r="A251" s="4" t="s">
        <v>686</v>
      </c>
      <c r="B251" t="s">
        <v>644</v>
      </c>
      <c r="C251" t="s">
        <v>687</v>
      </c>
      <c r="D251" t="s">
        <v>20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>
      <c r="A252" s="4" t="s">
        <v>688</v>
      </c>
      <c r="B252" t="s">
        <v>272</v>
      </c>
      <c r="C252" t="s">
        <v>689</v>
      </c>
      <c r="D252" t="s">
        <v>24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>
      <c r="A253" s="4" t="s">
        <v>690</v>
      </c>
      <c r="B253" t="s">
        <v>85</v>
      </c>
      <c r="C253" t="s">
        <v>691</v>
      </c>
      <c r="D253" t="s">
        <v>20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>
      <c r="A254" s="4" t="s">
        <v>692</v>
      </c>
      <c r="B254" t="s">
        <v>693</v>
      </c>
      <c r="C254" t="s">
        <v>694</v>
      </c>
      <c r="D254" t="s">
        <v>13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>
      <c r="A255" s="4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>
      <c r="A256" s="4" t="s">
        <v>698</v>
      </c>
      <c r="B256" t="s">
        <v>699</v>
      </c>
      <c r="C256" t="s">
        <v>700</v>
      </c>
      <c r="D256" t="s">
        <v>20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>
      <c r="A257" s="4" t="s">
        <v>701</v>
      </c>
      <c r="B257" t="s">
        <v>465</v>
      </c>
      <c r="C257" t="s">
        <v>702</v>
      </c>
      <c r="D257" t="s">
        <v>28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>
      <c r="A258" s="4" t="s">
        <v>703</v>
      </c>
      <c r="B258" t="s">
        <v>307</v>
      </c>
      <c r="C258" t="s">
        <v>704</v>
      </c>
      <c r="D258" t="s">
        <v>20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>
      <c r="A259" s="4" t="s">
        <v>705</v>
      </c>
      <c r="B259" t="s">
        <v>706</v>
      </c>
      <c r="C259" t="s">
        <v>707</v>
      </c>
      <c r="D259" t="s">
        <v>28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>
      <c r="A260" s="4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>
      <c r="A261" s="4" t="s">
        <v>711</v>
      </c>
      <c r="B261" t="s">
        <v>712</v>
      </c>
      <c r="C261" t="s">
        <v>713</v>
      </c>
      <c r="D261" t="s">
        <v>28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>
      <c r="A262" s="4" t="s">
        <v>724</v>
      </c>
      <c r="B262" t="s">
        <v>725</v>
      </c>
      <c r="C262" t="s">
        <v>716</v>
      </c>
      <c r="D262" t="s">
        <v>13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>
      <c r="A263" s="4" t="s">
        <v>721</v>
      </c>
      <c r="B263" t="s">
        <v>616</v>
      </c>
      <c r="C263" t="s">
        <v>716</v>
      </c>
      <c r="D263" t="s">
        <v>24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>
      <c r="A264" s="4" t="s">
        <v>726</v>
      </c>
      <c r="B264" t="s">
        <v>727</v>
      </c>
      <c r="C264" t="s">
        <v>716</v>
      </c>
      <c r="D264" t="s">
        <v>13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>
      <c r="A265" s="4" t="s">
        <v>728</v>
      </c>
      <c r="B265" t="s">
        <v>729</v>
      </c>
      <c r="C265" t="s">
        <v>716</v>
      </c>
      <c r="D265" t="s">
        <v>28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>
      <c r="A266" s="4" t="s">
        <v>714</v>
      </c>
      <c r="B266" t="s">
        <v>715</v>
      </c>
      <c r="C266" t="s">
        <v>716</v>
      </c>
      <c r="D266" t="s">
        <v>13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>
      <c r="A267" s="4" t="s">
        <v>722</v>
      </c>
      <c r="B267" t="s">
        <v>723</v>
      </c>
      <c r="C267" t="s">
        <v>716</v>
      </c>
      <c r="D267" t="s">
        <v>20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>
      <c r="A268" s="4" t="s">
        <v>730</v>
      </c>
      <c r="B268" t="s">
        <v>731</v>
      </c>
      <c r="C268" t="s">
        <v>716</v>
      </c>
      <c r="D268" t="s">
        <v>24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>
      <c r="A269" s="4" t="s">
        <v>719</v>
      </c>
      <c r="B269" t="s">
        <v>720</v>
      </c>
      <c r="C269" t="s">
        <v>716</v>
      </c>
      <c r="D269" t="s">
        <v>28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>
      <c r="A270" s="4" t="s">
        <v>717</v>
      </c>
      <c r="B270" t="s">
        <v>718</v>
      </c>
      <c r="C270" t="s">
        <v>716</v>
      </c>
      <c r="D270" t="s">
        <v>20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>
      <c r="A271" s="4" t="s">
        <v>732</v>
      </c>
      <c r="B271" t="s">
        <v>66</v>
      </c>
      <c r="C271" t="s">
        <v>733</v>
      </c>
      <c r="D271" t="s">
        <v>13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>
      <c r="A272" s="4" t="s">
        <v>734</v>
      </c>
      <c r="B272" t="s">
        <v>735</v>
      </c>
      <c r="C272" t="s">
        <v>736</v>
      </c>
      <c r="D272" t="s">
        <v>20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>
      <c r="A273" s="4" t="s">
        <v>737</v>
      </c>
      <c r="B273" t="s">
        <v>738</v>
      </c>
      <c r="C273" t="s">
        <v>739</v>
      </c>
      <c r="D273" t="s">
        <v>13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>
      <c r="A274" s="4" t="s">
        <v>740</v>
      </c>
      <c r="B274" t="s">
        <v>741</v>
      </c>
      <c r="C274" t="s">
        <v>742</v>
      </c>
      <c r="D274" t="s">
        <v>20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>
      <c r="A275" s="4" t="s">
        <v>743</v>
      </c>
      <c r="B275" t="s">
        <v>744</v>
      </c>
      <c r="C275" t="s">
        <v>745</v>
      </c>
      <c r="D275" t="s">
        <v>13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>
      <c r="A276" s="4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>
      <c r="A277" s="4" t="s">
        <v>749</v>
      </c>
      <c r="B277" t="s">
        <v>662</v>
      </c>
      <c r="C277" t="s">
        <v>750</v>
      </c>
      <c r="D277" t="s">
        <v>28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>
      <c r="A278" s="4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>
      <c r="A279" s="4" t="s">
        <v>753</v>
      </c>
      <c r="B279" t="s">
        <v>754</v>
      </c>
      <c r="C279" t="s">
        <v>755</v>
      </c>
      <c r="D279" t="s">
        <v>24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>
      <c r="A280" s="4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>
      <c r="A281" s="4" t="s">
        <v>762</v>
      </c>
      <c r="B281" t="s">
        <v>307</v>
      </c>
      <c r="C281" t="s">
        <v>761</v>
      </c>
      <c r="D281" t="s">
        <v>20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>
      <c r="A282" s="4" t="s">
        <v>759</v>
      </c>
      <c r="B282" t="s">
        <v>760</v>
      </c>
      <c r="C282" t="s">
        <v>761</v>
      </c>
      <c r="D282" t="s">
        <v>24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>
      <c r="A283" s="4" t="s">
        <v>763</v>
      </c>
      <c r="B283" t="s">
        <v>764</v>
      </c>
      <c r="C283" t="s">
        <v>765</v>
      </c>
      <c r="D283" t="s">
        <v>20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>
      <c r="A284" s="4" t="s">
        <v>766</v>
      </c>
      <c r="B284" t="s">
        <v>767</v>
      </c>
      <c r="C284" t="s">
        <v>768</v>
      </c>
      <c r="D284" t="s">
        <v>20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>
      <c r="A285" s="4" t="s">
        <v>769</v>
      </c>
      <c r="B285" t="s">
        <v>85</v>
      </c>
      <c r="C285" t="s">
        <v>770</v>
      </c>
      <c r="D285" t="s">
        <v>24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>
      <c r="A286" s="4" t="s">
        <v>771</v>
      </c>
      <c r="B286" t="s">
        <v>772</v>
      </c>
      <c r="C286" t="s">
        <v>773</v>
      </c>
      <c r="D286" t="s">
        <v>13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>
      <c r="A287" s="4" t="s">
        <v>774</v>
      </c>
      <c r="B287" t="s">
        <v>775</v>
      </c>
      <c r="C287" t="s">
        <v>776</v>
      </c>
      <c r="D287" t="s">
        <v>20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>
      <c r="A288" s="4" t="s">
        <v>780</v>
      </c>
      <c r="B288" t="s">
        <v>781</v>
      </c>
      <c r="C288" t="s">
        <v>779</v>
      </c>
      <c r="D288" t="s">
        <v>13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>
      <c r="A289" s="4" t="s">
        <v>777</v>
      </c>
      <c r="B289" t="s">
        <v>778</v>
      </c>
      <c r="C289" t="s">
        <v>779</v>
      </c>
      <c r="D289" t="s">
        <v>20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>
      <c r="A290" s="4" t="s">
        <v>782</v>
      </c>
      <c r="B290" t="s">
        <v>783</v>
      </c>
      <c r="C290" t="s">
        <v>784</v>
      </c>
      <c r="D290" t="s">
        <v>20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>
      <c r="A291" s="4" t="s">
        <v>785</v>
      </c>
      <c r="B291" t="s">
        <v>786</v>
      </c>
      <c r="C291" t="s">
        <v>787</v>
      </c>
      <c r="D291" t="s">
        <v>24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>
      <c r="A292" s="4" t="s">
        <v>788</v>
      </c>
      <c r="B292" t="s">
        <v>85</v>
      </c>
      <c r="C292" t="s">
        <v>789</v>
      </c>
      <c r="D292" t="s">
        <v>28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>
      <c r="A293" s="4" t="s">
        <v>790</v>
      </c>
      <c r="B293" t="s">
        <v>181</v>
      </c>
      <c r="C293" t="s">
        <v>791</v>
      </c>
      <c r="D293" t="s">
        <v>13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>
      <c r="A294" s="4" t="s">
        <v>792</v>
      </c>
      <c r="B294" t="s">
        <v>793</v>
      </c>
      <c r="C294" t="s">
        <v>794</v>
      </c>
      <c r="D294" t="s">
        <v>28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>
      <c r="A295" s="4" t="s">
        <v>795</v>
      </c>
      <c r="B295" t="s">
        <v>796</v>
      </c>
      <c r="C295" t="s">
        <v>797</v>
      </c>
      <c r="D295" t="s">
        <v>24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>
      <c r="A296" s="4" t="s">
        <v>798</v>
      </c>
      <c r="B296" t="s">
        <v>404</v>
      </c>
      <c r="C296" t="s">
        <v>799</v>
      </c>
      <c r="D296" t="s">
        <v>28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>
      <c r="A297" s="4" t="s">
        <v>800</v>
      </c>
      <c r="B297" t="s">
        <v>801</v>
      </c>
      <c r="C297" t="s">
        <v>802</v>
      </c>
      <c r="D297" t="s">
        <v>24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>
      <c r="A298" s="4" t="s">
        <v>803</v>
      </c>
      <c r="B298" t="s">
        <v>804</v>
      </c>
      <c r="C298" t="s">
        <v>805</v>
      </c>
      <c r="D298" t="s">
        <v>20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>
      <c r="A299" s="4" t="s">
        <v>806</v>
      </c>
      <c r="B299" t="s">
        <v>807</v>
      </c>
      <c r="C299" t="s">
        <v>808</v>
      </c>
      <c r="D299" t="s">
        <v>28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>
      <c r="A300" s="4" t="s">
        <v>809</v>
      </c>
      <c r="B300" t="s">
        <v>810</v>
      </c>
      <c r="C300" t="s">
        <v>811</v>
      </c>
      <c r="D300" t="s">
        <v>28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>
      <c r="A301" s="4" t="s">
        <v>812</v>
      </c>
      <c r="B301" t="s">
        <v>813</v>
      </c>
      <c r="C301" t="s">
        <v>814</v>
      </c>
      <c r="D301" t="s">
        <v>20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>
      <c r="A302" s="4" t="s">
        <v>815</v>
      </c>
      <c r="B302" t="s">
        <v>816</v>
      </c>
      <c r="C302" t="s">
        <v>817</v>
      </c>
      <c r="D302" t="s">
        <v>20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>
      <c r="A303" s="4" t="s">
        <v>818</v>
      </c>
      <c r="B303" t="s">
        <v>819</v>
      </c>
      <c r="C303" t="s">
        <v>820</v>
      </c>
      <c r="D303" t="s">
        <v>13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>
      <c r="A304" s="4" t="s">
        <v>821</v>
      </c>
      <c r="B304" t="s">
        <v>822</v>
      </c>
      <c r="C304" t="s">
        <v>823</v>
      </c>
      <c r="D304" t="s">
        <v>13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>
      <c r="A305" s="4" t="s">
        <v>824</v>
      </c>
      <c r="B305" t="s">
        <v>825</v>
      </c>
      <c r="C305" t="s">
        <v>826</v>
      </c>
      <c r="D305" t="s">
        <v>24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>
      <c r="A306" s="4" t="s">
        <v>827</v>
      </c>
      <c r="B306" t="s">
        <v>828</v>
      </c>
      <c r="C306" t="s">
        <v>829</v>
      </c>
      <c r="D306" t="s">
        <v>28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>
      <c r="A307" s="4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>
      <c r="A308" s="4" t="s">
        <v>833</v>
      </c>
      <c r="B308" t="s">
        <v>834</v>
      </c>
      <c r="C308" t="s">
        <v>835</v>
      </c>
      <c r="D308" t="s">
        <v>13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>
      <c r="A309" s="4" t="s">
        <v>836</v>
      </c>
      <c r="B309" t="s">
        <v>837</v>
      </c>
      <c r="C309" t="s">
        <v>838</v>
      </c>
      <c r="D309" t="s">
        <v>20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>
      <c r="A310" s="4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>
      <c r="A311" s="4" t="s">
        <v>842</v>
      </c>
      <c r="B311" t="s">
        <v>843</v>
      </c>
      <c r="C311" t="s">
        <v>844</v>
      </c>
      <c r="D311" t="s">
        <v>13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>
      <c r="A312" s="4" t="s">
        <v>845</v>
      </c>
      <c r="B312" t="s">
        <v>54</v>
      </c>
      <c r="C312" t="s">
        <v>846</v>
      </c>
      <c r="D312" t="s">
        <v>20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>
      <c r="A313" s="4" t="s">
        <v>847</v>
      </c>
      <c r="B313" t="s">
        <v>560</v>
      </c>
      <c r="C313" t="s">
        <v>813</v>
      </c>
      <c r="D313" t="s">
        <v>13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>
      <c r="A314" s="4" t="s">
        <v>848</v>
      </c>
      <c r="B314" t="s">
        <v>849</v>
      </c>
      <c r="C314" t="s">
        <v>850</v>
      </c>
      <c r="D314" t="s">
        <v>20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>
      <c r="A315" s="4" t="s">
        <v>851</v>
      </c>
      <c r="B315" t="s">
        <v>852</v>
      </c>
      <c r="C315" t="s">
        <v>853</v>
      </c>
      <c r="D315" t="s">
        <v>24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>
      <c r="A316" s="4" t="s">
        <v>854</v>
      </c>
      <c r="B316" t="s">
        <v>855</v>
      </c>
      <c r="C316" t="s">
        <v>856</v>
      </c>
      <c r="D316" t="s">
        <v>28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>
      <c r="A317" s="4" t="s">
        <v>857</v>
      </c>
      <c r="B317" t="s">
        <v>858</v>
      </c>
      <c r="C317" t="s">
        <v>859</v>
      </c>
      <c r="D317" t="s">
        <v>28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>
      <c r="A318" s="4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>
      <c r="A319" s="4" t="s">
        <v>863</v>
      </c>
      <c r="B319" t="s">
        <v>864</v>
      </c>
      <c r="C319" t="s">
        <v>865</v>
      </c>
      <c r="D319" t="s">
        <v>13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>
      <c r="A320" s="4" t="s">
        <v>866</v>
      </c>
      <c r="B320" t="s">
        <v>867</v>
      </c>
      <c r="C320" t="s">
        <v>868</v>
      </c>
      <c r="D320" t="s">
        <v>20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>
      <c r="A321" s="4" t="s">
        <v>869</v>
      </c>
      <c r="B321" t="s">
        <v>822</v>
      </c>
      <c r="C321" t="s">
        <v>870</v>
      </c>
      <c r="D321" t="s">
        <v>13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>
      <c r="A322" s="4" t="s">
        <v>871</v>
      </c>
      <c r="B322" t="s">
        <v>872</v>
      </c>
      <c r="C322" t="s">
        <v>873</v>
      </c>
      <c r="D322" t="s">
        <v>13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>
      <c r="A323" s="4" t="s">
        <v>874</v>
      </c>
      <c r="B323" t="s">
        <v>875</v>
      </c>
      <c r="C323" t="s">
        <v>876</v>
      </c>
      <c r="D323" t="s">
        <v>13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>
      <c r="A324" s="4" t="s">
        <v>877</v>
      </c>
      <c r="B324" t="s">
        <v>878</v>
      </c>
      <c r="C324" t="s">
        <v>879</v>
      </c>
      <c r="D324" t="s">
        <v>13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>
      <c r="A325" s="4" t="s">
        <v>880</v>
      </c>
      <c r="B325" t="s">
        <v>881</v>
      </c>
      <c r="C325" t="s">
        <v>882</v>
      </c>
      <c r="D325" t="s">
        <v>28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>
      <c r="A326" s="4" t="s">
        <v>883</v>
      </c>
      <c r="B326" t="s">
        <v>884</v>
      </c>
      <c r="C326" t="s">
        <v>885</v>
      </c>
      <c r="D326" t="s">
        <v>20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>
      <c r="A327" s="4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>
      <c r="A328" s="4" t="s">
        <v>889</v>
      </c>
      <c r="B328" t="s">
        <v>890</v>
      </c>
      <c r="C328" t="s">
        <v>891</v>
      </c>
      <c r="D328" t="s">
        <v>13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>
      <c r="A329" s="4" t="s">
        <v>892</v>
      </c>
      <c r="B329" t="s">
        <v>893</v>
      </c>
      <c r="C329" t="s">
        <v>894</v>
      </c>
      <c r="D329" t="s">
        <v>20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>
      <c r="A330" s="4" t="s">
        <v>895</v>
      </c>
      <c r="B330" t="s">
        <v>255</v>
      </c>
      <c r="C330" t="s">
        <v>896</v>
      </c>
      <c r="D330" t="s">
        <v>13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>
      <c r="A331" s="4" t="s">
        <v>897</v>
      </c>
      <c r="B331" t="s">
        <v>898</v>
      </c>
      <c r="C331" t="s">
        <v>899</v>
      </c>
      <c r="D331" t="s">
        <v>20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>
      <c r="A332" s="4" t="s">
        <v>900</v>
      </c>
      <c r="B332" t="s">
        <v>901</v>
      </c>
      <c r="C332" t="s">
        <v>902</v>
      </c>
      <c r="D332" t="s">
        <v>20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>
      <c r="A333" s="4" t="s">
        <v>903</v>
      </c>
      <c r="B333" t="s">
        <v>904</v>
      </c>
      <c r="C333" t="s">
        <v>905</v>
      </c>
      <c r="D333" t="s">
        <v>13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>
      <c r="A334" s="4" t="s">
        <v>906</v>
      </c>
      <c r="B334" t="s">
        <v>202</v>
      </c>
      <c r="C334" t="s">
        <v>907</v>
      </c>
      <c r="D334" t="s">
        <v>20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>
      <c r="A335" s="4" t="s">
        <v>908</v>
      </c>
      <c r="B335" t="s">
        <v>909</v>
      </c>
      <c r="C335" t="s">
        <v>910</v>
      </c>
      <c r="D335" t="s">
        <v>28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>
      <c r="A336" s="4" t="s">
        <v>911</v>
      </c>
      <c r="B336" t="s">
        <v>912</v>
      </c>
      <c r="C336" t="s">
        <v>545</v>
      </c>
      <c r="D336" t="s">
        <v>13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>
      <c r="A337" s="4" t="s">
        <v>913</v>
      </c>
      <c r="B337" t="s">
        <v>914</v>
      </c>
      <c r="C337" t="s">
        <v>915</v>
      </c>
      <c r="D337" t="s">
        <v>20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>
      <c r="A338" s="4" t="s">
        <v>916</v>
      </c>
      <c r="B338" t="s">
        <v>917</v>
      </c>
      <c r="C338" t="s">
        <v>918</v>
      </c>
      <c r="D338" t="s">
        <v>20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>
      <c r="A339" s="4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>
      <c r="A340" s="4" t="s">
        <v>921</v>
      </c>
      <c r="B340" t="s">
        <v>922</v>
      </c>
      <c r="C340" t="s">
        <v>923</v>
      </c>
      <c r="D340" t="s">
        <v>20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>
      <c r="A341" s="4" t="s">
        <v>924</v>
      </c>
      <c r="B341" t="s">
        <v>925</v>
      </c>
      <c r="C341" t="s">
        <v>926</v>
      </c>
      <c r="D341" t="s">
        <v>20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>
      <c r="A342" s="4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>
      <c r="A343" s="4" t="s">
        <v>930</v>
      </c>
      <c r="B343" t="s">
        <v>931</v>
      </c>
      <c r="C343" t="s">
        <v>932</v>
      </c>
      <c r="D343" t="s">
        <v>28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>
      <c r="A344" s="4" t="s">
        <v>933</v>
      </c>
      <c r="B344" t="s">
        <v>934</v>
      </c>
      <c r="C344" t="s">
        <v>935</v>
      </c>
      <c r="D344" t="s">
        <v>24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>
      <c r="A345" s="4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>
      <c r="A346" s="4" t="s">
        <v>938</v>
      </c>
      <c r="B346" t="s">
        <v>939</v>
      </c>
      <c r="C346" t="s">
        <v>940</v>
      </c>
      <c r="D346" t="s">
        <v>20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>
      <c r="A347" s="4" t="s">
        <v>941</v>
      </c>
      <c r="B347" t="s">
        <v>942</v>
      </c>
      <c r="C347" t="s">
        <v>943</v>
      </c>
      <c r="D347" t="s">
        <v>28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>
      <c r="A348" s="4" t="s">
        <v>944</v>
      </c>
      <c r="B348" t="s">
        <v>945</v>
      </c>
      <c r="C348" t="s">
        <v>946</v>
      </c>
      <c r="D348" t="s">
        <v>13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>
      <c r="A349" s="4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>
      <c r="A350" s="4" t="s">
        <v>950</v>
      </c>
      <c r="B350" t="s">
        <v>799</v>
      </c>
      <c r="C350" t="s">
        <v>951</v>
      </c>
      <c r="D350" t="s">
        <v>28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>
      <c r="A351" s="4" t="s">
        <v>952</v>
      </c>
      <c r="B351" t="s">
        <v>662</v>
      </c>
      <c r="C351" t="s">
        <v>953</v>
      </c>
      <c r="D351" t="s">
        <v>28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>
      <c r="A352" s="4" t="s">
        <v>957</v>
      </c>
      <c r="B352" t="s">
        <v>958</v>
      </c>
      <c r="C352" t="s">
        <v>956</v>
      </c>
      <c r="D352" t="s">
        <v>24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>
      <c r="A353" s="4" t="s">
        <v>954</v>
      </c>
      <c r="B353" t="s">
        <v>955</v>
      </c>
      <c r="C353" t="s">
        <v>956</v>
      </c>
      <c r="D353" t="s">
        <v>20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>
      <c r="A354" s="4" t="s">
        <v>959</v>
      </c>
      <c r="B354" t="s">
        <v>960</v>
      </c>
      <c r="C354" t="s">
        <v>573</v>
      </c>
      <c r="D354" t="s">
        <v>20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>
      <c r="A355" s="4" t="s">
        <v>961</v>
      </c>
      <c r="B355" t="s">
        <v>962</v>
      </c>
      <c r="C355" t="s">
        <v>963</v>
      </c>
      <c r="D355" t="s">
        <v>20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>
      <c r="A356" s="4" t="s">
        <v>964</v>
      </c>
      <c r="B356" t="s">
        <v>965</v>
      </c>
      <c r="C356" t="s">
        <v>966</v>
      </c>
      <c r="D356" t="s">
        <v>13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>
      <c r="A357" s="4" t="s">
        <v>967</v>
      </c>
      <c r="B357" t="s">
        <v>968</v>
      </c>
      <c r="C357" t="s">
        <v>969</v>
      </c>
      <c r="D357" t="s">
        <v>28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>
      <c r="A358" s="4" t="s">
        <v>970</v>
      </c>
      <c r="B358" t="s">
        <v>971</v>
      </c>
      <c r="C358" t="s">
        <v>972</v>
      </c>
      <c r="D358" t="s">
        <v>28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>
      <c r="A359" s="4" t="s">
        <v>973</v>
      </c>
      <c r="B359" t="s">
        <v>524</v>
      </c>
      <c r="C359" t="s">
        <v>974</v>
      </c>
      <c r="D359" t="s">
        <v>13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>
      <c r="A360" s="4" t="s">
        <v>975</v>
      </c>
      <c r="B360" t="s">
        <v>976</v>
      </c>
      <c r="C360" t="s">
        <v>977</v>
      </c>
      <c r="D360" t="s">
        <v>20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>
      <c r="A361" s="4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>
      <c r="A362" s="4" t="s">
        <v>981</v>
      </c>
      <c r="B362" t="s">
        <v>982</v>
      </c>
      <c r="C362" t="s">
        <v>983</v>
      </c>
      <c r="D362" t="s">
        <v>28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>
      <c r="A363" s="4" t="s">
        <v>987</v>
      </c>
      <c r="B363" t="s">
        <v>988</v>
      </c>
      <c r="C363" t="s">
        <v>986</v>
      </c>
      <c r="D363" t="s">
        <v>28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>
      <c r="A364" s="4" t="s">
        <v>984</v>
      </c>
      <c r="B364" t="s">
        <v>985</v>
      </c>
      <c r="C364" t="s">
        <v>986</v>
      </c>
      <c r="D364" t="s">
        <v>20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>
      <c r="A365" s="4" t="s">
        <v>989</v>
      </c>
      <c r="B365" t="s">
        <v>990</v>
      </c>
      <c r="C365" t="s">
        <v>991</v>
      </c>
      <c r="D365" t="s">
        <v>28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>
      <c r="A366" s="4" t="s">
        <v>992</v>
      </c>
      <c r="B366" t="s">
        <v>993</v>
      </c>
      <c r="C366" t="s">
        <v>994</v>
      </c>
      <c r="D366" t="s">
        <v>20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>
      <c r="A367" s="4" t="s">
        <v>995</v>
      </c>
      <c r="B367" t="s">
        <v>996</v>
      </c>
      <c r="C367" t="s">
        <v>965</v>
      </c>
      <c r="D367" t="s">
        <v>13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>
      <c r="A368" s="4" t="s">
        <v>997</v>
      </c>
      <c r="B368" t="s">
        <v>998</v>
      </c>
      <c r="C368" t="s">
        <v>999</v>
      </c>
      <c r="D368" t="s">
        <v>24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>
      <c r="A369" s="4" t="s">
        <v>1000</v>
      </c>
      <c r="B369" t="s">
        <v>1001</v>
      </c>
      <c r="C369" t="s">
        <v>1002</v>
      </c>
      <c r="D369" t="s">
        <v>20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>
      <c r="A370" s="4" t="s">
        <v>1003</v>
      </c>
      <c r="B370" t="s">
        <v>1004</v>
      </c>
      <c r="C370" t="s">
        <v>1005</v>
      </c>
      <c r="D370" t="s">
        <v>13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>
      <c r="A371" s="4" t="s">
        <v>1006</v>
      </c>
      <c r="B371" t="s">
        <v>1007</v>
      </c>
      <c r="C371" t="s">
        <v>1008</v>
      </c>
      <c r="D371" t="s">
        <v>13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>
      <c r="A372" s="4" t="s">
        <v>1009</v>
      </c>
      <c r="B372" t="s">
        <v>1010</v>
      </c>
      <c r="C372" t="s">
        <v>1011</v>
      </c>
      <c r="D372" t="s">
        <v>20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>
      <c r="A373" s="4" t="s">
        <v>1012</v>
      </c>
      <c r="B373" t="s">
        <v>45</v>
      </c>
      <c r="C373" t="s">
        <v>1013</v>
      </c>
      <c r="D373" t="s">
        <v>20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>
      <c r="A374" s="4" t="s">
        <v>1014</v>
      </c>
      <c r="B374" t="s">
        <v>1015</v>
      </c>
      <c r="C374" t="s">
        <v>1016</v>
      </c>
      <c r="D374" t="s">
        <v>20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>
      <c r="A375" s="4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>
      <c r="A376" s="4" t="s">
        <v>1020</v>
      </c>
      <c r="B376" t="s">
        <v>1021</v>
      </c>
      <c r="C376" t="s">
        <v>1022</v>
      </c>
      <c r="D376" t="s">
        <v>20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>
      <c r="A377" s="4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>
      <c r="A378" s="4" t="s">
        <v>1025</v>
      </c>
      <c r="B378" t="s">
        <v>1026</v>
      </c>
      <c r="C378" t="s">
        <v>1027</v>
      </c>
      <c r="D378" t="s">
        <v>28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>
      <c r="A379" s="4" t="s">
        <v>1028</v>
      </c>
      <c r="B379" t="s">
        <v>1029</v>
      </c>
      <c r="C379" t="s">
        <v>1030</v>
      </c>
      <c r="D379" t="s">
        <v>13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>
      <c r="A380" s="4" t="s">
        <v>1031</v>
      </c>
      <c r="B380" t="s">
        <v>1032</v>
      </c>
      <c r="C380" t="s">
        <v>1033</v>
      </c>
      <c r="D380" t="s">
        <v>13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>
      <c r="A381" s="4" t="s">
        <v>1034</v>
      </c>
      <c r="B381" t="s">
        <v>246</v>
      </c>
      <c r="C381" t="s">
        <v>1035</v>
      </c>
      <c r="D381" t="s">
        <v>13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>
      <c r="A382" s="4" t="s">
        <v>1045</v>
      </c>
      <c r="B382" t="s">
        <v>39</v>
      </c>
      <c r="C382" t="s">
        <v>1038</v>
      </c>
      <c r="D382" t="s">
        <v>28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>
      <c r="A383" s="4" t="s">
        <v>1051</v>
      </c>
      <c r="B383" t="s">
        <v>1052</v>
      </c>
      <c r="C383" t="s">
        <v>1038</v>
      </c>
      <c r="D383" t="s">
        <v>20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>
      <c r="A384" s="4" t="s">
        <v>1039</v>
      </c>
      <c r="B384" t="s">
        <v>1040</v>
      </c>
      <c r="C384" t="s">
        <v>1038</v>
      </c>
      <c r="D384" t="s">
        <v>20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>
      <c r="A385" s="4" t="s">
        <v>1044</v>
      </c>
      <c r="B385" t="s">
        <v>54</v>
      </c>
      <c r="C385" t="s">
        <v>1038</v>
      </c>
      <c r="D385" t="s">
        <v>24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>
      <c r="A386" s="4" t="s">
        <v>1049</v>
      </c>
      <c r="B386" t="s">
        <v>1050</v>
      </c>
      <c r="C386" t="s">
        <v>1038</v>
      </c>
      <c r="D386" t="s">
        <v>13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>
      <c r="A387" s="4" t="s">
        <v>1036</v>
      </c>
      <c r="B387" t="s">
        <v>1037</v>
      </c>
      <c r="C387" t="s">
        <v>1038</v>
      </c>
      <c r="D387" t="s">
        <v>13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>
      <c r="A388" s="4" t="s">
        <v>1046</v>
      </c>
      <c r="B388" t="s">
        <v>819</v>
      </c>
      <c r="C388" t="s">
        <v>1043</v>
      </c>
      <c r="D388" t="s">
        <v>13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>
      <c r="A389" s="4" t="s">
        <v>1047</v>
      </c>
      <c r="B389" t="s">
        <v>1048</v>
      </c>
      <c r="C389" t="s">
        <v>1038</v>
      </c>
      <c r="D389" t="s">
        <v>28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>
      <c r="A390" s="4" t="s">
        <v>1041</v>
      </c>
      <c r="B390" t="s">
        <v>1042</v>
      </c>
      <c r="C390" t="s">
        <v>1043</v>
      </c>
      <c r="D390" t="s">
        <v>13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>
      <c r="A391" s="4" t="s">
        <v>1053</v>
      </c>
      <c r="B391" t="s">
        <v>488</v>
      </c>
      <c r="C391" t="s">
        <v>1054</v>
      </c>
      <c r="D391" t="s">
        <v>13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>
      <c r="A392" s="4" t="s">
        <v>1055</v>
      </c>
      <c r="B392" t="s">
        <v>1056</v>
      </c>
      <c r="C392" t="s">
        <v>1057</v>
      </c>
      <c r="D392" t="s">
        <v>24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>
      <c r="A393" s="4" t="s">
        <v>1061</v>
      </c>
      <c r="B393" t="s">
        <v>1062</v>
      </c>
      <c r="C393" t="s">
        <v>1057</v>
      </c>
      <c r="D393" t="s">
        <v>28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>
      <c r="A394" s="4" t="s">
        <v>1058</v>
      </c>
      <c r="B394" t="s">
        <v>1059</v>
      </c>
      <c r="C394" t="s">
        <v>1060</v>
      </c>
      <c r="D394" t="s">
        <v>24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>
      <c r="A395" s="4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4" t="s">
        <v>1066</v>
      </c>
      <c r="B396" t="s">
        <v>1067</v>
      </c>
      <c r="C396" t="s">
        <v>1068</v>
      </c>
      <c r="D396" t="s">
        <v>28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>
      <c r="A397" s="4" t="s">
        <v>1069</v>
      </c>
      <c r="B397" t="s">
        <v>1070</v>
      </c>
      <c r="C397" t="s">
        <v>1071</v>
      </c>
      <c r="D397" t="s">
        <v>13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>
      <c r="A398" s="4" t="s">
        <v>1072</v>
      </c>
      <c r="B398" t="s">
        <v>1073</v>
      </c>
      <c r="C398" t="s">
        <v>1074</v>
      </c>
      <c r="D398" t="s">
        <v>20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>
      <c r="A399" s="4" t="s">
        <v>1079</v>
      </c>
      <c r="B399" t="s">
        <v>1080</v>
      </c>
      <c r="C399" t="s">
        <v>1077</v>
      </c>
      <c r="D399" t="s">
        <v>20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>
      <c r="A400" s="4" t="s">
        <v>1078</v>
      </c>
      <c r="B400" t="s">
        <v>536</v>
      </c>
      <c r="C400" t="s">
        <v>1077</v>
      </c>
      <c r="D400" t="s">
        <v>28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>
      <c r="A401" s="4" t="s">
        <v>1075</v>
      </c>
      <c r="B401" t="s">
        <v>1076</v>
      </c>
      <c r="C401" t="s">
        <v>1077</v>
      </c>
      <c r="D401" t="s">
        <v>20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>
      <c r="A402" s="4" t="s">
        <v>1081</v>
      </c>
      <c r="B402" t="s">
        <v>1082</v>
      </c>
      <c r="C402" t="s">
        <v>1083</v>
      </c>
      <c r="D402" t="s">
        <v>13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>
      <c r="A403" s="4" t="s">
        <v>1084</v>
      </c>
      <c r="B403" t="s">
        <v>1085</v>
      </c>
      <c r="C403" t="s">
        <v>1086</v>
      </c>
      <c r="D403" t="s">
        <v>20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>
      <c r="A404" s="4" t="s">
        <v>1087</v>
      </c>
      <c r="B404" t="s">
        <v>1088</v>
      </c>
      <c r="C404" t="s">
        <v>1089</v>
      </c>
      <c r="D404" t="s">
        <v>13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>
      <c r="A405" s="4" t="s">
        <v>1092</v>
      </c>
      <c r="B405" t="s">
        <v>1093</v>
      </c>
      <c r="C405" t="s">
        <v>1086</v>
      </c>
      <c r="D405" t="s">
        <v>20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>
      <c r="A406" s="4" t="s">
        <v>1090</v>
      </c>
      <c r="B406" t="s">
        <v>1091</v>
      </c>
      <c r="C406" t="s">
        <v>1086</v>
      </c>
      <c r="D406" t="s">
        <v>13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>
      <c r="A407" s="4" t="s">
        <v>1094</v>
      </c>
      <c r="B407" t="s">
        <v>1095</v>
      </c>
      <c r="C407" t="s">
        <v>1096</v>
      </c>
      <c r="D407" t="s">
        <v>28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>
      <c r="A408" s="4" t="s">
        <v>1097</v>
      </c>
      <c r="B408" t="s">
        <v>1098</v>
      </c>
      <c r="C408" t="s">
        <v>1099</v>
      </c>
      <c r="D408" t="s">
        <v>13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>
      <c r="A409" s="4" t="s">
        <v>1100</v>
      </c>
      <c r="B409" t="s">
        <v>366</v>
      </c>
      <c r="C409" t="s">
        <v>1101</v>
      </c>
      <c r="D409" t="s">
        <v>24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>
      <c r="A410" s="4" t="s">
        <v>1102</v>
      </c>
      <c r="B410" t="s">
        <v>1103</v>
      </c>
      <c r="C410" t="s">
        <v>1104</v>
      </c>
      <c r="D410" t="s">
        <v>24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>
      <c r="A411" s="4" t="s">
        <v>1105</v>
      </c>
      <c r="B411" t="s">
        <v>1106</v>
      </c>
      <c r="C411" t="s">
        <v>1104</v>
      </c>
      <c r="D411" t="s">
        <v>28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>
      <c r="A412" s="4" t="s">
        <v>1110</v>
      </c>
      <c r="B412" t="s">
        <v>1111</v>
      </c>
      <c r="C412" t="s">
        <v>1112</v>
      </c>
      <c r="D412" t="s">
        <v>13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>
      <c r="A413" s="4" t="s">
        <v>1107</v>
      </c>
      <c r="B413" t="s">
        <v>1108</v>
      </c>
      <c r="C413" t="s">
        <v>1109</v>
      </c>
      <c r="D413" t="s">
        <v>20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>
      <c r="A414" s="4" t="s">
        <v>1121</v>
      </c>
      <c r="B414" t="s">
        <v>1122</v>
      </c>
      <c r="C414" t="s">
        <v>1115</v>
      </c>
      <c r="D414" t="s">
        <v>24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>
      <c r="A415" s="4" t="s">
        <v>1113</v>
      </c>
      <c r="B415" t="s">
        <v>1114</v>
      </c>
      <c r="C415" t="s">
        <v>1115</v>
      </c>
      <c r="D415" t="s">
        <v>13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>
      <c r="A416" s="4" t="s">
        <v>1116</v>
      </c>
      <c r="B416" t="s">
        <v>292</v>
      </c>
      <c r="C416" t="s">
        <v>1115</v>
      </c>
      <c r="D416" t="s">
        <v>24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>
      <c r="A417" s="4" t="s">
        <v>1117</v>
      </c>
      <c r="B417" t="s">
        <v>301</v>
      </c>
      <c r="C417" t="s">
        <v>1118</v>
      </c>
      <c r="D417" t="s">
        <v>28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>
      <c r="A418" s="4" t="s">
        <v>1119</v>
      </c>
      <c r="B418" t="s">
        <v>1060</v>
      </c>
      <c r="C418" t="s">
        <v>1120</v>
      </c>
      <c r="D418" t="s">
        <v>13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>
      <c r="A419" s="4" t="s">
        <v>1123</v>
      </c>
      <c r="B419" t="s">
        <v>1124</v>
      </c>
      <c r="C419" t="s">
        <v>1125</v>
      </c>
      <c r="D419" t="s">
        <v>13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>
      <c r="A420" s="4" t="s">
        <v>1128</v>
      </c>
      <c r="B420" t="s">
        <v>1129</v>
      </c>
      <c r="C420" t="s">
        <v>582</v>
      </c>
      <c r="D420" t="s">
        <v>13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>
      <c r="A421" s="4" t="s">
        <v>1126</v>
      </c>
      <c r="B421" t="s">
        <v>1127</v>
      </c>
      <c r="C421" t="s">
        <v>582</v>
      </c>
      <c r="D421" t="s">
        <v>28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>
      <c r="A422" s="4" t="s">
        <v>1130</v>
      </c>
      <c r="B422" t="s">
        <v>1131</v>
      </c>
      <c r="C422" t="s">
        <v>1132</v>
      </c>
      <c r="D422" t="s">
        <v>20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>
      <c r="A423" s="4" t="s">
        <v>1133</v>
      </c>
      <c r="B423" t="s">
        <v>1134</v>
      </c>
      <c r="C423" t="s">
        <v>1135</v>
      </c>
      <c r="D423" t="s">
        <v>28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>
      <c r="A424" s="4" t="s">
        <v>1136</v>
      </c>
      <c r="B424" t="s">
        <v>1137</v>
      </c>
      <c r="C424" t="s">
        <v>1138</v>
      </c>
      <c r="D424" t="s">
        <v>13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>
      <c r="A425" s="4" t="s">
        <v>1139</v>
      </c>
      <c r="B425" t="s">
        <v>1140</v>
      </c>
      <c r="C425" t="s">
        <v>1141</v>
      </c>
      <c r="D425" t="s">
        <v>28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>
      <c r="A426" s="4" t="s">
        <v>1142</v>
      </c>
      <c r="B426" t="s">
        <v>1143</v>
      </c>
      <c r="C426" t="s">
        <v>155</v>
      </c>
      <c r="D426" t="s">
        <v>28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>
      <c r="A427" s="4" t="s">
        <v>1144</v>
      </c>
      <c r="B427" t="s">
        <v>1145</v>
      </c>
      <c r="C427" t="s">
        <v>1146</v>
      </c>
      <c r="D427" t="s">
        <v>13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>
      <c r="A428" s="4" t="s">
        <v>1147</v>
      </c>
      <c r="B428" t="s">
        <v>1089</v>
      </c>
      <c r="C428" t="s">
        <v>1148</v>
      </c>
      <c r="D428" t="s">
        <v>24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>
      <c r="A429" s="4" t="s">
        <v>1149</v>
      </c>
      <c r="B429" t="s">
        <v>1150</v>
      </c>
      <c r="C429" t="s">
        <v>1151</v>
      </c>
      <c r="D429" t="s">
        <v>20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>
      <c r="A430" s="4" t="s">
        <v>1152</v>
      </c>
      <c r="B430" t="s">
        <v>1153</v>
      </c>
      <c r="C430" t="s">
        <v>1154</v>
      </c>
      <c r="D430" t="s">
        <v>24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>
      <c r="A431" s="4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>
      <c r="A432" s="4" t="s">
        <v>1158</v>
      </c>
      <c r="B432" t="s">
        <v>1159</v>
      </c>
      <c r="C432" t="s">
        <v>1160</v>
      </c>
      <c r="D432" t="s">
        <v>13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>
      <c r="A433" s="4" t="s">
        <v>1161</v>
      </c>
      <c r="B433" t="s">
        <v>1162</v>
      </c>
      <c r="C433" t="s">
        <v>1163</v>
      </c>
      <c r="D433" t="s">
        <v>20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>
      <c r="A434" s="4" t="s">
        <v>1164</v>
      </c>
      <c r="B434" t="s">
        <v>1165</v>
      </c>
      <c r="C434" t="s">
        <v>1166</v>
      </c>
      <c r="D434" t="s">
        <v>20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>
      <c r="A435" s="4" t="s">
        <v>1170</v>
      </c>
      <c r="B435" t="s">
        <v>1021</v>
      </c>
      <c r="C435" t="s">
        <v>1171</v>
      </c>
      <c r="D435" t="s">
        <v>13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>
      <c r="A436" s="4" t="s">
        <v>1167</v>
      </c>
      <c r="B436" t="s">
        <v>1168</v>
      </c>
      <c r="C436" t="s">
        <v>1169</v>
      </c>
      <c r="D436" t="s">
        <v>20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>
      <c r="A437" s="4" t="s">
        <v>1187</v>
      </c>
      <c r="B437" t="s">
        <v>1188</v>
      </c>
      <c r="C437" t="s">
        <v>1171</v>
      </c>
      <c r="D437" t="s">
        <v>28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>
      <c r="A438" s="4" t="s">
        <v>1191</v>
      </c>
      <c r="B438" t="s">
        <v>1192</v>
      </c>
      <c r="C438" t="s">
        <v>1171</v>
      </c>
      <c r="D438" t="s">
        <v>28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>
      <c r="A439" s="4" t="s">
        <v>1182</v>
      </c>
      <c r="B439" t="s">
        <v>1183</v>
      </c>
      <c r="C439" t="s">
        <v>1171</v>
      </c>
      <c r="D439" t="s">
        <v>20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>
      <c r="A440" s="4" t="s">
        <v>1189</v>
      </c>
      <c r="B440" t="s">
        <v>1190</v>
      </c>
      <c r="C440" t="s">
        <v>1186</v>
      </c>
      <c r="D440" t="s">
        <v>24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>
      <c r="A441" s="4" t="s">
        <v>1174</v>
      </c>
      <c r="B441" t="s">
        <v>1175</v>
      </c>
      <c r="C441" t="s">
        <v>1171</v>
      </c>
      <c r="D441" t="s">
        <v>13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>
      <c r="A442" s="4" t="s">
        <v>1180</v>
      </c>
      <c r="B442" t="s">
        <v>1181</v>
      </c>
      <c r="C442" t="s">
        <v>1171</v>
      </c>
      <c r="D442" t="s">
        <v>13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>
      <c r="A443" s="4" t="s">
        <v>1172</v>
      </c>
      <c r="B443" t="s">
        <v>1173</v>
      </c>
      <c r="C443" t="s">
        <v>1169</v>
      </c>
      <c r="D443" t="s">
        <v>13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>
      <c r="A444" s="4" t="s">
        <v>1184</v>
      </c>
      <c r="B444" t="s">
        <v>1185</v>
      </c>
      <c r="C444" t="s">
        <v>1186</v>
      </c>
      <c r="D444" t="s">
        <v>13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>
      <c r="A445" s="4" t="s">
        <v>1193</v>
      </c>
      <c r="B445" t="s">
        <v>1194</v>
      </c>
      <c r="C445" t="s">
        <v>1169</v>
      </c>
      <c r="D445" t="s">
        <v>24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>
      <c r="A446" s="4" t="s">
        <v>1176</v>
      </c>
      <c r="B446" t="s">
        <v>1177</v>
      </c>
      <c r="C446" t="s">
        <v>1171</v>
      </c>
      <c r="D446" t="s">
        <v>20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>
      <c r="A447" s="4" t="s">
        <v>1178</v>
      </c>
      <c r="B447" t="s">
        <v>1179</v>
      </c>
      <c r="C447" t="s">
        <v>1171</v>
      </c>
      <c r="D447" t="s">
        <v>24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>
      <c r="A448" s="4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>
      <c r="A449" s="4" t="s">
        <v>1205</v>
      </c>
      <c r="B449" t="s">
        <v>1206</v>
      </c>
      <c r="C449" t="s">
        <v>326</v>
      </c>
      <c r="D449" t="s">
        <v>24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>
      <c r="A450" s="4" t="s">
        <v>1200</v>
      </c>
      <c r="B450" t="s">
        <v>1201</v>
      </c>
      <c r="C450" t="s">
        <v>1202</v>
      </c>
      <c r="D450" t="s">
        <v>13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>
      <c r="A451" s="4" t="s">
        <v>1198</v>
      </c>
      <c r="B451" t="s">
        <v>1199</v>
      </c>
      <c r="C451" t="s">
        <v>1197</v>
      </c>
      <c r="D451" t="s">
        <v>20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>
      <c r="A452" s="4" t="s">
        <v>1207</v>
      </c>
      <c r="B452" t="s">
        <v>1208</v>
      </c>
      <c r="C452" t="s">
        <v>326</v>
      </c>
      <c r="D452" t="s">
        <v>28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>
      <c r="A453" s="4" t="s">
        <v>1203</v>
      </c>
      <c r="B453" t="s">
        <v>1204</v>
      </c>
      <c r="C453" t="s">
        <v>1202</v>
      </c>
      <c r="D453" t="s">
        <v>20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>
      <c r="A454" s="4" t="s">
        <v>1212</v>
      </c>
      <c r="B454" t="s">
        <v>1213</v>
      </c>
      <c r="C454" t="s">
        <v>1156</v>
      </c>
      <c r="D454" t="s">
        <v>28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>
      <c r="A455" s="4" t="s">
        <v>1209</v>
      </c>
      <c r="B455" t="s">
        <v>1210</v>
      </c>
      <c r="C455" t="s">
        <v>1211</v>
      </c>
      <c r="D455" t="s">
        <v>28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>
      <c r="A456" s="4" t="s">
        <v>1214</v>
      </c>
      <c r="B456" t="s">
        <v>1215</v>
      </c>
      <c r="C456" t="s">
        <v>1216</v>
      </c>
      <c r="D456" t="s">
        <v>20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>
      <c r="A457" s="4" t="s">
        <v>1220</v>
      </c>
      <c r="B457" t="s">
        <v>662</v>
      </c>
      <c r="C457" t="s">
        <v>1221</v>
      </c>
      <c r="D457" t="s">
        <v>20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>
      <c r="A458" s="4" t="s">
        <v>1217</v>
      </c>
      <c r="B458" t="s">
        <v>1218</v>
      </c>
      <c r="C458" t="s">
        <v>1219</v>
      </c>
      <c r="D458" t="s">
        <v>24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>
      <c r="A459" s="4" t="s">
        <v>1222</v>
      </c>
      <c r="B459" t="s">
        <v>1223</v>
      </c>
      <c r="C459" t="s">
        <v>1224</v>
      </c>
      <c r="D459" t="s">
        <v>13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>
      <c r="A460" s="4" t="s">
        <v>1225</v>
      </c>
      <c r="B460" t="s">
        <v>1226</v>
      </c>
      <c r="C460" t="s">
        <v>1227</v>
      </c>
      <c r="D460" t="s">
        <v>20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>
      <c r="A461" s="4" t="s">
        <v>1228</v>
      </c>
      <c r="B461" t="s">
        <v>1229</v>
      </c>
      <c r="C461" t="s">
        <v>465</v>
      </c>
      <c r="D461" t="s">
        <v>20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>
      <c r="A462" s="4" t="s">
        <v>1230</v>
      </c>
      <c r="B462" t="s">
        <v>1231</v>
      </c>
      <c r="C462" t="s">
        <v>1232</v>
      </c>
      <c r="D462" t="s">
        <v>24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>
      <c r="A463" s="4" t="s">
        <v>1233</v>
      </c>
      <c r="B463" t="s">
        <v>856</v>
      </c>
      <c r="C463" t="s">
        <v>1234</v>
      </c>
      <c r="D463" t="s">
        <v>24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>
      <c r="A464" s="4" t="s">
        <v>1235</v>
      </c>
      <c r="B464" t="s">
        <v>1236</v>
      </c>
      <c r="C464" t="s">
        <v>1237</v>
      </c>
      <c r="D464" t="s">
        <v>13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>
      <c r="A465" s="4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ColWidth="9.140625" defaultRowHeight="1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>
      <c r="A1" s="3" t="s">
        <v>1242</v>
      </c>
    </row>
    <row r="3" spans="1:9" ht="15.75" thickBot="1">
      <c r="A3" s="5" t="s">
        <v>1</v>
      </c>
      <c r="B3" s="2" t="s">
        <v>2</v>
      </c>
      <c r="C3" s="2" t="s">
        <v>3</v>
      </c>
      <c r="D3" s="2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4" t="s">
        <v>10</v>
      </c>
      <c r="B4" t="s">
        <v>11</v>
      </c>
      <c r="C4" t="s">
        <v>12</v>
      </c>
      <c r="D4" t="s">
        <v>13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>
      <c r="A5" s="4" t="s">
        <v>14</v>
      </c>
      <c r="B5" t="s">
        <v>15</v>
      </c>
      <c r="C5" t="s">
        <v>16</v>
      </c>
      <c r="D5" t="s">
        <v>13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>
      <c r="A6" s="4" t="s">
        <v>17</v>
      </c>
      <c r="B6" t="s">
        <v>18</v>
      </c>
      <c r="C6" t="s">
        <v>19</v>
      </c>
      <c r="D6" t="s">
        <v>20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>
      <c r="A7" s="4" t="s">
        <v>21</v>
      </c>
      <c r="B7" t="s">
        <v>22</v>
      </c>
      <c r="C7" t="s">
        <v>23</v>
      </c>
      <c r="D7" t="s">
        <v>24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>
      <c r="A8" s="4" t="s">
        <v>25</v>
      </c>
      <c r="B8" t="s">
        <v>26</v>
      </c>
      <c r="C8" t="s">
        <v>27</v>
      </c>
      <c r="D8" t="s">
        <v>28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>
      <c r="A9" s="4" t="s">
        <v>29</v>
      </c>
      <c r="B9" t="s">
        <v>30</v>
      </c>
      <c r="C9" t="s">
        <v>31</v>
      </c>
      <c r="D9" t="s">
        <v>24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>
      <c r="A10" s="4" t="s">
        <v>32</v>
      </c>
      <c r="B10" t="s">
        <v>33</v>
      </c>
      <c r="C10" t="s">
        <v>34</v>
      </c>
      <c r="D10" t="s">
        <v>13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>
      <c r="A11" s="4" t="s">
        <v>35</v>
      </c>
      <c r="B11" t="s">
        <v>36</v>
      </c>
      <c r="C11" t="s">
        <v>37</v>
      </c>
      <c r="D11" t="s">
        <v>13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>
      <c r="A12" s="4" t="s">
        <v>38</v>
      </c>
      <c r="B12" t="s">
        <v>39</v>
      </c>
      <c r="C12" t="s">
        <v>40</v>
      </c>
      <c r="D12" t="s">
        <v>20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>
      <c r="A13" s="4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>
      <c r="A14" s="4" t="s">
        <v>44</v>
      </c>
      <c r="B14" t="s">
        <v>45</v>
      </c>
      <c r="C14" t="s">
        <v>46</v>
      </c>
      <c r="D14" t="s">
        <v>24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>
      <c r="A15" s="4" t="s">
        <v>47</v>
      </c>
      <c r="B15" t="s">
        <v>48</v>
      </c>
      <c r="C15" t="s">
        <v>49</v>
      </c>
      <c r="D15" t="s">
        <v>24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>
      <c r="A16" s="4" t="s">
        <v>50</v>
      </c>
      <c r="B16" t="s">
        <v>51</v>
      </c>
      <c r="C16" t="s">
        <v>52</v>
      </c>
      <c r="D16" t="s">
        <v>28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>
      <c r="A17" s="4" t="s">
        <v>53</v>
      </c>
      <c r="B17" t="s">
        <v>54</v>
      </c>
      <c r="C17" t="s">
        <v>55</v>
      </c>
      <c r="D17" t="s">
        <v>13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>
      <c r="A18" s="4" t="s">
        <v>56</v>
      </c>
      <c r="B18" t="s">
        <v>57</v>
      </c>
      <c r="C18" t="s">
        <v>58</v>
      </c>
      <c r="D18" t="s">
        <v>24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>
      <c r="A19" s="4" t="s">
        <v>59</v>
      </c>
      <c r="B19" t="s">
        <v>60</v>
      </c>
      <c r="C19" t="s">
        <v>61</v>
      </c>
      <c r="D19" t="s">
        <v>24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>
      <c r="A20" s="4" t="s">
        <v>62</v>
      </c>
      <c r="B20" t="s">
        <v>63</v>
      </c>
      <c r="C20" t="s">
        <v>64</v>
      </c>
      <c r="D20" t="s">
        <v>28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>
      <c r="A21" s="4" t="s">
        <v>65</v>
      </c>
      <c r="B21" t="s">
        <v>66</v>
      </c>
      <c r="C21" t="s">
        <v>67</v>
      </c>
      <c r="D21" t="s">
        <v>20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>
      <c r="A22" s="4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>
      <c r="A23" s="4" t="s">
        <v>71</v>
      </c>
      <c r="B23" t="s">
        <v>54</v>
      </c>
      <c r="C23" t="s">
        <v>72</v>
      </c>
      <c r="D23" t="s">
        <v>20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>
      <c r="A24" s="4" t="s">
        <v>73</v>
      </c>
      <c r="B24" t="s">
        <v>74</v>
      </c>
      <c r="C24" t="s">
        <v>75</v>
      </c>
      <c r="D24" t="s">
        <v>28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>
      <c r="A25" s="4" t="s">
        <v>76</v>
      </c>
      <c r="B25" t="s">
        <v>77</v>
      </c>
      <c r="C25" t="s">
        <v>78</v>
      </c>
      <c r="D25" t="s">
        <v>24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>
      <c r="A26" s="4" t="s">
        <v>79</v>
      </c>
      <c r="B26" t="s">
        <v>80</v>
      </c>
      <c r="C26" t="s">
        <v>81</v>
      </c>
      <c r="D26" t="s">
        <v>28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>
      <c r="A27" s="4" t="s">
        <v>82</v>
      </c>
      <c r="B27" t="s">
        <v>54</v>
      </c>
      <c r="C27" t="s">
        <v>83</v>
      </c>
      <c r="D27" t="s">
        <v>24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>
      <c r="A28" s="4" t="s">
        <v>84</v>
      </c>
      <c r="B28" t="s">
        <v>85</v>
      </c>
      <c r="C28" t="s">
        <v>86</v>
      </c>
      <c r="D28" t="s">
        <v>24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>
      <c r="A29" s="4" t="s">
        <v>87</v>
      </c>
      <c r="B29" t="s">
        <v>88</v>
      </c>
      <c r="C29" t="s">
        <v>89</v>
      </c>
      <c r="D29" t="s">
        <v>20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>
      <c r="A30" s="4" t="s">
        <v>90</v>
      </c>
      <c r="B30" t="s">
        <v>91</v>
      </c>
      <c r="C30" t="s">
        <v>92</v>
      </c>
      <c r="D30" t="s">
        <v>13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>
      <c r="A31" s="4" t="s">
        <v>93</v>
      </c>
      <c r="B31" t="s">
        <v>94</v>
      </c>
      <c r="C31" t="s">
        <v>95</v>
      </c>
      <c r="D31" t="s">
        <v>20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>
      <c r="A32" s="4" t="s">
        <v>96</v>
      </c>
      <c r="B32" t="s">
        <v>97</v>
      </c>
      <c r="C32" t="s">
        <v>98</v>
      </c>
      <c r="D32" t="s">
        <v>13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>
      <c r="A33" s="4" t="s">
        <v>99</v>
      </c>
      <c r="B33" t="s">
        <v>100</v>
      </c>
      <c r="C33" t="s">
        <v>101</v>
      </c>
      <c r="D33" t="s">
        <v>13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>
      <c r="A34" s="4" t="s">
        <v>102</v>
      </c>
      <c r="B34" t="s">
        <v>103</v>
      </c>
      <c r="C34" t="s">
        <v>104</v>
      </c>
      <c r="D34" t="s">
        <v>28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>
      <c r="A35" s="4" t="s">
        <v>105</v>
      </c>
      <c r="B35" t="s">
        <v>106</v>
      </c>
      <c r="C35" t="s">
        <v>107</v>
      </c>
      <c r="D35" t="s">
        <v>28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>
      <c r="A36" s="4" t="s">
        <v>108</v>
      </c>
      <c r="B36" t="s">
        <v>109</v>
      </c>
      <c r="C36" t="s">
        <v>110</v>
      </c>
      <c r="D36" t="s">
        <v>28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>
      <c r="A37" s="4" t="s">
        <v>111</v>
      </c>
      <c r="B37" t="s">
        <v>112</v>
      </c>
      <c r="C37" t="s">
        <v>113</v>
      </c>
      <c r="D37" t="s">
        <v>13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>
      <c r="A38" s="4" t="s">
        <v>114</v>
      </c>
      <c r="B38" t="s">
        <v>115</v>
      </c>
      <c r="C38" t="s">
        <v>116</v>
      </c>
      <c r="D38" t="s">
        <v>13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>
      <c r="A39" s="4" t="s">
        <v>120</v>
      </c>
      <c r="B39" t="s">
        <v>121</v>
      </c>
      <c r="C39" t="s">
        <v>122</v>
      </c>
      <c r="D39" t="s">
        <v>24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>
      <c r="A40" s="4" t="s">
        <v>117</v>
      </c>
      <c r="B40" t="s">
        <v>118</v>
      </c>
      <c r="C40" t="s">
        <v>119</v>
      </c>
      <c r="D40" t="s">
        <v>20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>
      <c r="A41" s="4" t="s">
        <v>123</v>
      </c>
      <c r="B41" t="s">
        <v>124</v>
      </c>
      <c r="C41" t="s">
        <v>125</v>
      </c>
      <c r="D41" t="s">
        <v>20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>
      <c r="A42" s="4" t="s">
        <v>126</v>
      </c>
      <c r="B42" t="s">
        <v>127</v>
      </c>
      <c r="C42" t="s">
        <v>128</v>
      </c>
      <c r="D42" t="s">
        <v>28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>
      <c r="A43" s="4" t="s">
        <v>129</v>
      </c>
      <c r="B43" t="s">
        <v>130</v>
      </c>
      <c r="C43" t="s">
        <v>131</v>
      </c>
      <c r="D43" t="s">
        <v>28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>
      <c r="A44" s="4" t="s">
        <v>132</v>
      </c>
      <c r="B44" t="s">
        <v>133</v>
      </c>
      <c r="C44" t="s">
        <v>134</v>
      </c>
      <c r="D44" t="s">
        <v>28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>
      <c r="A45" s="4" t="s">
        <v>135</v>
      </c>
      <c r="B45" t="s">
        <v>136</v>
      </c>
      <c r="C45" t="s">
        <v>137</v>
      </c>
      <c r="D45" t="s">
        <v>24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>
      <c r="A46" s="4" t="s">
        <v>138</v>
      </c>
      <c r="B46" t="s">
        <v>139</v>
      </c>
      <c r="C46" t="s">
        <v>140</v>
      </c>
      <c r="D46" t="s">
        <v>20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>
      <c r="A47" s="4" t="s">
        <v>141</v>
      </c>
      <c r="B47" t="s">
        <v>142</v>
      </c>
      <c r="C47" t="s">
        <v>143</v>
      </c>
      <c r="D47" t="s">
        <v>20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>
      <c r="A48" s="4" t="s">
        <v>144</v>
      </c>
      <c r="B48" t="s">
        <v>145</v>
      </c>
      <c r="C48" t="s">
        <v>146</v>
      </c>
      <c r="D48" t="s">
        <v>28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>
      <c r="A49" s="4" t="s">
        <v>160</v>
      </c>
      <c r="B49" t="s">
        <v>161</v>
      </c>
      <c r="C49" t="s">
        <v>88</v>
      </c>
      <c r="D49" t="s">
        <v>20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>
      <c r="A50" s="4" t="s">
        <v>152</v>
      </c>
      <c r="B50" t="s">
        <v>153</v>
      </c>
      <c r="C50" t="s">
        <v>151</v>
      </c>
      <c r="D50" t="s">
        <v>13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>
      <c r="A51" s="4" t="s">
        <v>162</v>
      </c>
      <c r="B51" t="s">
        <v>163</v>
      </c>
      <c r="C51" t="s">
        <v>88</v>
      </c>
      <c r="D51" t="s">
        <v>20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>
      <c r="A52" s="4" t="s">
        <v>149</v>
      </c>
      <c r="B52" t="s">
        <v>150</v>
      </c>
      <c r="C52" t="s">
        <v>151</v>
      </c>
      <c r="D52" t="s">
        <v>13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>
      <c r="A53" s="4" t="s">
        <v>156</v>
      </c>
      <c r="B53" t="s">
        <v>157</v>
      </c>
      <c r="C53" t="s">
        <v>151</v>
      </c>
      <c r="D53" t="s">
        <v>24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>
      <c r="A54" s="4" t="s">
        <v>164</v>
      </c>
      <c r="B54" t="s">
        <v>165</v>
      </c>
      <c r="C54" t="s">
        <v>88</v>
      </c>
      <c r="D54" t="s">
        <v>24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>
      <c r="A55" s="4" t="s">
        <v>147</v>
      </c>
      <c r="B55" t="s">
        <v>148</v>
      </c>
      <c r="C55" t="s">
        <v>88</v>
      </c>
      <c r="D55" t="s">
        <v>24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>
      <c r="A56" s="4" t="s">
        <v>158</v>
      </c>
      <c r="B56" t="s">
        <v>159</v>
      </c>
      <c r="C56" t="s">
        <v>88</v>
      </c>
      <c r="D56" t="s">
        <v>28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>
      <c r="A57" s="4" t="s">
        <v>154</v>
      </c>
      <c r="B57" t="s">
        <v>155</v>
      </c>
      <c r="C57" t="s">
        <v>151</v>
      </c>
      <c r="D57" t="s">
        <v>13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>
      <c r="A58" s="4" t="s">
        <v>169</v>
      </c>
      <c r="B58" t="s">
        <v>170</v>
      </c>
      <c r="C58" t="s">
        <v>171</v>
      </c>
      <c r="D58" t="s">
        <v>13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>
      <c r="A59" s="4" t="s">
        <v>166</v>
      </c>
      <c r="B59" t="s">
        <v>167</v>
      </c>
      <c r="C59" t="s">
        <v>168</v>
      </c>
      <c r="D59" t="s">
        <v>24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>
      <c r="A60" s="4" t="s">
        <v>172</v>
      </c>
      <c r="B60" t="s">
        <v>173</v>
      </c>
      <c r="C60" t="s">
        <v>174</v>
      </c>
      <c r="D60" t="s">
        <v>24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>
      <c r="A61" s="4" t="s">
        <v>175</v>
      </c>
      <c r="B61" t="s">
        <v>176</v>
      </c>
      <c r="C61" t="s">
        <v>177</v>
      </c>
      <c r="D61" t="s">
        <v>20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>
      <c r="A62" s="4" t="s">
        <v>178</v>
      </c>
      <c r="B62" t="s">
        <v>54</v>
      </c>
      <c r="C62" t="s">
        <v>179</v>
      </c>
      <c r="D62" t="s">
        <v>28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>
      <c r="A63" s="4" t="s">
        <v>183</v>
      </c>
      <c r="B63" t="s">
        <v>184</v>
      </c>
      <c r="C63" t="s">
        <v>182</v>
      </c>
      <c r="D63" t="s">
        <v>13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>
      <c r="A64" s="4" t="s">
        <v>180</v>
      </c>
      <c r="B64" t="s">
        <v>181</v>
      </c>
      <c r="C64" t="s">
        <v>182</v>
      </c>
      <c r="D64" t="s">
        <v>20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>
      <c r="A65" s="4" t="s">
        <v>188</v>
      </c>
      <c r="B65" t="s">
        <v>189</v>
      </c>
      <c r="C65" t="s">
        <v>187</v>
      </c>
      <c r="D65" t="s">
        <v>20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>
      <c r="A66" s="4" t="s">
        <v>185</v>
      </c>
      <c r="B66" t="s">
        <v>186</v>
      </c>
      <c r="C66" t="s">
        <v>187</v>
      </c>
      <c r="D66" t="s">
        <v>13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>
      <c r="A67" s="4" t="s">
        <v>190</v>
      </c>
      <c r="B67" t="s">
        <v>191</v>
      </c>
      <c r="C67" t="s">
        <v>192</v>
      </c>
      <c r="D67" t="s">
        <v>13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>
      <c r="A68" s="4" t="s">
        <v>193</v>
      </c>
      <c r="B68" t="s">
        <v>194</v>
      </c>
      <c r="C68" t="s">
        <v>195</v>
      </c>
      <c r="D68" t="s">
        <v>20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>
      <c r="A69" s="4" t="s">
        <v>196</v>
      </c>
      <c r="B69" t="s">
        <v>197</v>
      </c>
      <c r="C69" t="s">
        <v>198</v>
      </c>
      <c r="D69" t="s">
        <v>28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>
      <c r="A70" s="4" t="s">
        <v>199</v>
      </c>
      <c r="B70" t="s">
        <v>60</v>
      </c>
      <c r="C70" t="s">
        <v>200</v>
      </c>
      <c r="D70" t="s">
        <v>13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>
      <c r="A71" s="4" t="s">
        <v>201</v>
      </c>
      <c r="B71" t="s">
        <v>202</v>
      </c>
      <c r="C71" t="s">
        <v>203</v>
      </c>
      <c r="D71" t="s">
        <v>28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>
      <c r="A72" s="4" t="s">
        <v>204</v>
      </c>
      <c r="B72" t="s">
        <v>205</v>
      </c>
      <c r="C72" t="s">
        <v>206</v>
      </c>
      <c r="D72" t="s">
        <v>13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>
      <c r="A73" s="4" t="s">
        <v>207</v>
      </c>
      <c r="B73" t="s">
        <v>208</v>
      </c>
      <c r="C73" t="s">
        <v>209</v>
      </c>
      <c r="D73" t="s">
        <v>13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>
      <c r="A74" s="4" t="s">
        <v>210</v>
      </c>
      <c r="B74" t="s">
        <v>211</v>
      </c>
      <c r="C74" t="s">
        <v>212</v>
      </c>
      <c r="D74" t="s">
        <v>20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>
      <c r="A75" s="4" t="s">
        <v>213</v>
      </c>
      <c r="B75" t="s">
        <v>214</v>
      </c>
      <c r="C75" t="s">
        <v>215</v>
      </c>
      <c r="D75" t="s">
        <v>24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>
      <c r="A76" s="4" t="s">
        <v>216</v>
      </c>
      <c r="B76" t="s">
        <v>217</v>
      </c>
      <c r="C76" t="s">
        <v>218</v>
      </c>
      <c r="D76" t="s">
        <v>13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>
      <c r="A77" s="4" t="s">
        <v>219</v>
      </c>
      <c r="B77" t="s">
        <v>37</v>
      </c>
      <c r="C77" t="s">
        <v>220</v>
      </c>
      <c r="D77" t="s">
        <v>24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>
      <c r="A78" s="4" t="s">
        <v>221</v>
      </c>
      <c r="B78" t="s">
        <v>222</v>
      </c>
      <c r="C78" t="s">
        <v>223</v>
      </c>
      <c r="D78" t="s">
        <v>13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>
      <c r="A79" s="4" t="s">
        <v>224</v>
      </c>
      <c r="B79" t="s">
        <v>225</v>
      </c>
      <c r="C79" t="s">
        <v>226</v>
      </c>
      <c r="D79" t="s">
        <v>20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>
      <c r="A80" s="4" t="s">
        <v>227</v>
      </c>
      <c r="B80" t="s">
        <v>228</v>
      </c>
      <c r="C80" t="s">
        <v>229</v>
      </c>
      <c r="D80" t="s">
        <v>28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>
      <c r="A81" s="4" t="s">
        <v>230</v>
      </c>
      <c r="B81" t="s">
        <v>231</v>
      </c>
      <c r="C81" t="s">
        <v>232</v>
      </c>
      <c r="D81" t="s">
        <v>13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>
      <c r="A82" s="4" t="s">
        <v>233</v>
      </c>
      <c r="B82" t="s">
        <v>234</v>
      </c>
      <c r="C82" t="s">
        <v>235</v>
      </c>
      <c r="D82" t="s">
        <v>20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>
      <c r="A83" s="4" t="s">
        <v>236</v>
      </c>
      <c r="B83" t="s">
        <v>237</v>
      </c>
      <c r="C83" t="s">
        <v>238</v>
      </c>
      <c r="D83" t="s">
        <v>13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>
      <c r="A84" s="4" t="s">
        <v>239</v>
      </c>
      <c r="B84" t="s">
        <v>240</v>
      </c>
      <c r="C84" t="s">
        <v>241</v>
      </c>
      <c r="D84" t="s">
        <v>20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>
      <c r="A85" s="4" t="s">
        <v>242</v>
      </c>
      <c r="B85" t="s">
        <v>243</v>
      </c>
      <c r="C85" t="s">
        <v>244</v>
      </c>
      <c r="D85" t="s">
        <v>13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>
      <c r="A86" s="4" t="s">
        <v>245</v>
      </c>
      <c r="B86" t="s">
        <v>246</v>
      </c>
      <c r="C86" t="s">
        <v>247</v>
      </c>
      <c r="D86" t="s">
        <v>13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>
      <c r="A87" s="4" t="s">
        <v>248</v>
      </c>
      <c r="B87" t="s">
        <v>246</v>
      </c>
      <c r="C87" t="s">
        <v>249</v>
      </c>
      <c r="D87" t="s">
        <v>20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>
      <c r="A88" s="4" t="s">
        <v>250</v>
      </c>
      <c r="B88" t="s">
        <v>251</v>
      </c>
      <c r="C88" t="s">
        <v>252</v>
      </c>
      <c r="D88" t="s">
        <v>28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>
      <c r="A89" s="4" t="s">
        <v>253</v>
      </c>
      <c r="B89" t="s">
        <v>254</v>
      </c>
      <c r="C89" t="s">
        <v>255</v>
      </c>
      <c r="D89" t="s">
        <v>13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>
      <c r="A90" s="4" t="s">
        <v>256</v>
      </c>
      <c r="B90" t="s">
        <v>257</v>
      </c>
      <c r="C90" t="s">
        <v>258</v>
      </c>
      <c r="D90" t="s">
        <v>20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>
      <c r="A91" s="4" t="s">
        <v>259</v>
      </c>
      <c r="B91" t="s">
        <v>260</v>
      </c>
      <c r="C91" t="s">
        <v>261</v>
      </c>
      <c r="D91" t="s">
        <v>20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>
      <c r="A92" s="4" t="s">
        <v>262</v>
      </c>
      <c r="B92" t="s">
        <v>263</v>
      </c>
      <c r="C92" t="s">
        <v>264</v>
      </c>
      <c r="D92" t="s">
        <v>20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>
      <c r="A93" s="4" t="s">
        <v>265</v>
      </c>
      <c r="B93" t="s">
        <v>266</v>
      </c>
      <c r="C93" t="s">
        <v>267</v>
      </c>
      <c r="D93" t="s">
        <v>13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>
      <c r="A94" s="4" t="s">
        <v>268</v>
      </c>
      <c r="B94" t="s">
        <v>269</v>
      </c>
      <c r="C94" t="s">
        <v>270</v>
      </c>
      <c r="D94" t="s">
        <v>20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>
      <c r="A95" s="4" t="s">
        <v>271</v>
      </c>
      <c r="B95" t="s">
        <v>272</v>
      </c>
      <c r="C95" t="s">
        <v>273</v>
      </c>
      <c r="D95" t="s">
        <v>24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>
      <c r="A96" s="4" t="s">
        <v>274</v>
      </c>
      <c r="B96" t="s">
        <v>275</v>
      </c>
      <c r="C96" t="s">
        <v>276</v>
      </c>
      <c r="D96" t="s">
        <v>13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>
      <c r="A97" s="4" t="s">
        <v>277</v>
      </c>
      <c r="B97" t="s">
        <v>278</v>
      </c>
      <c r="C97" t="s">
        <v>279</v>
      </c>
      <c r="D97" t="s">
        <v>13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>
      <c r="A98" s="4" t="s">
        <v>280</v>
      </c>
      <c r="B98" t="s">
        <v>118</v>
      </c>
      <c r="C98" t="s">
        <v>281</v>
      </c>
      <c r="D98" t="s">
        <v>20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>
      <c r="A99" s="4" t="s">
        <v>282</v>
      </c>
      <c r="B99" t="s">
        <v>283</v>
      </c>
      <c r="C99" t="s">
        <v>284</v>
      </c>
      <c r="D99" t="s">
        <v>28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>
      <c r="A100" s="4" t="s">
        <v>285</v>
      </c>
      <c r="B100" t="s">
        <v>286</v>
      </c>
      <c r="C100" t="s">
        <v>287</v>
      </c>
      <c r="D100" t="s">
        <v>13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>
      <c r="A101" s="4" t="s">
        <v>288</v>
      </c>
      <c r="B101" t="s">
        <v>289</v>
      </c>
      <c r="C101" t="s">
        <v>290</v>
      </c>
      <c r="D101" t="s">
        <v>20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>
      <c r="A102" s="4" t="s">
        <v>291</v>
      </c>
      <c r="B102" t="s">
        <v>292</v>
      </c>
      <c r="C102" t="s">
        <v>293</v>
      </c>
      <c r="D102" t="s">
        <v>24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>
      <c r="A103" s="4" t="s">
        <v>294</v>
      </c>
      <c r="B103" t="s">
        <v>295</v>
      </c>
      <c r="C103" t="s">
        <v>296</v>
      </c>
      <c r="D103" t="s">
        <v>20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>
      <c r="A104" s="4" t="s">
        <v>297</v>
      </c>
      <c r="B104" t="s">
        <v>298</v>
      </c>
      <c r="C104" t="s">
        <v>299</v>
      </c>
      <c r="D104" t="s">
        <v>13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>
      <c r="A105" s="4" t="s">
        <v>300</v>
      </c>
      <c r="B105" t="s">
        <v>301</v>
      </c>
      <c r="C105" t="s">
        <v>302</v>
      </c>
      <c r="D105" t="s">
        <v>24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>
      <c r="A106" s="4" t="s">
        <v>303</v>
      </c>
      <c r="B106" t="s">
        <v>304</v>
      </c>
      <c r="C106" t="s">
        <v>305</v>
      </c>
      <c r="D106" t="s">
        <v>24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>
      <c r="A107" s="4" t="s">
        <v>306</v>
      </c>
      <c r="B107" t="s">
        <v>307</v>
      </c>
      <c r="C107" t="s">
        <v>308</v>
      </c>
      <c r="D107" t="s">
        <v>13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>
      <c r="A108" s="4" t="s">
        <v>309</v>
      </c>
      <c r="B108" t="s">
        <v>310</v>
      </c>
      <c r="C108" t="s">
        <v>311</v>
      </c>
      <c r="D108" t="s">
        <v>20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>
      <c r="A109" s="4" t="s">
        <v>312</v>
      </c>
      <c r="B109" t="s">
        <v>313</v>
      </c>
      <c r="C109" t="s">
        <v>314</v>
      </c>
      <c r="D109" t="s">
        <v>28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>
      <c r="A110" s="4" t="s">
        <v>315</v>
      </c>
      <c r="B110" t="s">
        <v>316</v>
      </c>
      <c r="C110" t="s">
        <v>317</v>
      </c>
      <c r="D110" t="s">
        <v>28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>
      <c r="A111" s="4" t="s">
        <v>318</v>
      </c>
      <c r="B111" t="s">
        <v>319</v>
      </c>
      <c r="C111" t="s">
        <v>320</v>
      </c>
      <c r="D111" t="s">
        <v>20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>
      <c r="A112" s="4" t="s">
        <v>324</v>
      </c>
      <c r="B112" t="s">
        <v>55</v>
      </c>
      <c r="C112" t="s">
        <v>323</v>
      </c>
      <c r="D112" t="s">
        <v>20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>
      <c r="A113" s="4" t="s">
        <v>321</v>
      </c>
      <c r="B113" t="s">
        <v>322</v>
      </c>
      <c r="C113" t="s">
        <v>323</v>
      </c>
      <c r="D113" t="s">
        <v>24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>
      <c r="A114" s="4" t="s">
        <v>325</v>
      </c>
      <c r="B114" t="s">
        <v>326</v>
      </c>
      <c r="C114" t="s">
        <v>327</v>
      </c>
      <c r="D114" t="s">
        <v>28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>
      <c r="A115" s="4" t="s">
        <v>328</v>
      </c>
      <c r="B115" t="s">
        <v>329</v>
      </c>
      <c r="C115" t="s">
        <v>330</v>
      </c>
      <c r="D115" t="s">
        <v>28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>
      <c r="A116" s="4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>
      <c r="A117" s="4" t="s">
        <v>334</v>
      </c>
      <c r="B117" t="s">
        <v>335</v>
      </c>
      <c r="C117" t="s">
        <v>336</v>
      </c>
      <c r="D117" t="s">
        <v>28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>
      <c r="A118" s="4" t="s">
        <v>339</v>
      </c>
      <c r="B118" t="s">
        <v>340</v>
      </c>
      <c r="C118" t="s">
        <v>333</v>
      </c>
      <c r="D118" t="s">
        <v>20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>
      <c r="A119" s="4" t="s">
        <v>337</v>
      </c>
      <c r="B119" t="s">
        <v>338</v>
      </c>
      <c r="C119" t="s">
        <v>333</v>
      </c>
      <c r="D119" t="s">
        <v>13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>
      <c r="A120" s="4" t="s">
        <v>341</v>
      </c>
      <c r="B120" t="s">
        <v>342</v>
      </c>
      <c r="C120" t="s">
        <v>343</v>
      </c>
      <c r="D120" t="s">
        <v>28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>
      <c r="A121" s="4" t="s">
        <v>344</v>
      </c>
      <c r="B121" t="s">
        <v>345</v>
      </c>
      <c r="C121" t="s">
        <v>346</v>
      </c>
      <c r="D121" t="s">
        <v>20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>
      <c r="A122" s="4" t="s">
        <v>347</v>
      </c>
      <c r="B122" t="s">
        <v>348</v>
      </c>
      <c r="C122" t="s">
        <v>349</v>
      </c>
      <c r="D122" t="s">
        <v>24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>
      <c r="A123" s="4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>
      <c r="A124" s="4" t="s">
        <v>353</v>
      </c>
      <c r="B124" t="s">
        <v>354</v>
      </c>
      <c r="C124" t="s">
        <v>355</v>
      </c>
      <c r="D124" t="s">
        <v>13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>
      <c r="A125" s="4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>
      <c r="A126" s="4" t="s">
        <v>359</v>
      </c>
      <c r="B126" t="s">
        <v>360</v>
      </c>
      <c r="C126" t="s">
        <v>361</v>
      </c>
      <c r="D126" t="s">
        <v>20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>
      <c r="A127" s="4" t="s">
        <v>362</v>
      </c>
      <c r="B127" t="s">
        <v>363</v>
      </c>
      <c r="C127" t="s">
        <v>364</v>
      </c>
      <c r="D127" t="s">
        <v>28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>
      <c r="A128" s="4" t="s">
        <v>365</v>
      </c>
      <c r="B128" t="s">
        <v>366</v>
      </c>
      <c r="C128" t="s">
        <v>367</v>
      </c>
      <c r="D128" t="s">
        <v>20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>
      <c r="A129" s="4" t="s">
        <v>368</v>
      </c>
      <c r="B129" t="s">
        <v>103</v>
      </c>
      <c r="C129" t="s">
        <v>369</v>
      </c>
      <c r="D129" t="s">
        <v>28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>
      <c r="A130" s="4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>
      <c r="A131" s="4" t="s">
        <v>373</v>
      </c>
      <c r="B131" t="s">
        <v>374</v>
      </c>
      <c r="C131" t="s">
        <v>375</v>
      </c>
      <c r="D131" t="s">
        <v>24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>
      <c r="A132" s="4" t="s">
        <v>376</v>
      </c>
      <c r="B132" t="s">
        <v>377</v>
      </c>
      <c r="C132" t="s">
        <v>378</v>
      </c>
      <c r="D132" t="s">
        <v>13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>
      <c r="A133" s="4" t="s">
        <v>379</v>
      </c>
      <c r="B133" t="s">
        <v>380</v>
      </c>
      <c r="C133" t="s">
        <v>381</v>
      </c>
      <c r="D133" t="s">
        <v>24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>
      <c r="A134" s="4" t="s">
        <v>382</v>
      </c>
      <c r="B134" t="s">
        <v>383</v>
      </c>
      <c r="C134" t="s">
        <v>384</v>
      </c>
      <c r="D134" t="s">
        <v>13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>
      <c r="A135" s="4" t="s">
        <v>385</v>
      </c>
      <c r="B135" t="s">
        <v>386</v>
      </c>
      <c r="C135" t="s">
        <v>387</v>
      </c>
      <c r="D135" t="s">
        <v>13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>
      <c r="A136" s="4" t="s">
        <v>388</v>
      </c>
      <c r="B136" t="s">
        <v>389</v>
      </c>
      <c r="C136" t="s">
        <v>390</v>
      </c>
      <c r="D136" t="s">
        <v>13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>
      <c r="A137" s="4" t="s">
        <v>391</v>
      </c>
      <c r="B137" t="s">
        <v>54</v>
      </c>
      <c r="C137" t="s">
        <v>392</v>
      </c>
      <c r="D137" t="s">
        <v>20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>
      <c r="A138" s="4" t="s">
        <v>393</v>
      </c>
      <c r="B138" t="s">
        <v>386</v>
      </c>
      <c r="C138" t="s">
        <v>394</v>
      </c>
      <c r="D138" t="s">
        <v>24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>
      <c r="A139" s="4" t="s">
        <v>395</v>
      </c>
      <c r="B139" t="s">
        <v>396</v>
      </c>
      <c r="C139" t="s">
        <v>397</v>
      </c>
      <c r="D139" t="s">
        <v>13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>
      <c r="A140" s="4" t="s">
        <v>401</v>
      </c>
      <c r="B140" t="s">
        <v>402</v>
      </c>
      <c r="C140" t="s">
        <v>400</v>
      </c>
      <c r="D140" t="s">
        <v>20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>
      <c r="A141" s="4" t="s">
        <v>398</v>
      </c>
      <c r="B141" t="s">
        <v>399</v>
      </c>
      <c r="C141" t="s">
        <v>400</v>
      </c>
      <c r="D141" t="s">
        <v>24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>
      <c r="A142" s="4" t="s">
        <v>403</v>
      </c>
      <c r="B142" t="s">
        <v>404</v>
      </c>
      <c r="C142" t="s">
        <v>405</v>
      </c>
      <c r="D142" t="s">
        <v>13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>
      <c r="A143" s="4" t="s">
        <v>417</v>
      </c>
      <c r="B143" t="s">
        <v>418</v>
      </c>
      <c r="C143" t="s">
        <v>408</v>
      </c>
      <c r="D143" t="s">
        <v>28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>
      <c r="A144" s="4" t="s">
        <v>406</v>
      </c>
      <c r="B144" t="s">
        <v>407</v>
      </c>
      <c r="C144" t="s">
        <v>408</v>
      </c>
      <c r="D144" t="s">
        <v>20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>
      <c r="A145" s="4" t="s">
        <v>410</v>
      </c>
      <c r="B145" t="s">
        <v>411</v>
      </c>
      <c r="C145" t="s">
        <v>408</v>
      </c>
      <c r="D145" t="s">
        <v>13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>
      <c r="A146" s="4" t="s">
        <v>409</v>
      </c>
      <c r="B146" t="s">
        <v>60</v>
      </c>
      <c r="C146" t="s">
        <v>408</v>
      </c>
      <c r="D146" t="s">
        <v>20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>
      <c r="A147" s="4" t="s">
        <v>415</v>
      </c>
      <c r="B147" t="s">
        <v>416</v>
      </c>
      <c r="C147" t="s">
        <v>408</v>
      </c>
      <c r="D147" t="s">
        <v>20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>
      <c r="A148" s="4" t="s">
        <v>412</v>
      </c>
      <c r="B148" t="s">
        <v>413</v>
      </c>
      <c r="C148" t="s">
        <v>414</v>
      </c>
      <c r="D148" t="s">
        <v>28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>
      <c r="A149" s="4" t="s">
        <v>419</v>
      </c>
      <c r="B149" t="s">
        <v>420</v>
      </c>
      <c r="C149" t="s">
        <v>421</v>
      </c>
      <c r="D149" t="s">
        <v>28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>
      <c r="A150" s="4" t="s">
        <v>422</v>
      </c>
      <c r="B150" t="s">
        <v>423</v>
      </c>
      <c r="C150" t="s">
        <v>424</v>
      </c>
      <c r="D150" t="s">
        <v>13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>
      <c r="A151" s="4" t="s">
        <v>425</v>
      </c>
      <c r="B151" t="s">
        <v>426</v>
      </c>
      <c r="C151" t="s">
        <v>427</v>
      </c>
      <c r="D151" t="s">
        <v>13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>
      <c r="A152" s="4" t="s">
        <v>428</v>
      </c>
      <c r="B152" t="s">
        <v>429</v>
      </c>
      <c r="C152" t="s">
        <v>430</v>
      </c>
      <c r="D152" t="s">
        <v>20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>
      <c r="A153" s="4" t="s">
        <v>434</v>
      </c>
      <c r="B153" t="s">
        <v>435</v>
      </c>
      <c r="C153" t="s">
        <v>433</v>
      </c>
      <c r="D153" t="s">
        <v>28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>
      <c r="A154" s="4" t="s">
        <v>431</v>
      </c>
      <c r="B154" t="s">
        <v>432</v>
      </c>
      <c r="C154" t="s">
        <v>433</v>
      </c>
      <c r="D154" t="s">
        <v>13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>
      <c r="A155" s="4" t="s">
        <v>436</v>
      </c>
      <c r="B155" t="s">
        <v>437</v>
      </c>
      <c r="C155" t="s">
        <v>438</v>
      </c>
      <c r="D155" t="s">
        <v>24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>
      <c r="A156" s="4" t="s">
        <v>439</v>
      </c>
      <c r="B156" t="s">
        <v>440</v>
      </c>
      <c r="C156" t="s">
        <v>441</v>
      </c>
      <c r="D156" t="s">
        <v>24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>
      <c r="A157" s="4" t="s">
        <v>442</v>
      </c>
      <c r="B157" t="s">
        <v>443</v>
      </c>
      <c r="C157" t="s">
        <v>444</v>
      </c>
      <c r="D157" t="s">
        <v>13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>
      <c r="A158" s="4" t="s">
        <v>445</v>
      </c>
      <c r="B158" t="s">
        <v>446</v>
      </c>
      <c r="C158" t="s">
        <v>447</v>
      </c>
      <c r="D158" t="s">
        <v>20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>
      <c r="A159" s="4" t="s">
        <v>453</v>
      </c>
      <c r="B159" t="s">
        <v>454</v>
      </c>
      <c r="C159" t="s">
        <v>455</v>
      </c>
      <c r="D159" t="s">
        <v>13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>
      <c r="A160" s="4" t="s">
        <v>451</v>
      </c>
      <c r="B160" t="s">
        <v>452</v>
      </c>
      <c r="C160" t="s">
        <v>450</v>
      </c>
      <c r="D160" t="s">
        <v>28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>
      <c r="A161" s="4" t="s">
        <v>448</v>
      </c>
      <c r="B161" t="s">
        <v>449</v>
      </c>
      <c r="C161" t="s">
        <v>450</v>
      </c>
      <c r="D161" t="s">
        <v>24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>
      <c r="A162" s="4" t="s">
        <v>456</v>
      </c>
      <c r="B162" t="s">
        <v>457</v>
      </c>
      <c r="C162" t="s">
        <v>458</v>
      </c>
      <c r="D162" t="s">
        <v>28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>
      <c r="A163" s="4" t="s">
        <v>459</v>
      </c>
      <c r="B163" t="s">
        <v>460</v>
      </c>
      <c r="C163" t="s">
        <v>461</v>
      </c>
      <c r="D163" t="s">
        <v>20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>
      <c r="A164" s="4" t="s">
        <v>462</v>
      </c>
      <c r="B164" t="s">
        <v>463</v>
      </c>
      <c r="C164" t="s">
        <v>37</v>
      </c>
      <c r="D164" t="s">
        <v>24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>
      <c r="A165" s="4" t="s">
        <v>464</v>
      </c>
      <c r="B165" t="s">
        <v>465</v>
      </c>
      <c r="C165" t="s">
        <v>466</v>
      </c>
      <c r="D165" t="s">
        <v>28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>
      <c r="A166" s="4" t="s">
        <v>467</v>
      </c>
      <c r="B166" t="s">
        <v>468</v>
      </c>
      <c r="C166" t="s">
        <v>469</v>
      </c>
      <c r="D166" t="s">
        <v>13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>
      <c r="A167" s="4" t="s">
        <v>470</v>
      </c>
      <c r="B167" t="s">
        <v>471</v>
      </c>
      <c r="C167" t="s">
        <v>472</v>
      </c>
      <c r="D167" t="s">
        <v>24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>
      <c r="A168" s="4" t="s">
        <v>473</v>
      </c>
      <c r="B168" t="s">
        <v>474</v>
      </c>
      <c r="C168" t="s">
        <v>475</v>
      </c>
      <c r="D168" t="s">
        <v>24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>
      <c r="A169" s="4" t="s">
        <v>476</v>
      </c>
      <c r="B169" t="s">
        <v>477</v>
      </c>
      <c r="C169" t="s">
        <v>478</v>
      </c>
      <c r="D169" t="s">
        <v>13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>
      <c r="A170" s="4" t="s">
        <v>479</v>
      </c>
      <c r="B170" t="s">
        <v>480</v>
      </c>
      <c r="C170" t="s">
        <v>481</v>
      </c>
      <c r="D170" t="s">
        <v>28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>
      <c r="A171" s="4" t="s">
        <v>487</v>
      </c>
      <c r="B171" t="s">
        <v>488</v>
      </c>
      <c r="C171" t="s">
        <v>484</v>
      </c>
      <c r="D171" t="s">
        <v>13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>
      <c r="A172" s="4" t="s">
        <v>482</v>
      </c>
      <c r="B172" t="s">
        <v>483</v>
      </c>
      <c r="C172" t="s">
        <v>484</v>
      </c>
      <c r="D172" t="s">
        <v>20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>
      <c r="A173" s="4" t="s">
        <v>485</v>
      </c>
      <c r="B173" t="s">
        <v>486</v>
      </c>
      <c r="C173" t="s">
        <v>484</v>
      </c>
      <c r="D173" t="s">
        <v>20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>
      <c r="A174" s="4" t="s">
        <v>489</v>
      </c>
      <c r="B174" t="s">
        <v>490</v>
      </c>
      <c r="C174" t="s">
        <v>484</v>
      </c>
      <c r="D174" t="s">
        <v>28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>
      <c r="A175" s="4" t="s">
        <v>491</v>
      </c>
      <c r="B175" t="s">
        <v>492</v>
      </c>
      <c r="C175" t="s">
        <v>493</v>
      </c>
      <c r="D175" t="s">
        <v>24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>
      <c r="A176" s="4" t="s">
        <v>494</v>
      </c>
      <c r="B176" t="s">
        <v>495</v>
      </c>
      <c r="C176" t="s">
        <v>496</v>
      </c>
      <c r="D176" t="s">
        <v>20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>
      <c r="A177" s="4" t="s">
        <v>500</v>
      </c>
      <c r="B177" t="s">
        <v>501</v>
      </c>
      <c r="C177" t="s">
        <v>499</v>
      </c>
      <c r="D177" t="s">
        <v>20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>
      <c r="A178" s="4" t="s">
        <v>497</v>
      </c>
      <c r="B178" t="s">
        <v>498</v>
      </c>
      <c r="C178" t="s">
        <v>499</v>
      </c>
      <c r="D178" t="s">
        <v>20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>
      <c r="A179" s="4" t="s">
        <v>502</v>
      </c>
      <c r="B179" t="s">
        <v>503</v>
      </c>
      <c r="C179" t="s">
        <v>504</v>
      </c>
      <c r="D179" t="s">
        <v>24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>
      <c r="A180" s="4" t="s">
        <v>505</v>
      </c>
      <c r="B180" t="s">
        <v>506</v>
      </c>
      <c r="C180" t="s">
        <v>507</v>
      </c>
      <c r="D180" t="s">
        <v>24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>
      <c r="A181" s="4" t="s">
        <v>508</v>
      </c>
      <c r="B181" t="s">
        <v>509</v>
      </c>
      <c r="C181" t="s">
        <v>510</v>
      </c>
      <c r="D181" t="s">
        <v>13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>
      <c r="A182" s="4" t="s">
        <v>511</v>
      </c>
      <c r="B182" t="s">
        <v>512</v>
      </c>
      <c r="C182" t="s">
        <v>513</v>
      </c>
      <c r="D182" t="s">
        <v>24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>
      <c r="A183" s="4" t="s">
        <v>514</v>
      </c>
      <c r="B183" t="s">
        <v>515</v>
      </c>
      <c r="C183" t="s">
        <v>516</v>
      </c>
      <c r="D183" t="s">
        <v>28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>
      <c r="A184" s="4" t="s">
        <v>517</v>
      </c>
      <c r="B184" t="s">
        <v>518</v>
      </c>
      <c r="C184" t="s">
        <v>519</v>
      </c>
      <c r="D184" t="s">
        <v>20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>
      <c r="A185" s="4" t="s">
        <v>520</v>
      </c>
      <c r="B185" t="s">
        <v>521</v>
      </c>
      <c r="C185" t="s">
        <v>522</v>
      </c>
      <c r="D185" t="s">
        <v>20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>
      <c r="A186" s="4" t="s">
        <v>523</v>
      </c>
      <c r="B186" t="s">
        <v>524</v>
      </c>
      <c r="C186" t="s">
        <v>525</v>
      </c>
      <c r="D186" t="s">
        <v>13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>
      <c r="A187" s="4" t="s">
        <v>526</v>
      </c>
      <c r="B187" t="s">
        <v>527</v>
      </c>
      <c r="C187" t="s">
        <v>528</v>
      </c>
      <c r="D187" t="s">
        <v>13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>
      <c r="A188" s="4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>
      <c r="A189" s="4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>
      <c r="A190" s="4" t="s">
        <v>532</v>
      </c>
      <c r="B190" t="s">
        <v>115</v>
      </c>
      <c r="C190" t="s">
        <v>531</v>
      </c>
      <c r="D190" t="s">
        <v>13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>
      <c r="A191" s="4" t="s">
        <v>535</v>
      </c>
      <c r="B191" t="s">
        <v>536</v>
      </c>
      <c r="C191" t="s">
        <v>537</v>
      </c>
      <c r="D191" t="s">
        <v>28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>
      <c r="A192" s="4" t="s">
        <v>547</v>
      </c>
      <c r="B192" t="s">
        <v>548</v>
      </c>
      <c r="C192" t="s">
        <v>546</v>
      </c>
      <c r="D192" t="s">
        <v>20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>
      <c r="A193" s="4" t="s">
        <v>551</v>
      </c>
      <c r="B193" t="s">
        <v>552</v>
      </c>
      <c r="C193" t="s">
        <v>540</v>
      </c>
      <c r="D193" t="s">
        <v>20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>
      <c r="A194" s="4" t="s">
        <v>549</v>
      </c>
      <c r="B194" t="s">
        <v>550</v>
      </c>
      <c r="C194" t="s">
        <v>546</v>
      </c>
      <c r="D194" t="s">
        <v>13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>
      <c r="A195" s="4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>
      <c r="A196" s="4" t="s">
        <v>543</v>
      </c>
      <c r="B196" t="s">
        <v>495</v>
      </c>
      <c r="C196" t="s">
        <v>540</v>
      </c>
      <c r="D196" t="s">
        <v>13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>
      <c r="A197" s="4" t="s">
        <v>544</v>
      </c>
      <c r="B197" t="s">
        <v>545</v>
      </c>
      <c r="C197" t="s">
        <v>546</v>
      </c>
      <c r="D197" t="s">
        <v>13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>
      <c r="A198" s="4" t="s">
        <v>538</v>
      </c>
      <c r="B198" t="s">
        <v>539</v>
      </c>
      <c r="C198" t="s">
        <v>540</v>
      </c>
      <c r="D198" t="s">
        <v>24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>
      <c r="A199" s="4" t="s">
        <v>553</v>
      </c>
      <c r="B199" t="s">
        <v>554</v>
      </c>
      <c r="C199" t="s">
        <v>540</v>
      </c>
      <c r="D199" t="s">
        <v>13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>
      <c r="A200" s="4" t="s">
        <v>555</v>
      </c>
      <c r="B200" t="s">
        <v>556</v>
      </c>
      <c r="C200" t="s">
        <v>540</v>
      </c>
      <c r="D200" t="s">
        <v>24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>
      <c r="A201" s="4" t="s">
        <v>557</v>
      </c>
      <c r="B201" t="s">
        <v>558</v>
      </c>
      <c r="C201" t="s">
        <v>546</v>
      </c>
      <c r="D201" t="s">
        <v>28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>
      <c r="A202" s="4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>
      <c r="A203" s="4" t="s">
        <v>566</v>
      </c>
      <c r="B203" t="s">
        <v>567</v>
      </c>
      <c r="C203" t="s">
        <v>568</v>
      </c>
      <c r="D203" t="s">
        <v>13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>
      <c r="A204" s="4" t="s">
        <v>562</v>
      </c>
      <c r="B204" t="s">
        <v>563</v>
      </c>
      <c r="C204" t="s">
        <v>561</v>
      </c>
      <c r="D204" t="s">
        <v>28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>
      <c r="A205" s="4" t="s">
        <v>564</v>
      </c>
      <c r="B205" t="s">
        <v>565</v>
      </c>
      <c r="C205" t="s">
        <v>561</v>
      </c>
      <c r="D205" t="s">
        <v>28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>
      <c r="A206" s="4" t="s">
        <v>569</v>
      </c>
      <c r="B206" t="s">
        <v>570</v>
      </c>
      <c r="C206" t="s">
        <v>571</v>
      </c>
      <c r="D206" t="s">
        <v>28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>
      <c r="A207" s="4" t="s">
        <v>572</v>
      </c>
      <c r="B207" t="s">
        <v>573</v>
      </c>
      <c r="C207" t="s">
        <v>574</v>
      </c>
      <c r="D207" t="s">
        <v>13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>
      <c r="A208" s="4" t="s">
        <v>575</v>
      </c>
      <c r="B208" t="s">
        <v>576</v>
      </c>
      <c r="C208" t="s">
        <v>577</v>
      </c>
      <c r="D208" t="s">
        <v>28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>
      <c r="A209" s="4" t="s">
        <v>578</v>
      </c>
      <c r="B209" t="s">
        <v>579</v>
      </c>
      <c r="C209" t="s">
        <v>580</v>
      </c>
      <c r="D209" t="s">
        <v>24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>
      <c r="A210" s="4" t="s">
        <v>581</v>
      </c>
      <c r="B210" t="s">
        <v>582</v>
      </c>
      <c r="C210" t="s">
        <v>583</v>
      </c>
      <c r="D210" t="s">
        <v>13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>
      <c r="A211" s="4" t="s">
        <v>592</v>
      </c>
      <c r="B211" t="s">
        <v>170</v>
      </c>
      <c r="C211" t="s">
        <v>586</v>
      </c>
      <c r="D211" t="s">
        <v>13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>
      <c r="A212" s="4" t="s">
        <v>593</v>
      </c>
      <c r="B212" t="s">
        <v>594</v>
      </c>
      <c r="C212" t="s">
        <v>595</v>
      </c>
      <c r="D212" t="s">
        <v>24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>
      <c r="A213" s="4" t="s">
        <v>587</v>
      </c>
      <c r="B213" t="s">
        <v>588</v>
      </c>
      <c r="C213" t="s">
        <v>589</v>
      </c>
      <c r="D213" t="s">
        <v>24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>
      <c r="A214" s="4" t="s">
        <v>600</v>
      </c>
      <c r="B214" t="s">
        <v>601</v>
      </c>
      <c r="C214" t="s">
        <v>589</v>
      </c>
      <c r="D214" t="s">
        <v>28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>
      <c r="A215" s="4" t="s">
        <v>590</v>
      </c>
      <c r="B215" t="s">
        <v>591</v>
      </c>
      <c r="C215" t="s">
        <v>589</v>
      </c>
      <c r="D215" t="s">
        <v>28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>
      <c r="A216" s="4" t="s">
        <v>584</v>
      </c>
      <c r="B216" t="s">
        <v>585</v>
      </c>
      <c r="C216" t="s">
        <v>586</v>
      </c>
      <c r="D216" t="s">
        <v>13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>
      <c r="A217" s="4" t="s">
        <v>596</v>
      </c>
      <c r="B217" t="s">
        <v>597</v>
      </c>
      <c r="C217" t="s">
        <v>589</v>
      </c>
      <c r="D217" t="s">
        <v>13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>
      <c r="A218" s="4" t="s">
        <v>598</v>
      </c>
      <c r="B218" t="s">
        <v>599</v>
      </c>
      <c r="C218" t="s">
        <v>586</v>
      </c>
      <c r="D218" t="s">
        <v>20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>
      <c r="A219" s="4" t="s">
        <v>602</v>
      </c>
      <c r="B219" t="s">
        <v>603</v>
      </c>
      <c r="C219" t="s">
        <v>604</v>
      </c>
      <c r="D219" t="s">
        <v>13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>
      <c r="A220" s="4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>
      <c r="A221" s="4" t="s">
        <v>611</v>
      </c>
      <c r="B221" t="s">
        <v>612</v>
      </c>
      <c r="C221" t="s">
        <v>610</v>
      </c>
      <c r="D221" t="s">
        <v>13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>
      <c r="A222" s="4" t="s">
        <v>608</v>
      </c>
      <c r="B222" t="s">
        <v>609</v>
      </c>
      <c r="C222" t="s">
        <v>610</v>
      </c>
      <c r="D222" t="s">
        <v>24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>
      <c r="A223" s="4" t="s">
        <v>613</v>
      </c>
      <c r="B223" t="s">
        <v>357</v>
      </c>
      <c r="C223" t="s">
        <v>614</v>
      </c>
      <c r="D223" t="s">
        <v>20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>
      <c r="A224" s="4" t="s">
        <v>615</v>
      </c>
      <c r="B224" t="s">
        <v>616</v>
      </c>
      <c r="C224" t="s">
        <v>617</v>
      </c>
      <c r="D224" t="s">
        <v>28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>
      <c r="A225" s="4" t="s">
        <v>621</v>
      </c>
      <c r="B225" t="s">
        <v>622</v>
      </c>
      <c r="C225" t="s">
        <v>620</v>
      </c>
      <c r="D225" t="s">
        <v>28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>
      <c r="A226" s="4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>
      <c r="A227" s="4" t="s">
        <v>623</v>
      </c>
      <c r="B227" t="s">
        <v>624</v>
      </c>
      <c r="C227" t="s">
        <v>625</v>
      </c>
      <c r="D227" t="s">
        <v>13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>
      <c r="A228" s="4" t="s">
        <v>626</v>
      </c>
      <c r="B228" t="s">
        <v>627</v>
      </c>
      <c r="C228" t="s">
        <v>628</v>
      </c>
      <c r="D228" t="s">
        <v>13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>
      <c r="A229" s="4" t="s">
        <v>629</v>
      </c>
      <c r="B229" t="s">
        <v>11</v>
      </c>
      <c r="C229" t="s">
        <v>630</v>
      </c>
      <c r="D229" t="s">
        <v>28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>
      <c r="A230" s="4" t="s">
        <v>631</v>
      </c>
      <c r="B230" t="s">
        <v>632</v>
      </c>
      <c r="C230" t="s">
        <v>633</v>
      </c>
      <c r="D230" t="s">
        <v>24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>
      <c r="A231" s="4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>
      <c r="A232" s="4" t="s">
        <v>636</v>
      </c>
      <c r="B232" t="s">
        <v>637</v>
      </c>
      <c r="C232" t="s">
        <v>638</v>
      </c>
      <c r="D232" t="s">
        <v>24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>
      <c r="A233" s="4" t="s">
        <v>639</v>
      </c>
      <c r="B233" t="s">
        <v>606</v>
      </c>
      <c r="C233" t="s">
        <v>640</v>
      </c>
      <c r="D233" t="s">
        <v>13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>
      <c r="A234" s="4" t="s">
        <v>641</v>
      </c>
      <c r="B234" t="s">
        <v>637</v>
      </c>
      <c r="C234" t="s">
        <v>642</v>
      </c>
      <c r="D234" t="s">
        <v>28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>
      <c r="A235" s="4" t="s">
        <v>643</v>
      </c>
      <c r="B235" t="s">
        <v>644</v>
      </c>
      <c r="C235" t="s">
        <v>645</v>
      </c>
      <c r="D235" t="s">
        <v>20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>
      <c r="A236" s="4" t="s">
        <v>646</v>
      </c>
      <c r="B236" t="s">
        <v>647</v>
      </c>
      <c r="C236" t="s">
        <v>648</v>
      </c>
      <c r="D236" t="s">
        <v>24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>
      <c r="A237" s="4" t="s">
        <v>649</v>
      </c>
      <c r="B237" t="s">
        <v>624</v>
      </c>
      <c r="C237" t="s">
        <v>650</v>
      </c>
      <c r="D237" t="s">
        <v>13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>
      <c r="A238" s="4" t="s">
        <v>651</v>
      </c>
      <c r="B238" t="s">
        <v>527</v>
      </c>
      <c r="C238" t="s">
        <v>652</v>
      </c>
      <c r="D238" t="s">
        <v>28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>
      <c r="A239" s="4" t="s">
        <v>653</v>
      </c>
      <c r="B239" t="s">
        <v>654</v>
      </c>
      <c r="C239" t="s">
        <v>655</v>
      </c>
      <c r="D239" t="s">
        <v>13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>
      <c r="A240" s="4" t="s">
        <v>656</v>
      </c>
      <c r="B240" t="s">
        <v>246</v>
      </c>
      <c r="C240" t="s">
        <v>657</v>
      </c>
      <c r="D240" t="s">
        <v>24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>
      <c r="A241" s="4" t="s">
        <v>658</v>
      </c>
      <c r="B241" t="s">
        <v>659</v>
      </c>
      <c r="C241" t="s">
        <v>660</v>
      </c>
      <c r="D241" t="s">
        <v>28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>
      <c r="A242" s="4" t="s">
        <v>661</v>
      </c>
      <c r="B242" t="s">
        <v>662</v>
      </c>
      <c r="C242" t="s">
        <v>663</v>
      </c>
      <c r="D242" t="s">
        <v>20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>
      <c r="A243" s="4" t="s">
        <v>664</v>
      </c>
      <c r="B243" t="s">
        <v>665</v>
      </c>
      <c r="C243" t="s">
        <v>666</v>
      </c>
      <c r="D243" t="s">
        <v>13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>
      <c r="A244" s="4" t="s">
        <v>667</v>
      </c>
      <c r="B244" t="s">
        <v>668</v>
      </c>
      <c r="C244" t="s">
        <v>669</v>
      </c>
      <c r="D244" t="s">
        <v>24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>
      <c r="A245" s="4" t="s">
        <v>670</v>
      </c>
      <c r="B245" t="s">
        <v>671</v>
      </c>
      <c r="C245" t="s">
        <v>672</v>
      </c>
      <c r="D245" t="s">
        <v>28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>
      <c r="A246" s="4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>
      <c r="A247" s="4" t="s">
        <v>675</v>
      </c>
      <c r="B247" t="s">
        <v>676</v>
      </c>
      <c r="C247" t="s">
        <v>54</v>
      </c>
      <c r="D247" t="s">
        <v>20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>
      <c r="A248" s="4" t="s">
        <v>677</v>
      </c>
      <c r="B248" t="s">
        <v>678</v>
      </c>
      <c r="C248" t="s">
        <v>679</v>
      </c>
      <c r="D248" t="s">
        <v>28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>
      <c r="A249" s="4" t="s">
        <v>680</v>
      </c>
      <c r="B249" t="s">
        <v>681</v>
      </c>
      <c r="C249" t="s">
        <v>682</v>
      </c>
      <c r="D249" t="s">
        <v>20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>
      <c r="A250" s="4" t="s">
        <v>683</v>
      </c>
      <c r="B250" t="s">
        <v>684</v>
      </c>
      <c r="C250" t="s">
        <v>685</v>
      </c>
      <c r="D250" t="s">
        <v>24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>
      <c r="A251" s="4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>
      <c r="A252" s="4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>
      <c r="A253" s="4" t="s">
        <v>690</v>
      </c>
      <c r="B253" t="s">
        <v>85</v>
      </c>
      <c r="C253" t="s">
        <v>691</v>
      </c>
      <c r="D253" t="s">
        <v>20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>
      <c r="A254" s="4" t="s">
        <v>692</v>
      </c>
      <c r="B254" t="s">
        <v>693</v>
      </c>
      <c r="C254" t="s">
        <v>694</v>
      </c>
      <c r="D254" t="s">
        <v>13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>
      <c r="A255" s="4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>
      <c r="A256" s="4" t="s">
        <v>698</v>
      </c>
      <c r="B256" t="s">
        <v>699</v>
      </c>
      <c r="C256" t="s">
        <v>700</v>
      </c>
      <c r="D256" t="s">
        <v>20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>
      <c r="A257" s="4" t="s">
        <v>701</v>
      </c>
      <c r="B257" t="s">
        <v>465</v>
      </c>
      <c r="C257" t="s">
        <v>702</v>
      </c>
      <c r="D257" t="s">
        <v>28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>
      <c r="A258" s="4" t="s">
        <v>703</v>
      </c>
      <c r="B258" t="s">
        <v>307</v>
      </c>
      <c r="C258" t="s">
        <v>704</v>
      </c>
      <c r="D258" t="s">
        <v>20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>
      <c r="A259" s="4" t="s">
        <v>705</v>
      </c>
      <c r="B259" t="s">
        <v>706</v>
      </c>
      <c r="C259" t="s">
        <v>707</v>
      </c>
      <c r="D259" t="s">
        <v>28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>
      <c r="A260" s="4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>
      <c r="A261" s="4" t="s">
        <v>711</v>
      </c>
      <c r="B261" t="s">
        <v>712</v>
      </c>
      <c r="C261" t="s">
        <v>713</v>
      </c>
      <c r="D261" t="s">
        <v>28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>
      <c r="A262" s="4" t="s">
        <v>724</v>
      </c>
      <c r="B262" t="s">
        <v>725</v>
      </c>
      <c r="C262" t="s">
        <v>716</v>
      </c>
      <c r="D262" t="s">
        <v>13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>
      <c r="A263" s="4" t="s">
        <v>721</v>
      </c>
      <c r="B263" t="s">
        <v>616</v>
      </c>
      <c r="C263" t="s">
        <v>716</v>
      </c>
      <c r="D263" t="s">
        <v>24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>
      <c r="A264" s="4" t="s">
        <v>726</v>
      </c>
      <c r="B264" t="s">
        <v>727</v>
      </c>
      <c r="C264" t="s">
        <v>716</v>
      </c>
      <c r="D264" t="s">
        <v>13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>
      <c r="A265" s="4" t="s">
        <v>728</v>
      </c>
      <c r="B265" t="s">
        <v>729</v>
      </c>
      <c r="C265" t="s">
        <v>716</v>
      </c>
      <c r="D265" t="s">
        <v>28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>
      <c r="A266" s="4" t="s">
        <v>714</v>
      </c>
      <c r="B266" t="s">
        <v>715</v>
      </c>
      <c r="C266" t="s">
        <v>716</v>
      </c>
      <c r="D266" t="s">
        <v>13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>
      <c r="A267" s="4" t="s">
        <v>722</v>
      </c>
      <c r="B267" t="s">
        <v>723</v>
      </c>
      <c r="C267" t="s">
        <v>716</v>
      </c>
      <c r="D267" t="s">
        <v>20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>
      <c r="A268" s="4" t="s">
        <v>730</v>
      </c>
      <c r="B268" t="s">
        <v>731</v>
      </c>
      <c r="C268" t="s">
        <v>716</v>
      </c>
      <c r="D268" t="s">
        <v>24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>
      <c r="A269" s="4" t="s">
        <v>719</v>
      </c>
      <c r="B269" t="s">
        <v>720</v>
      </c>
      <c r="C269" t="s">
        <v>716</v>
      </c>
      <c r="D269" t="s">
        <v>28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>
      <c r="A270" s="4" t="s">
        <v>717</v>
      </c>
      <c r="B270" t="s">
        <v>718</v>
      </c>
      <c r="C270" t="s">
        <v>716</v>
      </c>
      <c r="D270" t="s">
        <v>20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>
      <c r="A271" s="4" t="s">
        <v>732</v>
      </c>
      <c r="B271" t="s">
        <v>66</v>
      </c>
      <c r="C271" t="s">
        <v>733</v>
      </c>
      <c r="D271" t="s">
        <v>13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>
      <c r="A272" s="4" t="s">
        <v>734</v>
      </c>
      <c r="B272" t="s">
        <v>735</v>
      </c>
      <c r="C272" t="s">
        <v>736</v>
      </c>
      <c r="D272" t="s">
        <v>20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>
      <c r="A273" s="4" t="s">
        <v>737</v>
      </c>
      <c r="B273" t="s">
        <v>738</v>
      </c>
      <c r="C273" t="s">
        <v>739</v>
      </c>
      <c r="D273" t="s">
        <v>13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>
      <c r="A274" s="4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>
      <c r="A275" s="4" t="s">
        <v>743</v>
      </c>
      <c r="B275" t="s">
        <v>744</v>
      </c>
      <c r="C275" t="s">
        <v>745</v>
      </c>
      <c r="D275" t="s">
        <v>13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>
      <c r="A276" s="4" t="s">
        <v>746</v>
      </c>
      <c r="B276" t="s">
        <v>747</v>
      </c>
      <c r="C276" t="s">
        <v>748</v>
      </c>
      <c r="D276" t="s">
        <v>28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>
      <c r="A277" s="4" t="s">
        <v>749</v>
      </c>
      <c r="B277" t="s">
        <v>662</v>
      </c>
      <c r="C277" t="s">
        <v>750</v>
      </c>
      <c r="D277" t="s">
        <v>28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>
      <c r="A278" s="4" t="s">
        <v>751</v>
      </c>
      <c r="B278" t="s">
        <v>752</v>
      </c>
      <c r="C278" t="s">
        <v>750</v>
      </c>
      <c r="D278" t="s">
        <v>13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>
      <c r="A279" s="4" t="s">
        <v>753</v>
      </c>
      <c r="B279" t="s">
        <v>754</v>
      </c>
      <c r="C279" t="s">
        <v>755</v>
      </c>
      <c r="D279" t="s">
        <v>24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>
      <c r="A280" s="4" t="s">
        <v>756</v>
      </c>
      <c r="B280" t="s">
        <v>757</v>
      </c>
      <c r="C280" t="s">
        <v>758</v>
      </c>
      <c r="D280" t="s">
        <v>28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>
      <c r="A281" s="4" t="s">
        <v>762</v>
      </c>
      <c r="B281" t="s">
        <v>307</v>
      </c>
      <c r="C281" t="s">
        <v>761</v>
      </c>
      <c r="D281" t="s">
        <v>20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>
      <c r="A282" s="4" t="s">
        <v>759</v>
      </c>
      <c r="B282" t="s">
        <v>760</v>
      </c>
      <c r="C282" t="s">
        <v>761</v>
      </c>
      <c r="D282" t="s">
        <v>24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>
      <c r="A283" s="4" t="s">
        <v>763</v>
      </c>
      <c r="B283" t="s">
        <v>764</v>
      </c>
      <c r="C283" t="s">
        <v>765</v>
      </c>
      <c r="D283" t="s">
        <v>20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>
      <c r="A284" s="4" t="s">
        <v>766</v>
      </c>
      <c r="B284" t="s">
        <v>767</v>
      </c>
      <c r="C284" t="s">
        <v>768</v>
      </c>
      <c r="D284" t="s">
        <v>20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>
      <c r="A285" s="4" t="s">
        <v>769</v>
      </c>
      <c r="B285" t="s">
        <v>85</v>
      </c>
      <c r="C285" t="s">
        <v>770</v>
      </c>
      <c r="D285" t="s">
        <v>24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>
      <c r="A286" s="4" t="s">
        <v>771</v>
      </c>
      <c r="B286" t="s">
        <v>772</v>
      </c>
      <c r="C286" t="s">
        <v>773</v>
      </c>
      <c r="D286" t="s">
        <v>13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>
      <c r="A287" s="4" t="s">
        <v>774</v>
      </c>
      <c r="B287" t="s">
        <v>775</v>
      </c>
      <c r="C287" t="s">
        <v>776</v>
      </c>
      <c r="D287" t="s">
        <v>20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>
      <c r="A288" s="4" t="s">
        <v>780</v>
      </c>
      <c r="B288" t="s">
        <v>781</v>
      </c>
      <c r="C288" t="s">
        <v>779</v>
      </c>
      <c r="D288" t="s">
        <v>13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>
      <c r="A289" s="4" t="s">
        <v>777</v>
      </c>
      <c r="B289" t="s">
        <v>778</v>
      </c>
      <c r="C289" t="s">
        <v>779</v>
      </c>
      <c r="D289" t="s">
        <v>20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>
      <c r="A290" s="4" t="s">
        <v>782</v>
      </c>
      <c r="B290" t="s">
        <v>783</v>
      </c>
      <c r="C290" t="s">
        <v>784</v>
      </c>
      <c r="D290" t="s">
        <v>20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>
      <c r="A291" s="4" t="s">
        <v>785</v>
      </c>
      <c r="B291" t="s">
        <v>786</v>
      </c>
      <c r="C291" t="s">
        <v>787</v>
      </c>
      <c r="D291" t="s">
        <v>24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>
      <c r="A292" s="4" t="s">
        <v>788</v>
      </c>
      <c r="B292" t="s">
        <v>85</v>
      </c>
      <c r="C292" t="s">
        <v>789</v>
      </c>
      <c r="D292" t="s">
        <v>28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>
      <c r="A293" s="4" t="s">
        <v>790</v>
      </c>
      <c r="B293" t="s">
        <v>181</v>
      </c>
      <c r="C293" t="s">
        <v>791</v>
      </c>
      <c r="D293" t="s">
        <v>13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>
      <c r="A294" s="4" t="s">
        <v>792</v>
      </c>
      <c r="B294" t="s">
        <v>793</v>
      </c>
      <c r="C294" t="s">
        <v>794</v>
      </c>
      <c r="D294" t="s">
        <v>28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>
      <c r="A295" s="4" t="s">
        <v>795</v>
      </c>
      <c r="B295" t="s">
        <v>796</v>
      </c>
      <c r="C295" t="s">
        <v>797</v>
      </c>
      <c r="D295" t="s">
        <v>24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>
      <c r="A296" s="4" t="s">
        <v>798</v>
      </c>
      <c r="B296" t="s">
        <v>404</v>
      </c>
      <c r="C296" t="s">
        <v>799</v>
      </c>
      <c r="D296" t="s">
        <v>28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>
      <c r="A297" s="4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>
      <c r="A298" s="4" t="s">
        <v>803</v>
      </c>
      <c r="B298" t="s">
        <v>804</v>
      </c>
      <c r="C298" t="s">
        <v>805</v>
      </c>
      <c r="D298" t="s">
        <v>20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>
      <c r="A299" s="4" t="s">
        <v>806</v>
      </c>
      <c r="B299" t="s">
        <v>807</v>
      </c>
      <c r="C299" t="s">
        <v>808</v>
      </c>
      <c r="D299" t="s">
        <v>28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>
      <c r="A300" s="4" t="s">
        <v>809</v>
      </c>
      <c r="B300" t="s">
        <v>810</v>
      </c>
      <c r="C300" t="s">
        <v>811</v>
      </c>
      <c r="D300" t="s">
        <v>28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>
      <c r="A301" s="4" t="s">
        <v>812</v>
      </c>
      <c r="B301" t="s">
        <v>813</v>
      </c>
      <c r="C301" t="s">
        <v>814</v>
      </c>
      <c r="D301" t="s">
        <v>20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>
      <c r="A302" s="4" t="s">
        <v>815</v>
      </c>
      <c r="B302" t="s">
        <v>816</v>
      </c>
      <c r="C302" t="s">
        <v>817</v>
      </c>
      <c r="D302" t="s">
        <v>20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>
      <c r="A303" s="4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>
      <c r="A304" s="4" t="s">
        <v>821</v>
      </c>
      <c r="B304" t="s">
        <v>822</v>
      </c>
      <c r="C304" t="s">
        <v>823</v>
      </c>
      <c r="D304" t="s">
        <v>13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>
      <c r="A305" s="4" t="s">
        <v>824</v>
      </c>
      <c r="B305" t="s">
        <v>825</v>
      </c>
      <c r="C305" t="s">
        <v>826</v>
      </c>
      <c r="D305" t="s">
        <v>24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>
      <c r="A306" s="4" t="s">
        <v>827</v>
      </c>
      <c r="B306" t="s">
        <v>828</v>
      </c>
      <c r="C306" t="s">
        <v>829</v>
      </c>
      <c r="D306" t="s">
        <v>28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>
      <c r="A307" s="4" t="s">
        <v>830</v>
      </c>
      <c r="B307" t="s">
        <v>831</v>
      </c>
      <c r="C307" t="s">
        <v>832</v>
      </c>
      <c r="D307" t="s">
        <v>24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>
      <c r="A308" s="4" t="s">
        <v>833</v>
      </c>
      <c r="B308" t="s">
        <v>834</v>
      </c>
      <c r="C308" t="s">
        <v>835</v>
      </c>
      <c r="D308" t="s">
        <v>13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>
      <c r="A309" s="4" t="s">
        <v>836</v>
      </c>
      <c r="B309" t="s">
        <v>837</v>
      </c>
      <c r="C309" t="s">
        <v>838</v>
      </c>
      <c r="D309" t="s">
        <v>20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>
      <c r="A310" s="4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>
      <c r="A311" s="4" t="s">
        <v>842</v>
      </c>
      <c r="B311" t="s">
        <v>843</v>
      </c>
      <c r="C311" t="s">
        <v>844</v>
      </c>
      <c r="D311" t="s">
        <v>13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>
      <c r="A312" s="4" t="s">
        <v>845</v>
      </c>
      <c r="B312" t="s">
        <v>54</v>
      </c>
      <c r="C312" t="s">
        <v>846</v>
      </c>
      <c r="D312" t="s">
        <v>20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>
      <c r="A313" s="4" t="s">
        <v>847</v>
      </c>
      <c r="B313" t="s">
        <v>560</v>
      </c>
      <c r="C313" t="s">
        <v>813</v>
      </c>
      <c r="D313" t="s">
        <v>13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>
      <c r="A314" s="4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>
      <c r="A315" s="4" t="s">
        <v>851</v>
      </c>
      <c r="B315" t="s">
        <v>852</v>
      </c>
      <c r="C315" t="s">
        <v>853</v>
      </c>
      <c r="D315" t="s">
        <v>24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>
      <c r="A316" s="4" t="s">
        <v>854</v>
      </c>
      <c r="B316" t="s">
        <v>855</v>
      </c>
      <c r="C316" t="s">
        <v>856</v>
      </c>
      <c r="D316" t="s">
        <v>28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>
      <c r="A317" s="4" t="s">
        <v>857</v>
      </c>
      <c r="B317" t="s">
        <v>858</v>
      </c>
      <c r="C317" t="s">
        <v>859</v>
      </c>
      <c r="D317" t="s">
        <v>28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>
      <c r="A318" s="4" t="s">
        <v>860</v>
      </c>
      <c r="B318" t="s">
        <v>861</v>
      </c>
      <c r="C318" t="s">
        <v>862</v>
      </c>
      <c r="D318" t="s">
        <v>28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>
      <c r="A319" s="4" t="s">
        <v>863</v>
      </c>
      <c r="B319" t="s">
        <v>864</v>
      </c>
      <c r="C319" t="s">
        <v>865</v>
      </c>
      <c r="D319" t="s">
        <v>13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>
      <c r="A320" s="4" t="s">
        <v>866</v>
      </c>
      <c r="B320" t="s">
        <v>867</v>
      </c>
      <c r="C320" t="s">
        <v>868</v>
      </c>
      <c r="D320" t="s">
        <v>20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>
      <c r="A321" s="4" t="s">
        <v>869</v>
      </c>
      <c r="B321" t="s">
        <v>822</v>
      </c>
      <c r="C321" t="s">
        <v>870</v>
      </c>
      <c r="D321" t="s">
        <v>13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>
      <c r="A322" s="4" t="s">
        <v>871</v>
      </c>
      <c r="B322" t="s">
        <v>872</v>
      </c>
      <c r="C322" t="s">
        <v>873</v>
      </c>
      <c r="D322" t="s">
        <v>13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>
      <c r="A323" s="4" t="s">
        <v>874</v>
      </c>
      <c r="B323" t="s">
        <v>875</v>
      </c>
      <c r="C323" t="s">
        <v>876</v>
      </c>
      <c r="D323" t="s">
        <v>13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>
      <c r="A324" s="4" t="s">
        <v>877</v>
      </c>
      <c r="B324" t="s">
        <v>878</v>
      </c>
      <c r="C324" t="s">
        <v>879</v>
      </c>
      <c r="D324" t="s">
        <v>13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>
      <c r="A325" s="4" t="s">
        <v>880</v>
      </c>
      <c r="B325" t="s">
        <v>881</v>
      </c>
      <c r="C325" t="s">
        <v>882</v>
      </c>
      <c r="D325" t="s">
        <v>28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>
      <c r="A326" s="4" t="s">
        <v>883</v>
      </c>
      <c r="B326" t="s">
        <v>884</v>
      </c>
      <c r="C326" t="s">
        <v>885</v>
      </c>
      <c r="D326" t="s">
        <v>20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>
      <c r="A327" s="4" t="s">
        <v>886</v>
      </c>
      <c r="B327" t="s">
        <v>887</v>
      </c>
      <c r="C327" t="s">
        <v>888</v>
      </c>
      <c r="D327" t="s">
        <v>13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>
      <c r="A328" s="4" t="s">
        <v>889</v>
      </c>
      <c r="B328" t="s">
        <v>890</v>
      </c>
      <c r="C328" t="s">
        <v>891</v>
      </c>
      <c r="D328" t="s">
        <v>13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>
      <c r="A329" s="4" t="s">
        <v>892</v>
      </c>
      <c r="B329" t="s">
        <v>893</v>
      </c>
      <c r="C329" t="s">
        <v>894</v>
      </c>
      <c r="D329" t="s">
        <v>20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>
      <c r="A330" s="4" t="s">
        <v>895</v>
      </c>
      <c r="B330" t="s">
        <v>255</v>
      </c>
      <c r="C330" t="s">
        <v>896</v>
      </c>
      <c r="D330" t="s">
        <v>13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>
      <c r="A331" s="4" t="s">
        <v>897</v>
      </c>
      <c r="B331" t="s">
        <v>898</v>
      </c>
      <c r="C331" t="s">
        <v>899</v>
      </c>
      <c r="D331" t="s">
        <v>20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>
      <c r="A332" s="4" t="s">
        <v>900</v>
      </c>
      <c r="B332" t="s">
        <v>901</v>
      </c>
      <c r="C332" t="s">
        <v>902</v>
      </c>
      <c r="D332" t="s">
        <v>20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>
      <c r="A333" s="4" t="s">
        <v>903</v>
      </c>
      <c r="B333" t="s">
        <v>904</v>
      </c>
      <c r="C333" t="s">
        <v>905</v>
      </c>
      <c r="D333" t="s">
        <v>13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>
      <c r="A334" s="4" t="s">
        <v>906</v>
      </c>
      <c r="B334" t="s">
        <v>202</v>
      </c>
      <c r="C334" t="s">
        <v>907</v>
      </c>
      <c r="D334" t="s">
        <v>20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>
      <c r="A335" s="4" t="s">
        <v>908</v>
      </c>
      <c r="B335" t="s">
        <v>909</v>
      </c>
      <c r="C335" t="s">
        <v>910</v>
      </c>
      <c r="D335" t="s">
        <v>28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>
      <c r="A336" s="4" t="s">
        <v>911</v>
      </c>
      <c r="B336" t="s">
        <v>912</v>
      </c>
      <c r="C336" t="s">
        <v>545</v>
      </c>
      <c r="D336" t="s">
        <v>13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>
      <c r="A337" s="4" t="s">
        <v>913</v>
      </c>
      <c r="B337" t="s">
        <v>914</v>
      </c>
      <c r="C337" t="s">
        <v>915</v>
      </c>
      <c r="D337" t="s">
        <v>20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>
      <c r="A338" s="4" t="s">
        <v>916</v>
      </c>
      <c r="B338" t="s">
        <v>917</v>
      </c>
      <c r="C338" t="s">
        <v>918</v>
      </c>
      <c r="D338" t="s">
        <v>20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>
      <c r="A339" s="4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>
      <c r="A340" s="4" t="s">
        <v>921</v>
      </c>
      <c r="B340" t="s">
        <v>922</v>
      </c>
      <c r="C340" t="s">
        <v>923</v>
      </c>
      <c r="D340" t="s">
        <v>20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>
      <c r="A341" s="4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>
      <c r="A342" s="4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4" t="s">
        <v>930</v>
      </c>
      <c r="B343" t="s">
        <v>931</v>
      </c>
      <c r="C343" t="s">
        <v>932</v>
      </c>
      <c r="D343" t="s">
        <v>28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>
      <c r="A344" s="4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>
      <c r="A345" s="4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>
      <c r="A346" s="4" t="s">
        <v>938</v>
      </c>
      <c r="B346" t="s">
        <v>939</v>
      </c>
      <c r="C346" t="s">
        <v>940</v>
      </c>
      <c r="D346" t="s">
        <v>20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>
      <c r="A347" s="4" t="s">
        <v>941</v>
      </c>
      <c r="B347" t="s">
        <v>942</v>
      </c>
      <c r="C347" t="s">
        <v>943</v>
      </c>
      <c r="D347" t="s">
        <v>28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>
      <c r="A348" s="4" t="s">
        <v>944</v>
      </c>
      <c r="B348" t="s">
        <v>945</v>
      </c>
      <c r="C348" t="s">
        <v>946</v>
      </c>
      <c r="D348" t="s">
        <v>13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>
      <c r="A349" s="4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>
      <c r="A350" s="4" t="s">
        <v>950</v>
      </c>
      <c r="B350" t="s">
        <v>799</v>
      </c>
      <c r="C350" t="s">
        <v>951</v>
      </c>
      <c r="D350" t="s">
        <v>28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>
      <c r="A351" s="4" t="s">
        <v>952</v>
      </c>
      <c r="B351" t="s">
        <v>662</v>
      </c>
      <c r="C351" t="s">
        <v>953</v>
      </c>
      <c r="D351" t="s">
        <v>28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>
      <c r="A352" s="4" t="s">
        <v>957</v>
      </c>
      <c r="B352" t="s">
        <v>958</v>
      </c>
      <c r="C352" t="s">
        <v>956</v>
      </c>
      <c r="D352" t="s">
        <v>24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>
      <c r="A353" s="4" t="s">
        <v>954</v>
      </c>
      <c r="B353" t="s">
        <v>955</v>
      </c>
      <c r="C353" t="s">
        <v>956</v>
      </c>
      <c r="D353" t="s">
        <v>20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>
      <c r="A354" s="4" t="s">
        <v>959</v>
      </c>
      <c r="B354" t="s">
        <v>960</v>
      </c>
      <c r="C354" t="s">
        <v>573</v>
      </c>
      <c r="D354" t="s">
        <v>20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>
      <c r="A355" s="4" t="s">
        <v>961</v>
      </c>
      <c r="B355" t="s">
        <v>962</v>
      </c>
      <c r="C355" t="s">
        <v>963</v>
      </c>
      <c r="D355" t="s">
        <v>20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>
      <c r="A356" s="4" t="s">
        <v>964</v>
      </c>
      <c r="B356" t="s">
        <v>965</v>
      </c>
      <c r="C356" t="s">
        <v>966</v>
      </c>
      <c r="D356" t="s">
        <v>13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>
      <c r="A357" s="4" t="s">
        <v>967</v>
      </c>
      <c r="B357" t="s">
        <v>968</v>
      </c>
      <c r="C357" t="s">
        <v>969</v>
      </c>
      <c r="D357" t="s">
        <v>28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>
      <c r="A358" s="4" t="s">
        <v>970</v>
      </c>
      <c r="B358" t="s">
        <v>971</v>
      </c>
      <c r="C358" t="s">
        <v>972</v>
      </c>
      <c r="D358" t="s">
        <v>28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>
      <c r="A359" s="4" t="s">
        <v>973</v>
      </c>
      <c r="B359" t="s">
        <v>524</v>
      </c>
      <c r="C359" t="s">
        <v>974</v>
      </c>
      <c r="D359" t="s">
        <v>13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>
      <c r="A360" s="4" t="s">
        <v>975</v>
      </c>
      <c r="B360" t="s">
        <v>976</v>
      </c>
      <c r="C360" t="s">
        <v>977</v>
      </c>
      <c r="D360" t="s">
        <v>20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>
      <c r="A361" s="4" t="s">
        <v>978</v>
      </c>
      <c r="B361" t="s">
        <v>979</v>
      </c>
      <c r="C361" t="s">
        <v>980</v>
      </c>
      <c r="D361" t="s">
        <v>13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>
      <c r="A362" s="4" t="s">
        <v>981</v>
      </c>
      <c r="B362" t="s">
        <v>982</v>
      </c>
      <c r="C362" t="s">
        <v>983</v>
      </c>
      <c r="D362" t="s">
        <v>28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>
      <c r="A363" s="4" t="s">
        <v>987</v>
      </c>
      <c r="B363" t="s">
        <v>988</v>
      </c>
      <c r="C363" t="s">
        <v>986</v>
      </c>
      <c r="D363" t="s">
        <v>28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>
      <c r="A364" s="4" t="s">
        <v>984</v>
      </c>
      <c r="B364" t="s">
        <v>985</v>
      </c>
      <c r="C364" t="s">
        <v>986</v>
      </c>
      <c r="D364" t="s">
        <v>20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>
      <c r="A365" s="4" t="s">
        <v>989</v>
      </c>
      <c r="B365" t="s">
        <v>990</v>
      </c>
      <c r="C365" t="s">
        <v>991</v>
      </c>
      <c r="D365" t="s">
        <v>28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>
      <c r="A366" s="4" t="s">
        <v>992</v>
      </c>
      <c r="B366" t="s">
        <v>993</v>
      </c>
      <c r="C366" t="s">
        <v>994</v>
      </c>
      <c r="D366" t="s">
        <v>20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>
      <c r="A367" s="4" t="s">
        <v>995</v>
      </c>
      <c r="B367" t="s">
        <v>996</v>
      </c>
      <c r="C367" t="s">
        <v>965</v>
      </c>
      <c r="D367" t="s">
        <v>13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>
      <c r="A368" s="4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>
      <c r="A369" s="4" t="s">
        <v>1000</v>
      </c>
      <c r="B369" t="s">
        <v>1001</v>
      </c>
      <c r="C369" t="s">
        <v>1002</v>
      </c>
      <c r="D369" t="s">
        <v>20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>
      <c r="A370" s="4" t="s">
        <v>1003</v>
      </c>
      <c r="B370" t="s">
        <v>1004</v>
      </c>
      <c r="C370" t="s">
        <v>1005</v>
      </c>
      <c r="D370" t="s">
        <v>13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>
      <c r="A371" s="4" t="s">
        <v>1006</v>
      </c>
      <c r="B371" t="s">
        <v>1007</v>
      </c>
      <c r="C371" t="s">
        <v>1008</v>
      </c>
      <c r="D371" t="s">
        <v>13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>
      <c r="A372" s="4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>
      <c r="A373" s="4" t="s">
        <v>1012</v>
      </c>
      <c r="B373" t="s">
        <v>45</v>
      </c>
      <c r="C373" t="s">
        <v>1013</v>
      </c>
      <c r="D373" t="s">
        <v>20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>
      <c r="A374" s="4" t="s">
        <v>1014</v>
      </c>
      <c r="B374" t="s">
        <v>1015</v>
      </c>
      <c r="C374" t="s">
        <v>1016</v>
      </c>
      <c r="D374" t="s">
        <v>20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>
      <c r="A375" s="4" t="s">
        <v>1017</v>
      </c>
      <c r="B375" t="s">
        <v>1018</v>
      </c>
      <c r="C375" t="s">
        <v>1019</v>
      </c>
      <c r="D375" t="s">
        <v>24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>
      <c r="A376" s="4" t="s">
        <v>1020</v>
      </c>
      <c r="B376" t="s">
        <v>1021</v>
      </c>
      <c r="C376" t="s">
        <v>1022</v>
      </c>
      <c r="D376" t="s">
        <v>20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>
      <c r="A377" s="4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>
      <c r="A378" s="4" t="s">
        <v>1025</v>
      </c>
      <c r="B378" t="s">
        <v>1026</v>
      </c>
      <c r="C378" t="s">
        <v>1027</v>
      </c>
      <c r="D378" t="s">
        <v>28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>
      <c r="A379" s="4" t="s">
        <v>1028</v>
      </c>
      <c r="B379" t="s">
        <v>1029</v>
      </c>
      <c r="C379" t="s">
        <v>1030</v>
      </c>
      <c r="D379" t="s">
        <v>13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>
      <c r="A380" s="4" t="s">
        <v>1031</v>
      </c>
      <c r="B380" t="s">
        <v>1032</v>
      </c>
      <c r="C380" t="s">
        <v>1033</v>
      </c>
      <c r="D380" t="s">
        <v>13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>
      <c r="A381" s="4" t="s">
        <v>1034</v>
      </c>
      <c r="B381" t="s">
        <v>246</v>
      </c>
      <c r="C381" t="s">
        <v>1035</v>
      </c>
      <c r="D381" t="s">
        <v>13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>
      <c r="A382" s="4" t="s">
        <v>1045</v>
      </c>
      <c r="B382" t="s">
        <v>39</v>
      </c>
      <c r="C382" t="s">
        <v>1038</v>
      </c>
      <c r="D382" t="s">
        <v>28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>
      <c r="A383" s="4" t="s">
        <v>1051</v>
      </c>
      <c r="B383" t="s">
        <v>1052</v>
      </c>
      <c r="C383" t="s">
        <v>1038</v>
      </c>
      <c r="D383" t="s">
        <v>20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>
      <c r="A384" s="4" t="s">
        <v>1039</v>
      </c>
      <c r="B384" t="s">
        <v>1040</v>
      </c>
      <c r="C384" t="s">
        <v>1038</v>
      </c>
      <c r="D384" t="s">
        <v>20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>
      <c r="A385" s="4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>
      <c r="A386" s="4" t="s">
        <v>1049</v>
      </c>
      <c r="B386" t="s">
        <v>1050</v>
      </c>
      <c r="C386" t="s">
        <v>1038</v>
      </c>
      <c r="D386" t="s">
        <v>13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>
      <c r="A387" s="4" t="s">
        <v>1036</v>
      </c>
      <c r="B387" t="s">
        <v>1037</v>
      </c>
      <c r="C387" t="s">
        <v>1038</v>
      </c>
      <c r="D387" t="s">
        <v>13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>
      <c r="A388" s="4" t="s">
        <v>1046</v>
      </c>
      <c r="B388" t="s">
        <v>819</v>
      </c>
      <c r="C388" t="s">
        <v>1043</v>
      </c>
      <c r="D388" t="s">
        <v>13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>
      <c r="A389" s="4" t="s">
        <v>1047</v>
      </c>
      <c r="B389" t="s">
        <v>1048</v>
      </c>
      <c r="C389" t="s">
        <v>1038</v>
      </c>
      <c r="D389" t="s">
        <v>28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>
      <c r="A390" s="4" t="s">
        <v>1041</v>
      </c>
      <c r="B390" t="s">
        <v>1042</v>
      </c>
      <c r="C390" t="s">
        <v>1043</v>
      </c>
      <c r="D390" t="s">
        <v>13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>
      <c r="A391" s="4" t="s">
        <v>1053</v>
      </c>
      <c r="B391" t="s">
        <v>488</v>
      </c>
      <c r="C391" t="s">
        <v>1054</v>
      </c>
      <c r="D391" t="s">
        <v>13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>
      <c r="A392" s="4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>
      <c r="A393" s="4" t="s">
        <v>1061</v>
      </c>
      <c r="B393" t="s">
        <v>1062</v>
      </c>
      <c r="C393" t="s">
        <v>1057</v>
      </c>
      <c r="D393" t="s">
        <v>28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>
      <c r="A394" s="4" t="s">
        <v>1058</v>
      </c>
      <c r="B394" t="s">
        <v>1059</v>
      </c>
      <c r="C394" t="s">
        <v>1060</v>
      </c>
      <c r="D394" t="s">
        <v>24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>
      <c r="A395" s="4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>
      <c r="A396" s="4" t="s">
        <v>1066</v>
      </c>
      <c r="B396" t="s">
        <v>1067</v>
      </c>
      <c r="C396" t="s">
        <v>1068</v>
      </c>
      <c r="D396" t="s">
        <v>28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>
      <c r="A397" s="4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>
      <c r="A398" s="4" t="s">
        <v>1072</v>
      </c>
      <c r="B398" t="s">
        <v>1073</v>
      </c>
      <c r="C398" t="s">
        <v>1074</v>
      </c>
      <c r="D398" t="s">
        <v>20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>
      <c r="A399" s="4" t="s">
        <v>1079</v>
      </c>
      <c r="B399" t="s">
        <v>1080</v>
      </c>
      <c r="C399" t="s">
        <v>1077</v>
      </c>
      <c r="D399" t="s">
        <v>20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>
      <c r="A400" s="4" t="s">
        <v>1078</v>
      </c>
      <c r="B400" t="s">
        <v>536</v>
      </c>
      <c r="C400" t="s">
        <v>1077</v>
      </c>
      <c r="D400" t="s">
        <v>28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>
      <c r="A401" s="4" t="s">
        <v>1075</v>
      </c>
      <c r="B401" t="s">
        <v>1076</v>
      </c>
      <c r="C401" t="s">
        <v>1077</v>
      </c>
      <c r="D401" t="s">
        <v>20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>
      <c r="A402" s="4" t="s">
        <v>1081</v>
      </c>
      <c r="B402" t="s">
        <v>1082</v>
      </c>
      <c r="C402" t="s">
        <v>1083</v>
      </c>
      <c r="D402" t="s">
        <v>13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>
      <c r="A403" s="4" t="s">
        <v>1084</v>
      </c>
      <c r="B403" t="s">
        <v>1085</v>
      </c>
      <c r="C403" t="s">
        <v>1086</v>
      </c>
      <c r="D403" t="s">
        <v>20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>
      <c r="A404" s="4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>
      <c r="A405" s="4" t="s">
        <v>1092</v>
      </c>
      <c r="B405" t="s">
        <v>1093</v>
      </c>
      <c r="C405" t="s">
        <v>1086</v>
      </c>
      <c r="D405" t="s">
        <v>20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>
      <c r="A406" s="4" t="s">
        <v>1090</v>
      </c>
      <c r="B406" t="s">
        <v>1091</v>
      </c>
      <c r="C406" t="s">
        <v>1086</v>
      </c>
      <c r="D406" t="s">
        <v>13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>
      <c r="A407" s="4" t="s">
        <v>1094</v>
      </c>
      <c r="B407" t="s">
        <v>1095</v>
      </c>
      <c r="C407" t="s">
        <v>1096</v>
      </c>
      <c r="D407" t="s">
        <v>28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>
      <c r="A408" s="4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>
      <c r="A409" s="4" t="s">
        <v>1100</v>
      </c>
      <c r="B409" t="s">
        <v>366</v>
      </c>
      <c r="C409" t="s">
        <v>1101</v>
      </c>
      <c r="D409" t="s">
        <v>24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>
      <c r="A410" s="4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>
      <c r="A411" s="4" t="s">
        <v>1105</v>
      </c>
      <c r="B411" t="s">
        <v>1106</v>
      </c>
      <c r="C411" t="s">
        <v>1104</v>
      </c>
      <c r="D411" t="s">
        <v>28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>
      <c r="A412" s="4" t="s">
        <v>1110</v>
      </c>
      <c r="B412" t="s">
        <v>1111</v>
      </c>
      <c r="C412" t="s">
        <v>1112</v>
      </c>
      <c r="D412" t="s">
        <v>13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>
      <c r="A413" s="4" t="s">
        <v>1107</v>
      </c>
      <c r="B413" t="s">
        <v>1108</v>
      </c>
      <c r="C413" t="s">
        <v>1109</v>
      </c>
      <c r="D413" t="s">
        <v>20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>
      <c r="A414" s="4" t="s">
        <v>1121</v>
      </c>
      <c r="B414" t="s">
        <v>1122</v>
      </c>
      <c r="C414" t="s">
        <v>1115</v>
      </c>
      <c r="D414" t="s">
        <v>24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>
      <c r="A415" s="4" t="s">
        <v>1113</v>
      </c>
      <c r="B415" t="s">
        <v>1114</v>
      </c>
      <c r="C415" t="s">
        <v>1115</v>
      </c>
      <c r="D415" t="s">
        <v>13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>
      <c r="A416" s="4" t="s">
        <v>1116</v>
      </c>
      <c r="B416" t="s">
        <v>292</v>
      </c>
      <c r="C416" t="s">
        <v>1115</v>
      </c>
      <c r="D416" t="s">
        <v>24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>
      <c r="A417" s="4" t="s">
        <v>1117</v>
      </c>
      <c r="B417" t="s">
        <v>301</v>
      </c>
      <c r="C417" t="s">
        <v>1118</v>
      </c>
      <c r="D417" t="s">
        <v>28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>
      <c r="A418" s="4" t="s">
        <v>1119</v>
      </c>
      <c r="B418" t="s">
        <v>1060</v>
      </c>
      <c r="C418" t="s">
        <v>1120</v>
      </c>
      <c r="D418" t="s">
        <v>13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>
      <c r="A419" s="4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>
      <c r="A420" s="4" t="s">
        <v>1128</v>
      </c>
      <c r="B420" t="s">
        <v>1129</v>
      </c>
      <c r="C420" t="s">
        <v>582</v>
      </c>
      <c r="D420" t="s">
        <v>13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>
      <c r="A421" s="4" t="s">
        <v>1126</v>
      </c>
      <c r="B421" t="s">
        <v>1127</v>
      </c>
      <c r="C421" t="s">
        <v>582</v>
      </c>
      <c r="D421" t="s">
        <v>28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>
      <c r="A422" s="4" t="s">
        <v>1130</v>
      </c>
      <c r="B422" t="s">
        <v>1131</v>
      </c>
      <c r="C422" t="s">
        <v>1132</v>
      </c>
      <c r="D422" t="s">
        <v>20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>
      <c r="A423" s="4" t="s">
        <v>1133</v>
      </c>
      <c r="B423" t="s">
        <v>1134</v>
      </c>
      <c r="C423" t="s">
        <v>1135</v>
      </c>
      <c r="D423" t="s">
        <v>28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>
      <c r="A424" s="4" t="s">
        <v>1136</v>
      </c>
      <c r="B424" t="s">
        <v>1137</v>
      </c>
      <c r="C424" t="s">
        <v>1138</v>
      </c>
      <c r="D424" t="s">
        <v>13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>
      <c r="A425" s="4" t="s">
        <v>1139</v>
      </c>
      <c r="B425" t="s">
        <v>1140</v>
      </c>
      <c r="C425" t="s">
        <v>1141</v>
      </c>
      <c r="D425" t="s">
        <v>28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>
      <c r="A426" s="4" t="s">
        <v>1142</v>
      </c>
      <c r="B426" t="s">
        <v>1143</v>
      </c>
      <c r="C426" t="s">
        <v>155</v>
      </c>
      <c r="D426" t="s">
        <v>28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>
      <c r="A427" s="4" t="s">
        <v>1144</v>
      </c>
      <c r="B427" t="s">
        <v>1145</v>
      </c>
      <c r="C427" t="s">
        <v>1146</v>
      </c>
      <c r="D427" t="s">
        <v>13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>
      <c r="A428" s="4" t="s">
        <v>1147</v>
      </c>
      <c r="B428" t="s">
        <v>1089</v>
      </c>
      <c r="C428" t="s">
        <v>1148</v>
      </c>
      <c r="D428" t="s">
        <v>24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>
      <c r="A429" s="4" t="s">
        <v>1149</v>
      </c>
      <c r="B429" t="s">
        <v>1150</v>
      </c>
      <c r="C429" t="s">
        <v>1151</v>
      </c>
      <c r="D429" t="s">
        <v>20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>
      <c r="A430" s="4" t="s">
        <v>1152</v>
      </c>
      <c r="B430" t="s">
        <v>1153</v>
      </c>
      <c r="C430" t="s">
        <v>1154</v>
      </c>
      <c r="D430" t="s">
        <v>24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>
      <c r="A431" s="4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>
      <c r="A432" s="4" t="s">
        <v>1158</v>
      </c>
      <c r="B432" t="s">
        <v>1159</v>
      </c>
      <c r="C432" t="s">
        <v>1160</v>
      </c>
      <c r="D432" t="s">
        <v>13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>
      <c r="A433" s="4" t="s">
        <v>1161</v>
      </c>
      <c r="B433" t="s">
        <v>1162</v>
      </c>
      <c r="C433" t="s">
        <v>1163</v>
      </c>
      <c r="D433" t="s">
        <v>20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>
      <c r="A434" s="4" t="s">
        <v>1164</v>
      </c>
      <c r="B434" t="s">
        <v>1165</v>
      </c>
      <c r="C434" t="s">
        <v>1166</v>
      </c>
      <c r="D434" t="s">
        <v>20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>
      <c r="A435" s="4" t="s">
        <v>1170</v>
      </c>
      <c r="B435" t="s">
        <v>1021</v>
      </c>
      <c r="C435" t="s">
        <v>1171</v>
      </c>
      <c r="D435" t="s">
        <v>13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>
      <c r="A436" s="4" t="s">
        <v>1167</v>
      </c>
      <c r="B436" t="s">
        <v>1168</v>
      </c>
      <c r="C436" t="s">
        <v>1169</v>
      </c>
      <c r="D436" t="s">
        <v>20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>
      <c r="A437" s="4" t="s">
        <v>1187</v>
      </c>
      <c r="B437" t="s">
        <v>1188</v>
      </c>
      <c r="C437" t="s">
        <v>1171</v>
      </c>
      <c r="D437" t="s">
        <v>28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>
      <c r="A438" s="4" t="s">
        <v>1191</v>
      </c>
      <c r="B438" t="s">
        <v>1192</v>
      </c>
      <c r="C438" t="s">
        <v>1171</v>
      </c>
      <c r="D438" t="s">
        <v>28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>
      <c r="A439" s="4" t="s">
        <v>1182</v>
      </c>
      <c r="B439" t="s">
        <v>1183</v>
      </c>
      <c r="C439" t="s">
        <v>1171</v>
      </c>
      <c r="D439" t="s">
        <v>20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>
      <c r="A440" s="4" t="s">
        <v>1189</v>
      </c>
      <c r="B440" t="s">
        <v>1190</v>
      </c>
      <c r="C440" t="s">
        <v>1186</v>
      </c>
      <c r="D440" t="s">
        <v>24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>
      <c r="A441" s="4" t="s">
        <v>1174</v>
      </c>
      <c r="B441" t="s">
        <v>1175</v>
      </c>
      <c r="C441" t="s">
        <v>1171</v>
      </c>
      <c r="D441" t="s">
        <v>13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>
      <c r="A442" s="4" t="s">
        <v>1180</v>
      </c>
      <c r="B442" t="s">
        <v>1181</v>
      </c>
      <c r="C442" t="s">
        <v>1171</v>
      </c>
      <c r="D442" t="s">
        <v>13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>
      <c r="A443" s="4" t="s">
        <v>1172</v>
      </c>
      <c r="B443" t="s">
        <v>1173</v>
      </c>
      <c r="C443" t="s">
        <v>1169</v>
      </c>
      <c r="D443" t="s">
        <v>13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>
      <c r="A444" s="4" t="s">
        <v>1184</v>
      </c>
      <c r="B444" t="s">
        <v>1185</v>
      </c>
      <c r="C444" t="s">
        <v>1186</v>
      </c>
      <c r="D444" t="s">
        <v>13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>
      <c r="A445" s="4" t="s">
        <v>1193</v>
      </c>
      <c r="B445" t="s">
        <v>1194</v>
      </c>
      <c r="C445" t="s">
        <v>1169</v>
      </c>
      <c r="D445" t="s">
        <v>24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>
      <c r="A446" s="4" t="s">
        <v>1176</v>
      </c>
      <c r="B446" t="s">
        <v>1177</v>
      </c>
      <c r="C446" t="s">
        <v>1171</v>
      </c>
      <c r="D446" t="s">
        <v>20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>
      <c r="A447" s="4" t="s">
        <v>1178</v>
      </c>
      <c r="B447" t="s">
        <v>1179</v>
      </c>
      <c r="C447" t="s">
        <v>1171</v>
      </c>
      <c r="D447" t="s">
        <v>24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>
      <c r="A448" s="4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>
      <c r="A449" s="4" t="s">
        <v>1205</v>
      </c>
      <c r="B449" t="s">
        <v>1206</v>
      </c>
      <c r="C449" t="s">
        <v>326</v>
      </c>
      <c r="D449" t="s">
        <v>24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>
      <c r="A450" s="4" t="s">
        <v>1200</v>
      </c>
      <c r="B450" t="s">
        <v>1201</v>
      </c>
      <c r="C450" t="s">
        <v>1202</v>
      </c>
      <c r="D450" t="s">
        <v>13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>
      <c r="A451" s="4" t="s">
        <v>1198</v>
      </c>
      <c r="B451" t="s">
        <v>1199</v>
      </c>
      <c r="C451" t="s">
        <v>1197</v>
      </c>
      <c r="D451" t="s">
        <v>20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>
      <c r="A452" s="4" t="s">
        <v>1207</v>
      </c>
      <c r="B452" t="s">
        <v>1208</v>
      </c>
      <c r="C452" t="s">
        <v>326</v>
      </c>
      <c r="D452" t="s">
        <v>28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>
      <c r="A453" s="4" t="s">
        <v>1203</v>
      </c>
      <c r="B453" t="s">
        <v>1204</v>
      </c>
      <c r="C453" t="s">
        <v>1202</v>
      </c>
      <c r="D453" t="s">
        <v>20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>
      <c r="A454" s="4" t="s">
        <v>1212</v>
      </c>
      <c r="B454" t="s">
        <v>1213</v>
      </c>
      <c r="C454" t="s">
        <v>1156</v>
      </c>
      <c r="D454" t="s">
        <v>28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>
      <c r="A455" s="4" t="s">
        <v>1209</v>
      </c>
      <c r="B455" t="s">
        <v>1210</v>
      </c>
      <c r="C455" t="s">
        <v>1211</v>
      </c>
      <c r="D455" t="s">
        <v>28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>
      <c r="A456" s="4" t="s">
        <v>1214</v>
      </c>
      <c r="B456" t="s">
        <v>1215</v>
      </c>
      <c r="C456" t="s">
        <v>1216</v>
      </c>
      <c r="D456" t="s">
        <v>20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>
      <c r="A457" s="4" t="s">
        <v>1220</v>
      </c>
      <c r="B457" t="s">
        <v>662</v>
      </c>
      <c r="C457" t="s">
        <v>1221</v>
      </c>
      <c r="D457" t="s">
        <v>20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>
      <c r="A458" s="4" t="s">
        <v>1217</v>
      </c>
      <c r="B458" t="s">
        <v>1218</v>
      </c>
      <c r="C458" t="s">
        <v>1219</v>
      </c>
      <c r="D458" t="s">
        <v>24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>
      <c r="A459" s="4" t="s">
        <v>1222</v>
      </c>
      <c r="B459" t="s">
        <v>1223</v>
      </c>
      <c r="C459" t="s">
        <v>1224</v>
      </c>
      <c r="D459" t="s">
        <v>13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>
      <c r="A460" s="4" t="s">
        <v>1225</v>
      </c>
      <c r="B460" t="s">
        <v>1226</v>
      </c>
      <c r="C460" t="s">
        <v>1227</v>
      </c>
      <c r="D460" t="s">
        <v>20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>
      <c r="A461" s="4" t="s">
        <v>1228</v>
      </c>
      <c r="B461" t="s">
        <v>1229</v>
      </c>
      <c r="C461" t="s">
        <v>465</v>
      </c>
      <c r="D461" t="s">
        <v>20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>
      <c r="A462" s="4" t="s">
        <v>1230</v>
      </c>
      <c r="B462" t="s">
        <v>1231</v>
      </c>
      <c r="C462" t="s">
        <v>1232</v>
      </c>
      <c r="D462" t="s">
        <v>24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>
      <c r="A463" s="4" t="s">
        <v>1233</v>
      </c>
      <c r="B463" t="s">
        <v>856</v>
      </c>
      <c r="C463" t="s">
        <v>1234</v>
      </c>
      <c r="D463" t="s">
        <v>24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>
      <c r="A464" s="4" t="s">
        <v>1235</v>
      </c>
      <c r="B464" t="s">
        <v>1236</v>
      </c>
      <c r="C464" t="s">
        <v>1237</v>
      </c>
      <c r="D464" t="s">
        <v>13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>
      <c r="A465" s="4" t="s">
        <v>1238</v>
      </c>
      <c r="B465" t="s">
        <v>1239</v>
      </c>
      <c r="C465" t="s">
        <v>1240</v>
      </c>
      <c r="D465" t="s">
        <v>24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ColWidth="9.140625" defaultRowHeight="1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>
      <c r="A1" s="3" t="s">
        <v>1243</v>
      </c>
    </row>
    <row r="3" spans="1:9" ht="15.75" thickBot="1">
      <c r="A3" s="5" t="s">
        <v>1</v>
      </c>
      <c r="B3" s="2" t="s">
        <v>2</v>
      </c>
      <c r="C3" s="2" t="s">
        <v>3</v>
      </c>
      <c r="D3" s="2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4" t="s">
        <v>10</v>
      </c>
      <c r="B4" t="s">
        <v>11</v>
      </c>
      <c r="C4" t="s">
        <v>12</v>
      </c>
      <c r="D4" t="s">
        <v>13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>
      <c r="A5" s="4" t="s">
        <v>14</v>
      </c>
      <c r="B5" t="s">
        <v>15</v>
      </c>
      <c r="C5" t="s">
        <v>16</v>
      </c>
      <c r="D5" t="s">
        <v>13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>
      <c r="A6" s="4" t="s">
        <v>17</v>
      </c>
      <c r="B6" t="s">
        <v>18</v>
      </c>
      <c r="C6" t="s">
        <v>19</v>
      </c>
      <c r="D6" t="s">
        <v>20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>
      <c r="A7" s="4" t="s">
        <v>21</v>
      </c>
      <c r="B7" t="s">
        <v>22</v>
      </c>
      <c r="C7" t="s">
        <v>23</v>
      </c>
      <c r="D7" t="s">
        <v>24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>
      <c r="A8" s="4" t="s">
        <v>25</v>
      </c>
      <c r="B8" t="s">
        <v>26</v>
      </c>
      <c r="C8" t="s">
        <v>27</v>
      </c>
      <c r="D8" t="s">
        <v>28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>
      <c r="A9" s="4" t="s">
        <v>29</v>
      </c>
      <c r="B9" t="s">
        <v>30</v>
      </c>
      <c r="C9" t="s">
        <v>31</v>
      </c>
      <c r="D9" t="s">
        <v>24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>
      <c r="A10" s="4" t="s">
        <v>32</v>
      </c>
      <c r="B10" t="s">
        <v>33</v>
      </c>
      <c r="C10" t="s">
        <v>34</v>
      </c>
      <c r="D10" t="s">
        <v>13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>
      <c r="A11" s="4" t="s">
        <v>35</v>
      </c>
      <c r="B11" t="s">
        <v>36</v>
      </c>
      <c r="C11" t="s">
        <v>37</v>
      </c>
      <c r="D11" t="s">
        <v>13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>
      <c r="A12" s="4" t="s">
        <v>38</v>
      </c>
      <c r="B12" t="s">
        <v>39</v>
      </c>
      <c r="C12" t="s">
        <v>40</v>
      </c>
      <c r="D12" t="s">
        <v>20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>
      <c r="A13" s="4" t="s">
        <v>41</v>
      </c>
      <c r="B13" t="s">
        <v>42</v>
      </c>
      <c r="C13" t="s">
        <v>43</v>
      </c>
      <c r="D13" t="s">
        <v>24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>
      <c r="A14" s="4" t="s">
        <v>44</v>
      </c>
      <c r="B14" t="s">
        <v>45</v>
      </c>
      <c r="C14" t="s">
        <v>46</v>
      </c>
      <c r="D14" t="s">
        <v>24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>
      <c r="A15" s="4" t="s">
        <v>47</v>
      </c>
      <c r="B15" t="s">
        <v>48</v>
      </c>
      <c r="C15" t="s">
        <v>49</v>
      </c>
      <c r="D15" t="s">
        <v>24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>
      <c r="A16" s="4" t="s">
        <v>50</v>
      </c>
      <c r="B16" t="s">
        <v>51</v>
      </c>
      <c r="C16" t="s">
        <v>52</v>
      </c>
      <c r="D16" t="s">
        <v>28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>
      <c r="A17" s="4" t="s">
        <v>53</v>
      </c>
      <c r="B17" t="s">
        <v>54</v>
      </c>
      <c r="C17" t="s">
        <v>55</v>
      </c>
      <c r="D17" t="s">
        <v>13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>
      <c r="A18" s="4" t="s">
        <v>56</v>
      </c>
      <c r="B18" t="s">
        <v>57</v>
      </c>
      <c r="C18" t="s">
        <v>58</v>
      </c>
      <c r="D18" t="s">
        <v>24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>
      <c r="A19" s="4" t="s">
        <v>59</v>
      </c>
      <c r="B19" t="s">
        <v>60</v>
      </c>
      <c r="C19" t="s">
        <v>61</v>
      </c>
      <c r="D19" t="s">
        <v>24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>
      <c r="A20" s="4" t="s">
        <v>62</v>
      </c>
      <c r="B20" t="s">
        <v>63</v>
      </c>
      <c r="C20" t="s">
        <v>64</v>
      </c>
      <c r="D20" t="s">
        <v>28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>
      <c r="A21" s="4" t="s">
        <v>65</v>
      </c>
      <c r="B21" t="s">
        <v>66</v>
      </c>
      <c r="C21" t="s">
        <v>67</v>
      </c>
      <c r="D21" t="s">
        <v>20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>
      <c r="A22" s="4" t="s">
        <v>68</v>
      </c>
      <c r="B22" t="s">
        <v>69</v>
      </c>
      <c r="C22" t="s">
        <v>70</v>
      </c>
      <c r="D22" t="s">
        <v>24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>
      <c r="A23" s="4" t="s">
        <v>71</v>
      </c>
      <c r="B23" t="s">
        <v>54</v>
      </c>
      <c r="C23" t="s">
        <v>72</v>
      </c>
      <c r="D23" t="s">
        <v>20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>
      <c r="A24" s="4" t="s">
        <v>73</v>
      </c>
      <c r="B24" t="s">
        <v>74</v>
      </c>
      <c r="C24" t="s">
        <v>75</v>
      </c>
      <c r="D24" t="s">
        <v>28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>
      <c r="A25" s="4" t="s">
        <v>76</v>
      </c>
      <c r="B25" t="s">
        <v>77</v>
      </c>
      <c r="C25" t="s">
        <v>78</v>
      </c>
      <c r="D25" t="s">
        <v>24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>
      <c r="A26" s="4" t="s">
        <v>79</v>
      </c>
      <c r="B26" t="s">
        <v>80</v>
      </c>
      <c r="C26" t="s">
        <v>81</v>
      </c>
      <c r="D26" t="s">
        <v>28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>
      <c r="A27" s="4" t="s">
        <v>82</v>
      </c>
      <c r="B27" t="s">
        <v>54</v>
      </c>
      <c r="C27" t="s">
        <v>83</v>
      </c>
      <c r="D27" t="s">
        <v>24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>
      <c r="A28" s="4" t="s">
        <v>84</v>
      </c>
      <c r="B28" t="s">
        <v>85</v>
      </c>
      <c r="C28" t="s">
        <v>86</v>
      </c>
      <c r="D28" t="s">
        <v>24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>
      <c r="A29" s="4" t="s">
        <v>87</v>
      </c>
      <c r="B29" t="s">
        <v>88</v>
      </c>
      <c r="C29" t="s">
        <v>89</v>
      </c>
      <c r="D29" t="s">
        <v>20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>
      <c r="A30" s="4" t="s">
        <v>90</v>
      </c>
      <c r="B30" t="s">
        <v>91</v>
      </c>
      <c r="C30" t="s">
        <v>92</v>
      </c>
      <c r="D30" t="s">
        <v>13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>
      <c r="A31" s="4" t="s">
        <v>93</v>
      </c>
      <c r="B31" t="s">
        <v>94</v>
      </c>
      <c r="C31" t="s">
        <v>95</v>
      </c>
      <c r="D31" t="s">
        <v>20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>
      <c r="A32" s="4" t="s">
        <v>96</v>
      </c>
      <c r="B32" t="s">
        <v>97</v>
      </c>
      <c r="C32" t="s">
        <v>98</v>
      </c>
      <c r="D32" t="s">
        <v>13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>
      <c r="A33" s="4" t="s">
        <v>99</v>
      </c>
      <c r="B33" t="s">
        <v>100</v>
      </c>
      <c r="C33" t="s">
        <v>101</v>
      </c>
      <c r="D33" t="s">
        <v>13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>
      <c r="A34" s="4" t="s">
        <v>102</v>
      </c>
      <c r="B34" t="s">
        <v>103</v>
      </c>
      <c r="C34" t="s">
        <v>104</v>
      </c>
      <c r="D34" t="s">
        <v>28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>
      <c r="A35" s="4" t="s">
        <v>105</v>
      </c>
      <c r="B35" t="s">
        <v>106</v>
      </c>
      <c r="C35" t="s">
        <v>107</v>
      </c>
      <c r="D35" t="s">
        <v>28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>
      <c r="A36" s="4" t="s">
        <v>108</v>
      </c>
      <c r="B36" t="s">
        <v>109</v>
      </c>
      <c r="C36" t="s">
        <v>110</v>
      </c>
      <c r="D36" t="s">
        <v>28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>
      <c r="A37" s="4" t="s">
        <v>111</v>
      </c>
      <c r="B37" t="s">
        <v>112</v>
      </c>
      <c r="C37" t="s">
        <v>113</v>
      </c>
      <c r="D37" t="s">
        <v>13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>
      <c r="A38" s="4" t="s">
        <v>114</v>
      </c>
      <c r="B38" t="s">
        <v>115</v>
      </c>
      <c r="C38" t="s">
        <v>116</v>
      </c>
      <c r="D38" t="s">
        <v>13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>
      <c r="A39" s="4" t="s">
        <v>120</v>
      </c>
      <c r="B39" t="s">
        <v>121</v>
      </c>
      <c r="C39" t="s">
        <v>122</v>
      </c>
      <c r="D39" t="s">
        <v>24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>
      <c r="A40" s="4" t="s">
        <v>117</v>
      </c>
      <c r="B40" t="s">
        <v>118</v>
      </c>
      <c r="C40" t="s">
        <v>119</v>
      </c>
      <c r="D40" t="s">
        <v>20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>
      <c r="A41" s="4" t="s">
        <v>123</v>
      </c>
      <c r="B41" t="s">
        <v>124</v>
      </c>
      <c r="C41" t="s">
        <v>125</v>
      </c>
      <c r="D41" t="s">
        <v>20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>
      <c r="A42" s="4" t="s">
        <v>126</v>
      </c>
      <c r="B42" t="s">
        <v>127</v>
      </c>
      <c r="C42" t="s">
        <v>128</v>
      </c>
      <c r="D42" t="s">
        <v>28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>
      <c r="A43" s="4" t="s">
        <v>129</v>
      </c>
      <c r="B43" t="s">
        <v>130</v>
      </c>
      <c r="C43" t="s">
        <v>131</v>
      </c>
      <c r="D43" t="s">
        <v>28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>
      <c r="A44" s="4" t="s">
        <v>132</v>
      </c>
      <c r="B44" t="s">
        <v>133</v>
      </c>
      <c r="C44" t="s">
        <v>134</v>
      </c>
      <c r="D44" t="s">
        <v>28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>
      <c r="A45" s="4" t="s">
        <v>135</v>
      </c>
      <c r="B45" t="s">
        <v>136</v>
      </c>
      <c r="C45" t="s">
        <v>137</v>
      </c>
      <c r="D45" t="s">
        <v>24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>
      <c r="A46" s="4" t="s">
        <v>138</v>
      </c>
      <c r="B46" t="s">
        <v>139</v>
      </c>
      <c r="C46" t="s">
        <v>140</v>
      </c>
      <c r="D46" t="s">
        <v>20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>
      <c r="A47" s="4" t="s">
        <v>141</v>
      </c>
      <c r="B47" t="s">
        <v>142</v>
      </c>
      <c r="C47" t="s">
        <v>143</v>
      </c>
      <c r="D47" t="s">
        <v>20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>
      <c r="A48" s="4" t="s">
        <v>144</v>
      </c>
      <c r="B48" t="s">
        <v>145</v>
      </c>
      <c r="C48" t="s">
        <v>146</v>
      </c>
      <c r="D48" t="s">
        <v>28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>
      <c r="A49" s="4" t="s">
        <v>160</v>
      </c>
      <c r="B49" t="s">
        <v>161</v>
      </c>
      <c r="C49" t="s">
        <v>88</v>
      </c>
      <c r="D49" t="s">
        <v>20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>
      <c r="A50" s="4" t="s">
        <v>152</v>
      </c>
      <c r="B50" t="s">
        <v>153</v>
      </c>
      <c r="C50" t="s">
        <v>151</v>
      </c>
      <c r="D50" t="s">
        <v>13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>
      <c r="A51" s="4" t="s">
        <v>162</v>
      </c>
      <c r="B51" t="s">
        <v>163</v>
      </c>
      <c r="C51" t="s">
        <v>88</v>
      </c>
      <c r="D51" t="s">
        <v>20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>
      <c r="A52" s="4" t="s">
        <v>149</v>
      </c>
      <c r="B52" t="s">
        <v>150</v>
      </c>
      <c r="C52" t="s">
        <v>151</v>
      </c>
      <c r="D52" t="s">
        <v>13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>
      <c r="A53" s="4" t="s">
        <v>156</v>
      </c>
      <c r="B53" t="s">
        <v>157</v>
      </c>
      <c r="C53" t="s">
        <v>151</v>
      </c>
      <c r="D53" t="s">
        <v>24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>
      <c r="A54" s="4" t="s">
        <v>164</v>
      </c>
      <c r="B54" t="s">
        <v>165</v>
      </c>
      <c r="C54" t="s">
        <v>88</v>
      </c>
      <c r="D54" t="s">
        <v>24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>
      <c r="A55" s="4" t="s">
        <v>147</v>
      </c>
      <c r="B55" t="s">
        <v>148</v>
      </c>
      <c r="C55" t="s">
        <v>88</v>
      </c>
      <c r="D55" t="s">
        <v>24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>
      <c r="A56" s="4" t="s">
        <v>158</v>
      </c>
      <c r="B56" t="s">
        <v>159</v>
      </c>
      <c r="C56" t="s">
        <v>88</v>
      </c>
      <c r="D56" t="s">
        <v>28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>
      <c r="A57" s="4" t="s">
        <v>154</v>
      </c>
      <c r="B57" t="s">
        <v>155</v>
      </c>
      <c r="C57" t="s">
        <v>151</v>
      </c>
      <c r="D57" t="s">
        <v>13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>
      <c r="A58" s="4" t="s">
        <v>169</v>
      </c>
      <c r="B58" t="s">
        <v>170</v>
      </c>
      <c r="C58" t="s">
        <v>171</v>
      </c>
      <c r="D58" t="s">
        <v>13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>
      <c r="A59" s="4" t="s">
        <v>166</v>
      </c>
      <c r="B59" t="s">
        <v>167</v>
      </c>
      <c r="C59" t="s">
        <v>168</v>
      </c>
      <c r="D59" t="s">
        <v>24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>
      <c r="A60" s="4" t="s">
        <v>172</v>
      </c>
      <c r="B60" t="s">
        <v>173</v>
      </c>
      <c r="C60" t="s">
        <v>174</v>
      </c>
      <c r="D60" t="s">
        <v>24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>
      <c r="A61" s="4" t="s">
        <v>175</v>
      </c>
      <c r="B61" t="s">
        <v>176</v>
      </c>
      <c r="C61" t="s">
        <v>177</v>
      </c>
      <c r="D61" t="s">
        <v>20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>
      <c r="A62" s="4" t="s">
        <v>178</v>
      </c>
      <c r="B62" t="s">
        <v>54</v>
      </c>
      <c r="C62" t="s">
        <v>179</v>
      </c>
      <c r="D62" t="s">
        <v>28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>
      <c r="A63" s="4" t="s">
        <v>183</v>
      </c>
      <c r="B63" t="s">
        <v>184</v>
      </c>
      <c r="C63" t="s">
        <v>182</v>
      </c>
      <c r="D63" t="s">
        <v>13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>
      <c r="A64" s="4" t="s">
        <v>180</v>
      </c>
      <c r="B64" t="s">
        <v>181</v>
      </c>
      <c r="C64" t="s">
        <v>182</v>
      </c>
      <c r="D64" t="s">
        <v>20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>
      <c r="A65" s="4" t="s">
        <v>188</v>
      </c>
      <c r="B65" t="s">
        <v>189</v>
      </c>
      <c r="C65" t="s">
        <v>187</v>
      </c>
      <c r="D65" t="s">
        <v>20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>
      <c r="A66" s="4" t="s">
        <v>185</v>
      </c>
      <c r="B66" t="s">
        <v>186</v>
      </c>
      <c r="C66" t="s">
        <v>187</v>
      </c>
      <c r="D66" t="s">
        <v>13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>
      <c r="A67" s="4" t="s">
        <v>190</v>
      </c>
      <c r="B67" t="s">
        <v>191</v>
      </c>
      <c r="C67" t="s">
        <v>192</v>
      </c>
      <c r="D67" t="s">
        <v>13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>
      <c r="A68" s="4" t="s">
        <v>193</v>
      </c>
      <c r="B68" t="s">
        <v>194</v>
      </c>
      <c r="C68" t="s">
        <v>195</v>
      </c>
      <c r="D68" t="s">
        <v>20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>
      <c r="A69" s="4" t="s">
        <v>196</v>
      </c>
      <c r="B69" t="s">
        <v>197</v>
      </c>
      <c r="C69" t="s">
        <v>198</v>
      </c>
      <c r="D69" t="s">
        <v>28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>
      <c r="A70" s="4" t="s">
        <v>199</v>
      </c>
      <c r="B70" t="s">
        <v>60</v>
      </c>
      <c r="C70" t="s">
        <v>200</v>
      </c>
      <c r="D70" t="s">
        <v>13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>
      <c r="A71" s="4" t="s">
        <v>201</v>
      </c>
      <c r="B71" t="s">
        <v>202</v>
      </c>
      <c r="C71" t="s">
        <v>203</v>
      </c>
      <c r="D71" t="s">
        <v>28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>
      <c r="A72" s="4" t="s">
        <v>204</v>
      </c>
      <c r="B72" t="s">
        <v>205</v>
      </c>
      <c r="C72" t="s">
        <v>206</v>
      </c>
      <c r="D72" t="s">
        <v>13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>
      <c r="A73" s="4" t="s">
        <v>207</v>
      </c>
      <c r="B73" t="s">
        <v>208</v>
      </c>
      <c r="C73" t="s">
        <v>209</v>
      </c>
      <c r="D73" t="s">
        <v>13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>
      <c r="A74" s="4" t="s">
        <v>210</v>
      </c>
      <c r="B74" t="s">
        <v>211</v>
      </c>
      <c r="C74" t="s">
        <v>212</v>
      </c>
      <c r="D74" t="s">
        <v>20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>
      <c r="A75" s="4" t="s">
        <v>213</v>
      </c>
      <c r="B75" t="s">
        <v>214</v>
      </c>
      <c r="C75" t="s">
        <v>215</v>
      </c>
      <c r="D75" t="s">
        <v>24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>
      <c r="A76" s="4" t="s">
        <v>216</v>
      </c>
      <c r="B76" t="s">
        <v>217</v>
      </c>
      <c r="C76" t="s">
        <v>218</v>
      </c>
      <c r="D76" t="s">
        <v>13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>
      <c r="A77" s="4" t="s">
        <v>219</v>
      </c>
      <c r="B77" t="s">
        <v>37</v>
      </c>
      <c r="C77" t="s">
        <v>220</v>
      </c>
      <c r="D77" t="s">
        <v>24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>
      <c r="A78" s="4" t="s">
        <v>221</v>
      </c>
      <c r="B78" t="s">
        <v>222</v>
      </c>
      <c r="C78" t="s">
        <v>223</v>
      </c>
      <c r="D78" t="s">
        <v>13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>
      <c r="A79" s="4" t="s">
        <v>224</v>
      </c>
      <c r="B79" t="s">
        <v>225</v>
      </c>
      <c r="C79" t="s">
        <v>226</v>
      </c>
      <c r="D79" t="s">
        <v>20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>
      <c r="A80" s="4" t="s">
        <v>227</v>
      </c>
      <c r="B80" t="s">
        <v>228</v>
      </c>
      <c r="C80" t="s">
        <v>229</v>
      </c>
      <c r="D80" t="s">
        <v>28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>
      <c r="A81" s="4" t="s">
        <v>230</v>
      </c>
      <c r="B81" t="s">
        <v>231</v>
      </c>
      <c r="C81" t="s">
        <v>232</v>
      </c>
      <c r="D81" t="s">
        <v>13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>
      <c r="A82" s="4" t="s">
        <v>233</v>
      </c>
      <c r="B82" t="s">
        <v>234</v>
      </c>
      <c r="C82" t="s">
        <v>235</v>
      </c>
      <c r="D82" t="s">
        <v>20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>
      <c r="A83" s="4" t="s">
        <v>236</v>
      </c>
      <c r="B83" t="s">
        <v>237</v>
      </c>
      <c r="C83" t="s">
        <v>238</v>
      </c>
      <c r="D83" t="s">
        <v>13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>
      <c r="A84" s="4" t="s">
        <v>239</v>
      </c>
      <c r="B84" t="s">
        <v>240</v>
      </c>
      <c r="C84" t="s">
        <v>241</v>
      </c>
      <c r="D84" t="s">
        <v>20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>
      <c r="A85" s="4" t="s">
        <v>242</v>
      </c>
      <c r="B85" t="s">
        <v>243</v>
      </c>
      <c r="C85" t="s">
        <v>244</v>
      </c>
      <c r="D85" t="s">
        <v>13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>
      <c r="A86" s="4" t="s">
        <v>245</v>
      </c>
      <c r="B86" t="s">
        <v>246</v>
      </c>
      <c r="C86" t="s">
        <v>247</v>
      </c>
      <c r="D86" t="s">
        <v>13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>
      <c r="A87" s="4" t="s">
        <v>248</v>
      </c>
      <c r="B87" t="s">
        <v>246</v>
      </c>
      <c r="C87" t="s">
        <v>249</v>
      </c>
      <c r="D87" t="s">
        <v>20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>
      <c r="A88" s="4" t="s">
        <v>250</v>
      </c>
      <c r="B88" t="s">
        <v>251</v>
      </c>
      <c r="C88" t="s">
        <v>252</v>
      </c>
      <c r="D88" t="s">
        <v>28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>
      <c r="A89" s="4" t="s">
        <v>253</v>
      </c>
      <c r="B89" t="s">
        <v>254</v>
      </c>
      <c r="C89" t="s">
        <v>255</v>
      </c>
      <c r="D89" t="s">
        <v>13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>
      <c r="A90" s="4" t="s">
        <v>256</v>
      </c>
      <c r="B90" t="s">
        <v>257</v>
      </c>
      <c r="C90" t="s">
        <v>258</v>
      </c>
      <c r="D90" t="s">
        <v>20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>
      <c r="A91" s="4" t="s">
        <v>259</v>
      </c>
      <c r="B91" t="s">
        <v>260</v>
      </c>
      <c r="C91" t="s">
        <v>261</v>
      </c>
      <c r="D91" t="s">
        <v>20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>
      <c r="A92" s="4" t="s">
        <v>262</v>
      </c>
      <c r="B92" t="s">
        <v>263</v>
      </c>
      <c r="C92" t="s">
        <v>264</v>
      </c>
      <c r="D92" t="s">
        <v>20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>
      <c r="A93" s="4" t="s">
        <v>265</v>
      </c>
      <c r="B93" t="s">
        <v>266</v>
      </c>
      <c r="C93" t="s">
        <v>267</v>
      </c>
      <c r="D93" t="s">
        <v>13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>
      <c r="A94" s="4" t="s">
        <v>268</v>
      </c>
      <c r="B94" t="s">
        <v>269</v>
      </c>
      <c r="C94" t="s">
        <v>270</v>
      </c>
      <c r="D94" t="s">
        <v>20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>
      <c r="A95" s="4" t="s">
        <v>271</v>
      </c>
      <c r="B95" t="s">
        <v>272</v>
      </c>
      <c r="C95" t="s">
        <v>273</v>
      </c>
      <c r="D95" t="s">
        <v>24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>
      <c r="A96" s="4" t="s">
        <v>274</v>
      </c>
      <c r="B96" t="s">
        <v>275</v>
      </c>
      <c r="C96" t="s">
        <v>276</v>
      </c>
      <c r="D96" t="s">
        <v>13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>
      <c r="A97" s="4" t="s">
        <v>277</v>
      </c>
      <c r="B97" t="s">
        <v>278</v>
      </c>
      <c r="C97" t="s">
        <v>279</v>
      </c>
      <c r="D97" t="s">
        <v>13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>
      <c r="A98" s="4" t="s">
        <v>280</v>
      </c>
      <c r="B98" t="s">
        <v>118</v>
      </c>
      <c r="C98" t="s">
        <v>281</v>
      </c>
      <c r="D98" t="s">
        <v>20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>
      <c r="A99" s="4" t="s">
        <v>282</v>
      </c>
      <c r="B99" t="s">
        <v>283</v>
      </c>
      <c r="C99" t="s">
        <v>284</v>
      </c>
      <c r="D99" t="s">
        <v>28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>
      <c r="A100" s="4" t="s">
        <v>285</v>
      </c>
      <c r="B100" t="s">
        <v>286</v>
      </c>
      <c r="C100" t="s">
        <v>287</v>
      </c>
      <c r="D100" t="s">
        <v>13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>
      <c r="A101" s="4" t="s">
        <v>288</v>
      </c>
      <c r="B101" t="s">
        <v>289</v>
      </c>
      <c r="C101" t="s">
        <v>290</v>
      </c>
      <c r="D101" t="s">
        <v>20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>
      <c r="A102" s="4" t="s">
        <v>291</v>
      </c>
      <c r="B102" t="s">
        <v>292</v>
      </c>
      <c r="C102" t="s">
        <v>293</v>
      </c>
      <c r="D102" t="s">
        <v>24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>
      <c r="A103" s="4" t="s">
        <v>294</v>
      </c>
      <c r="B103" t="s">
        <v>295</v>
      </c>
      <c r="C103" t="s">
        <v>296</v>
      </c>
      <c r="D103" t="s">
        <v>20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>
      <c r="A104" s="4" t="s">
        <v>297</v>
      </c>
      <c r="B104" t="s">
        <v>298</v>
      </c>
      <c r="C104" t="s">
        <v>299</v>
      </c>
      <c r="D104" t="s">
        <v>13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>
      <c r="A105" s="4" t="s">
        <v>300</v>
      </c>
      <c r="B105" t="s">
        <v>301</v>
      </c>
      <c r="C105" t="s">
        <v>302</v>
      </c>
      <c r="D105" t="s">
        <v>24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>
      <c r="A106" s="4" t="s">
        <v>303</v>
      </c>
      <c r="B106" t="s">
        <v>304</v>
      </c>
      <c r="C106" t="s">
        <v>305</v>
      </c>
      <c r="D106" t="s">
        <v>24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>
      <c r="A107" s="4" t="s">
        <v>306</v>
      </c>
      <c r="B107" t="s">
        <v>307</v>
      </c>
      <c r="C107" t="s">
        <v>308</v>
      </c>
      <c r="D107" t="s">
        <v>13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>
      <c r="A108" s="4" t="s">
        <v>309</v>
      </c>
      <c r="B108" t="s">
        <v>310</v>
      </c>
      <c r="C108" t="s">
        <v>311</v>
      </c>
      <c r="D108" t="s">
        <v>20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>
      <c r="A109" s="4" t="s">
        <v>312</v>
      </c>
      <c r="B109" t="s">
        <v>313</v>
      </c>
      <c r="C109" t="s">
        <v>314</v>
      </c>
      <c r="D109" t="s">
        <v>28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>
      <c r="A110" s="4" t="s">
        <v>315</v>
      </c>
      <c r="B110" t="s">
        <v>316</v>
      </c>
      <c r="C110" t="s">
        <v>317</v>
      </c>
      <c r="D110" t="s">
        <v>28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>
      <c r="A111" s="4" t="s">
        <v>318</v>
      </c>
      <c r="B111" t="s">
        <v>319</v>
      </c>
      <c r="C111" t="s">
        <v>320</v>
      </c>
      <c r="D111" t="s">
        <v>20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>
      <c r="A112" s="4" t="s">
        <v>324</v>
      </c>
      <c r="B112" t="s">
        <v>55</v>
      </c>
      <c r="C112" t="s">
        <v>323</v>
      </c>
      <c r="D112" t="s">
        <v>20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>
      <c r="A113" s="4" t="s">
        <v>321</v>
      </c>
      <c r="B113" t="s">
        <v>322</v>
      </c>
      <c r="C113" t="s">
        <v>323</v>
      </c>
      <c r="D113" t="s">
        <v>24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>
      <c r="A114" s="4" t="s">
        <v>325</v>
      </c>
      <c r="B114" t="s">
        <v>326</v>
      </c>
      <c r="C114" t="s">
        <v>327</v>
      </c>
      <c r="D114" t="s">
        <v>28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>
      <c r="A115" s="4" t="s">
        <v>328</v>
      </c>
      <c r="B115" t="s">
        <v>329</v>
      </c>
      <c r="C115" t="s">
        <v>330</v>
      </c>
      <c r="D115" t="s">
        <v>28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>
      <c r="A116" s="4" t="s">
        <v>331</v>
      </c>
      <c r="B116" t="s">
        <v>332</v>
      </c>
      <c r="C116" t="s">
        <v>333</v>
      </c>
      <c r="D116" t="s">
        <v>24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>
      <c r="A117" s="4" t="s">
        <v>334</v>
      </c>
      <c r="B117" t="s">
        <v>335</v>
      </c>
      <c r="C117" t="s">
        <v>336</v>
      </c>
      <c r="D117" t="s">
        <v>28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>
      <c r="A118" s="4" t="s">
        <v>339</v>
      </c>
      <c r="B118" t="s">
        <v>340</v>
      </c>
      <c r="C118" t="s">
        <v>333</v>
      </c>
      <c r="D118" t="s">
        <v>20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>
      <c r="A119" s="4" t="s">
        <v>337</v>
      </c>
      <c r="B119" t="s">
        <v>338</v>
      </c>
      <c r="C119" t="s">
        <v>333</v>
      </c>
      <c r="D119" t="s">
        <v>13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>
      <c r="A120" s="4" t="s">
        <v>341</v>
      </c>
      <c r="B120" t="s">
        <v>342</v>
      </c>
      <c r="C120" t="s">
        <v>343</v>
      </c>
      <c r="D120" t="s">
        <v>28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>
      <c r="A121" s="4" t="s">
        <v>344</v>
      </c>
      <c r="B121" t="s">
        <v>345</v>
      </c>
      <c r="C121" t="s">
        <v>346</v>
      </c>
      <c r="D121" t="s">
        <v>20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>
      <c r="A122" s="4" t="s">
        <v>347</v>
      </c>
      <c r="B122" t="s">
        <v>348</v>
      </c>
      <c r="C122" t="s">
        <v>349</v>
      </c>
      <c r="D122" t="s">
        <v>24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>
      <c r="A123" s="4" t="s">
        <v>350</v>
      </c>
      <c r="B123" t="s">
        <v>351</v>
      </c>
      <c r="C123" t="s">
        <v>352</v>
      </c>
      <c r="D123" t="s">
        <v>28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>
      <c r="A124" s="4" t="s">
        <v>353</v>
      </c>
      <c r="B124" t="s">
        <v>354</v>
      </c>
      <c r="C124" t="s">
        <v>355</v>
      </c>
      <c r="D124" t="s">
        <v>13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>
      <c r="A125" s="4" t="s">
        <v>356</v>
      </c>
      <c r="B125" t="s">
        <v>357</v>
      </c>
      <c r="C125" t="s">
        <v>358</v>
      </c>
      <c r="D125" t="s">
        <v>28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>
      <c r="A126" s="4" t="s">
        <v>359</v>
      </c>
      <c r="B126" t="s">
        <v>360</v>
      </c>
      <c r="C126" t="s">
        <v>361</v>
      </c>
      <c r="D126" t="s">
        <v>20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>
      <c r="A127" s="4" t="s">
        <v>362</v>
      </c>
      <c r="B127" t="s">
        <v>363</v>
      </c>
      <c r="C127" t="s">
        <v>364</v>
      </c>
      <c r="D127" t="s">
        <v>28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>
      <c r="A128" s="4" t="s">
        <v>365</v>
      </c>
      <c r="B128" t="s">
        <v>366</v>
      </c>
      <c r="C128" t="s">
        <v>367</v>
      </c>
      <c r="D128" t="s">
        <v>20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>
      <c r="A129" s="4" t="s">
        <v>368</v>
      </c>
      <c r="B129" t="s">
        <v>103</v>
      </c>
      <c r="C129" t="s">
        <v>369</v>
      </c>
      <c r="D129" t="s">
        <v>28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>
      <c r="A130" s="4" t="s">
        <v>370</v>
      </c>
      <c r="B130" t="s">
        <v>371</v>
      </c>
      <c r="C130" t="s">
        <v>372</v>
      </c>
      <c r="D130" t="s">
        <v>20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>
      <c r="A131" s="4" t="s">
        <v>373</v>
      </c>
      <c r="B131" t="s">
        <v>374</v>
      </c>
      <c r="C131" t="s">
        <v>375</v>
      </c>
      <c r="D131" t="s">
        <v>24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>
      <c r="A132" s="4" t="s">
        <v>376</v>
      </c>
      <c r="B132" t="s">
        <v>377</v>
      </c>
      <c r="C132" t="s">
        <v>378</v>
      </c>
      <c r="D132" t="s">
        <v>13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>
      <c r="A133" s="4" t="s">
        <v>379</v>
      </c>
      <c r="B133" t="s">
        <v>380</v>
      </c>
      <c r="C133" t="s">
        <v>381</v>
      </c>
      <c r="D133" t="s">
        <v>24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>
      <c r="A134" s="4" t="s">
        <v>382</v>
      </c>
      <c r="B134" t="s">
        <v>383</v>
      </c>
      <c r="C134" t="s">
        <v>384</v>
      </c>
      <c r="D134" t="s">
        <v>13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>
      <c r="A135" s="4" t="s">
        <v>385</v>
      </c>
      <c r="B135" t="s">
        <v>386</v>
      </c>
      <c r="C135" t="s">
        <v>387</v>
      </c>
      <c r="D135" t="s">
        <v>13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>
      <c r="A136" s="4" t="s">
        <v>388</v>
      </c>
      <c r="B136" t="s">
        <v>389</v>
      </c>
      <c r="C136" t="s">
        <v>390</v>
      </c>
      <c r="D136" t="s">
        <v>13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>
      <c r="A137" s="4" t="s">
        <v>391</v>
      </c>
      <c r="B137" t="s">
        <v>54</v>
      </c>
      <c r="C137" t="s">
        <v>392</v>
      </c>
      <c r="D137" t="s">
        <v>20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>
      <c r="A138" s="4" t="s">
        <v>393</v>
      </c>
      <c r="B138" t="s">
        <v>386</v>
      </c>
      <c r="C138" t="s">
        <v>394</v>
      </c>
      <c r="D138" t="s">
        <v>24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>
      <c r="A139" s="4" t="s">
        <v>395</v>
      </c>
      <c r="B139" t="s">
        <v>396</v>
      </c>
      <c r="C139" t="s">
        <v>397</v>
      </c>
      <c r="D139" t="s">
        <v>13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>
      <c r="A140" s="4" t="s">
        <v>401</v>
      </c>
      <c r="B140" t="s">
        <v>402</v>
      </c>
      <c r="C140" t="s">
        <v>400</v>
      </c>
      <c r="D140" t="s">
        <v>20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>
      <c r="A141" s="4" t="s">
        <v>398</v>
      </c>
      <c r="B141" t="s">
        <v>399</v>
      </c>
      <c r="C141" t="s">
        <v>400</v>
      </c>
      <c r="D141" t="s">
        <v>24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>
      <c r="A142" s="4" t="s">
        <v>403</v>
      </c>
      <c r="B142" t="s">
        <v>404</v>
      </c>
      <c r="C142" t="s">
        <v>405</v>
      </c>
      <c r="D142" t="s">
        <v>13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>
      <c r="A143" s="4" t="s">
        <v>417</v>
      </c>
      <c r="B143" t="s">
        <v>418</v>
      </c>
      <c r="C143" t="s">
        <v>408</v>
      </c>
      <c r="D143" t="s">
        <v>28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>
      <c r="A144" s="4" t="s">
        <v>406</v>
      </c>
      <c r="B144" t="s">
        <v>407</v>
      </c>
      <c r="C144" t="s">
        <v>408</v>
      </c>
      <c r="D144" t="s">
        <v>20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>
      <c r="A145" s="4" t="s">
        <v>410</v>
      </c>
      <c r="B145" t="s">
        <v>411</v>
      </c>
      <c r="C145" t="s">
        <v>408</v>
      </c>
      <c r="D145" t="s">
        <v>13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>
      <c r="A146" s="4" t="s">
        <v>409</v>
      </c>
      <c r="B146" t="s">
        <v>60</v>
      </c>
      <c r="C146" t="s">
        <v>408</v>
      </c>
      <c r="D146" t="s">
        <v>20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>
      <c r="A147" s="4" t="s">
        <v>415</v>
      </c>
      <c r="B147" t="s">
        <v>416</v>
      </c>
      <c r="C147" t="s">
        <v>408</v>
      </c>
      <c r="D147" t="s">
        <v>20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>
      <c r="A148" s="4" t="s">
        <v>412</v>
      </c>
      <c r="B148" t="s">
        <v>413</v>
      </c>
      <c r="C148" t="s">
        <v>414</v>
      </c>
      <c r="D148" t="s">
        <v>28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>
      <c r="A149" s="4" t="s">
        <v>419</v>
      </c>
      <c r="B149" t="s">
        <v>420</v>
      </c>
      <c r="C149" t="s">
        <v>421</v>
      </c>
      <c r="D149" t="s">
        <v>28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>
      <c r="A150" s="4" t="s">
        <v>422</v>
      </c>
      <c r="B150" t="s">
        <v>423</v>
      </c>
      <c r="C150" t="s">
        <v>424</v>
      </c>
      <c r="D150" t="s">
        <v>13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>
      <c r="A151" s="4" t="s">
        <v>425</v>
      </c>
      <c r="B151" t="s">
        <v>426</v>
      </c>
      <c r="C151" t="s">
        <v>427</v>
      </c>
      <c r="D151" t="s">
        <v>13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>
      <c r="A152" s="4" t="s">
        <v>428</v>
      </c>
      <c r="B152" t="s">
        <v>429</v>
      </c>
      <c r="C152" t="s">
        <v>430</v>
      </c>
      <c r="D152" t="s">
        <v>20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>
      <c r="A153" s="4" t="s">
        <v>434</v>
      </c>
      <c r="B153" t="s">
        <v>435</v>
      </c>
      <c r="C153" t="s">
        <v>433</v>
      </c>
      <c r="D153" t="s">
        <v>28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>
      <c r="A154" s="4" t="s">
        <v>431</v>
      </c>
      <c r="B154" t="s">
        <v>432</v>
      </c>
      <c r="C154" t="s">
        <v>433</v>
      </c>
      <c r="D154" t="s">
        <v>13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>
      <c r="A155" s="4" t="s">
        <v>436</v>
      </c>
      <c r="B155" t="s">
        <v>437</v>
      </c>
      <c r="C155" t="s">
        <v>438</v>
      </c>
      <c r="D155" t="s">
        <v>24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>
      <c r="A156" s="4" t="s">
        <v>439</v>
      </c>
      <c r="B156" t="s">
        <v>440</v>
      </c>
      <c r="C156" t="s">
        <v>441</v>
      </c>
      <c r="D156" t="s">
        <v>24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>
      <c r="A157" s="4" t="s">
        <v>442</v>
      </c>
      <c r="B157" t="s">
        <v>443</v>
      </c>
      <c r="C157" t="s">
        <v>444</v>
      </c>
      <c r="D157" t="s">
        <v>13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>
      <c r="A158" s="4" t="s">
        <v>445</v>
      </c>
      <c r="B158" t="s">
        <v>446</v>
      </c>
      <c r="C158" t="s">
        <v>447</v>
      </c>
      <c r="D158" t="s">
        <v>20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>
      <c r="A159" s="4" t="s">
        <v>453</v>
      </c>
      <c r="B159" t="s">
        <v>454</v>
      </c>
      <c r="C159" t="s">
        <v>455</v>
      </c>
      <c r="D159" t="s">
        <v>13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>
      <c r="A160" s="4" t="s">
        <v>451</v>
      </c>
      <c r="B160" t="s">
        <v>452</v>
      </c>
      <c r="C160" t="s">
        <v>450</v>
      </c>
      <c r="D160" t="s">
        <v>28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>
      <c r="A161" s="4" t="s">
        <v>448</v>
      </c>
      <c r="B161" t="s">
        <v>449</v>
      </c>
      <c r="C161" t="s">
        <v>450</v>
      </c>
      <c r="D161" t="s">
        <v>24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>
      <c r="A162" s="4" t="s">
        <v>456</v>
      </c>
      <c r="B162" t="s">
        <v>457</v>
      </c>
      <c r="C162" t="s">
        <v>458</v>
      </c>
      <c r="D162" t="s">
        <v>28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>
      <c r="A163" s="4" t="s">
        <v>459</v>
      </c>
      <c r="B163" t="s">
        <v>460</v>
      </c>
      <c r="C163" t="s">
        <v>461</v>
      </c>
      <c r="D163" t="s">
        <v>20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>
      <c r="A164" s="4" t="s">
        <v>462</v>
      </c>
      <c r="B164" t="s">
        <v>463</v>
      </c>
      <c r="C164" t="s">
        <v>37</v>
      </c>
      <c r="D164" t="s">
        <v>24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>
      <c r="A165" s="4" t="s">
        <v>464</v>
      </c>
      <c r="B165" t="s">
        <v>465</v>
      </c>
      <c r="C165" t="s">
        <v>466</v>
      </c>
      <c r="D165" t="s">
        <v>28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>
      <c r="A166" s="4" t="s">
        <v>467</v>
      </c>
      <c r="B166" t="s">
        <v>468</v>
      </c>
      <c r="C166" t="s">
        <v>469</v>
      </c>
      <c r="D166" t="s">
        <v>13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>
      <c r="A167" s="4" t="s">
        <v>470</v>
      </c>
      <c r="B167" t="s">
        <v>471</v>
      </c>
      <c r="C167" t="s">
        <v>472</v>
      </c>
      <c r="D167" t="s">
        <v>24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>
      <c r="A168" s="4" t="s">
        <v>473</v>
      </c>
      <c r="B168" t="s">
        <v>474</v>
      </c>
      <c r="C168" t="s">
        <v>475</v>
      </c>
      <c r="D168" t="s">
        <v>24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>
      <c r="A169" s="4" t="s">
        <v>476</v>
      </c>
      <c r="B169" t="s">
        <v>477</v>
      </c>
      <c r="C169" t="s">
        <v>478</v>
      </c>
      <c r="D169" t="s">
        <v>13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>
      <c r="A170" s="4" t="s">
        <v>479</v>
      </c>
      <c r="B170" t="s">
        <v>480</v>
      </c>
      <c r="C170" t="s">
        <v>481</v>
      </c>
      <c r="D170" t="s">
        <v>28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>
      <c r="A171" s="4" t="s">
        <v>487</v>
      </c>
      <c r="B171" t="s">
        <v>488</v>
      </c>
      <c r="C171" t="s">
        <v>484</v>
      </c>
      <c r="D171" t="s">
        <v>13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>
      <c r="A172" s="4" t="s">
        <v>482</v>
      </c>
      <c r="B172" t="s">
        <v>483</v>
      </c>
      <c r="C172" t="s">
        <v>484</v>
      </c>
      <c r="D172" t="s">
        <v>20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>
      <c r="A173" s="4" t="s">
        <v>485</v>
      </c>
      <c r="B173" t="s">
        <v>486</v>
      </c>
      <c r="C173" t="s">
        <v>484</v>
      </c>
      <c r="D173" t="s">
        <v>20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>
      <c r="A174" s="4" t="s">
        <v>489</v>
      </c>
      <c r="B174" t="s">
        <v>490</v>
      </c>
      <c r="C174" t="s">
        <v>484</v>
      </c>
      <c r="D174" t="s">
        <v>28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>
      <c r="A175" s="4" t="s">
        <v>491</v>
      </c>
      <c r="B175" t="s">
        <v>492</v>
      </c>
      <c r="C175" t="s">
        <v>493</v>
      </c>
      <c r="D175" t="s">
        <v>24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>
      <c r="A176" s="4" t="s">
        <v>494</v>
      </c>
      <c r="B176" t="s">
        <v>495</v>
      </c>
      <c r="C176" t="s">
        <v>496</v>
      </c>
      <c r="D176" t="s">
        <v>20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>
      <c r="A177" s="4" t="s">
        <v>500</v>
      </c>
      <c r="B177" t="s">
        <v>501</v>
      </c>
      <c r="C177" t="s">
        <v>499</v>
      </c>
      <c r="D177" t="s">
        <v>20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>
      <c r="A178" s="4" t="s">
        <v>497</v>
      </c>
      <c r="B178" t="s">
        <v>498</v>
      </c>
      <c r="C178" t="s">
        <v>499</v>
      </c>
      <c r="D178" t="s">
        <v>20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>
      <c r="A179" s="4" t="s">
        <v>502</v>
      </c>
      <c r="B179" t="s">
        <v>503</v>
      </c>
      <c r="C179" t="s">
        <v>504</v>
      </c>
      <c r="D179" t="s">
        <v>24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>
      <c r="A180" s="4" t="s">
        <v>505</v>
      </c>
      <c r="B180" t="s">
        <v>506</v>
      </c>
      <c r="C180" t="s">
        <v>507</v>
      </c>
      <c r="D180" t="s">
        <v>24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>
      <c r="A181" s="4" t="s">
        <v>508</v>
      </c>
      <c r="B181" t="s">
        <v>509</v>
      </c>
      <c r="C181" t="s">
        <v>510</v>
      </c>
      <c r="D181" t="s">
        <v>13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>
      <c r="A182" s="4" t="s">
        <v>511</v>
      </c>
      <c r="B182" t="s">
        <v>512</v>
      </c>
      <c r="C182" t="s">
        <v>513</v>
      </c>
      <c r="D182" t="s">
        <v>24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>
      <c r="A183" s="4" t="s">
        <v>514</v>
      </c>
      <c r="B183" t="s">
        <v>515</v>
      </c>
      <c r="C183" t="s">
        <v>516</v>
      </c>
      <c r="D183" t="s">
        <v>28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>
      <c r="A184" s="4" t="s">
        <v>517</v>
      </c>
      <c r="B184" t="s">
        <v>518</v>
      </c>
      <c r="C184" t="s">
        <v>519</v>
      </c>
      <c r="D184" t="s">
        <v>20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>
      <c r="A185" s="4" t="s">
        <v>520</v>
      </c>
      <c r="B185" t="s">
        <v>521</v>
      </c>
      <c r="C185" t="s">
        <v>522</v>
      </c>
      <c r="D185" t="s">
        <v>20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>
      <c r="A186" s="4" t="s">
        <v>523</v>
      </c>
      <c r="B186" t="s">
        <v>524</v>
      </c>
      <c r="C186" t="s">
        <v>525</v>
      </c>
      <c r="D186" t="s">
        <v>13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>
      <c r="A187" s="4" t="s">
        <v>526</v>
      </c>
      <c r="B187" t="s">
        <v>527</v>
      </c>
      <c r="C187" t="s">
        <v>528</v>
      </c>
      <c r="D187" t="s">
        <v>13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>
      <c r="A188" s="4" t="s">
        <v>529</v>
      </c>
      <c r="B188" t="s">
        <v>530</v>
      </c>
      <c r="C188" t="s">
        <v>531</v>
      </c>
      <c r="D188" t="s">
        <v>28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>
      <c r="A189" s="4" t="s">
        <v>533</v>
      </c>
      <c r="B189" t="s">
        <v>534</v>
      </c>
      <c r="C189" t="s">
        <v>531</v>
      </c>
      <c r="D189" t="s">
        <v>13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>
      <c r="A190" s="4" t="s">
        <v>532</v>
      </c>
      <c r="B190" t="s">
        <v>115</v>
      </c>
      <c r="C190" t="s">
        <v>531</v>
      </c>
      <c r="D190" t="s">
        <v>13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>
      <c r="A191" s="4" t="s">
        <v>535</v>
      </c>
      <c r="B191" t="s">
        <v>536</v>
      </c>
      <c r="C191" t="s">
        <v>537</v>
      </c>
      <c r="D191" t="s">
        <v>28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>
      <c r="A192" s="4" t="s">
        <v>547</v>
      </c>
      <c r="B192" t="s">
        <v>548</v>
      </c>
      <c r="C192" t="s">
        <v>546</v>
      </c>
      <c r="D192" t="s">
        <v>20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>
      <c r="A193" s="4" t="s">
        <v>551</v>
      </c>
      <c r="B193" t="s">
        <v>552</v>
      </c>
      <c r="C193" t="s">
        <v>540</v>
      </c>
      <c r="D193" t="s">
        <v>20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>
      <c r="A194" s="4" t="s">
        <v>549</v>
      </c>
      <c r="B194" t="s">
        <v>550</v>
      </c>
      <c r="C194" t="s">
        <v>546</v>
      </c>
      <c r="D194" t="s">
        <v>13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>
      <c r="A195" s="4" t="s">
        <v>541</v>
      </c>
      <c r="B195" t="s">
        <v>542</v>
      </c>
      <c r="C195" t="s">
        <v>540</v>
      </c>
      <c r="D195" t="s">
        <v>13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>
      <c r="A196" s="4" t="s">
        <v>543</v>
      </c>
      <c r="B196" t="s">
        <v>495</v>
      </c>
      <c r="C196" t="s">
        <v>540</v>
      </c>
      <c r="D196" t="s">
        <v>13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>
      <c r="A197" s="4" t="s">
        <v>544</v>
      </c>
      <c r="B197" t="s">
        <v>545</v>
      </c>
      <c r="C197" t="s">
        <v>546</v>
      </c>
      <c r="D197" t="s">
        <v>13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>
      <c r="A198" s="4" t="s">
        <v>538</v>
      </c>
      <c r="B198" t="s">
        <v>539</v>
      </c>
      <c r="C198" t="s">
        <v>540</v>
      </c>
      <c r="D198" t="s">
        <v>24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>
      <c r="A199" s="4" t="s">
        <v>553</v>
      </c>
      <c r="B199" t="s">
        <v>554</v>
      </c>
      <c r="C199" t="s">
        <v>540</v>
      </c>
      <c r="D199" t="s">
        <v>13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>
      <c r="A200" s="4" t="s">
        <v>555</v>
      </c>
      <c r="B200" t="s">
        <v>556</v>
      </c>
      <c r="C200" t="s">
        <v>540</v>
      </c>
      <c r="D200" t="s">
        <v>24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>
      <c r="A201" s="4" t="s">
        <v>557</v>
      </c>
      <c r="B201" t="s">
        <v>558</v>
      </c>
      <c r="C201" t="s">
        <v>546</v>
      </c>
      <c r="D201" t="s">
        <v>28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>
      <c r="A202" s="4" t="s">
        <v>559</v>
      </c>
      <c r="B202" t="s">
        <v>560</v>
      </c>
      <c r="C202" t="s">
        <v>561</v>
      </c>
      <c r="D202" t="s">
        <v>24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>
      <c r="A203" s="4" t="s">
        <v>566</v>
      </c>
      <c r="B203" t="s">
        <v>567</v>
      </c>
      <c r="C203" t="s">
        <v>568</v>
      </c>
      <c r="D203" t="s">
        <v>13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>
      <c r="A204" s="4" t="s">
        <v>562</v>
      </c>
      <c r="B204" t="s">
        <v>563</v>
      </c>
      <c r="C204" t="s">
        <v>561</v>
      </c>
      <c r="D204" t="s">
        <v>28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>
      <c r="A205" s="4" t="s">
        <v>564</v>
      </c>
      <c r="B205" t="s">
        <v>565</v>
      </c>
      <c r="C205" t="s">
        <v>561</v>
      </c>
      <c r="D205" t="s">
        <v>28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>
      <c r="A206" s="4" t="s">
        <v>569</v>
      </c>
      <c r="B206" t="s">
        <v>570</v>
      </c>
      <c r="C206" t="s">
        <v>571</v>
      </c>
      <c r="D206" t="s">
        <v>28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>
      <c r="A207" s="4" t="s">
        <v>572</v>
      </c>
      <c r="B207" t="s">
        <v>573</v>
      </c>
      <c r="C207" t="s">
        <v>574</v>
      </c>
      <c r="D207" t="s">
        <v>13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>
      <c r="A208" s="4" t="s">
        <v>575</v>
      </c>
      <c r="B208" t="s">
        <v>576</v>
      </c>
      <c r="C208" t="s">
        <v>577</v>
      </c>
      <c r="D208" t="s">
        <v>28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>
      <c r="A209" s="4" t="s">
        <v>578</v>
      </c>
      <c r="B209" t="s">
        <v>579</v>
      </c>
      <c r="C209" t="s">
        <v>580</v>
      </c>
      <c r="D209" t="s">
        <v>24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>
      <c r="A210" s="4" t="s">
        <v>581</v>
      </c>
      <c r="B210" t="s">
        <v>582</v>
      </c>
      <c r="C210" t="s">
        <v>583</v>
      </c>
      <c r="D210" t="s">
        <v>13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>
      <c r="A211" s="4" t="s">
        <v>592</v>
      </c>
      <c r="B211" t="s">
        <v>170</v>
      </c>
      <c r="C211" t="s">
        <v>586</v>
      </c>
      <c r="D211" t="s">
        <v>13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>
      <c r="A212" s="4" t="s">
        <v>593</v>
      </c>
      <c r="B212" t="s">
        <v>594</v>
      </c>
      <c r="C212" t="s">
        <v>595</v>
      </c>
      <c r="D212" t="s">
        <v>24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>
      <c r="A213" s="4" t="s">
        <v>587</v>
      </c>
      <c r="B213" t="s">
        <v>588</v>
      </c>
      <c r="C213" t="s">
        <v>589</v>
      </c>
      <c r="D213" t="s">
        <v>24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>
      <c r="A214" s="4" t="s">
        <v>600</v>
      </c>
      <c r="B214" t="s">
        <v>601</v>
      </c>
      <c r="C214" t="s">
        <v>589</v>
      </c>
      <c r="D214" t="s">
        <v>28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>
      <c r="A215" s="4" t="s">
        <v>590</v>
      </c>
      <c r="B215" t="s">
        <v>591</v>
      </c>
      <c r="C215" t="s">
        <v>589</v>
      </c>
      <c r="D215" t="s">
        <v>28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>
      <c r="A216" s="4" t="s">
        <v>584</v>
      </c>
      <c r="B216" t="s">
        <v>585</v>
      </c>
      <c r="C216" t="s">
        <v>586</v>
      </c>
      <c r="D216" t="s">
        <v>13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>
      <c r="A217" s="4" t="s">
        <v>596</v>
      </c>
      <c r="B217" t="s">
        <v>597</v>
      </c>
      <c r="C217" t="s">
        <v>589</v>
      </c>
      <c r="D217" t="s">
        <v>13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>
      <c r="A218" s="4" t="s">
        <v>598</v>
      </c>
      <c r="B218" t="s">
        <v>599</v>
      </c>
      <c r="C218" t="s">
        <v>586</v>
      </c>
      <c r="D218" t="s">
        <v>20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>
      <c r="A219" s="4" t="s">
        <v>602</v>
      </c>
      <c r="B219" t="s">
        <v>603</v>
      </c>
      <c r="C219" t="s">
        <v>604</v>
      </c>
      <c r="D219" t="s">
        <v>13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>
      <c r="A220" s="4" t="s">
        <v>605</v>
      </c>
      <c r="B220" t="s">
        <v>606</v>
      </c>
      <c r="C220" t="s">
        <v>607</v>
      </c>
      <c r="D220" t="s">
        <v>13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>
      <c r="A221" s="4" t="s">
        <v>611</v>
      </c>
      <c r="B221" t="s">
        <v>612</v>
      </c>
      <c r="C221" t="s">
        <v>610</v>
      </c>
      <c r="D221" t="s">
        <v>13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>
      <c r="A222" s="4" t="s">
        <v>608</v>
      </c>
      <c r="B222" t="s">
        <v>609</v>
      </c>
      <c r="C222" t="s">
        <v>610</v>
      </c>
      <c r="D222" t="s">
        <v>24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>
      <c r="A223" s="4" t="s">
        <v>613</v>
      </c>
      <c r="B223" t="s">
        <v>357</v>
      </c>
      <c r="C223" t="s">
        <v>614</v>
      </c>
      <c r="D223" t="s">
        <v>20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>
      <c r="A224" s="4" t="s">
        <v>615</v>
      </c>
      <c r="B224" t="s">
        <v>616</v>
      </c>
      <c r="C224" t="s">
        <v>617</v>
      </c>
      <c r="D224" t="s">
        <v>28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>
      <c r="A225" s="4" t="s">
        <v>621</v>
      </c>
      <c r="B225" t="s">
        <v>622</v>
      </c>
      <c r="C225" t="s">
        <v>620</v>
      </c>
      <c r="D225" t="s">
        <v>28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>
      <c r="A226" s="4" t="s">
        <v>618</v>
      </c>
      <c r="B226" t="s">
        <v>619</v>
      </c>
      <c r="C226" t="s">
        <v>620</v>
      </c>
      <c r="D226" t="s">
        <v>20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>
      <c r="A227" s="4" t="s">
        <v>623</v>
      </c>
      <c r="B227" t="s">
        <v>624</v>
      </c>
      <c r="C227" t="s">
        <v>625</v>
      </c>
      <c r="D227" t="s">
        <v>13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>
      <c r="A228" s="4" t="s">
        <v>626</v>
      </c>
      <c r="B228" t="s">
        <v>627</v>
      </c>
      <c r="C228" t="s">
        <v>628</v>
      </c>
      <c r="D228" t="s">
        <v>13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>
      <c r="A229" s="4" t="s">
        <v>629</v>
      </c>
      <c r="B229" t="s">
        <v>11</v>
      </c>
      <c r="C229" t="s">
        <v>630</v>
      </c>
      <c r="D229" t="s">
        <v>28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>
      <c r="A230" s="4" t="s">
        <v>631</v>
      </c>
      <c r="B230" t="s">
        <v>632</v>
      </c>
      <c r="C230" t="s">
        <v>633</v>
      </c>
      <c r="D230" t="s">
        <v>24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>
      <c r="A231" s="4" t="s">
        <v>634</v>
      </c>
      <c r="B231" t="s">
        <v>109</v>
      </c>
      <c r="C231" t="s">
        <v>635</v>
      </c>
      <c r="D231" t="s">
        <v>28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>
      <c r="A232" s="4" t="s">
        <v>636</v>
      </c>
      <c r="B232" t="s">
        <v>637</v>
      </c>
      <c r="C232" t="s">
        <v>638</v>
      </c>
      <c r="D232" t="s">
        <v>24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>
      <c r="A233" s="4" t="s">
        <v>639</v>
      </c>
      <c r="B233" t="s">
        <v>606</v>
      </c>
      <c r="C233" t="s">
        <v>640</v>
      </c>
      <c r="D233" t="s">
        <v>13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>
      <c r="A234" s="4" t="s">
        <v>641</v>
      </c>
      <c r="B234" t="s">
        <v>637</v>
      </c>
      <c r="C234" t="s">
        <v>642</v>
      </c>
      <c r="D234" t="s">
        <v>28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>
      <c r="A235" s="4" t="s">
        <v>643</v>
      </c>
      <c r="B235" t="s">
        <v>644</v>
      </c>
      <c r="C235" t="s">
        <v>645</v>
      </c>
      <c r="D235" t="s">
        <v>20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>
      <c r="A236" s="4" t="s">
        <v>646</v>
      </c>
      <c r="B236" t="s">
        <v>647</v>
      </c>
      <c r="C236" t="s">
        <v>648</v>
      </c>
      <c r="D236" t="s">
        <v>24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>
      <c r="A237" s="4" t="s">
        <v>649</v>
      </c>
      <c r="B237" t="s">
        <v>624</v>
      </c>
      <c r="C237" t="s">
        <v>650</v>
      </c>
      <c r="D237" t="s">
        <v>13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>
      <c r="A238" s="4" t="s">
        <v>651</v>
      </c>
      <c r="B238" t="s">
        <v>527</v>
      </c>
      <c r="C238" t="s">
        <v>652</v>
      </c>
      <c r="D238" t="s">
        <v>28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>
      <c r="A239" s="4" t="s">
        <v>653</v>
      </c>
      <c r="B239" t="s">
        <v>654</v>
      </c>
      <c r="C239" t="s">
        <v>655</v>
      </c>
      <c r="D239" t="s">
        <v>13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>
      <c r="A240" s="4" t="s">
        <v>656</v>
      </c>
      <c r="B240" t="s">
        <v>246</v>
      </c>
      <c r="C240" t="s">
        <v>657</v>
      </c>
      <c r="D240" t="s">
        <v>24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>
      <c r="A241" s="4" t="s">
        <v>658</v>
      </c>
      <c r="B241" t="s">
        <v>659</v>
      </c>
      <c r="C241" t="s">
        <v>660</v>
      </c>
      <c r="D241" t="s">
        <v>28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>
      <c r="A242" s="4" t="s">
        <v>661</v>
      </c>
      <c r="B242" t="s">
        <v>662</v>
      </c>
      <c r="C242" t="s">
        <v>663</v>
      </c>
      <c r="D242" t="s">
        <v>20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>
      <c r="A243" s="4" t="s">
        <v>664</v>
      </c>
      <c r="B243" t="s">
        <v>665</v>
      </c>
      <c r="C243" t="s">
        <v>666</v>
      </c>
      <c r="D243" t="s">
        <v>13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>
      <c r="A244" s="4" t="s">
        <v>667</v>
      </c>
      <c r="B244" t="s">
        <v>668</v>
      </c>
      <c r="C244" t="s">
        <v>669</v>
      </c>
      <c r="D244" t="s">
        <v>24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>
      <c r="A245" s="4" t="s">
        <v>670</v>
      </c>
      <c r="B245" t="s">
        <v>671</v>
      </c>
      <c r="C245" t="s">
        <v>672</v>
      </c>
      <c r="D245" t="s">
        <v>28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>
      <c r="A246" s="4" t="s">
        <v>673</v>
      </c>
      <c r="B246" t="s">
        <v>85</v>
      </c>
      <c r="C246" t="s">
        <v>674</v>
      </c>
      <c r="D246" t="s">
        <v>24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>
      <c r="A247" s="4" t="s">
        <v>675</v>
      </c>
      <c r="B247" t="s">
        <v>676</v>
      </c>
      <c r="C247" t="s">
        <v>54</v>
      </c>
      <c r="D247" t="s">
        <v>20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>
      <c r="A248" s="4" t="s">
        <v>677</v>
      </c>
      <c r="B248" t="s">
        <v>678</v>
      </c>
      <c r="C248" t="s">
        <v>679</v>
      </c>
      <c r="D248" t="s">
        <v>28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>
      <c r="A249" s="4" t="s">
        <v>680</v>
      </c>
      <c r="B249" t="s">
        <v>681</v>
      </c>
      <c r="C249" t="s">
        <v>682</v>
      </c>
      <c r="D249" t="s">
        <v>20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>
      <c r="A250" s="4" t="s">
        <v>683</v>
      </c>
      <c r="B250" t="s">
        <v>684</v>
      </c>
      <c r="C250" t="s">
        <v>685</v>
      </c>
      <c r="D250" t="s">
        <v>24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>
      <c r="A251" s="4" t="s">
        <v>686</v>
      </c>
      <c r="B251" t="s">
        <v>644</v>
      </c>
      <c r="C251" t="s">
        <v>687</v>
      </c>
      <c r="D251" t="s">
        <v>20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>
      <c r="A252" s="4" t="s">
        <v>688</v>
      </c>
      <c r="B252" t="s">
        <v>272</v>
      </c>
      <c r="C252" t="s">
        <v>689</v>
      </c>
      <c r="D252" t="s">
        <v>24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>
      <c r="A253" s="4" t="s">
        <v>690</v>
      </c>
      <c r="B253" t="s">
        <v>85</v>
      </c>
      <c r="C253" t="s">
        <v>691</v>
      </c>
      <c r="D253" t="s">
        <v>20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>
      <c r="A254" s="4" t="s">
        <v>692</v>
      </c>
      <c r="B254" t="s">
        <v>693</v>
      </c>
      <c r="C254" t="s">
        <v>694</v>
      </c>
      <c r="D254" t="s">
        <v>13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>
      <c r="A255" s="4" t="s">
        <v>695</v>
      </c>
      <c r="B255" t="s">
        <v>696</v>
      </c>
      <c r="C255" t="s">
        <v>697</v>
      </c>
      <c r="D255" t="s">
        <v>24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>
      <c r="A256" s="4" t="s">
        <v>698</v>
      </c>
      <c r="B256" t="s">
        <v>699</v>
      </c>
      <c r="C256" t="s">
        <v>700</v>
      </c>
      <c r="D256" t="s">
        <v>20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>
      <c r="A257" s="4" t="s">
        <v>701</v>
      </c>
      <c r="B257" t="s">
        <v>465</v>
      </c>
      <c r="C257" t="s">
        <v>702</v>
      </c>
      <c r="D257" t="s">
        <v>28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>
      <c r="A258" s="4" t="s">
        <v>703</v>
      </c>
      <c r="B258" t="s">
        <v>307</v>
      </c>
      <c r="C258" t="s">
        <v>704</v>
      </c>
      <c r="D258" t="s">
        <v>20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>
      <c r="A259" s="4" t="s">
        <v>705</v>
      </c>
      <c r="B259" t="s">
        <v>706</v>
      </c>
      <c r="C259" t="s">
        <v>707</v>
      </c>
      <c r="D259" t="s">
        <v>28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>
      <c r="A260" s="4" t="s">
        <v>708</v>
      </c>
      <c r="B260" t="s">
        <v>709</v>
      </c>
      <c r="C260" t="s">
        <v>710</v>
      </c>
      <c r="D260" t="s">
        <v>13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>
      <c r="A261" s="4" t="s">
        <v>711</v>
      </c>
      <c r="B261" t="s">
        <v>712</v>
      </c>
      <c r="C261" t="s">
        <v>713</v>
      </c>
      <c r="D261" t="s">
        <v>28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>
      <c r="A262" s="4" t="s">
        <v>724</v>
      </c>
      <c r="B262" t="s">
        <v>725</v>
      </c>
      <c r="C262" t="s">
        <v>716</v>
      </c>
      <c r="D262" t="s">
        <v>13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>
      <c r="A263" s="4" t="s">
        <v>721</v>
      </c>
      <c r="B263" t="s">
        <v>616</v>
      </c>
      <c r="C263" t="s">
        <v>716</v>
      </c>
      <c r="D263" t="s">
        <v>24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>
      <c r="A264" s="4" t="s">
        <v>726</v>
      </c>
      <c r="B264" t="s">
        <v>727</v>
      </c>
      <c r="C264" t="s">
        <v>716</v>
      </c>
      <c r="D264" t="s">
        <v>13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>
      <c r="A265" s="4" t="s">
        <v>728</v>
      </c>
      <c r="B265" t="s">
        <v>729</v>
      </c>
      <c r="C265" t="s">
        <v>716</v>
      </c>
      <c r="D265" t="s">
        <v>28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>
      <c r="A266" s="4" t="s">
        <v>714</v>
      </c>
      <c r="B266" t="s">
        <v>715</v>
      </c>
      <c r="C266" t="s">
        <v>716</v>
      </c>
      <c r="D266" t="s">
        <v>13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>
      <c r="A267" s="4" t="s">
        <v>722</v>
      </c>
      <c r="B267" t="s">
        <v>723</v>
      </c>
      <c r="C267" t="s">
        <v>716</v>
      </c>
      <c r="D267" t="s">
        <v>20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>
      <c r="A268" s="4" t="s">
        <v>730</v>
      </c>
      <c r="B268" t="s">
        <v>731</v>
      </c>
      <c r="C268" t="s">
        <v>716</v>
      </c>
      <c r="D268" t="s">
        <v>24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>
      <c r="A269" s="4" t="s">
        <v>719</v>
      </c>
      <c r="B269" t="s">
        <v>720</v>
      </c>
      <c r="C269" t="s">
        <v>716</v>
      </c>
      <c r="D269" t="s">
        <v>28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>
      <c r="A270" s="4" t="s">
        <v>717</v>
      </c>
      <c r="B270" t="s">
        <v>718</v>
      </c>
      <c r="C270" t="s">
        <v>716</v>
      </c>
      <c r="D270" t="s">
        <v>20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>
      <c r="A271" s="4" t="s">
        <v>732</v>
      </c>
      <c r="B271" t="s">
        <v>66</v>
      </c>
      <c r="C271" t="s">
        <v>733</v>
      </c>
      <c r="D271" t="s">
        <v>13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>
      <c r="A272" s="4" t="s">
        <v>734</v>
      </c>
      <c r="B272" t="s">
        <v>735</v>
      </c>
      <c r="C272" t="s">
        <v>736</v>
      </c>
      <c r="D272" t="s">
        <v>20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>
      <c r="A273" s="4" t="s">
        <v>737</v>
      </c>
      <c r="B273" t="s">
        <v>738</v>
      </c>
      <c r="C273" t="s">
        <v>739</v>
      </c>
      <c r="D273" t="s">
        <v>13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>
      <c r="A274" s="4" t="s">
        <v>740</v>
      </c>
      <c r="B274" t="s">
        <v>741</v>
      </c>
      <c r="C274" t="s">
        <v>742</v>
      </c>
      <c r="D274" t="s">
        <v>20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>
      <c r="A275" s="4" t="s">
        <v>743</v>
      </c>
      <c r="B275" t="s">
        <v>744</v>
      </c>
      <c r="C275" t="s">
        <v>745</v>
      </c>
      <c r="D275" t="s">
        <v>13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>
      <c r="A276" s="4" t="s">
        <v>746</v>
      </c>
      <c r="B276" t="s">
        <v>747</v>
      </c>
      <c r="C276" t="s">
        <v>748</v>
      </c>
      <c r="D276" t="s">
        <v>28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>
      <c r="A277" s="4" t="s">
        <v>749</v>
      </c>
      <c r="B277" t="s">
        <v>662</v>
      </c>
      <c r="C277" t="s">
        <v>750</v>
      </c>
      <c r="D277" t="s">
        <v>28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>
      <c r="A278" s="4" t="s">
        <v>751</v>
      </c>
      <c r="B278" t="s">
        <v>752</v>
      </c>
      <c r="C278" t="s">
        <v>750</v>
      </c>
      <c r="D278" t="s">
        <v>13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>
      <c r="A279" s="4" t="s">
        <v>753</v>
      </c>
      <c r="B279" t="s">
        <v>754</v>
      </c>
      <c r="C279" t="s">
        <v>755</v>
      </c>
      <c r="D279" t="s">
        <v>24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>
      <c r="A280" s="4" t="s">
        <v>756</v>
      </c>
      <c r="B280" t="s">
        <v>757</v>
      </c>
      <c r="C280" t="s">
        <v>758</v>
      </c>
      <c r="D280" t="s">
        <v>28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>
      <c r="A281" s="4" t="s">
        <v>762</v>
      </c>
      <c r="B281" t="s">
        <v>307</v>
      </c>
      <c r="C281" t="s">
        <v>761</v>
      </c>
      <c r="D281" t="s">
        <v>20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>
      <c r="A282" s="4" t="s">
        <v>759</v>
      </c>
      <c r="B282" t="s">
        <v>760</v>
      </c>
      <c r="C282" t="s">
        <v>761</v>
      </c>
      <c r="D282" t="s">
        <v>24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>
      <c r="A283" s="4" t="s">
        <v>763</v>
      </c>
      <c r="B283" t="s">
        <v>764</v>
      </c>
      <c r="C283" t="s">
        <v>765</v>
      </c>
      <c r="D283" t="s">
        <v>20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>
      <c r="A284" s="4" t="s">
        <v>766</v>
      </c>
      <c r="B284" t="s">
        <v>767</v>
      </c>
      <c r="C284" t="s">
        <v>768</v>
      </c>
      <c r="D284" t="s">
        <v>20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>
      <c r="A285" s="4" t="s">
        <v>769</v>
      </c>
      <c r="B285" t="s">
        <v>85</v>
      </c>
      <c r="C285" t="s">
        <v>770</v>
      </c>
      <c r="D285" t="s">
        <v>24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>
      <c r="A286" s="4" t="s">
        <v>771</v>
      </c>
      <c r="B286" t="s">
        <v>772</v>
      </c>
      <c r="C286" t="s">
        <v>773</v>
      </c>
      <c r="D286" t="s">
        <v>13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>
      <c r="A287" s="4" t="s">
        <v>774</v>
      </c>
      <c r="B287" t="s">
        <v>775</v>
      </c>
      <c r="C287" t="s">
        <v>776</v>
      </c>
      <c r="D287" t="s">
        <v>20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>
      <c r="A288" s="4" t="s">
        <v>780</v>
      </c>
      <c r="B288" t="s">
        <v>781</v>
      </c>
      <c r="C288" t="s">
        <v>779</v>
      </c>
      <c r="D288" t="s">
        <v>13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>
      <c r="A289" s="4" t="s">
        <v>777</v>
      </c>
      <c r="B289" t="s">
        <v>778</v>
      </c>
      <c r="C289" t="s">
        <v>779</v>
      </c>
      <c r="D289" t="s">
        <v>20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>
      <c r="A290" s="4" t="s">
        <v>782</v>
      </c>
      <c r="B290" t="s">
        <v>783</v>
      </c>
      <c r="C290" t="s">
        <v>784</v>
      </c>
      <c r="D290" t="s">
        <v>20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>
      <c r="A291" s="4" t="s">
        <v>785</v>
      </c>
      <c r="B291" t="s">
        <v>786</v>
      </c>
      <c r="C291" t="s">
        <v>787</v>
      </c>
      <c r="D291" t="s">
        <v>24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>
      <c r="A292" s="4" t="s">
        <v>788</v>
      </c>
      <c r="B292" t="s">
        <v>85</v>
      </c>
      <c r="C292" t="s">
        <v>789</v>
      </c>
      <c r="D292" t="s">
        <v>28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>
      <c r="A293" s="4" t="s">
        <v>790</v>
      </c>
      <c r="B293" t="s">
        <v>181</v>
      </c>
      <c r="C293" t="s">
        <v>791</v>
      </c>
      <c r="D293" t="s">
        <v>13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>
      <c r="A294" s="4" t="s">
        <v>792</v>
      </c>
      <c r="B294" t="s">
        <v>793</v>
      </c>
      <c r="C294" t="s">
        <v>794</v>
      </c>
      <c r="D294" t="s">
        <v>28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>
      <c r="A295" s="4" t="s">
        <v>795</v>
      </c>
      <c r="B295" t="s">
        <v>796</v>
      </c>
      <c r="C295" t="s">
        <v>797</v>
      </c>
      <c r="D295" t="s">
        <v>24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>
      <c r="A296" s="4" t="s">
        <v>798</v>
      </c>
      <c r="B296" t="s">
        <v>404</v>
      </c>
      <c r="C296" t="s">
        <v>799</v>
      </c>
      <c r="D296" t="s">
        <v>28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>
      <c r="A297" s="4" t="s">
        <v>800</v>
      </c>
      <c r="B297" t="s">
        <v>801</v>
      </c>
      <c r="C297" t="s">
        <v>802</v>
      </c>
      <c r="D297" t="s">
        <v>24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>
      <c r="A298" s="4" t="s">
        <v>803</v>
      </c>
      <c r="B298" t="s">
        <v>804</v>
      </c>
      <c r="C298" t="s">
        <v>805</v>
      </c>
      <c r="D298" t="s">
        <v>20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>
      <c r="A299" s="4" t="s">
        <v>806</v>
      </c>
      <c r="B299" t="s">
        <v>807</v>
      </c>
      <c r="C299" t="s">
        <v>808</v>
      </c>
      <c r="D299" t="s">
        <v>28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>
      <c r="A300" s="4" t="s">
        <v>809</v>
      </c>
      <c r="B300" t="s">
        <v>810</v>
      </c>
      <c r="C300" t="s">
        <v>811</v>
      </c>
      <c r="D300" t="s">
        <v>28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>
      <c r="A301" s="4" t="s">
        <v>812</v>
      </c>
      <c r="B301" t="s">
        <v>813</v>
      </c>
      <c r="C301" t="s">
        <v>814</v>
      </c>
      <c r="D301" t="s">
        <v>20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>
      <c r="A302" s="4" t="s">
        <v>815</v>
      </c>
      <c r="B302" t="s">
        <v>816</v>
      </c>
      <c r="C302" t="s">
        <v>817</v>
      </c>
      <c r="D302" t="s">
        <v>20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>
      <c r="A303" s="4" t="s">
        <v>818</v>
      </c>
      <c r="B303" t="s">
        <v>819</v>
      </c>
      <c r="C303" t="s">
        <v>820</v>
      </c>
      <c r="D303" t="s">
        <v>13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>
      <c r="A304" s="4" t="s">
        <v>821</v>
      </c>
      <c r="B304" t="s">
        <v>822</v>
      </c>
      <c r="C304" t="s">
        <v>823</v>
      </c>
      <c r="D304" t="s">
        <v>13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>
      <c r="A305" s="4" t="s">
        <v>824</v>
      </c>
      <c r="B305" t="s">
        <v>825</v>
      </c>
      <c r="C305" t="s">
        <v>826</v>
      </c>
      <c r="D305" t="s">
        <v>24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>
      <c r="A306" s="4" t="s">
        <v>827</v>
      </c>
      <c r="B306" t="s">
        <v>828</v>
      </c>
      <c r="C306" t="s">
        <v>829</v>
      </c>
      <c r="D306" t="s">
        <v>28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>
      <c r="A307" s="4" t="s">
        <v>830</v>
      </c>
      <c r="B307" t="s">
        <v>831</v>
      </c>
      <c r="C307" t="s">
        <v>832</v>
      </c>
      <c r="D307" t="s">
        <v>24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>
      <c r="A308" s="4" t="s">
        <v>833</v>
      </c>
      <c r="B308" t="s">
        <v>834</v>
      </c>
      <c r="C308" t="s">
        <v>835</v>
      </c>
      <c r="D308" t="s">
        <v>13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>
      <c r="A309" s="4" t="s">
        <v>836</v>
      </c>
      <c r="B309" t="s">
        <v>837</v>
      </c>
      <c r="C309" t="s">
        <v>838</v>
      </c>
      <c r="D309" t="s">
        <v>20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>
      <c r="A310" s="4" t="s">
        <v>839</v>
      </c>
      <c r="B310" t="s">
        <v>840</v>
      </c>
      <c r="C310" t="s">
        <v>841</v>
      </c>
      <c r="D310" t="s">
        <v>28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>
      <c r="A311" s="4" t="s">
        <v>842</v>
      </c>
      <c r="B311" t="s">
        <v>843</v>
      </c>
      <c r="C311" t="s">
        <v>844</v>
      </c>
      <c r="D311" t="s">
        <v>13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>
      <c r="A312" s="4" t="s">
        <v>845</v>
      </c>
      <c r="B312" t="s">
        <v>54</v>
      </c>
      <c r="C312" t="s">
        <v>846</v>
      </c>
      <c r="D312" t="s">
        <v>20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>
      <c r="A313" s="4" t="s">
        <v>847</v>
      </c>
      <c r="B313" t="s">
        <v>560</v>
      </c>
      <c r="C313" t="s">
        <v>813</v>
      </c>
      <c r="D313" t="s">
        <v>13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>
      <c r="A314" s="4" t="s">
        <v>848</v>
      </c>
      <c r="B314" t="s">
        <v>849</v>
      </c>
      <c r="C314" t="s">
        <v>850</v>
      </c>
      <c r="D314" t="s">
        <v>20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>
      <c r="A315" s="4" t="s">
        <v>851</v>
      </c>
      <c r="B315" t="s">
        <v>852</v>
      </c>
      <c r="C315" t="s">
        <v>853</v>
      </c>
      <c r="D315" t="s">
        <v>24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>
      <c r="A316" s="4" t="s">
        <v>854</v>
      </c>
      <c r="B316" t="s">
        <v>855</v>
      </c>
      <c r="C316" t="s">
        <v>856</v>
      </c>
      <c r="D316" t="s">
        <v>28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>
      <c r="A317" s="4" t="s">
        <v>857</v>
      </c>
      <c r="B317" t="s">
        <v>858</v>
      </c>
      <c r="C317" t="s">
        <v>859</v>
      </c>
      <c r="D317" t="s">
        <v>28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>
      <c r="A318" s="4" t="s">
        <v>860</v>
      </c>
      <c r="B318" t="s">
        <v>861</v>
      </c>
      <c r="C318" t="s">
        <v>862</v>
      </c>
      <c r="D318" t="s">
        <v>28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>
      <c r="A319" s="4" t="s">
        <v>863</v>
      </c>
      <c r="B319" t="s">
        <v>864</v>
      </c>
      <c r="C319" t="s">
        <v>865</v>
      </c>
      <c r="D319" t="s">
        <v>13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>
      <c r="A320" s="4" t="s">
        <v>866</v>
      </c>
      <c r="B320" t="s">
        <v>867</v>
      </c>
      <c r="C320" t="s">
        <v>868</v>
      </c>
      <c r="D320" t="s">
        <v>20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>
      <c r="A321" s="4" t="s">
        <v>869</v>
      </c>
      <c r="B321" t="s">
        <v>822</v>
      </c>
      <c r="C321" t="s">
        <v>870</v>
      </c>
      <c r="D321" t="s">
        <v>13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>
      <c r="A322" s="4" t="s">
        <v>871</v>
      </c>
      <c r="B322" t="s">
        <v>872</v>
      </c>
      <c r="C322" t="s">
        <v>873</v>
      </c>
      <c r="D322" t="s">
        <v>13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>
      <c r="A323" s="4" t="s">
        <v>874</v>
      </c>
      <c r="B323" t="s">
        <v>875</v>
      </c>
      <c r="C323" t="s">
        <v>876</v>
      </c>
      <c r="D323" t="s">
        <v>13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>
      <c r="A324" s="4" t="s">
        <v>877</v>
      </c>
      <c r="B324" t="s">
        <v>878</v>
      </c>
      <c r="C324" t="s">
        <v>879</v>
      </c>
      <c r="D324" t="s">
        <v>13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>
      <c r="A325" s="4" t="s">
        <v>880</v>
      </c>
      <c r="B325" t="s">
        <v>881</v>
      </c>
      <c r="C325" t="s">
        <v>882</v>
      </c>
      <c r="D325" t="s">
        <v>28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>
      <c r="A326" s="4" t="s">
        <v>883</v>
      </c>
      <c r="B326" t="s">
        <v>884</v>
      </c>
      <c r="C326" t="s">
        <v>885</v>
      </c>
      <c r="D326" t="s">
        <v>20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>
      <c r="A327" s="4" t="s">
        <v>886</v>
      </c>
      <c r="B327" t="s">
        <v>887</v>
      </c>
      <c r="C327" t="s">
        <v>888</v>
      </c>
      <c r="D327" t="s">
        <v>13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>
      <c r="A328" s="4" t="s">
        <v>889</v>
      </c>
      <c r="B328" t="s">
        <v>890</v>
      </c>
      <c r="C328" t="s">
        <v>891</v>
      </c>
      <c r="D328" t="s">
        <v>13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>
      <c r="A329" s="4" t="s">
        <v>892</v>
      </c>
      <c r="B329" t="s">
        <v>893</v>
      </c>
      <c r="C329" t="s">
        <v>894</v>
      </c>
      <c r="D329" t="s">
        <v>20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>
      <c r="A330" s="4" t="s">
        <v>895</v>
      </c>
      <c r="B330" t="s">
        <v>255</v>
      </c>
      <c r="C330" t="s">
        <v>896</v>
      </c>
      <c r="D330" t="s">
        <v>13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>
      <c r="A331" s="4" t="s">
        <v>897</v>
      </c>
      <c r="B331" t="s">
        <v>898</v>
      </c>
      <c r="C331" t="s">
        <v>899</v>
      </c>
      <c r="D331" t="s">
        <v>20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>
      <c r="A332" s="4" t="s">
        <v>900</v>
      </c>
      <c r="B332" t="s">
        <v>901</v>
      </c>
      <c r="C332" t="s">
        <v>902</v>
      </c>
      <c r="D332" t="s">
        <v>20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>
      <c r="A333" s="4" t="s">
        <v>903</v>
      </c>
      <c r="B333" t="s">
        <v>904</v>
      </c>
      <c r="C333" t="s">
        <v>905</v>
      </c>
      <c r="D333" t="s">
        <v>13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>
      <c r="A334" s="4" t="s">
        <v>906</v>
      </c>
      <c r="B334" t="s">
        <v>202</v>
      </c>
      <c r="C334" t="s">
        <v>907</v>
      </c>
      <c r="D334" t="s">
        <v>20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>
      <c r="A335" s="4" t="s">
        <v>908</v>
      </c>
      <c r="B335" t="s">
        <v>909</v>
      </c>
      <c r="C335" t="s">
        <v>910</v>
      </c>
      <c r="D335" t="s">
        <v>28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>
      <c r="A336" s="4" t="s">
        <v>911</v>
      </c>
      <c r="B336" t="s">
        <v>912</v>
      </c>
      <c r="C336" t="s">
        <v>545</v>
      </c>
      <c r="D336" t="s">
        <v>13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>
      <c r="A337" s="4" t="s">
        <v>913</v>
      </c>
      <c r="B337" t="s">
        <v>914</v>
      </c>
      <c r="C337" t="s">
        <v>915</v>
      </c>
      <c r="D337" t="s">
        <v>20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>
      <c r="A338" s="4" t="s">
        <v>916</v>
      </c>
      <c r="B338" t="s">
        <v>917</v>
      </c>
      <c r="C338" t="s">
        <v>918</v>
      </c>
      <c r="D338" t="s">
        <v>20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>
      <c r="A339" s="4" t="s">
        <v>919</v>
      </c>
      <c r="B339" t="s">
        <v>54</v>
      </c>
      <c r="C339" t="s">
        <v>920</v>
      </c>
      <c r="D339" t="s">
        <v>13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>
      <c r="A340" s="4" t="s">
        <v>921</v>
      </c>
      <c r="B340" t="s">
        <v>922</v>
      </c>
      <c r="C340" t="s">
        <v>923</v>
      </c>
      <c r="D340" t="s">
        <v>20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>
      <c r="A341" s="4" t="s">
        <v>924</v>
      </c>
      <c r="B341" t="s">
        <v>925</v>
      </c>
      <c r="C341" t="s">
        <v>926</v>
      </c>
      <c r="D341" t="s">
        <v>20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>
      <c r="A342" s="4" t="s">
        <v>927</v>
      </c>
      <c r="B342" t="s">
        <v>928</v>
      </c>
      <c r="C342" t="s">
        <v>929</v>
      </c>
      <c r="D342" t="s">
        <v>28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>
      <c r="A343" s="4" t="s">
        <v>930</v>
      </c>
      <c r="B343" t="s">
        <v>931</v>
      </c>
      <c r="C343" t="s">
        <v>932</v>
      </c>
      <c r="D343" t="s">
        <v>28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>
      <c r="A344" s="4" t="s">
        <v>933</v>
      </c>
      <c r="B344" t="s">
        <v>934</v>
      </c>
      <c r="C344" t="s">
        <v>935</v>
      </c>
      <c r="D344" t="s">
        <v>24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>
      <c r="A345" s="4" t="s">
        <v>936</v>
      </c>
      <c r="B345" t="s">
        <v>302</v>
      </c>
      <c r="C345" t="s">
        <v>937</v>
      </c>
      <c r="D345" t="s">
        <v>24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>
      <c r="A346" s="4" t="s">
        <v>938</v>
      </c>
      <c r="B346" t="s">
        <v>939</v>
      </c>
      <c r="C346" t="s">
        <v>940</v>
      </c>
      <c r="D346" t="s">
        <v>20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>
      <c r="A347" s="4" t="s">
        <v>941</v>
      </c>
      <c r="B347" t="s">
        <v>942</v>
      </c>
      <c r="C347" t="s">
        <v>943</v>
      </c>
      <c r="D347" t="s">
        <v>28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>
      <c r="A348" s="4" t="s">
        <v>944</v>
      </c>
      <c r="B348" t="s">
        <v>945</v>
      </c>
      <c r="C348" t="s">
        <v>946</v>
      </c>
      <c r="D348" t="s">
        <v>13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>
      <c r="A349" s="4" t="s">
        <v>947</v>
      </c>
      <c r="B349" t="s">
        <v>948</v>
      </c>
      <c r="C349" t="s">
        <v>949</v>
      </c>
      <c r="D349" t="s">
        <v>24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>
      <c r="A350" s="4" t="s">
        <v>950</v>
      </c>
      <c r="B350" t="s">
        <v>799</v>
      </c>
      <c r="C350" t="s">
        <v>951</v>
      </c>
      <c r="D350" t="s">
        <v>28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>
      <c r="A351" s="4" t="s">
        <v>952</v>
      </c>
      <c r="B351" t="s">
        <v>662</v>
      </c>
      <c r="C351" t="s">
        <v>953</v>
      </c>
      <c r="D351" t="s">
        <v>28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>
      <c r="A352" s="4" t="s">
        <v>957</v>
      </c>
      <c r="B352" t="s">
        <v>958</v>
      </c>
      <c r="C352" t="s">
        <v>956</v>
      </c>
      <c r="D352" t="s">
        <v>24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>
      <c r="A353" s="4" t="s">
        <v>954</v>
      </c>
      <c r="B353" t="s">
        <v>955</v>
      </c>
      <c r="C353" t="s">
        <v>956</v>
      </c>
      <c r="D353" t="s">
        <v>20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>
      <c r="A354" s="4" t="s">
        <v>959</v>
      </c>
      <c r="B354" t="s">
        <v>960</v>
      </c>
      <c r="C354" t="s">
        <v>573</v>
      </c>
      <c r="D354" t="s">
        <v>20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>
      <c r="A355" s="4" t="s">
        <v>961</v>
      </c>
      <c r="B355" t="s">
        <v>962</v>
      </c>
      <c r="C355" t="s">
        <v>963</v>
      </c>
      <c r="D355" t="s">
        <v>20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>
      <c r="A356" s="4" t="s">
        <v>964</v>
      </c>
      <c r="B356" t="s">
        <v>965</v>
      </c>
      <c r="C356" t="s">
        <v>966</v>
      </c>
      <c r="D356" t="s">
        <v>13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>
      <c r="A357" s="4" t="s">
        <v>967</v>
      </c>
      <c r="B357" t="s">
        <v>968</v>
      </c>
      <c r="C357" t="s">
        <v>969</v>
      </c>
      <c r="D357" t="s">
        <v>28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>
      <c r="A358" s="4" t="s">
        <v>970</v>
      </c>
      <c r="B358" t="s">
        <v>971</v>
      </c>
      <c r="C358" t="s">
        <v>972</v>
      </c>
      <c r="D358" t="s">
        <v>28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>
      <c r="A359" s="4" t="s">
        <v>973</v>
      </c>
      <c r="B359" t="s">
        <v>524</v>
      </c>
      <c r="C359" t="s">
        <v>974</v>
      </c>
      <c r="D359" t="s">
        <v>13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>
      <c r="A360" s="4" t="s">
        <v>975</v>
      </c>
      <c r="B360" t="s">
        <v>976</v>
      </c>
      <c r="C360" t="s">
        <v>977</v>
      </c>
      <c r="D360" t="s">
        <v>20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>
      <c r="A361" s="4" t="s">
        <v>978</v>
      </c>
      <c r="B361" t="s">
        <v>979</v>
      </c>
      <c r="C361" t="s">
        <v>980</v>
      </c>
      <c r="D361" t="s">
        <v>13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>
      <c r="A362" s="4" t="s">
        <v>981</v>
      </c>
      <c r="B362" t="s">
        <v>982</v>
      </c>
      <c r="C362" t="s">
        <v>983</v>
      </c>
      <c r="D362" t="s">
        <v>28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>
      <c r="A363" s="4" t="s">
        <v>987</v>
      </c>
      <c r="B363" t="s">
        <v>988</v>
      </c>
      <c r="C363" t="s">
        <v>986</v>
      </c>
      <c r="D363" t="s">
        <v>28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>
      <c r="A364" s="4" t="s">
        <v>984</v>
      </c>
      <c r="B364" t="s">
        <v>985</v>
      </c>
      <c r="C364" t="s">
        <v>986</v>
      </c>
      <c r="D364" t="s">
        <v>20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>
      <c r="A365" s="4" t="s">
        <v>989</v>
      </c>
      <c r="B365" t="s">
        <v>990</v>
      </c>
      <c r="C365" t="s">
        <v>991</v>
      </c>
      <c r="D365" t="s">
        <v>28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>
      <c r="A366" s="4" t="s">
        <v>992</v>
      </c>
      <c r="B366" t="s">
        <v>993</v>
      </c>
      <c r="C366" t="s">
        <v>994</v>
      </c>
      <c r="D366" t="s">
        <v>20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>
      <c r="A367" s="4" t="s">
        <v>995</v>
      </c>
      <c r="B367" t="s">
        <v>996</v>
      </c>
      <c r="C367" t="s">
        <v>965</v>
      </c>
      <c r="D367" t="s">
        <v>13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>
      <c r="A368" s="4" t="s">
        <v>997</v>
      </c>
      <c r="B368" t="s">
        <v>998</v>
      </c>
      <c r="C368" t="s">
        <v>999</v>
      </c>
      <c r="D368" t="s">
        <v>24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>
      <c r="A369" s="4" t="s">
        <v>1000</v>
      </c>
      <c r="B369" t="s">
        <v>1001</v>
      </c>
      <c r="C369" t="s">
        <v>1002</v>
      </c>
      <c r="D369" t="s">
        <v>20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>
      <c r="A370" s="4" t="s">
        <v>1003</v>
      </c>
      <c r="B370" t="s">
        <v>1004</v>
      </c>
      <c r="C370" t="s">
        <v>1005</v>
      </c>
      <c r="D370" t="s">
        <v>13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>
      <c r="A371" s="4" t="s">
        <v>1006</v>
      </c>
      <c r="B371" t="s">
        <v>1007</v>
      </c>
      <c r="C371" t="s">
        <v>1008</v>
      </c>
      <c r="D371" t="s">
        <v>13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>
      <c r="A372" s="4" t="s">
        <v>1009</v>
      </c>
      <c r="B372" t="s">
        <v>1010</v>
      </c>
      <c r="C372" t="s">
        <v>1011</v>
      </c>
      <c r="D372" t="s">
        <v>20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>
      <c r="A373" s="4" t="s">
        <v>1012</v>
      </c>
      <c r="B373" t="s">
        <v>45</v>
      </c>
      <c r="C373" t="s">
        <v>1013</v>
      </c>
      <c r="D373" t="s">
        <v>20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>
      <c r="A374" s="4" t="s">
        <v>1014</v>
      </c>
      <c r="B374" t="s">
        <v>1015</v>
      </c>
      <c r="C374" t="s">
        <v>1016</v>
      </c>
      <c r="D374" t="s">
        <v>20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>
      <c r="A375" s="4" t="s">
        <v>1017</v>
      </c>
      <c r="B375" t="s">
        <v>1018</v>
      </c>
      <c r="C375" t="s">
        <v>1019</v>
      </c>
      <c r="D375" t="s">
        <v>24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>
      <c r="A376" s="4" t="s">
        <v>1020</v>
      </c>
      <c r="B376" t="s">
        <v>1021</v>
      </c>
      <c r="C376" t="s">
        <v>1022</v>
      </c>
      <c r="D376" t="s">
        <v>20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>
      <c r="A377" s="4" t="s">
        <v>1023</v>
      </c>
      <c r="B377" t="s">
        <v>460</v>
      </c>
      <c r="C377" t="s">
        <v>1024</v>
      </c>
      <c r="D377" t="s">
        <v>13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>
      <c r="A378" s="4" t="s">
        <v>1025</v>
      </c>
      <c r="B378" t="s">
        <v>1026</v>
      </c>
      <c r="C378" t="s">
        <v>1027</v>
      </c>
      <c r="D378" t="s">
        <v>28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>
      <c r="A379" s="4" t="s">
        <v>1028</v>
      </c>
      <c r="B379" t="s">
        <v>1029</v>
      </c>
      <c r="C379" t="s">
        <v>1030</v>
      </c>
      <c r="D379" t="s">
        <v>13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>
      <c r="A380" s="4" t="s">
        <v>1031</v>
      </c>
      <c r="B380" t="s">
        <v>1032</v>
      </c>
      <c r="C380" t="s">
        <v>1033</v>
      </c>
      <c r="D380" t="s">
        <v>13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>
      <c r="A381" s="4" t="s">
        <v>1034</v>
      </c>
      <c r="B381" t="s">
        <v>246</v>
      </c>
      <c r="C381" t="s">
        <v>1035</v>
      </c>
      <c r="D381" t="s">
        <v>13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>
      <c r="A382" s="4" t="s">
        <v>1045</v>
      </c>
      <c r="B382" t="s">
        <v>39</v>
      </c>
      <c r="C382" t="s">
        <v>1038</v>
      </c>
      <c r="D382" t="s">
        <v>28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>
      <c r="A383" s="4" t="s">
        <v>1051</v>
      </c>
      <c r="B383" t="s">
        <v>1052</v>
      </c>
      <c r="C383" t="s">
        <v>1038</v>
      </c>
      <c r="D383" t="s">
        <v>20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>
      <c r="A384" s="4" t="s">
        <v>1039</v>
      </c>
      <c r="B384" t="s">
        <v>1040</v>
      </c>
      <c r="C384" t="s">
        <v>1038</v>
      </c>
      <c r="D384" t="s">
        <v>20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>
      <c r="A385" s="4" t="s">
        <v>1044</v>
      </c>
      <c r="B385" t="s">
        <v>54</v>
      </c>
      <c r="C385" t="s">
        <v>1038</v>
      </c>
      <c r="D385" t="s">
        <v>24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>
      <c r="A386" s="4" t="s">
        <v>1049</v>
      </c>
      <c r="B386" t="s">
        <v>1050</v>
      </c>
      <c r="C386" t="s">
        <v>1038</v>
      </c>
      <c r="D386" t="s">
        <v>13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>
      <c r="A387" s="4" t="s">
        <v>1036</v>
      </c>
      <c r="B387" t="s">
        <v>1037</v>
      </c>
      <c r="C387" t="s">
        <v>1038</v>
      </c>
      <c r="D387" t="s">
        <v>13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>
      <c r="A388" s="4" t="s">
        <v>1046</v>
      </c>
      <c r="B388" t="s">
        <v>819</v>
      </c>
      <c r="C388" t="s">
        <v>1043</v>
      </c>
      <c r="D388" t="s">
        <v>13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>
      <c r="A389" s="4" t="s">
        <v>1047</v>
      </c>
      <c r="B389" t="s">
        <v>1048</v>
      </c>
      <c r="C389" t="s">
        <v>1038</v>
      </c>
      <c r="D389" t="s">
        <v>28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>
      <c r="A390" s="4" t="s">
        <v>1041</v>
      </c>
      <c r="B390" t="s">
        <v>1042</v>
      </c>
      <c r="C390" t="s">
        <v>1043</v>
      </c>
      <c r="D390" t="s">
        <v>13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>
      <c r="A391" s="4" t="s">
        <v>1053</v>
      </c>
      <c r="B391" t="s">
        <v>488</v>
      </c>
      <c r="C391" t="s">
        <v>1054</v>
      </c>
      <c r="D391" t="s">
        <v>13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>
      <c r="A392" s="4" t="s">
        <v>1055</v>
      </c>
      <c r="B392" t="s">
        <v>1056</v>
      </c>
      <c r="C392" t="s">
        <v>1057</v>
      </c>
      <c r="D392" t="s">
        <v>24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>
      <c r="A393" s="4" t="s">
        <v>1061</v>
      </c>
      <c r="B393" t="s">
        <v>1062</v>
      </c>
      <c r="C393" t="s">
        <v>1057</v>
      </c>
      <c r="D393" t="s">
        <v>28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>
      <c r="A394" s="4" t="s">
        <v>1058</v>
      </c>
      <c r="B394" t="s">
        <v>1059</v>
      </c>
      <c r="C394" t="s">
        <v>1060</v>
      </c>
      <c r="D394" t="s">
        <v>24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>
      <c r="A395" s="4" t="s">
        <v>1063</v>
      </c>
      <c r="B395" t="s">
        <v>1064</v>
      </c>
      <c r="C395" t="s">
        <v>1065</v>
      </c>
      <c r="D395" t="s">
        <v>24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>
      <c r="A396" s="4" t="s">
        <v>1066</v>
      </c>
      <c r="B396" t="s">
        <v>1067</v>
      </c>
      <c r="C396" t="s">
        <v>1068</v>
      </c>
      <c r="D396" t="s">
        <v>28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>
      <c r="A397" s="4" t="s">
        <v>1069</v>
      </c>
      <c r="B397" t="s">
        <v>1070</v>
      </c>
      <c r="C397" t="s">
        <v>1071</v>
      </c>
      <c r="D397" t="s">
        <v>13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>
      <c r="A398" s="4" t="s">
        <v>1072</v>
      </c>
      <c r="B398" t="s">
        <v>1073</v>
      </c>
      <c r="C398" t="s">
        <v>1074</v>
      </c>
      <c r="D398" t="s">
        <v>20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>
      <c r="A399" s="4" t="s">
        <v>1079</v>
      </c>
      <c r="B399" t="s">
        <v>1080</v>
      </c>
      <c r="C399" t="s">
        <v>1077</v>
      </c>
      <c r="D399" t="s">
        <v>20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>
      <c r="A400" s="4" t="s">
        <v>1078</v>
      </c>
      <c r="B400" t="s">
        <v>536</v>
      </c>
      <c r="C400" t="s">
        <v>1077</v>
      </c>
      <c r="D400" t="s">
        <v>28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>
      <c r="A401" s="4" t="s">
        <v>1075</v>
      </c>
      <c r="B401" t="s">
        <v>1076</v>
      </c>
      <c r="C401" t="s">
        <v>1077</v>
      </c>
      <c r="D401" t="s">
        <v>20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>
      <c r="A402" s="4" t="s">
        <v>1081</v>
      </c>
      <c r="B402" t="s">
        <v>1082</v>
      </c>
      <c r="C402" t="s">
        <v>1083</v>
      </c>
      <c r="D402" t="s">
        <v>13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>
      <c r="A403" s="4" t="s">
        <v>1084</v>
      </c>
      <c r="B403" t="s">
        <v>1085</v>
      </c>
      <c r="C403" t="s">
        <v>1086</v>
      </c>
      <c r="D403" t="s">
        <v>20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>
      <c r="A404" s="4" t="s">
        <v>1087</v>
      </c>
      <c r="B404" t="s">
        <v>1088</v>
      </c>
      <c r="C404" t="s">
        <v>1089</v>
      </c>
      <c r="D404" t="s">
        <v>13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>
      <c r="A405" s="4" t="s">
        <v>1092</v>
      </c>
      <c r="B405" t="s">
        <v>1093</v>
      </c>
      <c r="C405" t="s">
        <v>1086</v>
      </c>
      <c r="D405" t="s">
        <v>20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>
      <c r="A406" s="4" t="s">
        <v>1090</v>
      </c>
      <c r="B406" t="s">
        <v>1091</v>
      </c>
      <c r="C406" t="s">
        <v>1086</v>
      </c>
      <c r="D406" t="s">
        <v>13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>
      <c r="A407" s="4" t="s">
        <v>1094</v>
      </c>
      <c r="B407" t="s">
        <v>1095</v>
      </c>
      <c r="C407" t="s">
        <v>1096</v>
      </c>
      <c r="D407" t="s">
        <v>28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>
      <c r="A408" s="4" t="s">
        <v>1097</v>
      </c>
      <c r="B408" t="s">
        <v>1098</v>
      </c>
      <c r="C408" t="s">
        <v>1099</v>
      </c>
      <c r="D408" t="s">
        <v>13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>
      <c r="A409" s="4" t="s">
        <v>1100</v>
      </c>
      <c r="B409" t="s">
        <v>366</v>
      </c>
      <c r="C409" t="s">
        <v>1101</v>
      </c>
      <c r="D409" t="s">
        <v>24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>
      <c r="A410" s="4" t="s">
        <v>1102</v>
      </c>
      <c r="B410" t="s">
        <v>1103</v>
      </c>
      <c r="C410" t="s">
        <v>1104</v>
      </c>
      <c r="D410" t="s">
        <v>24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>
      <c r="A411" s="4" t="s">
        <v>1105</v>
      </c>
      <c r="B411" t="s">
        <v>1106</v>
      </c>
      <c r="C411" t="s">
        <v>1104</v>
      </c>
      <c r="D411" t="s">
        <v>28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>
      <c r="A412" s="4" t="s">
        <v>1110</v>
      </c>
      <c r="B412" t="s">
        <v>1111</v>
      </c>
      <c r="C412" t="s">
        <v>1112</v>
      </c>
      <c r="D412" t="s">
        <v>13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>
      <c r="A413" s="4" t="s">
        <v>1107</v>
      </c>
      <c r="B413" t="s">
        <v>1108</v>
      </c>
      <c r="C413" t="s">
        <v>1109</v>
      </c>
      <c r="D413" t="s">
        <v>20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>
      <c r="A414" s="4" t="s">
        <v>1121</v>
      </c>
      <c r="B414" t="s">
        <v>1122</v>
      </c>
      <c r="C414" t="s">
        <v>1115</v>
      </c>
      <c r="D414" t="s">
        <v>24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>
      <c r="A415" s="4" t="s">
        <v>1113</v>
      </c>
      <c r="B415" t="s">
        <v>1114</v>
      </c>
      <c r="C415" t="s">
        <v>1115</v>
      </c>
      <c r="D415" t="s">
        <v>13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>
      <c r="A416" s="4" t="s">
        <v>1116</v>
      </c>
      <c r="B416" t="s">
        <v>292</v>
      </c>
      <c r="C416" t="s">
        <v>1115</v>
      </c>
      <c r="D416" t="s">
        <v>24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>
      <c r="A417" s="4" t="s">
        <v>1117</v>
      </c>
      <c r="B417" t="s">
        <v>301</v>
      </c>
      <c r="C417" t="s">
        <v>1118</v>
      </c>
      <c r="D417" t="s">
        <v>28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>
      <c r="A418" s="4" t="s">
        <v>1119</v>
      </c>
      <c r="B418" t="s">
        <v>1060</v>
      </c>
      <c r="C418" t="s">
        <v>1120</v>
      </c>
      <c r="D418" t="s">
        <v>13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>
      <c r="A419" s="4" t="s">
        <v>1123</v>
      </c>
      <c r="B419" t="s">
        <v>1124</v>
      </c>
      <c r="C419" t="s">
        <v>1125</v>
      </c>
      <c r="D419" t="s">
        <v>13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>
      <c r="A420" s="4" t="s">
        <v>1128</v>
      </c>
      <c r="B420" t="s">
        <v>1129</v>
      </c>
      <c r="C420" t="s">
        <v>582</v>
      </c>
      <c r="D420" t="s">
        <v>13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>
      <c r="A421" s="4" t="s">
        <v>1126</v>
      </c>
      <c r="B421" t="s">
        <v>1127</v>
      </c>
      <c r="C421" t="s">
        <v>582</v>
      </c>
      <c r="D421" t="s">
        <v>28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>
      <c r="A422" s="4" t="s">
        <v>1130</v>
      </c>
      <c r="B422" t="s">
        <v>1131</v>
      </c>
      <c r="C422" t="s">
        <v>1132</v>
      </c>
      <c r="D422" t="s">
        <v>20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>
      <c r="A423" s="4" t="s">
        <v>1133</v>
      </c>
      <c r="B423" t="s">
        <v>1134</v>
      </c>
      <c r="C423" t="s">
        <v>1135</v>
      </c>
      <c r="D423" t="s">
        <v>28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>
      <c r="A424" s="4" t="s">
        <v>1136</v>
      </c>
      <c r="B424" t="s">
        <v>1137</v>
      </c>
      <c r="C424" t="s">
        <v>1138</v>
      </c>
      <c r="D424" t="s">
        <v>13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>
      <c r="A425" s="4" t="s">
        <v>1139</v>
      </c>
      <c r="B425" t="s">
        <v>1140</v>
      </c>
      <c r="C425" t="s">
        <v>1141</v>
      </c>
      <c r="D425" t="s">
        <v>28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>
      <c r="A426" s="4" t="s">
        <v>1142</v>
      </c>
      <c r="B426" t="s">
        <v>1143</v>
      </c>
      <c r="C426" t="s">
        <v>155</v>
      </c>
      <c r="D426" t="s">
        <v>28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>
      <c r="A427" s="4" t="s">
        <v>1144</v>
      </c>
      <c r="B427" t="s">
        <v>1145</v>
      </c>
      <c r="C427" t="s">
        <v>1146</v>
      </c>
      <c r="D427" t="s">
        <v>13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>
      <c r="A428" s="4" t="s">
        <v>1147</v>
      </c>
      <c r="B428" t="s">
        <v>1089</v>
      </c>
      <c r="C428" t="s">
        <v>1148</v>
      </c>
      <c r="D428" t="s">
        <v>24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>
      <c r="A429" s="4" t="s">
        <v>1149</v>
      </c>
      <c r="B429" t="s">
        <v>1150</v>
      </c>
      <c r="C429" t="s">
        <v>1151</v>
      </c>
      <c r="D429" t="s">
        <v>20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>
      <c r="A430" s="4" t="s">
        <v>1152</v>
      </c>
      <c r="B430" t="s">
        <v>1153</v>
      </c>
      <c r="C430" t="s">
        <v>1154</v>
      </c>
      <c r="D430" t="s">
        <v>24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>
      <c r="A431" s="4" t="s">
        <v>1155</v>
      </c>
      <c r="B431" t="s">
        <v>1156</v>
      </c>
      <c r="C431" t="s">
        <v>1157</v>
      </c>
      <c r="D431" t="s">
        <v>24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>
      <c r="A432" s="4" t="s">
        <v>1158</v>
      </c>
      <c r="B432" t="s">
        <v>1159</v>
      </c>
      <c r="C432" t="s">
        <v>1160</v>
      </c>
      <c r="D432" t="s">
        <v>13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>
      <c r="A433" s="4" t="s">
        <v>1161</v>
      </c>
      <c r="B433" t="s">
        <v>1162</v>
      </c>
      <c r="C433" t="s">
        <v>1163</v>
      </c>
      <c r="D433" t="s">
        <v>20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>
      <c r="A434" s="4" t="s">
        <v>1164</v>
      </c>
      <c r="B434" t="s">
        <v>1165</v>
      </c>
      <c r="C434" t="s">
        <v>1166</v>
      </c>
      <c r="D434" t="s">
        <v>20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>
      <c r="A435" s="4" t="s">
        <v>1170</v>
      </c>
      <c r="B435" t="s">
        <v>1021</v>
      </c>
      <c r="C435" t="s">
        <v>1171</v>
      </c>
      <c r="D435" t="s">
        <v>13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>
      <c r="A436" s="4" t="s">
        <v>1167</v>
      </c>
      <c r="B436" t="s">
        <v>1168</v>
      </c>
      <c r="C436" t="s">
        <v>1169</v>
      </c>
      <c r="D436" t="s">
        <v>20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>
      <c r="A437" s="4" t="s">
        <v>1187</v>
      </c>
      <c r="B437" t="s">
        <v>1188</v>
      </c>
      <c r="C437" t="s">
        <v>1171</v>
      </c>
      <c r="D437" t="s">
        <v>28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>
      <c r="A438" s="4" t="s">
        <v>1191</v>
      </c>
      <c r="B438" t="s">
        <v>1192</v>
      </c>
      <c r="C438" t="s">
        <v>1171</v>
      </c>
      <c r="D438" t="s">
        <v>28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>
      <c r="A439" s="4" t="s">
        <v>1182</v>
      </c>
      <c r="B439" t="s">
        <v>1183</v>
      </c>
      <c r="C439" t="s">
        <v>1171</v>
      </c>
      <c r="D439" t="s">
        <v>20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>
      <c r="A440" s="4" t="s">
        <v>1189</v>
      </c>
      <c r="B440" t="s">
        <v>1190</v>
      </c>
      <c r="C440" t="s">
        <v>1186</v>
      </c>
      <c r="D440" t="s">
        <v>24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>
      <c r="A441" s="4" t="s">
        <v>1174</v>
      </c>
      <c r="B441" t="s">
        <v>1175</v>
      </c>
      <c r="C441" t="s">
        <v>1171</v>
      </c>
      <c r="D441" t="s">
        <v>13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>
      <c r="A442" s="4" t="s">
        <v>1180</v>
      </c>
      <c r="B442" t="s">
        <v>1181</v>
      </c>
      <c r="C442" t="s">
        <v>1171</v>
      </c>
      <c r="D442" t="s">
        <v>13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>
      <c r="A443" s="4" t="s">
        <v>1172</v>
      </c>
      <c r="B443" t="s">
        <v>1173</v>
      </c>
      <c r="C443" t="s">
        <v>1169</v>
      </c>
      <c r="D443" t="s">
        <v>13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>
      <c r="A444" s="4" t="s">
        <v>1184</v>
      </c>
      <c r="B444" t="s">
        <v>1185</v>
      </c>
      <c r="C444" t="s">
        <v>1186</v>
      </c>
      <c r="D444" t="s">
        <v>13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>
      <c r="A445" s="4" t="s">
        <v>1193</v>
      </c>
      <c r="B445" t="s">
        <v>1194</v>
      </c>
      <c r="C445" t="s">
        <v>1169</v>
      </c>
      <c r="D445" t="s">
        <v>24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>
      <c r="A446" s="4" t="s">
        <v>1176</v>
      </c>
      <c r="B446" t="s">
        <v>1177</v>
      </c>
      <c r="C446" t="s">
        <v>1171</v>
      </c>
      <c r="D446" t="s">
        <v>20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>
      <c r="A447" s="4" t="s">
        <v>1178</v>
      </c>
      <c r="B447" t="s">
        <v>1179</v>
      </c>
      <c r="C447" t="s">
        <v>1171</v>
      </c>
      <c r="D447" t="s">
        <v>24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>
      <c r="A448" s="4" t="s">
        <v>1195</v>
      </c>
      <c r="B448" t="s">
        <v>1196</v>
      </c>
      <c r="C448" t="s">
        <v>1197</v>
      </c>
      <c r="D448" t="s">
        <v>13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>
      <c r="A449" s="4" t="s">
        <v>1205</v>
      </c>
      <c r="B449" t="s">
        <v>1206</v>
      </c>
      <c r="C449" t="s">
        <v>326</v>
      </c>
      <c r="D449" t="s">
        <v>24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>
      <c r="A450" s="4" t="s">
        <v>1200</v>
      </c>
      <c r="B450" t="s">
        <v>1201</v>
      </c>
      <c r="C450" t="s">
        <v>1202</v>
      </c>
      <c r="D450" t="s">
        <v>13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>
      <c r="A451" s="4" t="s">
        <v>1198</v>
      </c>
      <c r="B451" t="s">
        <v>1199</v>
      </c>
      <c r="C451" t="s">
        <v>1197</v>
      </c>
      <c r="D451" t="s">
        <v>20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>
      <c r="A452" s="4" t="s">
        <v>1207</v>
      </c>
      <c r="B452" t="s">
        <v>1208</v>
      </c>
      <c r="C452" t="s">
        <v>326</v>
      </c>
      <c r="D452" t="s">
        <v>28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>
      <c r="A453" s="4" t="s">
        <v>1203</v>
      </c>
      <c r="B453" t="s">
        <v>1204</v>
      </c>
      <c r="C453" t="s">
        <v>1202</v>
      </c>
      <c r="D453" t="s">
        <v>20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>
      <c r="A454" s="4" t="s">
        <v>1212</v>
      </c>
      <c r="B454" t="s">
        <v>1213</v>
      </c>
      <c r="C454" t="s">
        <v>1156</v>
      </c>
      <c r="D454" t="s">
        <v>28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>
      <c r="A455" s="4" t="s">
        <v>1209</v>
      </c>
      <c r="B455" t="s">
        <v>1210</v>
      </c>
      <c r="C455" t="s">
        <v>1211</v>
      </c>
      <c r="D455" t="s">
        <v>28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>
      <c r="A456" s="4" t="s">
        <v>1214</v>
      </c>
      <c r="B456" t="s">
        <v>1215</v>
      </c>
      <c r="C456" t="s">
        <v>1216</v>
      </c>
      <c r="D456" t="s">
        <v>20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>
      <c r="A457" s="4" t="s">
        <v>1220</v>
      </c>
      <c r="B457" t="s">
        <v>662</v>
      </c>
      <c r="C457" t="s">
        <v>1221</v>
      </c>
      <c r="D457" t="s">
        <v>20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>
      <c r="A458" s="4" t="s">
        <v>1217</v>
      </c>
      <c r="B458" t="s">
        <v>1218</v>
      </c>
      <c r="C458" t="s">
        <v>1219</v>
      </c>
      <c r="D458" t="s">
        <v>24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>
      <c r="A459" s="4" t="s">
        <v>1222</v>
      </c>
      <c r="B459" t="s">
        <v>1223</v>
      </c>
      <c r="C459" t="s">
        <v>1224</v>
      </c>
      <c r="D459" t="s">
        <v>13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>
      <c r="A460" s="4" t="s">
        <v>1225</v>
      </c>
      <c r="B460" t="s">
        <v>1226</v>
      </c>
      <c r="C460" t="s">
        <v>1227</v>
      </c>
      <c r="D460" t="s">
        <v>20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>
      <c r="A461" s="4" t="s">
        <v>1228</v>
      </c>
      <c r="B461" t="s">
        <v>1229</v>
      </c>
      <c r="C461" t="s">
        <v>465</v>
      </c>
      <c r="D461" t="s">
        <v>20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>
      <c r="A462" s="4" t="s">
        <v>1230</v>
      </c>
      <c r="B462" t="s">
        <v>1231</v>
      </c>
      <c r="C462" t="s">
        <v>1232</v>
      </c>
      <c r="D462" t="s">
        <v>24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>
      <c r="A463" s="4" t="s">
        <v>1233</v>
      </c>
      <c r="B463" t="s">
        <v>856</v>
      </c>
      <c r="C463" t="s">
        <v>1234</v>
      </c>
      <c r="D463" t="s">
        <v>24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>
      <c r="A464" s="4" t="s">
        <v>1235</v>
      </c>
      <c r="B464" t="s">
        <v>1236</v>
      </c>
      <c r="C464" t="s">
        <v>1237</v>
      </c>
      <c r="D464" t="s">
        <v>13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>
      <c r="A465" s="4" t="s">
        <v>1238</v>
      </c>
      <c r="B465" t="s">
        <v>1239</v>
      </c>
      <c r="C465" t="s">
        <v>1240</v>
      </c>
      <c r="D465" t="s">
        <v>24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opLeftCell="B1" zoomScaleNormal="100" workbookViewId="0">
      <selection activeCell="N10" sqref="N10:Q16"/>
    </sheetView>
  </sheetViews>
  <sheetFormatPr defaultColWidth="9.140625" defaultRowHeight="1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3" width="11.85546875" bestFit="1" customWidth="1"/>
    <col min="14" max="14" width="12" customWidth="1"/>
    <col min="15" max="15" width="14.28515625" bestFit="1" customWidth="1"/>
    <col min="16" max="17" width="12" customWidth="1"/>
  </cols>
  <sheetData>
    <row r="1" spans="1:18" ht="30" customHeight="1">
      <c r="A1" s="3" t="s">
        <v>1244</v>
      </c>
    </row>
    <row r="3" spans="1:18" ht="30.75" thickBot="1">
      <c r="A3" s="5" t="s">
        <v>1</v>
      </c>
      <c r="B3" s="2" t="s">
        <v>2</v>
      </c>
      <c r="C3" s="2" t="s">
        <v>3</v>
      </c>
      <c r="D3" s="2" t="s">
        <v>4</v>
      </c>
      <c r="E3" s="9" t="s">
        <v>1245</v>
      </c>
      <c r="F3" s="9" t="s">
        <v>1246</v>
      </c>
      <c r="G3" s="9" t="s">
        <v>1247</v>
      </c>
      <c r="H3" s="9" t="s">
        <v>1248</v>
      </c>
      <c r="I3" s="6" t="s">
        <v>9</v>
      </c>
      <c r="J3" s="8" t="s">
        <v>1249</v>
      </c>
      <c r="L3" s="21" t="s">
        <v>1250</v>
      </c>
      <c r="M3" s="21"/>
    </row>
    <row r="4" spans="1:18">
      <c r="A4" s="4" t="s">
        <v>10</v>
      </c>
      <c r="B4" t="s">
        <v>11</v>
      </c>
      <c r="C4" t="s">
        <v>12</v>
      </c>
      <c r="D4" t="s">
        <v>13</v>
      </c>
      <c r="E4" s="13">
        <f>AVERAGE('Marks Term 1:Marks Term 4'!E4)</f>
        <v>8.25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Calc!A4</f>
        <v>A</v>
      </c>
      <c r="L4" s="11" t="s">
        <v>1251</v>
      </c>
      <c r="M4" s="14">
        <f>AVERAGE(I4:I465)</f>
        <v>62.73268398268398</v>
      </c>
      <c r="O4" t="s">
        <v>1252</v>
      </c>
      <c r="P4" s="4">
        <f>M14</f>
        <v>76</v>
      </c>
    </row>
    <row r="5" spans="1:18">
      <c r="A5" s="4" t="s">
        <v>14</v>
      </c>
      <c r="B5" t="s">
        <v>15</v>
      </c>
      <c r="C5" t="s">
        <v>16</v>
      </c>
      <c r="D5" t="s">
        <v>13</v>
      </c>
      <c r="E5" s="13">
        <f>AVERAGE('Marks Term 1:Marks Term 4'!E5)</f>
        <v>3.25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>Calc!A5</f>
        <v>Fail</v>
      </c>
      <c r="L5" s="15" t="s">
        <v>1253</v>
      </c>
      <c r="M5" s="14">
        <f>MEDIAN(Final_Mark)</f>
        <v>63.75</v>
      </c>
      <c r="O5" t="s">
        <v>1254</v>
      </c>
      <c r="P5" s="4">
        <f>Q16</f>
        <v>17</v>
      </c>
    </row>
    <row r="6" spans="1:18">
      <c r="A6" s="4" t="s">
        <v>17</v>
      </c>
      <c r="B6" t="s">
        <v>18</v>
      </c>
      <c r="C6" t="s">
        <v>19</v>
      </c>
      <c r="D6" t="s">
        <v>20</v>
      </c>
      <c r="E6" s="13">
        <f>AVERAGE('Marks Term 1:Marks Term 4'!E6)</f>
        <v>7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>Calc!A6</f>
        <v>C</v>
      </c>
      <c r="L6" s="15" t="s">
        <v>1255</v>
      </c>
      <c r="M6" s="14">
        <f>IFERROR(_xlfn.STDEV.P(Final_Mark),STDEVP(Final_Mark))</f>
        <v>20.676792126030499</v>
      </c>
    </row>
    <row r="7" spans="1:18">
      <c r="A7" s="4" t="s">
        <v>21</v>
      </c>
      <c r="B7" t="s">
        <v>22</v>
      </c>
      <c r="C7" t="s">
        <v>23</v>
      </c>
      <c r="D7" t="s">
        <v>24</v>
      </c>
      <c r="E7" s="13">
        <f>AVERAGE('Marks Term 1:Marks Term 4'!E7)</f>
        <v>9.25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>Calc!A7</f>
        <v>A</v>
      </c>
    </row>
    <row r="8" spans="1:18">
      <c r="A8" s="4" t="s">
        <v>25</v>
      </c>
      <c r="B8" t="s">
        <v>26</v>
      </c>
      <c r="C8" t="s">
        <v>27</v>
      </c>
      <c r="D8" t="s">
        <v>28</v>
      </c>
      <c r="E8" s="13">
        <f>AVERAGE('Marks Term 1:Marks Term 4'!E8)</f>
        <v>8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>Calc!A8</f>
        <v>B</v>
      </c>
    </row>
    <row r="9" spans="1:18" ht="15.75" thickBot="1">
      <c r="A9" s="4" t="s">
        <v>29</v>
      </c>
      <c r="B9" t="s">
        <v>30</v>
      </c>
      <c r="C9" t="s">
        <v>31</v>
      </c>
      <c r="D9" t="s">
        <v>24</v>
      </c>
      <c r="E9" s="13">
        <f>AVERAGE('Marks Term 1:Marks Term 4'!E9)</f>
        <v>4.25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>Calc!A9</f>
        <v>F</v>
      </c>
      <c r="L9" s="8" t="s">
        <v>1249</v>
      </c>
      <c r="M9" s="16" t="s">
        <v>1256</v>
      </c>
      <c r="N9" s="5" t="s">
        <v>24</v>
      </c>
      <c r="O9" s="5" t="s">
        <v>28</v>
      </c>
      <c r="P9" s="5" t="s">
        <v>13</v>
      </c>
      <c r="Q9" s="5" t="s">
        <v>20</v>
      </c>
    </row>
    <row r="10" spans="1:18">
      <c r="A10" s="4" t="s">
        <v>32</v>
      </c>
      <c r="B10" t="s">
        <v>33</v>
      </c>
      <c r="C10" t="s">
        <v>34</v>
      </c>
      <c r="D10" t="s">
        <v>13</v>
      </c>
      <c r="E10" s="13">
        <f>AVERAGE('Marks Term 1:Marks Term 4'!E10)</f>
        <v>6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>Calc!A10</f>
        <v>D</v>
      </c>
      <c r="L10" s="7" t="s">
        <v>1257</v>
      </c>
      <c r="M10" s="4">
        <f t="shared" ref="M10:M16" si="0">COUNTIF(Grade,$L10)</f>
        <v>54</v>
      </c>
      <c r="N10" s="4">
        <f t="shared" ref="N10:Q16" si="1">COUNTIFS(Teacher,N$9,Grade,$L10)</f>
        <v>10</v>
      </c>
      <c r="O10" s="4">
        <f t="shared" si="1"/>
        <v>12</v>
      </c>
      <c r="P10" s="4">
        <f t="shared" si="1"/>
        <v>17</v>
      </c>
      <c r="Q10" s="4">
        <f t="shared" si="1"/>
        <v>15</v>
      </c>
    </row>
    <row r="11" spans="1:18">
      <c r="A11" s="4" t="s">
        <v>35</v>
      </c>
      <c r="B11" t="s">
        <v>36</v>
      </c>
      <c r="C11" t="s">
        <v>37</v>
      </c>
      <c r="D11" t="s">
        <v>13</v>
      </c>
      <c r="E11" s="13">
        <f>AVERAGE('Marks Term 1:Marks Term 4'!E11)</f>
        <v>7.75</v>
      </c>
      <c r="F11" s="13">
        <f>AVERAGE('Marks Term 1:Marks Term 4'!F11)</f>
        <v>7.5</v>
      </c>
      <c r="G11" s="13">
        <f>AVERAGE('Marks Term 1:Marks Term 4'!G11)</f>
        <v>22.5</v>
      </c>
      <c r="H11" s="13">
        <f>AVERAGE('Marks Term 1:Marks Term 4'!H11)</f>
        <v>37</v>
      </c>
      <c r="I11" s="13">
        <f>AVERAGE('Marks Term 1:Marks Term 4'!I11)</f>
        <v>74.75</v>
      </c>
      <c r="J11" s="7" t="str">
        <f>Calc!A11</f>
        <v>C</v>
      </c>
      <c r="L11" s="7" t="s">
        <v>1258</v>
      </c>
      <c r="M11" s="4">
        <f t="shared" si="0"/>
        <v>54</v>
      </c>
      <c r="N11" s="4">
        <f t="shared" si="1"/>
        <v>12</v>
      </c>
      <c r="O11" s="4">
        <f t="shared" si="1"/>
        <v>9</v>
      </c>
      <c r="P11" s="4">
        <f t="shared" si="1"/>
        <v>13</v>
      </c>
      <c r="Q11" s="4">
        <f t="shared" si="1"/>
        <v>20</v>
      </c>
    </row>
    <row r="12" spans="1:18">
      <c r="A12" s="4" t="s">
        <v>38</v>
      </c>
      <c r="B12" t="s">
        <v>39</v>
      </c>
      <c r="C12" t="s">
        <v>40</v>
      </c>
      <c r="D12" t="s">
        <v>20</v>
      </c>
      <c r="E12" s="13">
        <f>AVERAGE('Marks Term 1:Marks Term 4'!E12)</f>
        <v>2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>Calc!A12</f>
        <v>Fail</v>
      </c>
      <c r="L12" s="7" t="s">
        <v>1259</v>
      </c>
      <c r="M12" s="4">
        <f t="shared" si="0"/>
        <v>62</v>
      </c>
      <c r="N12" s="4">
        <f t="shared" si="1"/>
        <v>7</v>
      </c>
      <c r="O12" s="4">
        <f t="shared" si="1"/>
        <v>20</v>
      </c>
      <c r="P12" s="4">
        <f t="shared" si="1"/>
        <v>21</v>
      </c>
      <c r="Q12" s="4">
        <f t="shared" si="1"/>
        <v>14</v>
      </c>
    </row>
    <row r="13" spans="1:18">
      <c r="A13" s="4" t="s">
        <v>41</v>
      </c>
      <c r="B13" t="s">
        <v>42</v>
      </c>
      <c r="C13" t="s">
        <v>43</v>
      </c>
      <c r="D13" t="s">
        <v>24</v>
      </c>
      <c r="E13" s="13">
        <f>AVERAGE('Marks Term 1:Marks Term 4'!E13)</f>
        <v>6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>Calc!A13</f>
        <v>D</v>
      </c>
      <c r="L13" s="7" t="s">
        <v>1260</v>
      </c>
      <c r="M13" s="4">
        <f t="shared" si="0"/>
        <v>67</v>
      </c>
      <c r="N13" s="4">
        <f t="shared" si="1"/>
        <v>10</v>
      </c>
      <c r="O13" s="4">
        <f t="shared" si="1"/>
        <v>18</v>
      </c>
      <c r="P13" s="4">
        <f t="shared" si="1"/>
        <v>16</v>
      </c>
      <c r="Q13" s="4">
        <f t="shared" si="1"/>
        <v>23</v>
      </c>
    </row>
    <row r="14" spans="1:18">
      <c r="A14" s="4" t="s">
        <v>44</v>
      </c>
      <c r="B14" t="s">
        <v>45</v>
      </c>
      <c r="C14" t="s">
        <v>46</v>
      </c>
      <c r="D14" t="s">
        <v>24</v>
      </c>
      <c r="E14" s="13">
        <f>AVERAGE('Marks Term 1:Marks Term 4'!E14)</f>
        <v>6.25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>Calc!A14</f>
        <v>C</v>
      </c>
      <c r="L14" s="7" t="s">
        <v>1261</v>
      </c>
      <c r="M14" s="4">
        <f t="shared" si="0"/>
        <v>76</v>
      </c>
      <c r="N14" s="4">
        <f t="shared" si="1"/>
        <v>15</v>
      </c>
      <c r="O14" s="4">
        <f t="shared" si="1"/>
        <v>16</v>
      </c>
      <c r="P14" s="4">
        <f t="shared" si="1"/>
        <v>29</v>
      </c>
      <c r="Q14" s="4">
        <f t="shared" si="1"/>
        <v>16</v>
      </c>
    </row>
    <row r="15" spans="1:18">
      <c r="A15" s="4" t="s">
        <v>47</v>
      </c>
      <c r="B15" t="s">
        <v>48</v>
      </c>
      <c r="C15" t="s">
        <v>49</v>
      </c>
      <c r="D15" t="s">
        <v>24</v>
      </c>
      <c r="E15" s="13">
        <f>AVERAGE('Marks Term 1:Marks Term 4'!E15)</f>
        <v>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>Calc!A15</f>
        <v>Fail</v>
      </c>
      <c r="L15" s="7" t="s">
        <v>1262</v>
      </c>
      <c r="M15" s="4">
        <f t="shared" si="0"/>
        <v>63</v>
      </c>
      <c r="N15" s="4">
        <f t="shared" si="1"/>
        <v>15</v>
      </c>
      <c r="O15" s="4">
        <f t="shared" si="1"/>
        <v>14</v>
      </c>
      <c r="P15" s="4">
        <f t="shared" si="1"/>
        <v>16</v>
      </c>
      <c r="Q15" s="4">
        <f t="shared" si="1"/>
        <v>18</v>
      </c>
    </row>
    <row r="16" spans="1:18">
      <c r="A16" s="4" t="s">
        <v>50</v>
      </c>
      <c r="B16" t="s">
        <v>51</v>
      </c>
      <c r="C16" t="s">
        <v>52</v>
      </c>
      <c r="D16" t="s">
        <v>28</v>
      </c>
      <c r="E16" s="13">
        <f>AVERAGE('Marks Term 1:Marks Term 4'!E16)</f>
        <v>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>Calc!A16</f>
        <v>E</v>
      </c>
      <c r="L16" s="7" t="s">
        <v>1263</v>
      </c>
      <c r="M16" s="4">
        <f t="shared" si="0"/>
        <v>86</v>
      </c>
      <c r="N16" s="4">
        <f t="shared" si="1"/>
        <v>24</v>
      </c>
      <c r="O16" s="4">
        <f t="shared" si="1"/>
        <v>16</v>
      </c>
      <c r="P16" s="4">
        <f t="shared" si="1"/>
        <v>29</v>
      </c>
      <c r="Q16" s="4">
        <f t="shared" si="1"/>
        <v>17</v>
      </c>
      <c r="R16" s="4"/>
    </row>
    <row r="17" spans="1:13">
      <c r="A17" s="4" t="s">
        <v>53</v>
      </c>
      <c r="B17" t="s">
        <v>54</v>
      </c>
      <c r="C17" t="s">
        <v>55</v>
      </c>
      <c r="D17" t="s">
        <v>13</v>
      </c>
      <c r="E17" s="13">
        <f>AVERAGE('Marks Term 1:Marks Term 4'!E17)</f>
        <v>6.25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>Calc!A17</f>
        <v>D</v>
      </c>
      <c r="L17" s="7"/>
    </row>
    <row r="18" spans="1:13">
      <c r="A18" s="4" t="s">
        <v>56</v>
      </c>
      <c r="B18" t="s">
        <v>57</v>
      </c>
      <c r="C18" t="s">
        <v>58</v>
      </c>
      <c r="D18" t="s">
        <v>24</v>
      </c>
      <c r="E18" s="13">
        <f>AVERAGE('Marks Term 1:Marks Term 4'!E18)</f>
        <v>7.75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>Calc!A18</f>
        <v>B</v>
      </c>
    </row>
    <row r="19" spans="1:13" ht="15.75" thickBot="1">
      <c r="A19" s="4" t="s">
        <v>59</v>
      </c>
      <c r="B19" t="s">
        <v>60</v>
      </c>
      <c r="C19" t="s">
        <v>61</v>
      </c>
      <c r="D19" t="s">
        <v>24</v>
      </c>
      <c r="E19" s="13">
        <f>AVERAGE('Marks Term 1:Marks Term 4'!E19)</f>
        <v>7.5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>Calc!A19</f>
        <v>B</v>
      </c>
      <c r="L19" s="12" t="s">
        <v>443</v>
      </c>
      <c r="M19" s="12" t="s">
        <v>1249</v>
      </c>
    </row>
    <row r="20" spans="1:13">
      <c r="A20" s="4" t="s">
        <v>62</v>
      </c>
      <c r="B20" t="s">
        <v>63</v>
      </c>
      <c r="C20" t="s">
        <v>64</v>
      </c>
      <c r="D20" t="s">
        <v>28</v>
      </c>
      <c r="E20" s="13">
        <f>AVERAGE('Marks Term 1:Marks Term 4'!E20)</f>
        <v>6.25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>Calc!A20</f>
        <v>D</v>
      </c>
      <c r="L20" s="7">
        <v>0</v>
      </c>
      <c r="M20" s="7" t="s">
        <v>1257</v>
      </c>
    </row>
    <row r="21" spans="1:13">
      <c r="A21" s="4" t="s">
        <v>65</v>
      </c>
      <c r="B21" t="s">
        <v>66</v>
      </c>
      <c r="C21" t="s">
        <v>67</v>
      </c>
      <c r="D21" t="s">
        <v>20</v>
      </c>
      <c r="E21" s="13">
        <f>AVERAGE('Marks Term 1:Marks Term 4'!E21)</f>
        <v>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>Calc!A21</f>
        <v>Fail</v>
      </c>
      <c r="L21" s="7">
        <v>35</v>
      </c>
      <c r="M21" s="7" t="s">
        <v>1258</v>
      </c>
    </row>
    <row r="22" spans="1:13">
      <c r="A22" s="4" t="s">
        <v>68</v>
      </c>
      <c r="B22" t="s">
        <v>69</v>
      </c>
      <c r="C22" t="s">
        <v>70</v>
      </c>
      <c r="D22" t="s">
        <v>24</v>
      </c>
      <c r="E22" s="13">
        <f>AVERAGE('Marks Term 1:Marks Term 4'!E22)</f>
        <v>10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>Calc!A22</f>
        <v>A</v>
      </c>
      <c r="L22" s="7">
        <v>45</v>
      </c>
      <c r="M22" s="7" t="s">
        <v>1259</v>
      </c>
    </row>
    <row r="23" spans="1:13">
      <c r="A23" s="4" t="s">
        <v>71</v>
      </c>
      <c r="B23" t="s">
        <v>54</v>
      </c>
      <c r="C23" t="s">
        <v>72</v>
      </c>
      <c r="D23" t="s">
        <v>20</v>
      </c>
      <c r="E23" s="13">
        <f>AVERAGE('Marks Term 1:Marks Term 4'!E23)</f>
        <v>4.5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>Calc!A23</f>
        <v>E</v>
      </c>
      <c r="L23" s="7">
        <v>55</v>
      </c>
      <c r="M23" s="7" t="s">
        <v>1260</v>
      </c>
    </row>
    <row r="24" spans="1:13">
      <c r="A24" s="4" t="s">
        <v>73</v>
      </c>
      <c r="B24" t="s">
        <v>74</v>
      </c>
      <c r="C24" t="s">
        <v>75</v>
      </c>
      <c r="D24" t="s">
        <v>28</v>
      </c>
      <c r="E24" s="13">
        <f>AVERAGE('Marks Term 1:Marks Term 4'!E24)</f>
        <v>3.75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>Calc!A24</f>
        <v>F</v>
      </c>
      <c r="L24" s="7">
        <v>65</v>
      </c>
      <c r="M24" s="7" t="s">
        <v>1261</v>
      </c>
    </row>
    <row r="25" spans="1:13">
      <c r="A25" s="4" t="s">
        <v>76</v>
      </c>
      <c r="B25" t="s">
        <v>77</v>
      </c>
      <c r="C25" t="s">
        <v>78</v>
      </c>
      <c r="D25" t="s">
        <v>24</v>
      </c>
      <c r="E25" s="13">
        <f>AVERAGE('Marks Term 1:Marks Term 4'!E25)</f>
        <v>5.75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>Calc!A25</f>
        <v>D</v>
      </c>
      <c r="L25" s="7">
        <v>75</v>
      </c>
      <c r="M25" s="7" t="s">
        <v>1262</v>
      </c>
    </row>
    <row r="26" spans="1:13">
      <c r="A26" s="4" t="s">
        <v>79</v>
      </c>
      <c r="B26" t="s">
        <v>80</v>
      </c>
      <c r="C26" t="s">
        <v>81</v>
      </c>
      <c r="D26" t="s">
        <v>28</v>
      </c>
      <c r="E26" s="13">
        <f>AVERAGE('Marks Term 1:Marks Term 4'!E26)</f>
        <v>6.75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>Calc!A26</f>
        <v>C</v>
      </c>
      <c r="L26" s="7">
        <v>85</v>
      </c>
      <c r="M26" s="7" t="s">
        <v>1263</v>
      </c>
    </row>
    <row r="27" spans="1:13">
      <c r="A27" s="4" t="s">
        <v>82</v>
      </c>
      <c r="B27" t="s">
        <v>54</v>
      </c>
      <c r="C27" t="s">
        <v>83</v>
      </c>
      <c r="D27" t="s">
        <v>24</v>
      </c>
      <c r="E27" s="13">
        <f>AVERAGE('Marks Term 1:Marks Term 4'!E27)</f>
        <v>9.5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>Calc!A27</f>
        <v>A</v>
      </c>
    </row>
    <row r="28" spans="1:13">
      <c r="A28" s="4" t="s">
        <v>84</v>
      </c>
      <c r="B28" t="s">
        <v>85</v>
      </c>
      <c r="C28" t="s">
        <v>86</v>
      </c>
      <c r="D28" t="s">
        <v>24</v>
      </c>
      <c r="E28" s="13">
        <f>AVERAGE('Marks Term 1:Marks Term 4'!E28)</f>
        <v>4.25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>Calc!A28</f>
        <v>E</v>
      </c>
    </row>
    <row r="29" spans="1:13">
      <c r="A29" s="4" t="s">
        <v>87</v>
      </c>
      <c r="B29" t="s">
        <v>88</v>
      </c>
      <c r="C29" t="s">
        <v>89</v>
      </c>
      <c r="D29" t="s">
        <v>20</v>
      </c>
      <c r="E29" s="13">
        <f>AVERAGE('Marks Term 1:Marks Term 4'!E29)</f>
        <v>8.5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>Calc!A29</f>
        <v>B</v>
      </c>
    </row>
    <row r="30" spans="1:13">
      <c r="A30" s="4" t="s">
        <v>90</v>
      </c>
      <c r="B30" t="s">
        <v>91</v>
      </c>
      <c r="C30" t="s">
        <v>92</v>
      </c>
      <c r="D30" t="s">
        <v>13</v>
      </c>
      <c r="E30" s="13">
        <f>AVERAGE('Marks Term 1:Marks Term 4'!E30)</f>
        <v>3.5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>Calc!A30</f>
        <v>Fail</v>
      </c>
    </row>
    <row r="31" spans="1:13">
      <c r="A31" s="4" t="s">
        <v>93</v>
      </c>
      <c r="B31" t="s">
        <v>94</v>
      </c>
      <c r="C31" t="s">
        <v>95</v>
      </c>
      <c r="D31" t="s">
        <v>20</v>
      </c>
      <c r="E31" s="13">
        <f>AVERAGE('Marks Term 1:Marks Term 4'!E31)</f>
        <v>4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>Calc!A31</f>
        <v>F</v>
      </c>
    </row>
    <row r="32" spans="1:13">
      <c r="A32" s="4" t="s">
        <v>96</v>
      </c>
      <c r="B32" t="s">
        <v>97</v>
      </c>
      <c r="C32" t="s">
        <v>98</v>
      </c>
      <c r="D32" t="s">
        <v>13</v>
      </c>
      <c r="E32" s="13">
        <f>AVERAGE('Marks Term 1:Marks Term 4'!E32)</f>
        <v>3.5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>Calc!A32</f>
        <v>Fail</v>
      </c>
    </row>
    <row r="33" spans="1:10">
      <c r="A33" s="4" t="s">
        <v>99</v>
      </c>
      <c r="B33" t="s">
        <v>100</v>
      </c>
      <c r="C33" t="s">
        <v>101</v>
      </c>
      <c r="D33" t="s">
        <v>13</v>
      </c>
      <c r="E33" s="13">
        <f>AVERAGE('Marks Term 1:Marks Term 4'!E33)</f>
        <v>8.75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>Calc!A33</f>
        <v>B</v>
      </c>
    </row>
    <row r="34" spans="1:10">
      <c r="A34" s="4" t="s">
        <v>102</v>
      </c>
      <c r="B34" t="s">
        <v>103</v>
      </c>
      <c r="C34" t="s">
        <v>104</v>
      </c>
      <c r="D34" t="s">
        <v>28</v>
      </c>
      <c r="E34" s="13">
        <f>AVERAGE('Marks Term 1:Marks Term 4'!E34)</f>
        <v>8.75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>Calc!A34</f>
        <v>B</v>
      </c>
    </row>
    <row r="35" spans="1:10">
      <c r="A35" s="4" t="s">
        <v>105</v>
      </c>
      <c r="B35" t="s">
        <v>106</v>
      </c>
      <c r="C35" t="s">
        <v>107</v>
      </c>
      <c r="D35" t="s">
        <v>28</v>
      </c>
      <c r="E35" s="13">
        <f>AVERAGE('Marks Term 1:Marks Term 4'!E35)</f>
        <v>6.75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>Calc!A35</f>
        <v>C</v>
      </c>
    </row>
    <row r="36" spans="1:10">
      <c r="A36" s="4" t="s">
        <v>108</v>
      </c>
      <c r="B36" t="s">
        <v>109</v>
      </c>
      <c r="C36" t="s">
        <v>110</v>
      </c>
      <c r="D36" t="s">
        <v>28</v>
      </c>
      <c r="E36" s="13">
        <f>AVERAGE('Marks Term 1:Marks Term 4'!E36)</f>
        <v>4.25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>Calc!A36</f>
        <v>E</v>
      </c>
    </row>
    <row r="37" spans="1:10">
      <c r="A37" s="4" t="s">
        <v>111</v>
      </c>
      <c r="B37" t="s">
        <v>112</v>
      </c>
      <c r="C37" t="s">
        <v>113</v>
      </c>
      <c r="D37" t="s">
        <v>13</v>
      </c>
      <c r="E37" s="13">
        <f>AVERAGE('Marks Term 1:Marks Term 4'!E37)</f>
        <v>2.25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>Calc!A37</f>
        <v>Fail</v>
      </c>
    </row>
    <row r="38" spans="1:10">
      <c r="A38" s="4" t="s">
        <v>114</v>
      </c>
      <c r="B38" t="s">
        <v>115</v>
      </c>
      <c r="C38" t="s">
        <v>116</v>
      </c>
      <c r="D38" t="s">
        <v>13</v>
      </c>
      <c r="E38" s="13">
        <f>AVERAGE('Marks Term 1:Marks Term 4'!E38)</f>
        <v>3.25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>Calc!A38</f>
        <v>Fail</v>
      </c>
    </row>
    <row r="39" spans="1:10">
      <c r="A39" s="4" t="s">
        <v>120</v>
      </c>
      <c r="B39" t="s">
        <v>121</v>
      </c>
      <c r="C39" t="s">
        <v>122</v>
      </c>
      <c r="D39" t="s">
        <v>24</v>
      </c>
      <c r="E39" s="13">
        <f>AVERAGE('Marks Term 1:Marks Term 4'!E39)</f>
        <v>6.75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>Calc!A39</f>
        <v>C</v>
      </c>
    </row>
    <row r="40" spans="1:10">
      <c r="A40" s="4" t="s">
        <v>117</v>
      </c>
      <c r="B40" t="s">
        <v>118</v>
      </c>
      <c r="C40" t="s">
        <v>119</v>
      </c>
      <c r="D40" t="s">
        <v>20</v>
      </c>
      <c r="E40" s="13">
        <f>AVERAGE('Marks Term 1:Marks Term 4'!E40)</f>
        <v>8.5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>Calc!A40</f>
        <v>B</v>
      </c>
    </row>
    <row r="41" spans="1:10">
      <c r="A41" s="4" t="s">
        <v>123</v>
      </c>
      <c r="B41" t="s">
        <v>124</v>
      </c>
      <c r="C41" t="s">
        <v>125</v>
      </c>
      <c r="D41" t="s">
        <v>20</v>
      </c>
      <c r="E41" s="13">
        <f>AVERAGE('Marks Term 1:Marks Term 4'!E41)</f>
        <v>6.5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>Calc!A41</f>
        <v>D</v>
      </c>
    </row>
    <row r="42" spans="1:10">
      <c r="A42" s="4" t="s">
        <v>126</v>
      </c>
      <c r="B42" t="s">
        <v>127</v>
      </c>
      <c r="C42" t="s">
        <v>128</v>
      </c>
      <c r="D42" t="s">
        <v>28</v>
      </c>
      <c r="E42" s="13">
        <f>AVERAGE('Marks Term 1:Marks Term 4'!E42)</f>
        <v>9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>Calc!A42</f>
        <v>A</v>
      </c>
    </row>
    <row r="43" spans="1:10">
      <c r="A43" s="4" t="s">
        <v>129</v>
      </c>
      <c r="B43" t="s">
        <v>130</v>
      </c>
      <c r="C43" t="s">
        <v>131</v>
      </c>
      <c r="D43" t="s">
        <v>28</v>
      </c>
      <c r="E43" s="13">
        <f>AVERAGE('Marks Term 1:Marks Term 4'!E43)</f>
        <v>4.75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>Calc!A43</f>
        <v>F</v>
      </c>
    </row>
    <row r="44" spans="1:10">
      <c r="A44" s="4" t="s">
        <v>132</v>
      </c>
      <c r="B44" t="s">
        <v>133</v>
      </c>
      <c r="C44" t="s">
        <v>134</v>
      </c>
      <c r="D44" t="s">
        <v>28</v>
      </c>
      <c r="E44" s="13">
        <f>AVERAGE('Marks Term 1:Marks Term 4'!E44)</f>
        <v>8.5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>Calc!A44</f>
        <v>B</v>
      </c>
    </row>
    <row r="45" spans="1:10">
      <c r="A45" s="4" t="s">
        <v>135</v>
      </c>
      <c r="B45" t="s">
        <v>136</v>
      </c>
      <c r="C45" t="s">
        <v>137</v>
      </c>
      <c r="D45" t="s">
        <v>24</v>
      </c>
      <c r="E45" s="13">
        <f>AVERAGE('Marks Term 1:Marks Term 4'!E45)</f>
        <v>7.5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>Calc!A45</f>
        <v>B</v>
      </c>
    </row>
    <row r="46" spans="1:10">
      <c r="A46" s="4" t="s">
        <v>138</v>
      </c>
      <c r="B46" t="s">
        <v>139</v>
      </c>
      <c r="C46" t="s">
        <v>140</v>
      </c>
      <c r="D46" t="s">
        <v>20</v>
      </c>
      <c r="E46" s="13">
        <f>AVERAGE('Marks Term 1:Marks Term 4'!E46)</f>
        <v>3.25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>Calc!A46</f>
        <v>Fail</v>
      </c>
    </row>
    <row r="47" spans="1:10">
      <c r="A47" s="4" t="s">
        <v>141</v>
      </c>
      <c r="B47" t="s">
        <v>142</v>
      </c>
      <c r="C47" t="s">
        <v>143</v>
      </c>
      <c r="D47" t="s">
        <v>20</v>
      </c>
      <c r="E47" s="13">
        <f>AVERAGE('Marks Term 1:Marks Term 4'!E47)</f>
        <v>6.75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>Calc!A47</f>
        <v>C</v>
      </c>
    </row>
    <row r="48" spans="1:10">
      <c r="A48" s="4" t="s">
        <v>144</v>
      </c>
      <c r="B48" t="s">
        <v>145</v>
      </c>
      <c r="C48" t="s">
        <v>146</v>
      </c>
      <c r="D48" t="s">
        <v>28</v>
      </c>
      <c r="E48" s="13">
        <f>AVERAGE('Marks Term 1:Marks Term 4'!E48)</f>
        <v>6.75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>Calc!A48</f>
        <v>D</v>
      </c>
    </row>
    <row r="49" spans="1:10">
      <c r="A49" s="4" t="s">
        <v>160</v>
      </c>
      <c r="B49" t="s">
        <v>161</v>
      </c>
      <c r="C49" t="s">
        <v>88</v>
      </c>
      <c r="D49" t="s">
        <v>20</v>
      </c>
      <c r="E49" s="13">
        <f>AVERAGE('Marks Term 1:Marks Term 4'!E49)</f>
        <v>4.25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>Calc!A49</f>
        <v>F</v>
      </c>
    </row>
    <row r="50" spans="1:10">
      <c r="A50" s="4" t="s">
        <v>152</v>
      </c>
      <c r="B50" t="s">
        <v>153</v>
      </c>
      <c r="C50" t="s">
        <v>151</v>
      </c>
      <c r="D50" t="s">
        <v>13</v>
      </c>
      <c r="E50" s="13">
        <f>AVERAGE('Marks Term 1:Marks Term 4'!E50)</f>
        <v>5.75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>Calc!A50</f>
        <v>D</v>
      </c>
    </row>
    <row r="51" spans="1:10">
      <c r="A51" s="4" t="s">
        <v>162</v>
      </c>
      <c r="B51" t="s">
        <v>163</v>
      </c>
      <c r="C51" t="s">
        <v>88</v>
      </c>
      <c r="D51" t="s">
        <v>20</v>
      </c>
      <c r="E51" s="13">
        <f>AVERAGE('Marks Term 1:Marks Term 4'!E51)</f>
        <v>5.75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>Calc!A51</f>
        <v>D</v>
      </c>
    </row>
    <row r="52" spans="1:10">
      <c r="A52" s="4" t="s">
        <v>149</v>
      </c>
      <c r="B52" t="s">
        <v>150</v>
      </c>
      <c r="C52" t="s">
        <v>151</v>
      </c>
      <c r="D52" t="s">
        <v>13</v>
      </c>
      <c r="E52" s="13">
        <f>AVERAGE('Marks Term 1:Marks Term 4'!E52)</f>
        <v>5.75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>Calc!A52</f>
        <v>D</v>
      </c>
    </row>
    <row r="53" spans="1:10">
      <c r="A53" s="4" t="s">
        <v>156</v>
      </c>
      <c r="B53" t="s">
        <v>157</v>
      </c>
      <c r="C53" t="s">
        <v>151</v>
      </c>
      <c r="D53" t="s">
        <v>24</v>
      </c>
      <c r="E53" s="13">
        <f>AVERAGE('Marks Term 1:Marks Term 4'!E53)</f>
        <v>4.5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>Calc!A53</f>
        <v>E</v>
      </c>
    </row>
    <row r="54" spans="1:10">
      <c r="A54" s="4" t="s">
        <v>164</v>
      </c>
      <c r="B54" t="s">
        <v>165</v>
      </c>
      <c r="C54" t="s">
        <v>88</v>
      </c>
      <c r="D54" t="s">
        <v>24</v>
      </c>
      <c r="E54" s="13">
        <f>AVERAGE('Marks Term 1:Marks Term 4'!E54)</f>
        <v>3.5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>Calc!A54</f>
        <v>F</v>
      </c>
    </row>
    <row r="55" spans="1:10">
      <c r="A55" s="4" t="s">
        <v>147</v>
      </c>
      <c r="B55" t="s">
        <v>148</v>
      </c>
      <c r="C55" t="s">
        <v>88</v>
      </c>
      <c r="D55" t="s">
        <v>24</v>
      </c>
      <c r="E55" s="13">
        <f>AVERAGE('Marks Term 1:Marks Term 4'!E55)</f>
        <v>6.75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>Calc!A55</f>
        <v>C</v>
      </c>
    </row>
    <row r="56" spans="1:10">
      <c r="A56" s="4" t="s">
        <v>158</v>
      </c>
      <c r="B56" t="s">
        <v>159</v>
      </c>
      <c r="C56" t="s">
        <v>88</v>
      </c>
      <c r="D56" t="s">
        <v>28</v>
      </c>
      <c r="E56" s="13">
        <f>AVERAGE('Marks Term 1:Marks Term 4'!E56)</f>
        <v>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>Calc!A56</f>
        <v>F</v>
      </c>
    </row>
    <row r="57" spans="1:10">
      <c r="A57" s="4" t="s">
        <v>154</v>
      </c>
      <c r="B57" t="s">
        <v>155</v>
      </c>
      <c r="C57" t="s">
        <v>151</v>
      </c>
      <c r="D57" t="s">
        <v>13</v>
      </c>
      <c r="E57" s="13">
        <f>AVERAGE('Marks Term 1:Marks Term 4'!E57)</f>
        <v>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>Calc!A57</f>
        <v>E</v>
      </c>
    </row>
    <row r="58" spans="1:10">
      <c r="A58" s="4" t="s">
        <v>169</v>
      </c>
      <c r="B58" t="s">
        <v>170</v>
      </c>
      <c r="C58" t="s">
        <v>171</v>
      </c>
      <c r="D58" t="s">
        <v>13</v>
      </c>
      <c r="E58" s="13">
        <f>AVERAGE('Marks Term 1:Marks Term 4'!E58)</f>
        <v>9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>Calc!A58</f>
        <v>A</v>
      </c>
    </row>
    <row r="59" spans="1:10">
      <c r="A59" s="4" t="s">
        <v>166</v>
      </c>
      <c r="B59" t="s">
        <v>167</v>
      </c>
      <c r="C59" t="s">
        <v>168</v>
      </c>
      <c r="D59" t="s">
        <v>24</v>
      </c>
      <c r="E59" s="13">
        <f>AVERAGE('Marks Term 1:Marks Term 4'!E59)</f>
        <v>9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>Calc!A59</f>
        <v>B</v>
      </c>
    </row>
    <row r="60" spans="1:10">
      <c r="A60" s="4" t="s">
        <v>172</v>
      </c>
      <c r="B60" t="s">
        <v>173</v>
      </c>
      <c r="C60" t="s">
        <v>174</v>
      </c>
      <c r="D60" t="s">
        <v>24</v>
      </c>
      <c r="E60" s="13">
        <f>AVERAGE('Marks Term 1:Marks Term 4'!E60)</f>
        <v>4.5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>Calc!A60</f>
        <v>F</v>
      </c>
    </row>
    <row r="61" spans="1:10">
      <c r="A61" s="4" t="s">
        <v>175</v>
      </c>
      <c r="B61" t="s">
        <v>176</v>
      </c>
      <c r="C61" t="s">
        <v>177</v>
      </c>
      <c r="D61" t="s">
        <v>20</v>
      </c>
      <c r="E61" s="13">
        <f>AVERAGE('Marks Term 1:Marks Term 4'!E61)</f>
        <v>3.25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>Calc!A61</f>
        <v>F</v>
      </c>
    </row>
    <row r="62" spans="1:10">
      <c r="A62" s="4" t="s">
        <v>178</v>
      </c>
      <c r="B62" t="s">
        <v>54</v>
      </c>
      <c r="C62" t="s">
        <v>179</v>
      </c>
      <c r="D62" t="s">
        <v>28</v>
      </c>
      <c r="E62" s="13">
        <f>AVERAGE('Marks Term 1:Marks Term 4'!E62)</f>
        <v>7.25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>Calc!A62</f>
        <v>C</v>
      </c>
    </row>
    <row r="63" spans="1:10">
      <c r="A63" s="4" t="s">
        <v>183</v>
      </c>
      <c r="B63" t="s">
        <v>184</v>
      </c>
      <c r="C63" t="s">
        <v>182</v>
      </c>
      <c r="D63" t="s">
        <v>13</v>
      </c>
      <c r="E63" s="13">
        <f>AVERAGE('Marks Term 1:Marks Term 4'!E63)</f>
        <v>3.5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>Calc!A63</f>
        <v>Fail</v>
      </c>
    </row>
    <row r="64" spans="1:10">
      <c r="A64" s="4" t="s">
        <v>180</v>
      </c>
      <c r="B64" t="s">
        <v>181</v>
      </c>
      <c r="C64" t="s">
        <v>182</v>
      </c>
      <c r="D64" t="s">
        <v>20</v>
      </c>
      <c r="E64" s="13">
        <f>AVERAGE('Marks Term 1:Marks Term 4'!E64)</f>
        <v>5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>Calc!A64</f>
        <v>E</v>
      </c>
    </row>
    <row r="65" spans="1:10">
      <c r="A65" s="4" t="s">
        <v>188</v>
      </c>
      <c r="B65" t="s">
        <v>189</v>
      </c>
      <c r="C65" t="s">
        <v>187</v>
      </c>
      <c r="D65" t="s">
        <v>20</v>
      </c>
      <c r="E65" s="13">
        <f>AVERAGE('Marks Term 1:Marks Term 4'!E65)</f>
        <v>4.25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>Calc!A65</f>
        <v>F</v>
      </c>
    </row>
    <row r="66" spans="1:10">
      <c r="A66" s="4" t="s">
        <v>185</v>
      </c>
      <c r="B66" t="s">
        <v>186</v>
      </c>
      <c r="C66" t="s">
        <v>187</v>
      </c>
      <c r="D66" t="s">
        <v>13</v>
      </c>
      <c r="E66" s="13">
        <f>AVERAGE('Marks Term 1:Marks Term 4'!E66)</f>
        <v>4.75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>Calc!A66</f>
        <v>E</v>
      </c>
    </row>
    <row r="67" spans="1:10">
      <c r="A67" s="4" t="s">
        <v>190</v>
      </c>
      <c r="B67" t="s">
        <v>191</v>
      </c>
      <c r="C67" t="s">
        <v>192</v>
      </c>
      <c r="D67" t="s">
        <v>13</v>
      </c>
      <c r="E67" s="13">
        <f>AVERAGE('Marks Term 1:Marks Term 4'!E67)</f>
        <v>8.25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>Calc!A67</f>
        <v>B</v>
      </c>
    </row>
    <row r="68" spans="1:10">
      <c r="A68" s="4" t="s">
        <v>193</v>
      </c>
      <c r="B68" t="s">
        <v>194</v>
      </c>
      <c r="C68" t="s">
        <v>195</v>
      </c>
      <c r="D68" t="s">
        <v>20</v>
      </c>
      <c r="E68" s="13">
        <f>AVERAGE('Marks Term 1:Marks Term 4'!E68)</f>
        <v>6.5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>Calc!A68</f>
        <v>D</v>
      </c>
    </row>
    <row r="69" spans="1:10">
      <c r="A69" s="4" t="s">
        <v>196</v>
      </c>
      <c r="B69" t="s">
        <v>197</v>
      </c>
      <c r="C69" t="s">
        <v>198</v>
      </c>
      <c r="D69" t="s">
        <v>28</v>
      </c>
      <c r="E69" s="13">
        <f>AVERAGE('Marks Term 1:Marks Term 4'!E69)</f>
        <v>9.75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>Calc!A69</f>
        <v>A</v>
      </c>
    </row>
    <row r="70" spans="1:10">
      <c r="A70" s="4" t="s">
        <v>199</v>
      </c>
      <c r="B70" t="s">
        <v>60</v>
      </c>
      <c r="C70" t="s">
        <v>200</v>
      </c>
      <c r="D70" t="s">
        <v>13</v>
      </c>
      <c r="E70" s="13">
        <f>AVERAGE('Marks Term 1:Marks Term 4'!E70)</f>
        <v>4.5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>Calc!A70</f>
        <v>F</v>
      </c>
    </row>
    <row r="71" spans="1:10">
      <c r="A71" s="4" t="s">
        <v>201</v>
      </c>
      <c r="B71" t="s">
        <v>202</v>
      </c>
      <c r="C71" t="s">
        <v>203</v>
      </c>
      <c r="D71" t="s">
        <v>28</v>
      </c>
      <c r="E71" s="13">
        <f>AVERAGE('Marks Term 1:Marks Term 4'!E71)</f>
        <v>7.5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>Calc!A71</f>
        <v>B</v>
      </c>
    </row>
    <row r="72" spans="1:10">
      <c r="A72" s="4" t="s">
        <v>204</v>
      </c>
      <c r="B72" t="s">
        <v>205</v>
      </c>
      <c r="C72" t="s">
        <v>206</v>
      </c>
      <c r="D72" t="s">
        <v>13</v>
      </c>
      <c r="E72" s="13">
        <f>AVERAGE('Marks Term 1:Marks Term 4'!E72)</f>
        <v>2.5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>Calc!A72</f>
        <v>Fail</v>
      </c>
    </row>
    <row r="73" spans="1:10">
      <c r="A73" s="4" t="s">
        <v>207</v>
      </c>
      <c r="B73" t="s">
        <v>208</v>
      </c>
      <c r="C73" t="s">
        <v>209</v>
      </c>
      <c r="D73" t="s">
        <v>13</v>
      </c>
      <c r="E73" s="13">
        <f>AVERAGE('Marks Term 1:Marks Term 4'!E73)</f>
        <v>2.25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>Calc!A73</f>
        <v>Fail</v>
      </c>
    </row>
    <row r="74" spans="1:10">
      <c r="A74" s="4" t="s">
        <v>210</v>
      </c>
      <c r="B74" t="s">
        <v>211</v>
      </c>
      <c r="C74" t="s">
        <v>212</v>
      </c>
      <c r="D74" t="s">
        <v>20</v>
      </c>
      <c r="E74" s="13">
        <f>AVERAGE('Marks Term 1:Marks Term 4'!E74)</f>
        <v>5.75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>Calc!A74</f>
        <v>E</v>
      </c>
    </row>
    <row r="75" spans="1:10">
      <c r="A75" s="4" t="s">
        <v>213</v>
      </c>
      <c r="B75" t="s">
        <v>214</v>
      </c>
      <c r="C75" t="s">
        <v>215</v>
      </c>
      <c r="D75" t="s">
        <v>24</v>
      </c>
      <c r="E75" s="13">
        <f>AVERAGE('Marks Term 1:Marks Term 4'!E75)</f>
        <v>8.75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>Calc!A75</f>
        <v>B</v>
      </c>
    </row>
    <row r="76" spans="1:10">
      <c r="A76" s="4" t="s">
        <v>216</v>
      </c>
      <c r="B76" t="s">
        <v>217</v>
      </c>
      <c r="C76" t="s">
        <v>218</v>
      </c>
      <c r="D76" t="s">
        <v>13</v>
      </c>
      <c r="E76" s="13">
        <f>AVERAGE('Marks Term 1:Marks Term 4'!E76)</f>
        <v>7.25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>Calc!A76</f>
        <v>C</v>
      </c>
    </row>
    <row r="77" spans="1:10">
      <c r="A77" s="4" t="s">
        <v>219</v>
      </c>
      <c r="B77" t="s">
        <v>37</v>
      </c>
      <c r="C77" t="s">
        <v>220</v>
      </c>
      <c r="D77" t="s">
        <v>24</v>
      </c>
      <c r="E77" s="13">
        <f>AVERAGE('Marks Term 1:Marks Term 4'!E77)</f>
        <v>9.5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>Calc!A77</f>
        <v>A</v>
      </c>
    </row>
    <row r="78" spans="1:10">
      <c r="A78" s="4" t="s">
        <v>221</v>
      </c>
      <c r="B78" t="s">
        <v>222</v>
      </c>
      <c r="C78" t="s">
        <v>223</v>
      </c>
      <c r="D78" t="s">
        <v>13</v>
      </c>
      <c r="E78" s="13">
        <f>AVERAGE('Marks Term 1:Marks Term 4'!E78)</f>
        <v>4.75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>Calc!A78</f>
        <v>E</v>
      </c>
    </row>
    <row r="79" spans="1:10">
      <c r="A79" s="4" t="s">
        <v>224</v>
      </c>
      <c r="B79" t="s">
        <v>225</v>
      </c>
      <c r="C79" t="s">
        <v>226</v>
      </c>
      <c r="D79" t="s">
        <v>20</v>
      </c>
      <c r="E79" s="13">
        <f>AVERAGE('Marks Term 1:Marks Term 4'!E79)</f>
        <v>7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>Calc!A79</f>
        <v>C</v>
      </c>
    </row>
    <row r="80" spans="1:10">
      <c r="A80" s="4" t="s">
        <v>227</v>
      </c>
      <c r="B80" t="s">
        <v>228</v>
      </c>
      <c r="C80" t="s">
        <v>229</v>
      </c>
      <c r="D80" t="s">
        <v>28</v>
      </c>
      <c r="E80" s="13">
        <f>AVERAGE('Marks Term 1:Marks Term 4'!E80)</f>
        <v>9.25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>Calc!A80</f>
        <v>A</v>
      </c>
    </row>
    <row r="81" spans="1:10">
      <c r="A81" s="4" t="s">
        <v>230</v>
      </c>
      <c r="B81" t="s">
        <v>231</v>
      </c>
      <c r="C81" t="s">
        <v>232</v>
      </c>
      <c r="D81" t="s">
        <v>13</v>
      </c>
      <c r="E81" s="13">
        <f>AVERAGE('Marks Term 1:Marks Term 4'!E81)</f>
        <v>5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>Calc!A81</f>
        <v>E</v>
      </c>
    </row>
    <row r="82" spans="1:10">
      <c r="A82" s="4" t="s">
        <v>233</v>
      </c>
      <c r="B82" t="s">
        <v>234</v>
      </c>
      <c r="C82" t="s">
        <v>235</v>
      </c>
      <c r="D82" t="s">
        <v>20</v>
      </c>
      <c r="E82" s="13">
        <f>AVERAGE('Marks Term 1:Marks Term 4'!E82)</f>
        <v>7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>Calc!A82</f>
        <v>C</v>
      </c>
    </row>
    <row r="83" spans="1:10">
      <c r="A83" s="4" t="s">
        <v>236</v>
      </c>
      <c r="B83" t="s">
        <v>237</v>
      </c>
      <c r="C83" t="s">
        <v>238</v>
      </c>
      <c r="D83" t="s">
        <v>13</v>
      </c>
      <c r="E83" s="13">
        <f>AVERAGE('Marks Term 1:Marks Term 4'!E83)</f>
        <v>7.5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>Calc!A83</f>
        <v>B</v>
      </c>
    </row>
    <row r="84" spans="1:10">
      <c r="A84" s="4" t="s">
        <v>239</v>
      </c>
      <c r="B84" t="s">
        <v>240</v>
      </c>
      <c r="C84" t="s">
        <v>241</v>
      </c>
      <c r="D84" t="s">
        <v>20</v>
      </c>
      <c r="E84" s="13">
        <f>AVERAGE('Marks Term 1:Marks Term 4'!E84)</f>
        <v>6.25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>Calc!A84</f>
        <v>D</v>
      </c>
    </row>
    <row r="85" spans="1:10">
      <c r="A85" s="4" t="s">
        <v>242</v>
      </c>
      <c r="B85" t="s">
        <v>243</v>
      </c>
      <c r="C85" t="s">
        <v>244</v>
      </c>
      <c r="D85" t="s">
        <v>13</v>
      </c>
      <c r="E85" s="13">
        <f>AVERAGE('Marks Term 1:Marks Term 4'!E85)</f>
        <v>5.25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>Calc!A85</f>
        <v>E</v>
      </c>
    </row>
    <row r="86" spans="1:10">
      <c r="A86" s="4" t="s">
        <v>245</v>
      </c>
      <c r="B86" t="s">
        <v>246</v>
      </c>
      <c r="C86" t="s">
        <v>247</v>
      </c>
      <c r="D86" t="s">
        <v>13</v>
      </c>
      <c r="E86" s="13">
        <f>AVERAGE('Marks Term 1:Marks Term 4'!E86)</f>
        <v>4.25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>Calc!A86</f>
        <v>F</v>
      </c>
    </row>
    <row r="87" spans="1:10">
      <c r="A87" s="4" t="s">
        <v>248</v>
      </c>
      <c r="B87" t="s">
        <v>246</v>
      </c>
      <c r="C87" t="s">
        <v>249</v>
      </c>
      <c r="D87" t="s">
        <v>20</v>
      </c>
      <c r="E87" s="13">
        <f>AVERAGE('Marks Term 1:Marks Term 4'!E87)</f>
        <v>9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>Calc!A87</f>
        <v>A</v>
      </c>
    </row>
    <row r="88" spans="1:10">
      <c r="A88" s="4" t="s">
        <v>250</v>
      </c>
      <c r="B88" t="s">
        <v>251</v>
      </c>
      <c r="C88" t="s">
        <v>252</v>
      </c>
      <c r="D88" t="s">
        <v>28</v>
      </c>
      <c r="E88" s="13">
        <f>AVERAGE('Marks Term 1:Marks Term 4'!E88)</f>
        <v>9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>Calc!A88</f>
        <v>A</v>
      </c>
    </row>
    <row r="89" spans="1:10">
      <c r="A89" s="4" t="s">
        <v>253</v>
      </c>
      <c r="B89" t="s">
        <v>254</v>
      </c>
      <c r="C89" t="s">
        <v>255</v>
      </c>
      <c r="D89" t="s">
        <v>13</v>
      </c>
      <c r="E89" s="13">
        <f>AVERAGE('Marks Term 1:Marks Term 4'!E89)</f>
        <v>6.75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>Calc!A89</f>
        <v>C</v>
      </c>
    </row>
    <row r="90" spans="1:10">
      <c r="A90" s="4" t="s">
        <v>256</v>
      </c>
      <c r="B90" t="s">
        <v>257</v>
      </c>
      <c r="C90" t="s">
        <v>258</v>
      </c>
      <c r="D90" t="s">
        <v>20</v>
      </c>
      <c r="E90" s="13">
        <f>AVERAGE('Marks Term 1:Marks Term 4'!E90)</f>
        <v>9.25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>Calc!A90</f>
        <v>A</v>
      </c>
    </row>
    <row r="91" spans="1:10">
      <c r="A91" s="4" t="s">
        <v>259</v>
      </c>
      <c r="B91" t="s">
        <v>260</v>
      </c>
      <c r="C91" t="s">
        <v>261</v>
      </c>
      <c r="D91" t="s">
        <v>20</v>
      </c>
      <c r="E91" s="13">
        <f>AVERAGE('Marks Term 1:Marks Term 4'!E91)</f>
        <v>7.25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>Calc!A91</f>
        <v>C</v>
      </c>
    </row>
    <row r="92" spans="1:10">
      <c r="A92" s="4" t="s">
        <v>262</v>
      </c>
      <c r="B92" t="s">
        <v>263</v>
      </c>
      <c r="C92" t="s">
        <v>264</v>
      </c>
      <c r="D92" t="s">
        <v>20</v>
      </c>
      <c r="E92" s="13">
        <f>AVERAGE('Marks Term 1:Marks Term 4'!E92)</f>
        <v>6.75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>Calc!A92</f>
        <v>C</v>
      </c>
    </row>
    <row r="93" spans="1:10">
      <c r="A93" s="4" t="s">
        <v>265</v>
      </c>
      <c r="B93" t="s">
        <v>266</v>
      </c>
      <c r="C93" t="s">
        <v>267</v>
      </c>
      <c r="D93" t="s">
        <v>13</v>
      </c>
      <c r="E93" s="13">
        <f>AVERAGE('Marks Term 1:Marks Term 4'!E93)</f>
        <v>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>Calc!A93</f>
        <v>E</v>
      </c>
    </row>
    <row r="94" spans="1:10">
      <c r="A94" s="4" t="s">
        <v>268</v>
      </c>
      <c r="B94" t="s">
        <v>269</v>
      </c>
      <c r="C94" t="s">
        <v>270</v>
      </c>
      <c r="D94" t="s">
        <v>20</v>
      </c>
      <c r="E94" s="13">
        <f>AVERAGE('Marks Term 1:Marks Term 4'!E94)</f>
        <v>6.75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>Calc!A94</f>
        <v>C</v>
      </c>
    </row>
    <row r="95" spans="1:10">
      <c r="A95" s="4" t="s">
        <v>271</v>
      </c>
      <c r="B95" t="s">
        <v>272</v>
      </c>
      <c r="C95" t="s">
        <v>273</v>
      </c>
      <c r="D95" t="s">
        <v>24</v>
      </c>
      <c r="E95" s="13">
        <f>AVERAGE('Marks Term 1:Marks Term 4'!E95)</f>
        <v>9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>Calc!A95</f>
        <v>B</v>
      </c>
    </row>
    <row r="96" spans="1:10">
      <c r="A96" s="4" t="s">
        <v>274</v>
      </c>
      <c r="B96" t="s">
        <v>275</v>
      </c>
      <c r="C96" t="s">
        <v>276</v>
      </c>
      <c r="D96" t="s">
        <v>13</v>
      </c>
      <c r="E96" s="13">
        <f>AVERAGE('Marks Term 1:Marks Term 4'!E96)</f>
        <v>9.75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>Calc!A96</f>
        <v>A</v>
      </c>
    </row>
    <row r="97" spans="1:10">
      <c r="A97" s="4" t="s">
        <v>277</v>
      </c>
      <c r="B97" t="s">
        <v>278</v>
      </c>
      <c r="C97" t="s">
        <v>279</v>
      </c>
      <c r="D97" t="s">
        <v>13</v>
      </c>
      <c r="E97" s="13">
        <f>AVERAGE('Marks Term 1:Marks Term 4'!E97)</f>
        <v>2.25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>Calc!A97</f>
        <v>Fail</v>
      </c>
    </row>
    <row r="98" spans="1:10">
      <c r="A98" s="4" t="s">
        <v>280</v>
      </c>
      <c r="B98" t="s">
        <v>118</v>
      </c>
      <c r="C98" t="s">
        <v>281</v>
      </c>
      <c r="D98" t="s">
        <v>20</v>
      </c>
      <c r="E98" s="13">
        <f>AVERAGE('Marks Term 1:Marks Term 4'!E98)</f>
        <v>9.25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>Calc!A98</f>
        <v>A</v>
      </c>
    </row>
    <row r="99" spans="1:10">
      <c r="A99" s="4" t="s">
        <v>282</v>
      </c>
      <c r="B99" t="s">
        <v>283</v>
      </c>
      <c r="C99" t="s">
        <v>284</v>
      </c>
      <c r="D99" t="s">
        <v>28</v>
      </c>
      <c r="E99" s="13">
        <f>AVERAGE('Marks Term 1:Marks Term 4'!E99)</f>
        <v>6.75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>Calc!A99</f>
        <v>C</v>
      </c>
    </row>
    <row r="100" spans="1:10">
      <c r="A100" s="4" t="s">
        <v>285</v>
      </c>
      <c r="B100" t="s">
        <v>286</v>
      </c>
      <c r="C100" t="s">
        <v>287</v>
      </c>
      <c r="D100" t="s">
        <v>13</v>
      </c>
      <c r="E100" s="13">
        <f>AVERAGE('Marks Term 1:Marks Term 4'!E100)</f>
        <v>8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>Calc!A100</f>
        <v>C</v>
      </c>
    </row>
    <row r="101" spans="1:10">
      <c r="A101" s="4" t="s">
        <v>288</v>
      </c>
      <c r="B101" t="s">
        <v>289</v>
      </c>
      <c r="C101" t="s">
        <v>290</v>
      </c>
      <c r="D101" t="s">
        <v>20</v>
      </c>
      <c r="E101" s="13">
        <f>AVERAGE('Marks Term 1:Marks Term 4'!E101)</f>
        <v>4.25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>Calc!A101</f>
        <v>F</v>
      </c>
    </row>
    <row r="102" spans="1:10">
      <c r="A102" s="4" t="s">
        <v>291</v>
      </c>
      <c r="B102" t="s">
        <v>292</v>
      </c>
      <c r="C102" t="s">
        <v>293</v>
      </c>
      <c r="D102" t="s">
        <v>24</v>
      </c>
      <c r="E102" s="13">
        <f>AVERAGE('Marks Term 1:Marks Term 4'!E102)</f>
        <v>5.5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>Calc!A102</f>
        <v>D</v>
      </c>
    </row>
    <row r="103" spans="1:10">
      <c r="A103" s="4" t="s">
        <v>294</v>
      </c>
      <c r="B103" t="s">
        <v>295</v>
      </c>
      <c r="C103" t="s">
        <v>296</v>
      </c>
      <c r="D103" t="s">
        <v>20</v>
      </c>
      <c r="E103" s="13">
        <f>AVERAGE('Marks Term 1:Marks Term 4'!E103)</f>
        <v>8.25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>Calc!A103</f>
        <v>B</v>
      </c>
    </row>
    <row r="104" spans="1:10">
      <c r="A104" s="4" t="s">
        <v>297</v>
      </c>
      <c r="B104" t="s">
        <v>298</v>
      </c>
      <c r="C104" t="s">
        <v>299</v>
      </c>
      <c r="D104" t="s">
        <v>13</v>
      </c>
      <c r="E104" s="13">
        <f>AVERAGE('Marks Term 1:Marks Term 4'!E104)</f>
        <v>7.5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>Calc!A104</f>
        <v>C</v>
      </c>
    </row>
    <row r="105" spans="1:10">
      <c r="A105" s="4" t="s">
        <v>300</v>
      </c>
      <c r="B105" t="s">
        <v>301</v>
      </c>
      <c r="C105" t="s">
        <v>302</v>
      </c>
      <c r="D105" t="s">
        <v>24</v>
      </c>
      <c r="E105" s="13">
        <f>AVERAGE('Marks Term 1:Marks Term 4'!E105)</f>
        <v>8.25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>Calc!A105</f>
        <v>B</v>
      </c>
    </row>
    <row r="106" spans="1:10">
      <c r="A106" s="4" t="s">
        <v>303</v>
      </c>
      <c r="B106" t="s">
        <v>304</v>
      </c>
      <c r="C106" t="s">
        <v>305</v>
      </c>
      <c r="D106" t="s">
        <v>24</v>
      </c>
      <c r="E106" s="13">
        <f>AVERAGE('Marks Term 1:Marks Term 4'!E106)</f>
        <v>5.5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>Calc!A106</f>
        <v>E</v>
      </c>
    </row>
    <row r="107" spans="1:10">
      <c r="A107" s="4" t="s">
        <v>306</v>
      </c>
      <c r="B107" t="s">
        <v>307</v>
      </c>
      <c r="C107" t="s">
        <v>308</v>
      </c>
      <c r="D107" t="s">
        <v>13</v>
      </c>
      <c r="E107" s="13">
        <f>AVERAGE('Marks Term 1:Marks Term 4'!E107)</f>
        <v>8.75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>Calc!A107</f>
        <v>B</v>
      </c>
    </row>
    <row r="108" spans="1:10">
      <c r="A108" s="4" t="s">
        <v>309</v>
      </c>
      <c r="B108" t="s">
        <v>310</v>
      </c>
      <c r="C108" t="s">
        <v>311</v>
      </c>
      <c r="D108" t="s">
        <v>20</v>
      </c>
      <c r="E108" s="13">
        <f>AVERAGE('Marks Term 1:Marks Term 4'!E108)</f>
        <v>9.5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>Calc!A108</f>
        <v>A</v>
      </c>
    </row>
    <row r="109" spans="1:10">
      <c r="A109" s="4" t="s">
        <v>312</v>
      </c>
      <c r="B109" t="s">
        <v>313</v>
      </c>
      <c r="C109" t="s">
        <v>314</v>
      </c>
      <c r="D109" t="s">
        <v>28</v>
      </c>
      <c r="E109" s="13">
        <f>AVERAGE('Marks Term 1:Marks Term 4'!E109)</f>
        <v>6.25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>Calc!A109</f>
        <v>D</v>
      </c>
    </row>
    <row r="110" spans="1:10">
      <c r="A110" s="4" t="s">
        <v>315</v>
      </c>
      <c r="B110" t="s">
        <v>316</v>
      </c>
      <c r="C110" t="s">
        <v>317</v>
      </c>
      <c r="D110" t="s">
        <v>28</v>
      </c>
      <c r="E110" s="13">
        <f>AVERAGE('Marks Term 1:Marks Term 4'!E110)</f>
        <v>6.5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>Calc!A110</f>
        <v>D</v>
      </c>
    </row>
    <row r="111" spans="1:10">
      <c r="A111" s="4" t="s">
        <v>318</v>
      </c>
      <c r="B111" t="s">
        <v>319</v>
      </c>
      <c r="C111" t="s">
        <v>320</v>
      </c>
      <c r="D111" t="s">
        <v>20</v>
      </c>
      <c r="E111" s="13">
        <f>AVERAGE('Marks Term 1:Marks Term 4'!E111)</f>
        <v>3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>Calc!A111</f>
        <v>Fail</v>
      </c>
    </row>
    <row r="112" spans="1:10">
      <c r="A112" s="4" t="s">
        <v>324</v>
      </c>
      <c r="B112" t="s">
        <v>55</v>
      </c>
      <c r="C112" t="s">
        <v>323</v>
      </c>
      <c r="D112" t="s">
        <v>20</v>
      </c>
      <c r="E112" s="13">
        <f>AVERAGE('Marks Term 1:Marks Term 4'!E112)</f>
        <v>1.5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>Calc!A112</f>
        <v>Fail</v>
      </c>
    </row>
    <row r="113" spans="1:10">
      <c r="A113" s="4" t="s">
        <v>321</v>
      </c>
      <c r="B113" t="s">
        <v>322</v>
      </c>
      <c r="C113" t="s">
        <v>323</v>
      </c>
      <c r="D113" t="s">
        <v>24</v>
      </c>
      <c r="E113" s="13">
        <f>AVERAGE('Marks Term 1:Marks Term 4'!E113)</f>
        <v>4.25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>Calc!A113</f>
        <v>E</v>
      </c>
    </row>
    <row r="114" spans="1:10">
      <c r="A114" s="4" t="s">
        <v>325</v>
      </c>
      <c r="B114" t="s">
        <v>326</v>
      </c>
      <c r="C114" t="s">
        <v>327</v>
      </c>
      <c r="D114" t="s">
        <v>28</v>
      </c>
      <c r="E114" s="13">
        <f>AVERAGE('Marks Term 1:Marks Term 4'!E114)</f>
        <v>7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>Calc!A114</f>
        <v>C</v>
      </c>
    </row>
    <row r="115" spans="1:10">
      <c r="A115" s="4" t="s">
        <v>328</v>
      </c>
      <c r="B115" t="s">
        <v>329</v>
      </c>
      <c r="C115" t="s">
        <v>330</v>
      </c>
      <c r="D115" t="s">
        <v>28</v>
      </c>
      <c r="E115" s="13">
        <f>AVERAGE('Marks Term 1:Marks Term 4'!E115)</f>
        <v>5.75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>Calc!A115</f>
        <v>E</v>
      </c>
    </row>
    <row r="116" spans="1:10">
      <c r="A116" s="4" t="s">
        <v>331</v>
      </c>
      <c r="B116" t="s">
        <v>332</v>
      </c>
      <c r="C116" t="s">
        <v>333</v>
      </c>
      <c r="D116" t="s">
        <v>24</v>
      </c>
      <c r="E116" s="13">
        <f>AVERAGE('Marks Term 1:Marks Term 4'!E116)</f>
        <v>9.75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>Calc!A116</f>
        <v>A</v>
      </c>
    </row>
    <row r="117" spans="1:10">
      <c r="A117" s="4" t="s">
        <v>334</v>
      </c>
      <c r="B117" t="s">
        <v>335</v>
      </c>
      <c r="C117" t="s">
        <v>336</v>
      </c>
      <c r="D117" t="s">
        <v>28</v>
      </c>
      <c r="E117" s="13">
        <f>AVERAGE('Marks Term 1:Marks Term 4'!E117)</f>
        <v>6.75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>Calc!A117</f>
        <v>C</v>
      </c>
    </row>
    <row r="118" spans="1:10">
      <c r="A118" s="4" t="s">
        <v>339</v>
      </c>
      <c r="B118" t="s">
        <v>340</v>
      </c>
      <c r="C118" t="s">
        <v>333</v>
      </c>
      <c r="D118" t="s">
        <v>20</v>
      </c>
      <c r="E118" s="13">
        <f>AVERAGE('Marks Term 1:Marks Term 4'!E118)</f>
        <v>4.25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>Calc!A118</f>
        <v>F</v>
      </c>
    </row>
    <row r="119" spans="1:10">
      <c r="A119" s="4" t="s">
        <v>337</v>
      </c>
      <c r="B119" t="s">
        <v>338</v>
      </c>
      <c r="C119" t="s">
        <v>333</v>
      </c>
      <c r="D119" t="s">
        <v>13</v>
      </c>
      <c r="E119" s="13">
        <f>AVERAGE('Marks Term 1:Marks Term 4'!E119)</f>
        <v>5.75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>Calc!A119</f>
        <v>E</v>
      </c>
    </row>
    <row r="120" spans="1:10">
      <c r="A120" s="4" t="s">
        <v>341</v>
      </c>
      <c r="B120" t="s">
        <v>342</v>
      </c>
      <c r="C120" t="s">
        <v>343</v>
      </c>
      <c r="D120" t="s">
        <v>28</v>
      </c>
      <c r="E120" s="13">
        <f>AVERAGE('Marks Term 1:Marks Term 4'!E120)</f>
        <v>5.75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>Calc!A120</f>
        <v>D</v>
      </c>
    </row>
    <row r="121" spans="1:10">
      <c r="A121" s="4" t="s">
        <v>344</v>
      </c>
      <c r="B121" t="s">
        <v>345</v>
      </c>
      <c r="C121" t="s">
        <v>346</v>
      </c>
      <c r="D121" t="s">
        <v>20</v>
      </c>
      <c r="E121" s="13">
        <f>AVERAGE('Marks Term 1:Marks Term 4'!E121)</f>
        <v>9.75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>Calc!A121</f>
        <v>A</v>
      </c>
    </row>
    <row r="122" spans="1:10">
      <c r="A122" s="4" t="s">
        <v>347</v>
      </c>
      <c r="B122" t="s">
        <v>348</v>
      </c>
      <c r="C122" t="s">
        <v>349</v>
      </c>
      <c r="D122" t="s">
        <v>24</v>
      </c>
      <c r="E122" s="13">
        <f>AVERAGE('Marks Term 1:Marks Term 4'!E122)</f>
        <v>4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>Calc!A122</f>
        <v>F</v>
      </c>
    </row>
    <row r="123" spans="1:10">
      <c r="A123" s="4" t="s">
        <v>350</v>
      </c>
      <c r="B123" t="s">
        <v>351</v>
      </c>
      <c r="C123" t="s">
        <v>352</v>
      </c>
      <c r="D123" t="s">
        <v>28</v>
      </c>
      <c r="E123" s="13">
        <f>AVERAGE('Marks Term 1:Marks Term 4'!E123)</f>
        <v>1.5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>Calc!A123</f>
        <v>Fail</v>
      </c>
    </row>
    <row r="124" spans="1:10">
      <c r="A124" s="4" t="s">
        <v>353</v>
      </c>
      <c r="B124" t="s">
        <v>354</v>
      </c>
      <c r="C124" t="s">
        <v>355</v>
      </c>
      <c r="D124" t="s">
        <v>13</v>
      </c>
      <c r="E124" s="13">
        <f>AVERAGE('Marks Term 1:Marks Term 4'!E124)</f>
        <v>8.25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>Calc!A124</f>
        <v>B</v>
      </c>
    </row>
    <row r="125" spans="1:10">
      <c r="A125" s="4" t="s">
        <v>356</v>
      </c>
      <c r="B125" t="s">
        <v>357</v>
      </c>
      <c r="C125" t="s">
        <v>358</v>
      </c>
      <c r="D125" t="s">
        <v>28</v>
      </c>
      <c r="E125" s="13">
        <f>AVERAGE('Marks Term 1:Marks Term 4'!E125)</f>
        <v>8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>Calc!A125</f>
        <v>C</v>
      </c>
    </row>
    <row r="126" spans="1:10">
      <c r="A126" s="4" t="s">
        <v>359</v>
      </c>
      <c r="B126" t="s">
        <v>360</v>
      </c>
      <c r="C126" t="s">
        <v>361</v>
      </c>
      <c r="D126" t="s">
        <v>20</v>
      </c>
      <c r="E126" s="13">
        <f>AVERAGE('Marks Term 1:Marks Term 4'!E126)</f>
        <v>4.25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>Calc!A126</f>
        <v>F</v>
      </c>
    </row>
    <row r="127" spans="1:10">
      <c r="A127" s="4" t="s">
        <v>362</v>
      </c>
      <c r="B127" t="s">
        <v>363</v>
      </c>
      <c r="C127" t="s">
        <v>364</v>
      </c>
      <c r="D127" t="s">
        <v>28</v>
      </c>
      <c r="E127" s="13">
        <f>AVERAGE('Marks Term 1:Marks Term 4'!E127)</f>
        <v>8.75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>Calc!A127</f>
        <v>A</v>
      </c>
    </row>
    <row r="128" spans="1:10">
      <c r="A128" s="4" t="s">
        <v>365</v>
      </c>
      <c r="B128" t="s">
        <v>366</v>
      </c>
      <c r="C128" t="s">
        <v>367</v>
      </c>
      <c r="D128" t="s">
        <v>20</v>
      </c>
      <c r="E128" s="13">
        <f>AVERAGE('Marks Term 1:Marks Term 4'!E128)</f>
        <v>3.5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>Calc!A128</f>
        <v>F</v>
      </c>
    </row>
    <row r="129" spans="1:10">
      <c r="A129" s="4" t="s">
        <v>368</v>
      </c>
      <c r="B129" t="s">
        <v>103</v>
      </c>
      <c r="C129" t="s">
        <v>369</v>
      </c>
      <c r="D129" t="s">
        <v>28</v>
      </c>
      <c r="E129" s="13">
        <f>AVERAGE('Marks Term 1:Marks Term 4'!E129)</f>
        <v>3.25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>Calc!A129</f>
        <v>Fail</v>
      </c>
    </row>
    <row r="130" spans="1:10">
      <c r="A130" s="4" t="s">
        <v>370</v>
      </c>
      <c r="B130" t="s">
        <v>371</v>
      </c>
      <c r="C130" t="s">
        <v>372</v>
      </c>
      <c r="D130" t="s">
        <v>20</v>
      </c>
      <c r="E130" s="13">
        <f>AVERAGE('Marks Term 1:Marks Term 4'!E130)</f>
        <v>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>Calc!A130</f>
        <v>E</v>
      </c>
    </row>
    <row r="131" spans="1:10">
      <c r="A131" s="4" t="s">
        <v>373</v>
      </c>
      <c r="B131" t="s">
        <v>374</v>
      </c>
      <c r="C131" t="s">
        <v>375</v>
      </c>
      <c r="D131" t="s">
        <v>24</v>
      </c>
      <c r="E131" s="13">
        <f>AVERAGE('Marks Term 1:Marks Term 4'!E131)</f>
        <v>3.75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>Calc!A131</f>
        <v>F</v>
      </c>
    </row>
    <row r="132" spans="1:10">
      <c r="A132" s="4" t="s">
        <v>376</v>
      </c>
      <c r="B132" t="s">
        <v>377</v>
      </c>
      <c r="C132" t="s">
        <v>378</v>
      </c>
      <c r="D132" t="s">
        <v>13</v>
      </c>
      <c r="E132" s="13">
        <f>AVERAGE('Marks Term 1:Marks Term 4'!E132)</f>
        <v>6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>Calc!A132</f>
        <v>D</v>
      </c>
    </row>
    <row r="133" spans="1:10">
      <c r="A133" s="4" t="s">
        <v>379</v>
      </c>
      <c r="B133" t="s">
        <v>380</v>
      </c>
      <c r="C133" t="s">
        <v>381</v>
      </c>
      <c r="D133" t="s">
        <v>24</v>
      </c>
      <c r="E133" s="13">
        <f>AVERAGE('Marks Term 1:Marks Term 4'!E133)</f>
        <v>9.5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>Calc!A133</f>
        <v>A</v>
      </c>
    </row>
    <row r="134" spans="1:10">
      <c r="A134" s="4" t="s">
        <v>382</v>
      </c>
      <c r="B134" t="s">
        <v>383</v>
      </c>
      <c r="C134" t="s">
        <v>384</v>
      </c>
      <c r="D134" t="s">
        <v>13</v>
      </c>
      <c r="E134" s="13">
        <f>AVERAGE('Marks Term 1:Marks Term 4'!E134)</f>
        <v>9.5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>Calc!A134</f>
        <v>A</v>
      </c>
    </row>
    <row r="135" spans="1:10">
      <c r="A135" s="4" t="s">
        <v>385</v>
      </c>
      <c r="B135" t="s">
        <v>386</v>
      </c>
      <c r="C135" t="s">
        <v>387</v>
      </c>
      <c r="D135" t="s">
        <v>13</v>
      </c>
      <c r="E135" s="13">
        <f>AVERAGE('Marks Term 1:Marks Term 4'!E135)</f>
        <v>9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>Calc!A135</f>
        <v>A</v>
      </c>
    </row>
    <row r="136" spans="1:10">
      <c r="A136" s="4" t="s">
        <v>388</v>
      </c>
      <c r="B136" t="s">
        <v>389</v>
      </c>
      <c r="C136" t="s">
        <v>390</v>
      </c>
      <c r="D136" t="s">
        <v>13</v>
      </c>
      <c r="E136" s="13">
        <f>AVERAGE('Marks Term 1:Marks Term 4'!E136)</f>
        <v>6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>Calc!A136</f>
        <v>D</v>
      </c>
    </row>
    <row r="137" spans="1:10">
      <c r="A137" s="4" t="s">
        <v>391</v>
      </c>
      <c r="B137" t="s">
        <v>54</v>
      </c>
      <c r="C137" t="s">
        <v>392</v>
      </c>
      <c r="D137" t="s">
        <v>20</v>
      </c>
      <c r="E137" s="13">
        <f>AVERAGE('Marks Term 1:Marks Term 4'!E137)</f>
        <v>8.5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>Calc!A137</f>
        <v>A</v>
      </c>
    </row>
    <row r="138" spans="1:10">
      <c r="A138" s="4" t="s">
        <v>393</v>
      </c>
      <c r="B138" t="s">
        <v>386</v>
      </c>
      <c r="C138" t="s">
        <v>394</v>
      </c>
      <c r="D138" t="s">
        <v>24</v>
      </c>
      <c r="E138" s="13">
        <f>AVERAGE('Marks Term 1:Marks Term 4'!E138)</f>
        <v>8.5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>Calc!A138</f>
        <v>B</v>
      </c>
    </row>
    <row r="139" spans="1:10">
      <c r="A139" s="4" t="s">
        <v>395</v>
      </c>
      <c r="B139" t="s">
        <v>396</v>
      </c>
      <c r="C139" t="s">
        <v>397</v>
      </c>
      <c r="D139" t="s">
        <v>13</v>
      </c>
      <c r="E139" s="13">
        <f>AVERAGE('Marks Term 1:Marks Term 4'!E139)</f>
        <v>8.25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>Calc!A139</f>
        <v>B</v>
      </c>
    </row>
    <row r="140" spans="1:10">
      <c r="A140" s="4" t="s">
        <v>401</v>
      </c>
      <c r="B140" t="s">
        <v>402</v>
      </c>
      <c r="C140" t="s">
        <v>400</v>
      </c>
      <c r="D140" t="s">
        <v>20</v>
      </c>
      <c r="E140" s="13">
        <f>AVERAGE('Marks Term 1:Marks Term 4'!E140)</f>
        <v>6.5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>Calc!A140</f>
        <v>C</v>
      </c>
    </row>
    <row r="141" spans="1:10">
      <c r="A141" s="4" t="s">
        <v>398</v>
      </c>
      <c r="B141" t="s">
        <v>399</v>
      </c>
      <c r="C141" t="s">
        <v>400</v>
      </c>
      <c r="D141" t="s">
        <v>24</v>
      </c>
      <c r="E141" s="13">
        <f>AVERAGE('Marks Term 1:Marks Term 4'!E141)</f>
        <v>7.5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>Calc!A141</f>
        <v>C</v>
      </c>
    </row>
    <row r="142" spans="1:10">
      <c r="A142" s="4" t="s">
        <v>403</v>
      </c>
      <c r="B142" t="s">
        <v>404</v>
      </c>
      <c r="C142" t="s">
        <v>405</v>
      </c>
      <c r="D142" t="s">
        <v>13</v>
      </c>
      <c r="E142" s="13">
        <f>AVERAGE('Marks Term 1:Marks Term 4'!E142)</f>
        <v>2.75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>Calc!A142</f>
        <v>Fail</v>
      </c>
    </row>
    <row r="143" spans="1:10">
      <c r="A143" s="4" t="s">
        <v>417</v>
      </c>
      <c r="B143" t="s">
        <v>418</v>
      </c>
      <c r="C143" t="s">
        <v>408</v>
      </c>
      <c r="D143" t="s">
        <v>28</v>
      </c>
      <c r="E143" s="13">
        <f>AVERAGE('Marks Term 1:Marks Term 4'!E143)</f>
        <v>5.75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>Calc!A143</f>
        <v>E</v>
      </c>
    </row>
    <row r="144" spans="1:10">
      <c r="A144" s="4" t="s">
        <v>406</v>
      </c>
      <c r="B144" t="s">
        <v>407</v>
      </c>
      <c r="C144" t="s">
        <v>408</v>
      </c>
      <c r="D144" t="s">
        <v>20</v>
      </c>
      <c r="E144" s="13">
        <f>AVERAGE('Marks Term 1:Marks Term 4'!E144)</f>
        <v>9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>Calc!A144</f>
        <v>A</v>
      </c>
    </row>
    <row r="145" spans="1:10">
      <c r="A145" s="4" t="s">
        <v>410</v>
      </c>
      <c r="B145" t="s">
        <v>411</v>
      </c>
      <c r="C145" t="s">
        <v>408</v>
      </c>
      <c r="D145" t="s">
        <v>13</v>
      </c>
      <c r="E145" s="13">
        <f>AVERAGE('Marks Term 1:Marks Term 4'!E145)</f>
        <v>9.5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>Calc!A145</f>
        <v>A</v>
      </c>
    </row>
    <row r="146" spans="1:10">
      <c r="A146" s="4" t="s">
        <v>409</v>
      </c>
      <c r="B146" t="s">
        <v>60</v>
      </c>
      <c r="C146" t="s">
        <v>408</v>
      </c>
      <c r="D146" t="s">
        <v>20</v>
      </c>
      <c r="E146" s="13">
        <f>AVERAGE('Marks Term 1:Marks Term 4'!E146)</f>
        <v>6.5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>Calc!A146</f>
        <v>D</v>
      </c>
    </row>
    <row r="147" spans="1:10">
      <c r="A147" s="4" t="s">
        <v>415</v>
      </c>
      <c r="B147" t="s">
        <v>416</v>
      </c>
      <c r="C147" t="s">
        <v>408</v>
      </c>
      <c r="D147" t="s">
        <v>20</v>
      </c>
      <c r="E147" s="13">
        <f>AVERAGE('Marks Term 1:Marks Term 4'!E147)</f>
        <v>4.75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>Calc!A147</f>
        <v>E</v>
      </c>
    </row>
    <row r="148" spans="1:10">
      <c r="A148" s="4" t="s">
        <v>412</v>
      </c>
      <c r="B148" t="s">
        <v>413</v>
      </c>
      <c r="C148" t="s">
        <v>414</v>
      </c>
      <c r="D148" t="s">
        <v>28</v>
      </c>
      <c r="E148" s="13">
        <f>AVERAGE('Marks Term 1:Marks Term 4'!E148)</f>
        <v>6.75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>Calc!A148</f>
        <v>C</v>
      </c>
    </row>
    <row r="149" spans="1:10">
      <c r="A149" s="4" t="s">
        <v>419</v>
      </c>
      <c r="B149" t="s">
        <v>420</v>
      </c>
      <c r="C149" t="s">
        <v>421</v>
      </c>
      <c r="D149" t="s">
        <v>28</v>
      </c>
      <c r="E149" s="13">
        <f>AVERAGE('Marks Term 1:Marks Term 4'!E149)</f>
        <v>8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>Calc!A149</f>
        <v>B</v>
      </c>
    </row>
    <row r="150" spans="1:10">
      <c r="A150" s="4" t="s">
        <v>422</v>
      </c>
      <c r="B150" t="s">
        <v>423</v>
      </c>
      <c r="C150" t="s">
        <v>424</v>
      </c>
      <c r="D150" t="s">
        <v>13</v>
      </c>
      <c r="E150" s="13">
        <f>AVERAGE('Marks Term 1:Marks Term 4'!E150)</f>
        <v>6.25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>Calc!A150</f>
        <v>D</v>
      </c>
    </row>
    <row r="151" spans="1:10">
      <c r="A151" s="4" t="s">
        <v>425</v>
      </c>
      <c r="B151" t="s">
        <v>426</v>
      </c>
      <c r="C151" t="s">
        <v>427</v>
      </c>
      <c r="D151" t="s">
        <v>13</v>
      </c>
      <c r="E151" s="13">
        <f>AVERAGE('Marks Term 1:Marks Term 4'!E151)</f>
        <v>8.5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>Calc!A151</f>
        <v>A</v>
      </c>
    </row>
    <row r="152" spans="1:10">
      <c r="A152" s="4" t="s">
        <v>428</v>
      </c>
      <c r="B152" t="s">
        <v>429</v>
      </c>
      <c r="C152" t="s">
        <v>430</v>
      </c>
      <c r="D152" t="s">
        <v>20</v>
      </c>
      <c r="E152" s="13">
        <f>AVERAGE('Marks Term 1:Marks Term 4'!E152)</f>
        <v>6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>Calc!A152</f>
        <v>D</v>
      </c>
    </row>
    <row r="153" spans="1:10">
      <c r="A153" s="4" t="s">
        <v>434</v>
      </c>
      <c r="B153" t="s">
        <v>435</v>
      </c>
      <c r="C153" t="s">
        <v>433</v>
      </c>
      <c r="D153" t="s">
        <v>28</v>
      </c>
      <c r="E153" s="13">
        <f>AVERAGE('Marks Term 1:Marks Term 4'!E153)</f>
        <v>5.75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>Calc!A153</f>
        <v>E</v>
      </c>
    </row>
    <row r="154" spans="1:10">
      <c r="A154" s="4" t="s">
        <v>431</v>
      </c>
      <c r="B154" t="s">
        <v>432</v>
      </c>
      <c r="C154" t="s">
        <v>433</v>
      </c>
      <c r="D154" t="s">
        <v>13</v>
      </c>
      <c r="E154" s="13">
        <f>AVERAGE('Marks Term 1:Marks Term 4'!E154)</f>
        <v>7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>Calc!A154</f>
        <v>B</v>
      </c>
    </row>
    <row r="155" spans="1:10">
      <c r="A155" s="4" t="s">
        <v>436</v>
      </c>
      <c r="B155" t="s">
        <v>437</v>
      </c>
      <c r="C155" t="s">
        <v>438</v>
      </c>
      <c r="D155" t="s">
        <v>24</v>
      </c>
      <c r="E155" s="13">
        <f>AVERAGE('Marks Term 1:Marks Term 4'!E155)</f>
        <v>4.25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>Calc!A155</f>
        <v>F</v>
      </c>
    </row>
    <row r="156" spans="1:10">
      <c r="A156" s="4" t="s">
        <v>439</v>
      </c>
      <c r="B156" t="s">
        <v>440</v>
      </c>
      <c r="C156" t="s">
        <v>441</v>
      </c>
      <c r="D156" t="s">
        <v>24</v>
      </c>
      <c r="E156" s="13">
        <f>AVERAGE('Marks Term 1:Marks Term 4'!E156)</f>
        <v>3.75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>Calc!A156</f>
        <v>F</v>
      </c>
    </row>
    <row r="157" spans="1:10">
      <c r="A157" s="4" t="s">
        <v>442</v>
      </c>
      <c r="B157" t="s">
        <v>443</v>
      </c>
      <c r="C157" t="s">
        <v>444</v>
      </c>
      <c r="D157" t="s">
        <v>13</v>
      </c>
      <c r="E157" s="13">
        <f>AVERAGE('Marks Term 1:Marks Term 4'!E157)</f>
        <v>7.75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>Calc!A157</f>
        <v>C</v>
      </c>
    </row>
    <row r="158" spans="1:10">
      <c r="A158" s="4" t="s">
        <v>445</v>
      </c>
      <c r="B158" t="s">
        <v>446</v>
      </c>
      <c r="C158" t="s">
        <v>447</v>
      </c>
      <c r="D158" t="s">
        <v>20</v>
      </c>
      <c r="E158" s="13">
        <f>AVERAGE('Marks Term 1:Marks Term 4'!E158)</f>
        <v>8.75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>Calc!A158</f>
        <v>B</v>
      </c>
    </row>
    <row r="159" spans="1:10">
      <c r="A159" s="4" t="s">
        <v>453</v>
      </c>
      <c r="B159" t="s">
        <v>454</v>
      </c>
      <c r="C159" t="s">
        <v>455</v>
      </c>
      <c r="D159" t="s">
        <v>13</v>
      </c>
      <c r="E159" s="13">
        <f>AVERAGE('Marks Term 1:Marks Term 4'!E159)</f>
        <v>6.75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>Calc!A159</f>
        <v>C</v>
      </c>
    </row>
    <row r="160" spans="1:10">
      <c r="A160" s="4" t="s">
        <v>451</v>
      </c>
      <c r="B160" t="s">
        <v>452</v>
      </c>
      <c r="C160" t="s">
        <v>450</v>
      </c>
      <c r="D160" t="s">
        <v>28</v>
      </c>
      <c r="E160" s="13">
        <f>AVERAGE('Marks Term 1:Marks Term 4'!E160)</f>
        <v>5.5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>Calc!A160</f>
        <v>E</v>
      </c>
    </row>
    <row r="161" spans="1:10">
      <c r="A161" s="4" t="s">
        <v>448</v>
      </c>
      <c r="B161" t="s">
        <v>449</v>
      </c>
      <c r="C161" t="s">
        <v>450</v>
      </c>
      <c r="D161" t="s">
        <v>24</v>
      </c>
      <c r="E161" s="13">
        <f>AVERAGE('Marks Term 1:Marks Term 4'!E161)</f>
        <v>8.5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>Calc!A161</f>
        <v>A</v>
      </c>
    </row>
    <row r="162" spans="1:10">
      <c r="A162" s="4" t="s">
        <v>456</v>
      </c>
      <c r="B162" t="s">
        <v>457</v>
      </c>
      <c r="C162" t="s">
        <v>458</v>
      </c>
      <c r="D162" t="s">
        <v>28</v>
      </c>
      <c r="E162" s="13">
        <f>AVERAGE('Marks Term 1:Marks Term 4'!E162)</f>
        <v>3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>Calc!A162</f>
        <v>Fail</v>
      </c>
    </row>
    <row r="163" spans="1:10">
      <c r="A163" s="4" t="s">
        <v>459</v>
      </c>
      <c r="B163" t="s">
        <v>460</v>
      </c>
      <c r="C163" t="s">
        <v>461</v>
      </c>
      <c r="D163" t="s">
        <v>20</v>
      </c>
      <c r="E163" s="13">
        <f>AVERAGE('Marks Term 1:Marks Term 4'!E163)</f>
        <v>9.25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>Calc!A163</f>
        <v>A</v>
      </c>
    </row>
    <row r="164" spans="1:10">
      <c r="A164" s="4" t="s">
        <v>462</v>
      </c>
      <c r="B164" t="s">
        <v>463</v>
      </c>
      <c r="C164" t="s">
        <v>37</v>
      </c>
      <c r="D164" t="s">
        <v>24</v>
      </c>
      <c r="E164" s="13">
        <f>AVERAGE('Marks Term 1:Marks Term 4'!E164)</f>
        <v>2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>Calc!A164</f>
        <v>Fail</v>
      </c>
    </row>
    <row r="165" spans="1:10">
      <c r="A165" s="4" t="s">
        <v>464</v>
      </c>
      <c r="B165" t="s">
        <v>465</v>
      </c>
      <c r="C165" t="s">
        <v>466</v>
      </c>
      <c r="D165" t="s">
        <v>28</v>
      </c>
      <c r="E165" s="13">
        <f>AVERAGE('Marks Term 1:Marks Term 4'!E165)</f>
        <v>5.75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>Calc!A165</f>
        <v>E</v>
      </c>
    </row>
    <row r="166" spans="1:10">
      <c r="A166" s="4" t="s">
        <v>467</v>
      </c>
      <c r="B166" t="s">
        <v>468</v>
      </c>
      <c r="C166" t="s">
        <v>469</v>
      </c>
      <c r="D166" t="s">
        <v>13</v>
      </c>
      <c r="E166" s="13">
        <f>AVERAGE('Marks Term 1:Marks Term 4'!E166)</f>
        <v>6.5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>Calc!A166</f>
        <v>C</v>
      </c>
    </row>
    <row r="167" spans="1:10">
      <c r="A167" s="4" t="s">
        <v>470</v>
      </c>
      <c r="B167" t="s">
        <v>471</v>
      </c>
      <c r="C167" t="s">
        <v>472</v>
      </c>
      <c r="D167" t="s">
        <v>24</v>
      </c>
      <c r="E167" s="13">
        <f>AVERAGE('Marks Term 1:Marks Term 4'!E167)</f>
        <v>9.5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>Calc!A167</f>
        <v>A</v>
      </c>
    </row>
    <row r="168" spans="1:10">
      <c r="A168" s="4" t="s">
        <v>473</v>
      </c>
      <c r="B168" t="s">
        <v>474</v>
      </c>
      <c r="C168" t="s">
        <v>475</v>
      </c>
      <c r="D168" t="s">
        <v>24</v>
      </c>
      <c r="E168" s="13">
        <f>AVERAGE('Marks Term 1:Marks Term 4'!E168)</f>
        <v>8.75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>Calc!A168</f>
        <v>B</v>
      </c>
    </row>
    <row r="169" spans="1:10">
      <c r="A169" s="4" t="s">
        <v>476</v>
      </c>
      <c r="B169" t="s">
        <v>477</v>
      </c>
      <c r="C169" t="s">
        <v>478</v>
      </c>
      <c r="D169" t="s">
        <v>13</v>
      </c>
      <c r="E169" s="13">
        <f>AVERAGE('Marks Term 1:Marks Term 4'!E169)</f>
        <v>5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>Calc!A169</f>
        <v>E</v>
      </c>
    </row>
    <row r="170" spans="1:10">
      <c r="A170" s="4" t="s">
        <v>479</v>
      </c>
      <c r="B170" t="s">
        <v>480</v>
      </c>
      <c r="C170" t="s">
        <v>481</v>
      </c>
      <c r="D170" t="s">
        <v>28</v>
      </c>
      <c r="E170" s="13">
        <f>AVERAGE('Marks Term 1:Marks Term 4'!E170)</f>
        <v>5.75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>Calc!A170</f>
        <v>D</v>
      </c>
    </row>
    <row r="171" spans="1:10">
      <c r="A171" s="4" t="s">
        <v>487</v>
      </c>
      <c r="B171" t="s">
        <v>488</v>
      </c>
      <c r="C171" t="s">
        <v>484</v>
      </c>
      <c r="D171" t="s">
        <v>13</v>
      </c>
      <c r="E171" s="13">
        <f>AVERAGE('Marks Term 1:Marks Term 4'!E171)</f>
        <v>5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>Calc!A171</f>
        <v>E</v>
      </c>
    </row>
    <row r="172" spans="1:10">
      <c r="A172" s="4" t="s">
        <v>482</v>
      </c>
      <c r="B172" t="s">
        <v>483</v>
      </c>
      <c r="C172" t="s">
        <v>484</v>
      </c>
      <c r="D172" t="s">
        <v>20</v>
      </c>
      <c r="E172" s="13">
        <f>AVERAGE('Marks Term 1:Marks Term 4'!E172)</f>
        <v>8.25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>Calc!A172</f>
        <v>B</v>
      </c>
    </row>
    <row r="173" spans="1:10">
      <c r="A173" s="4" t="s">
        <v>485</v>
      </c>
      <c r="B173" t="s">
        <v>486</v>
      </c>
      <c r="C173" t="s">
        <v>484</v>
      </c>
      <c r="D173" t="s">
        <v>20</v>
      </c>
      <c r="E173" s="13">
        <f>AVERAGE('Marks Term 1:Marks Term 4'!E173)</f>
        <v>5.75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>Calc!A173</f>
        <v>D</v>
      </c>
    </row>
    <row r="174" spans="1:10">
      <c r="A174" s="4" t="s">
        <v>489</v>
      </c>
      <c r="B174" t="s">
        <v>490</v>
      </c>
      <c r="C174" t="s">
        <v>484</v>
      </c>
      <c r="D174" t="s">
        <v>28</v>
      </c>
      <c r="E174" s="13">
        <f>AVERAGE('Marks Term 1:Marks Term 4'!E174)</f>
        <v>5.5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>Calc!A174</f>
        <v>D</v>
      </c>
    </row>
    <row r="175" spans="1:10">
      <c r="A175" s="4" t="s">
        <v>491</v>
      </c>
      <c r="B175" t="s">
        <v>492</v>
      </c>
      <c r="C175" t="s">
        <v>493</v>
      </c>
      <c r="D175" t="s">
        <v>24</v>
      </c>
      <c r="E175" s="13">
        <f>AVERAGE('Marks Term 1:Marks Term 4'!E175)</f>
        <v>5.75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>Calc!A175</f>
        <v>D</v>
      </c>
    </row>
    <row r="176" spans="1:10">
      <c r="A176" s="4" t="s">
        <v>494</v>
      </c>
      <c r="B176" t="s">
        <v>495</v>
      </c>
      <c r="C176" t="s">
        <v>496</v>
      </c>
      <c r="D176" t="s">
        <v>20</v>
      </c>
      <c r="E176" s="13">
        <f>AVERAGE('Marks Term 1:Marks Term 4'!E176)</f>
        <v>9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>Calc!A176</f>
        <v>A</v>
      </c>
    </row>
    <row r="177" spans="1:10">
      <c r="A177" s="4" t="s">
        <v>500</v>
      </c>
      <c r="B177" t="s">
        <v>501</v>
      </c>
      <c r="C177" t="s">
        <v>499</v>
      </c>
      <c r="D177" t="s">
        <v>20</v>
      </c>
      <c r="E177" s="13">
        <f>AVERAGE('Marks Term 1:Marks Term 4'!E177)</f>
        <v>9.5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>Calc!A177</f>
        <v>A</v>
      </c>
    </row>
    <row r="178" spans="1:10">
      <c r="A178" s="4" t="s">
        <v>497</v>
      </c>
      <c r="B178" t="s">
        <v>498</v>
      </c>
      <c r="C178" t="s">
        <v>499</v>
      </c>
      <c r="D178" t="s">
        <v>20</v>
      </c>
      <c r="E178" s="13">
        <f>AVERAGE('Marks Term 1:Marks Term 4'!E178)</f>
        <v>9.5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>Calc!A178</f>
        <v>A</v>
      </c>
    </row>
    <row r="179" spans="1:10">
      <c r="A179" s="4" t="s">
        <v>502</v>
      </c>
      <c r="B179" t="s">
        <v>503</v>
      </c>
      <c r="C179" t="s">
        <v>504</v>
      </c>
      <c r="D179" t="s">
        <v>24</v>
      </c>
      <c r="E179" s="13">
        <f>AVERAGE('Marks Term 1:Marks Term 4'!E179)</f>
        <v>9.5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>Calc!A179</f>
        <v>A</v>
      </c>
    </row>
    <row r="180" spans="1:10">
      <c r="A180" s="4" t="s">
        <v>505</v>
      </c>
      <c r="B180" t="s">
        <v>506</v>
      </c>
      <c r="C180" t="s">
        <v>507</v>
      </c>
      <c r="D180" t="s">
        <v>24</v>
      </c>
      <c r="E180" s="13">
        <f>AVERAGE('Marks Term 1:Marks Term 4'!E180)</f>
        <v>6.25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>Calc!A180</f>
        <v>D</v>
      </c>
    </row>
    <row r="181" spans="1:10">
      <c r="A181" s="4" t="s">
        <v>508</v>
      </c>
      <c r="B181" t="s">
        <v>509</v>
      </c>
      <c r="C181" t="s">
        <v>510</v>
      </c>
      <c r="D181" t="s">
        <v>13</v>
      </c>
      <c r="E181" s="13">
        <f>AVERAGE('Marks Term 1:Marks Term 4'!E181)</f>
        <v>9.5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>Calc!A181</f>
        <v>A</v>
      </c>
    </row>
    <row r="182" spans="1:10">
      <c r="A182" s="4" t="s">
        <v>511</v>
      </c>
      <c r="B182" t="s">
        <v>512</v>
      </c>
      <c r="C182" t="s">
        <v>513</v>
      </c>
      <c r="D182" t="s">
        <v>24</v>
      </c>
      <c r="E182" s="13">
        <f>AVERAGE('Marks Term 1:Marks Term 4'!E182)</f>
        <v>2.75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>Calc!A182</f>
        <v>Fail</v>
      </c>
    </row>
    <row r="183" spans="1:10">
      <c r="A183" s="4" t="s">
        <v>514</v>
      </c>
      <c r="B183" t="s">
        <v>515</v>
      </c>
      <c r="C183" t="s">
        <v>516</v>
      </c>
      <c r="D183" t="s">
        <v>28</v>
      </c>
      <c r="E183" s="13">
        <f>AVERAGE('Marks Term 1:Marks Term 4'!E183)</f>
        <v>3.25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>Calc!A183</f>
        <v>Fail</v>
      </c>
    </row>
    <row r="184" spans="1:10">
      <c r="A184" s="4" t="s">
        <v>517</v>
      </c>
      <c r="B184" t="s">
        <v>518</v>
      </c>
      <c r="C184" t="s">
        <v>519</v>
      </c>
      <c r="D184" t="s">
        <v>20</v>
      </c>
      <c r="E184" s="13">
        <f>AVERAGE('Marks Term 1:Marks Term 4'!E184)</f>
        <v>5.25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>Calc!A184</f>
        <v>D</v>
      </c>
    </row>
    <row r="185" spans="1:10">
      <c r="A185" s="4" t="s">
        <v>520</v>
      </c>
      <c r="B185" t="s">
        <v>521</v>
      </c>
      <c r="C185" t="s">
        <v>522</v>
      </c>
      <c r="D185" t="s">
        <v>20</v>
      </c>
      <c r="E185" s="13">
        <f>AVERAGE('Marks Term 1:Marks Term 4'!E185)</f>
        <v>4.25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>Calc!A185</f>
        <v>F</v>
      </c>
    </row>
    <row r="186" spans="1:10">
      <c r="A186" s="4" t="s">
        <v>523</v>
      </c>
      <c r="B186" t="s">
        <v>524</v>
      </c>
      <c r="C186" t="s">
        <v>525</v>
      </c>
      <c r="D186" t="s">
        <v>13</v>
      </c>
      <c r="E186" s="13">
        <f>AVERAGE('Marks Term 1:Marks Term 4'!E186)</f>
        <v>8.5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>Calc!A186</f>
        <v>A</v>
      </c>
    </row>
    <row r="187" spans="1:10">
      <c r="A187" s="4" t="s">
        <v>526</v>
      </c>
      <c r="B187" t="s">
        <v>527</v>
      </c>
      <c r="C187" t="s">
        <v>528</v>
      </c>
      <c r="D187" t="s">
        <v>13</v>
      </c>
      <c r="E187" s="13">
        <f>AVERAGE('Marks Term 1:Marks Term 4'!E187)</f>
        <v>1.75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>Calc!A187</f>
        <v>Fail</v>
      </c>
    </row>
    <row r="188" spans="1:10">
      <c r="A188" s="4" t="s">
        <v>529</v>
      </c>
      <c r="B188" t="s">
        <v>530</v>
      </c>
      <c r="C188" t="s">
        <v>531</v>
      </c>
      <c r="D188" t="s">
        <v>28</v>
      </c>
      <c r="E188" s="13">
        <f>AVERAGE('Marks Term 1:Marks Term 4'!E188)</f>
        <v>9.25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>Calc!A188</f>
        <v>A</v>
      </c>
    </row>
    <row r="189" spans="1:10">
      <c r="A189" s="4" t="s">
        <v>533</v>
      </c>
      <c r="B189" t="s">
        <v>534</v>
      </c>
      <c r="C189" t="s">
        <v>531</v>
      </c>
      <c r="D189" t="s">
        <v>13</v>
      </c>
      <c r="E189" s="13">
        <f>AVERAGE('Marks Term 1:Marks Term 4'!E189)</f>
        <v>4.25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>Calc!A189</f>
        <v>F</v>
      </c>
    </row>
    <row r="190" spans="1:10">
      <c r="A190" s="4" t="s">
        <v>532</v>
      </c>
      <c r="B190" t="s">
        <v>115</v>
      </c>
      <c r="C190" t="s">
        <v>531</v>
      </c>
      <c r="D190" t="s">
        <v>13</v>
      </c>
      <c r="E190" s="13">
        <f>AVERAGE('Marks Term 1:Marks Term 4'!E190)</f>
        <v>7.25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>Calc!A190</f>
        <v>C</v>
      </c>
    </row>
    <row r="191" spans="1:10">
      <c r="A191" s="4" t="s">
        <v>535</v>
      </c>
      <c r="B191" t="s">
        <v>536</v>
      </c>
      <c r="C191" t="s">
        <v>537</v>
      </c>
      <c r="D191" t="s">
        <v>28</v>
      </c>
      <c r="E191" s="13">
        <f>AVERAGE('Marks Term 1:Marks Term 4'!E191)</f>
        <v>2.75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>Calc!A191</f>
        <v>Fail</v>
      </c>
    </row>
    <row r="192" spans="1:10">
      <c r="A192" s="4" t="s">
        <v>547</v>
      </c>
      <c r="B192" t="s">
        <v>548</v>
      </c>
      <c r="C192" t="s">
        <v>546</v>
      </c>
      <c r="D192" t="s">
        <v>20</v>
      </c>
      <c r="E192" s="13">
        <f>AVERAGE('Marks Term 1:Marks Term 4'!E192)</f>
        <v>7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>Calc!A192</f>
        <v>C</v>
      </c>
    </row>
    <row r="193" spans="1:10">
      <c r="A193" s="4" t="s">
        <v>551</v>
      </c>
      <c r="B193" t="s">
        <v>552</v>
      </c>
      <c r="C193" t="s">
        <v>540</v>
      </c>
      <c r="D193" t="s">
        <v>20</v>
      </c>
      <c r="E193" s="13">
        <f>AVERAGE('Marks Term 1:Marks Term 4'!E193)</f>
        <v>6.5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>Calc!A193</f>
        <v>D</v>
      </c>
    </row>
    <row r="194" spans="1:10">
      <c r="A194" s="4" t="s">
        <v>549</v>
      </c>
      <c r="B194" t="s">
        <v>550</v>
      </c>
      <c r="C194" t="s">
        <v>546</v>
      </c>
      <c r="D194" t="s">
        <v>13</v>
      </c>
      <c r="E194" s="13">
        <f>AVERAGE('Marks Term 1:Marks Term 4'!E194)</f>
        <v>7.25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>Calc!A194</f>
        <v>C</v>
      </c>
    </row>
    <row r="195" spans="1:10">
      <c r="A195" s="4" t="s">
        <v>541</v>
      </c>
      <c r="B195" t="s">
        <v>542</v>
      </c>
      <c r="C195" t="s">
        <v>540</v>
      </c>
      <c r="D195" t="s">
        <v>13</v>
      </c>
      <c r="E195" s="13">
        <f>AVERAGE('Marks Term 1:Marks Term 4'!E195)</f>
        <v>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>Calc!A195</f>
        <v>A</v>
      </c>
    </row>
    <row r="196" spans="1:10">
      <c r="A196" s="4" t="s">
        <v>543</v>
      </c>
      <c r="B196" t="s">
        <v>495</v>
      </c>
      <c r="C196" t="s">
        <v>540</v>
      </c>
      <c r="D196" t="s">
        <v>13</v>
      </c>
      <c r="E196" s="13">
        <f>AVERAGE('Marks Term 1:Marks Term 4'!E196)</f>
        <v>7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>Calc!A196</f>
        <v>C</v>
      </c>
    </row>
    <row r="197" spans="1:10">
      <c r="A197" s="4" t="s">
        <v>544</v>
      </c>
      <c r="B197" t="s">
        <v>545</v>
      </c>
      <c r="C197" t="s">
        <v>546</v>
      </c>
      <c r="D197" t="s">
        <v>13</v>
      </c>
      <c r="E197" s="13">
        <f>AVERAGE('Marks Term 1:Marks Term 4'!E197)</f>
        <v>6.25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>Calc!A197</f>
        <v>D</v>
      </c>
    </row>
    <row r="198" spans="1:10">
      <c r="A198" s="4" t="s">
        <v>538</v>
      </c>
      <c r="B198" t="s">
        <v>539</v>
      </c>
      <c r="C198" t="s">
        <v>540</v>
      </c>
      <c r="D198" t="s">
        <v>24</v>
      </c>
      <c r="E198" s="13">
        <f>AVERAGE('Marks Term 1:Marks Term 4'!E198)</f>
        <v>8.5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>Calc!A198</f>
        <v>B</v>
      </c>
    </row>
    <row r="199" spans="1:10">
      <c r="A199" s="4" t="s">
        <v>553</v>
      </c>
      <c r="B199" t="s">
        <v>554</v>
      </c>
      <c r="C199" t="s">
        <v>540</v>
      </c>
      <c r="D199" t="s">
        <v>13</v>
      </c>
      <c r="E199" s="13">
        <f>AVERAGE('Marks Term 1:Marks Term 4'!E199)</f>
        <v>5.75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>Calc!A199</f>
        <v>E</v>
      </c>
    </row>
    <row r="200" spans="1:10">
      <c r="A200" s="4" t="s">
        <v>555</v>
      </c>
      <c r="B200" t="s">
        <v>556</v>
      </c>
      <c r="C200" t="s">
        <v>540</v>
      </c>
      <c r="D200" t="s">
        <v>24</v>
      </c>
      <c r="E200" s="13">
        <f>AVERAGE('Marks Term 1:Marks Term 4'!E200)</f>
        <v>4.25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>Calc!A200</f>
        <v>F</v>
      </c>
    </row>
    <row r="201" spans="1:10">
      <c r="A201" s="4" t="s">
        <v>557</v>
      </c>
      <c r="B201" t="s">
        <v>558</v>
      </c>
      <c r="C201" t="s">
        <v>546</v>
      </c>
      <c r="D201" t="s">
        <v>28</v>
      </c>
      <c r="E201" s="13">
        <f>AVERAGE('Marks Term 1:Marks Term 4'!E201)</f>
        <v>4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>Calc!A201</f>
        <v>F</v>
      </c>
    </row>
    <row r="202" spans="1:10">
      <c r="A202" s="4" t="s">
        <v>559</v>
      </c>
      <c r="B202" t="s">
        <v>560</v>
      </c>
      <c r="C202" t="s">
        <v>561</v>
      </c>
      <c r="D202" t="s">
        <v>24</v>
      </c>
      <c r="E202" s="13">
        <f>AVERAGE('Marks Term 1:Marks Term 4'!E202)</f>
        <v>10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>Calc!A202</f>
        <v>A</v>
      </c>
    </row>
    <row r="203" spans="1:10">
      <c r="A203" s="4" t="s">
        <v>566</v>
      </c>
      <c r="B203" t="s">
        <v>567</v>
      </c>
      <c r="C203" t="s">
        <v>568</v>
      </c>
      <c r="D203" t="s">
        <v>13</v>
      </c>
      <c r="E203" s="13">
        <f>AVERAGE('Marks Term 1:Marks Term 4'!E203)</f>
        <v>7.5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>Calc!A203</f>
        <v>C</v>
      </c>
    </row>
    <row r="204" spans="1:10">
      <c r="A204" s="4" t="s">
        <v>562</v>
      </c>
      <c r="B204" t="s">
        <v>563</v>
      </c>
      <c r="C204" t="s">
        <v>561</v>
      </c>
      <c r="D204" t="s">
        <v>28</v>
      </c>
      <c r="E204" s="13">
        <f>AVERAGE('Marks Term 1:Marks Term 4'!E204)</f>
        <v>8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>Calc!A204</f>
        <v>B</v>
      </c>
    </row>
    <row r="205" spans="1:10">
      <c r="A205" s="4" t="s">
        <v>564</v>
      </c>
      <c r="B205" t="s">
        <v>565</v>
      </c>
      <c r="C205" t="s">
        <v>561</v>
      </c>
      <c r="D205" t="s">
        <v>28</v>
      </c>
      <c r="E205" s="13">
        <f>AVERAGE('Marks Term 1:Marks Term 4'!E205)</f>
        <v>8.5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>Calc!A205</f>
        <v>B</v>
      </c>
    </row>
    <row r="206" spans="1:10">
      <c r="A206" s="4" t="s">
        <v>569</v>
      </c>
      <c r="B206" t="s">
        <v>570</v>
      </c>
      <c r="C206" t="s">
        <v>571</v>
      </c>
      <c r="D206" t="s">
        <v>28</v>
      </c>
      <c r="E206" s="13">
        <f>AVERAGE('Marks Term 1:Marks Term 4'!E206)</f>
        <v>2.75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>Calc!A206</f>
        <v>Fail</v>
      </c>
    </row>
    <row r="207" spans="1:10">
      <c r="A207" s="4" t="s">
        <v>572</v>
      </c>
      <c r="B207" t="s">
        <v>573</v>
      </c>
      <c r="C207" t="s">
        <v>574</v>
      </c>
      <c r="D207" t="s">
        <v>13</v>
      </c>
      <c r="E207" s="13">
        <f>AVERAGE('Marks Term 1:Marks Term 4'!E207)</f>
        <v>8.25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>Calc!A207</f>
        <v>B</v>
      </c>
    </row>
    <row r="208" spans="1:10">
      <c r="A208" s="4" t="s">
        <v>575</v>
      </c>
      <c r="B208" t="s">
        <v>576</v>
      </c>
      <c r="C208" t="s">
        <v>577</v>
      </c>
      <c r="D208" t="s">
        <v>28</v>
      </c>
      <c r="E208" s="13">
        <f>AVERAGE('Marks Term 1:Marks Term 4'!E208)</f>
        <v>8.25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>Calc!A208</f>
        <v>A</v>
      </c>
    </row>
    <row r="209" spans="1:10">
      <c r="A209" s="4" t="s">
        <v>578</v>
      </c>
      <c r="B209" t="s">
        <v>579</v>
      </c>
      <c r="C209" t="s">
        <v>580</v>
      </c>
      <c r="D209" t="s">
        <v>24</v>
      </c>
      <c r="E209" s="13">
        <f>AVERAGE('Marks Term 1:Marks Term 4'!E209)</f>
        <v>6.75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>Calc!A209</f>
        <v>D</v>
      </c>
    </row>
    <row r="210" spans="1:10">
      <c r="A210" s="4" t="s">
        <v>581</v>
      </c>
      <c r="B210" t="s">
        <v>582</v>
      </c>
      <c r="C210" t="s">
        <v>583</v>
      </c>
      <c r="D210" t="s">
        <v>13</v>
      </c>
      <c r="E210" s="13">
        <f>AVERAGE('Marks Term 1:Marks Term 4'!E210)</f>
        <v>4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>Calc!A210</f>
        <v>F</v>
      </c>
    </row>
    <row r="211" spans="1:10">
      <c r="A211" s="4" t="s">
        <v>592</v>
      </c>
      <c r="B211" t="s">
        <v>170</v>
      </c>
      <c r="C211" t="s">
        <v>586</v>
      </c>
      <c r="D211" t="s">
        <v>13</v>
      </c>
      <c r="E211" s="13">
        <f>AVERAGE('Marks Term 1:Marks Term 4'!E211)</f>
        <v>8.25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>Calc!A211</f>
        <v>B</v>
      </c>
    </row>
    <row r="212" spans="1:10">
      <c r="A212" s="4" t="s">
        <v>593</v>
      </c>
      <c r="B212" t="s">
        <v>594</v>
      </c>
      <c r="C212" t="s">
        <v>595</v>
      </c>
      <c r="D212" t="s">
        <v>24</v>
      </c>
      <c r="E212" s="13">
        <f>AVERAGE('Marks Term 1:Marks Term 4'!E212)</f>
        <v>7.75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>Calc!A212</f>
        <v>C</v>
      </c>
    </row>
    <row r="213" spans="1:10">
      <c r="A213" s="4" t="s">
        <v>587</v>
      </c>
      <c r="B213" t="s">
        <v>588</v>
      </c>
      <c r="C213" t="s">
        <v>589</v>
      </c>
      <c r="D213" t="s">
        <v>24</v>
      </c>
      <c r="E213" s="13">
        <f>AVERAGE('Marks Term 1:Marks Term 4'!E213)</f>
        <v>9.25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>Calc!A213</f>
        <v>A</v>
      </c>
    </row>
    <row r="214" spans="1:10">
      <c r="A214" s="4" t="s">
        <v>600</v>
      </c>
      <c r="B214" t="s">
        <v>601</v>
      </c>
      <c r="C214" t="s">
        <v>589</v>
      </c>
      <c r="D214" t="s">
        <v>28</v>
      </c>
      <c r="E214" s="13">
        <f>AVERAGE('Marks Term 1:Marks Term 4'!E214)</f>
        <v>4.75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>Calc!A214</f>
        <v>F</v>
      </c>
    </row>
    <row r="215" spans="1:10">
      <c r="A215" s="4" t="s">
        <v>590</v>
      </c>
      <c r="B215" t="s">
        <v>591</v>
      </c>
      <c r="C215" t="s">
        <v>589</v>
      </c>
      <c r="D215" t="s">
        <v>28</v>
      </c>
      <c r="E215" s="13">
        <f>AVERAGE('Marks Term 1:Marks Term 4'!E215)</f>
        <v>7.75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>Calc!A215</f>
        <v>B</v>
      </c>
    </row>
    <row r="216" spans="1:10">
      <c r="A216" s="4" t="s">
        <v>584</v>
      </c>
      <c r="B216" t="s">
        <v>585</v>
      </c>
      <c r="C216" t="s">
        <v>586</v>
      </c>
      <c r="D216" t="s">
        <v>13</v>
      </c>
      <c r="E216" s="13">
        <f>AVERAGE('Marks Term 1:Marks Term 4'!E216)</f>
        <v>8.75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>Calc!A216</f>
        <v>A</v>
      </c>
    </row>
    <row r="217" spans="1:10">
      <c r="A217" s="4" t="s">
        <v>596</v>
      </c>
      <c r="B217" t="s">
        <v>597</v>
      </c>
      <c r="C217" t="s">
        <v>589</v>
      </c>
      <c r="D217" t="s">
        <v>13</v>
      </c>
      <c r="E217" s="13">
        <f>AVERAGE('Marks Term 1:Marks Term 4'!E217)</f>
        <v>6.75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>Calc!A217</f>
        <v>C</v>
      </c>
    </row>
    <row r="218" spans="1:10">
      <c r="A218" s="4" t="s">
        <v>598</v>
      </c>
      <c r="B218" t="s">
        <v>599</v>
      </c>
      <c r="C218" t="s">
        <v>586</v>
      </c>
      <c r="D218" t="s">
        <v>20</v>
      </c>
      <c r="E218" s="13">
        <f>AVERAGE('Marks Term 1:Marks Term 4'!E218)</f>
        <v>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>Calc!A218</f>
        <v>Fail</v>
      </c>
    </row>
    <row r="219" spans="1:10">
      <c r="A219" s="4" t="s">
        <v>602</v>
      </c>
      <c r="B219" t="s">
        <v>603</v>
      </c>
      <c r="C219" t="s">
        <v>604</v>
      </c>
      <c r="D219" t="s">
        <v>13</v>
      </c>
      <c r="E219" s="13">
        <f>AVERAGE('Marks Term 1:Marks Term 4'!E219)</f>
        <v>7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>Calc!A219</f>
        <v>C</v>
      </c>
    </row>
    <row r="220" spans="1:10">
      <c r="A220" s="4" t="s">
        <v>605</v>
      </c>
      <c r="B220" t="s">
        <v>606</v>
      </c>
      <c r="C220" t="s">
        <v>607</v>
      </c>
      <c r="D220" t="s">
        <v>13</v>
      </c>
      <c r="E220" s="13">
        <f>AVERAGE('Marks Term 1:Marks Term 4'!E220)</f>
        <v>3.25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>Calc!A220</f>
        <v>Fail</v>
      </c>
    </row>
    <row r="221" spans="1:10">
      <c r="A221" s="4" t="s">
        <v>611</v>
      </c>
      <c r="B221" t="s">
        <v>612</v>
      </c>
      <c r="C221" t="s">
        <v>610</v>
      </c>
      <c r="D221" t="s">
        <v>13</v>
      </c>
      <c r="E221" s="13">
        <f>AVERAGE('Marks Term 1:Marks Term 4'!E221)</f>
        <v>5.5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>Calc!A221</f>
        <v>E</v>
      </c>
    </row>
    <row r="222" spans="1:10">
      <c r="A222" s="4" t="s">
        <v>608</v>
      </c>
      <c r="B222" t="s">
        <v>609</v>
      </c>
      <c r="C222" t="s">
        <v>610</v>
      </c>
      <c r="D222" t="s">
        <v>24</v>
      </c>
      <c r="E222" s="13">
        <f>AVERAGE('Marks Term 1:Marks Term 4'!E222)</f>
        <v>7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>Calc!A222</f>
        <v>C</v>
      </c>
    </row>
    <row r="223" spans="1:10">
      <c r="A223" s="4" t="s">
        <v>613</v>
      </c>
      <c r="B223" t="s">
        <v>357</v>
      </c>
      <c r="C223" t="s">
        <v>614</v>
      </c>
      <c r="D223" t="s">
        <v>20</v>
      </c>
      <c r="E223" s="13">
        <f>AVERAGE('Marks Term 1:Marks Term 4'!E223)</f>
        <v>3.25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>Calc!A223</f>
        <v>Fail</v>
      </c>
    </row>
    <row r="224" spans="1:10">
      <c r="A224" s="4" t="s">
        <v>615</v>
      </c>
      <c r="B224" t="s">
        <v>616</v>
      </c>
      <c r="C224" t="s">
        <v>617</v>
      </c>
      <c r="D224" t="s">
        <v>28</v>
      </c>
      <c r="E224" s="13">
        <f>AVERAGE('Marks Term 1:Marks Term 4'!E224)</f>
        <v>4.75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>Calc!A224</f>
        <v>E</v>
      </c>
    </row>
    <row r="225" spans="1:10">
      <c r="A225" s="4" t="s">
        <v>621</v>
      </c>
      <c r="B225" t="s">
        <v>622</v>
      </c>
      <c r="C225" t="s">
        <v>620</v>
      </c>
      <c r="D225" t="s">
        <v>28</v>
      </c>
      <c r="E225" s="13">
        <f>AVERAGE('Marks Term 1:Marks Term 4'!E225)</f>
        <v>7.25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>Calc!A225</f>
        <v>C</v>
      </c>
    </row>
    <row r="226" spans="1:10">
      <c r="A226" s="4" t="s">
        <v>618</v>
      </c>
      <c r="B226" t="s">
        <v>619</v>
      </c>
      <c r="C226" t="s">
        <v>620</v>
      </c>
      <c r="D226" t="s">
        <v>20</v>
      </c>
      <c r="E226" s="13">
        <f>AVERAGE('Marks Term 1:Marks Term 4'!E226)</f>
        <v>9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>Calc!A226</f>
        <v>A</v>
      </c>
    </row>
    <row r="227" spans="1:10">
      <c r="A227" s="4" t="s">
        <v>623</v>
      </c>
      <c r="B227" t="s">
        <v>624</v>
      </c>
      <c r="C227" t="s">
        <v>625</v>
      </c>
      <c r="D227" t="s">
        <v>13</v>
      </c>
      <c r="E227" s="13">
        <f>AVERAGE('Marks Term 1:Marks Term 4'!E227)</f>
        <v>5.75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>Calc!A227</f>
        <v>D</v>
      </c>
    </row>
    <row r="228" spans="1:10">
      <c r="A228" s="4" t="s">
        <v>626</v>
      </c>
      <c r="B228" t="s">
        <v>627</v>
      </c>
      <c r="C228" t="s">
        <v>628</v>
      </c>
      <c r="D228" t="s">
        <v>13</v>
      </c>
      <c r="E228" s="13">
        <f>AVERAGE('Marks Term 1:Marks Term 4'!E228)</f>
        <v>4.25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>Calc!A228</f>
        <v>F</v>
      </c>
    </row>
    <row r="229" spans="1:10">
      <c r="A229" s="4" t="s">
        <v>629</v>
      </c>
      <c r="B229" t="s">
        <v>11</v>
      </c>
      <c r="C229" t="s">
        <v>630</v>
      </c>
      <c r="D229" t="s">
        <v>28</v>
      </c>
      <c r="E229" s="13">
        <f>AVERAGE('Marks Term 1:Marks Term 4'!E229)</f>
        <v>9.5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>Calc!A229</f>
        <v>A</v>
      </c>
    </row>
    <row r="230" spans="1:10">
      <c r="A230" s="4" t="s">
        <v>631</v>
      </c>
      <c r="B230" t="s">
        <v>632</v>
      </c>
      <c r="C230" t="s">
        <v>633</v>
      </c>
      <c r="D230" t="s">
        <v>24</v>
      </c>
      <c r="E230" s="13">
        <f>AVERAGE('Marks Term 1:Marks Term 4'!E230)</f>
        <v>7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>Calc!A230</f>
        <v>C</v>
      </c>
    </row>
    <row r="231" spans="1:10">
      <c r="A231" s="4" t="s">
        <v>634</v>
      </c>
      <c r="B231" t="s">
        <v>109</v>
      </c>
      <c r="C231" t="s">
        <v>635</v>
      </c>
      <c r="D231" t="s">
        <v>28</v>
      </c>
      <c r="E231" s="13">
        <f>AVERAGE('Marks Term 1:Marks Term 4'!E231)</f>
        <v>9.75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>Calc!A231</f>
        <v>A</v>
      </c>
    </row>
    <row r="232" spans="1:10">
      <c r="A232" s="4" t="s">
        <v>636</v>
      </c>
      <c r="B232" t="s">
        <v>637</v>
      </c>
      <c r="C232" t="s">
        <v>638</v>
      </c>
      <c r="D232" t="s">
        <v>24</v>
      </c>
      <c r="E232" s="13">
        <f>AVERAGE('Marks Term 1:Marks Term 4'!E232)</f>
        <v>4.25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>Calc!A232</f>
        <v>E</v>
      </c>
    </row>
    <row r="233" spans="1:10">
      <c r="A233" s="4" t="s">
        <v>639</v>
      </c>
      <c r="B233" t="s">
        <v>606</v>
      </c>
      <c r="C233" t="s">
        <v>640</v>
      </c>
      <c r="D233" t="s">
        <v>13</v>
      </c>
      <c r="E233" s="13">
        <f>AVERAGE('Marks Term 1:Marks Term 4'!E233)</f>
        <v>7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>Calc!A233</f>
        <v>C</v>
      </c>
    </row>
    <row r="234" spans="1:10">
      <c r="A234" s="4" t="s">
        <v>641</v>
      </c>
      <c r="B234" t="s">
        <v>637</v>
      </c>
      <c r="C234" t="s">
        <v>642</v>
      </c>
      <c r="D234" t="s">
        <v>28</v>
      </c>
      <c r="E234" s="13">
        <f>AVERAGE('Marks Term 1:Marks Term 4'!E234)</f>
        <v>8.75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>Calc!A234</f>
        <v>A</v>
      </c>
    </row>
    <row r="235" spans="1:10">
      <c r="A235" s="4" t="s">
        <v>643</v>
      </c>
      <c r="B235" t="s">
        <v>644</v>
      </c>
      <c r="C235" t="s">
        <v>645</v>
      </c>
      <c r="D235" t="s">
        <v>20</v>
      </c>
      <c r="E235" s="13">
        <f>AVERAGE('Marks Term 1:Marks Term 4'!E235)</f>
        <v>5.25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>Calc!A235</f>
        <v>E</v>
      </c>
    </row>
    <row r="236" spans="1:10">
      <c r="A236" s="4" t="s">
        <v>646</v>
      </c>
      <c r="B236" t="s">
        <v>647</v>
      </c>
      <c r="C236" t="s">
        <v>648</v>
      </c>
      <c r="D236" t="s">
        <v>24</v>
      </c>
      <c r="E236" s="13">
        <f>AVERAGE('Marks Term 1:Marks Term 4'!E236)</f>
        <v>7.75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>Calc!A236</f>
        <v>C</v>
      </c>
    </row>
    <row r="237" spans="1:10">
      <c r="A237" s="4" t="s">
        <v>649</v>
      </c>
      <c r="B237" t="s">
        <v>624</v>
      </c>
      <c r="C237" t="s">
        <v>650</v>
      </c>
      <c r="D237" t="s">
        <v>13</v>
      </c>
      <c r="E237" s="13">
        <f>AVERAGE('Marks Term 1:Marks Term 4'!E237)</f>
        <v>6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>Calc!A237</f>
        <v>D</v>
      </c>
    </row>
    <row r="238" spans="1:10">
      <c r="A238" s="4" t="s">
        <v>651</v>
      </c>
      <c r="B238" t="s">
        <v>527</v>
      </c>
      <c r="C238" t="s">
        <v>652</v>
      </c>
      <c r="D238" t="s">
        <v>28</v>
      </c>
      <c r="E238" s="13">
        <f>AVERAGE('Marks Term 1:Marks Term 4'!E238)</f>
        <v>6.25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>Calc!A238</f>
        <v>D</v>
      </c>
    </row>
    <row r="239" spans="1:10">
      <c r="A239" s="4" t="s">
        <v>653</v>
      </c>
      <c r="B239" t="s">
        <v>654</v>
      </c>
      <c r="C239" t="s">
        <v>655</v>
      </c>
      <c r="D239" t="s">
        <v>13</v>
      </c>
      <c r="E239" s="13">
        <f>AVERAGE('Marks Term 1:Marks Term 4'!E239)</f>
        <v>5.25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>Calc!A239</f>
        <v>E</v>
      </c>
    </row>
    <row r="240" spans="1:10">
      <c r="A240" s="4" t="s">
        <v>656</v>
      </c>
      <c r="B240" t="s">
        <v>246</v>
      </c>
      <c r="C240" t="s">
        <v>657</v>
      </c>
      <c r="D240" t="s">
        <v>24</v>
      </c>
      <c r="E240" s="13">
        <f>AVERAGE('Marks Term 1:Marks Term 4'!E240)</f>
        <v>4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>Calc!A240</f>
        <v>F</v>
      </c>
    </row>
    <row r="241" spans="1:10">
      <c r="A241" s="4" t="s">
        <v>658</v>
      </c>
      <c r="B241" t="s">
        <v>659</v>
      </c>
      <c r="C241" t="s">
        <v>660</v>
      </c>
      <c r="D241" t="s">
        <v>28</v>
      </c>
      <c r="E241" s="13">
        <f>AVERAGE('Marks Term 1:Marks Term 4'!E241)</f>
        <v>8.25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>Calc!A241</f>
        <v>B</v>
      </c>
    </row>
    <row r="242" spans="1:10">
      <c r="A242" s="4" t="s">
        <v>661</v>
      </c>
      <c r="B242" t="s">
        <v>662</v>
      </c>
      <c r="C242" t="s">
        <v>663</v>
      </c>
      <c r="D242" t="s">
        <v>20</v>
      </c>
      <c r="E242" s="13">
        <f>AVERAGE('Marks Term 1:Marks Term 4'!E242)</f>
        <v>6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>Calc!A242</f>
        <v>D</v>
      </c>
    </row>
    <row r="243" spans="1:10">
      <c r="A243" s="4" t="s">
        <v>664</v>
      </c>
      <c r="B243" t="s">
        <v>665</v>
      </c>
      <c r="C243" t="s">
        <v>666</v>
      </c>
      <c r="D243" t="s">
        <v>13</v>
      </c>
      <c r="E243" s="13">
        <f>AVERAGE('Marks Term 1:Marks Term 4'!E243)</f>
        <v>9.25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>Calc!A243</f>
        <v>A</v>
      </c>
    </row>
    <row r="244" spans="1:10">
      <c r="A244" s="4" t="s">
        <v>667</v>
      </c>
      <c r="B244" t="s">
        <v>668</v>
      </c>
      <c r="C244" t="s">
        <v>669</v>
      </c>
      <c r="D244" t="s">
        <v>24</v>
      </c>
      <c r="E244" s="13">
        <f>AVERAGE('Marks Term 1:Marks Term 4'!E244)</f>
        <v>4.75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>Calc!A244</f>
        <v>F</v>
      </c>
    </row>
    <row r="245" spans="1:10">
      <c r="A245" s="4" t="s">
        <v>670</v>
      </c>
      <c r="B245" t="s">
        <v>671</v>
      </c>
      <c r="C245" t="s">
        <v>672</v>
      </c>
      <c r="D245" t="s">
        <v>28</v>
      </c>
      <c r="E245" s="13">
        <f>AVERAGE('Marks Term 1:Marks Term 4'!E245)</f>
        <v>7.5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>Calc!A245</f>
        <v>C</v>
      </c>
    </row>
    <row r="246" spans="1:10">
      <c r="A246" s="4" t="s">
        <v>673</v>
      </c>
      <c r="B246" t="s">
        <v>85</v>
      </c>
      <c r="C246" t="s">
        <v>674</v>
      </c>
      <c r="D246" t="s">
        <v>24</v>
      </c>
      <c r="E246" s="13">
        <f>AVERAGE('Marks Term 1:Marks Term 4'!E246)</f>
        <v>10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>Calc!A246</f>
        <v>A</v>
      </c>
    </row>
    <row r="247" spans="1:10">
      <c r="A247" s="4" t="s">
        <v>675</v>
      </c>
      <c r="B247" t="s">
        <v>676</v>
      </c>
      <c r="C247" t="s">
        <v>54</v>
      </c>
      <c r="D247" t="s">
        <v>20</v>
      </c>
      <c r="E247" s="13">
        <f>AVERAGE('Marks Term 1:Marks Term 4'!E247)</f>
        <v>9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>Calc!A247</f>
        <v>A</v>
      </c>
    </row>
    <row r="248" spans="1:10">
      <c r="A248" s="4" t="s">
        <v>677</v>
      </c>
      <c r="B248" t="s">
        <v>678</v>
      </c>
      <c r="C248" t="s">
        <v>679</v>
      </c>
      <c r="D248" t="s">
        <v>28</v>
      </c>
      <c r="E248" s="13">
        <f>AVERAGE('Marks Term 1:Marks Term 4'!E248)</f>
        <v>9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>Calc!A248</f>
        <v>B</v>
      </c>
    </row>
    <row r="249" spans="1:10">
      <c r="A249" s="4" t="s">
        <v>680</v>
      </c>
      <c r="B249" t="s">
        <v>681</v>
      </c>
      <c r="C249" t="s">
        <v>682</v>
      </c>
      <c r="D249" t="s">
        <v>20</v>
      </c>
      <c r="E249" s="13">
        <f>AVERAGE('Marks Term 1:Marks Term 4'!E249)</f>
        <v>7.25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>Calc!A249</f>
        <v>C</v>
      </c>
    </row>
    <row r="250" spans="1:10">
      <c r="A250" s="4" t="s">
        <v>683</v>
      </c>
      <c r="B250" t="s">
        <v>684</v>
      </c>
      <c r="C250" t="s">
        <v>685</v>
      </c>
      <c r="D250" t="s">
        <v>24</v>
      </c>
      <c r="E250" s="13">
        <f>AVERAGE('Marks Term 1:Marks Term 4'!E250)</f>
        <v>8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>Calc!A250</f>
        <v>B</v>
      </c>
    </row>
    <row r="251" spans="1:10">
      <c r="A251" s="4" t="s">
        <v>686</v>
      </c>
      <c r="B251" t="s">
        <v>644</v>
      </c>
      <c r="C251" t="s">
        <v>687</v>
      </c>
      <c r="D251" t="s">
        <v>20</v>
      </c>
      <c r="E251" s="13">
        <f>AVERAGE('Marks Term 1:Marks Term 4'!E251)</f>
        <v>3.75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>Calc!A251</f>
        <v>F</v>
      </c>
    </row>
    <row r="252" spans="1:10">
      <c r="A252" s="4" t="s">
        <v>688</v>
      </c>
      <c r="B252" t="s">
        <v>272</v>
      </c>
      <c r="C252" t="s">
        <v>689</v>
      </c>
      <c r="D252" t="s">
        <v>24</v>
      </c>
      <c r="E252" s="13">
        <f>AVERAGE('Marks Term 1:Marks Term 4'!E252)</f>
        <v>9.75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>Calc!A252</f>
        <v>A</v>
      </c>
    </row>
    <row r="253" spans="1:10">
      <c r="A253" s="4" t="s">
        <v>690</v>
      </c>
      <c r="B253" t="s">
        <v>85</v>
      </c>
      <c r="C253" t="s">
        <v>691</v>
      </c>
      <c r="D253" t="s">
        <v>20</v>
      </c>
      <c r="E253" s="13">
        <f>AVERAGE('Marks Term 1:Marks Term 4'!E253)</f>
        <v>6.75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>Calc!A253</f>
        <v>C</v>
      </c>
    </row>
    <row r="254" spans="1:10">
      <c r="A254" s="4" t="s">
        <v>692</v>
      </c>
      <c r="B254" t="s">
        <v>693</v>
      </c>
      <c r="C254" t="s">
        <v>694</v>
      </c>
      <c r="D254" t="s">
        <v>13</v>
      </c>
      <c r="E254" s="13">
        <f>AVERAGE('Marks Term 1:Marks Term 4'!E254)</f>
        <v>3.25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>Calc!A254</f>
        <v>F</v>
      </c>
    </row>
    <row r="255" spans="1:10">
      <c r="A255" s="4" t="s">
        <v>695</v>
      </c>
      <c r="B255" t="s">
        <v>696</v>
      </c>
      <c r="C255" t="s">
        <v>697</v>
      </c>
      <c r="D255" t="s">
        <v>24</v>
      </c>
      <c r="E255" s="13">
        <f>AVERAGE('Marks Term 1:Marks Term 4'!E255)</f>
        <v>2.25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>Calc!A255</f>
        <v>Fail</v>
      </c>
    </row>
    <row r="256" spans="1:10">
      <c r="A256" s="4" t="s">
        <v>698</v>
      </c>
      <c r="B256" t="s">
        <v>699</v>
      </c>
      <c r="C256" t="s">
        <v>700</v>
      </c>
      <c r="D256" t="s">
        <v>20</v>
      </c>
      <c r="E256" s="13">
        <f>AVERAGE('Marks Term 1:Marks Term 4'!E256)</f>
        <v>2.75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>Calc!A256</f>
        <v>Fail</v>
      </c>
    </row>
    <row r="257" spans="1:10">
      <c r="A257" s="4" t="s">
        <v>701</v>
      </c>
      <c r="B257" t="s">
        <v>465</v>
      </c>
      <c r="C257" t="s">
        <v>702</v>
      </c>
      <c r="D257" t="s">
        <v>28</v>
      </c>
      <c r="E257" s="13">
        <f>AVERAGE('Marks Term 1:Marks Term 4'!E257)</f>
        <v>6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>Calc!A257</f>
        <v>D</v>
      </c>
    </row>
    <row r="258" spans="1:10">
      <c r="A258" s="4" t="s">
        <v>703</v>
      </c>
      <c r="B258" t="s">
        <v>307</v>
      </c>
      <c r="C258" t="s">
        <v>704</v>
      </c>
      <c r="D258" t="s">
        <v>20</v>
      </c>
      <c r="E258" s="13">
        <f>AVERAGE('Marks Term 1:Marks Term 4'!E258)</f>
        <v>9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>Calc!A258</f>
        <v>A</v>
      </c>
    </row>
    <row r="259" spans="1:10">
      <c r="A259" s="4" t="s">
        <v>705</v>
      </c>
      <c r="B259" t="s">
        <v>706</v>
      </c>
      <c r="C259" t="s">
        <v>707</v>
      </c>
      <c r="D259" t="s">
        <v>28</v>
      </c>
      <c r="E259" s="13">
        <f>AVERAGE('Marks Term 1:Marks Term 4'!E259)</f>
        <v>5.75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>Calc!A259</f>
        <v>D</v>
      </c>
    </row>
    <row r="260" spans="1:10">
      <c r="A260" s="4" t="s">
        <v>708</v>
      </c>
      <c r="B260" t="s">
        <v>709</v>
      </c>
      <c r="C260" t="s">
        <v>710</v>
      </c>
      <c r="D260" t="s">
        <v>13</v>
      </c>
      <c r="E260" s="13">
        <f>AVERAGE('Marks Term 1:Marks Term 4'!E260)</f>
        <v>3.25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>Calc!A260</f>
        <v>Fail</v>
      </c>
    </row>
    <row r="261" spans="1:10">
      <c r="A261" s="4" t="s">
        <v>711</v>
      </c>
      <c r="B261" t="s">
        <v>712</v>
      </c>
      <c r="C261" t="s">
        <v>713</v>
      </c>
      <c r="D261" t="s">
        <v>28</v>
      </c>
      <c r="E261" s="13">
        <f>AVERAGE('Marks Term 1:Marks Term 4'!E261)</f>
        <v>9.5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>Calc!A261</f>
        <v>A</v>
      </c>
    </row>
    <row r="262" spans="1:10">
      <c r="A262" s="4" t="s">
        <v>724</v>
      </c>
      <c r="B262" t="s">
        <v>725</v>
      </c>
      <c r="C262" t="s">
        <v>716</v>
      </c>
      <c r="D262" t="s">
        <v>13</v>
      </c>
      <c r="E262" s="13">
        <f>AVERAGE('Marks Term 1:Marks Term 4'!E262)</f>
        <v>9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>Calc!A262</f>
        <v>A</v>
      </c>
    </row>
    <row r="263" spans="1:10">
      <c r="A263" s="4" t="s">
        <v>721</v>
      </c>
      <c r="B263" t="s">
        <v>616</v>
      </c>
      <c r="C263" t="s">
        <v>716</v>
      </c>
      <c r="D263" t="s">
        <v>24</v>
      </c>
      <c r="E263" s="13">
        <f>AVERAGE('Marks Term 1:Marks Term 4'!E263)</f>
        <v>8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>Calc!A263</f>
        <v>A</v>
      </c>
    </row>
    <row r="264" spans="1:10">
      <c r="A264" s="4" t="s">
        <v>726</v>
      </c>
      <c r="B264" t="s">
        <v>727</v>
      </c>
      <c r="C264" t="s">
        <v>716</v>
      </c>
      <c r="D264" t="s">
        <v>13</v>
      </c>
      <c r="E264" s="13">
        <f>AVERAGE('Marks Term 1:Marks Term 4'!E264)</f>
        <v>7.75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>Calc!A264</f>
        <v>C</v>
      </c>
    </row>
    <row r="265" spans="1:10">
      <c r="A265" s="4" t="s">
        <v>728</v>
      </c>
      <c r="B265" t="s">
        <v>729</v>
      </c>
      <c r="C265" t="s">
        <v>716</v>
      </c>
      <c r="D265" t="s">
        <v>28</v>
      </c>
      <c r="E265" s="13">
        <f>AVERAGE('Marks Term 1:Marks Term 4'!E265)</f>
        <v>6.25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>Calc!A265</f>
        <v>D</v>
      </c>
    </row>
    <row r="266" spans="1:10">
      <c r="A266" s="4" t="s">
        <v>714</v>
      </c>
      <c r="B266" t="s">
        <v>715</v>
      </c>
      <c r="C266" t="s">
        <v>716</v>
      </c>
      <c r="D266" t="s">
        <v>13</v>
      </c>
      <c r="E266" s="13">
        <f>AVERAGE('Marks Term 1:Marks Term 4'!E266)</f>
        <v>8.5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>Calc!A266</f>
        <v>B</v>
      </c>
    </row>
    <row r="267" spans="1:10">
      <c r="A267" s="4" t="s">
        <v>722</v>
      </c>
      <c r="B267" t="s">
        <v>723</v>
      </c>
      <c r="C267" t="s">
        <v>716</v>
      </c>
      <c r="D267" t="s">
        <v>20</v>
      </c>
      <c r="E267" s="13">
        <f>AVERAGE('Marks Term 1:Marks Term 4'!E267)</f>
        <v>7.5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>Calc!A267</f>
        <v>C</v>
      </c>
    </row>
    <row r="268" spans="1:10">
      <c r="A268" s="4" t="s">
        <v>730</v>
      </c>
      <c r="B268" t="s">
        <v>731</v>
      </c>
      <c r="C268" t="s">
        <v>716</v>
      </c>
      <c r="D268" t="s">
        <v>24</v>
      </c>
      <c r="E268" s="13">
        <f>AVERAGE('Marks Term 1:Marks Term 4'!E268)</f>
        <v>6.75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>Calc!A268</f>
        <v>C</v>
      </c>
    </row>
    <row r="269" spans="1:10">
      <c r="A269" s="4" t="s">
        <v>719</v>
      </c>
      <c r="B269" t="s">
        <v>720</v>
      </c>
      <c r="C269" t="s">
        <v>716</v>
      </c>
      <c r="D269" t="s">
        <v>28</v>
      </c>
      <c r="E269" s="13">
        <f>AVERAGE('Marks Term 1:Marks Term 4'!E269)</f>
        <v>6.75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>Calc!A269</f>
        <v>C</v>
      </c>
    </row>
    <row r="270" spans="1:10">
      <c r="A270" s="4" t="s">
        <v>717</v>
      </c>
      <c r="B270" t="s">
        <v>718</v>
      </c>
      <c r="C270" t="s">
        <v>716</v>
      </c>
      <c r="D270" t="s">
        <v>20</v>
      </c>
      <c r="E270" s="13">
        <f>AVERAGE('Marks Term 1:Marks Term 4'!E270)</f>
        <v>6.75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>Calc!A270</f>
        <v>D</v>
      </c>
    </row>
    <row r="271" spans="1:10">
      <c r="A271" s="4" t="s">
        <v>732</v>
      </c>
      <c r="B271" t="s">
        <v>66</v>
      </c>
      <c r="C271" t="s">
        <v>733</v>
      </c>
      <c r="D271" t="s">
        <v>13</v>
      </c>
      <c r="E271" s="13">
        <f>AVERAGE('Marks Term 1:Marks Term 4'!E271)</f>
        <v>4.5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>Calc!A271</f>
        <v>F</v>
      </c>
    </row>
    <row r="272" spans="1:10">
      <c r="A272" s="4" t="s">
        <v>734</v>
      </c>
      <c r="B272" t="s">
        <v>735</v>
      </c>
      <c r="C272" t="s">
        <v>736</v>
      </c>
      <c r="D272" t="s">
        <v>20</v>
      </c>
      <c r="E272" s="13">
        <f>AVERAGE('Marks Term 1:Marks Term 4'!E272)</f>
        <v>3.5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>Calc!A272</f>
        <v>Fail</v>
      </c>
    </row>
    <row r="273" spans="1:10">
      <c r="A273" s="4" t="s">
        <v>737</v>
      </c>
      <c r="B273" t="s">
        <v>738</v>
      </c>
      <c r="C273" t="s">
        <v>739</v>
      </c>
      <c r="D273" t="s">
        <v>13</v>
      </c>
      <c r="E273" s="13">
        <f>AVERAGE('Marks Term 1:Marks Term 4'!E273)</f>
        <v>8.75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>Calc!A273</f>
        <v>A</v>
      </c>
    </row>
    <row r="274" spans="1:10">
      <c r="A274" s="4" t="s">
        <v>740</v>
      </c>
      <c r="B274" t="s">
        <v>741</v>
      </c>
      <c r="C274" t="s">
        <v>742</v>
      </c>
      <c r="D274" t="s">
        <v>20</v>
      </c>
      <c r="E274" s="13">
        <f>AVERAGE('Marks Term 1:Marks Term 4'!E274)</f>
        <v>6.5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>Calc!A274</f>
        <v>D</v>
      </c>
    </row>
    <row r="275" spans="1:10">
      <c r="A275" s="4" t="s">
        <v>743</v>
      </c>
      <c r="B275" t="s">
        <v>744</v>
      </c>
      <c r="C275" t="s">
        <v>745</v>
      </c>
      <c r="D275" t="s">
        <v>13</v>
      </c>
      <c r="E275" s="13">
        <f>AVERAGE('Marks Term 1:Marks Term 4'!E275)</f>
        <v>8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>Calc!A275</f>
        <v>B</v>
      </c>
    </row>
    <row r="276" spans="1:10">
      <c r="A276" s="4" t="s">
        <v>746</v>
      </c>
      <c r="B276" t="s">
        <v>747</v>
      </c>
      <c r="C276" t="s">
        <v>748</v>
      </c>
      <c r="D276" t="s">
        <v>28</v>
      </c>
      <c r="E276" s="13">
        <f>AVERAGE('Marks Term 1:Marks Term 4'!E276)</f>
        <v>8.5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>Calc!A276</f>
        <v>B</v>
      </c>
    </row>
    <row r="277" spans="1:10">
      <c r="A277" s="4" t="s">
        <v>749</v>
      </c>
      <c r="B277" t="s">
        <v>662</v>
      </c>
      <c r="C277" t="s">
        <v>750</v>
      </c>
      <c r="D277" t="s">
        <v>28</v>
      </c>
      <c r="E277" s="13">
        <f>AVERAGE('Marks Term 1:Marks Term 4'!E277)</f>
        <v>9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>Calc!A277</f>
        <v>B</v>
      </c>
    </row>
    <row r="278" spans="1:10">
      <c r="A278" s="4" t="s">
        <v>751</v>
      </c>
      <c r="B278" t="s">
        <v>752</v>
      </c>
      <c r="C278" t="s">
        <v>750</v>
      </c>
      <c r="D278" t="s">
        <v>13</v>
      </c>
      <c r="E278" s="13">
        <f>AVERAGE('Marks Term 1:Marks Term 4'!E278)</f>
        <v>8.5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>Calc!A278</f>
        <v>B</v>
      </c>
    </row>
    <row r="279" spans="1:10">
      <c r="A279" s="4" t="s">
        <v>753</v>
      </c>
      <c r="B279" t="s">
        <v>754</v>
      </c>
      <c r="C279" t="s">
        <v>755</v>
      </c>
      <c r="D279" t="s">
        <v>24</v>
      </c>
      <c r="E279" s="13">
        <f>AVERAGE('Marks Term 1:Marks Term 4'!E279)</f>
        <v>8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>Calc!A279</f>
        <v>C</v>
      </c>
    </row>
    <row r="280" spans="1:10">
      <c r="A280" s="4" t="s">
        <v>756</v>
      </c>
      <c r="B280" t="s">
        <v>757</v>
      </c>
      <c r="C280" t="s">
        <v>758</v>
      </c>
      <c r="D280" t="s">
        <v>28</v>
      </c>
      <c r="E280" s="13">
        <f>AVERAGE('Marks Term 1:Marks Term 4'!E280)</f>
        <v>6.5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>Calc!A280</f>
        <v>C</v>
      </c>
    </row>
    <row r="281" spans="1:10">
      <c r="A281" s="4" t="s">
        <v>762</v>
      </c>
      <c r="B281" t="s">
        <v>307</v>
      </c>
      <c r="C281" t="s">
        <v>761</v>
      </c>
      <c r="D281" t="s">
        <v>20</v>
      </c>
      <c r="E281" s="13">
        <f>AVERAGE('Marks Term 1:Marks Term 4'!E281)</f>
        <v>4.75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>Calc!A281</f>
        <v>E</v>
      </c>
    </row>
    <row r="282" spans="1:10">
      <c r="A282" s="4" t="s">
        <v>759</v>
      </c>
      <c r="B282" t="s">
        <v>760</v>
      </c>
      <c r="C282" t="s">
        <v>761</v>
      </c>
      <c r="D282" t="s">
        <v>24</v>
      </c>
      <c r="E282" s="13">
        <f>AVERAGE('Marks Term 1:Marks Term 4'!E282)</f>
        <v>4.5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>Calc!A282</f>
        <v>F</v>
      </c>
    </row>
    <row r="283" spans="1:10">
      <c r="A283" s="4" t="s">
        <v>763</v>
      </c>
      <c r="B283" t="s">
        <v>764</v>
      </c>
      <c r="C283" t="s">
        <v>765</v>
      </c>
      <c r="D283" t="s">
        <v>20</v>
      </c>
      <c r="E283" s="13">
        <f>AVERAGE('Marks Term 1:Marks Term 4'!E283)</f>
        <v>3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>Calc!A283</f>
        <v>Fail</v>
      </c>
    </row>
    <row r="284" spans="1:10">
      <c r="A284" s="4" t="s">
        <v>766</v>
      </c>
      <c r="B284" t="s">
        <v>767</v>
      </c>
      <c r="C284" t="s">
        <v>768</v>
      </c>
      <c r="D284" t="s">
        <v>20</v>
      </c>
      <c r="E284" s="13">
        <f>AVERAGE('Marks Term 1:Marks Term 4'!E284)</f>
        <v>6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>Calc!A284</f>
        <v>D</v>
      </c>
    </row>
    <row r="285" spans="1:10">
      <c r="A285" s="4" t="s">
        <v>769</v>
      </c>
      <c r="B285" t="s">
        <v>85</v>
      </c>
      <c r="C285" t="s">
        <v>770</v>
      </c>
      <c r="D285" t="s">
        <v>24</v>
      </c>
      <c r="E285" s="13">
        <f>AVERAGE('Marks Term 1:Marks Term 4'!E285)</f>
        <v>7.5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>Calc!A285</f>
        <v>C</v>
      </c>
    </row>
    <row r="286" spans="1:10">
      <c r="A286" s="4" t="s">
        <v>771</v>
      </c>
      <c r="B286" t="s">
        <v>772</v>
      </c>
      <c r="C286" t="s">
        <v>773</v>
      </c>
      <c r="D286" t="s">
        <v>13</v>
      </c>
      <c r="E286" s="13">
        <f>AVERAGE('Marks Term 1:Marks Term 4'!E286)</f>
        <v>9.5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>Calc!A286</f>
        <v>A</v>
      </c>
    </row>
    <row r="287" spans="1:10">
      <c r="A287" s="4" t="s">
        <v>774</v>
      </c>
      <c r="B287" t="s">
        <v>775</v>
      </c>
      <c r="C287" t="s">
        <v>776</v>
      </c>
      <c r="D287" t="s">
        <v>20</v>
      </c>
      <c r="E287" s="13">
        <f>AVERAGE('Marks Term 1:Marks Term 4'!E287)</f>
        <v>6.25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>Calc!A287</f>
        <v>D</v>
      </c>
    </row>
    <row r="288" spans="1:10">
      <c r="A288" s="4" t="s">
        <v>780</v>
      </c>
      <c r="B288" t="s">
        <v>781</v>
      </c>
      <c r="C288" t="s">
        <v>779</v>
      </c>
      <c r="D288" t="s">
        <v>13</v>
      </c>
      <c r="E288" s="13">
        <f>AVERAGE('Marks Term 1:Marks Term 4'!E288)</f>
        <v>7.75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>Calc!A288</f>
        <v>C</v>
      </c>
    </row>
    <row r="289" spans="1:10">
      <c r="A289" s="4" t="s">
        <v>777</v>
      </c>
      <c r="B289" t="s">
        <v>778</v>
      </c>
      <c r="C289" t="s">
        <v>779</v>
      </c>
      <c r="D289" t="s">
        <v>20</v>
      </c>
      <c r="E289" s="13">
        <f>AVERAGE('Marks Term 1:Marks Term 4'!E289)</f>
        <v>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>Calc!A289</f>
        <v>B</v>
      </c>
    </row>
    <row r="290" spans="1:10">
      <c r="A290" s="4" t="s">
        <v>782</v>
      </c>
      <c r="B290" t="s">
        <v>783</v>
      </c>
      <c r="C290" t="s">
        <v>784</v>
      </c>
      <c r="D290" t="s">
        <v>20</v>
      </c>
      <c r="E290" s="13">
        <f>AVERAGE('Marks Term 1:Marks Term 4'!E290)</f>
        <v>7.5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>Calc!A290</f>
        <v>B</v>
      </c>
    </row>
    <row r="291" spans="1:10">
      <c r="A291" s="4" t="s">
        <v>785</v>
      </c>
      <c r="B291" t="s">
        <v>786</v>
      </c>
      <c r="C291" t="s">
        <v>787</v>
      </c>
      <c r="D291" t="s">
        <v>24</v>
      </c>
      <c r="E291" s="13">
        <f>AVERAGE('Marks Term 1:Marks Term 4'!E291)</f>
        <v>9.25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>Calc!A291</f>
        <v>A</v>
      </c>
    </row>
    <row r="292" spans="1:10">
      <c r="A292" s="4" t="s">
        <v>788</v>
      </c>
      <c r="B292" t="s">
        <v>85</v>
      </c>
      <c r="C292" t="s">
        <v>789</v>
      </c>
      <c r="D292" t="s">
        <v>28</v>
      </c>
      <c r="E292" s="13">
        <f>AVERAGE('Marks Term 1:Marks Term 4'!E292)</f>
        <v>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>Calc!A292</f>
        <v>E</v>
      </c>
    </row>
    <row r="293" spans="1:10">
      <c r="A293" s="4" t="s">
        <v>790</v>
      </c>
      <c r="B293" t="s">
        <v>181</v>
      </c>
      <c r="C293" t="s">
        <v>791</v>
      </c>
      <c r="D293" t="s">
        <v>13</v>
      </c>
      <c r="E293" s="13">
        <f>AVERAGE('Marks Term 1:Marks Term 4'!E293)</f>
        <v>5.75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>Calc!A293</f>
        <v>D</v>
      </c>
    </row>
    <row r="294" spans="1:10">
      <c r="A294" s="4" t="s">
        <v>792</v>
      </c>
      <c r="B294" t="s">
        <v>793</v>
      </c>
      <c r="C294" t="s">
        <v>794</v>
      </c>
      <c r="D294" t="s">
        <v>28</v>
      </c>
      <c r="E294" s="13">
        <f>AVERAGE('Marks Term 1:Marks Term 4'!E294)</f>
        <v>2.5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>Calc!A294</f>
        <v>Fail</v>
      </c>
    </row>
    <row r="295" spans="1:10">
      <c r="A295" s="4" t="s">
        <v>795</v>
      </c>
      <c r="B295" t="s">
        <v>796</v>
      </c>
      <c r="C295" t="s">
        <v>797</v>
      </c>
      <c r="D295" t="s">
        <v>24</v>
      </c>
      <c r="E295" s="13">
        <f>AVERAGE('Marks Term 1:Marks Term 4'!E295)</f>
        <v>0.5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>Calc!A295</f>
        <v>Fail</v>
      </c>
    </row>
    <row r="296" spans="1:10">
      <c r="A296" s="4" t="s">
        <v>798</v>
      </c>
      <c r="B296" t="s">
        <v>404</v>
      </c>
      <c r="C296" t="s">
        <v>799</v>
      </c>
      <c r="D296" t="s">
        <v>28</v>
      </c>
      <c r="E296" s="13">
        <f>AVERAGE('Marks Term 1:Marks Term 4'!E296)</f>
        <v>5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>Calc!A296</f>
        <v>E</v>
      </c>
    </row>
    <row r="297" spans="1:10">
      <c r="A297" s="4" t="s">
        <v>800</v>
      </c>
      <c r="B297" t="s">
        <v>801</v>
      </c>
      <c r="C297" t="s">
        <v>802</v>
      </c>
      <c r="D297" t="s">
        <v>24</v>
      </c>
      <c r="E297" s="13">
        <f>AVERAGE('Marks Term 1:Marks Term 4'!E297)</f>
        <v>9.75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>Calc!A297</f>
        <v>A</v>
      </c>
    </row>
    <row r="298" spans="1:10">
      <c r="A298" s="4" t="s">
        <v>803</v>
      </c>
      <c r="B298" t="s">
        <v>804</v>
      </c>
      <c r="C298" t="s">
        <v>805</v>
      </c>
      <c r="D298" t="s">
        <v>20</v>
      </c>
      <c r="E298" s="13">
        <f>AVERAGE('Marks Term 1:Marks Term 4'!E298)</f>
        <v>6.25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>Calc!A298</f>
        <v>D</v>
      </c>
    </row>
    <row r="299" spans="1:10">
      <c r="A299" s="4" t="s">
        <v>806</v>
      </c>
      <c r="B299" t="s">
        <v>807</v>
      </c>
      <c r="C299" t="s">
        <v>808</v>
      </c>
      <c r="D299" t="s">
        <v>28</v>
      </c>
      <c r="E299" s="13">
        <f>AVERAGE('Marks Term 1:Marks Term 4'!E299)</f>
        <v>8.75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>Calc!A299</f>
        <v>A</v>
      </c>
    </row>
    <row r="300" spans="1:10">
      <c r="A300" s="4" t="s">
        <v>809</v>
      </c>
      <c r="B300" t="s">
        <v>810</v>
      </c>
      <c r="C300" t="s">
        <v>811</v>
      </c>
      <c r="D300" t="s">
        <v>28</v>
      </c>
      <c r="E300" s="13">
        <f>AVERAGE('Marks Term 1:Marks Term 4'!E300)</f>
        <v>6.25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>Calc!A300</f>
        <v>D</v>
      </c>
    </row>
    <row r="301" spans="1:10">
      <c r="A301" s="4" t="s">
        <v>812</v>
      </c>
      <c r="B301" t="s">
        <v>813</v>
      </c>
      <c r="C301" t="s">
        <v>814</v>
      </c>
      <c r="D301" t="s">
        <v>20</v>
      </c>
      <c r="E301" s="13">
        <f>AVERAGE('Marks Term 1:Marks Term 4'!E301)</f>
        <v>6.5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>Calc!A301</f>
        <v>D</v>
      </c>
    </row>
    <row r="302" spans="1:10">
      <c r="A302" s="4" t="s">
        <v>815</v>
      </c>
      <c r="B302" t="s">
        <v>816</v>
      </c>
      <c r="C302" t="s">
        <v>817</v>
      </c>
      <c r="D302" t="s">
        <v>20</v>
      </c>
      <c r="E302" s="13">
        <f>AVERAGE('Marks Term 1:Marks Term 4'!E302)</f>
        <v>5.25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>Calc!A302</f>
        <v>E</v>
      </c>
    </row>
    <row r="303" spans="1:10">
      <c r="A303" s="4" t="s">
        <v>818</v>
      </c>
      <c r="B303" t="s">
        <v>819</v>
      </c>
      <c r="C303" t="s">
        <v>820</v>
      </c>
      <c r="D303" t="s">
        <v>13</v>
      </c>
      <c r="E303" s="13">
        <f>AVERAGE('Marks Term 1:Marks Term 4'!E303)</f>
        <v>6.75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>Calc!A303</f>
        <v>C</v>
      </c>
    </row>
    <row r="304" spans="1:10">
      <c r="A304" s="4" t="s">
        <v>821</v>
      </c>
      <c r="B304" t="s">
        <v>822</v>
      </c>
      <c r="C304" t="s">
        <v>823</v>
      </c>
      <c r="D304" t="s">
        <v>13</v>
      </c>
      <c r="E304" s="13">
        <f>AVERAGE('Marks Term 1:Marks Term 4'!E304)</f>
        <v>5.5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>Calc!A304</f>
        <v>E</v>
      </c>
    </row>
    <row r="305" spans="1:10">
      <c r="A305" s="4" t="s">
        <v>824</v>
      </c>
      <c r="B305" t="s">
        <v>825</v>
      </c>
      <c r="C305" t="s">
        <v>826</v>
      </c>
      <c r="D305" t="s">
        <v>24</v>
      </c>
      <c r="E305" s="13">
        <f>AVERAGE('Marks Term 1:Marks Term 4'!E305)</f>
        <v>9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>Calc!A305</f>
        <v>A</v>
      </c>
    </row>
    <row r="306" spans="1:10">
      <c r="A306" s="4" t="s">
        <v>827</v>
      </c>
      <c r="B306" t="s">
        <v>828</v>
      </c>
      <c r="C306" t="s">
        <v>829</v>
      </c>
      <c r="D306" t="s">
        <v>28</v>
      </c>
      <c r="E306" s="13">
        <f>AVERAGE('Marks Term 1:Marks Term 4'!E306)</f>
        <v>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>Calc!A306</f>
        <v>E</v>
      </c>
    </row>
    <row r="307" spans="1:10">
      <c r="A307" s="4" t="s">
        <v>830</v>
      </c>
      <c r="B307" t="s">
        <v>831</v>
      </c>
      <c r="C307" t="s">
        <v>832</v>
      </c>
      <c r="D307" t="s">
        <v>24</v>
      </c>
      <c r="E307" s="13">
        <f>AVERAGE('Marks Term 1:Marks Term 4'!E307)</f>
        <v>3.5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>Calc!A307</f>
        <v>Fail</v>
      </c>
    </row>
    <row r="308" spans="1:10">
      <c r="A308" s="4" t="s">
        <v>833</v>
      </c>
      <c r="B308" t="s">
        <v>834</v>
      </c>
      <c r="C308" t="s">
        <v>835</v>
      </c>
      <c r="D308" t="s">
        <v>13</v>
      </c>
      <c r="E308" s="13">
        <f>AVERAGE('Marks Term 1:Marks Term 4'!E308)</f>
        <v>5.5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>Calc!A308</f>
        <v>E</v>
      </c>
    </row>
    <row r="309" spans="1:10">
      <c r="A309" s="4" t="s">
        <v>836</v>
      </c>
      <c r="B309" t="s">
        <v>837</v>
      </c>
      <c r="C309" t="s">
        <v>838</v>
      </c>
      <c r="D309" t="s">
        <v>20</v>
      </c>
      <c r="E309" s="13">
        <f>AVERAGE('Marks Term 1:Marks Term 4'!E309)</f>
        <v>8.75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>Calc!A309</f>
        <v>B</v>
      </c>
    </row>
    <row r="310" spans="1:10">
      <c r="A310" s="4" t="s">
        <v>839</v>
      </c>
      <c r="B310" t="s">
        <v>840</v>
      </c>
      <c r="C310" t="s">
        <v>841</v>
      </c>
      <c r="D310" t="s">
        <v>28</v>
      </c>
      <c r="E310" s="13">
        <f>AVERAGE('Marks Term 1:Marks Term 4'!E310)</f>
        <v>10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>Calc!A310</f>
        <v>A</v>
      </c>
    </row>
    <row r="311" spans="1:10">
      <c r="A311" s="4" t="s">
        <v>842</v>
      </c>
      <c r="B311" t="s">
        <v>843</v>
      </c>
      <c r="C311" t="s">
        <v>844</v>
      </c>
      <c r="D311" t="s">
        <v>13</v>
      </c>
      <c r="E311" s="13">
        <f>AVERAGE('Marks Term 1:Marks Term 4'!E311)</f>
        <v>8.75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>Calc!A311</f>
        <v>B</v>
      </c>
    </row>
    <row r="312" spans="1:10">
      <c r="A312" s="4" t="s">
        <v>845</v>
      </c>
      <c r="B312" t="s">
        <v>54</v>
      </c>
      <c r="C312" t="s">
        <v>846</v>
      </c>
      <c r="D312" t="s">
        <v>20</v>
      </c>
      <c r="E312" s="13">
        <f>AVERAGE('Marks Term 1:Marks Term 4'!E312)</f>
        <v>4.5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>Calc!A312</f>
        <v>E</v>
      </c>
    </row>
    <row r="313" spans="1:10">
      <c r="A313" s="4" t="s">
        <v>847</v>
      </c>
      <c r="B313" t="s">
        <v>560</v>
      </c>
      <c r="C313" t="s">
        <v>813</v>
      </c>
      <c r="D313" t="s">
        <v>13</v>
      </c>
      <c r="E313" s="13">
        <f>AVERAGE('Marks Term 1:Marks Term 4'!E313)</f>
        <v>8.75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>Calc!A313</f>
        <v>A</v>
      </c>
    </row>
    <row r="314" spans="1:10">
      <c r="A314" s="4" t="s">
        <v>848</v>
      </c>
      <c r="B314" t="s">
        <v>849</v>
      </c>
      <c r="C314" t="s">
        <v>850</v>
      </c>
      <c r="D314" t="s">
        <v>20</v>
      </c>
      <c r="E314" s="13">
        <f>AVERAGE('Marks Term 1:Marks Term 4'!E314)</f>
        <v>3.5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>Calc!A314</f>
        <v>Fail</v>
      </c>
    </row>
    <row r="315" spans="1:10">
      <c r="A315" s="4" t="s">
        <v>851</v>
      </c>
      <c r="B315" t="s">
        <v>852</v>
      </c>
      <c r="C315" t="s">
        <v>853</v>
      </c>
      <c r="D315" t="s">
        <v>24</v>
      </c>
      <c r="E315" s="13">
        <f>AVERAGE('Marks Term 1:Marks Term 4'!E315)</f>
        <v>7.5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>Calc!A315</f>
        <v>C</v>
      </c>
    </row>
    <row r="316" spans="1:10">
      <c r="A316" s="4" t="s">
        <v>854</v>
      </c>
      <c r="B316" t="s">
        <v>855</v>
      </c>
      <c r="C316" t="s">
        <v>856</v>
      </c>
      <c r="D316" t="s">
        <v>28</v>
      </c>
      <c r="E316" s="13">
        <f>AVERAGE('Marks Term 1:Marks Term 4'!E316)</f>
        <v>6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>Calc!A316</f>
        <v>D</v>
      </c>
    </row>
    <row r="317" spans="1:10">
      <c r="A317" s="4" t="s">
        <v>857</v>
      </c>
      <c r="B317" t="s">
        <v>858</v>
      </c>
      <c r="C317" t="s">
        <v>859</v>
      </c>
      <c r="D317" t="s">
        <v>28</v>
      </c>
      <c r="E317" s="13">
        <f>AVERAGE('Marks Term 1:Marks Term 4'!E317)</f>
        <v>5.5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>Calc!A317</f>
        <v>D</v>
      </c>
    </row>
    <row r="318" spans="1:10">
      <c r="A318" s="4" t="s">
        <v>860</v>
      </c>
      <c r="B318" t="s">
        <v>861</v>
      </c>
      <c r="C318" t="s">
        <v>862</v>
      </c>
      <c r="D318" t="s">
        <v>28</v>
      </c>
      <c r="E318" s="13">
        <f>AVERAGE('Marks Term 1:Marks Term 4'!E318)</f>
        <v>4.5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>Calc!A318</f>
        <v>E</v>
      </c>
    </row>
    <row r="319" spans="1:10">
      <c r="A319" s="4" t="s">
        <v>863</v>
      </c>
      <c r="B319" t="s">
        <v>864</v>
      </c>
      <c r="C319" t="s">
        <v>865</v>
      </c>
      <c r="D319" t="s">
        <v>13</v>
      </c>
      <c r="E319" s="13">
        <f>AVERAGE('Marks Term 1:Marks Term 4'!E319)</f>
        <v>5.25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>Calc!A319</f>
        <v>E</v>
      </c>
    </row>
    <row r="320" spans="1:10">
      <c r="A320" s="4" t="s">
        <v>866</v>
      </c>
      <c r="B320" t="s">
        <v>867</v>
      </c>
      <c r="C320" t="s">
        <v>868</v>
      </c>
      <c r="D320" t="s">
        <v>20</v>
      </c>
      <c r="E320" s="13">
        <f>AVERAGE('Marks Term 1:Marks Term 4'!E320)</f>
        <v>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>Calc!A320</f>
        <v>E</v>
      </c>
    </row>
    <row r="321" spans="1:10">
      <c r="A321" s="4" t="s">
        <v>869</v>
      </c>
      <c r="B321" t="s">
        <v>822</v>
      </c>
      <c r="C321" t="s">
        <v>870</v>
      </c>
      <c r="D321" t="s">
        <v>13</v>
      </c>
      <c r="E321" s="13">
        <f>AVERAGE('Marks Term 1:Marks Term 4'!E321)</f>
        <v>5.5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>Calc!A321</f>
        <v>E</v>
      </c>
    </row>
    <row r="322" spans="1:10">
      <c r="A322" s="4" t="s">
        <v>871</v>
      </c>
      <c r="B322" t="s">
        <v>872</v>
      </c>
      <c r="C322" t="s">
        <v>873</v>
      </c>
      <c r="D322" t="s">
        <v>13</v>
      </c>
      <c r="E322" s="13">
        <f>AVERAGE('Marks Term 1:Marks Term 4'!E322)</f>
        <v>9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>Calc!A322</f>
        <v>A</v>
      </c>
    </row>
    <row r="323" spans="1:10">
      <c r="A323" s="4" t="s">
        <v>874</v>
      </c>
      <c r="B323" t="s">
        <v>875</v>
      </c>
      <c r="C323" t="s">
        <v>876</v>
      </c>
      <c r="D323" t="s">
        <v>13</v>
      </c>
      <c r="E323" s="13">
        <f>AVERAGE('Marks Term 1:Marks Term 4'!E323)</f>
        <v>3.25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>Calc!A323</f>
        <v>Fail</v>
      </c>
    </row>
    <row r="324" spans="1:10">
      <c r="A324" s="4" t="s">
        <v>877</v>
      </c>
      <c r="B324" t="s">
        <v>878</v>
      </c>
      <c r="C324" t="s">
        <v>879</v>
      </c>
      <c r="D324" t="s">
        <v>13</v>
      </c>
      <c r="E324" s="13">
        <f>AVERAGE('Marks Term 1:Marks Term 4'!E324)</f>
        <v>6.25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>Calc!A324</f>
        <v>C</v>
      </c>
    </row>
    <row r="325" spans="1:10">
      <c r="A325" s="4" t="s">
        <v>880</v>
      </c>
      <c r="B325" t="s">
        <v>881</v>
      </c>
      <c r="C325" t="s">
        <v>882</v>
      </c>
      <c r="D325" t="s">
        <v>28</v>
      </c>
      <c r="E325" s="13">
        <f>AVERAGE('Marks Term 1:Marks Term 4'!E325)</f>
        <v>9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>Calc!A325</f>
        <v>A</v>
      </c>
    </row>
    <row r="326" spans="1:10">
      <c r="A326" s="4" t="s">
        <v>883</v>
      </c>
      <c r="B326" t="s">
        <v>884</v>
      </c>
      <c r="C326" t="s">
        <v>885</v>
      </c>
      <c r="D326" t="s">
        <v>20</v>
      </c>
      <c r="E326" s="13">
        <f>AVERAGE('Marks Term 1:Marks Term 4'!E326)</f>
        <v>6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>Calc!A326</f>
        <v>D</v>
      </c>
    </row>
    <row r="327" spans="1:10">
      <c r="A327" s="4" t="s">
        <v>886</v>
      </c>
      <c r="B327" t="s">
        <v>887</v>
      </c>
      <c r="C327" t="s">
        <v>888</v>
      </c>
      <c r="D327" t="s">
        <v>13</v>
      </c>
      <c r="E327" s="13">
        <f>AVERAGE('Marks Term 1:Marks Term 4'!E327)</f>
        <v>9.25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>Calc!A327</f>
        <v>A</v>
      </c>
    </row>
    <row r="328" spans="1:10">
      <c r="A328" s="4" t="s">
        <v>889</v>
      </c>
      <c r="B328" t="s">
        <v>890</v>
      </c>
      <c r="C328" t="s">
        <v>891</v>
      </c>
      <c r="D328" t="s">
        <v>13</v>
      </c>
      <c r="E328" s="13">
        <f>AVERAGE('Marks Term 1:Marks Term 4'!E328)</f>
        <v>3.75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>Calc!A328</f>
        <v>F</v>
      </c>
    </row>
    <row r="329" spans="1:10">
      <c r="A329" s="4" t="s">
        <v>892</v>
      </c>
      <c r="B329" t="s">
        <v>893</v>
      </c>
      <c r="C329" t="s">
        <v>894</v>
      </c>
      <c r="D329" t="s">
        <v>20</v>
      </c>
      <c r="E329" s="13">
        <f>AVERAGE('Marks Term 1:Marks Term 4'!E329)</f>
        <v>4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>Calc!A329</f>
        <v>F</v>
      </c>
    </row>
    <row r="330" spans="1:10">
      <c r="A330" s="4" t="s">
        <v>895</v>
      </c>
      <c r="B330" t="s">
        <v>255</v>
      </c>
      <c r="C330" t="s">
        <v>896</v>
      </c>
      <c r="D330" t="s">
        <v>13</v>
      </c>
      <c r="E330" s="13">
        <f>AVERAGE('Marks Term 1:Marks Term 4'!E330)</f>
        <v>8.25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>Calc!A330</f>
        <v>B</v>
      </c>
    </row>
    <row r="331" spans="1:10">
      <c r="A331" s="4" t="s">
        <v>897</v>
      </c>
      <c r="B331" t="s">
        <v>898</v>
      </c>
      <c r="C331" t="s">
        <v>899</v>
      </c>
      <c r="D331" t="s">
        <v>20</v>
      </c>
      <c r="E331" s="13">
        <f>AVERAGE('Marks Term 1:Marks Term 4'!E331)</f>
        <v>4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>Calc!A331</f>
        <v>F</v>
      </c>
    </row>
    <row r="332" spans="1:10">
      <c r="A332" s="4" t="s">
        <v>900</v>
      </c>
      <c r="B332" t="s">
        <v>901</v>
      </c>
      <c r="C332" t="s">
        <v>902</v>
      </c>
      <c r="D332" t="s">
        <v>20</v>
      </c>
      <c r="E332" s="13">
        <f>AVERAGE('Marks Term 1:Marks Term 4'!E332)</f>
        <v>6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>Calc!A332</f>
        <v>D</v>
      </c>
    </row>
    <row r="333" spans="1:10">
      <c r="A333" s="4" t="s">
        <v>903</v>
      </c>
      <c r="B333" t="s">
        <v>904</v>
      </c>
      <c r="C333" t="s">
        <v>905</v>
      </c>
      <c r="D333" t="s">
        <v>13</v>
      </c>
      <c r="E333" s="13">
        <f>AVERAGE('Marks Term 1:Marks Term 4'!E333)</f>
        <v>9.25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>Calc!A333</f>
        <v>A</v>
      </c>
    </row>
    <row r="334" spans="1:10">
      <c r="A334" s="4" t="s">
        <v>906</v>
      </c>
      <c r="B334" t="s">
        <v>202</v>
      </c>
      <c r="C334" t="s">
        <v>907</v>
      </c>
      <c r="D334" t="s">
        <v>20</v>
      </c>
      <c r="E334" s="13">
        <f>AVERAGE('Marks Term 1:Marks Term 4'!E334)</f>
        <v>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>Calc!A334</f>
        <v>F</v>
      </c>
    </row>
    <row r="335" spans="1:10">
      <c r="A335" s="4" t="s">
        <v>908</v>
      </c>
      <c r="B335" t="s">
        <v>909</v>
      </c>
      <c r="C335" t="s">
        <v>910</v>
      </c>
      <c r="D335" t="s">
        <v>28</v>
      </c>
      <c r="E335" s="13">
        <f>AVERAGE('Marks Term 1:Marks Term 4'!E335)</f>
        <v>6.75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>Calc!A335</f>
        <v>D</v>
      </c>
    </row>
    <row r="336" spans="1:10">
      <c r="A336" s="4" t="s">
        <v>911</v>
      </c>
      <c r="B336" t="s">
        <v>912</v>
      </c>
      <c r="C336" t="s">
        <v>545</v>
      </c>
      <c r="D336" t="s">
        <v>13</v>
      </c>
      <c r="E336" s="13">
        <f>AVERAGE('Marks Term 1:Marks Term 4'!E336)</f>
        <v>8.5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>Calc!A336</f>
        <v>A</v>
      </c>
    </row>
    <row r="337" spans="1:10">
      <c r="A337" s="4" t="s">
        <v>913</v>
      </c>
      <c r="B337" t="s">
        <v>914</v>
      </c>
      <c r="C337" t="s">
        <v>915</v>
      </c>
      <c r="D337" t="s">
        <v>20</v>
      </c>
      <c r="E337" s="13">
        <f>AVERAGE('Marks Term 1:Marks Term 4'!E337)</f>
        <v>8.75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>Calc!A337</f>
        <v>B</v>
      </c>
    </row>
    <row r="338" spans="1:10">
      <c r="A338" s="4" t="s">
        <v>916</v>
      </c>
      <c r="B338" t="s">
        <v>917</v>
      </c>
      <c r="C338" t="s">
        <v>918</v>
      </c>
      <c r="D338" t="s">
        <v>20</v>
      </c>
      <c r="E338" s="13">
        <f>AVERAGE('Marks Term 1:Marks Term 4'!E338)</f>
        <v>2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>Calc!A338</f>
        <v>Fail</v>
      </c>
    </row>
    <row r="339" spans="1:10">
      <c r="A339" s="4" t="s">
        <v>919</v>
      </c>
      <c r="B339" t="s">
        <v>54</v>
      </c>
      <c r="C339" t="s">
        <v>920</v>
      </c>
      <c r="D339" t="s">
        <v>13</v>
      </c>
      <c r="E339" s="13">
        <f>AVERAGE('Marks Term 1:Marks Term 4'!E339)</f>
        <v>9.5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>Calc!A339</f>
        <v>A</v>
      </c>
    </row>
    <row r="340" spans="1:10">
      <c r="A340" s="4" t="s">
        <v>921</v>
      </c>
      <c r="B340" t="s">
        <v>922</v>
      </c>
      <c r="C340" t="s">
        <v>923</v>
      </c>
      <c r="D340" t="s">
        <v>20</v>
      </c>
      <c r="E340" s="13">
        <f>AVERAGE('Marks Term 1:Marks Term 4'!E340)</f>
        <v>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>Calc!A340</f>
        <v>E</v>
      </c>
    </row>
    <row r="341" spans="1:10">
      <c r="A341" s="4" t="s">
        <v>924</v>
      </c>
      <c r="B341" t="s">
        <v>925</v>
      </c>
      <c r="C341" t="s">
        <v>926</v>
      </c>
      <c r="D341" t="s">
        <v>20</v>
      </c>
      <c r="E341" s="13">
        <f>AVERAGE('Marks Term 1:Marks Term 4'!E341)</f>
        <v>8.5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>Calc!A341</f>
        <v>A</v>
      </c>
    </row>
    <row r="342" spans="1:10">
      <c r="A342" s="4" t="s">
        <v>927</v>
      </c>
      <c r="B342" t="s">
        <v>928</v>
      </c>
      <c r="C342" t="s">
        <v>929</v>
      </c>
      <c r="D342" t="s">
        <v>28</v>
      </c>
      <c r="E342" s="13">
        <f>AVERAGE('Marks Term 1:Marks Term 4'!E342)</f>
        <v>10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>Calc!A342</f>
        <v>A</v>
      </c>
    </row>
    <row r="343" spans="1:10">
      <c r="A343" s="4" t="s">
        <v>930</v>
      </c>
      <c r="B343" t="s">
        <v>931</v>
      </c>
      <c r="C343" t="s">
        <v>932</v>
      </c>
      <c r="D343" t="s">
        <v>28</v>
      </c>
      <c r="E343" s="13">
        <f>AVERAGE('Marks Term 1:Marks Term 4'!E343)</f>
        <v>3.75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>Calc!A343</f>
        <v>Fail</v>
      </c>
    </row>
    <row r="344" spans="1:10">
      <c r="A344" s="4" t="s">
        <v>933</v>
      </c>
      <c r="B344" t="s">
        <v>934</v>
      </c>
      <c r="C344" t="s">
        <v>935</v>
      </c>
      <c r="D344" t="s">
        <v>24</v>
      </c>
      <c r="E344" s="13">
        <f>AVERAGE('Marks Term 1:Marks Term 4'!E344)</f>
        <v>4.5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>Calc!A344</f>
        <v>F</v>
      </c>
    </row>
    <row r="345" spans="1:10">
      <c r="A345" s="4" t="s">
        <v>936</v>
      </c>
      <c r="B345" t="s">
        <v>302</v>
      </c>
      <c r="C345" t="s">
        <v>937</v>
      </c>
      <c r="D345" t="s">
        <v>24</v>
      </c>
      <c r="E345" s="13">
        <f>AVERAGE('Marks Term 1:Marks Term 4'!E345)</f>
        <v>9.25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>Calc!A345</f>
        <v>A</v>
      </c>
    </row>
    <row r="346" spans="1:10">
      <c r="A346" s="4" t="s">
        <v>938</v>
      </c>
      <c r="B346" t="s">
        <v>939</v>
      </c>
      <c r="C346" t="s">
        <v>940</v>
      </c>
      <c r="D346" t="s">
        <v>20</v>
      </c>
      <c r="E346" s="13">
        <f>AVERAGE('Marks Term 1:Marks Term 4'!E346)</f>
        <v>5.5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>Calc!A346</f>
        <v>D</v>
      </c>
    </row>
    <row r="347" spans="1:10">
      <c r="A347" s="4" t="s">
        <v>941</v>
      </c>
      <c r="B347" t="s">
        <v>942</v>
      </c>
      <c r="C347" t="s">
        <v>943</v>
      </c>
      <c r="D347" t="s">
        <v>28</v>
      </c>
      <c r="E347" s="13">
        <f>AVERAGE('Marks Term 1:Marks Term 4'!E347)</f>
        <v>8.5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>Calc!A347</f>
        <v>B</v>
      </c>
    </row>
    <row r="348" spans="1:10">
      <c r="A348" s="4" t="s">
        <v>944</v>
      </c>
      <c r="B348" t="s">
        <v>945</v>
      </c>
      <c r="C348" t="s">
        <v>946</v>
      </c>
      <c r="D348" t="s">
        <v>13</v>
      </c>
      <c r="E348" s="13">
        <f>AVERAGE('Marks Term 1:Marks Term 4'!E348)</f>
        <v>9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>Calc!A348</f>
        <v>A</v>
      </c>
    </row>
    <row r="349" spans="1:10">
      <c r="A349" s="4" t="s">
        <v>947</v>
      </c>
      <c r="B349" t="s">
        <v>948</v>
      </c>
      <c r="C349" t="s">
        <v>949</v>
      </c>
      <c r="D349" t="s">
        <v>24</v>
      </c>
      <c r="E349" s="13">
        <f>AVERAGE('Marks Term 1:Marks Term 4'!E349)</f>
        <v>5.75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>Calc!A349</f>
        <v>D</v>
      </c>
    </row>
    <row r="350" spans="1:10">
      <c r="A350" s="4" t="s">
        <v>950</v>
      </c>
      <c r="B350" t="s">
        <v>799</v>
      </c>
      <c r="C350" t="s">
        <v>951</v>
      </c>
      <c r="D350" t="s">
        <v>28</v>
      </c>
      <c r="E350" s="13">
        <f>AVERAGE('Marks Term 1:Marks Term 4'!E350)</f>
        <v>4.5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>Calc!A350</f>
        <v>E</v>
      </c>
    </row>
    <row r="351" spans="1:10">
      <c r="A351" s="4" t="s">
        <v>952</v>
      </c>
      <c r="B351" t="s">
        <v>662</v>
      </c>
      <c r="C351" t="s">
        <v>953</v>
      </c>
      <c r="D351" t="s">
        <v>28</v>
      </c>
      <c r="E351" s="13">
        <f>AVERAGE('Marks Term 1:Marks Term 4'!E351)</f>
        <v>9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>Calc!A351</f>
        <v>A</v>
      </c>
    </row>
    <row r="352" spans="1:10">
      <c r="A352" s="4" t="s">
        <v>957</v>
      </c>
      <c r="B352" t="s">
        <v>958</v>
      </c>
      <c r="C352" t="s">
        <v>956</v>
      </c>
      <c r="D352" t="s">
        <v>24</v>
      </c>
      <c r="E352" s="13">
        <f>AVERAGE('Marks Term 1:Marks Term 4'!E352)</f>
        <v>2.75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>Calc!A352</f>
        <v>Fail</v>
      </c>
    </row>
    <row r="353" spans="1:10">
      <c r="A353" s="4" t="s">
        <v>954</v>
      </c>
      <c r="B353" t="s">
        <v>955</v>
      </c>
      <c r="C353" t="s">
        <v>956</v>
      </c>
      <c r="D353" t="s">
        <v>20</v>
      </c>
      <c r="E353" s="13">
        <f>AVERAGE('Marks Term 1:Marks Term 4'!E353)</f>
        <v>6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>Calc!A353</f>
        <v>D</v>
      </c>
    </row>
    <row r="354" spans="1:10">
      <c r="A354" s="4" t="s">
        <v>959</v>
      </c>
      <c r="B354" t="s">
        <v>960</v>
      </c>
      <c r="C354" t="s">
        <v>573</v>
      </c>
      <c r="D354" t="s">
        <v>20</v>
      </c>
      <c r="E354" s="13">
        <f>AVERAGE('Marks Term 1:Marks Term 4'!E354)</f>
        <v>8.5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>Calc!A354</f>
        <v>B</v>
      </c>
    </row>
    <row r="355" spans="1:10">
      <c r="A355" s="4" t="s">
        <v>961</v>
      </c>
      <c r="B355" t="s">
        <v>962</v>
      </c>
      <c r="C355" t="s">
        <v>963</v>
      </c>
      <c r="D355" t="s">
        <v>20</v>
      </c>
      <c r="E355" s="13">
        <f>AVERAGE('Marks Term 1:Marks Term 4'!E355)</f>
        <v>8.5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>Calc!A355</f>
        <v>B</v>
      </c>
    </row>
    <row r="356" spans="1:10">
      <c r="A356" s="4" t="s">
        <v>964</v>
      </c>
      <c r="B356" t="s">
        <v>965</v>
      </c>
      <c r="C356" t="s">
        <v>966</v>
      </c>
      <c r="D356" t="s">
        <v>13</v>
      </c>
      <c r="E356" s="13">
        <f>AVERAGE('Marks Term 1:Marks Term 4'!E356)</f>
        <v>3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>Calc!A356</f>
        <v>Fail</v>
      </c>
    </row>
    <row r="357" spans="1:10">
      <c r="A357" s="4" t="s">
        <v>967</v>
      </c>
      <c r="B357" t="s">
        <v>968</v>
      </c>
      <c r="C357" t="s">
        <v>969</v>
      </c>
      <c r="D357" t="s">
        <v>28</v>
      </c>
      <c r="E357" s="13">
        <f>AVERAGE('Marks Term 1:Marks Term 4'!E357)</f>
        <v>5.5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>Calc!A357</f>
        <v>E</v>
      </c>
    </row>
    <row r="358" spans="1:10">
      <c r="A358" s="4" t="s">
        <v>970</v>
      </c>
      <c r="B358" t="s">
        <v>971</v>
      </c>
      <c r="C358" t="s">
        <v>972</v>
      </c>
      <c r="D358" t="s">
        <v>28</v>
      </c>
      <c r="E358" s="13">
        <f>AVERAGE('Marks Term 1:Marks Term 4'!E358)</f>
        <v>4.25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>Calc!A358</f>
        <v>F</v>
      </c>
    </row>
    <row r="359" spans="1:10">
      <c r="A359" s="4" t="s">
        <v>973</v>
      </c>
      <c r="B359" t="s">
        <v>524</v>
      </c>
      <c r="C359" t="s">
        <v>974</v>
      </c>
      <c r="D359" t="s">
        <v>13</v>
      </c>
      <c r="E359" s="13">
        <f>AVERAGE('Marks Term 1:Marks Term 4'!E359)</f>
        <v>9.5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>Calc!A359</f>
        <v>A</v>
      </c>
    </row>
    <row r="360" spans="1:10">
      <c r="A360" s="4" t="s">
        <v>975</v>
      </c>
      <c r="B360" t="s">
        <v>976</v>
      </c>
      <c r="C360" t="s">
        <v>977</v>
      </c>
      <c r="D360" t="s">
        <v>20</v>
      </c>
      <c r="E360" s="13">
        <f>AVERAGE('Marks Term 1:Marks Term 4'!E360)</f>
        <v>8.5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>Calc!A360</f>
        <v>B</v>
      </c>
    </row>
    <row r="361" spans="1:10">
      <c r="A361" s="4" t="s">
        <v>978</v>
      </c>
      <c r="B361" t="s">
        <v>979</v>
      </c>
      <c r="C361" t="s">
        <v>980</v>
      </c>
      <c r="D361" t="s">
        <v>13</v>
      </c>
      <c r="E361" s="13">
        <f>AVERAGE('Marks Term 1:Marks Term 4'!E361)</f>
        <v>7.5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>Calc!A361</f>
        <v>C</v>
      </c>
    </row>
    <row r="362" spans="1:10">
      <c r="A362" s="4" t="s">
        <v>981</v>
      </c>
      <c r="B362" t="s">
        <v>982</v>
      </c>
      <c r="C362" t="s">
        <v>983</v>
      </c>
      <c r="D362" t="s">
        <v>28</v>
      </c>
      <c r="E362" s="13">
        <f>AVERAGE('Marks Term 1:Marks Term 4'!E362)</f>
        <v>6.25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>Calc!A362</f>
        <v>D</v>
      </c>
    </row>
    <row r="363" spans="1:10">
      <c r="A363" s="4" t="s">
        <v>987</v>
      </c>
      <c r="B363" t="s">
        <v>988</v>
      </c>
      <c r="C363" t="s">
        <v>986</v>
      </c>
      <c r="D363" t="s">
        <v>28</v>
      </c>
      <c r="E363" s="13">
        <f>AVERAGE('Marks Term 1:Marks Term 4'!E363)</f>
        <v>5.25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>Calc!A363</f>
        <v>E</v>
      </c>
    </row>
    <row r="364" spans="1:10">
      <c r="A364" s="4" t="s">
        <v>984</v>
      </c>
      <c r="B364" t="s">
        <v>985</v>
      </c>
      <c r="C364" t="s">
        <v>986</v>
      </c>
      <c r="D364" t="s">
        <v>20</v>
      </c>
      <c r="E364" s="13">
        <f>AVERAGE('Marks Term 1:Marks Term 4'!E364)</f>
        <v>6.25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>Calc!A364</f>
        <v>D</v>
      </c>
    </row>
    <row r="365" spans="1:10">
      <c r="A365" s="4" t="s">
        <v>989</v>
      </c>
      <c r="B365" t="s">
        <v>990</v>
      </c>
      <c r="C365" t="s">
        <v>991</v>
      </c>
      <c r="D365" t="s">
        <v>28</v>
      </c>
      <c r="E365" s="13">
        <f>AVERAGE('Marks Term 1:Marks Term 4'!E365)</f>
        <v>1.75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>Calc!A365</f>
        <v>Fail</v>
      </c>
    </row>
    <row r="366" spans="1:10">
      <c r="A366" s="4" t="s">
        <v>992</v>
      </c>
      <c r="B366" t="s">
        <v>993</v>
      </c>
      <c r="C366" t="s">
        <v>994</v>
      </c>
      <c r="D366" t="s">
        <v>20</v>
      </c>
      <c r="E366" s="13">
        <f>AVERAGE('Marks Term 1:Marks Term 4'!E366)</f>
        <v>7.75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>Calc!A366</f>
        <v>B</v>
      </c>
    </row>
    <row r="367" spans="1:10">
      <c r="A367" s="4" t="s">
        <v>995</v>
      </c>
      <c r="B367" t="s">
        <v>996</v>
      </c>
      <c r="C367" t="s">
        <v>965</v>
      </c>
      <c r="D367" t="s">
        <v>13</v>
      </c>
      <c r="E367" s="13">
        <f>AVERAGE('Marks Term 1:Marks Term 4'!E367)</f>
        <v>3.75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>Calc!A367</f>
        <v>Fail</v>
      </c>
    </row>
    <row r="368" spans="1:10">
      <c r="A368" s="4" t="s">
        <v>997</v>
      </c>
      <c r="B368" t="s">
        <v>998</v>
      </c>
      <c r="C368" t="s">
        <v>999</v>
      </c>
      <c r="D368" t="s">
        <v>24</v>
      </c>
      <c r="E368" s="13">
        <f>AVERAGE('Marks Term 1:Marks Term 4'!E368)</f>
        <v>1.75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>Calc!A368</f>
        <v>Fail</v>
      </c>
    </row>
    <row r="369" spans="1:10">
      <c r="A369" s="4" t="s">
        <v>1000</v>
      </c>
      <c r="B369" t="s">
        <v>1001</v>
      </c>
      <c r="C369" t="s">
        <v>1002</v>
      </c>
      <c r="D369" t="s">
        <v>20</v>
      </c>
      <c r="E369" s="13">
        <f>AVERAGE('Marks Term 1:Marks Term 4'!E369)</f>
        <v>3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>Calc!A369</f>
        <v>F</v>
      </c>
    </row>
    <row r="370" spans="1:10">
      <c r="A370" s="4" t="s">
        <v>1003</v>
      </c>
      <c r="B370" t="s">
        <v>1004</v>
      </c>
      <c r="C370" t="s">
        <v>1005</v>
      </c>
      <c r="D370" t="s">
        <v>13</v>
      </c>
      <c r="E370" s="13">
        <f>AVERAGE('Marks Term 1:Marks Term 4'!E370)</f>
        <v>4.25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>Calc!A370</f>
        <v>F</v>
      </c>
    </row>
    <row r="371" spans="1:10">
      <c r="A371" s="4" t="s">
        <v>1006</v>
      </c>
      <c r="B371" t="s">
        <v>1007</v>
      </c>
      <c r="C371" t="s">
        <v>1008</v>
      </c>
      <c r="D371" t="s">
        <v>13</v>
      </c>
      <c r="E371" s="13">
        <f>AVERAGE('Marks Term 1:Marks Term 4'!E371)</f>
        <v>7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>Calc!A371</f>
        <v>C</v>
      </c>
    </row>
    <row r="372" spans="1:10">
      <c r="A372" s="4" t="s">
        <v>1009</v>
      </c>
      <c r="B372" t="s">
        <v>1010</v>
      </c>
      <c r="C372" t="s">
        <v>1011</v>
      </c>
      <c r="D372" t="s">
        <v>20</v>
      </c>
      <c r="E372" s="13">
        <f>AVERAGE('Marks Term 1:Marks Term 4'!E372)</f>
        <v>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>Calc!A372</f>
        <v>B</v>
      </c>
    </row>
    <row r="373" spans="1:10">
      <c r="A373" s="4" t="s">
        <v>1012</v>
      </c>
      <c r="B373" t="s">
        <v>45</v>
      </c>
      <c r="C373" t="s">
        <v>1013</v>
      </c>
      <c r="D373" t="s">
        <v>20</v>
      </c>
      <c r="E373" s="13">
        <f>AVERAGE('Marks Term 1:Marks Term 4'!E373)</f>
        <v>4.5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>Calc!A373</f>
        <v>F</v>
      </c>
    </row>
    <row r="374" spans="1:10">
      <c r="A374" s="4" t="s">
        <v>1014</v>
      </c>
      <c r="B374" t="s">
        <v>1015</v>
      </c>
      <c r="C374" t="s">
        <v>1016</v>
      </c>
      <c r="D374" t="s">
        <v>20</v>
      </c>
      <c r="E374" s="13">
        <f>AVERAGE('Marks Term 1:Marks Term 4'!E374)</f>
        <v>4.25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>Calc!A374</f>
        <v>E</v>
      </c>
    </row>
    <row r="375" spans="1:10">
      <c r="A375" s="4" t="s">
        <v>1017</v>
      </c>
      <c r="B375" t="s">
        <v>1018</v>
      </c>
      <c r="C375" t="s">
        <v>1019</v>
      </c>
      <c r="D375" t="s">
        <v>24</v>
      </c>
      <c r="E375" s="13">
        <f>AVERAGE('Marks Term 1:Marks Term 4'!E375)</f>
        <v>9.5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>Calc!A375</f>
        <v>A</v>
      </c>
    </row>
    <row r="376" spans="1:10">
      <c r="A376" s="4" t="s">
        <v>1020</v>
      </c>
      <c r="B376" t="s">
        <v>1021</v>
      </c>
      <c r="C376" t="s">
        <v>1022</v>
      </c>
      <c r="D376" t="s">
        <v>20</v>
      </c>
      <c r="E376" s="13">
        <f>AVERAGE('Marks Term 1:Marks Term 4'!E376)</f>
        <v>3.5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>Calc!A376</f>
        <v>Fail</v>
      </c>
    </row>
    <row r="377" spans="1:10">
      <c r="A377" s="4" t="s">
        <v>1023</v>
      </c>
      <c r="B377" t="s">
        <v>460</v>
      </c>
      <c r="C377" t="s">
        <v>1024</v>
      </c>
      <c r="D377" t="s">
        <v>13</v>
      </c>
      <c r="E377" s="13">
        <f>AVERAGE('Marks Term 1:Marks Term 4'!E377)</f>
        <v>9.25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>Calc!A377</f>
        <v>A</v>
      </c>
    </row>
    <row r="378" spans="1:10">
      <c r="A378" s="4" t="s">
        <v>1025</v>
      </c>
      <c r="B378" t="s">
        <v>1026</v>
      </c>
      <c r="C378" t="s">
        <v>1027</v>
      </c>
      <c r="D378" t="s">
        <v>28</v>
      </c>
      <c r="E378" s="13">
        <f>AVERAGE('Marks Term 1:Marks Term 4'!E378)</f>
        <v>3.5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>Calc!A378</f>
        <v>Fail</v>
      </c>
    </row>
    <row r="379" spans="1:10">
      <c r="A379" s="4" t="s">
        <v>1028</v>
      </c>
      <c r="B379" t="s">
        <v>1029</v>
      </c>
      <c r="C379" t="s">
        <v>1030</v>
      </c>
      <c r="D379" t="s">
        <v>13</v>
      </c>
      <c r="E379" s="13">
        <f>AVERAGE('Marks Term 1:Marks Term 4'!E379)</f>
        <v>7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>Calc!A379</f>
        <v>C</v>
      </c>
    </row>
    <row r="380" spans="1:10">
      <c r="A380" s="4" t="s">
        <v>1031</v>
      </c>
      <c r="B380" t="s">
        <v>1032</v>
      </c>
      <c r="C380" t="s">
        <v>1033</v>
      </c>
      <c r="D380" t="s">
        <v>13</v>
      </c>
      <c r="E380" s="13">
        <f>AVERAGE('Marks Term 1:Marks Term 4'!E380)</f>
        <v>3.75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>Calc!A380</f>
        <v>F</v>
      </c>
    </row>
    <row r="381" spans="1:10">
      <c r="A381" s="4" t="s">
        <v>1034</v>
      </c>
      <c r="B381" t="s">
        <v>246</v>
      </c>
      <c r="C381" t="s">
        <v>1035</v>
      </c>
      <c r="D381" t="s">
        <v>13</v>
      </c>
      <c r="E381" s="13">
        <f>AVERAGE('Marks Term 1:Marks Term 4'!E381)</f>
        <v>6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>Calc!A381</f>
        <v>D</v>
      </c>
    </row>
    <row r="382" spans="1:10">
      <c r="A382" s="4" t="s">
        <v>1045</v>
      </c>
      <c r="B382" t="s">
        <v>39</v>
      </c>
      <c r="C382" t="s">
        <v>1038</v>
      </c>
      <c r="D382" t="s">
        <v>28</v>
      </c>
      <c r="E382" s="13">
        <f>AVERAGE('Marks Term 1:Marks Term 4'!E382)</f>
        <v>7.5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>Calc!A382</f>
        <v>C</v>
      </c>
    </row>
    <row r="383" spans="1:10">
      <c r="A383" s="4" t="s">
        <v>1051</v>
      </c>
      <c r="B383" t="s">
        <v>1052</v>
      </c>
      <c r="C383" t="s">
        <v>1038</v>
      </c>
      <c r="D383" t="s">
        <v>20</v>
      </c>
      <c r="E383" s="13">
        <f>AVERAGE('Marks Term 1:Marks Term 4'!E383)</f>
        <v>4.25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>Calc!A383</f>
        <v>F</v>
      </c>
    </row>
    <row r="384" spans="1:10">
      <c r="A384" s="4" t="s">
        <v>1039</v>
      </c>
      <c r="B384" t="s">
        <v>1040</v>
      </c>
      <c r="C384" t="s">
        <v>1038</v>
      </c>
      <c r="D384" t="s">
        <v>20</v>
      </c>
      <c r="E384" s="13">
        <f>AVERAGE('Marks Term 1:Marks Term 4'!E384)</f>
        <v>8.25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>Calc!A384</f>
        <v>B</v>
      </c>
    </row>
    <row r="385" spans="1:10">
      <c r="A385" s="4" t="s">
        <v>1044</v>
      </c>
      <c r="B385" t="s">
        <v>54</v>
      </c>
      <c r="C385" t="s">
        <v>1038</v>
      </c>
      <c r="D385" t="s">
        <v>24</v>
      </c>
      <c r="E385" s="13">
        <f>AVERAGE('Marks Term 1:Marks Term 4'!E385)</f>
        <v>7.5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>Calc!A385</f>
        <v>C</v>
      </c>
    </row>
    <row r="386" spans="1:10">
      <c r="A386" s="4" t="s">
        <v>1049</v>
      </c>
      <c r="B386" t="s">
        <v>1050</v>
      </c>
      <c r="C386" t="s">
        <v>1038</v>
      </c>
      <c r="D386" t="s">
        <v>13</v>
      </c>
      <c r="E386" s="13">
        <f>AVERAGE('Marks Term 1:Marks Term 4'!E386)</f>
        <v>4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>Calc!A386</f>
        <v>F</v>
      </c>
    </row>
    <row r="387" spans="1:10">
      <c r="A387" s="4" t="s">
        <v>1036</v>
      </c>
      <c r="B387" t="s">
        <v>1037</v>
      </c>
      <c r="C387" t="s">
        <v>1038</v>
      </c>
      <c r="D387" t="s">
        <v>13</v>
      </c>
      <c r="E387" s="13">
        <f>AVERAGE('Marks Term 1:Marks Term 4'!E387)</f>
        <v>6.75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>Calc!A387</f>
        <v>C</v>
      </c>
    </row>
    <row r="388" spans="1:10">
      <c r="A388" s="4" t="s">
        <v>1046</v>
      </c>
      <c r="B388" t="s">
        <v>819</v>
      </c>
      <c r="C388" t="s">
        <v>1043</v>
      </c>
      <c r="D388" t="s">
        <v>13</v>
      </c>
      <c r="E388" s="13">
        <f>AVERAGE('Marks Term 1:Marks Term 4'!E388)</f>
        <v>5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>Calc!A388</f>
        <v>E</v>
      </c>
    </row>
    <row r="389" spans="1:10">
      <c r="A389" s="4" t="s">
        <v>1047</v>
      </c>
      <c r="B389" t="s">
        <v>1048</v>
      </c>
      <c r="C389" t="s">
        <v>1038</v>
      </c>
      <c r="D389" t="s">
        <v>28</v>
      </c>
      <c r="E389" s="13">
        <f>AVERAGE('Marks Term 1:Marks Term 4'!E389)</f>
        <v>5.25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>Calc!A389</f>
        <v>E</v>
      </c>
    </row>
    <row r="390" spans="1:10">
      <c r="A390" s="4" t="s">
        <v>1041</v>
      </c>
      <c r="B390" t="s">
        <v>1042</v>
      </c>
      <c r="C390" t="s">
        <v>1043</v>
      </c>
      <c r="D390" t="s">
        <v>13</v>
      </c>
      <c r="E390" s="13">
        <f>AVERAGE('Marks Term 1:Marks Term 4'!E390)</f>
        <v>7.75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>Calc!A390</f>
        <v>B</v>
      </c>
    </row>
    <row r="391" spans="1:10">
      <c r="A391" s="4" t="s">
        <v>1053</v>
      </c>
      <c r="B391" t="s">
        <v>488</v>
      </c>
      <c r="C391" t="s">
        <v>1054</v>
      </c>
      <c r="D391" t="s">
        <v>13</v>
      </c>
      <c r="E391" s="13">
        <f>AVERAGE('Marks Term 1:Marks Term 4'!E391)</f>
        <v>7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>Calc!A391</f>
        <v>C</v>
      </c>
    </row>
    <row r="392" spans="1:10">
      <c r="A392" s="4" t="s">
        <v>1055</v>
      </c>
      <c r="B392" t="s">
        <v>1056</v>
      </c>
      <c r="C392" t="s">
        <v>1057</v>
      </c>
      <c r="D392" t="s">
        <v>24</v>
      </c>
      <c r="E392" s="13">
        <f>AVERAGE('Marks Term 1:Marks Term 4'!E392)</f>
        <v>9.5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>Calc!A392</f>
        <v>A</v>
      </c>
    </row>
    <row r="393" spans="1:10">
      <c r="A393" s="4" t="s">
        <v>1061</v>
      </c>
      <c r="B393" t="s">
        <v>1062</v>
      </c>
      <c r="C393" t="s">
        <v>1057</v>
      </c>
      <c r="D393" t="s">
        <v>28</v>
      </c>
      <c r="E393" s="13">
        <f>AVERAGE('Marks Term 1:Marks Term 4'!E393)</f>
        <v>5.5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>Calc!A393</f>
        <v>E</v>
      </c>
    </row>
    <row r="394" spans="1:10">
      <c r="A394" s="4" t="s">
        <v>1058</v>
      </c>
      <c r="B394" t="s">
        <v>1059</v>
      </c>
      <c r="C394" t="s">
        <v>1060</v>
      </c>
      <c r="D394" t="s">
        <v>24</v>
      </c>
      <c r="E394" s="13">
        <f>AVERAGE('Marks Term 1:Marks Term 4'!E394)</f>
        <v>8.25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>Calc!A394</f>
        <v>B</v>
      </c>
    </row>
    <row r="395" spans="1:10">
      <c r="A395" s="4" t="s">
        <v>1063</v>
      </c>
      <c r="B395" t="s">
        <v>1064</v>
      </c>
      <c r="C395" t="s">
        <v>1065</v>
      </c>
      <c r="D395" t="s">
        <v>24</v>
      </c>
      <c r="E395" s="13">
        <f>AVERAGE('Marks Term 1:Marks Term 4'!E395)</f>
        <v>9.75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>Calc!A395</f>
        <v>A</v>
      </c>
    </row>
    <row r="396" spans="1:10">
      <c r="A396" s="4" t="s">
        <v>1066</v>
      </c>
      <c r="B396" t="s">
        <v>1067</v>
      </c>
      <c r="C396" t="s">
        <v>1068</v>
      </c>
      <c r="D396" t="s">
        <v>28</v>
      </c>
      <c r="E396" s="13">
        <f>AVERAGE('Marks Term 1:Marks Term 4'!E396)</f>
        <v>8.75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>Calc!A396</f>
        <v>B</v>
      </c>
    </row>
    <row r="397" spans="1:10">
      <c r="A397" s="4" t="s">
        <v>1069</v>
      </c>
      <c r="B397" t="s">
        <v>1070</v>
      </c>
      <c r="C397" t="s">
        <v>1071</v>
      </c>
      <c r="D397" t="s">
        <v>13</v>
      </c>
      <c r="E397" s="13">
        <f>AVERAGE('Marks Term 1:Marks Term 4'!E397)</f>
        <v>9.75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>Calc!A397</f>
        <v>A</v>
      </c>
    </row>
    <row r="398" spans="1:10">
      <c r="A398" s="4" t="s">
        <v>1072</v>
      </c>
      <c r="B398" t="s">
        <v>1073</v>
      </c>
      <c r="C398" t="s">
        <v>1074</v>
      </c>
      <c r="D398" t="s">
        <v>20</v>
      </c>
      <c r="E398" s="13">
        <f>AVERAGE('Marks Term 1:Marks Term 4'!E398)</f>
        <v>8.75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>Calc!A398</f>
        <v>B</v>
      </c>
    </row>
    <row r="399" spans="1:10">
      <c r="A399" s="4" t="s">
        <v>1079</v>
      </c>
      <c r="B399" t="s">
        <v>1080</v>
      </c>
      <c r="C399" t="s">
        <v>1077</v>
      </c>
      <c r="D399" t="s">
        <v>20</v>
      </c>
      <c r="E399" s="13">
        <f>AVERAGE('Marks Term 1:Marks Term 4'!E399)</f>
        <v>3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>Calc!A399</f>
        <v>Fail</v>
      </c>
    </row>
    <row r="400" spans="1:10">
      <c r="A400" s="4" t="s">
        <v>1078</v>
      </c>
      <c r="B400" t="s">
        <v>536</v>
      </c>
      <c r="C400" t="s">
        <v>1077</v>
      </c>
      <c r="D400" t="s">
        <v>28</v>
      </c>
      <c r="E400" s="13">
        <f>AVERAGE('Marks Term 1:Marks Term 4'!E400)</f>
        <v>4.25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>Calc!A400</f>
        <v>F</v>
      </c>
    </row>
    <row r="401" spans="1:10">
      <c r="A401" s="4" t="s">
        <v>1075</v>
      </c>
      <c r="B401" t="s">
        <v>1076</v>
      </c>
      <c r="C401" t="s">
        <v>1077</v>
      </c>
      <c r="D401" t="s">
        <v>20</v>
      </c>
      <c r="E401" s="13">
        <f>AVERAGE('Marks Term 1:Marks Term 4'!E401)</f>
        <v>3.5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>Calc!A401</f>
        <v>Fail</v>
      </c>
    </row>
    <row r="402" spans="1:10">
      <c r="A402" s="4" t="s">
        <v>1081</v>
      </c>
      <c r="B402" t="s">
        <v>1082</v>
      </c>
      <c r="C402" t="s">
        <v>1083</v>
      </c>
      <c r="D402" t="s">
        <v>13</v>
      </c>
      <c r="E402" s="13">
        <f>AVERAGE('Marks Term 1:Marks Term 4'!E402)</f>
        <v>3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>Calc!A402</f>
        <v>Fail</v>
      </c>
    </row>
    <row r="403" spans="1:10">
      <c r="A403" s="4" t="s">
        <v>1084</v>
      </c>
      <c r="B403" t="s">
        <v>1085</v>
      </c>
      <c r="C403" t="s">
        <v>1086</v>
      </c>
      <c r="D403" t="s">
        <v>20</v>
      </c>
      <c r="E403" s="13">
        <f>AVERAGE('Marks Term 1:Marks Term 4'!E403)</f>
        <v>9.25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>Calc!A403</f>
        <v>A</v>
      </c>
    </row>
    <row r="404" spans="1:10">
      <c r="A404" s="4" t="s">
        <v>1087</v>
      </c>
      <c r="B404" t="s">
        <v>1088</v>
      </c>
      <c r="C404" t="s">
        <v>1089</v>
      </c>
      <c r="D404" t="s">
        <v>13</v>
      </c>
      <c r="E404" s="13">
        <f>AVERAGE('Marks Term 1:Marks Term 4'!E404)</f>
        <v>9.75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>Calc!A404</f>
        <v>A</v>
      </c>
    </row>
    <row r="405" spans="1:10">
      <c r="A405" s="4" t="s">
        <v>1092</v>
      </c>
      <c r="B405" t="s">
        <v>1093</v>
      </c>
      <c r="C405" t="s">
        <v>1086</v>
      </c>
      <c r="D405" t="s">
        <v>20</v>
      </c>
      <c r="E405" s="13">
        <f>AVERAGE('Marks Term 1:Marks Term 4'!E405)</f>
        <v>7.25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>Calc!A405</f>
        <v>C</v>
      </c>
    </row>
    <row r="406" spans="1:10">
      <c r="A406" s="4" t="s">
        <v>1090</v>
      </c>
      <c r="B406" t="s">
        <v>1091</v>
      </c>
      <c r="C406" t="s">
        <v>1086</v>
      </c>
      <c r="D406" t="s">
        <v>13</v>
      </c>
      <c r="E406" s="13">
        <f>AVERAGE('Marks Term 1:Marks Term 4'!E406)</f>
        <v>8.75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>Calc!A406</f>
        <v>B</v>
      </c>
    </row>
    <row r="407" spans="1:10">
      <c r="A407" s="4" t="s">
        <v>1094</v>
      </c>
      <c r="B407" t="s">
        <v>1095</v>
      </c>
      <c r="C407" t="s">
        <v>1096</v>
      </c>
      <c r="D407" t="s">
        <v>28</v>
      </c>
      <c r="E407" s="13">
        <f>AVERAGE('Marks Term 1:Marks Term 4'!E407)</f>
        <v>6.5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>Calc!A407</f>
        <v>C</v>
      </c>
    </row>
    <row r="408" spans="1:10">
      <c r="A408" s="4" t="s">
        <v>1097</v>
      </c>
      <c r="B408" t="s">
        <v>1098</v>
      </c>
      <c r="C408" t="s">
        <v>1099</v>
      </c>
      <c r="D408" t="s">
        <v>13</v>
      </c>
      <c r="E408" s="13">
        <f>AVERAGE('Marks Term 1:Marks Term 4'!E408)</f>
        <v>5.75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>Calc!A408</f>
        <v>D</v>
      </c>
    </row>
    <row r="409" spans="1:10">
      <c r="A409" s="4" t="s">
        <v>1100</v>
      </c>
      <c r="B409" t="s">
        <v>366</v>
      </c>
      <c r="C409" t="s">
        <v>1101</v>
      </c>
      <c r="D409" t="s">
        <v>24</v>
      </c>
      <c r="E409" s="13">
        <f>AVERAGE('Marks Term 1:Marks Term 4'!E409)</f>
        <v>8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>Calc!A409</f>
        <v>B</v>
      </c>
    </row>
    <row r="410" spans="1:10">
      <c r="A410" s="4" t="s">
        <v>1102</v>
      </c>
      <c r="B410" t="s">
        <v>1103</v>
      </c>
      <c r="C410" t="s">
        <v>1104</v>
      </c>
      <c r="D410" t="s">
        <v>24</v>
      </c>
      <c r="E410" s="13">
        <f>AVERAGE('Marks Term 1:Marks Term 4'!E410)</f>
        <v>4.5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>Calc!A410</f>
        <v>E</v>
      </c>
    </row>
    <row r="411" spans="1:10">
      <c r="A411" s="4" t="s">
        <v>1105</v>
      </c>
      <c r="B411" t="s">
        <v>1106</v>
      </c>
      <c r="C411" t="s">
        <v>1104</v>
      </c>
      <c r="D411" t="s">
        <v>28</v>
      </c>
      <c r="E411" s="13">
        <f>AVERAGE('Marks Term 1:Marks Term 4'!E411)</f>
        <v>4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>Calc!A411</f>
        <v>F</v>
      </c>
    </row>
    <row r="412" spans="1:10">
      <c r="A412" s="4" t="s">
        <v>1110</v>
      </c>
      <c r="B412" t="s">
        <v>1111</v>
      </c>
      <c r="C412" t="s">
        <v>1112</v>
      </c>
      <c r="D412" t="s">
        <v>13</v>
      </c>
      <c r="E412" s="13">
        <f>AVERAGE('Marks Term 1:Marks Term 4'!E412)</f>
        <v>5.75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>Calc!A412</f>
        <v>D</v>
      </c>
    </row>
    <row r="413" spans="1:10">
      <c r="A413" s="4" t="s">
        <v>1107</v>
      </c>
      <c r="B413" t="s">
        <v>1108</v>
      </c>
      <c r="C413" t="s">
        <v>1109</v>
      </c>
      <c r="D413" t="s">
        <v>20</v>
      </c>
      <c r="E413" s="13">
        <f>AVERAGE('Marks Term 1:Marks Term 4'!E413)</f>
        <v>8.5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>Calc!A413</f>
        <v>B</v>
      </c>
    </row>
    <row r="414" spans="1:10">
      <c r="A414" s="4" t="s">
        <v>1121</v>
      </c>
      <c r="B414" t="s">
        <v>1122</v>
      </c>
      <c r="C414" t="s">
        <v>1115</v>
      </c>
      <c r="D414" t="s">
        <v>24</v>
      </c>
      <c r="E414" s="13">
        <f>AVERAGE('Marks Term 1:Marks Term 4'!E414)</f>
        <v>7.25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>Calc!A414</f>
        <v>C</v>
      </c>
    </row>
    <row r="415" spans="1:10">
      <c r="A415" s="4" t="s">
        <v>1113</v>
      </c>
      <c r="B415" t="s">
        <v>1114</v>
      </c>
      <c r="C415" t="s">
        <v>1115</v>
      </c>
      <c r="D415" t="s">
        <v>13</v>
      </c>
      <c r="E415" s="13">
        <f>AVERAGE('Marks Term 1:Marks Term 4'!E415)</f>
        <v>9.75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>Calc!A415</f>
        <v>A</v>
      </c>
    </row>
    <row r="416" spans="1:10">
      <c r="A416" s="4" t="s">
        <v>1116</v>
      </c>
      <c r="B416" t="s">
        <v>292</v>
      </c>
      <c r="C416" t="s">
        <v>1115</v>
      </c>
      <c r="D416" t="s">
        <v>24</v>
      </c>
      <c r="E416" s="13">
        <f>AVERAGE('Marks Term 1:Marks Term 4'!E416)</f>
        <v>9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>Calc!A416</f>
        <v>A</v>
      </c>
    </row>
    <row r="417" spans="1:10">
      <c r="A417" s="4" t="s">
        <v>1117</v>
      </c>
      <c r="B417" t="s">
        <v>301</v>
      </c>
      <c r="C417" t="s">
        <v>1118</v>
      </c>
      <c r="D417" t="s">
        <v>28</v>
      </c>
      <c r="E417" s="13">
        <f>AVERAGE('Marks Term 1:Marks Term 4'!E417)</f>
        <v>7.5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>Calc!A417</f>
        <v>C</v>
      </c>
    </row>
    <row r="418" spans="1:10">
      <c r="A418" s="4" t="s">
        <v>1119</v>
      </c>
      <c r="B418" t="s">
        <v>1060</v>
      </c>
      <c r="C418" t="s">
        <v>1120</v>
      </c>
      <c r="D418" t="s">
        <v>13</v>
      </c>
      <c r="E418" s="13">
        <f>AVERAGE('Marks Term 1:Marks Term 4'!E418)</f>
        <v>6.75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>Calc!A418</f>
        <v>C</v>
      </c>
    </row>
    <row r="419" spans="1:10">
      <c r="A419" s="4" t="s">
        <v>1123</v>
      </c>
      <c r="B419" t="s">
        <v>1124</v>
      </c>
      <c r="C419" t="s">
        <v>1125</v>
      </c>
      <c r="D419" t="s">
        <v>13</v>
      </c>
      <c r="E419" s="13">
        <f>AVERAGE('Marks Term 1:Marks Term 4'!E419)</f>
        <v>9.25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>Calc!A419</f>
        <v>A</v>
      </c>
    </row>
    <row r="420" spans="1:10">
      <c r="A420" s="4" t="s">
        <v>1128</v>
      </c>
      <c r="B420" t="s">
        <v>1129</v>
      </c>
      <c r="C420" t="s">
        <v>582</v>
      </c>
      <c r="D420" t="s">
        <v>13</v>
      </c>
      <c r="E420" s="13">
        <f>AVERAGE('Marks Term 1:Marks Term 4'!E420)</f>
        <v>4.5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>Calc!A420</f>
        <v>E</v>
      </c>
    </row>
    <row r="421" spans="1:10">
      <c r="A421" s="4" t="s">
        <v>1126</v>
      </c>
      <c r="B421" t="s">
        <v>1127</v>
      </c>
      <c r="C421" t="s">
        <v>582</v>
      </c>
      <c r="D421" t="s">
        <v>28</v>
      </c>
      <c r="E421" s="13">
        <f>AVERAGE('Marks Term 1:Marks Term 4'!E421)</f>
        <v>8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>Calc!A421</f>
        <v>C</v>
      </c>
    </row>
    <row r="422" spans="1:10">
      <c r="A422" s="4" t="s">
        <v>1130</v>
      </c>
      <c r="B422" t="s">
        <v>1131</v>
      </c>
      <c r="C422" t="s">
        <v>1132</v>
      </c>
      <c r="D422" t="s">
        <v>20</v>
      </c>
      <c r="E422" s="13">
        <f>AVERAGE('Marks Term 1:Marks Term 4'!E422)</f>
        <v>8.75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>Calc!A422</f>
        <v>A</v>
      </c>
    </row>
    <row r="423" spans="1:10">
      <c r="A423" s="4" t="s">
        <v>1133</v>
      </c>
      <c r="B423" t="s">
        <v>1134</v>
      </c>
      <c r="C423" t="s">
        <v>1135</v>
      </c>
      <c r="D423" t="s">
        <v>28</v>
      </c>
      <c r="E423" s="13">
        <f>AVERAGE('Marks Term 1:Marks Term 4'!E423)</f>
        <v>3.5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>Calc!A423</f>
        <v>Fail</v>
      </c>
    </row>
    <row r="424" spans="1:10">
      <c r="A424" s="4" t="s">
        <v>1136</v>
      </c>
      <c r="B424" t="s">
        <v>1137</v>
      </c>
      <c r="C424" t="s">
        <v>1138</v>
      </c>
      <c r="D424" t="s">
        <v>13</v>
      </c>
      <c r="E424" s="13">
        <f>AVERAGE('Marks Term 1:Marks Term 4'!E424)</f>
        <v>4.75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>Calc!A424</f>
        <v>F</v>
      </c>
    </row>
    <row r="425" spans="1:10">
      <c r="A425" s="4" t="s">
        <v>1139</v>
      </c>
      <c r="B425" t="s">
        <v>1140</v>
      </c>
      <c r="C425" t="s">
        <v>1141</v>
      </c>
      <c r="D425" t="s">
        <v>28</v>
      </c>
      <c r="E425" s="13">
        <f>AVERAGE('Marks Term 1:Marks Term 4'!E425)</f>
        <v>6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>Calc!A425</f>
        <v>E</v>
      </c>
    </row>
    <row r="426" spans="1:10">
      <c r="A426" s="4" t="s">
        <v>1142</v>
      </c>
      <c r="B426" t="s">
        <v>1143</v>
      </c>
      <c r="C426" t="s">
        <v>155</v>
      </c>
      <c r="D426" t="s">
        <v>28</v>
      </c>
      <c r="E426" s="13">
        <f>AVERAGE('Marks Term 1:Marks Term 4'!E426)</f>
        <v>5.75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>Calc!A426</f>
        <v>D</v>
      </c>
    </row>
    <row r="427" spans="1:10">
      <c r="A427" s="4" t="s">
        <v>1144</v>
      </c>
      <c r="B427" t="s">
        <v>1145</v>
      </c>
      <c r="C427" t="s">
        <v>1146</v>
      </c>
      <c r="D427" t="s">
        <v>13</v>
      </c>
      <c r="E427" s="13">
        <f>AVERAGE('Marks Term 1:Marks Term 4'!E427)</f>
        <v>4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>Calc!A427</f>
        <v>F</v>
      </c>
    </row>
    <row r="428" spans="1:10">
      <c r="A428" s="4" t="s">
        <v>1147</v>
      </c>
      <c r="B428" t="s">
        <v>1089</v>
      </c>
      <c r="C428" t="s">
        <v>1148</v>
      </c>
      <c r="D428" t="s">
        <v>24</v>
      </c>
      <c r="E428" s="13">
        <f>AVERAGE('Marks Term 1:Marks Term 4'!E428)</f>
        <v>6.25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>Calc!A428</f>
        <v>D</v>
      </c>
    </row>
    <row r="429" spans="1:10">
      <c r="A429" s="4" t="s">
        <v>1149</v>
      </c>
      <c r="B429" t="s">
        <v>1150</v>
      </c>
      <c r="C429" t="s">
        <v>1151</v>
      </c>
      <c r="D429" t="s">
        <v>20</v>
      </c>
      <c r="E429" s="13">
        <f>AVERAGE('Marks Term 1:Marks Term 4'!E429)</f>
        <v>4.25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>Calc!A429</f>
        <v>F</v>
      </c>
    </row>
    <row r="430" spans="1:10">
      <c r="A430" s="4" t="s">
        <v>1152</v>
      </c>
      <c r="B430" t="s">
        <v>1153</v>
      </c>
      <c r="C430" t="s">
        <v>1154</v>
      </c>
      <c r="D430" t="s">
        <v>24</v>
      </c>
      <c r="E430" s="13">
        <f>AVERAGE('Marks Term 1:Marks Term 4'!E430)</f>
        <v>9.25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>Calc!A430</f>
        <v>A</v>
      </c>
    </row>
    <row r="431" spans="1:10">
      <c r="A431" s="4" t="s">
        <v>1155</v>
      </c>
      <c r="B431" t="s">
        <v>1156</v>
      </c>
      <c r="C431" t="s">
        <v>1157</v>
      </c>
      <c r="D431" t="s">
        <v>24</v>
      </c>
      <c r="E431" s="13">
        <f>AVERAGE('Marks Term 1:Marks Term 4'!E431)</f>
        <v>9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>Calc!A431</f>
        <v>A</v>
      </c>
    </row>
    <row r="432" spans="1:10">
      <c r="A432" s="4" t="s">
        <v>1158</v>
      </c>
      <c r="B432" t="s">
        <v>1159</v>
      </c>
      <c r="C432" t="s">
        <v>1160</v>
      </c>
      <c r="D432" t="s">
        <v>13</v>
      </c>
      <c r="E432" s="13">
        <f>AVERAGE('Marks Term 1:Marks Term 4'!E432)</f>
        <v>6.75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>Calc!A432</f>
        <v>D</v>
      </c>
    </row>
    <row r="433" spans="1:10">
      <c r="A433" s="4" t="s">
        <v>1161</v>
      </c>
      <c r="B433" t="s">
        <v>1162</v>
      </c>
      <c r="C433" t="s">
        <v>1163</v>
      </c>
      <c r="D433" t="s">
        <v>20</v>
      </c>
      <c r="E433" s="13">
        <f>AVERAGE('Marks Term 1:Marks Term 4'!E433)</f>
        <v>5.25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>Calc!A433</f>
        <v>D</v>
      </c>
    </row>
    <row r="434" spans="1:10">
      <c r="A434" s="4" t="s">
        <v>1164</v>
      </c>
      <c r="B434" t="s">
        <v>1165</v>
      </c>
      <c r="C434" t="s">
        <v>1166</v>
      </c>
      <c r="D434" t="s">
        <v>20</v>
      </c>
      <c r="E434" s="13">
        <f>AVERAGE('Marks Term 1:Marks Term 4'!E434)</f>
        <v>5.25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>Calc!A434</f>
        <v>E</v>
      </c>
    </row>
    <row r="435" spans="1:10">
      <c r="A435" s="4" t="s">
        <v>1170</v>
      </c>
      <c r="B435" t="s">
        <v>1021</v>
      </c>
      <c r="C435" t="s">
        <v>1171</v>
      </c>
      <c r="D435" t="s">
        <v>13</v>
      </c>
      <c r="E435" s="13">
        <f>AVERAGE('Marks Term 1:Marks Term 4'!E435)</f>
        <v>7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>Calc!A435</f>
        <v>C</v>
      </c>
    </row>
    <row r="436" spans="1:10">
      <c r="A436" s="4" t="s">
        <v>1167</v>
      </c>
      <c r="B436" t="s">
        <v>1168</v>
      </c>
      <c r="C436" t="s">
        <v>1169</v>
      </c>
      <c r="D436" t="s">
        <v>20</v>
      </c>
      <c r="E436" s="13">
        <f>AVERAGE('Marks Term 1:Marks Term 4'!E436)</f>
        <v>7.25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>Calc!A436</f>
        <v>C</v>
      </c>
    </row>
    <row r="437" spans="1:10">
      <c r="A437" s="4" t="s">
        <v>1187</v>
      </c>
      <c r="B437" t="s">
        <v>1188</v>
      </c>
      <c r="C437" t="s">
        <v>1171</v>
      </c>
      <c r="D437" t="s">
        <v>28</v>
      </c>
      <c r="E437" s="13">
        <f>AVERAGE('Marks Term 1:Marks Term 4'!E437)</f>
        <v>5.5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>Calc!A437</f>
        <v>D</v>
      </c>
    </row>
    <row r="438" spans="1:10">
      <c r="A438" s="4" t="s">
        <v>1191</v>
      </c>
      <c r="B438" t="s">
        <v>1192</v>
      </c>
      <c r="C438" t="s">
        <v>1171</v>
      </c>
      <c r="D438" t="s">
        <v>28</v>
      </c>
      <c r="E438" s="13">
        <f>AVERAGE('Marks Term 1:Marks Term 4'!E438)</f>
        <v>5.5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>Calc!A438</f>
        <v>E</v>
      </c>
    </row>
    <row r="439" spans="1:10">
      <c r="A439" s="4" t="s">
        <v>1182</v>
      </c>
      <c r="B439" t="s">
        <v>1183</v>
      </c>
      <c r="C439" t="s">
        <v>1171</v>
      </c>
      <c r="D439" t="s">
        <v>20</v>
      </c>
      <c r="E439" s="13">
        <f>AVERAGE('Marks Term 1:Marks Term 4'!E439)</f>
        <v>4.75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>Calc!A439</f>
        <v>E</v>
      </c>
    </row>
    <row r="440" spans="1:10">
      <c r="A440" s="4" t="s">
        <v>1189</v>
      </c>
      <c r="B440" t="s">
        <v>1190</v>
      </c>
      <c r="C440" t="s">
        <v>1186</v>
      </c>
      <c r="D440" t="s">
        <v>24</v>
      </c>
      <c r="E440" s="13">
        <f>AVERAGE('Marks Term 1:Marks Term 4'!E440)</f>
        <v>4.75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>Calc!A440</f>
        <v>E</v>
      </c>
    </row>
    <row r="441" spans="1:10">
      <c r="A441" s="4" t="s">
        <v>1174</v>
      </c>
      <c r="B441" t="s">
        <v>1175</v>
      </c>
      <c r="C441" t="s">
        <v>1171</v>
      </c>
      <c r="D441" t="s">
        <v>13</v>
      </c>
      <c r="E441" s="13">
        <f>AVERAGE('Marks Term 1:Marks Term 4'!E441)</f>
        <v>7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>Calc!A441</f>
        <v>C</v>
      </c>
    </row>
    <row r="442" spans="1:10">
      <c r="A442" s="4" t="s">
        <v>1180</v>
      </c>
      <c r="B442" t="s">
        <v>1181</v>
      </c>
      <c r="C442" t="s">
        <v>1171</v>
      </c>
      <c r="D442" t="s">
        <v>13</v>
      </c>
      <c r="E442" s="13">
        <f>AVERAGE('Marks Term 1:Marks Term 4'!E442)</f>
        <v>6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>Calc!A442</f>
        <v>D</v>
      </c>
    </row>
    <row r="443" spans="1:10">
      <c r="A443" s="4" t="s">
        <v>1172</v>
      </c>
      <c r="B443" t="s">
        <v>1173</v>
      </c>
      <c r="C443" t="s">
        <v>1169</v>
      </c>
      <c r="D443" t="s">
        <v>13</v>
      </c>
      <c r="E443" s="13">
        <f>AVERAGE('Marks Term 1:Marks Term 4'!E443)</f>
        <v>7.25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>Calc!A443</f>
        <v>C</v>
      </c>
    </row>
    <row r="444" spans="1:10">
      <c r="A444" s="4" t="s">
        <v>1184</v>
      </c>
      <c r="B444" t="s">
        <v>1185</v>
      </c>
      <c r="C444" t="s">
        <v>1186</v>
      </c>
      <c r="D444" t="s">
        <v>13</v>
      </c>
      <c r="E444" s="13">
        <f>AVERAGE('Marks Term 1:Marks Term 4'!E444)</f>
        <v>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>Calc!A444</f>
        <v>E</v>
      </c>
    </row>
    <row r="445" spans="1:10">
      <c r="A445" s="4" t="s">
        <v>1193</v>
      </c>
      <c r="B445" t="s">
        <v>1194</v>
      </c>
      <c r="C445" t="s">
        <v>1169</v>
      </c>
      <c r="D445" t="s">
        <v>24</v>
      </c>
      <c r="E445" s="13">
        <f>AVERAGE('Marks Term 1:Marks Term 4'!E445)</f>
        <v>3.75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>Calc!A445</f>
        <v>Fail</v>
      </c>
    </row>
    <row r="446" spans="1:10">
      <c r="A446" s="4" t="s">
        <v>1176</v>
      </c>
      <c r="B446" t="s">
        <v>1177</v>
      </c>
      <c r="C446" t="s">
        <v>1171</v>
      </c>
      <c r="D446" t="s">
        <v>20</v>
      </c>
      <c r="E446" s="13">
        <f>AVERAGE('Marks Term 1:Marks Term 4'!E446)</f>
        <v>4.5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>Calc!A446</f>
        <v>F</v>
      </c>
    </row>
    <row r="447" spans="1:10">
      <c r="A447" s="4" t="s">
        <v>1178</v>
      </c>
      <c r="B447" t="s">
        <v>1179</v>
      </c>
      <c r="C447" t="s">
        <v>1171</v>
      </c>
      <c r="D447" t="s">
        <v>24</v>
      </c>
      <c r="E447" s="13">
        <f>AVERAGE('Marks Term 1:Marks Term 4'!E447)</f>
        <v>3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>Calc!A447</f>
        <v>Fail</v>
      </c>
    </row>
    <row r="448" spans="1:10">
      <c r="A448" s="4" t="s">
        <v>1195</v>
      </c>
      <c r="B448" t="s">
        <v>1196</v>
      </c>
      <c r="C448" t="s">
        <v>1197</v>
      </c>
      <c r="D448" t="s">
        <v>13</v>
      </c>
      <c r="E448" s="13">
        <f>AVERAGE('Marks Term 1:Marks Term 4'!E448)</f>
        <v>9.25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>Calc!A448</f>
        <v>A</v>
      </c>
    </row>
    <row r="449" spans="1:10">
      <c r="A449" s="4" t="s">
        <v>1205</v>
      </c>
      <c r="B449" t="s">
        <v>1206</v>
      </c>
      <c r="C449" t="s">
        <v>326</v>
      </c>
      <c r="D449" t="s">
        <v>24</v>
      </c>
      <c r="E449" s="13">
        <f>AVERAGE('Marks Term 1:Marks Term 4'!E449)</f>
        <v>5.5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>Calc!A449</f>
        <v>D</v>
      </c>
    </row>
    <row r="450" spans="1:10">
      <c r="A450" s="4" t="s">
        <v>1200</v>
      </c>
      <c r="B450" t="s">
        <v>1201</v>
      </c>
      <c r="C450" t="s">
        <v>1202</v>
      </c>
      <c r="D450" t="s">
        <v>13</v>
      </c>
      <c r="E450" s="13">
        <f>AVERAGE('Marks Term 1:Marks Term 4'!E450)</f>
        <v>4.25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>Calc!A450</f>
        <v>E</v>
      </c>
    </row>
    <row r="451" spans="1:10">
      <c r="A451" s="4" t="s">
        <v>1198</v>
      </c>
      <c r="B451" t="s">
        <v>1199</v>
      </c>
      <c r="C451" t="s">
        <v>1197</v>
      </c>
      <c r="D451" t="s">
        <v>20</v>
      </c>
      <c r="E451" s="13">
        <f>AVERAGE('Marks Term 1:Marks Term 4'!E451)</f>
        <v>3.75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>Calc!A451</f>
        <v>F</v>
      </c>
    </row>
    <row r="452" spans="1:10">
      <c r="A452" s="4" t="s">
        <v>1207</v>
      </c>
      <c r="B452" t="s">
        <v>1208</v>
      </c>
      <c r="C452" t="s">
        <v>326</v>
      </c>
      <c r="D452" t="s">
        <v>28</v>
      </c>
      <c r="E452" s="13">
        <f>AVERAGE('Marks Term 1:Marks Term 4'!E452)</f>
        <v>3.75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>Calc!A452</f>
        <v>Fail</v>
      </c>
    </row>
    <row r="453" spans="1:10">
      <c r="A453" s="4" t="s">
        <v>1203</v>
      </c>
      <c r="B453" t="s">
        <v>1204</v>
      </c>
      <c r="C453" t="s">
        <v>1202</v>
      </c>
      <c r="D453" t="s">
        <v>20</v>
      </c>
      <c r="E453" s="13">
        <f>AVERAGE('Marks Term 1:Marks Term 4'!E453)</f>
        <v>4.25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>Calc!A453</f>
        <v>F</v>
      </c>
    </row>
    <row r="454" spans="1:10">
      <c r="A454" s="4" t="s">
        <v>1212</v>
      </c>
      <c r="B454" t="s">
        <v>1213</v>
      </c>
      <c r="C454" t="s">
        <v>1156</v>
      </c>
      <c r="D454" t="s">
        <v>28</v>
      </c>
      <c r="E454" s="13">
        <f>AVERAGE('Marks Term 1:Marks Term 4'!E454)</f>
        <v>4.75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>Calc!A454</f>
        <v>F</v>
      </c>
    </row>
    <row r="455" spans="1:10">
      <c r="A455" s="4" t="s">
        <v>1209</v>
      </c>
      <c r="B455" t="s">
        <v>1210</v>
      </c>
      <c r="C455" t="s">
        <v>1211</v>
      </c>
      <c r="D455" t="s">
        <v>28</v>
      </c>
      <c r="E455" s="13">
        <f>AVERAGE('Marks Term 1:Marks Term 4'!E455)</f>
        <v>6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>Calc!A455</f>
        <v>E</v>
      </c>
    </row>
    <row r="456" spans="1:10">
      <c r="A456" s="4" t="s">
        <v>1214</v>
      </c>
      <c r="B456" t="s">
        <v>1215</v>
      </c>
      <c r="C456" t="s">
        <v>1216</v>
      </c>
      <c r="D456" t="s">
        <v>20</v>
      </c>
      <c r="E456" s="13">
        <f>AVERAGE('Marks Term 1:Marks Term 4'!E456)</f>
        <v>8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>Calc!A456</f>
        <v>B</v>
      </c>
    </row>
    <row r="457" spans="1:10">
      <c r="A457" s="4" t="s">
        <v>1220</v>
      </c>
      <c r="B457" t="s">
        <v>662</v>
      </c>
      <c r="C457" t="s">
        <v>1221</v>
      </c>
      <c r="D457" t="s">
        <v>20</v>
      </c>
      <c r="E457" s="13">
        <f>AVERAGE('Marks Term 1:Marks Term 4'!E457)</f>
        <v>8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>Calc!A457</f>
        <v>C</v>
      </c>
    </row>
    <row r="458" spans="1:10">
      <c r="A458" s="4" t="s">
        <v>1217</v>
      </c>
      <c r="B458" t="s">
        <v>1218</v>
      </c>
      <c r="C458" t="s">
        <v>1219</v>
      </c>
      <c r="D458" t="s">
        <v>24</v>
      </c>
      <c r="E458" s="13">
        <f>AVERAGE('Marks Term 1:Marks Term 4'!E458)</f>
        <v>8.25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>Calc!A458</f>
        <v>B</v>
      </c>
    </row>
    <row r="459" spans="1:10">
      <c r="A459" s="4" t="s">
        <v>1222</v>
      </c>
      <c r="B459" t="s">
        <v>1223</v>
      </c>
      <c r="C459" t="s">
        <v>1224</v>
      </c>
      <c r="D459" t="s">
        <v>13</v>
      </c>
      <c r="E459" s="13">
        <f>AVERAGE('Marks Term 1:Marks Term 4'!E459)</f>
        <v>5.25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>Calc!A459</f>
        <v>E</v>
      </c>
    </row>
    <row r="460" spans="1:10">
      <c r="A460" s="4" t="s">
        <v>1225</v>
      </c>
      <c r="B460" t="s">
        <v>1226</v>
      </c>
      <c r="C460" t="s">
        <v>1227</v>
      </c>
      <c r="D460" t="s">
        <v>20</v>
      </c>
      <c r="E460" s="13">
        <f>AVERAGE('Marks Term 1:Marks Term 4'!E460)</f>
        <v>6.5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>Calc!A460</f>
        <v>D</v>
      </c>
    </row>
    <row r="461" spans="1:10">
      <c r="A461" s="4" t="s">
        <v>1228</v>
      </c>
      <c r="B461" t="s">
        <v>1229</v>
      </c>
      <c r="C461" t="s">
        <v>465</v>
      </c>
      <c r="D461" t="s">
        <v>20</v>
      </c>
      <c r="E461" s="13">
        <f>AVERAGE('Marks Term 1:Marks Term 4'!E461)</f>
        <v>6.75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>Calc!A461</f>
        <v>C</v>
      </c>
    </row>
    <row r="462" spans="1:10">
      <c r="A462" s="4" t="s">
        <v>1230</v>
      </c>
      <c r="B462" t="s">
        <v>1231</v>
      </c>
      <c r="C462" t="s">
        <v>1232</v>
      </c>
      <c r="D462" t="s">
        <v>24</v>
      </c>
      <c r="E462" s="13">
        <f>AVERAGE('Marks Term 1:Marks Term 4'!E462)</f>
        <v>7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>Calc!A462</f>
        <v>B</v>
      </c>
    </row>
    <row r="463" spans="1:10">
      <c r="A463" s="4" t="s">
        <v>1233</v>
      </c>
      <c r="B463" t="s">
        <v>856</v>
      </c>
      <c r="C463" t="s">
        <v>1234</v>
      </c>
      <c r="D463" t="s">
        <v>24</v>
      </c>
      <c r="E463" s="13">
        <f>AVERAGE('Marks Term 1:Marks Term 4'!E463)</f>
        <v>6.25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>Calc!A463</f>
        <v>D</v>
      </c>
    </row>
    <row r="464" spans="1:10">
      <c r="A464" s="4" t="s">
        <v>1235</v>
      </c>
      <c r="B464" t="s">
        <v>1236</v>
      </c>
      <c r="C464" t="s">
        <v>1237</v>
      </c>
      <c r="D464" t="s">
        <v>13</v>
      </c>
      <c r="E464" s="13">
        <f>AVERAGE('Marks Term 1:Marks Term 4'!E464)</f>
        <v>7.25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>Calc!A464</f>
        <v>C</v>
      </c>
    </row>
    <row r="465" spans="1:10">
      <c r="A465" s="4" t="s">
        <v>1238</v>
      </c>
      <c r="B465" t="s">
        <v>1239</v>
      </c>
      <c r="C465" t="s">
        <v>1240</v>
      </c>
      <c r="D465" t="s">
        <v>24</v>
      </c>
      <c r="E465" s="13">
        <f>AVERAGE('Marks Term 1:Marks Term 4'!E465)</f>
        <v>7.75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8" priority="1">
      <formula>AND($P$4&lt;&gt;75,$P$4&lt;&gt;76,$P$4&lt;&gt;0)</formula>
    </cfRule>
    <cfRule type="expression" dxfId="17" priority="2">
      <formula>$P$4=75</formula>
    </cfRule>
    <cfRule type="expression" dxfId="16" priority="3">
      <formula>AND(ExcelMajorVersion&lt;15,$P$4=76)</formula>
    </cfRule>
    <cfRule type="expression" dxfId="15" priority="4">
      <formula>AND(ExcelMajorVersion&gt;=15,NOT(_xlfn.ISFORMULA($M$14)),$P$4=76)</formula>
    </cfRule>
    <cfRule type="expression" dxfId="14" priority="7">
      <formula>AND(ExcelMajorVersion&gt;=15,_xlfn.ISFORMULA($M$14),$P$4=76)</formula>
    </cfRule>
  </conditionalFormatting>
  <conditionalFormatting sqref="P5">
    <cfRule type="expression" dxfId="13" priority="8">
      <formula>AND($P$5&lt;&gt;0,$P$5&lt;&gt;17)</formula>
    </cfRule>
    <cfRule type="expression" dxfId="12" priority="9">
      <formula>AND(ExcelMajorVersion&lt;15,$P$5=17)</formula>
    </cfRule>
    <cfRule type="expression" dxfId="11" priority="10">
      <formula>AND(ExcelMajorVersion&gt;=15,NOT(_xlfn.ISFORMULA($Q$16)),$P$5=17)</formula>
    </cfRule>
    <cfRule type="expression" dxfId="10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ColWidth="9.140625" defaultRowHeight="1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>
      <c r="D2" t="s">
        <v>1264</v>
      </c>
      <c r="E2" t="s">
        <v>1265</v>
      </c>
      <c r="F2" t="s">
        <v>1266</v>
      </c>
    </row>
    <row r="3" spans="1:7">
      <c r="A3" t="s">
        <v>1267</v>
      </c>
      <c r="D3" t="e">
        <f ca="1">IF(AND(D8,EXACT('Student Report'!D99,D2)),D6,IF(EXACT(D2,'Student Report'!D99),D4,IF('Student Report'!D4&lt;&gt;"",D5,"")))</f>
        <v>#VALUE!</v>
      </c>
      <c r="E3" t="e">
        <f ca="1">IF(AND(E8,EXACT('Student Report'!F99,E2)),E6,IF(EXACT(E2,'Student Report'!F99),E4,IF('Student Report'!F4&lt;&gt;"",E5,"")))</f>
        <v>#VALUE!</v>
      </c>
      <c r="F3" t="e">
        <f ca="1">IF(AND(F8,EXACT('Student Report'!G99,F2)),F6,IF(EXACT(F2,'Student Report'!G99),F4,IF('Student Report'!G4&lt;&gt;"",F5,"")))</f>
        <v>#VALUE!</v>
      </c>
      <c r="G3" t="s">
        <v>1268</v>
      </c>
    </row>
    <row r="4" spans="1:7">
      <c r="A4" t="str">
        <f>IFERROR(VLOOKUP('Final Marks'!I4,Grades,2),"")</f>
        <v>A</v>
      </c>
      <c r="B4" t="str">
        <f>VLOOKUP('Student Report'!O4,'Final Marks'!$L$20:$M$26,2)</f>
        <v>A</v>
      </c>
      <c r="D4">
        <v>973</v>
      </c>
      <c r="E4">
        <v>273</v>
      </c>
      <c r="F4">
        <v>127</v>
      </c>
      <c r="G4" t="s">
        <v>1269</v>
      </c>
    </row>
    <row r="5" spans="1:7">
      <c r="A5" t="str">
        <f>IFERROR(VLOOKUP('Final Marks'!I5,Grades,2),"")</f>
        <v>Fail</v>
      </c>
      <c r="B5" t="str">
        <f>VLOOKUP('Student Report'!O5,'Final Marks'!$L$20:$M$26,2)</f>
        <v>Fail</v>
      </c>
      <c r="D5">
        <v>892</v>
      </c>
      <c r="E5">
        <v>747</v>
      </c>
      <c r="F5">
        <v>838</v>
      </c>
      <c r="G5" t="s">
        <v>1270</v>
      </c>
    </row>
    <row r="6" spans="1:7">
      <c r="A6" t="str">
        <f>IFERROR(VLOOKUP('Final Marks'!I6,Grades,2),"")</f>
        <v>C</v>
      </c>
      <c r="B6" t="str">
        <f>VLOOKUP('Student Report'!O6,'Final Marks'!$L$20:$M$26,2)</f>
        <v>C</v>
      </c>
      <c r="D6">
        <v>662</v>
      </c>
      <c r="E6">
        <v>311</v>
      </c>
      <c r="F6">
        <v>242</v>
      </c>
      <c r="G6" t="s">
        <v>1271</v>
      </c>
    </row>
    <row r="7" spans="1:7">
      <c r="A7" t="str">
        <f>IFERROR(VLOOKUP('Final Marks'!I7,Grades,2),"")</f>
        <v>A</v>
      </c>
      <c r="B7" t="str">
        <f>VLOOKUP('Student Report'!O7,'Final Marks'!$L$20:$M$26,2)</f>
        <v>A</v>
      </c>
    </row>
    <row r="8" spans="1:7">
      <c r="A8" t="str">
        <f>IFERROR(VLOOKUP('Final Marks'!I8,Grades,2),"")</f>
        <v>B</v>
      </c>
      <c r="B8" t="str">
        <f>VLOOKUP('Student Report'!O8,'Final Marks'!$L$20:$M$26,2)</f>
        <v>B</v>
      </c>
      <c r="D8" t="e">
        <f ca="1">IF(ExcelMajorVersion&gt;=15,D11,D10)</f>
        <v>#VALUE!</v>
      </c>
      <c r="E8" t="e">
        <f ca="1">IF(ExcelMajorVersion&gt;=15,E11,E10)</f>
        <v>#VALUE!</v>
      </c>
      <c r="F8" t="e">
        <f ca="1">IF(ExcelMajorVersion&gt;=15,F11,F10)</f>
        <v>#VALUE!</v>
      </c>
      <c r="G8" t="s">
        <v>1272</v>
      </c>
    </row>
    <row r="9" spans="1:7">
      <c r="A9" t="str">
        <f>IFERROR(VLOOKUP('Final Marks'!I9,Grades,2),"")</f>
        <v>F</v>
      </c>
      <c r="B9" t="str">
        <f>VLOOKUP('Student Report'!O9,'Final Marks'!$L$20:$M$26,2)</f>
        <v>F</v>
      </c>
    </row>
    <row r="10" spans="1:7">
      <c r="A10" t="str">
        <f>IFERROR(VLOOKUP('Final Marks'!I10,Grades,2),"")</f>
        <v>D</v>
      </c>
      <c r="B10" t="str">
        <f>VLOOKUP('Student Report'!O10,'Final Marks'!$L$20:$M$26,2)</f>
        <v>D</v>
      </c>
      <c r="D10" t="b">
        <v>1</v>
      </c>
      <c r="E10" t="b">
        <v>1</v>
      </c>
      <c r="F10" t="b">
        <v>1</v>
      </c>
      <c r="G10" t="s">
        <v>1273</v>
      </c>
    </row>
    <row r="11" spans="1:7">
      <c r="A11" t="str">
        <f>IFERROR(VLOOKUP('Final Marks'!I11,Grades,2),"")</f>
        <v>C</v>
      </c>
      <c r="B11" t="str">
        <f>VLOOKUP('Student Report'!O11,'Final Marks'!$L$20:$M$26,2)</f>
        <v>C</v>
      </c>
      <c r="D11" t="b">
        <f>_xlfn.ISFORMULA('Student Report'!D99)</f>
        <v>1</v>
      </c>
      <c r="E11" t="b">
        <f>_xlfn.ISFORMULA('Student Report'!F99)</f>
        <v>1</v>
      </c>
      <c r="F11" t="b">
        <f>_xlfn.ISFORMULA('Student Report'!G99)</f>
        <v>1</v>
      </c>
      <c r="G11" t="s">
        <v>1274</v>
      </c>
    </row>
    <row r="12" spans="1:7">
      <c r="A12" t="str">
        <f>IFERROR(VLOOKUP('Final Marks'!I12,Grades,2),"")</f>
        <v>Fail</v>
      </c>
      <c r="B12" t="str">
        <f>VLOOKUP('Student Report'!O12,'Final Marks'!$L$20:$M$26,2)</f>
        <v>Fail</v>
      </c>
    </row>
    <row r="13" spans="1:7">
      <c r="A13" t="str">
        <f>IFERROR(VLOOKUP('Final Marks'!I13,Grades,2),"")</f>
        <v>D</v>
      </c>
      <c r="B13" t="str">
        <f>VLOOKUP('Student Report'!O13,'Final Marks'!$L$20:$M$26,2)</f>
        <v>D</v>
      </c>
    </row>
    <row r="14" spans="1:7">
      <c r="A14" t="str">
        <f>IFERROR(VLOOKUP('Final Marks'!I14,Grades,2),"")</f>
        <v>C</v>
      </c>
      <c r="B14" t="str">
        <f>VLOOKUP('Student Report'!O14,'Final Marks'!$L$20:$M$26,2)</f>
        <v>C</v>
      </c>
      <c r="D14" t="e">
        <f ca="1">IF(OR(ISBLANK('Student Report'!D103),CELL("prefix",'Student Report'!D103)&lt;&gt;""),FALSE,IF(CELL("type",'Student Report'!D103)="l",TRUE,"MAYBE"))</f>
        <v>#VALUE!</v>
      </c>
      <c r="E14" t="e">
        <f ca="1">IF(OR(ISBLANK('Student Report'!F103),CELL("prefix",'Student Report'!F103)&lt;&gt;""),FALSE,IF(CELL("type",'Student Report'!F103)="l",TRUE,"MAYBE"))</f>
        <v>#VALUE!</v>
      </c>
      <c r="F14" t="e">
        <f ca="1">IF(OR(ISBLANK('Student Report'!G103),CELL("prefix",'Student Report'!G103)&lt;&gt;""),FALSE,IF(CELL("type",'Student Report'!G103)="l",TRUE,"MAYBE"))</f>
        <v>#VALUE!</v>
      </c>
      <c r="G14" t="s">
        <v>1273</v>
      </c>
    </row>
    <row r="15" spans="1:7">
      <c r="A15" t="str">
        <f>IFERROR(VLOOKUP('Final Marks'!I15,Grades,2),"")</f>
        <v>Fail</v>
      </c>
      <c r="B15" t="str">
        <f>VLOOKUP('Student Report'!O15,'Final Marks'!$L$20:$M$26,2)</f>
        <v>Fail</v>
      </c>
      <c r="G15" t="s">
        <v>1275</v>
      </c>
    </row>
    <row r="16" spans="1:7">
      <c r="A16" t="str">
        <f>IFERROR(VLOOKUP('Final Marks'!I16,Grades,2),"")</f>
        <v>E</v>
      </c>
      <c r="B16" t="str">
        <f>VLOOKUP('Student Report'!O16,'Final Marks'!$L$20:$M$26,2)</f>
        <v>E</v>
      </c>
    </row>
    <row r="17" spans="1:5">
      <c r="A17" t="str">
        <f>IFERROR(VLOOKUP('Final Marks'!I17,Grades,2),"")</f>
        <v>D</v>
      </c>
      <c r="B17" t="str">
        <f>VLOOKUP('Student Report'!O17,'Final Marks'!$L$20:$M$26,2)</f>
        <v>D</v>
      </c>
      <c r="D17" t="s">
        <v>1276</v>
      </c>
      <c r="E17" t="e">
        <f ca="1">TRIM(CLEAN(INFO("RELEASE")))</f>
        <v>#VALUE!</v>
      </c>
    </row>
    <row r="18" spans="1:5">
      <c r="A18" t="str">
        <f>IFERROR(VLOOKUP('Final Marks'!I18,Grades,2),"")</f>
        <v>B</v>
      </c>
      <c r="B18" t="str">
        <f>VLOOKUP('Student Report'!O18,'Final Marks'!$L$20:$M$26,2)</f>
        <v>B</v>
      </c>
      <c r="D18" t="s">
        <v>1277</v>
      </c>
      <c r="E18" t="e">
        <f ca="1">LEFT(E17,FIND(".",E17)-1)</f>
        <v>#VALUE!</v>
      </c>
    </row>
    <row r="19" spans="1:5">
      <c r="A19" t="str">
        <f>IFERROR(VLOOKUP('Final Marks'!I19,Grades,2),"")</f>
        <v>B</v>
      </c>
      <c r="B19" t="str">
        <f>VLOOKUP('Student Report'!O19,'Final Marks'!$L$20:$M$26,2)</f>
        <v>B</v>
      </c>
      <c r="D19" t="s">
        <v>1278</v>
      </c>
      <c r="E19" t="e">
        <f ca="1">VALUE(E18)</f>
        <v>#VALUE!</v>
      </c>
    </row>
    <row r="20" spans="1:5">
      <c r="A20" t="str">
        <f>IFERROR(VLOOKUP('Final Marks'!I20,Grades,2),"")</f>
        <v>D</v>
      </c>
      <c r="B20" t="str">
        <f>VLOOKUP('Student Report'!O20,'Final Marks'!$L$20:$M$26,2)</f>
        <v>D</v>
      </c>
    </row>
    <row r="21" spans="1:5">
      <c r="A21" t="str">
        <f>IFERROR(VLOOKUP('Final Marks'!I21,Grades,2),"")</f>
        <v>Fail</v>
      </c>
      <c r="B21" t="str">
        <f>VLOOKUP('Student Report'!O21,'Final Marks'!$L$20:$M$26,2)</f>
        <v>Fail</v>
      </c>
    </row>
    <row r="22" spans="1:5">
      <c r="A22" t="str">
        <f>IFERROR(VLOOKUP('Final Marks'!I22,Grades,2),"")</f>
        <v>A</v>
      </c>
      <c r="B22" t="str">
        <f>VLOOKUP('Student Report'!O22,'Final Marks'!$L$20:$M$26,2)</f>
        <v>A</v>
      </c>
    </row>
    <row r="23" spans="1:5">
      <c r="A23" t="str">
        <f>IFERROR(VLOOKUP('Final Marks'!I23,Grades,2),"")</f>
        <v>E</v>
      </c>
      <c r="B23" t="str">
        <f>VLOOKUP('Student Report'!O23,'Final Marks'!$L$20:$M$26,2)</f>
        <v>E</v>
      </c>
    </row>
    <row r="24" spans="1:5">
      <c r="A24" t="str">
        <f>IFERROR(VLOOKUP('Final Marks'!I24,Grades,2),"")</f>
        <v>F</v>
      </c>
      <c r="B24" t="str">
        <f>VLOOKUP('Student Report'!O24,'Final Marks'!$L$20:$M$26,2)</f>
        <v>F</v>
      </c>
    </row>
    <row r="25" spans="1:5">
      <c r="A25" t="str">
        <f>IFERROR(VLOOKUP('Final Marks'!I25,Grades,2),"")</f>
        <v>D</v>
      </c>
      <c r="B25" t="str">
        <f>VLOOKUP('Student Report'!O25,'Final Marks'!$L$20:$M$26,2)</f>
        <v>D</v>
      </c>
    </row>
    <row r="26" spans="1:5">
      <c r="A26" t="str">
        <f>IFERROR(VLOOKUP('Final Marks'!I26,Grades,2),"")</f>
        <v>C</v>
      </c>
      <c r="B26" t="str">
        <f>VLOOKUP('Student Report'!O26,'Final Marks'!$L$20:$M$26,2)</f>
        <v>C</v>
      </c>
    </row>
    <row r="27" spans="1:5">
      <c r="A27" t="str">
        <f>IFERROR(VLOOKUP('Final Marks'!I27,Grades,2),"")</f>
        <v>A</v>
      </c>
      <c r="B27" t="str">
        <f>VLOOKUP('Student Report'!O27,'Final Marks'!$L$20:$M$26,2)</f>
        <v>A</v>
      </c>
    </row>
    <row r="28" spans="1:5">
      <c r="A28" t="str">
        <f>IFERROR(VLOOKUP('Final Marks'!I28,Grades,2),"")</f>
        <v>E</v>
      </c>
      <c r="B28" t="str">
        <f>VLOOKUP('Student Report'!O28,'Final Marks'!$L$20:$M$26,2)</f>
        <v>E</v>
      </c>
    </row>
    <row r="29" spans="1:5">
      <c r="A29" t="str">
        <f>IFERROR(VLOOKUP('Final Marks'!I29,Grades,2),"")</f>
        <v>B</v>
      </c>
      <c r="B29" t="str">
        <f>VLOOKUP('Student Report'!O29,'Final Marks'!$L$20:$M$26,2)</f>
        <v>B</v>
      </c>
    </row>
    <row r="30" spans="1:5">
      <c r="A30" t="str">
        <f>IFERROR(VLOOKUP('Final Marks'!I30,Grades,2),"")</f>
        <v>Fail</v>
      </c>
      <c r="B30" t="str">
        <f>VLOOKUP('Student Report'!O30,'Final Marks'!$L$20:$M$26,2)</f>
        <v>Fail</v>
      </c>
    </row>
    <row r="31" spans="1:5">
      <c r="A31" t="str">
        <f>IFERROR(VLOOKUP('Final Marks'!I31,Grades,2),"")</f>
        <v>F</v>
      </c>
      <c r="B31" t="str">
        <f>VLOOKUP('Student Report'!O31,'Final Marks'!$L$20:$M$26,2)</f>
        <v>F</v>
      </c>
    </row>
    <row r="32" spans="1:5">
      <c r="A32" t="str">
        <f>IFERROR(VLOOKUP('Final Marks'!I32,Grades,2),"")</f>
        <v>Fail</v>
      </c>
      <c r="B32" t="str">
        <f>VLOOKUP('Student Report'!O32,'Final Marks'!$L$20:$M$26,2)</f>
        <v>Fail</v>
      </c>
    </row>
    <row r="33" spans="1:2">
      <c r="A33" t="str">
        <f>IFERROR(VLOOKUP('Final Marks'!I33,Grades,2),"")</f>
        <v>B</v>
      </c>
      <c r="B33" t="str">
        <f>VLOOKUP('Student Report'!O33,'Final Marks'!$L$20:$M$26,2)</f>
        <v>B</v>
      </c>
    </row>
    <row r="34" spans="1:2">
      <c r="A34" t="str">
        <f>IFERROR(VLOOKUP('Final Marks'!I34,Grades,2),"")</f>
        <v>B</v>
      </c>
      <c r="B34" t="str">
        <f>VLOOKUP('Student Report'!O34,'Final Marks'!$L$20:$M$26,2)</f>
        <v>B</v>
      </c>
    </row>
    <row r="35" spans="1:2">
      <c r="A35" t="str">
        <f>IFERROR(VLOOKUP('Final Marks'!I35,Grades,2),"")</f>
        <v>C</v>
      </c>
      <c r="B35" t="str">
        <f>VLOOKUP('Student Report'!O35,'Final Marks'!$L$20:$M$26,2)</f>
        <v>C</v>
      </c>
    </row>
    <row r="36" spans="1:2">
      <c r="A36" t="str">
        <f>IFERROR(VLOOKUP('Final Marks'!I36,Grades,2),"")</f>
        <v>E</v>
      </c>
      <c r="B36" t="str">
        <f>VLOOKUP('Student Report'!O36,'Final Marks'!$L$20:$M$26,2)</f>
        <v>E</v>
      </c>
    </row>
    <row r="37" spans="1:2">
      <c r="A37" t="str">
        <f>IFERROR(VLOOKUP('Final Marks'!I37,Grades,2),"")</f>
        <v>Fail</v>
      </c>
      <c r="B37" t="str">
        <f>VLOOKUP('Student Report'!O37,'Final Marks'!$L$20:$M$26,2)</f>
        <v>Fail</v>
      </c>
    </row>
    <row r="38" spans="1:2">
      <c r="A38" t="str">
        <f>IFERROR(VLOOKUP('Final Marks'!I38,Grades,2),"")</f>
        <v>Fail</v>
      </c>
      <c r="B38" t="str">
        <f>VLOOKUP('Student Report'!O38,'Final Marks'!$L$20:$M$26,2)</f>
        <v>Fail</v>
      </c>
    </row>
    <row r="39" spans="1:2">
      <c r="A39" t="str">
        <f>IFERROR(VLOOKUP('Final Marks'!I39,Grades,2),"")</f>
        <v>C</v>
      </c>
      <c r="B39" t="str">
        <f>VLOOKUP('Student Report'!O39,'Final Marks'!$L$20:$M$26,2)</f>
        <v>C</v>
      </c>
    </row>
    <row r="40" spans="1:2">
      <c r="A40" t="str">
        <f>IFERROR(VLOOKUP('Final Marks'!I40,Grades,2),"")</f>
        <v>B</v>
      </c>
      <c r="B40" t="str">
        <f>VLOOKUP('Student Report'!O40,'Final Marks'!$L$20:$M$26,2)</f>
        <v>B</v>
      </c>
    </row>
    <row r="41" spans="1:2">
      <c r="A41" t="str">
        <f>IFERROR(VLOOKUP('Final Marks'!I41,Grades,2),"")</f>
        <v>D</v>
      </c>
      <c r="B41" t="str">
        <f>VLOOKUP('Student Report'!O41,'Final Marks'!$L$20:$M$26,2)</f>
        <v>D</v>
      </c>
    </row>
    <row r="42" spans="1:2">
      <c r="A42" t="str">
        <f>IFERROR(VLOOKUP('Final Marks'!I42,Grades,2),"")</f>
        <v>A</v>
      </c>
      <c r="B42" t="str">
        <f>VLOOKUP('Student Report'!O42,'Final Marks'!$L$20:$M$26,2)</f>
        <v>A</v>
      </c>
    </row>
    <row r="43" spans="1:2">
      <c r="A43" t="str">
        <f>IFERROR(VLOOKUP('Final Marks'!I43,Grades,2),"")</f>
        <v>F</v>
      </c>
      <c r="B43" t="str">
        <f>VLOOKUP('Student Report'!O43,'Final Marks'!$L$20:$M$26,2)</f>
        <v>F</v>
      </c>
    </row>
    <row r="44" spans="1:2">
      <c r="A44" t="str">
        <f>IFERROR(VLOOKUP('Final Marks'!I44,Grades,2),"")</f>
        <v>B</v>
      </c>
      <c r="B44" t="str">
        <f>VLOOKUP('Student Report'!O44,'Final Marks'!$L$20:$M$26,2)</f>
        <v>B</v>
      </c>
    </row>
    <row r="45" spans="1:2">
      <c r="A45" t="str">
        <f>IFERROR(VLOOKUP('Final Marks'!I45,Grades,2),"")</f>
        <v>B</v>
      </c>
      <c r="B45" t="str">
        <f>VLOOKUP('Student Report'!O45,'Final Marks'!$L$20:$M$26,2)</f>
        <v>B</v>
      </c>
    </row>
    <row r="46" spans="1:2">
      <c r="A46" t="str">
        <f>IFERROR(VLOOKUP('Final Marks'!I46,Grades,2),"")</f>
        <v>Fail</v>
      </c>
      <c r="B46" t="str">
        <f>VLOOKUP('Student Report'!O46,'Final Marks'!$L$20:$M$26,2)</f>
        <v>Fail</v>
      </c>
    </row>
    <row r="47" spans="1:2">
      <c r="A47" t="str">
        <f>IFERROR(VLOOKUP('Final Marks'!I47,Grades,2),"")</f>
        <v>C</v>
      </c>
      <c r="B47" t="str">
        <f>VLOOKUP('Student Report'!O47,'Final Marks'!$L$20:$M$26,2)</f>
        <v>C</v>
      </c>
    </row>
    <row r="48" spans="1:2">
      <c r="A48" t="str">
        <f>IFERROR(VLOOKUP('Final Marks'!I48,Grades,2),"")</f>
        <v>D</v>
      </c>
      <c r="B48" t="str">
        <f>VLOOKUP('Student Report'!O48,'Final Marks'!$L$20:$M$26,2)</f>
        <v>D</v>
      </c>
    </row>
    <row r="49" spans="1:2">
      <c r="A49" t="str">
        <f>IFERROR(VLOOKUP('Final Marks'!I49,Grades,2),"")</f>
        <v>F</v>
      </c>
      <c r="B49" t="str">
        <f>VLOOKUP('Student Report'!O49,'Final Marks'!$L$20:$M$26,2)</f>
        <v>F</v>
      </c>
    </row>
    <row r="50" spans="1:2">
      <c r="A50" t="str">
        <f>IFERROR(VLOOKUP('Final Marks'!I50,Grades,2),"")</f>
        <v>D</v>
      </c>
      <c r="B50" t="str">
        <f>VLOOKUP('Student Report'!O50,'Final Marks'!$L$20:$M$26,2)</f>
        <v>D</v>
      </c>
    </row>
    <row r="51" spans="1:2">
      <c r="A51" t="str">
        <f>IFERROR(VLOOKUP('Final Marks'!I51,Grades,2),"")</f>
        <v>D</v>
      </c>
      <c r="B51" t="str">
        <f>VLOOKUP('Student Report'!O51,'Final Marks'!$L$20:$M$26,2)</f>
        <v>D</v>
      </c>
    </row>
    <row r="52" spans="1:2">
      <c r="A52" t="str">
        <f>IFERROR(VLOOKUP('Final Marks'!I52,Grades,2),"")</f>
        <v>D</v>
      </c>
      <c r="B52" t="str">
        <f>VLOOKUP('Student Report'!O52,'Final Marks'!$L$20:$M$26,2)</f>
        <v>D</v>
      </c>
    </row>
    <row r="53" spans="1:2">
      <c r="A53" t="str">
        <f>IFERROR(VLOOKUP('Final Marks'!I53,Grades,2),"")</f>
        <v>E</v>
      </c>
      <c r="B53" t="str">
        <f>VLOOKUP('Student Report'!O53,'Final Marks'!$L$20:$M$26,2)</f>
        <v>E</v>
      </c>
    </row>
    <row r="54" spans="1:2">
      <c r="A54" t="str">
        <f>IFERROR(VLOOKUP('Final Marks'!I54,Grades,2),"")</f>
        <v>F</v>
      </c>
      <c r="B54" t="str">
        <f>VLOOKUP('Student Report'!O54,'Final Marks'!$L$20:$M$26,2)</f>
        <v>F</v>
      </c>
    </row>
    <row r="55" spans="1:2">
      <c r="A55" t="str">
        <f>IFERROR(VLOOKUP('Final Marks'!I55,Grades,2),"")</f>
        <v>C</v>
      </c>
      <c r="B55" t="str">
        <f>VLOOKUP('Student Report'!O55,'Final Marks'!$L$20:$M$26,2)</f>
        <v>C</v>
      </c>
    </row>
    <row r="56" spans="1:2">
      <c r="A56" t="str">
        <f>IFERROR(VLOOKUP('Final Marks'!I56,Grades,2),"")</f>
        <v>F</v>
      </c>
      <c r="B56" t="str">
        <f>VLOOKUP('Student Report'!O56,'Final Marks'!$L$20:$M$26,2)</f>
        <v>F</v>
      </c>
    </row>
    <row r="57" spans="1:2">
      <c r="A57" t="str">
        <f>IFERROR(VLOOKUP('Final Marks'!I57,Grades,2),"")</f>
        <v>E</v>
      </c>
      <c r="B57" t="str">
        <f>VLOOKUP('Student Report'!O57,'Final Marks'!$L$20:$M$26,2)</f>
        <v>E</v>
      </c>
    </row>
    <row r="58" spans="1:2">
      <c r="A58" t="str">
        <f>IFERROR(VLOOKUP('Final Marks'!I58,Grades,2),"")</f>
        <v>A</v>
      </c>
      <c r="B58" t="str">
        <f>VLOOKUP('Student Report'!O58,'Final Marks'!$L$20:$M$26,2)</f>
        <v>A</v>
      </c>
    </row>
    <row r="59" spans="1:2">
      <c r="A59" t="str">
        <f>IFERROR(VLOOKUP('Final Marks'!I59,Grades,2),"")</f>
        <v>B</v>
      </c>
      <c r="B59" t="str">
        <f>VLOOKUP('Student Report'!O59,'Final Marks'!$L$20:$M$26,2)</f>
        <v>B</v>
      </c>
    </row>
    <row r="60" spans="1:2">
      <c r="A60" t="str">
        <f>IFERROR(VLOOKUP('Final Marks'!I60,Grades,2),"")</f>
        <v>F</v>
      </c>
      <c r="B60" t="str">
        <f>VLOOKUP('Student Report'!O60,'Final Marks'!$L$20:$M$26,2)</f>
        <v>F</v>
      </c>
    </row>
    <row r="61" spans="1:2">
      <c r="A61" t="str">
        <f>IFERROR(VLOOKUP('Final Marks'!I61,Grades,2),"")</f>
        <v>F</v>
      </c>
      <c r="B61" t="str">
        <f>VLOOKUP('Student Report'!O61,'Final Marks'!$L$20:$M$26,2)</f>
        <v>F</v>
      </c>
    </row>
    <row r="62" spans="1:2">
      <c r="A62" t="str">
        <f>IFERROR(VLOOKUP('Final Marks'!I62,Grades,2),"")</f>
        <v>C</v>
      </c>
      <c r="B62" t="str">
        <f>VLOOKUP('Student Report'!O62,'Final Marks'!$L$20:$M$26,2)</f>
        <v>C</v>
      </c>
    </row>
    <row r="63" spans="1:2">
      <c r="A63" t="str">
        <f>IFERROR(VLOOKUP('Final Marks'!I63,Grades,2),"")</f>
        <v>Fail</v>
      </c>
      <c r="B63" t="str">
        <f>VLOOKUP('Student Report'!O63,'Final Marks'!$L$20:$M$26,2)</f>
        <v>Fail</v>
      </c>
    </row>
    <row r="64" spans="1:2">
      <c r="A64" t="str">
        <f>IFERROR(VLOOKUP('Final Marks'!I64,Grades,2),"")</f>
        <v>E</v>
      </c>
      <c r="B64" t="str">
        <f>VLOOKUP('Student Report'!O64,'Final Marks'!$L$20:$M$26,2)</f>
        <v>E</v>
      </c>
    </row>
    <row r="65" spans="1:2">
      <c r="A65" t="str">
        <f>IFERROR(VLOOKUP('Final Marks'!I65,Grades,2),"")</f>
        <v>F</v>
      </c>
      <c r="B65" t="str">
        <f>VLOOKUP('Student Report'!O65,'Final Marks'!$L$20:$M$26,2)</f>
        <v>F</v>
      </c>
    </row>
    <row r="66" spans="1:2">
      <c r="A66" t="str">
        <f>IFERROR(VLOOKUP('Final Marks'!I66,Grades,2),"")</f>
        <v>E</v>
      </c>
      <c r="B66" t="str">
        <f>VLOOKUP('Student Report'!O66,'Final Marks'!$L$20:$M$26,2)</f>
        <v>E</v>
      </c>
    </row>
    <row r="67" spans="1:2">
      <c r="A67" t="str">
        <f>IFERROR(VLOOKUP('Final Marks'!I67,Grades,2),"")</f>
        <v>B</v>
      </c>
      <c r="B67" t="str">
        <f>VLOOKUP('Student Report'!O67,'Final Marks'!$L$20:$M$26,2)</f>
        <v>B</v>
      </c>
    </row>
    <row r="68" spans="1:2">
      <c r="A68" t="str">
        <f>IFERROR(VLOOKUP('Final Marks'!I68,Grades,2),"")</f>
        <v>D</v>
      </c>
      <c r="B68" t="str">
        <f>VLOOKUP('Student Report'!O68,'Final Marks'!$L$20:$M$26,2)</f>
        <v>D</v>
      </c>
    </row>
    <row r="69" spans="1:2">
      <c r="A69" t="str">
        <f>IFERROR(VLOOKUP('Final Marks'!I69,Grades,2),"")</f>
        <v>A</v>
      </c>
      <c r="B69" t="str">
        <f>VLOOKUP('Student Report'!O69,'Final Marks'!$L$20:$M$26,2)</f>
        <v>A</v>
      </c>
    </row>
    <row r="70" spans="1:2">
      <c r="A70" t="str">
        <f>IFERROR(VLOOKUP('Final Marks'!I70,Grades,2),"")</f>
        <v>F</v>
      </c>
      <c r="B70" t="str">
        <f>VLOOKUP('Student Report'!O70,'Final Marks'!$L$20:$M$26,2)</f>
        <v>F</v>
      </c>
    </row>
    <row r="71" spans="1:2">
      <c r="A71" t="str">
        <f>IFERROR(VLOOKUP('Final Marks'!I71,Grades,2),"")</f>
        <v>B</v>
      </c>
      <c r="B71" t="str">
        <f>VLOOKUP('Student Report'!O71,'Final Marks'!$L$20:$M$26,2)</f>
        <v>B</v>
      </c>
    </row>
    <row r="72" spans="1:2">
      <c r="A72" t="str">
        <f>IFERROR(VLOOKUP('Final Marks'!I72,Grades,2),"")</f>
        <v>Fail</v>
      </c>
      <c r="B72" t="str">
        <f>VLOOKUP('Student Report'!O72,'Final Marks'!$L$20:$M$26,2)</f>
        <v>Fail</v>
      </c>
    </row>
    <row r="73" spans="1:2">
      <c r="A73" t="str">
        <f>IFERROR(VLOOKUP('Final Marks'!I73,Grades,2),"")</f>
        <v>Fail</v>
      </c>
      <c r="B73" t="str">
        <f>VLOOKUP('Student Report'!O73,'Final Marks'!$L$20:$M$26,2)</f>
        <v>Fail</v>
      </c>
    </row>
    <row r="74" spans="1:2">
      <c r="A74" t="str">
        <f>IFERROR(VLOOKUP('Final Marks'!I74,Grades,2),"")</f>
        <v>E</v>
      </c>
      <c r="B74" t="str">
        <f>VLOOKUP('Student Report'!O74,'Final Marks'!$L$20:$M$26,2)</f>
        <v>E</v>
      </c>
    </row>
    <row r="75" spans="1:2">
      <c r="A75" t="str">
        <f>IFERROR(VLOOKUP('Final Marks'!I75,Grades,2),"")</f>
        <v>B</v>
      </c>
      <c r="B75" t="str">
        <f>VLOOKUP('Student Report'!O75,'Final Marks'!$L$20:$M$26,2)</f>
        <v>B</v>
      </c>
    </row>
    <row r="76" spans="1:2">
      <c r="A76" t="str">
        <f>IFERROR(VLOOKUP('Final Marks'!I76,Grades,2),"")</f>
        <v>C</v>
      </c>
      <c r="B76" t="str">
        <f>VLOOKUP('Student Report'!O76,'Final Marks'!$L$20:$M$26,2)</f>
        <v>C</v>
      </c>
    </row>
    <row r="77" spans="1:2">
      <c r="A77" t="str">
        <f>IFERROR(VLOOKUP('Final Marks'!I77,Grades,2),"")</f>
        <v>A</v>
      </c>
      <c r="B77" t="str">
        <f>VLOOKUP('Student Report'!O77,'Final Marks'!$L$20:$M$26,2)</f>
        <v>A</v>
      </c>
    </row>
    <row r="78" spans="1:2">
      <c r="A78" t="str">
        <f>IFERROR(VLOOKUP('Final Marks'!I78,Grades,2),"")</f>
        <v>E</v>
      </c>
      <c r="B78" t="str">
        <f>VLOOKUP('Student Report'!O78,'Final Marks'!$L$20:$M$26,2)</f>
        <v>E</v>
      </c>
    </row>
    <row r="79" spans="1:2">
      <c r="A79" t="str">
        <f>IFERROR(VLOOKUP('Final Marks'!I79,Grades,2),"")</f>
        <v>C</v>
      </c>
      <c r="B79" t="str">
        <f>VLOOKUP('Student Report'!O79,'Final Marks'!$L$20:$M$26,2)</f>
        <v>C</v>
      </c>
    </row>
    <row r="80" spans="1:2">
      <c r="A80" t="str">
        <f>IFERROR(VLOOKUP('Final Marks'!I80,Grades,2),"")</f>
        <v>A</v>
      </c>
      <c r="B80" t="str">
        <f>VLOOKUP('Student Report'!O80,'Final Marks'!$L$20:$M$26,2)</f>
        <v>A</v>
      </c>
    </row>
    <row r="81" spans="1:2">
      <c r="A81" t="str">
        <f>IFERROR(VLOOKUP('Final Marks'!I81,Grades,2),"")</f>
        <v>E</v>
      </c>
      <c r="B81" t="str">
        <f>VLOOKUP('Student Report'!O81,'Final Marks'!$L$20:$M$26,2)</f>
        <v>E</v>
      </c>
    </row>
    <row r="82" spans="1:2">
      <c r="A82" t="str">
        <f>IFERROR(VLOOKUP('Final Marks'!I82,Grades,2),"")</f>
        <v>C</v>
      </c>
      <c r="B82" t="str">
        <f>VLOOKUP('Student Report'!O82,'Final Marks'!$L$20:$M$26,2)</f>
        <v>C</v>
      </c>
    </row>
    <row r="83" spans="1:2">
      <c r="A83" t="str">
        <f>IFERROR(VLOOKUP('Final Marks'!I83,Grades,2),"")</f>
        <v>B</v>
      </c>
      <c r="B83" t="str">
        <f>VLOOKUP('Student Report'!O83,'Final Marks'!$L$20:$M$26,2)</f>
        <v>B</v>
      </c>
    </row>
    <row r="84" spans="1:2">
      <c r="A84" t="str">
        <f>IFERROR(VLOOKUP('Final Marks'!I84,Grades,2),"")</f>
        <v>D</v>
      </c>
      <c r="B84" t="str">
        <f>VLOOKUP('Student Report'!O84,'Final Marks'!$L$20:$M$26,2)</f>
        <v>D</v>
      </c>
    </row>
    <row r="85" spans="1:2">
      <c r="A85" t="str">
        <f>IFERROR(VLOOKUP('Final Marks'!I85,Grades,2),"")</f>
        <v>E</v>
      </c>
      <c r="B85" t="str">
        <f>VLOOKUP('Student Report'!O85,'Final Marks'!$L$20:$M$26,2)</f>
        <v>E</v>
      </c>
    </row>
    <row r="86" spans="1:2">
      <c r="A86" t="str">
        <f>IFERROR(VLOOKUP('Final Marks'!I86,Grades,2),"")</f>
        <v>F</v>
      </c>
      <c r="B86" t="str">
        <f>VLOOKUP('Student Report'!O86,'Final Marks'!$L$20:$M$26,2)</f>
        <v>F</v>
      </c>
    </row>
    <row r="87" spans="1:2">
      <c r="A87" t="str">
        <f>IFERROR(VLOOKUP('Final Marks'!I87,Grades,2),"")</f>
        <v>A</v>
      </c>
      <c r="B87" t="str">
        <f>VLOOKUP('Student Report'!O87,'Final Marks'!$L$20:$M$26,2)</f>
        <v>A</v>
      </c>
    </row>
    <row r="88" spans="1:2">
      <c r="A88" t="str">
        <f>IFERROR(VLOOKUP('Final Marks'!I88,Grades,2),"")</f>
        <v>A</v>
      </c>
      <c r="B88" t="str">
        <f>VLOOKUP('Student Report'!O88,'Final Marks'!$L$20:$M$26,2)</f>
        <v>A</v>
      </c>
    </row>
    <row r="89" spans="1:2">
      <c r="A89" t="str">
        <f>IFERROR(VLOOKUP('Final Marks'!I89,Grades,2),"")</f>
        <v>C</v>
      </c>
      <c r="B89" t="str">
        <f>VLOOKUP('Student Report'!O89,'Final Marks'!$L$20:$M$26,2)</f>
        <v>C</v>
      </c>
    </row>
    <row r="90" spans="1:2">
      <c r="A90" t="str">
        <f>IFERROR(VLOOKUP('Final Marks'!I90,Grades,2),"")</f>
        <v>A</v>
      </c>
      <c r="B90" t="str">
        <f>VLOOKUP('Student Report'!O90,'Final Marks'!$L$20:$M$26,2)</f>
        <v>A</v>
      </c>
    </row>
    <row r="91" spans="1:2">
      <c r="A91" t="str">
        <f>IFERROR(VLOOKUP('Final Marks'!I91,Grades,2),"")</f>
        <v>C</v>
      </c>
      <c r="B91" t="str">
        <f>VLOOKUP('Student Report'!O91,'Final Marks'!$L$20:$M$26,2)</f>
        <v>C</v>
      </c>
    </row>
    <row r="92" spans="1:2">
      <c r="A92" t="str">
        <f>IFERROR(VLOOKUP('Final Marks'!I92,Grades,2),"")</f>
        <v>C</v>
      </c>
      <c r="B92" t="str">
        <f>VLOOKUP('Student Report'!O92,'Final Marks'!$L$20:$M$26,2)</f>
        <v>C</v>
      </c>
    </row>
    <row r="93" spans="1:2">
      <c r="A93" t="str">
        <f>IFERROR(VLOOKUP('Final Marks'!I93,Grades,2),"")</f>
        <v>E</v>
      </c>
      <c r="B93" t="str">
        <f>VLOOKUP('Student Report'!O93,'Final Marks'!$L$20:$M$26,2)</f>
        <v>E</v>
      </c>
    </row>
    <row r="94" spans="1:2">
      <c r="A94" t="str">
        <f>IFERROR(VLOOKUP('Final Marks'!I94,Grades,2),"")</f>
        <v>C</v>
      </c>
      <c r="B94" t="str">
        <f>VLOOKUP('Student Report'!O94,'Final Marks'!$L$20:$M$26,2)</f>
        <v>C</v>
      </c>
    </row>
    <row r="95" spans="1:2">
      <c r="A95" t="str">
        <f>IFERROR(VLOOKUP('Final Marks'!I95,Grades,2),"")</f>
        <v>B</v>
      </c>
      <c r="B95" t="str">
        <f>VLOOKUP('Student Report'!O95,'Final Marks'!$L$20:$M$26,2)</f>
        <v>B</v>
      </c>
    </row>
    <row r="96" spans="1:2">
      <c r="A96" t="str">
        <f>IFERROR(VLOOKUP('Final Marks'!I96,Grades,2),"")</f>
        <v>A</v>
      </c>
      <c r="B96" t="str">
        <f>VLOOKUP('Student Report'!O96,'Final Marks'!$L$20:$M$26,2)</f>
        <v>A</v>
      </c>
    </row>
    <row r="97" spans="1:2">
      <c r="A97" t="str">
        <f>IFERROR(VLOOKUP('Final Marks'!I97,Grades,2),"")</f>
        <v>Fail</v>
      </c>
      <c r="B97" t="str">
        <f>VLOOKUP('Student Report'!O97,'Final Marks'!$L$20:$M$26,2)</f>
        <v>Fail</v>
      </c>
    </row>
    <row r="98" spans="1:2">
      <c r="A98" t="str">
        <f>IFERROR(VLOOKUP('Final Marks'!I98,Grades,2),"")</f>
        <v>A</v>
      </c>
      <c r="B98" t="str">
        <f>VLOOKUP('Student Report'!O98,'Final Marks'!$L$20:$M$26,2)</f>
        <v>A</v>
      </c>
    </row>
    <row r="99" spans="1:2">
      <c r="A99" t="str">
        <f>IFERROR(VLOOKUP('Final Marks'!I99,Grades,2),"")</f>
        <v>C</v>
      </c>
      <c r="B99" t="str">
        <f>VLOOKUP('Student Report'!O99,'Final Marks'!$L$20:$M$26,2)</f>
        <v>C</v>
      </c>
    </row>
    <row r="100" spans="1:2">
      <c r="A100" t="str">
        <f>IFERROR(VLOOKUP('Final Marks'!I100,Grades,2),"")</f>
        <v>C</v>
      </c>
      <c r="B100" t="str">
        <f>VLOOKUP('Student Report'!O100,'Final Marks'!$L$20:$M$26,2)</f>
        <v>C</v>
      </c>
    </row>
    <row r="101" spans="1:2">
      <c r="A101" t="str">
        <f>IFERROR(VLOOKUP('Final Marks'!I101,Grades,2),"")</f>
        <v>F</v>
      </c>
      <c r="B101" t="str">
        <f>VLOOKUP('Student Report'!O101,'Final Marks'!$L$20:$M$26,2)</f>
        <v>F</v>
      </c>
    </row>
    <row r="102" spans="1:2">
      <c r="A102" t="str">
        <f>IFERROR(VLOOKUP('Final Marks'!I102,Grades,2),"")</f>
        <v>D</v>
      </c>
      <c r="B102" t="str">
        <f>VLOOKUP('Student Report'!O102,'Final Marks'!$L$20:$M$26,2)</f>
        <v>D</v>
      </c>
    </row>
    <row r="103" spans="1:2">
      <c r="A103" t="str">
        <f>IFERROR(VLOOKUP('Final Marks'!I103,Grades,2),"")</f>
        <v>B</v>
      </c>
      <c r="B103" t="str">
        <f>VLOOKUP('Student Report'!O103,'Final Marks'!$L$20:$M$26,2)</f>
        <v>B</v>
      </c>
    </row>
    <row r="104" spans="1:2">
      <c r="A104" t="str">
        <f>IFERROR(VLOOKUP('Final Marks'!I104,Grades,2),"")</f>
        <v>C</v>
      </c>
      <c r="B104" t="str">
        <f>VLOOKUP('Student Report'!O104,'Final Marks'!$L$20:$M$26,2)</f>
        <v>C</v>
      </c>
    </row>
    <row r="105" spans="1:2">
      <c r="A105" t="str">
        <f>IFERROR(VLOOKUP('Final Marks'!I105,Grades,2),"")</f>
        <v>B</v>
      </c>
      <c r="B105" t="str">
        <f>VLOOKUP('Student Report'!O105,'Final Marks'!$L$20:$M$26,2)</f>
        <v>B</v>
      </c>
    </row>
    <row r="106" spans="1:2">
      <c r="A106" t="str">
        <f>IFERROR(VLOOKUP('Final Marks'!I106,Grades,2),"")</f>
        <v>E</v>
      </c>
      <c r="B106" t="str">
        <f>VLOOKUP('Student Report'!O106,'Final Marks'!$L$20:$M$26,2)</f>
        <v>E</v>
      </c>
    </row>
    <row r="107" spans="1:2">
      <c r="A107" t="str">
        <f>IFERROR(VLOOKUP('Final Marks'!I107,Grades,2),"")</f>
        <v>B</v>
      </c>
      <c r="B107" t="str">
        <f>VLOOKUP('Student Report'!O107,'Final Marks'!$L$20:$M$26,2)</f>
        <v>B</v>
      </c>
    </row>
    <row r="108" spans="1:2">
      <c r="A108" t="str">
        <f>IFERROR(VLOOKUP('Final Marks'!I108,Grades,2),"")</f>
        <v>A</v>
      </c>
      <c r="B108" t="str">
        <f>VLOOKUP('Student Report'!O108,'Final Marks'!$L$20:$M$26,2)</f>
        <v>A</v>
      </c>
    </row>
    <row r="109" spans="1:2">
      <c r="A109" t="str">
        <f>IFERROR(VLOOKUP('Final Marks'!I109,Grades,2),"")</f>
        <v>D</v>
      </c>
      <c r="B109" t="str">
        <f>VLOOKUP('Student Report'!O109,'Final Marks'!$L$20:$M$26,2)</f>
        <v>D</v>
      </c>
    </row>
    <row r="110" spans="1:2">
      <c r="A110" t="str">
        <f>IFERROR(VLOOKUP('Final Marks'!I110,Grades,2),"")</f>
        <v>D</v>
      </c>
      <c r="B110" t="str">
        <f>VLOOKUP('Student Report'!O110,'Final Marks'!$L$20:$M$26,2)</f>
        <v>D</v>
      </c>
    </row>
    <row r="111" spans="1:2">
      <c r="A111" t="str">
        <f>IFERROR(VLOOKUP('Final Marks'!I111,Grades,2),"")</f>
        <v>Fail</v>
      </c>
      <c r="B111" t="str">
        <f>VLOOKUP('Student Report'!O111,'Final Marks'!$L$20:$M$26,2)</f>
        <v>Fail</v>
      </c>
    </row>
    <row r="112" spans="1:2">
      <c r="A112" t="str">
        <f>IFERROR(VLOOKUP('Final Marks'!I112,Grades,2),"")</f>
        <v>Fail</v>
      </c>
      <c r="B112" t="str">
        <f>VLOOKUP('Student Report'!O112,'Final Marks'!$L$20:$M$26,2)</f>
        <v>Fail</v>
      </c>
    </row>
    <row r="113" spans="1:2">
      <c r="A113" t="str">
        <f>IFERROR(VLOOKUP('Final Marks'!I113,Grades,2),"")</f>
        <v>E</v>
      </c>
      <c r="B113" t="str">
        <f>VLOOKUP('Student Report'!O113,'Final Marks'!$L$20:$M$26,2)</f>
        <v>E</v>
      </c>
    </row>
    <row r="114" spans="1:2">
      <c r="A114" t="str">
        <f>IFERROR(VLOOKUP('Final Marks'!I114,Grades,2),"")</f>
        <v>C</v>
      </c>
      <c r="B114" t="str">
        <f>VLOOKUP('Student Report'!O114,'Final Marks'!$L$20:$M$26,2)</f>
        <v>C</v>
      </c>
    </row>
    <row r="115" spans="1:2">
      <c r="A115" t="str">
        <f>IFERROR(VLOOKUP('Final Marks'!I115,Grades,2),"")</f>
        <v>E</v>
      </c>
      <c r="B115" t="str">
        <f>VLOOKUP('Student Report'!O115,'Final Marks'!$L$20:$M$26,2)</f>
        <v>E</v>
      </c>
    </row>
    <row r="116" spans="1:2">
      <c r="A116" t="str">
        <f>IFERROR(VLOOKUP('Final Marks'!I116,Grades,2),"")</f>
        <v>A</v>
      </c>
      <c r="B116" t="str">
        <f>VLOOKUP('Student Report'!O116,'Final Marks'!$L$20:$M$26,2)</f>
        <v>A</v>
      </c>
    </row>
    <row r="117" spans="1:2">
      <c r="A117" t="str">
        <f>IFERROR(VLOOKUP('Final Marks'!I117,Grades,2),"")</f>
        <v>C</v>
      </c>
      <c r="B117" t="str">
        <f>VLOOKUP('Student Report'!O117,'Final Marks'!$L$20:$M$26,2)</f>
        <v>C</v>
      </c>
    </row>
    <row r="118" spans="1:2">
      <c r="A118" t="str">
        <f>IFERROR(VLOOKUP('Final Marks'!I118,Grades,2),"")</f>
        <v>F</v>
      </c>
      <c r="B118" t="str">
        <f>VLOOKUP('Student Report'!O118,'Final Marks'!$L$20:$M$26,2)</f>
        <v>F</v>
      </c>
    </row>
    <row r="119" spans="1:2">
      <c r="A119" t="str">
        <f>IFERROR(VLOOKUP('Final Marks'!I119,Grades,2),"")</f>
        <v>E</v>
      </c>
      <c r="B119" t="str">
        <f>VLOOKUP('Student Report'!O119,'Final Marks'!$L$20:$M$26,2)</f>
        <v>E</v>
      </c>
    </row>
    <row r="120" spans="1:2">
      <c r="A120" t="str">
        <f>IFERROR(VLOOKUP('Final Marks'!I120,Grades,2),"")</f>
        <v>D</v>
      </c>
      <c r="B120" t="str">
        <f>VLOOKUP('Student Report'!O120,'Final Marks'!$L$20:$M$26,2)</f>
        <v>D</v>
      </c>
    </row>
    <row r="121" spans="1:2">
      <c r="A121" t="str">
        <f>IFERROR(VLOOKUP('Final Marks'!I121,Grades,2),"")</f>
        <v>A</v>
      </c>
      <c r="B121" t="str">
        <f>VLOOKUP('Student Report'!O121,'Final Marks'!$L$20:$M$26,2)</f>
        <v>A</v>
      </c>
    </row>
    <row r="122" spans="1:2">
      <c r="A122" t="str">
        <f>IFERROR(VLOOKUP('Final Marks'!I122,Grades,2),"")</f>
        <v>F</v>
      </c>
      <c r="B122" t="str">
        <f>VLOOKUP('Student Report'!O122,'Final Marks'!$L$20:$M$26,2)</f>
        <v>F</v>
      </c>
    </row>
    <row r="123" spans="1:2">
      <c r="A123" t="str">
        <f>IFERROR(VLOOKUP('Final Marks'!I123,Grades,2),"")</f>
        <v>Fail</v>
      </c>
      <c r="B123" t="str">
        <f>VLOOKUP('Student Report'!O123,'Final Marks'!$L$20:$M$26,2)</f>
        <v>Fail</v>
      </c>
    </row>
    <row r="124" spans="1:2">
      <c r="A124" t="str">
        <f>IFERROR(VLOOKUP('Final Marks'!I124,Grades,2),"")</f>
        <v>B</v>
      </c>
      <c r="B124" t="str">
        <f>VLOOKUP('Student Report'!O124,'Final Marks'!$L$20:$M$26,2)</f>
        <v>B</v>
      </c>
    </row>
    <row r="125" spans="1:2">
      <c r="A125" t="str">
        <f>IFERROR(VLOOKUP('Final Marks'!I125,Grades,2),"")</f>
        <v>C</v>
      </c>
      <c r="B125" t="str">
        <f>VLOOKUP('Student Report'!O125,'Final Marks'!$L$20:$M$26,2)</f>
        <v>C</v>
      </c>
    </row>
    <row r="126" spans="1:2">
      <c r="A126" t="str">
        <f>IFERROR(VLOOKUP('Final Marks'!I126,Grades,2),"")</f>
        <v>F</v>
      </c>
      <c r="B126" t="str">
        <f>VLOOKUP('Student Report'!O126,'Final Marks'!$L$20:$M$26,2)</f>
        <v>F</v>
      </c>
    </row>
    <row r="127" spans="1:2">
      <c r="A127" t="str">
        <f>IFERROR(VLOOKUP('Final Marks'!I127,Grades,2),"")</f>
        <v>A</v>
      </c>
      <c r="B127" t="str">
        <f>VLOOKUP('Student Report'!O127,'Final Marks'!$L$20:$M$26,2)</f>
        <v>A</v>
      </c>
    </row>
    <row r="128" spans="1:2">
      <c r="A128" t="str">
        <f>IFERROR(VLOOKUP('Final Marks'!I128,Grades,2),"")</f>
        <v>F</v>
      </c>
      <c r="B128" t="str">
        <f>VLOOKUP('Student Report'!O128,'Final Marks'!$L$20:$M$26,2)</f>
        <v>F</v>
      </c>
    </row>
    <row r="129" spans="1:2">
      <c r="A129" t="str">
        <f>IFERROR(VLOOKUP('Final Marks'!I129,Grades,2),"")</f>
        <v>Fail</v>
      </c>
      <c r="B129" t="str">
        <f>VLOOKUP('Student Report'!O129,'Final Marks'!$L$20:$M$26,2)</f>
        <v>Fail</v>
      </c>
    </row>
    <row r="130" spans="1:2">
      <c r="A130" t="str">
        <f>IFERROR(VLOOKUP('Final Marks'!I130,Grades,2),"")</f>
        <v>E</v>
      </c>
      <c r="B130" t="str">
        <f>VLOOKUP('Student Report'!O130,'Final Marks'!$L$20:$M$26,2)</f>
        <v>E</v>
      </c>
    </row>
    <row r="131" spans="1:2">
      <c r="A131" t="str">
        <f>IFERROR(VLOOKUP('Final Marks'!I131,Grades,2),"")</f>
        <v>F</v>
      </c>
      <c r="B131" t="str">
        <f>VLOOKUP('Student Report'!O131,'Final Marks'!$L$20:$M$26,2)</f>
        <v>F</v>
      </c>
    </row>
    <row r="132" spans="1:2">
      <c r="A132" t="str">
        <f>IFERROR(VLOOKUP('Final Marks'!I132,Grades,2),"")</f>
        <v>D</v>
      </c>
      <c r="B132" t="str">
        <f>VLOOKUP('Student Report'!O132,'Final Marks'!$L$20:$M$26,2)</f>
        <v>D</v>
      </c>
    </row>
    <row r="133" spans="1:2">
      <c r="A133" t="str">
        <f>IFERROR(VLOOKUP('Final Marks'!I133,Grades,2),"")</f>
        <v>A</v>
      </c>
      <c r="B133" t="str">
        <f>VLOOKUP('Student Report'!O133,'Final Marks'!$L$20:$M$26,2)</f>
        <v>A</v>
      </c>
    </row>
    <row r="134" spans="1:2">
      <c r="A134" t="str">
        <f>IFERROR(VLOOKUP('Final Marks'!I134,Grades,2),"")</f>
        <v>A</v>
      </c>
      <c r="B134" t="str">
        <f>VLOOKUP('Student Report'!O134,'Final Marks'!$L$20:$M$26,2)</f>
        <v>A</v>
      </c>
    </row>
    <row r="135" spans="1:2">
      <c r="A135" t="str">
        <f>IFERROR(VLOOKUP('Final Marks'!I135,Grades,2),"")</f>
        <v>A</v>
      </c>
      <c r="B135" t="str">
        <f>VLOOKUP('Student Report'!O135,'Final Marks'!$L$20:$M$26,2)</f>
        <v>A</v>
      </c>
    </row>
    <row r="136" spans="1:2">
      <c r="A136" t="str">
        <f>IFERROR(VLOOKUP('Final Marks'!I136,Grades,2),"")</f>
        <v>D</v>
      </c>
      <c r="B136" t="str">
        <f>VLOOKUP('Student Report'!O136,'Final Marks'!$L$20:$M$26,2)</f>
        <v>D</v>
      </c>
    </row>
    <row r="137" spans="1:2">
      <c r="A137" t="str">
        <f>IFERROR(VLOOKUP('Final Marks'!I137,Grades,2),"")</f>
        <v>A</v>
      </c>
      <c r="B137" t="str">
        <f>VLOOKUP('Student Report'!O137,'Final Marks'!$L$20:$M$26,2)</f>
        <v>A</v>
      </c>
    </row>
    <row r="138" spans="1:2">
      <c r="A138" t="str">
        <f>IFERROR(VLOOKUP('Final Marks'!I138,Grades,2),"")</f>
        <v>B</v>
      </c>
      <c r="B138" t="str">
        <f>VLOOKUP('Student Report'!O138,'Final Marks'!$L$20:$M$26,2)</f>
        <v>B</v>
      </c>
    </row>
    <row r="139" spans="1:2">
      <c r="A139" t="str">
        <f>IFERROR(VLOOKUP('Final Marks'!I139,Grades,2),"")</f>
        <v>B</v>
      </c>
      <c r="B139" t="str">
        <f>VLOOKUP('Student Report'!O139,'Final Marks'!$L$20:$M$26,2)</f>
        <v>B</v>
      </c>
    </row>
    <row r="140" spans="1:2">
      <c r="A140" t="str">
        <f>IFERROR(VLOOKUP('Final Marks'!I140,Grades,2),"")</f>
        <v>C</v>
      </c>
      <c r="B140" t="str">
        <f>VLOOKUP('Student Report'!O140,'Final Marks'!$L$20:$M$26,2)</f>
        <v>C</v>
      </c>
    </row>
    <row r="141" spans="1:2">
      <c r="A141" t="str">
        <f>IFERROR(VLOOKUP('Final Marks'!I141,Grades,2),"")</f>
        <v>C</v>
      </c>
      <c r="B141" t="str">
        <f>VLOOKUP('Student Report'!O141,'Final Marks'!$L$20:$M$26,2)</f>
        <v>C</v>
      </c>
    </row>
    <row r="142" spans="1:2">
      <c r="A142" t="str">
        <f>IFERROR(VLOOKUP('Final Marks'!I142,Grades,2),"")</f>
        <v>Fail</v>
      </c>
      <c r="B142" t="str">
        <f>VLOOKUP('Student Report'!O142,'Final Marks'!$L$20:$M$26,2)</f>
        <v>Fail</v>
      </c>
    </row>
    <row r="143" spans="1:2">
      <c r="A143" t="str">
        <f>IFERROR(VLOOKUP('Final Marks'!I143,Grades,2),"")</f>
        <v>E</v>
      </c>
      <c r="B143" t="str">
        <f>VLOOKUP('Student Report'!O143,'Final Marks'!$L$20:$M$26,2)</f>
        <v>E</v>
      </c>
    </row>
    <row r="144" spans="1:2">
      <c r="A144" t="str">
        <f>IFERROR(VLOOKUP('Final Marks'!I144,Grades,2),"")</f>
        <v>A</v>
      </c>
      <c r="B144" t="str">
        <f>VLOOKUP('Student Report'!O144,'Final Marks'!$L$20:$M$26,2)</f>
        <v>A</v>
      </c>
    </row>
    <row r="145" spans="1:2">
      <c r="A145" t="str">
        <f>IFERROR(VLOOKUP('Final Marks'!I145,Grades,2),"")</f>
        <v>A</v>
      </c>
      <c r="B145" t="str">
        <f>VLOOKUP('Student Report'!O145,'Final Marks'!$L$20:$M$26,2)</f>
        <v>A</v>
      </c>
    </row>
    <row r="146" spans="1:2">
      <c r="A146" t="str">
        <f>IFERROR(VLOOKUP('Final Marks'!I146,Grades,2),"")</f>
        <v>D</v>
      </c>
      <c r="B146" t="str">
        <f>VLOOKUP('Student Report'!O146,'Final Marks'!$L$20:$M$26,2)</f>
        <v>D</v>
      </c>
    </row>
    <row r="147" spans="1:2">
      <c r="A147" t="str">
        <f>IFERROR(VLOOKUP('Final Marks'!I147,Grades,2),"")</f>
        <v>E</v>
      </c>
      <c r="B147" t="str">
        <f>VLOOKUP('Student Report'!O147,'Final Marks'!$L$20:$M$26,2)</f>
        <v>E</v>
      </c>
    </row>
    <row r="148" spans="1:2">
      <c r="A148" t="str">
        <f>IFERROR(VLOOKUP('Final Marks'!I148,Grades,2),"")</f>
        <v>C</v>
      </c>
      <c r="B148" t="str">
        <f>VLOOKUP('Student Report'!O148,'Final Marks'!$L$20:$M$26,2)</f>
        <v>C</v>
      </c>
    </row>
    <row r="149" spans="1:2">
      <c r="A149" t="str">
        <f>IFERROR(VLOOKUP('Final Marks'!I149,Grades,2),"")</f>
        <v>B</v>
      </c>
      <c r="B149" t="str">
        <f>VLOOKUP('Student Report'!O149,'Final Marks'!$L$20:$M$26,2)</f>
        <v>B</v>
      </c>
    </row>
    <row r="150" spans="1:2">
      <c r="A150" t="str">
        <f>IFERROR(VLOOKUP('Final Marks'!I150,Grades,2),"")</f>
        <v>D</v>
      </c>
      <c r="B150" t="str">
        <f>VLOOKUP('Student Report'!O150,'Final Marks'!$L$20:$M$26,2)</f>
        <v>D</v>
      </c>
    </row>
    <row r="151" spans="1:2">
      <c r="A151" t="str">
        <f>IFERROR(VLOOKUP('Final Marks'!I151,Grades,2),"")</f>
        <v>A</v>
      </c>
      <c r="B151" t="str">
        <f>VLOOKUP('Student Report'!O151,'Final Marks'!$L$20:$M$26,2)</f>
        <v>A</v>
      </c>
    </row>
    <row r="152" spans="1:2">
      <c r="A152" t="str">
        <f>IFERROR(VLOOKUP('Final Marks'!I152,Grades,2),"")</f>
        <v>D</v>
      </c>
      <c r="B152" t="str">
        <f>VLOOKUP('Student Report'!O152,'Final Marks'!$L$20:$M$26,2)</f>
        <v>D</v>
      </c>
    </row>
    <row r="153" spans="1:2">
      <c r="A153" t="str">
        <f>IFERROR(VLOOKUP('Final Marks'!I153,Grades,2),"")</f>
        <v>E</v>
      </c>
      <c r="B153" t="str">
        <f>VLOOKUP('Student Report'!O153,'Final Marks'!$L$20:$M$26,2)</f>
        <v>E</v>
      </c>
    </row>
    <row r="154" spans="1:2">
      <c r="A154" t="str">
        <f>IFERROR(VLOOKUP('Final Marks'!I154,Grades,2),"")</f>
        <v>B</v>
      </c>
      <c r="B154" t="str">
        <f>VLOOKUP('Student Report'!O154,'Final Marks'!$L$20:$M$26,2)</f>
        <v>B</v>
      </c>
    </row>
    <row r="155" spans="1:2">
      <c r="A155" t="str">
        <f>IFERROR(VLOOKUP('Final Marks'!I155,Grades,2),"")</f>
        <v>F</v>
      </c>
      <c r="B155" t="str">
        <f>VLOOKUP('Student Report'!O155,'Final Marks'!$L$20:$M$26,2)</f>
        <v>F</v>
      </c>
    </row>
    <row r="156" spans="1:2">
      <c r="A156" t="str">
        <f>IFERROR(VLOOKUP('Final Marks'!I156,Grades,2),"")</f>
        <v>F</v>
      </c>
      <c r="B156" t="str">
        <f>VLOOKUP('Student Report'!O156,'Final Marks'!$L$20:$M$26,2)</f>
        <v>F</v>
      </c>
    </row>
    <row r="157" spans="1:2">
      <c r="A157" t="str">
        <f>IFERROR(VLOOKUP('Final Marks'!I157,Grades,2),"")</f>
        <v>C</v>
      </c>
      <c r="B157" t="str">
        <f>VLOOKUP('Student Report'!O157,'Final Marks'!$L$20:$M$26,2)</f>
        <v>C</v>
      </c>
    </row>
    <row r="158" spans="1:2">
      <c r="A158" t="str">
        <f>IFERROR(VLOOKUP('Final Marks'!I158,Grades,2),"")</f>
        <v>B</v>
      </c>
      <c r="B158" t="str">
        <f>VLOOKUP('Student Report'!O158,'Final Marks'!$L$20:$M$26,2)</f>
        <v>B</v>
      </c>
    </row>
    <row r="159" spans="1:2">
      <c r="A159" t="str">
        <f>IFERROR(VLOOKUP('Final Marks'!I159,Grades,2),"")</f>
        <v>C</v>
      </c>
      <c r="B159" t="str">
        <f>VLOOKUP('Student Report'!O159,'Final Marks'!$L$20:$M$26,2)</f>
        <v>C</v>
      </c>
    </row>
    <row r="160" spans="1:2">
      <c r="A160" t="str">
        <f>IFERROR(VLOOKUP('Final Marks'!I160,Grades,2),"")</f>
        <v>E</v>
      </c>
      <c r="B160" t="str">
        <f>VLOOKUP('Student Report'!O160,'Final Marks'!$L$20:$M$26,2)</f>
        <v>E</v>
      </c>
    </row>
    <row r="161" spans="1:2">
      <c r="A161" t="str">
        <f>IFERROR(VLOOKUP('Final Marks'!I161,Grades,2),"")</f>
        <v>A</v>
      </c>
      <c r="B161" t="str">
        <f>VLOOKUP('Student Report'!O161,'Final Marks'!$L$20:$M$26,2)</f>
        <v>A</v>
      </c>
    </row>
    <row r="162" spans="1:2">
      <c r="A162" t="str">
        <f>IFERROR(VLOOKUP('Final Marks'!I162,Grades,2),"")</f>
        <v>Fail</v>
      </c>
      <c r="B162" t="str">
        <f>VLOOKUP('Student Report'!O162,'Final Marks'!$L$20:$M$26,2)</f>
        <v>Fail</v>
      </c>
    </row>
    <row r="163" spans="1:2">
      <c r="A163" t="str">
        <f>IFERROR(VLOOKUP('Final Marks'!I163,Grades,2),"")</f>
        <v>A</v>
      </c>
      <c r="B163" t="str">
        <f>VLOOKUP('Student Report'!O163,'Final Marks'!$L$20:$M$26,2)</f>
        <v>A</v>
      </c>
    </row>
    <row r="164" spans="1:2">
      <c r="A164" t="str">
        <f>IFERROR(VLOOKUP('Final Marks'!I164,Grades,2),"")</f>
        <v>Fail</v>
      </c>
      <c r="B164" t="str">
        <f>VLOOKUP('Student Report'!O164,'Final Marks'!$L$20:$M$26,2)</f>
        <v>Fail</v>
      </c>
    </row>
    <row r="165" spans="1:2">
      <c r="A165" t="str">
        <f>IFERROR(VLOOKUP('Final Marks'!I165,Grades,2),"")</f>
        <v>E</v>
      </c>
      <c r="B165" t="str">
        <f>VLOOKUP('Student Report'!O165,'Final Marks'!$L$20:$M$26,2)</f>
        <v>E</v>
      </c>
    </row>
    <row r="166" spans="1:2">
      <c r="A166" t="str">
        <f>IFERROR(VLOOKUP('Final Marks'!I166,Grades,2),"")</f>
        <v>C</v>
      </c>
      <c r="B166" t="str">
        <f>VLOOKUP('Student Report'!O166,'Final Marks'!$L$20:$M$26,2)</f>
        <v>C</v>
      </c>
    </row>
    <row r="167" spans="1:2">
      <c r="A167" t="str">
        <f>IFERROR(VLOOKUP('Final Marks'!I167,Grades,2),"")</f>
        <v>A</v>
      </c>
      <c r="B167" t="str">
        <f>VLOOKUP('Student Report'!O167,'Final Marks'!$L$20:$M$26,2)</f>
        <v>A</v>
      </c>
    </row>
    <row r="168" spans="1:2">
      <c r="A168" t="str">
        <f>IFERROR(VLOOKUP('Final Marks'!I168,Grades,2),"")</f>
        <v>B</v>
      </c>
      <c r="B168" t="str">
        <f>VLOOKUP('Student Report'!O168,'Final Marks'!$L$20:$M$26,2)</f>
        <v>B</v>
      </c>
    </row>
    <row r="169" spans="1:2">
      <c r="A169" t="str">
        <f>IFERROR(VLOOKUP('Final Marks'!I169,Grades,2),"")</f>
        <v>E</v>
      </c>
      <c r="B169" t="str">
        <f>VLOOKUP('Student Report'!O169,'Final Marks'!$L$20:$M$26,2)</f>
        <v>E</v>
      </c>
    </row>
    <row r="170" spans="1:2">
      <c r="A170" t="str">
        <f>IFERROR(VLOOKUP('Final Marks'!I170,Grades,2),"")</f>
        <v>D</v>
      </c>
      <c r="B170" t="str">
        <f>VLOOKUP('Student Report'!O170,'Final Marks'!$L$20:$M$26,2)</f>
        <v>D</v>
      </c>
    </row>
    <row r="171" spans="1:2">
      <c r="A171" t="str">
        <f>IFERROR(VLOOKUP('Final Marks'!I171,Grades,2),"")</f>
        <v>E</v>
      </c>
      <c r="B171" t="str">
        <f>VLOOKUP('Student Report'!O171,'Final Marks'!$L$20:$M$26,2)</f>
        <v>E</v>
      </c>
    </row>
    <row r="172" spans="1:2">
      <c r="A172" t="str">
        <f>IFERROR(VLOOKUP('Final Marks'!I172,Grades,2),"")</f>
        <v>B</v>
      </c>
      <c r="B172" t="str">
        <f>VLOOKUP('Student Report'!O172,'Final Marks'!$L$20:$M$26,2)</f>
        <v>B</v>
      </c>
    </row>
    <row r="173" spans="1:2">
      <c r="A173" t="str">
        <f>IFERROR(VLOOKUP('Final Marks'!I173,Grades,2),"")</f>
        <v>D</v>
      </c>
      <c r="B173" t="str">
        <f>VLOOKUP('Student Report'!O173,'Final Marks'!$L$20:$M$26,2)</f>
        <v>D</v>
      </c>
    </row>
    <row r="174" spans="1:2">
      <c r="A174" t="str">
        <f>IFERROR(VLOOKUP('Final Marks'!I174,Grades,2),"")</f>
        <v>D</v>
      </c>
      <c r="B174" t="str">
        <f>VLOOKUP('Student Report'!O174,'Final Marks'!$L$20:$M$26,2)</f>
        <v>D</v>
      </c>
    </row>
    <row r="175" spans="1:2">
      <c r="A175" t="str">
        <f>IFERROR(VLOOKUP('Final Marks'!I175,Grades,2),"")</f>
        <v>D</v>
      </c>
      <c r="B175" t="str">
        <f>VLOOKUP('Student Report'!O175,'Final Marks'!$L$20:$M$26,2)</f>
        <v>D</v>
      </c>
    </row>
    <row r="176" spans="1:2">
      <c r="A176" t="str">
        <f>IFERROR(VLOOKUP('Final Marks'!I176,Grades,2),"")</f>
        <v>A</v>
      </c>
      <c r="B176" t="str">
        <f>VLOOKUP('Student Report'!O176,'Final Marks'!$L$20:$M$26,2)</f>
        <v>A</v>
      </c>
    </row>
    <row r="177" spans="1:2">
      <c r="A177" t="str">
        <f>IFERROR(VLOOKUP('Final Marks'!I177,Grades,2),"")</f>
        <v>A</v>
      </c>
      <c r="B177" t="str">
        <f>VLOOKUP('Student Report'!O177,'Final Marks'!$L$20:$M$26,2)</f>
        <v>A</v>
      </c>
    </row>
    <row r="178" spans="1:2">
      <c r="A178" t="str">
        <f>IFERROR(VLOOKUP('Final Marks'!I178,Grades,2),"")</f>
        <v>A</v>
      </c>
      <c r="B178" t="str">
        <f>VLOOKUP('Student Report'!O178,'Final Marks'!$L$20:$M$26,2)</f>
        <v>A</v>
      </c>
    </row>
    <row r="179" spans="1:2">
      <c r="A179" t="str">
        <f>IFERROR(VLOOKUP('Final Marks'!I179,Grades,2),"")</f>
        <v>A</v>
      </c>
      <c r="B179" t="str">
        <f>VLOOKUP('Student Report'!O179,'Final Marks'!$L$20:$M$26,2)</f>
        <v>A</v>
      </c>
    </row>
    <row r="180" spans="1:2">
      <c r="A180" t="str">
        <f>IFERROR(VLOOKUP('Final Marks'!I180,Grades,2),"")</f>
        <v>D</v>
      </c>
      <c r="B180" t="str">
        <f>VLOOKUP('Student Report'!O180,'Final Marks'!$L$20:$M$26,2)</f>
        <v>D</v>
      </c>
    </row>
    <row r="181" spans="1:2">
      <c r="A181" t="str">
        <f>IFERROR(VLOOKUP('Final Marks'!I181,Grades,2),"")</f>
        <v>A</v>
      </c>
      <c r="B181" t="str">
        <f>VLOOKUP('Student Report'!O181,'Final Marks'!$L$20:$M$26,2)</f>
        <v>A</v>
      </c>
    </row>
    <row r="182" spans="1:2">
      <c r="A182" t="str">
        <f>IFERROR(VLOOKUP('Final Marks'!I182,Grades,2),"")</f>
        <v>Fail</v>
      </c>
      <c r="B182" t="str">
        <f>VLOOKUP('Student Report'!O182,'Final Marks'!$L$20:$M$26,2)</f>
        <v>Fail</v>
      </c>
    </row>
    <row r="183" spans="1:2">
      <c r="A183" t="str">
        <f>IFERROR(VLOOKUP('Final Marks'!I183,Grades,2),"")</f>
        <v>Fail</v>
      </c>
      <c r="B183" t="str">
        <f>VLOOKUP('Student Report'!O183,'Final Marks'!$L$20:$M$26,2)</f>
        <v>Fail</v>
      </c>
    </row>
    <row r="184" spans="1:2">
      <c r="A184" t="str">
        <f>IFERROR(VLOOKUP('Final Marks'!I184,Grades,2),"")</f>
        <v>D</v>
      </c>
      <c r="B184" t="str">
        <f>VLOOKUP('Student Report'!O184,'Final Marks'!$L$20:$M$26,2)</f>
        <v>D</v>
      </c>
    </row>
    <row r="185" spans="1:2">
      <c r="A185" t="str">
        <f>IFERROR(VLOOKUP('Final Marks'!I185,Grades,2),"")</f>
        <v>F</v>
      </c>
      <c r="B185" t="str">
        <f>VLOOKUP('Student Report'!O185,'Final Marks'!$L$20:$M$26,2)</f>
        <v>F</v>
      </c>
    </row>
    <row r="186" spans="1:2">
      <c r="A186" t="str">
        <f>IFERROR(VLOOKUP('Final Marks'!I186,Grades,2),"")</f>
        <v>A</v>
      </c>
      <c r="B186" t="str">
        <f>VLOOKUP('Student Report'!O186,'Final Marks'!$L$20:$M$26,2)</f>
        <v>A</v>
      </c>
    </row>
    <row r="187" spans="1:2">
      <c r="A187" t="str">
        <f>IFERROR(VLOOKUP('Final Marks'!I187,Grades,2),"")</f>
        <v>Fail</v>
      </c>
      <c r="B187" t="str">
        <f>VLOOKUP('Student Report'!O187,'Final Marks'!$L$20:$M$26,2)</f>
        <v>Fail</v>
      </c>
    </row>
    <row r="188" spans="1:2">
      <c r="A188" t="str">
        <f>IFERROR(VLOOKUP('Final Marks'!I188,Grades,2),"")</f>
        <v>A</v>
      </c>
      <c r="B188" t="str">
        <f>VLOOKUP('Student Report'!O188,'Final Marks'!$L$20:$M$26,2)</f>
        <v>A</v>
      </c>
    </row>
    <row r="189" spans="1:2">
      <c r="A189" t="str">
        <f>IFERROR(VLOOKUP('Final Marks'!I189,Grades,2),"")</f>
        <v>F</v>
      </c>
      <c r="B189" t="str">
        <f>VLOOKUP('Student Report'!O189,'Final Marks'!$L$20:$M$26,2)</f>
        <v>F</v>
      </c>
    </row>
    <row r="190" spans="1:2">
      <c r="A190" t="str">
        <f>IFERROR(VLOOKUP('Final Marks'!I190,Grades,2),"")</f>
        <v>C</v>
      </c>
      <c r="B190" t="str">
        <f>VLOOKUP('Student Report'!O190,'Final Marks'!$L$20:$M$26,2)</f>
        <v>C</v>
      </c>
    </row>
    <row r="191" spans="1:2">
      <c r="A191" t="str">
        <f>IFERROR(VLOOKUP('Final Marks'!I191,Grades,2),"")</f>
        <v>Fail</v>
      </c>
      <c r="B191" t="str">
        <f>VLOOKUP('Student Report'!O191,'Final Marks'!$L$20:$M$26,2)</f>
        <v>Fail</v>
      </c>
    </row>
    <row r="192" spans="1:2">
      <c r="A192" t="str">
        <f>IFERROR(VLOOKUP('Final Marks'!I192,Grades,2),"")</f>
        <v>C</v>
      </c>
      <c r="B192" t="str">
        <f>VLOOKUP('Student Report'!O192,'Final Marks'!$L$20:$M$26,2)</f>
        <v>C</v>
      </c>
    </row>
    <row r="193" spans="1:2">
      <c r="A193" t="str">
        <f>IFERROR(VLOOKUP('Final Marks'!I193,Grades,2),"")</f>
        <v>D</v>
      </c>
      <c r="B193" t="str">
        <f>VLOOKUP('Student Report'!O193,'Final Marks'!$L$20:$M$26,2)</f>
        <v>D</v>
      </c>
    </row>
    <row r="194" spans="1:2">
      <c r="A194" t="str">
        <f>IFERROR(VLOOKUP('Final Marks'!I194,Grades,2),"")</f>
        <v>C</v>
      </c>
      <c r="B194" t="str">
        <f>VLOOKUP('Student Report'!O194,'Final Marks'!$L$20:$M$26,2)</f>
        <v>C</v>
      </c>
    </row>
    <row r="195" spans="1:2">
      <c r="A195" t="str">
        <f>IFERROR(VLOOKUP('Final Marks'!I195,Grades,2),"")</f>
        <v>A</v>
      </c>
      <c r="B195" t="str">
        <f>VLOOKUP('Student Report'!O195,'Final Marks'!$L$20:$M$26,2)</f>
        <v>A</v>
      </c>
    </row>
    <row r="196" spans="1:2">
      <c r="A196" t="str">
        <f>IFERROR(VLOOKUP('Final Marks'!I196,Grades,2),"")</f>
        <v>C</v>
      </c>
      <c r="B196" t="str">
        <f>VLOOKUP('Student Report'!O196,'Final Marks'!$L$20:$M$26,2)</f>
        <v>C</v>
      </c>
    </row>
    <row r="197" spans="1:2">
      <c r="A197" t="str">
        <f>IFERROR(VLOOKUP('Final Marks'!I197,Grades,2),"")</f>
        <v>D</v>
      </c>
      <c r="B197" t="str">
        <f>VLOOKUP('Student Report'!O197,'Final Marks'!$L$20:$M$26,2)</f>
        <v>D</v>
      </c>
    </row>
    <row r="198" spans="1:2">
      <c r="A198" t="str">
        <f>IFERROR(VLOOKUP('Final Marks'!I198,Grades,2),"")</f>
        <v>B</v>
      </c>
      <c r="B198" t="str">
        <f>VLOOKUP('Student Report'!O198,'Final Marks'!$L$20:$M$26,2)</f>
        <v>B</v>
      </c>
    </row>
    <row r="199" spans="1:2">
      <c r="A199" t="str">
        <f>IFERROR(VLOOKUP('Final Marks'!I199,Grades,2),"")</f>
        <v>E</v>
      </c>
      <c r="B199" t="str">
        <f>VLOOKUP('Student Report'!O199,'Final Marks'!$L$20:$M$26,2)</f>
        <v>E</v>
      </c>
    </row>
    <row r="200" spans="1:2">
      <c r="A200" t="str">
        <f>IFERROR(VLOOKUP('Final Marks'!I200,Grades,2),"")</f>
        <v>F</v>
      </c>
      <c r="B200" t="str">
        <f>VLOOKUP('Student Report'!O200,'Final Marks'!$L$20:$M$26,2)</f>
        <v>F</v>
      </c>
    </row>
    <row r="201" spans="1:2">
      <c r="A201" t="str">
        <f>IFERROR(VLOOKUP('Final Marks'!I201,Grades,2),"")</f>
        <v>F</v>
      </c>
      <c r="B201" t="str">
        <f>VLOOKUP('Student Report'!O201,'Final Marks'!$L$20:$M$26,2)</f>
        <v>F</v>
      </c>
    </row>
    <row r="202" spans="1:2">
      <c r="A202" t="str">
        <f>IFERROR(VLOOKUP('Final Marks'!I202,Grades,2),"")</f>
        <v>A</v>
      </c>
      <c r="B202" t="str">
        <f>VLOOKUP('Student Report'!O202,'Final Marks'!$L$20:$M$26,2)</f>
        <v>A</v>
      </c>
    </row>
    <row r="203" spans="1:2">
      <c r="A203" t="str">
        <f>IFERROR(VLOOKUP('Final Marks'!I203,Grades,2),"")</f>
        <v>C</v>
      </c>
      <c r="B203" t="str">
        <f>VLOOKUP('Student Report'!O203,'Final Marks'!$L$20:$M$26,2)</f>
        <v>C</v>
      </c>
    </row>
    <row r="204" spans="1:2">
      <c r="A204" t="str">
        <f>IFERROR(VLOOKUP('Final Marks'!I204,Grades,2),"")</f>
        <v>B</v>
      </c>
      <c r="B204" t="str">
        <f>VLOOKUP('Student Report'!O204,'Final Marks'!$L$20:$M$26,2)</f>
        <v>B</v>
      </c>
    </row>
    <row r="205" spans="1:2">
      <c r="A205" t="str">
        <f>IFERROR(VLOOKUP('Final Marks'!I205,Grades,2),"")</f>
        <v>B</v>
      </c>
      <c r="B205" t="str">
        <f>VLOOKUP('Student Report'!O205,'Final Marks'!$L$20:$M$26,2)</f>
        <v>B</v>
      </c>
    </row>
    <row r="206" spans="1:2">
      <c r="A206" t="str">
        <f>IFERROR(VLOOKUP('Final Marks'!I206,Grades,2),"")</f>
        <v>Fail</v>
      </c>
      <c r="B206" t="str">
        <f>VLOOKUP('Student Report'!O206,'Final Marks'!$L$20:$M$26,2)</f>
        <v>Fail</v>
      </c>
    </row>
    <row r="207" spans="1:2">
      <c r="A207" t="str">
        <f>IFERROR(VLOOKUP('Final Marks'!I207,Grades,2),"")</f>
        <v>B</v>
      </c>
      <c r="B207" t="str">
        <f>VLOOKUP('Student Report'!O207,'Final Marks'!$L$20:$M$26,2)</f>
        <v>B</v>
      </c>
    </row>
    <row r="208" spans="1:2">
      <c r="A208" t="str">
        <f>IFERROR(VLOOKUP('Final Marks'!I208,Grades,2),"")</f>
        <v>A</v>
      </c>
      <c r="B208" t="str">
        <f>VLOOKUP('Student Report'!O208,'Final Marks'!$L$20:$M$26,2)</f>
        <v>A</v>
      </c>
    </row>
    <row r="209" spans="1:2">
      <c r="A209" t="str">
        <f>IFERROR(VLOOKUP('Final Marks'!I209,Grades,2),"")</f>
        <v>D</v>
      </c>
      <c r="B209" t="str">
        <f>VLOOKUP('Student Report'!O209,'Final Marks'!$L$20:$M$26,2)</f>
        <v>D</v>
      </c>
    </row>
    <row r="210" spans="1:2">
      <c r="A210" t="str">
        <f>IFERROR(VLOOKUP('Final Marks'!I210,Grades,2),"")</f>
        <v>F</v>
      </c>
      <c r="B210" t="str">
        <f>VLOOKUP('Student Report'!O210,'Final Marks'!$L$20:$M$26,2)</f>
        <v>F</v>
      </c>
    </row>
    <row r="211" spans="1:2">
      <c r="A211" t="str">
        <f>IFERROR(VLOOKUP('Final Marks'!I211,Grades,2),"")</f>
        <v>B</v>
      </c>
      <c r="B211" t="str">
        <f>VLOOKUP('Student Report'!O211,'Final Marks'!$L$20:$M$26,2)</f>
        <v>B</v>
      </c>
    </row>
    <row r="212" spans="1:2">
      <c r="A212" t="str">
        <f>IFERROR(VLOOKUP('Final Marks'!I212,Grades,2),"")</f>
        <v>C</v>
      </c>
      <c r="B212" t="str">
        <f>VLOOKUP('Student Report'!O212,'Final Marks'!$L$20:$M$26,2)</f>
        <v>C</v>
      </c>
    </row>
    <row r="213" spans="1:2">
      <c r="A213" t="str">
        <f>IFERROR(VLOOKUP('Final Marks'!I213,Grades,2),"")</f>
        <v>A</v>
      </c>
      <c r="B213" t="str">
        <f>VLOOKUP('Student Report'!O213,'Final Marks'!$L$20:$M$26,2)</f>
        <v>A</v>
      </c>
    </row>
    <row r="214" spans="1:2">
      <c r="A214" t="str">
        <f>IFERROR(VLOOKUP('Final Marks'!I214,Grades,2),"")</f>
        <v>F</v>
      </c>
      <c r="B214" t="str">
        <f>VLOOKUP('Student Report'!O214,'Final Marks'!$L$20:$M$26,2)</f>
        <v>F</v>
      </c>
    </row>
    <row r="215" spans="1:2">
      <c r="A215" t="str">
        <f>IFERROR(VLOOKUP('Final Marks'!I215,Grades,2),"")</f>
        <v>B</v>
      </c>
      <c r="B215" t="str">
        <f>VLOOKUP('Student Report'!O215,'Final Marks'!$L$20:$M$26,2)</f>
        <v>B</v>
      </c>
    </row>
    <row r="216" spans="1:2">
      <c r="A216" t="str">
        <f>IFERROR(VLOOKUP('Final Marks'!I216,Grades,2),"")</f>
        <v>A</v>
      </c>
      <c r="B216" t="str">
        <f>VLOOKUP('Student Report'!O216,'Final Marks'!$L$20:$M$26,2)</f>
        <v>A</v>
      </c>
    </row>
    <row r="217" spans="1:2">
      <c r="A217" t="str">
        <f>IFERROR(VLOOKUP('Final Marks'!I217,Grades,2),"")</f>
        <v>C</v>
      </c>
      <c r="B217" t="str">
        <f>VLOOKUP('Student Report'!O217,'Final Marks'!$L$20:$M$26,2)</f>
        <v>C</v>
      </c>
    </row>
    <row r="218" spans="1:2">
      <c r="A218" t="str">
        <f>IFERROR(VLOOKUP('Final Marks'!I218,Grades,2),"")</f>
        <v>Fail</v>
      </c>
      <c r="B218" t="str">
        <f>VLOOKUP('Student Report'!O218,'Final Marks'!$L$20:$M$26,2)</f>
        <v>Fail</v>
      </c>
    </row>
    <row r="219" spans="1:2">
      <c r="A219" t="str">
        <f>IFERROR(VLOOKUP('Final Marks'!I219,Grades,2),"")</f>
        <v>C</v>
      </c>
      <c r="B219" t="str">
        <f>VLOOKUP('Student Report'!O219,'Final Marks'!$L$20:$M$26,2)</f>
        <v>C</v>
      </c>
    </row>
    <row r="220" spans="1:2">
      <c r="A220" t="str">
        <f>IFERROR(VLOOKUP('Final Marks'!I220,Grades,2),"")</f>
        <v>Fail</v>
      </c>
      <c r="B220" t="str">
        <f>VLOOKUP('Student Report'!O220,'Final Marks'!$L$20:$M$26,2)</f>
        <v>Fail</v>
      </c>
    </row>
    <row r="221" spans="1:2">
      <c r="A221" t="str">
        <f>IFERROR(VLOOKUP('Final Marks'!I221,Grades,2),"")</f>
        <v>E</v>
      </c>
      <c r="B221" t="str">
        <f>VLOOKUP('Student Report'!O221,'Final Marks'!$L$20:$M$26,2)</f>
        <v>E</v>
      </c>
    </row>
    <row r="222" spans="1:2">
      <c r="A222" t="str">
        <f>IFERROR(VLOOKUP('Final Marks'!I222,Grades,2),"")</f>
        <v>C</v>
      </c>
      <c r="B222" t="str">
        <f>VLOOKUP('Student Report'!O222,'Final Marks'!$L$20:$M$26,2)</f>
        <v>C</v>
      </c>
    </row>
    <row r="223" spans="1:2">
      <c r="A223" t="str">
        <f>IFERROR(VLOOKUP('Final Marks'!I223,Grades,2),"")</f>
        <v>Fail</v>
      </c>
      <c r="B223" t="str">
        <f>VLOOKUP('Student Report'!O223,'Final Marks'!$L$20:$M$26,2)</f>
        <v>Fail</v>
      </c>
    </row>
    <row r="224" spans="1:2">
      <c r="A224" t="str">
        <f>IFERROR(VLOOKUP('Final Marks'!I224,Grades,2),"")</f>
        <v>E</v>
      </c>
      <c r="B224" t="str">
        <f>VLOOKUP('Student Report'!O224,'Final Marks'!$L$20:$M$26,2)</f>
        <v>E</v>
      </c>
    </row>
    <row r="225" spans="1:2">
      <c r="A225" t="str">
        <f>IFERROR(VLOOKUP('Final Marks'!I225,Grades,2),"")</f>
        <v>C</v>
      </c>
      <c r="B225" t="str">
        <f>VLOOKUP('Student Report'!O225,'Final Marks'!$L$20:$M$26,2)</f>
        <v>C</v>
      </c>
    </row>
    <row r="226" spans="1:2">
      <c r="A226" t="str">
        <f>IFERROR(VLOOKUP('Final Marks'!I226,Grades,2),"")</f>
        <v>A</v>
      </c>
      <c r="B226" t="str">
        <f>VLOOKUP('Student Report'!O226,'Final Marks'!$L$20:$M$26,2)</f>
        <v>A</v>
      </c>
    </row>
    <row r="227" spans="1:2">
      <c r="A227" t="str">
        <f>IFERROR(VLOOKUP('Final Marks'!I227,Grades,2),"")</f>
        <v>D</v>
      </c>
      <c r="B227" t="str">
        <f>VLOOKUP('Student Report'!O227,'Final Marks'!$L$20:$M$26,2)</f>
        <v>D</v>
      </c>
    </row>
    <row r="228" spans="1:2">
      <c r="A228" t="str">
        <f>IFERROR(VLOOKUP('Final Marks'!I228,Grades,2),"")</f>
        <v>F</v>
      </c>
      <c r="B228" t="str">
        <f>VLOOKUP('Student Report'!O228,'Final Marks'!$L$20:$M$26,2)</f>
        <v>F</v>
      </c>
    </row>
    <row r="229" spans="1:2">
      <c r="A229" t="str">
        <f>IFERROR(VLOOKUP('Final Marks'!I229,Grades,2),"")</f>
        <v>A</v>
      </c>
      <c r="B229" t="str">
        <f>VLOOKUP('Student Report'!O229,'Final Marks'!$L$20:$M$26,2)</f>
        <v>A</v>
      </c>
    </row>
    <row r="230" spans="1:2">
      <c r="A230" t="str">
        <f>IFERROR(VLOOKUP('Final Marks'!I230,Grades,2),"")</f>
        <v>C</v>
      </c>
      <c r="B230" t="str">
        <f>VLOOKUP('Student Report'!O230,'Final Marks'!$L$20:$M$26,2)</f>
        <v>C</v>
      </c>
    </row>
    <row r="231" spans="1:2">
      <c r="A231" t="str">
        <f>IFERROR(VLOOKUP('Final Marks'!I231,Grades,2),"")</f>
        <v>A</v>
      </c>
      <c r="B231" t="str">
        <f>VLOOKUP('Student Report'!O231,'Final Marks'!$L$20:$M$26,2)</f>
        <v>A</v>
      </c>
    </row>
    <row r="232" spans="1:2">
      <c r="A232" t="str">
        <f>IFERROR(VLOOKUP('Final Marks'!I232,Grades,2),"")</f>
        <v>E</v>
      </c>
      <c r="B232" t="str">
        <f>VLOOKUP('Student Report'!O232,'Final Marks'!$L$20:$M$26,2)</f>
        <v>E</v>
      </c>
    </row>
    <row r="233" spans="1:2">
      <c r="A233" t="str">
        <f>IFERROR(VLOOKUP('Final Marks'!I233,Grades,2),"")</f>
        <v>C</v>
      </c>
      <c r="B233" t="str">
        <f>VLOOKUP('Student Report'!O233,'Final Marks'!$L$20:$M$26,2)</f>
        <v>C</v>
      </c>
    </row>
    <row r="234" spans="1:2">
      <c r="A234" t="str">
        <f>IFERROR(VLOOKUP('Final Marks'!I234,Grades,2),"")</f>
        <v>A</v>
      </c>
      <c r="B234" t="str">
        <f>VLOOKUP('Student Report'!O234,'Final Marks'!$L$20:$M$26,2)</f>
        <v>A</v>
      </c>
    </row>
    <row r="235" spans="1:2">
      <c r="A235" t="str">
        <f>IFERROR(VLOOKUP('Final Marks'!I235,Grades,2),"")</f>
        <v>E</v>
      </c>
      <c r="B235" t="str">
        <f>VLOOKUP('Student Report'!O235,'Final Marks'!$L$20:$M$26,2)</f>
        <v>E</v>
      </c>
    </row>
    <row r="236" spans="1:2">
      <c r="A236" t="str">
        <f>IFERROR(VLOOKUP('Final Marks'!I236,Grades,2),"")</f>
        <v>C</v>
      </c>
      <c r="B236" t="str">
        <f>VLOOKUP('Student Report'!O236,'Final Marks'!$L$20:$M$26,2)</f>
        <v>C</v>
      </c>
    </row>
    <row r="237" spans="1:2">
      <c r="A237" t="str">
        <f>IFERROR(VLOOKUP('Final Marks'!I237,Grades,2),"")</f>
        <v>D</v>
      </c>
      <c r="B237" t="str">
        <f>VLOOKUP('Student Report'!O237,'Final Marks'!$L$20:$M$26,2)</f>
        <v>D</v>
      </c>
    </row>
    <row r="238" spans="1:2">
      <c r="A238" t="str">
        <f>IFERROR(VLOOKUP('Final Marks'!I238,Grades,2),"")</f>
        <v>D</v>
      </c>
      <c r="B238" t="str">
        <f>VLOOKUP('Student Report'!O238,'Final Marks'!$L$20:$M$26,2)</f>
        <v>D</v>
      </c>
    </row>
    <row r="239" spans="1:2">
      <c r="A239" t="str">
        <f>IFERROR(VLOOKUP('Final Marks'!I239,Grades,2),"")</f>
        <v>E</v>
      </c>
      <c r="B239" t="str">
        <f>VLOOKUP('Student Report'!O239,'Final Marks'!$L$20:$M$26,2)</f>
        <v>E</v>
      </c>
    </row>
    <row r="240" spans="1:2">
      <c r="A240" t="str">
        <f>IFERROR(VLOOKUP('Final Marks'!I240,Grades,2),"")</f>
        <v>F</v>
      </c>
      <c r="B240" t="str">
        <f>VLOOKUP('Student Report'!O240,'Final Marks'!$L$20:$M$26,2)</f>
        <v>F</v>
      </c>
    </row>
    <row r="241" spans="1:2">
      <c r="A241" t="str">
        <f>IFERROR(VLOOKUP('Final Marks'!I241,Grades,2),"")</f>
        <v>B</v>
      </c>
      <c r="B241" t="str">
        <f>VLOOKUP('Student Report'!O241,'Final Marks'!$L$20:$M$26,2)</f>
        <v>B</v>
      </c>
    </row>
    <row r="242" spans="1:2">
      <c r="A242" t="str">
        <f>IFERROR(VLOOKUP('Final Marks'!I242,Grades,2),"")</f>
        <v>D</v>
      </c>
      <c r="B242" t="str">
        <f>VLOOKUP('Student Report'!O242,'Final Marks'!$L$20:$M$26,2)</f>
        <v>D</v>
      </c>
    </row>
    <row r="243" spans="1:2">
      <c r="A243" t="str">
        <f>IFERROR(VLOOKUP('Final Marks'!I243,Grades,2),"")</f>
        <v>A</v>
      </c>
      <c r="B243" t="str">
        <f>VLOOKUP('Student Report'!O243,'Final Marks'!$L$20:$M$26,2)</f>
        <v>A</v>
      </c>
    </row>
    <row r="244" spans="1:2">
      <c r="A244" t="str">
        <f>IFERROR(VLOOKUP('Final Marks'!I244,Grades,2),"")</f>
        <v>F</v>
      </c>
      <c r="B244" t="str">
        <f>VLOOKUP('Student Report'!O244,'Final Marks'!$L$20:$M$26,2)</f>
        <v>F</v>
      </c>
    </row>
    <row r="245" spans="1:2">
      <c r="A245" t="str">
        <f>IFERROR(VLOOKUP('Final Marks'!I245,Grades,2),"")</f>
        <v>C</v>
      </c>
      <c r="B245" t="str">
        <f>VLOOKUP('Student Report'!O245,'Final Marks'!$L$20:$M$26,2)</f>
        <v>C</v>
      </c>
    </row>
    <row r="246" spans="1:2">
      <c r="A246" t="str">
        <f>IFERROR(VLOOKUP('Final Marks'!I246,Grades,2),"")</f>
        <v>A</v>
      </c>
      <c r="B246" t="str">
        <f>VLOOKUP('Student Report'!O246,'Final Marks'!$L$20:$M$26,2)</f>
        <v>A</v>
      </c>
    </row>
    <row r="247" spans="1:2">
      <c r="A247" t="str">
        <f>IFERROR(VLOOKUP('Final Marks'!I247,Grades,2),"")</f>
        <v>A</v>
      </c>
      <c r="B247" t="str">
        <f>VLOOKUP('Student Report'!O247,'Final Marks'!$L$20:$M$26,2)</f>
        <v>A</v>
      </c>
    </row>
    <row r="248" spans="1:2">
      <c r="A248" t="str">
        <f>IFERROR(VLOOKUP('Final Marks'!I248,Grades,2),"")</f>
        <v>B</v>
      </c>
      <c r="B248" t="str">
        <f>VLOOKUP('Student Report'!O248,'Final Marks'!$L$20:$M$26,2)</f>
        <v>B</v>
      </c>
    </row>
    <row r="249" spans="1:2">
      <c r="A249" t="str">
        <f>IFERROR(VLOOKUP('Final Marks'!I249,Grades,2),"")</f>
        <v>C</v>
      </c>
      <c r="B249" t="str">
        <f>VLOOKUP('Student Report'!O249,'Final Marks'!$L$20:$M$26,2)</f>
        <v>C</v>
      </c>
    </row>
    <row r="250" spans="1:2">
      <c r="A250" t="str">
        <f>IFERROR(VLOOKUP('Final Marks'!I250,Grades,2),"")</f>
        <v>B</v>
      </c>
      <c r="B250" t="str">
        <f>VLOOKUP('Student Report'!O250,'Final Marks'!$L$20:$M$26,2)</f>
        <v>B</v>
      </c>
    </row>
    <row r="251" spans="1:2">
      <c r="A251" t="str">
        <f>IFERROR(VLOOKUP('Final Marks'!I251,Grades,2),"")</f>
        <v>F</v>
      </c>
      <c r="B251" t="str">
        <f>VLOOKUP('Student Report'!O251,'Final Marks'!$L$20:$M$26,2)</f>
        <v>F</v>
      </c>
    </row>
    <row r="252" spans="1:2">
      <c r="A252" t="str">
        <f>IFERROR(VLOOKUP('Final Marks'!I252,Grades,2),"")</f>
        <v>A</v>
      </c>
      <c r="B252" t="str">
        <f>VLOOKUP('Student Report'!O252,'Final Marks'!$L$20:$M$26,2)</f>
        <v>A</v>
      </c>
    </row>
    <row r="253" spans="1:2">
      <c r="A253" t="str">
        <f>IFERROR(VLOOKUP('Final Marks'!I253,Grades,2),"")</f>
        <v>C</v>
      </c>
      <c r="B253" t="str">
        <f>VLOOKUP('Student Report'!O253,'Final Marks'!$L$20:$M$26,2)</f>
        <v>C</v>
      </c>
    </row>
    <row r="254" spans="1:2">
      <c r="A254" t="str">
        <f>IFERROR(VLOOKUP('Final Marks'!I254,Grades,2),"")</f>
        <v>F</v>
      </c>
      <c r="B254" t="str">
        <f>VLOOKUP('Student Report'!O254,'Final Marks'!$L$20:$M$26,2)</f>
        <v>F</v>
      </c>
    </row>
    <row r="255" spans="1:2">
      <c r="A255" t="str">
        <f>IFERROR(VLOOKUP('Final Marks'!I255,Grades,2),"")</f>
        <v>Fail</v>
      </c>
      <c r="B255" t="str">
        <f>VLOOKUP('Student Report'!O255,'Final Marks'!$L$20:$M$26,2)</f>
        <v>Fail</v>
      </c>
    </row>
    <row r="256" spans="1:2">
      <c r="A256" t="str">
        <f>IFERROR(VLOOKUP('Final Marks'!I256,Grades,2),"")</f>
        <v>Fail</v>
      </c>
      <c r="B256" t="str">
        <f>VLOOKUP('Student Report'!O256,'Final Marks'!$L$20:$M$26,2)</f>
        <v>Fail</v>
      </c>
    </row>
    <row r="257" spans="1:2">
      <c r="A257" t="str">
        <f>IFERROR(VLOOKUP('Final Marks'!I257,Grades,2),"")</f>
        <v>D</v>
      </c>
      <c r="B257" t="str">
        <f>VLOOKUP('Student Report'!O257,'Final Marks'!$L$20:$M$26,2)</f>
        <v>D</v>
      </c>
    </row>
    <row r="258" spans="1:2">
      <c r="A258" t="str">
        <f>IFERROR(VLOOKUP('Final Marks'!I258,Grades,2),"")</f>
        <v>A</v>
      </c>
      <c r="B258" t="str">
        <f>VLOOKUP('Student Report'!O258,'Final Marks'!$L$20:$M$26,2)</f>
        <v>A</v>
      </c>
    </row>
    <row r="259" spans="1:2">
      <c r="A259" t="str">
        <f>IFERROR(VLOOKUP('Final Marks'!I259,Grades,2),"")</f>
        <v>D</v>
      </c>
      <c r="B259" t="str">
        <f>VLOOKUP('Student Report'!O259,'Final Marks'!$L$20:$M$26,2)</f>
        <v>D</v>
      </c>
    </row>
    <row r="260" spans="1:2">
      <c r="A260" t="str">
        <f>IFERROR(VLOOKUP('Final Marks'!I260,Grades,2),"")</f>
        <v>Fail</v>
      </c>
      <c r="B260" t="str">
        <f>VLOOKUP('Student Report'!O260,'Final Marks'!$L$20:$M$26,2)</f>
        <v>Fail</v>
      </c>
    </row>
    <row r="261" spans="1:2">
      <c r="A261" t="str">
        <f>IFERROR(VLOOKUP('Final Marks'!I261,Grades,2),"")</f>
        <v>A</v>
      </c>
      <c r="B261" t="str">
        <f>VLOOKUP('Student Report'!O261,'Final Marks'!$L$20:$M$26,2)</f>
        <v>A</v>
      </c>
    </row>
    <row r="262" spans="1:2">
      <c r="A262" t="str">
        <f>IFERROR(VLOOKUP('Final Marks'!I262,Grades,2),"")</f>
        <v>A</v>
      </c>
      <c r="B262" t="str">
        <f>VLOOKUP('Student Report'!O262,'Final Marks'!$L$20:$M$26,2)</f>
        <v>A</v>
      </c>
    </row>
    <row r="263" spans="1:2">
      <c r="A263" t="str">
        <f>IFERROR(VLOOKUP('Final Marks'!I263,Grades,2),"")</f>
        <v>A</v>
      </c>
      <c r="B263" t="str">
        <f>VLOOKUP('Student Report'!O263,'Final Marks'!$L$20:$M$26,2)</f>
        <v>A</v>
      </c>
    </row>
    <row r="264" spans="1:2">
      <c r="A264" t="str">
        <f>IFERROR(VLOOKUP('Final Marks'!I264,Grades,2),"")</f>
        <v>C</v>
      </c>
      <c r="B264" t="str">
        <f>VLOOKUP('Student Report'!O264,'Final Marks'!$L$20:$M$26,2)</f>
        <v>C</v>
      </c>
    </row>
    <row r="265" spans="1:2">
      <c r="A265" t="str">
        <f>IFERROR(VLOOKUP('Final Marks'!I265,Grades,2),"")</f>
        <v>D</v>
      </c>
      <c r="B265" t="str">
        <f>VLOOKUP('Student Report'!O265,'Final Marks'!$L$20:$M$26,2)</f>
        <v>D</v>
      </c>
    </row>
    <row r="266" spans="1:2">
      <c r="A266" t="str">
        <f>IFERROR(VLOOKUP('Final Marks'!I266,Grades,2),"")</f>
        <v>B</v>
      </c>
      <c r="B266" t="str">
        <f>VLOOKUP('Student Report'!O266,'Final Marks'!$L$20:$M$26,2)</f>
        <v>B</v>
      </c>
    </row>
    <row r="267" spans="1:2">
      <c r="A267" t="str">
        <f>IFERROR(VLOOKUP('Final Marks'!I267,Grades,2),"")</f>
        <v>C</v>
      </c>
      <c r="B267" t="str">
        <f>VLOOKUP('Student Report'!O267,'Final Marks'!$L$20:$M$26,2)</f>
        <v>C</v>
      </c>
    </row>
    <row r="268" spans="1:2">
      <c r="A268" t="str">
        <f>IFERROR(VLOOKUP('Final Marks'!I268,Grades,2),"")</f>
        <v>C</v>
      </c>
      <c r="B268" t="str">
        <f>VLOOKUP('Student Report'!O268,'Final Marks'!$L$20:$M$26,2)</f>
        <v>C</v>
      </c>
    </row>
    <row r="269" spans="1:2">
      <c r="A269" t="str">
        <f>IFERROR(VLOOKUP('Final Marks'!I269,Grades,2),"")</f>
        <v>C</v>
      </c>
      <c r="B269" t="str">
        <f>VLOOKUP('Student Report'!O269,'Final Marks'!$L$20:$M$26,2)</f>
        <v>C</v>
      </c>
    </row>
    <row r="270" spans="1:2">
      <c r="A270" t="str">
        <f>IFERROR(VLOOKUP('Final Marks'!I270,Grades,2),"")</f>
        <v>D</v>
      </c>
      <c r="B270" t="str">
        <f>VLOOKUP('Student Report'!O270,'Final Marks'!$L$20:$M$26,2)</f>
        <v>D</v>
      </c>
    </row>
    <row r="271" spans="1:2">
      <c r="A271" t="str">
        <f>IFERROR(VLOOKUP('Final Marks'!I271,Grades,2),"")</f>
        <v>F</v>
      </c>
      <c r="B271" t="str">
        <f>VLOOKUP('Student Report'!O271,'Final Marks'!$L$20:$M$26,2)</f>
        <v>F</v>
      </c>
    </row>
    <row r="272" spans="1:2">
      <c r="A272" t="str">
        <f>IFERROR(VLOOKUP('Final Marks'!I272,Grades,2),"")</f>
        <v>Fail</v>
      </c>
      <c r="B272" t="str">
        <f>VLOOKUP('Student Report'!O272,'Final Marks'!$L$20:$M$26,2)</f>
        <v>Fail</v>
      </c>
    </row>
    <row r="273" spans="1:2">
      <c r="A273" t="str">
        <f>IFERROR(VLOOKUP('Final Marks'!I273,Grades,2),"")</f>
        <v>A</v>
      </c>
      <c r="B273" t="str">
        <f>VLOOKUP('Student Report'!O273,'Final Marks'!$L$20:$M$26,2)</f>
        <v>A</v>
      </c>
    </row>
    <row r="274" spans="1:2">
      <c r="A274" t="str">
        <f>IFERROR(VLOOKUP('Final Marks'!I274,Grades,2),"")</f>
        <v>D</v>
      </c>
      <c r="B274" t="str">
        <f>VLOOKUP('Student Report'!O274,'Final Marks'!$L$20:$M$26,2)</f>
        <v>D</v>
      </c>
    </row>
    <row r="275" spans="1:2">
      <c r="A275" t="str">
        <f>IFERROR(VLOOKUP('Final Marks'!I275,Grades,2),"")</f>
        <v>B</v>
      </c>
      <c r="B275" t="str">
        <f>VLOOKUP('Student Report'!O275,'Final Marks'!$L$20:$M$26,2)</f>
        <v>B</v>
      </c>
    </row>
    <row r="276" spans="1:2">
      <c r="A276" t="str">
        <f>IFERROR(VLOOKUP('Final Marks'!I276,Grades,2),"")</f>
        <v>B</v>
      </c>
      <c r="B276" t="str">
        <f>VLOOKUP('Student Report'!O276,'Final Marks'!$L$20:$M$26,2)</f>
        <v>B</v>
      </c>
    </row>
    <row r="277" spans="1:2">
      <c r="A277" t="str">
        <f>IFERROR(VLOOKUP('Final Marks'!I277,Grades,2),"")</f>
        <v>B</v>
      </c>
      <c r="B277" t="str">
        <f>VLOOKUP('Student Report'!O277,'Final Marks'!$L$20:$M$26,2)</f>
        <v>B</v>
      </c>
    </row>
    <row r="278" spans="1:2">
      <c r="A278" t="str">
        <f>IFERROR(VLOOKUP('Final Marks'!I278,Grades,2),"")</f>
        <v>B</v>
      </c>
      <c r="B278" t="str">
        <f>VLOOKUP('Student Report'!O278,'Final Marks'!$L$20:$M$26,2)</f>
        <v>B</v>
      </c>
    </row>
    <row r="279" spans="1:2">
      <c r="A279" t="str">
        <f>IFERROR(VLOOKUP('Final Marks'!I279,Grades,2),"")</f>
        <v>C</v>
      </c>
      <c r="B279" t="str">
        <f>VLOOKUP('Student Report'!O279,'Final Marks'!$L$20:$M$26,2)</f>
        <v>C</v>
      </c>
    </row>
    <row r="280" spans="1:2">
      <c r="A280" t="str">
        <f>IFERROR(VLOOKUP('Final Marks'!I280,Grades,2),"")</f>
        <v>C</v>
      </c>
      <c r="B280" t="str">
        <f>VLOOKUP('Student Report'!O280,'Final Marks'!$L$20:$M$26,2)</f>
        <v>C</v>
      </c>
    </row>
    <row r="281" spans="1:2">
      <c r="A281" t="str">
        <f>IFERROR(VLOOKUP('Final Marks'!I281,Grades,2),"")</f>
        <v>E</v>
      </c>
      <c r="B281" t="str">
        <f>VLOOKUP('Student Report'!O281,'Final Marks'!$L$20:$M$26,2)</f>
        <v>E</v>
      </c>
    </row>
    <row r="282" spans="1:2">
      <c r="A282" t="str">
        <f>IFERROR(VLOOKUP('Final Marks'!I282,Grades,2),"")</f>
        <v>F</v>
      </c>
      <c r="B282" t="str">
        <f>VLOOKUP('Student Report'!O282,'Final Marks'!$L$20:$M$26,2)</f>
        <v>F</v>
      </c>
    </row>
    <row r="283" spans="1:2">
      <c r="A283" t="str">
        <f>IFERROR(VLOOKUP('Final Marks'!I283,Grades,2),"")</f>
        <v>Fail</v>
      </c>
      <c r="B283" t="str">
        <f>VLOOKUP('Student Report'!O283,'Final Marks'!$L$20:$M$26,2)</f>
        <v>Fail</v>
      </c>
    </row>
    <row r="284" spans="1:2">
      <c r="A284" t="str">
        <f>IFERROR(VLOOKUP('Final Marks'!I284,Grades,2),"")</f>
        <v>D</v>
      </c>
      <c r="B284" t="str">
        <f>VLOOKUP('Student Report'!O284,'Final Marks'!$L$20:$M$26,2)</f>
        <v>D</v>
      </c>
    </row>
    <row r="285" spans="1:2">
      <c r="A285" t="str">
        <f>IFERROR(VLOOKUP('Final Marks'!I285,Grades,2),"")</f>
        <v>C</v>
      </c>
      <c r="B285" t="str">
        <f>VLOOKUP('Student Report'!O285,'Final Marks'!$L$20:$M$26,2)</f>
        <v>C</v>
      </c>
    </row>
    <row r="286" spans="1:2">
      <c r="A286" t="str">
        <f>IFERROR(VLOOKUP('Final Marks'!I286,Grades,2),"")</f>
        <v>A</v>
      </c>
      <c r="B286" t="str">
        <f>VLOOKUP('Student Report'!O286,'Final Marks'!$L$20:$M$26,2)</f>
        <v>A</v>
      </c>
    </row>
    <row r="287" spans="1:2">
      <c r="A287" t="str">
        <f>IFERROR(VLOOKUP('Final Marks'!I287,Grades,2),"")</f>
        <v>D</v>
      </c>
      <c r="B287" t="str">
        <f>VLOOKUP('Student Report'!O287,'Final Marks'!$L$20:$M$26,2)</f>
        <v>D</v>
      </c>
    </row>
    <row r="288" spans="1:2">
      <c r="A288" t="str">
        <f>IFERROR(VLOOKUP('Final Marks'!I288,Grades,2),"")</f>
        <v>C</v>
      </c>
      <c r="B288" t="str">
        <f>VLOOKUP('Student Report'!O288,'Final Marks'!$L$20:$M$26,2)</f>
        <v>C</v>
      </c>
    </row>
    <row r="289" spans="1:2">
      <c r="A289" t="str">
        <f>IFERROR(VLOOKUP('Final Marks'!I289,Grades,2),"")</f>
        <v>B</v>
      </c>
      <c r="B289" t="str">
        <f>VLOOKUP('Student Report'!O289,'Final Marks'!$L$20:$M$26,2)</f>
        <v>B</v>
      </c>
    </row>
    <row r="290" spans="1:2">
      <c r="A290" t="str">
        <f>IFERROR(VLOOKUP('Final Marks'!I290,Grades,2),"")</f>
        <v>B</v>
      </c>
      <c r="B290" t="str">
        <f>VLOOKUP('Student Report'!O290,'Final Marks'!$L$20:$M$26,2)</f>
        <v>B</v>
      </c>
    </row>
    <row r="291" spans="1:2">
      <c r="A291" t="str">
        <f>IFERROR(VLOOKUP('Final Marks'!I291,Grades,2),"")</f>
        <v>A</v>
      </c>
      <c r="B291" t="str">
        <f>VLOOKUP('Student Report'!O291,'Final Marks'!$L$20:$M$26,2)</f>
        <v>A</v>
      </c>
    </row>
    <row r="292" spans="1:2">
      <c r="A292" t="str">
        <f>IFERROR(VLOOKUP('Final Marks'!I292,Grades,2),"")</f>
        <v>E</v>
      </c>
      <c r="B292" t="str">
        <f>VLOOKUP('Student Report'!O292,'Final Marks'!$L$20:$M$26,2)</f>
        <v>E</v>
      </c>
    </row>
    <row r="293" spans="1:2">
      <c r="A293" t="str">
        <f>IFERROR(VLOOKUP('Final Marks'!I293,Grades,2),"")</f>
        <v>D</v>
      </c>
      <c r="B293" t="str">
        <f>VLOOKUP('Student Report'!O293,'Final Marks'!$L$20:$M$26,2)</f>
        <v>D</v>
      </c>
    </row>
    <row r="294" spans="1:2">
      <c r="A294" t="str">
        <f>IFERROR(VLOOKUP('Final Marks'!I294,Grades,2),"")</f>
        <v>Fail</v>
      </c>
      <c r="B294" t="str">
        <f>VLOOKUP('Student Report'!O294,'Final Marks'!$L$20:$M$26,2)</f>
        <v>Fail</v>
      </c>
    </row>
    <row r="295" spans="1:2">
      <c r="A295" t="str">
        <f>IFERROR(VLOOKUP('Final Marks'!I295,Grades,2),"")</f>
        <v>Fail</v>
      </c>
      <c r="B295" t="str">
        <f>VLOOKUP('Student Report'!O295,'Final Marks'!$L$20:$M$26,2)</f>
        <v>Fail</v>
      </c>
    </row>
    <row r="296" spans="1:2">
      <c r="A296" t="str">
        <f>IFERROR(VLOOKUP('Final Marks'!I296,Grades,2),"")</f>
        <v>E</v>
      </c>
      <c r="B296" t="str">
        <f>VLOOKUP('Student Report'!O296,'Final Marks'!$L$20:$M$26,2)</f>
        <v>E</v>
      </c>
    </row>
    <row r="297" spans="1:2">
      <c r="A297" t="str">
        <f>IFERROR(VLOOKUP('Final Marks'!I297,Grades,2),"")</f>
        <v>A</v>
      </c>
      <c r="B297" t="str">
        <f>VLOOKUP('Student Report'!O297,'Final Marks'!$L$20:$M$26,2)</f>
        <v>A</v>
      </c>
    </row>
    <row r="298" spans="1:2">
      <c r="A298" t="str">
        <f>IFERROR(VLOOKUP('Final Marks'!I298,Grades,2),"")</f>
        <v>D</v>
      </c>
      <c r="B298" t="str">
        <f>VLOOKUP('Student Report'!O298,'Final Marks'!$L$20:$M$26,2)</f>
        <v>D</v>
      </c>
    </row>
    <row r="299" spans="1:2">
      <c r="A299" t="str">
        <f>IFERROR(VLOOKUP('Final Marks'!I299,Grades,2),"")</f>
        <v>A</v>
      </c>
      <c r="B299" t="str">
        <f>VLOOKUP('Student Report'!O299,'Final Marks'!$L$20:$M$26,2)</f>
        <v>A</v>
      </c>
    </row>
    <row r="300" spans="1:2">
      <c r="A300" t="str">
        <f>IFERROR(VLOOKUP('Final Marks'!I300,Grades,2),"")</f>
        <v>D</v>
      </c>
      <c r="B300" t="str">
        <f>VLOOKUP('Student Report'!O300,'Final Marks'!$L$20:$M$26,2)</f>
        <v>D</v>
      </c>
    </row>
    <row r="301" spans="1:2">
      <c r="A301" t="str">
        <f>IFERROR(VLOOKUP('Final Marks'!I301,Grades,2),"")</f>
        <v>D</v>
      </c>
      <c r="B301" t="str">
        <f>VLOOKUP('Student Report'!O301,'Final Marks'!$L$20:$M$26,2)</f>
        <v>D</v>
      </c>
    </row>
    <row r="302" spans="1:2">
      <c r="A302" t="str">
        <f>IFERROR(VLOOKUP('Final Marks'!I302,Grades,2),"")</f>
        <v>E</v>
      </c>
      <c r="B302" t="str">
        <f>VLOOKUP('Student Report'!O302,'Final Marks'!$L$20:$M$26,2)</f>
        <v>E</v>
      </c>
    </row>
    <row r="303" spans="1:2">
      <c r="A303" t="str">
        <f>IFERROR(VLOOKUP('Final Marks'!I303,Grades,2),"")</f>
        <v>C</v>
      </c>
      <c r="B303" t="str">
        <f>VLOOKUP('Student Report'!O303,'Final Marks'!$L$20:$M$26,2)</f>
        <v>C</v>
      </c>
    </row>
    <row r="304" spans="1:2">
      <c r="A304" t="str">
        <f>IFERROR(VLOOKUP('Final Marks'!I304,Grades,2),"")</f>
        <v>E</v>
      </c>
      <c r="B304" t="str">
        <f>VLOOKUP('Student Report'!O304,'Final Marks'!$L$20:$M$26,2)</f>
        <v>E</v>
      </c>
    </row>
    <row r="305" spans="1:2">
      <c r="A305" t="str">
        <f>IFERROR(VLOOKUP('Final Marks'!I305,Grades,2),"")</f>
        <v>A</v>
      </c>
      <c r="B305" t="str">
        <f>VLOOKUP('Student Report'!O305,'Final Marks'!$L$20:$M$26,2)</f>
        <v>A</v>
      </c>
    </row>
    <row r="306" spans="1:2">
      <c r="A306" t="str">
        <f>IFERROR(VLOOKUP('Final Marks'!I306,Grades,2),"")</f>
        <v>E</v>
      </c>
      <c r="B306" t="str">
        <f>VLOOKUP('Student Report'!O306,'Final Marks'!$L$20:$M$26,2)</f>
        <v>E</v>
      </c>
    </row>
    <row r="307" spans="1:2">
      <c r="A307" t="str">
        <f>IFERROR(VLOOKUP('Final Marks'!I307,Grades,2),"")</f>
        <v>Fail</v>
      </c>
      <c r="B307" t="str">
        <f>VLOOKUP('Student Report'!O307,'Final Marks'!$L$20:$M$26,2)</f>
        <v>Fail</v>
      </c>
    </row>
    <row r="308" spans="1:2">
      <c r="A308" t="str">
        <f>IFERROR(VLOOKUP('Final Marks'!I308,Grades,2),"")</f>
        <v>E</v>
      </c>
      <c r="B308" t="str">
        <f>VLOOKUP('Student Report'!O308,'Final Marks'!$L$20:$M$26,2)</f>
        <v>E</v>
      </c>
    </row>
    <row r="309" spans="1:2">
      <c r="A309" t="str">
        <f>IFERROR(VLOOKUP('Final Marks'!I309,Grades,2),"")</f>
        <v>B</v>
      </c>
      <c r="B309" t="str">
        <f>VLOOKUP('Student Report'!O309,'Final Marks'!$L$20:$M$26,2)</f>
        <v>B</v>
      </c>
    </row>
    <row r="310" spans="1:2">
      <c r="A310" t="str">
        <f>IFERROR(VLOOKUP('Final Marks'!I310,Grades,2),"")</f>
        <v>A</v>
      </c>
      <c r="B310" t="str">
        <f>VLOOKUP('Student Report'!O310,'Final Marks'!$L$20:$M$26,2)</f>
        <v>A</v>
      </c>
    </row>
    <row r="311" spans="1:2">
      <c r="A311" t="str">
        <f>IFERROR(VLOOKUP('Final Marks'!I311,Grades,2),"")</f>
        <v>B</v>
      </c>
      <c r="B311" t="str">
        <f>VLOOKUP('Student Report'!O311,'Final Marks'!$L$20:$M$26,2)</f>
        <v>B</v>
      </c>
    </row>
    <row r="312" spans="1:2">
      <c r="A312" t="str">
        <f>IFERROR(VLOOKUP('Final Marks'!I312,Grades,2),"")</f>
        <v>E</v>
      </c>
      <c r="B312" t="str">
        <f>VLOOKUP('Student Report'!O312,'Final Marks'!$L$20:$M$26,2)</f>
        <v>E</v>
      </c>
    </row>
    <row r="313" spans="1:2">
      <c r="A313" t="str">
        <f>IFERROR(VLOOKUP('Final Marks'!I313,Grades,2),"")</f>
        <v>A</v>
      </c>
      <c r="B313" t="str">
        <f>VLOOKUP('Student Report'!O313,'Final Marks'!$L$20:$M$26,2)</f>
        <v>A</v>
      </c>
    </row>
    <row r="314" spans="1:2">
      <c r="A314" t="str">
        <f>IFERROR(VLOOKUP('Final Marks'!I314,Grades,2),"")</f>
        <v>Fail</v>
      </c>
      <c r="B314" t="str">
        <f>VLOOKUP('Student Report'!O314,'Final Marks'!$L$20:$M$26,2)</f>
        <v>Fail</v>
      </c>
    </row>
    <row r="315" spans="1:2">
      <c r="A315" t="str">
        <f>IFERROR(VLOOKUP('Final Marks'!I315,Grades,2),"")</f>
        <v>C</v>
      </c>
      <c r="B315" t="str">
        <f>VLOOKUP('Student Report'!O315,'Final Marks'!$L$20:$M$26,2)</f>
        <v>C</v>
      </c>
    </row>
    <row r="316" spans="1:2">
      <c r="A316" t="str">
        <f>IFERROR(VLOOKUP('Final Marks'!I316,Grades,2),"")</f>
        <v>D</v>
      </c>
      <c r="B316" t="str">
        <f>VLOOKUP('Student Report'!O316,'Final Marks'!$L$20:$M$26,2)</f>
        <v>D</v>
      </c>
    </row>
    <row r="317" spans="1:2">
      <c r="A317" t="str">
        <f>IFERROR(VLOOKUP('Final Marks'!I317,Grades,2),"")</f>
        <v>D</v>
      </c>
      <c r="B317" t="str">
        <f>VLOOKUP('Student Report'!O317,'Final Marks'!$L$20:$M$26,2)</f>
        <v>D</v>
      </c>
    </row>
    <row r="318" spans="1:2">
      <c r="A318" t="str">
        <f>IFERROR(VLOOKUP('Final Marks'!I318,Grades,2),"")</f>
        <v>E</v>
      </c>
      <c r="B318" t="str">
        <f>VLOOKUP('Student Report'!O318,'Final Marks'!$L$20:$M$26,2)</f>
        <v>E</v>
      </c>
    </row>
    <row r="319" spans="1:2">
      <c r="A319" t="str">
        <f>IFERROR(VLOOKUP('Final Marks'!I319,Grades,2),"")</f>
        <v>E</v>
      </c>
      <c r="B319" t="str">
        <f>VLOOKUP('Student Report'!O319,'Final Marks'!$L$20:$M$26,2)</f>
        <v>E</v>
      </c>
    </row>
    <row r="320" spans="1:2">
      <c r="A320" t="str">
        <f>IFERROR(VLOOKUP('Final Marks'!I320,Grades,2),"")</f>
        <v>E</v>
      </c>
      <c r="B320" t="str">
        <f>VLOOKUP('Student Report'!O320,'Final Marks'!$L$20:$M$26,2)</f>
        <v>E</v>
      </c>
    </row>
    <row r="321" spans="1:2">
      <c r="A321" t="str">
        <f>IFERROR(VLOOKUP('Final Marks'!I321,Grades,2),"")</f>
        <v>E</v>
      </c>
      <c r="B321" t="str">
        <f>VLOOKUP('Student Report'!O321,'Final Marks'!$L$20:$M$26,2)</f>
        <v>E</v>
      </c>
    </row>
    <row r="322" spans="1:2">
      <c r="A322" t="str">
        <f>IFERROR(VLOOKUP('Final Marks'!I322,Grades,2),"")</f>
        <v>A</v>
      </c>
      <c r="B322" t="str">
        <f>VLOOKUP('Student Report'!O322,'Final Marks'!$L$20:$M$26,2)</f>
        <v>A</v>
      </c>
    </row>
    <row r="323" spans="1:2">
      <c r="A323" t="str">
        <f>IFERROR(VLOOKUP('Final Marks'!I323,Grades,2),"")</f>
        <v>Fail</v>
      </c>
      <c r="B323" t="str">
        <f>VLOOKUP('Student Report'!O323,'Final Marks'!$L$20:$M$26,2)</f>
        <v>Fail</v>
      </c>
    </row>
    <row r="324" spans="1:2">
      <c r="A324" t="str">
        <f>IFERROR(VLOOKUP('Final Marks'!I324,Grades,2),"")</f>
        <v>C</v>
      </c>
      <c r="B324" t="str">
        <f>VLOOKUP('Student Report'!O324,'Final Marks'!$L$20:$M$26,2)</f>
        <v>C</v>
      </c>
    </row>
    <row r="325" spans="1:2">
      <c r="A325" t="str">
        <f>IFERROR(VLOOKUP('Final Marks'!I325,Grades,2),"")</f>
        <v>A</v>
      </c>
      <c r="B325" t="str">
        <f>VLOOKUP('Student Report'!O325,'Final Marks'!$L$20:$M$26,2)</f>
        <v>A</v>
      </c>
    </row>
    <row r="326" spans="1:2">
      <c r="A326" t="str">
        <f>IFERROR(VLOOKUP('Final Marks'!I326,Grades,2),"")</f>
        <v>D</v>
      </c>
      <c r="B326" t="str">
        <f>VLOOKUP('Student Report'!O326,'Final Marks'!$L$20:$M$26,2)</f>
        <v>D</v>
      </c>
    </row>
    <row r="327" spans="1:2">
      <c r="A327" t="str">
        <f>IFERROR(VLOOKUP('Final Marks'!I327,Grades,2),"")</f>
        <v>A</v>
      </c>
      <c r="B327" t="str">
        <f>VLOOKUP('Student Report'!O327,'Final Marks'!$L$20:$M$26,2)</f>
        <v>A</v>
      </c>
    </row>
    <row r="328" spans="1:2">
      <c r="A328" t="str">
        <f>IFERROR(VLOOKUP('Final Marks'!I328,Grades,2),"")</f>
        <v>F</v>
      </c>
      <c r="B328" t="str">
        <f>VLOOKUP('Student Report'!O328,'Final Marks'!$L$20:$M$26,2)</f>
        <v>F</v>
      </c>
    </row>
    <row r="329" spans="1:2">
      <c r="A329" t="str">
        <f>IFERROR(VLOOKUP('Final Marks'!I329,Grades,2),"")</f>
        <v>F</v>
      </c>
      <c r="B329" t="str">
        <f>VLOOKUP('Student Report'!O329,'Final Marks'!$L$20:$M$26,2)</f>
        <v>F</v>
      </c>
    </row>
    <row r="330" spans="1:2">
      <c r="A330" t="str">
        <f>IFERROR(VLOOKUP('Final Marks'!I330,Grades,2),"")</f>
        <v>B</v>
      </c>
      <c r="B330" t="str">
        <f>VLOOKUP('Student Report'!O330,'Final Marks'!$L$20:$M$26,2)</f>
        <v>B</v>
      </c>
    </row>
    <row r="331" spans="1:2">
      <c r="A331" t="str">
        <f>IFERROR(VLOOKUP('Final Marks'!I331,Grades,2),"")</f>
        <v>F</v>
      </c>
      <c r="B331" t="str">
        <f>VLOOKUP('Student Report'!O331,'Final Marks'!$L$20:$M$26,2)</f>
        <v>F</v>
      </c>
    </row>
    <row r="332" spans="1:2">
      <c r="A332" t="str">
        <f>IFERROR(VLOOKUP('Final Marks'!I332,Grades,2),"")</f>
        <v>D</v>
      </c>
      <c r="B332" t="str">
        <f>VLOOKUP('Student Report'!O332,'Final Marks'!$L$20:$M$26,2)</f>
        <v>D</v>
      </c>
    </row>
    <row r="333" spans="1:2">
      <c r="A333" t="str">
        <f>IFERROR(VLOOKUP('Final Marks'!I333,Grades,2),"")</f>
        <v>A</v>
      </c>
      <c r="B333" t="str">
        <f>VLOOKUP('Student Report'!O333,'Final Marks'!$L$20:$M$26,2)</f>
        <v>A</v>
      </c>
    </row>
    <row r="334" spans="1:2">
      <c r="A334" t="str">
        <f>IFERROR(VLOOKUP('Final Marks'!I334,Grades,2),"")</f>
        <v>F</v>
      </c>
      <c r="B334" t="str">
        <f>VLOOKUP('Student Report'!O334,'Final Marks'!$L$20:$M$26,2)</f>
        <v>F</v>
      </c>
    </row>
    <row r="335" spans="1:2">
      <c r="A335" t="str">
        <f>IFERROR(VLOOKUP('Final Marks'!I335,Grades,2),"")</f>
        <v>D</v>
      </c>
      <c r="B335" t="str">
        <f>VLOOKUP('Student Report'!O335,'Final Marks'!$L$20:$M$26,2)</f>
        <v>D</v>
      </c>
    </row>
    <row r="336" spans="1:2">
      <c r="A336" t="str">
        <f>IFERROR(VLOOKUP('Final Marks'!I336,Grades,2),"")</f>
        <v>A</v>
      </c>
      <c r="B336" t="str">
        <f>VLOOKUP('Student Report'!O336,'Final Marks'!$L$20:$M$26,2)</f>
        <v>A</v>
      </c>
    </row>
    <row r="337" spans="1:2">
      <c r="A337" t="str">
        <f>IFERROR(VLOOKUP('Final Marks'!I337,Grades,2),"")</f>
        <v>B</v>
      </c>
      <c r="B337" t="str">
        <f>VLOOKUP('Student Report'!O337,'Final Marks'!$L$20:$M$26,2)</f>
        <v>B</v>
      </c>
    </row>
    <row r="338" spans="1:2">
      <c r="A338" t="str">
        <f>IFERROR(VLOOKUP('Final Marks'!I338,Grades,2),"")</f>
        <v>Fail</v>
      </c>
      <c r="B338" t="str">
        <f>VLOOKUP('Student Report'!O338,'Final Marks'!$L$20:$M$26,2)</f>
        <v>Fail</v>
      </c>
    </row>
    <row r="339" spans="1:2">
      <c r="A339" t="str">
        <f>IFERROR(VLOOKUP('Final Marks'!I339,Grades,2),"")</f>
        <v>A</v>
      </c>
      <c r="B339" t="str">
        <f>VLOOKUP('Student Report'!O339,'Final Marks'!$L$20:$M$26,2)</f>
        <v>A</v>
      </c>
    </row>
    <row r="340" spans="1:2">
      <c r="A340" t="str">
        <f>IFERROR(VLOOKUP('Final Marks'!I340,Grades,2),"")</f>
        <v>E</v>
      </c>
      <c r="B340" t="str">
        <f>VLOOKUP('Student Report'!O340,'Final Marks'!$L$20:$M$26,2)</f>
        <v>E</v>
      </c>
    </row>
    <row r="341" spans="1:2">
      <c r="A341" t="str">
        <f>IFERROR(VLOOKUP('Final Marks'!I341,Grades,2),"")</f>
        <v>A</v>
      </c>
      <c r="B341" t="str">
        <f>VLOOKUP('Student Report'!O341,'Final Marks'!$L$20:$M$26,2)</f>
        <v>A</v>
      </c>
    </row>
    <row r="342" spans="1:2">
      <c r="A342" t="str">
        <f>IFERROR(VLOOKUP('Final Marks'!I342,Grades,2),"")</f>
        <v>A</v>
      </c>
      <c r="B342" t="str">
        <f>VLOOKUP('Student Report'!O342,'Final Marks'!$L$20:$M$26,2)</f>
        <v>A</v>
      </c>
    </row>
    <row r="343" spans="1:2">
      <c r="A343" t="str">
        <f>IFERROR(VLOOKUP('Final Marks'!I343,Grades,2),"")</f>
        <v>Fail</v>
      </c>
      <c r="B343" t="str">
        <f>VLOOKUP('Student Report'!O343,'Final Marks'!$L$20:$M$26,2)</f>
        <v>Fail</v>
      </c>
    </row>
    <row r="344" spans="1:2">
      <c r="A344" t="str">
        <f>IFERROR(VLOOKUP('Final Marks'!I344,Grades,2),"")</f>
        <v>F</v>
      </c>
      <c r="B344" t="str">
        <f>VLOOKUP('Student Report'!O344,'Final Marks'!$L$20:$M$26,2)</f>
        <v>F</v>
      </c>
    </row>
    <row r="345" spans="1:2">
      <c r="A345" t="str">
        <f>IFERROR(VLOOKUP('Final Marks'!I345,Grades,2),"")</f>
        <v>A</v>
      </c>
      <c r="B345" t="str">
        <f>VLOOKUP('Student Report'!O345,'Final Marks'!$L$20:$M$26,2)</f>
        <v>A</v>
      </c>
    </row>
    <row r="346" spans="1:2">
      <c r="A346" t="str">
        <f>IFERROR(VLOOKUP('Final Marks'!I346,Grades,2),"")</f>
        <v>D</v>
      </c>
      <c r="B346" t="str">
        <f>VLOOKUP('Student Report'!O346,'Final Marks'!$L$20:$M$26,2)</f>
        <v>D</v>
      </c>
    </row>
    <row r="347" spans="1:2">
      <c r="A347" t="str">
        <f>IFERROR(VLOOKUP('Final Marks'!I347,Grades,2),"")</f>
        <v>B</v>
      </c>
      <c r="B347" t="str">
        <f>VLOOKUP('Student Report'!O347,'Final Marks'!$L$20:$M$26,2)</f>
        <v>B</v>
      </c>
    </row>
    <row r="348" spans="1:2">
      <c r="A348" t="str">
        <f>IFERROR(VLOOKUP('Final Marks'!I348,Grades,2),"")</f>
        <v>A</v>
      </c>
      <c r="B348" t="str">
        <f>VLOOKUP('Student Report'!O348,'Final Marks'!$L$20:$M$26,2)</f>
        <v>A</v>
      </c>
    </row>
    <row r="349" spans="1:2">
      <c r="A349" t="str">
        <f>IFERROR(VLOOKUP('Final Marks'!I349,Grades,2),"")</f>
        <v>D</v>
      </c>
      <c r="B349" t="str">
        <f>VLOOKUP('Student Report'!O349,'Final Marks'!$L$20:$M$26,2)</f>
        <v>D</v>
      </c>
    </row>
    <row r="350" spans="1:2">
      <c r="A350" t="str">
        <f>IFERROR(VLOOKUP('Final Marks'!I350,Grades,2),"")</f>
        <v>E</v>
      </c>
      <c r="B350" t="str">
        <f>VLOOKUP('Student Report'!O350,'Final Marks'!$L$20:$M$26,2)</f>
        <v>E</v>
      </c>
    </row>
    <row r="351" spans="1:2">
      <c r="A351" t="str">
        <f>IFERROR(VLOOKUP('Final Marks'!I351,Grades,2),"")</f>
        <v>A</v>
      </c>
      <c r="B351" t="str">
        <f>VLOOKUP('Student Report'!O351,'Final Marks'!$L$20:$M$26,2)</f>
        <v>A</v>
      </c>
    </row>
    <row r="352" spans="1:2">
      <c r="A352" t="str">
        <f>IFERROR(VLOOKUP('Final Marks'!I352,Grades,2),"")</f>
        <v>Fail</v>
      </c>
      <c r="B352" t="str">
        <f>VLOOKUP('Student Report'!O352,'Final Marks'!$L$20:$M$26,2)</f>
        <v>Fail</v>
      </c>
    </row>
    <row r="353" spans="1:2">
      <c r="A353" t="str">
        <f>IFERROR(VLOOKUP('Final Marks'!I353,Grades,2),"")</f>
        <v>D</v>
      </c>
      <c r="B353" t="str">
        <f>VLOOKUP('Student Report'!O353,'Final Marks'!$L$20:$M$26,2)</f>
        <v>D</v>
      </c>
    </row>
    <row r="354" spans="1:2">
      <c r="A354" t="str">
        <f>IFERROR(VLOOKUP('Final Marks'!I354,Grades,2),"")</f>
        <v>B</v>
      </c>
      <c r="B354" t="str">
        <f>VLOOKUP('Student Report'!O354,'Final Marks'!$L$20:$M$26,2)</f>
        <v>B</v>
      </c>
    </row>
    <row r="355" spans="1:2">
      <c r="A355" t="str">
        <f>IFERROR(VLOOKUP('Final Marks'!I355,Grades,2),"")</f>
        <v>B</v>
      </c>
      <c r="B355" t="str">
        <f>VLOOKUP('Student Report'!O355,'Final Marks'!$L$20:$M$26,2)</f>
        <v>B</v>
      </c>
    </row>
    <row r="356" spans="1:2">
      <c r="A356" t="str">
        <f>IFERROR(VLOOKUP('Final Marks'!I356,Grades,2),"")</f>
        <v>Fail</v>
      </c>
      <c r="B356" t="str">
        <f>VLOOKUP('Student Report'!O356,'Final Marks'!$L$20:$M$26,2)</f>
        <v>Fail</v>
      </c>
    </row>
    <row r="357" spans="1:2">
      <c r="A357" t="str">
        <f>IFERROR(VLOOKUP('Final Marks'!I357,Grades,2),"")</f>
        <v>E</v>
      </c>
      <c r="B357" t="str">
        <f>VLOOKUP('Student Report'!O357,'Final Marks'!$L$20:$M$26,2)</f>
        <v>E</v>
      </c>
    </row>
    <row r="358" spans="1:2">
      <c r="A358" t="str">
        <f>IFERROR(VLOOKUP('Final Marks'!I358,Grades,2),"")</f>
        <v>F</v>
      </c>
      <c r="B358" t="str">
        <f>VLOOKUP('Student Report'!O358,'Final Marks'!$L$20:$M$26,2)</f>
        <v>F</v>
      </c>
    </row>
    <row r="359" spans="1:2">
      <c r="A359" t="str">
        <f>IFERROR(VLOOKUP('Final Marks'!I359,Grades,2),"")</f>
        <v>A</v>
      </c>
      <c r="B359" t="str">
        <f>VLOOKUP('Student Report'!O359,'Final Marks'!$L$20:$M$26,2)</f>
        <v>A</v>
      </c>
    </row>
    <row r="360" spans="1:2">
      <c r="A360" t="str">
        <f>IFERROR(VLOOKUP('Final Marks'!I360,Grades,2),"")</f>
        <v>B</v>
      </c>
      <c r="B360" t="str">
        <f>VLOOKUP('Student Report'!O360,'Final Marks'!$L$20:$M$26,2)</f>
        <v>B</v>
      </c>
    </row>
    <row r="361" spans="1:2">
      <c r="A361" t="str">
        <f>IFERROR(VLOOKUP('Final Marks'!I361,Grades,2),"")</f>
        <v>C</v>
      </c>
      <c r="B361" t="str">
        <f>VLOOKUP('Student Report'!O361,'Final Marks'!$L$20:$M$26,2)</f>
        <v>C</v>
      </c>
    </row>
    <row r="362" spans="1:2">
      <c r="A362" t="str">
        <f>IFERROR(VLOOKUP('Final Marks'!I362,Grades,2),"")</f>
        <v>D</v>
      </c>
      <c r="B362" t="str">
        <f>VLOOKUP('Student Report'!O362,'Final Marks'!$L$20:$M$26,2)</f>
        <v>D</v>
      </c>
    </row>
    <row r="363" spans="1:2">
      <c r="A363" t="str">
        <f>IFERROR(VLOOKUP('Final Marks'!I363,Grades,2),"")</f>
        <v>E</v>
      </c>
      <c r="B363" t="str">
        <f>VLOOKUP('Student Report'!O363,'Final Marks'!$L$20:$M$26,2)</f>
        <v>E</v>
      </c>
    </row>
    <row r="364" spans="1:2">
      <c r="A364" t="str">
        <f>IFERROR(VLOOKUP('Final Marks'!I364,Grades,2),"")</f>
        <v>D</v>
      </c>
      <c r="B364" t="str">
        <f>VLOOKUP('Student Report'!O364,'Final Marks'!$L$20:$M$26,2)</f>
        <v>D</v>
      </c>
    </row>
    <row r="365" spans="1:2">
      <c r="A365" t="str">
        <f>IFERROR(VLOOKUP('Final Marks'!I365,Grades,2),"")</f>
        <v>Fail</v>
      </c>
      <c r="B365" t="str">
        <f>VLOOKUP('Student Report'!O365,'Final Marks'!$L$20:$M$26,2)</f>
        <v>Fail</v>
      </c>
    </row>
    <row r="366" spans="1:2">
      <c r="A366" t="str">
        <f>IFERROR(VLOOKUP('Final Marks'!I366,Grades,2),"")</f>
        <v>B</v>
      </c>
      <c r="B366" t="str">
        <f>VLOOKUP('Student Report'!O366,'Final Marks'!$L$20:$M$26,2)</f>
        <v>B</v>
      </c>
    </row>
    <row r="367" spans="1:2">
      <c r="A367" t="str">
        <f>IFERROR(VLOOKUP('Final Marks'!I367,Grades,2),"")</f>
        <v>Fail</v>
      </c>
      <c r="B367" t="str">
        <f>VLOOKUP('Student Report'!O367,'Final Marks'!$L$20:$M$26,2)</f>
        <v>Fail</v>
      </c>
    </row>
    <row r="368" spans="1:2">
      <c r="A368" t="str">
        <f>IFERROR(VLOOKUP('Final Marks'!I368,Grades,2),"")</f>
        <v>Fail</v>
      </c>
      <c r="B368" t="str">
        <f>VLOOKUP('Student Report'!O368,'Final Marks'!$L$20:$M$26,2)</f>
        <v>Fail</v>
      </c>
    </row>
    <row r="369" spans="1:2">
      <c r="A369" t="str">
        <f>IFERROR(VLOOKUP('Final Marks'!I369,Grades,2),"")</f>
        <v>F</v>
      </c>
      <c r="B369" t="str">
        <f>VLOOKUP('Student Report'!O369,'Final Marks'!$L$20:$M$26,2)</f>
        <v>F</v>
      </c>
    </row>
    <row r="370" spans="1:2">
      <c r="A370" t="str">
        <f>IFERROR(VLOOKUP('Final Marks'!I370,Grades,2),"")</f>
        <v>F</v>
      </c>
      <c r="B370" t="str">
        <f>VLOOKUP('Student Report'!O370,'Final Marks'!$L$20:$M$26,2)</f>
        <v>F</v>
      </c>
    </row>
    <row r="371" spans="1:2">
      <c r="A371" t="str">
        <f>IFERROR(VLOOKUP('Final Marks'!I371,Grades,2),"")</f>
        <v>C</v>
      </c>
      <c r="B371" t="str">
        <f>VLOOKUP('Student Report'!O371,'Final Marks'!$L$20:$M$26,2)</f>
        <v>C</v>
      </c>
    </row>
    <row r="372" spans="1:2">
      <c r="A372" t="str">
        <f>IFERROR(VLOOKUP('Final Marks'!I372,Grades,2),"")</f>
        <v>B</v>
      </c>
      <c r="B372" t="str">
        <f>VLOOKUP('Student Report'!O372,'Final Marks'!$L$20:$M$26,2)</f>
        <v>B</v>
      </c>
    </row>
    <row r="373" spans="1:2">
      <c r="A373" t="str">
        <f>IFERROR(VLOOKUP('Final Marks'!I373,Grades,2),"")</f>
        <v>F</v>
      </c>
      <c r="B373" t="str">
        <f>VLOOKUP('Student Report'!O373,'Final Marks'!$L$20:$M$26,2)</f>
        <v>F</v>
      </c>
    </row>
    <row r="374" spans="1:2">
      <c r="A374" t="str">
        <f>IFERROR(VLOOKUP('Final Marks'!I374,Grades,2),"")</f>
        <v>E</v>
      </c>
      <c r="B374" t="str">
        <f>VLOOKUP('Student Report'!O374,'Final Marks'!$L$20:$M$26,2)</f>
        <v>E</v>
      </c>
    </row>
    <row r="375" spans="1:2">
      <c r="A375" t="str">
        <f>IFERROR(VLOOKUP('Final Marks'!I375,Grades,2),"")</f>
        <v>A</v>
      </c>
      <c r="B375" t="str">
        <f>VLOOKUP('Student Report'!O375,'Final Marks'!$L$20:$M$26,2)</f>
        <v>A</v>
      </c>
    </row>
    <row r="376" spans="1:2">
      <c r="A376" t="str">
        <f>IFERROR(VLOOKUP('Final Marks'!I376,Grades,2),"")</f>
        <v>Fail</v>
      </c>
      <c r="B376" t="str">
        <f>VLOOKUP('Student Report'!O376,'Final Marks'!$L$20:$M$26,2)</f>
        <v>Fail</v>
      </c>
    </row>
    <row r="377" spans="1:2">
      <c r="A377" t="str">
        <f>IFERROR(VLOOKUP('Final Marks'!I377,Grades,2),"")</f>
        <v>A</v>
      </c>
      <c r="B377" t="str">
        <f>VLOOKUP('Student Report'!O377,'Final Marks'!$L$20:$M$26,2)</f>
        <v>A</v>
      </c>
    </row>
    <row r="378" spans="1:2">
      <c r="A378" t="str">
        <f>IFERROR(VLOOKUP('Final Marks'!I378,Grades,2),"")</f>
        <v>Fail</v>
      </c>
      <c r="B378" t="str">
        <f>VLOOKUP('Student Report'!O378,'Final Marks'!$L$20:$M$26,2)</f>
        <v>Fail</v>
      </c>
    </row>
    <row r="379" spans="1:2">
      <c r="A379" t="str">
        <f>IFERROR(VLOOKUP('Final Marks'!I379,Grades,2),"")</f>
        <v>C</v>
      </c>
      <c r="B379" t="str">
        <f>VLOOKUP('Student Report'!O379,'Final Marks'!$L$20:$M$26,2)</f>
        <v>C</v>
      </c>
    </row>
    <row r="380" spans="1:2">
      <c r="A380" t="str">
        <f>IFERROR(VLOOKUP('Final Marks'!I380,Grades,2),"")</f>
        <v>F</v>
      </c>
      <c r="B380" t="str">
        <f>VLOOKUP('Student Report'!O380,'Final Marks'!$L$20:$M$26,2)</f>
        <v>F</v>
      </c>
    </row>
    <row r="381" spans="1:2">
      <c r="A381" t="str">
        <f>IFERROR(VLOOKUP('Final Marks'!I381,Grades,2),"")</f>
        <v>D</v>
      </c>
      <c r="B381" t="str">
        <f>VLOOKUP('Student Report'!O381,'Final Marks'!$L$20:$M$26,2)</f>
        <v>D</v>
      </c>
    </row>
    <row r="382" spans="1:2">
      <c r="A382" t="str">
        <f>IFERROR(VLOOKUP('Final Marks'!I382,Grades,2),"")</f>
        <v>C</v>
      </c>
      <c r="B382" t="str">
        <f>VLOOKUP('Student Report'!O382,'Final Marks'!$L$20:$M$26,2)</f>
        <v>C</v>
      </c>
    </row>
    <row r="383" spans="1:2">
      <c r="A383" t="str">
        <f>IFERROR(VLOOKUP('Final Marks'!I383,Grades,2),"")</f>
        <v>F</v>
      </c>
      <c r="B383" t="str">
        <f>VLOOKUP('Student Report'!O383,'Final Marks'!$L$20:$M$26,2)</f>
        <v>F</v>
      </c>
    </row>
    <row r="384" spans="1:2">
      <c r="A384" t="str">
        <f>IFERROR(VLOOKUP('Final Marks'!I384,Grades,2),"")</f>
        <v>B</v>
      </c>
      <c r="B384" t="str">
        <f>VLOOKUP('Student Report'!O384,'Final Marks'!$L$20:$M$26,2)</f>
        <v>B</v>
      </c>
    </row>
    <row r="385" spans="1:2">
      <c r="A385" t="str">
        <f>IFERROR(VLOOKUP('Final Marks'!I385,Grades,2),"")</f>
        <v>C</v>
      </c>
      <c r="B385" t="str">
        <f>VLOOKUP('Student Report'!O385,'Final Marks'!$L$20:$M$26,2)</f>
        <v>C</v>
      </c>
    </row>
    <row r="386" spans="1:2">
      <c r="A386" t="str">
        <f>IFERROR(VLOOKUP('Final Marks'!I386,Grades,2),"")</f>
        <v>F</v>
      </c>
      <c r="B386" t="str">
        <f>VLOOKUP('Student Report'!O386,'Final Marks'!$L$20:$M$26,2)</f>
        <v>F</v>
      </c>
    </row>
    <row r="387" spans="1:2">
      <c r="A387" t="str">
        <f>IFERROR(VLOOKUP('Final Marks'!I387,Grades,2),"")</f>
        <v>C</v>
      </c>
      <c r="B387" t="str">
        <f>VLOOKUP('Student Report'!O387,'Final Marks'!$L$20:$M$26,2)</f>
        <v>C</v>
      </c>
    </row>
    <row r="388" spans="1:2">
      <c r="A388" t="str">
        <f>IFERROR(VLOOKUP('Final Marks'!I388,Grades,2),"")</f>
        <v>E</v>
      </c>
      <c r="B388" t="str">
        <f>VLOOKUP('Student Report'!O388,'Final Marks'!$L$20:$M$26,2)</f>
        <v>E</v>
      </c>
    </row>
    <row r="389" spans="1:2">
      <c r="A389" t="str">
        <f>IFERROR(VLOOKUP('Final Marks'!I389,Grades,2),"")</f>
        <v>E</v>
      </c>
      <c r="B389" t="str">
        <f>VLOOKUP('Student Report'!O389,'Final Marks'!$L$20:$M$26,2)</f>
        <v>E</v>
      </c>
    </row>
    <row r="390" spans="1:2">
      <c r="A390" t="str">
        <f>IFERROR(VLOOKUP('Final Marks'!I390,Grades,2),"")</f>
        <v>B</v>
      </c>
      <c r="B390" t="str">
        <f>VLOOKUP('Student Report'!O390,'Final Marks'!$L$20:$M$26,2)</f>
        <v>B</v>
      </c>
    </row>
    <row r="391" spans="1:2">
      <c r="A391" t="str">
        <f>IFERROR(VLOOKUP('Final Marks'!I391,Grades,2),"")</f>
        <v>C</v>
      </c>
      <c r="B391" t="str">
        <f>VLOOKUP('Student Report'!O391,'Final Marks'!$L$20:$M$26,2)</f>
        <v>C</v>
      </c>
    </row>
    <row r="392" spans="1:2">
      <c r="A392" t="str">
        <f>IFERROR(VLOOKUP('Final Marks'!I392,Grades,2),"")</f>
        <v>A</v>
      </c>
      <c r="B392" t="str">
        <f>VLOOKUP('Student Report'!O392,'Final Marks'!$L$20:$M$26,2)</f>
        <v>A</v>
      </c>
    </row>
    <row r="393" spans="1:2">
      <c r="A393" t="str">
        <f>IFERROR(VLOOKUP('Final Marks'!I393,Grades,2),"")</f>
        <v>E</v>
      </c>
      <c r="B393" t="str">
        <f>VLOOKUP('Student Report'!O393,'Final Marks'!$L$20:$M$26,2)</f>
        <v>E</v>
      </c>
    </row>
    <row r="394" spans="1:2">
      <c r="A394" t="str">
        <f>IFERROR(VLOOKUP('Final Marks'!I394,Grades,2),"")</f>
        <v>B</v>
      </c>
      <c r="B394" t="str">
        <f>VLOOKUP('Student Report'!O394,'Final Marks'!$L$20:$M$26,2)</f>
        <v>B</v>
      </c>
    </row>
    <row r="395" spans="1:2">
      <c r="A395" t="str">
        <f>IFERROR(VLOOKUP('Final Marks'!I395,Grades,2),"")</f>
        <v>A</v>
      </c>
      <c r="B395" t="str">
        <f>VLOOKUP('Student Report'!O395,'Final Marks'!$L$20:$M$26,2)</f>
        <v>A</v>
      </c>
    </row>
    <row r="396" spans="1:2">
      <c r="A396" t="str">
        <f>IFERROR(VLOOKUP('Final Marks'!I396,Grades,2),"")</f>
        <v>B</v>
      </c>
      <c r="B396" t="str">
        <f>VLOOKUP('Student Report'!O396,'Final Marks'!$L$20:$M$26,2)</f>
        <v>B</v>
      </c>
    </row>
    <row r="397" spans="1:2">
      <c r="A397" t="str">
        <f>IFERROR(VLOOKUP('Final Marks'!I397,Grades,2),"")</f>
        <v>A</v>
      </c>
      <c r="B397" t="str">
        <f>VLOOKUP('Student Report'!O397,'Final Marks'!$L$20:$M$26,2)</f>
        <v>A</v>
      </c>
    </row>
    <row r="398" spans="1:2">
      <c r="A398" t="str">
        <f>IFERROR(VLOOKUP('Final Marks'!I398,Grades,2),"")</f>
        <v>B</v>
      </c>
      <c r="B398" t="str">
        <f>VLOOKUP('Student Report'!O398,'Final Marks'!$L$20:$M$26,2)</f>
        <v>B</v>
      </c>
    </row>
    <row r="399" spans="1:2">
      <c r="A399" t="str">
        <f>IFERROR(VLOOKUP('Final Marks'!I399,Grades,2),"")</f>
        <v>Fail</v>
      </c>
      <c r="B399" t="str">
        <f>VLOOKUP('Student Report'!O399,'Final Marks'!$L$20:$M$26,2)</f>
        <v>Fail</v>
      </c>
    </row>
    <row r="400" spans="1:2">
      <c r="A400" t="str">
        <f>IFERROR(VLOOKUP('Final Marks'!I400,Grades,2),"")</f>
        <v>F</v>
      </c>
      <c r="B400" t="str">
        <f>VLOOKUP('Student Report'!O400,'Final Marks'!$L$20:$M$26,2)</f>
        <v>F</v>
      </c>
    </row>
    <row r="401" spans="1:2">
      <c r="A401" t="str">
        <f>IFERROR(VLOOKUP('Final Marks'!I401,Grades,2),"")</f>
        <v>Fail</v>
      </c>
      <c r="B401" t="str">
        <f>VLOOKUP('Student Report'!O401,'Final Marks'!$L$20:$M$26,2)</f>
        <v>Fail</v>
      </c>
    </row>
    <row r="402" spans="1:2">
      <c r="A402" t="str">
        <f>IFERROR(VLOOKUP('Final Marks'!I402,Grades,2),"")</f>
        <v>Fail</v>
      </c>
      <c r="B402" t="str">
        <f>VLOOKUP('Student Report'!O402,'Final Marks'!$L$20:$M$26,2)</f>
        <v>Fail</v>
      </c>
    </row>
    <row r="403" spans="1:2">
      <c r="A403" t="str">
        <f>IFERROR(VLOOKUP('Final Marks'!I403,Grades,2),"")</f>
        <v>A</v>
      </c>
      <c r="B403" t="str">
        <f>VLOOKUP('Student Report'!O403,'Final Marks'!$L$20:$M$26,2)</f>
        <v>A</v>
      </c>
    </row>
    <row r="404" spans="1:2">
      <c r="A404" t="str">
        <f>IFERROR(VLOOKUP('Final Marks'!I404,Grades,2),"")</f>
        <v>A</v>
      </c>
      <c r="B404" t="str">
        <f>VLOOKUP('Student Report'!O404,'Final Marks'!$L$20:$M$26,2)</f>
        <v>A</v>
      </c>
    </row>
    <row r="405" spans="1:2">
      <c r="A405" t="str">
        <f>IFERROR(VLOOKUP('Final Marks'!I405,Grades,2),"")</f>
        <v>C</v>
      </c>
      <c r="B405" t="str">
        <f>VLOOKUP('Student Report'!O405,'Final Marks'!$L$20:$M$26,2)</f>
        <v>C</v>
      </c>
    </row>
    <row r="406" spans="1:2">
      <c r="A406" t="str">
        <f>IFERROR(VLOOKUP('Final Marks'!I406,Grades,2),"")</f>
        <v>B</v>
      </c>
      <c r="B406" t="str">
        <f>VLOOKUP('Student Report'!O406,'Final Marks'!$L$20:$M$26,2)</f>
        <v>B</v>
      </c>
    </row>
    <row r="407" spans="1:2">
      <c r="A407" t="str">
        <f>IFERROR(VLOOKUP('Final Marks'!I407,Grades,2),"")</f>
        <v>C</v>
      </c>
      <c r="B407" t="str">
        <f>VLOOKUP('Student Report'!O407,'Final Marks'!$L$20:$M$26,2)</f>
        <v>C</v>
      </c>
    </row>
    <row r="408" spans="1:2">
      <c r="A408" t="str">
        <f>IFERROR(VLOOKUP('Final Marks'!I408,Grades,2),"")</f>
        <v>D</v>
      </c>
      <c r="B408" t="str">
        <f>VLOOKUP('Student Report'!O408,'Final Marks'!$L$20:$M$26,2)</f>
        <v>D</v>
      </c>
    </row>
    <row r="409" spans="1:2">
      <c r="A409" t="str">
        <f>IFERROR(VLOOKUP('Final Marks'!I409,Grades,2),"")</f>
        <v>B</v>
      </c>
      <c r="B409" t="str">
        <f>VLOOKUP('Student Report'!O409,'Final Marks'!$L$20:$M$26,2)</f>
        <v>B</v>
      </c>
    </row>
    <row r="410" spans="1:2">
      <c r="A410" t="str">
        <f>IFERROR(VLOOKUP('Final Marks'!I410,Grades,2),"")</f>
        <v>E</v>
      </c>
      <c r="B410" t="str">
        <f>VLOOKUP('Student Report'!O410,'Final Marks'!$L$20:$M$26,2)</f>
        <v>E</v>
      </c>
    </row>
    <row r="411" spans="1:2">
      <c r="A411" t="str">
        <f>IFERROR(VLOOKUP('Final Marks'!I411,Grades,2),"")</f>
        <v>F</v>
      </c>
      <c r="B411" t="str">
        <f>VLOOKUP('Student Report'!O411,'Final Marks'!$L$20:$M$26,2)</f>
        <v>F</v>
      </c>
    </row>
    <row r="412" spans="1:2">
      <c r="A412" t="str">
        <f>IFERROR(VLOOKUP('Final Marks'!I412,Grades,2),"")</f>
        <v>D</v>
      </c>
      <c r="B412" t="str">
        <f>VLOOKUP('Student Report'!O412,'Final Marks'!$L$20:$M$26,2)</f>
        <v>D</v>
      </c>
    </row>
    <row r="413" spans="1:2">
      <c r="A413" t="str">
        <f>IFERROR(VLOOKUP('Final Marks'!I413,Grades,2),"")</f>
        <v>B</v>
      </c>
      <c r="B413" t="str">
        <f>VLOOKUP('Student Report'!O413,'Final Marks'!$L$20:$M$26,2)</f>
        <v>B</v>
      </c>
    </row>
    <row r="414" spans="1:2">
      <c r="A414" t="str">
        <f>IFERROR(VLOOKUP('Final Marks'!I414,Grades,2),"")</f>
        <v>C</v>
      </c>
      <c r="B414" t="str">
        <f>VLOOKUP('Student Report'!O414,'Final Marks'!$L$20:$M$26,2)</f>
        <v>C</v>
      </c>
    </row>
    <row r="415" spans="1:2">
      <c r="A415" t="str">
        <f>IFERROR(VLOOKUP('Final Marks'!I415,Grades,2),"")</f>
        <v>A</v>
      </c>
      <c r="B415" t="str">
        <f>VLOOKUP('Student Report'!O415,'Final Marks'!$L$20:$M$26,2)</f>
        <v>A</v>
      </c>
    </row>
    <row r="416" spans="1:2">
      <c r="A416" t="str">
        <f>IFERROR(VLOOKUP('Final Marks'!I416,Grades,2),"")</f>
        <v>A</v>
      </c>
      <c r="B416" t="str">
        <f>VLOOKUP('Student Report'!O416,'Final Marks'!$L$20:$M$26,2)</f>
        <v>A</v>
      </c>
    </row>
    <row r="417" spans="1:2">
      <c r="A417" t="str">
        <f>IFERROR(VLOOKUP('Final Marks'!I417,Grades,2),"")</f>
        <v>C</v>
      </c>
      <c r="B417" t="str">
        <f>VLOOKUP('Student Report'!O417,'Final Marks'!$L$20:$M$26,2)</f>
        <v>C</v>
      </c>
    </row>
    <row r="418" spans="1:2">
      <c r="A418" t="str">
        <f>IFERROR(VLOOKUP('Final Marks'!I418,Grades,2),"")</f>
        <v>C</v>
      </c>
      <c r="B418" t="str">
        <f>VLOOKUP('Student Report'!O418,'Final Marks'!$L$20:$M$26,2)</f>
        <v>C</v>
      </c>
    </row>
    <row r="419" spans="1:2">
      <c r="A419" t="str">
        <f>IFERROR(VLOOKUP('Final Marks'!I419,Grades,2),"")</f>
        <v>A</v>
      </c>
      <c r="B419" t="str">
        <f>VLOOKUP('Student Report'!O419,'Final Marks'!$L$20:$M$26,2)</f>
        <v>A</v>
      </c>
    </row>
    <row r="420" spans="1:2">
      <c r="A420" t="str">
        <f>IFERROR(VLOOKUP('Final Marks'!I420,Grades,2),"")</f>
        <v>E</v>
      </c>
      <c r="B420" t="str">
        <f>VLOOKUP('Student Report'!O420,'Final Marks'!$L$20:$M$26,2)</f>
        <v>E</v>
      </c>
    </row>
    <row r="421" spans="1:2">
      <c r="A421" t="str">
        <f>IFERROR(VLOOKUP('Final Marks'!I421,Grades,2),"")</f>
        <v>C</v>
      </c>
      <c r="B421" t="str">
        <f>VLOOKUP('Student Report'!O421,'Final Marks'!$L$20:$M$26,2)</f>
        <v>C</v>
      </c>
    </row>
    <row r="422" spans="1:2">
      <c r="A422" t="str">
        <f>IFERROR(VLOOKUP('Final Marks'!I422,Grades,2),"")</f>
        <v>A</v>
      </c>
      <c r="B422" t="str">
        <f>VLOOKUP('Student Report'!O422,'Final Marks'!$L$20:$M$26,2)</f>
        <v>A</v>
      </c>
    </row>
    <row r="423" spans="1:2">
      <c r="A423" t="str">
        <f>IFERROR(VLOOKUP('Final Marks'!I423,Grades,2),"")</f>
        <v>Fail</v>
      </c>
      <c r="B423" t="str">
        <f>VLOOKUP('Student Report'!O423,'Final Marks'!$L$20:$M$26,2)</f>
        <v>Fail</v>
      </c>
    </row>
    <row r="424" spans="1:2">
      <c r="A424" t="str">
        <f>IFERROR(VLOOKUP('Final Marks'!I424,Grades,2),"")</f>
        <v>F</v>
      </c>
      <c r="B424" t="str">
        <f>VLOOKUP('Student Report'!O424,'Final Marks'!$L$20:$M$26,2)</f>
        <v>F</v>
      </c>
    </row>
    <row r="425" spans="1:2">
      <c r="A425" t="str">
        <f>IFERROR(VLOOKUP('Final Marks'!I425,Grades,2),"")</f>
        <v>E</v>
      </c>
      <c r="B425" t="str">
        <f>VLOOKUP('Student Report'!O425,'Final Marks'!$L$20:$M$26,2)</f>
        <v>E</v>
      </c>
    </row>
    <row r="426" spans="1:2">
      <c r="A426" t="str">
        <f>IFERROR(VLOOKUP('Final Marks'!I426,Grades,2),"")</f>
        <v>D</v>
      </c>
      <c r="B426" t="str">
        <f>VLOOKUP('Student Report'!O426,'Final Marks'!$L$20:$M$26,2)</f>
        <v>D</v>
      </c>
    </row>
    <row r="427" spans="1:2">
      <c r="A427" t="str">
        <f>IFERROR(VLOOKUP('Final Marks'!I427,Grades,2),"")</f>
        <v>F</v>
      </c>
      <c r="B427" t="str">
        <f>VLOOKUP('Student Report'!O427,'Final Marks'!$L$20:$M$26,2)</f>
        <v>F</v>
      </c>
    </row>
    <row r="428" spans="1:2">
      <c r="A428" t="str">
        <f>IFERROR(VLOOKUP('Final Marks'!I428,Grades,2),"")</f>
        <v>D</v>
      </c>
      <c r="B428" t="str">
        <f>VLOOKUP('Student Report'!O428,'Final Marks'!$L$20:$M$26,2)</f>
        <v>D</v>
      </c>
    </row>
    <row r="429" spans="1:2">
      <c r="A429" t="str">
        <f>IFERROR(VLOOKUP('Final Marks'!I429,Grades,2),"")</f>
        <v>F</v>
      </c>
      <c r="B429" t="str">
        <f>VLOOKUP('Student Report'!O429,'Final Marks'!$L$20:$M$26,2)</f>
        <v>F</v>
      </c>
    </row>
    <row r="430" spans="1:2">
      <c r="A430" t="str">
        <f>IFERROR(VLOOKUP('Final Marks'!I430,Grades,2),"")</f>
        <v>A</v>
      </c>
      <c r="B430" t="str">
        <f>VLOOKUP('Student Report'!O430,'Final Marks'!$L$20:$M$26,2)</f>
        <v>A</v>
      </c>
    </row>
    <row r="431" spans="1:2">
      <c r="A431" t="str">
        <f>IFERROR(VLOOKUP('Final Marks'!I431,Grades,2),"")</f>
        <v>A</v>
      </c>
      <c r="B431" t="str">
        <f>VLOOKUP('Student Report'!O431,'Final Marks'!$L$20:$M$26,2)</f>
        <v>A</v>
      </c>
    </row>
    <row r="432" spans="1:2">
      <c r="A432" t="str">
        <f>IFERROR(VLOOKUP('Final Marks'!I432,Grades,2),"")</f>
        <v>D</v>
      </c>
      <c r="B432" t="str">
        <f>VLOOKUP('Student Report'!O432,'Final Marks'!$L$20:$M$26,2)</f>
        <v>D</v>
      </c>
    </row>
    <row r="433" spans="1:2">
      <c r="A433" t="str">
        <f>IFERROR(VLOOKUP('Final Marks'!I433,Grades,2),"")</f>
        <v>D</v>
      </c>
      <c r="B433" t="str">
        <f>VLOOKUP('Student Report'!O433,'Final Marks'!$L$20:$M$26,2)</f>
        <v>D</v>
      </c>
    </row>
    <row r="434" spans="1:2">
      <c r="A434" t="str">
        <f>IFERROR(VLOOKUP('Final Marks'!I434,Grades,2),"")</f>
        <v>E</v>
      </c>
      <c r="B434" t="str">
        <f>VLOOKUP('Student Report'!O434,'Final Marks'!$L$20:$M$26,2)</f>
        <v>E</v>
      </c>
    </row>
    <row r="435" spans="1:2">
      <c r="A435" t="str">
        <f>IFERROR(VLOOKUP('Final Marks'!I435,Grades,2),"")</f>
        <v>C</v>
      </c>
      <c r="B435" t="str">
        <f>VLOOKUP('Student Report'!O435,'Final Marks'!$L$20:$M$26,2)</f>
        <v>C</v>
      </c>
    </row>
    <row r="436" spans="1:2">
      <c r="A436" t="str">
        <f>IFERROR(VLOOKUP('Final Marks'!I436,Grades,2),"")</f>
        <v>C</v>
      </c>
      <c r="B436" t="str">
        <f>VLOOKUP('Student Report'!O436,'Final Marks'!$L$20:$M$26,2)</f>
        <v>C</v>
      </c>
    </row>
    <row r="437" spans="1:2">
      <c r="A437" t="str">
        <f>IFERROR(VLOOKUP('Final Marks'!I437,Grades,2),"")</f>
        <v>D</v>
      </c>
      <c r="B437" t="str">
        <f>VLOOKUP('Student Report'!O437,'Final Marks'!$L$20:$M$26,2)</f>
        <v>D</v>
      </c>
    </row>
    <row r="438" spans="1:2">
      <c r="A438" t="str">
        <f>IFERROR(VLOOKUP('Final Marks'!I438,Grades,2),"")</f>
        <v>E</v>
      </c>
      <c r="B438" t="str">
        <f>VLOOKUP('Student Report'!O438,'Final Marks'!$L$20:$M$26,2)</f>
        <v>E</v>
      </c>
    </row>
    <row r="439" spans="1:2">
      <c r="A439" t="str">
        <f>IFERROR(VLOOKUP('Final Marks'!I439,Grades,2),"")</f>
        <v>E</v>
      </c>
      <c r="B439" t="str">
        <f>VLOOKUP('Student Report'!O439,'Final Marks'!$L$20:$M$26,2)</f>
        <v>E</v>
      </c>
    </row>
    <row r="440" spans="1:2">
      <c r="A440" t="str">
        <f>IFERROR(VLOOKUP('Final Marks'!I440,Grades,2),"")</f>
        <v>E</v>
      </c>
      <c r="B440" t="str">
        <f>VLOOKUP('Student Report'!O440,'Final Marks'!$L$20:$M$26,2)</f>
        <v>E</v>
      </c>
    </row>
    <row r="441" spans="1:2">
      <c r="A441" t="str">
        <f>IFERROR(VLOOKUP('Final Marks'!I441,Grades,2),"")</f>
        <v>C</v>
      </c>
      <c r="B441" t="str">
        <f>VLOOKUP('Student Report'!O441,'Final Marks'!$L$20:$M$26,2)</f>
        <v>C</v>
      </c>
    </row>
    <row r="442" spans="1:2">
      <c r="A442" t="str">
        <f>IFERROR(VLOOKUP('Final Marks'!I442,Grades,2),"")</f>
        <v>D</v>
      </c>
      <c r="B442" t="str">
        <f>VLOOKUP('Student Report'!O442,'Final Marks'!$L$20:$M$26,2)</f>
        <v>D</v>
      </c>
    </row>
    <row r="443" spans="1:2">
      <c r="A443" t="str">
        <f>IFERROR(VLOOKUP('Final Marks'!I443,Grades,2),"")</f>
        <v>C</v>
      </c>
      <c r="B443" t="str">
        <f>VLOOKUP('Student Report'!O443,'Final Marks'!$L$20:$M$26,2)</f>
        <v>C</v>
      </c>
    </row>
    <row r="444" spans="1:2">
      <c r="A444" t="str">
        <f>IFERROR(VLOOKUP('Final Marks'!I444,Grades,2),"")</f>
        <v>E</v>
      </c>
      <c r="B444" t="str">
        <f>VLOOKUP('Student Report'!O444,'Final Marks'!$L$20:$M$26,2)</f>
        <v>E</v>
      </c>
    </row>
    <row r="445" spans="1:2">
      <c r="A445" t="str">
        <f>IFERROR(VLOOKUP('Final Marks'!I445,Grades,2),"")</f>
        <v>Fail</v>
      </c>
      <c r="B445" t="str">
        <f>VLOOKUP('Student Report'!O445,'Final Marks'!$L$20:$M$26,2)</f>
        <v>Fail</v>
      </c>
    </row>
    <row r="446" spans="1:2">
      <c r="A446" t="str">
        <f>IFERROR(VLOOKUP('Final Marks'!I446,Grades,2),"")</f>
        <v>F</v>
      </c>
      <c r="B446" t="str">
        <f>VLOOKUP('Student Report'!O446,'Final Marks'!$L$20:$M$26,2)</f>
        <v>F</v>
      </c>
    </row>
    <row r="447" spans="1:2">
      <c r="A447" t="str">
        <f>IFERROR(VLOOKUP('Final Marks'!I447,Grades,2),"")</f>
        <v>Fail</v>
      </c>
      <c r="B447" t="str">
        <f>VLOOKUP('Student Report'!O447,'Final Marks'!$L$20:$M$26,2)</f>
        <v>Fail</v>
      </c>
    </row>
    <row r="448" spans="1:2">
      <c r="A448" t="str">
        <f>IFERROR(VLOOKUP('Final Marks'!I448,Grades,2),"")</f>
        <v>A</v>
      </c>
      <c r="B448" t="str">
        <f>VLOOKUP('Student Report'!O448,'Final Marks'!$L$20:$M$26,2)</f>
        <v>A</v>
      </c>
    </row>
    <row r="449" spans="1:2">
      <c r="A449" t="str">
        <f>IFERROR(VLOOKUP('Final Marks'!I449,Grades,2),"")</f>
        <v>D</v>
      </c>
      <c r="B449" t="str">
        <f>VLOOKUP('Student Report'!O449,'Final Marks'!$L$20:$M$26,2)</f>
        <v>D</v>
      </c>
    </row>
    <row r="450" spans="1:2">
      <c r="A450" t="str">
        <f>IFERROR(VLOOKUP('Final Marks'!I450,Grades,2),"")</f>
        <v>E</v>
      </c>
      <c r="B450" t="str">
        <f>VLOOKUP('Student Report'!O450,'Final Marks'!$L$20:$M$26,2)</f>
        <v>E</v>
      </c>
    </row>
    <row r="451" spans="1:2">
      <c r="A451" t="str">
        <f>IFERROR(VLOOKUP('Final Marks'!I451,Grades,2),"")</f>
        <v>F</v>
      </c>
      <c r="B451" t="str">
        <f>VLOOKUP('Student Report'!O451,'Final Marks'!$L$20:$M$26,2)</f>
        <v>F</v>
      </c>
    </row>
    <row r="452" spans="1:2">
      <c r="A452" t="str">
        <f>IFERROR(VLOOKUP('Final Marks'!I452,Grades,2),"")</f>
        <v>Fail</v>
      </c>
      <c r="B452" t="str">
        <f>VLOOKUP('Student Report'!O452,'Final Marks'!$L$20:$M$26,2)</f>
        <v>Fail</v>
      </c>
    </row>
    <row r="453" spans="1:2">
      <c r="A453" t="str">
        <f>IFERROR(VLOOKUP('Final Marks'!I453,Grades,2),"")</f>
        <v>F</v>
      </c>
      <c r="B453" t="str">
        <f>VLOOKUP('Student Report'!O453,'Final Marks'!$L$20:$M$26,2)</f>
        <v>F</v>
      </c>
    </row>
    <row r="454" spans="1:2">
      <c r="A454" t="str">
        <f>IFERROR(VLOOKUP('Final Marks'!I454,Grades,2),"")</f>
        <v>F</v>
      </c>
      <c r="B454" t="str">
        <f>VLOOKUP('Student Report'!O454,'Final Marks'!$L$20:$M$26,2)</f>
        <v>F</v>
      </c>
    </row>
    <row r="455" spans="1:2">
      <c r="A455" t="str">
        <f>IFERROR(VLOOKUP('Final Marks'!I455,Grades,2),"")</f>
        <v>E</v>
      </c>
      <c r="B455" t="str">
        <f>VLOOKUP('Student Report'!O455,'Final Marks'!$L$20:$M$26,2)</f>
        <v>E</v>
      </c>
    </row>
    <row r="456" spans="1:2">
      <c r="A456" t="str">
        <f>IFERROR(VLOOKUP('Final Marks'!I456,Grades,2),"")</f>
        <v>B</v>
      </c>
      <c r="B456" t="str">
        <f>VLOOKUP('Student Report'!O456,'Final Marks'!$L$20:$M$26,2)</f>
        <v>B</v>
      </c>
    </row>
    <row r="457" spans="1:2">
      <c r="A457" t="str">
        <f>IFERROR(VLOOKUP('Final Marks'!I457,Grades,2),"")</f>
        <v>C</v>
      </c>
      <c r="B457" t="str">
        <f>VLOOKUP('Student Report'!O457,'Final Marks'!$L$20:$M$26,2)</f>
        <v>C</v>
      </c>
    </row>
    <row r="458" spans="1:2">
      <c r="A458" t="str">
        <f>IFERROR(VLOOKUP('Final Marks'!I458,Grades,2),"")</f>
        <v>B</v>
      </c>
      <c r="B458" t="str">
        <f>VLOOKUP('Student Report'!O458,'Final Marks'!$L$20:$M$26,2)</f>
        <v>B</v>
      </c>
    </row>
    <row r="459" spans="1:2">
      <c r="A459" t="str">
        <f>IFERROR(VLOOKUP('Final Marks'!I459,Grades,2),"")</f>
        <v>E</v>
      </c>
      <c r="B459" t="str">
        <f>VLOOKUP('Student Report'!O459,'Final Marks'!$L$20:$M$26,2)</f>
        <v>E</v>
      </c>
    </row>
    <row r="460" spans="1:2">
      <c r="A460" t="str">
        <f>IFERROR(VLOOKUP('Final Marks'!I460,Grades,2),"")</f>
        <v>D</v>
      </c>
      <c r="B460" t="str">
        <f>VLOOKUP('Student Report'!O460,'Final Marks'!$L$20:$M$26,2)</f>
        <v>D</v>
      </c>
    </row>
    <row r="461" spans="1:2">
      <c r="A461" t="str">
        <f>IFERROR(VLOOKUP('Final Marks'!I461,Grades,2),"")</f>
        <v>C</v>
      </c>
      <c r="B461" t="str">
        <f>VLOOKUP('Student Report'!O461,'Final Marks'!$L$20:$M$26,2)</f>
        <v>C</v>
      </c>
    </row>
    <row r="462" spans="1:2">
      <c r="A462" t="str">
        <f>IFERROR(VLOOKUP('Final Marks'!I462,Grades,2),"")</f>
        <v>B</v>
      </c>
      <c r="B462" t="str">
        <f>VLOOKUP('Student Report'!O462,'Final Marks'!$L$20:$M$26,2)</f>
        <v>B</v>
      </c>
    </row>
    <row r="463" spans="1:2">
      <c r="A463" t="str">
        <f>IFERROR(VLOOKUP('Final Marks'!I463,Grades,2),"")</f>
        <v>D</v>
      </c>
      <c r="B463" t="str">
        <f>VLOOKUP('Student Report'!O463,'Final Marks'!$L$20:$M$26,2)</f>
        <v>D</v>
      </c>
    </row>
    <row r="464" spans="1:2">
      <c r="A464" t="str">
        <f>IFERROR(VLOOKUP('Final Marks'!I464,Grades,2),"")</f>
        <v>C</v>
      </c>
      <c r="B464" t="str">
        <f>VLOOKUP('Student Report'!O464,'Final Marks'!$L$20:$M$26,2)</f>
        <v>C</v>
      </c>
    </row>
    <row r="465" spans="1:2">
      <c r="A465" t="str">
        <f>IFERROR(VLOOKUP('Final Marks'!I465,Grades,2),"")</f>
        <v>C</v>
      </c>
      <c r="B465" t="str">
        <f>VLOOKUP('Student Report'!O465,'Final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486F-1F0B-4A0C-B4DB-4C900E304E8A}">
  <dimension ref="A3:E21"/>
  <sheetViews>
    <sheetView workbookViewId="0">
      <selection activeCell="E18" sqref="E18"/>
    </sheetView>
  </sheetViews>
  <sheetFormatPr defaultColWidth="11.42578125" defaultRowHeight="15"/>
  <cols>
    <col min="1" max="1" width="17.5703125" bestFit="1" customWidth="1"/>
    <col min="2" max="2" width="22.42578125" bestFit="1" customWidth="1"/>
    <col min="3" max="3" width="9.140625" bestFit="1" customWidth="1"/>
    <col min="4" max="4" width="9.42578125" bestFit="1" customWidth="1"/>
    <col min="5" max="5" width="12.5703125" bestFit="1" customWidth="1"/>
  </cols>
  <sheetData>
    <row r="3" spans="1:5">
      <c r="A3" s="18" t="s">
        <v>1279</v>
      </c>
      <c r="B3" s="18" t="s">
        <v>1280</v>
      </c>
    </row>
    <row r="4" spans="1:5">
      <c r="A4" s="18" t="s">
        <v>1281</v>
      </c>
      <c r="B4" t="s">
        <v>1282</v>
      </c>
      <c r="C4" t="s">
        <v>1283</v>
      </c>
      <c r="D4" t="s">
        <v>1284</v>
      </c>
      <c r="E4" t="s">
        <v>1285</v>
      </c>
    </row>
    <row r="5" spans="1:5">
      <c r="A5" s="4" t="s">
        <v>1263</v>
      </c>
      <c r="B5" s="19">
        <v>0.14583333333333334</v>
      </c>
      <c r="C5" s="19">
        <v>0.19211822660098521</v>
      </c>
      <c r="D5" s="19">
        <v>0.20245398773006135</v>
      </c>
      <c r="E5" s="19">
        <v>0.18614718614718614</v>
      </c>
    </row>
    <row r="6" spans="1:5">
      <c r="A6" s="4" t="s">
        <v>1262</v>
      </c>
      <c r="B6" s="19">
        <v>0.13541666666666666</v>
      </c>
      <c r="C6" s="19">
        <v>0.10837438423645321</v>
      </c>
      <c r="D6" s="19">
        <v>0.17177914110429449</v>
      </c>
      <c r="E6" s="19">
        <v>0.13636363636363635</v>
      </c>
    </row>
    <row r="7" spans="1:5">
      <c r="A7" s="4" t="s">
        <v>1261</v>
      </c>
      <c r="B7" s="19">
        <v>0.22916666666666666</v>
      </c>
      <c r="C7" s="19">
        <v>0.15270935960591134</v>
      </c>
      <c r="D7" s="19">
        <v>0.1411042944785276</v>
      </c>
      <c r="E7" s="19">
        <v>0.16450216450216451</v>
      </c>
    </row>
    <row r="8" spans="1:5">
      <c r="A8" s="4" t="s">
        <v>1260</v>
      </c>
      <c r="B8" s="19">
        <v>0.16666666666666666</v>
      </c>
      <c r="C8" s="19">
        <v>0.14285714285714285</v>
      </c>
      <c r="D8" s="19">
        <v>0.13496932515337423</v>
      </c>
      <c r="E8" s="19">
        <v>0.14502164502164502</v>
      </c>
    </row>
    <row r="9" spans="1:5">
      <c r="A9" s="4" t="s">
        <v>1259</v>
      </c>
      <c r="B9" s="19">
        <v>0.11458333333333333</v>
      </c>
      <c r="C9" s="19">
        <v>0.14778325123152711</v>
      </c>
      <c r="D9" s="19">
        <v>0.12883435582822086</v>
      </c>
      <c r="E9" s="19">
        <v>0.13419913419913421</v>
      </c>
    </row>
    <row r="10" spans="1:5">
      <c r="A10" s="4" t="s">
        <v>1258</v>
      </c>
      <c r="B10" s="19">
        <v>0.125</v>
      </c>
      <c r="C10" s="19">
        <v>0.13300492610837439</v>
      </c>
      <c r="D10" s="19">
        <v>9.202453987730061E-2</v>
      </c>
      <c r="E10" s="19">
        <v>0.11688311688311688</v>
      </c>
    </row>
    <row r="11" spans="1:5">
      <c r="A11" s="4" t="s">
        <v>1257</v>
      </c>
      <c r="B11" s="19">
        <v>8.3333333333333329E-2</v>
      </c>
      <c r="C11" s="19">
        <v>0.12315270935960591</v>
      </c>
      <c r="D11" s="19">
        <v>0.12883435582822086</v>
      </c>
      <c r="E11" s="19">
        <v>0.11688311688311688</v>
      </c>
    </row>
    <row r="12" spans="1:5">
      <c r="A12" s="4" t="s">
        <v>1285</v>
      </c>
      <c r="B12" s="19">
        <v>1</v>
      </c>
      <c r="C12" s="19">
        <v>1</v>
      </c>
      <c r="D12" s="19">
        <v>1</v>
      </c>
      <c r="E12" s="19">
        <v>1</v>
      </c>
    </row>
    <row r="15" spans="1:5">
      <c r="A15" s="18" t="s">
        <v>4</v>
      </c>
      <c r="B15" t="s">
        <v>24</v>
      </c>
    </row>
    <row r="17" spans="1:2">
      <c r="A17" s="18" t="s">
        <v>1281</v>
      </c>
      <c r="B17" t="s">
        <v>1286</v>
      </c>
    </row>
    <row r="18" spans="1:2">
      <c r="A18" s="4" t="s">
        <v>1287</v>
      </c>
      <c r="B18" s="20">
        <v>63.41935483870968</v>
      </c>
    </row>
    <row r="19" spans="1:2">
      <c r="A19" s="4" t="s">
        <v>1288</v>
      </c>
      <c r="B19" s="20">
        <v>64.796875</v>
      </c>
    </row>
    <row r="20" spans="1:2">
      <c r="A20" s="4" t="s">
        <v>1266</v>
      </c>
      <c r="B20" s="20">
        <v>68.05</v>
      </c>
    </row>
    <row r="21" spans="1:2">
      <c r="A21" s="4" t="s">
        <v>1285</v>
      </c>
      <c r="B21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466"/>
  <sheetViews>
    <sheetView tabSelected="1" topLeftCell="G1" zoomScaleNormal="100" workbookViewId="0">
      <selection activeCell="R4" sqref="R4"/>
    </sheetView>
  </sheetViews>
  <sheetFormatPr defaultColWidth="9.140625" defaultRowHeight="15"/>
  <cols>
    <col min="1" max="1" width="11.5703125" style="4" customWidth="1"/>
    <col min="2" max="2" width="12.7109375" customWidth="1"/>
    <col min="3" max="3" width="13.85546875" bestFit="1" customWidth="1"/>
    <col min="4" max="4" width="20.28515625" bestFit="1" customWidth="1"/>
    <col min="5" max="5" width="20.28515625" customWidth="1"/>
    <col min="6" max="6" width="27.42578125" customWidth="1"/>
    <col min="7" max="7" width="15" customWidth="1"/>
    <col min="8" max="8" width="14.85546875" customWidth="1"/>
    <col min="9" max="9" width="17.28515625" customWidth="1"/>
    <col min="10" max="13" width="14.140625" customWidth="1"/>
    <col min="14" max="14" width="11.7109375" customWidth="1"/>
    <col min="15" max="15" width="12.42578125" customWidth="1"/>
    <col min="16" max="16" width="10.5703125" style="7" bestFit="1" customWidth="1"/>
    <col min="17" max="17" width="14" style="7" customWidth="1"/>
    <col min="18" max="18" width="14.85546875" bestFit="1" customWidth="1"/>
    <col min="20" max="20" width="10.28515625" bestFit="1" customWidth="1"/>
  </cols>
  <sheetData>
    <row r="1" spans="1:20" ht="30" customHeight="1">
      <c r="A1" s="3" t="s">
        <v>1289</v>
      </c>
    </row>
    <row r="3" spans="1:20" ht="15.75" thickBot="1">
      <c r="A3" s="5" t="s">
        <v>1</v>
      </c>
      <c r="B3" s="2" t="s">
        <v>2</v>
      </c>
      <c r="C3" s="2" t="s">
        <v>3</v>
      </c>
      <c r="D3" s="2" t="s">
        <v>1290</v>
      </c>
      <c r="E3" s="2" t="s">
        <v>1291</v>
      </c>
      <c r="F3" s="2" t="s">
        <v>1292</v>
      </c>
      <c r="G3" s="2" t="s">
        <v>1293</v>
      </c>
      <c r="H3" s="2" t="s">
        <v>4</v>
      </c>
      <c r="I3" s="2" t="s">
        <v>1294</v>
      </c>
      <c r="J3" s="6" t="s">
        <v>1295</v>
      </c>
      <c r="K3" s="6" t="s">
        <v>1296</v>
      </c>
      <c r="L3" s="6" t="s">
        <v>1297</v>
      </c>
      <c r="M3" s="6" t="s">
        <v>1298</v>
      </c>
      <c r="N3" s="6" t="s">
        <v>1299</v>
      </c>
      <c r="O3" s="6" t="s">
        <v>9</v>
      </c>
      <c r="P3" s="8" t="s">
        <v>1249</v>
      </c>
      <c r="Q3" s="8" t="s">
        <v>1300</v>
      </c>
      <c r="R3" s="8" t="s">
        <v>1301</v>
      </c>
      <c r="T3" s="8" t="s">
        <v>1302</v>
      </c>
    </row>
    <row r="4" spans="1:20">
      <c r="A4" s="4" t="s">
        <v>10</v>
      </c>
      <c r="B4" t="s">
        <v>11</v>
      </c>
      <c r="C4" t="s">
        <v>12</v>
      </c>
      <c r="D4" t="str">
        <f>PROPER(_xlfn.CONCAT(B4," ",C4))</f>
        <v>Benjamin Abbot</v>
      </c>
      <c r="E4" t="str">
        <f>RIGHT(Report[[#This Row],[Full Name]],LEN(Report[[#This Row],[Full Name]])-FIND(" ",Report[[#This Row],[Full Name]]))</f>
        <v>Abbot</v>
      </c>
      <c r="F4" t="str">
        <f>LOWER(_xlfn.CONCAT(LEFT(B4,1),C4,"@newcollege.com"))</f>
        <v>babbot@newcollege.com</v>
      </c>
      <c r="G4" t="str">
        <f>_xlfn.CONCAT("20",RIGHT(A4,2))</f>
        <v>2015</v>
      </c>
      <c r="H4" t="s">
        <v>13</v>
      </c>
      <c r="I4" t="s">
        <v>1284</v>
      </c>
      <c r="J4">
        <f>'Marks Term 1'!I4</f>
        <v>98</v>
      </c>
      <c r="K4">
        <f>'Marks Term 2'!I4</f>
        <v>91</v>
      </c>
      <c r="L4">
        <f>'Marks Term 3'!I4</f>
        <v>84</v>
      </c>
      <c r="M4">
        <f>'Marks Term 4'!I4</f>
        <v>71</v>
      </c>
      <c r="O4" s="13">
        <f t="shared" ref="O4:O67" si="0">AVERAGE(J4:M4)</f>
        <v>86</v>
      </c>
      <c r="P4" s="7" t="str">
        <f>Calc!B4</f>
        <v>A</v>
      </c>
      <c r="Q4" s="7">
        <f>IFERROR(VLOOKUP(A4,'Absence Report'!$A$4:$B$29,2,0),0)</f>
        <v>1</v>
      </c>
      <c r="R4" s="17">
        <v>3121</v>
      </c>
      <c r="T4" t="e">
        <f ca="1">Calc!D3</f>
        <v>#VALUE!</v>
      </c>
    </row>
    <row r="5" spans="1:20">
      <c r="A5" s="4" t="s">
        <v>14</v>
      </c>
      <c r="B5" t="s">
        <v>15</v>
      </c>
      <c r="C5" t="s">
        <v>16</v>
      </c>
      <c r="D5" t="str">
        <f t="shared" ref="D5:D68" si="1">PROPER(_xlfn.CONCAT(B5," ",C5))</f>
        <v>Raghav Abla</v>
      </c>
      <c r="E5" t="str">
        <f>RIGHT(Report[[#This Row],[Full Name]],LEN(Report[[#This Row],[Full Name]])-FIND(" ",Report[[#This Row],[Full Name]]))</f>
        <v>Abla</v>
      </c>
      <c r="F5" t="str">
        <f t="shared" ref="F5:F68" si="2">LOWER(_xlfn.CONCAT(LEFT(B5,1),C5,"@newcollege.com"))</f>
        <v>rabla@newcollege.com</v>
      </c>
      <c r="G5" t="str">
        <f t="shared" ref="G5:G68" si="3">_xlfn.CONCAT("20",RIGHT(A5,2))</f>
        <v>2016</v>
      </c>
      <c r="H5" t="s">
        <v>13</v>
      </c>
      <c r="I5" t="s">
        <v>1282</v>
      </c>
      <c r="J5">
        <f>'Marks Term 1'!I5</f>
        <v>46</v>
      </c>
      <c r="K5">
        <f>'Marks Term 2'!I5</f>
        <v>15</v>
      </c>
      <c r="L5">
        <f>'Marks Term 3'!I5</f>
        <v>36</v>
      </c>
      <c r="M5">
        <f>'Marks Term 4'!I5</f>
        <v>25</v>
      </c>
      <c r="O5" s="13">
        <f t="shared" si="0"/>
        <v>30.5</v>
      </c>
      <c r="P5" s="7" t="str">
        <f>Calc!B5</f>
        <v>Fail</v>
      </c>
      <c r="Q5" s="7">
        <f>IFERROR(VLOOKUP(A5,'Absence Report'!$A$4:$B$29,2,0),0)</f>
        <v>0</v>
      </c>
      <c r="R5" s="17">
        <v>1913</v>
      </c>
      <c r="T5" t="e">
        <f ca="1">Calc!E3</f>
        <v>#VALUE!</v>
      </c>
    </row>
    <row r="6" spans="1:20">
      <c r="A6" s="4" t="s">
        <v>17</v>
      </c>
      <c r="B6" t="s">
        <v>18</v>
      </c>
      <c r="C6" t="s">
        <v>19</v>
      </c>
      <c r="D6" t="str">
        <f t="shared" si="1"/>
        <v>Cecilie Abouzeid</v>
      </c>
      <c r="E6" t="str">
        <f>RIGHT(Report[[#This Row],[Full Name]],LEN(Report[[#This Row],[Full Name]])-FIND(" ",Report[[#This Row],[Full Name]]))</f>
        <v>Abouzeid</v>
      </c>
      <c r="F6" t="str">
        <f t="shared" si="2"/>
        <v>cabouzeid@newcollege.com</v>
      </c>
      <c r="G6" t="str">
        <f t="shared" si="3"/>
        <v>2017</v>
      </c>
      <c r="H6" t="s">
        <v>20</v>
      </c>
      <c r="I6" t="s">
        <v>1283</v>
      </c>
      <c r="J6">
        <f>'Marks Term 1'!I6</f>
        <v>87</v>
      </c>
      <c r="K6">
        <f>'Marks Term 2'!I6</f>
        <v>64</v>
      </c>
      <c r="L6">
        <f>'Marks Term 3'!I6</f>
        <v>63</v>
      </c>
      <c r="M6">
        <f>'Marks Term 4'!I6</f>
        <v>65</v>
      </c>
      <c r="O6" s="13">
        <f t="shared" si="0"/>
        <v>69.75</v>
      </c>
      <c r="P6" s="7" t="str">
        <f>Calc!B6</f>
        <v>C</v>
      </c>
      <c r="Q6" s="7">
        <f>IFERROR(VLOOKUP(A6,'Absence Report'!$A$4:$B$29,2,0),0)</f>
        <v>0</v>
      </c>
      <c r="R6" s="17">
        <v>1756</v>
      </c>
      <c r="T6" t="e">
        <f ca="1">Calc!F3</f>
        <v>#VALUE!</v>
      </c>
    </row>
    <row r="7" spans="1:20">
      <c r="A7" s="4" t="s">
        <v>21</v>
      </c>
      <c r="B7" t="s">
        <v>22</v>
      </c>
      <c r="C7" t="s">
        <v>23</v>
      </c>
      <c r="D7" t="str">
        <f t="shared" si="1"/>
        <v>Tani Afif</v>
      </c>
      <c r="E7" t="str">
        <f>RIGHT(Report[[#This Row],[Full Name]],LEN(Report[[#This Row],[Full Name]])-FIND(" ",Report[[#This Row],[Full Name]]))</f>
        <v>Afif</v>
      </c>
      <c r="F7" t="str">
        <f t="shared" si="2"/>
        <v>tafif@newcollege.com</v>
      </c>
      <c r="G7" t="str">
        <f t="shared" si="3"/>
        <v>2015</v>
      </c>
      <c r="H7" t="s">
        <v>24</v>
      </c>
      <c r="I7" t="s">
        <v>1283</v>
      </c>
      <c r="J7">
        <f>'Marks Term 1'!I7</f>
        <v>90</v>
      </c>
      <c r="K7">
        <f>'Marks Term 2'!I7</f>
        <v>92</v>
      </c>
      <c r="L7">
        <f>'Marks Term 3'!I7</f>
        <v>81</v>
      </c>
      <c r="M7">
        <f>'Marks Term 4'!I7</f>
        <v>82</v>
      </c>
      <c r="O7" s="13">
        <f t="shared" si="0"/>
        <v>86.25</v>
      </c>
      <c r="P7" s="7" t="str">
        <f>Calc!B7</f>
        <v>A</v>
      </c>
      <c r="Q7" s="7">
        <f>IFERROR(VLOOKUP(A7,'Absence Report'!$A$4:$B$29,2,0),0)</f>
        <v>0</v>
      </c>
      <c r="R7" s="17">
        <v>5432</v>
      </c>
    </row>
    <row r="8" spans="1:20">
      <c r="A8" s="4" t="s">
        <v>25</v>
      </c>
      <c r="B8" t="s">
        <v>26</v>
      </c>
      <c r="C8" t="s">
        <v>27</v>
      </c>
      <c r="D8" t="str">
        <f t="shared" si="1"/>
        <v>Jo Ahmed</v>
      </c>
      <c r="E8" t="str">
        <f>RIGHT(Report[[#This Row],[Full Name]],LEN(Report[[#This Row],[Full Name]])-FIND(" ",Report[[#This Row],[Full Name]]))</f>
        <v>Ahmed</v>
      </c>
      <c r="F8" t="str">
        <f t="shared" si="2"/>
        <v>jahmed@newcollege.com</v>
      </c>
      <c r="G8" t="str">
        <f t="shared" si="3"/>
        <v>2016</v>
      </c>
      <c r="H8" t="s">
        <v>28</v>
      </c>
      <c r="I8" t="s">
        <v>1284</v>
      </c>
      <c r="J8">
        <f>'Marks Term 1'!I8</f>
        <v>63</v>
      </c>
      <c r="K8">
        <f>'Marks Term 2'!I8</f>
        <v>64</v>
      </c>
      <c r="L8">
        <f>'Marks Term 3'!I8</f>
        <v>82</v>
      </c>
      <c r="M8">
        <f>'Marks Term 4'!I8</f>
        <v>95</v>
      </c>
      <c r="O8" s="13">
        <f t="shared" si="0"/>
        <v>76</v>
      </c>
      <c r="P8" s="7" t="str">
        <f>Calc!B8</f>
        <v>B</v>
      </c>
      <c r="Q8" s="7">
        <f>IFERROR(VLOOKUP(A8,'Absence Report'!$A$4:$B$29,2,0),0)</f>
        <v>0</v>
      </c>
      <c r="R8" s="17">
        <v>0</v>
      </c>
    </row>
    <row r="9" spans="1:20">
      <c r="A9" s="4" t="s">
        <v>29</v>
      </c>
      <c r="B9" t="s">
        <v>30</v>
      </c>
      <c r="C9" t="s">
        <v>31</v>
      </c>
      <c r="D9" t="str">
        <f t="shared" si="1"/>
        <v>Hongyu Ahn</v>
      </c>
      <c r="E9" t="str">
        <f>RIGHT(Report[[#This Row],[Full Name]],LEN(Report[[#This Row],[Full Name]])-FIND(" ",Report[[#This Row],[Full Name]]))</f>
        <v>Ahn</v>
      </c>
      <c r="F9" t="str">
        <f t="shared" si="2"/>
        <v>hahn@newcollege.com</v>
      </c>
      <c r="G9" t="str">
        <f t="shared" si="3"/>
        <v>2016</v>
      </c>
      <c r="H9" t="s">
        <v>24</v>
      </c>
      <c r="I9" t="s">
        <v>1283</v>
      </c>
      <c r="J9">
        <f>'Marks Term 1'!I9</f>
        <v>38</v>
      </c>
      <c r="K9">
        <f>'Marks Term 2'!I9</f>
        <v>39</v>
      </c>
      <c r="L9">
        <f>'Marks Term 3'!I9</f>
        <v>30</v>
      </c>
      <c r="M9">
        <f>'Marks Term 4'!I9</f>
        <v>53</v>
      </c>
      <c r="O9" s="13">
        <f t="shared" si="0"/>
        <v>40</v>
      </c>
      <c r="P9" s="7" t="str">
        <f>Calc!B9</f>
        <v>F</v>
      </c>
      <c r="Q9" s="7">
        <f>IFERROR(VLOOKUP(A9,'Absence Report'!$A$4:$B$29,2,0),0)</f>
        <v>0</v>
      </c>
      <c r="R9" s="17">
        <v>11433</v>
      </c>
    </row>
    <row r="10" spans="1:20">
      <c r="A10" s="4" t="s">
        <v>32</v>
      </c>
      <c r="B10" t="s">
        <v>33</v>
      </c>
      <c r="C10" t="s">
        <v>34</v>
      </c>
      <c r="D10" t="str">
        <f t="shared" si="1"/>
        <v>Jack Ashworth</v>
      </c>
      <c r="E10" t="str">
        <f>RIGHT(Report[[#This Row],[Full Name]],LEN(Report[[#This Row],[Full Name]])-FIND(" ",Report[[#This Row],[Full Name]]))</f>
        <v>Ashworth</v>
      </c>
      <c r="F10" t="str">
        <f t="shared" si="2"/>
        <v>jashworth@newcollege.com</v>
      </c>
      <c r="G10" t="str">
        <f t="shared" si="3"/>
        <v>2015</v>
      </c>
      <c r="H10" t="s">
        <v>13</v>
      </c>
      <c r="I10" t="s">
        <v>1283</v>
      </c>
      <c r="J10">
        <f>'Marks Term 1'!I10</f>
        <v>51</v>
      </c>
      <c r="K10">
        <f>'Marks Term 2'!I10</f>
        <v>74</v>
      </c>
      <c r="L10">
        <f>'Marks Term 3'!I10</f>
        <v>57</v>
      </c>
      <c r="M10">
        <f>'Marks Term 4'!I10</f>
        <v>54</v>
      </c>
      <c r="O10" s="13">
        <f t="shared" si="0"/>
        <v>59</v>
      </c>
      <c r="P10" s="7" t="str">
        <f>Calc!B10</f>
        <v>D</v>
      </c>
      <c r="Q10" s="7">
        <f>IFERROR(VLOOKUP(A10,'Absence Report'!$A$4:$B$29,2,0),0)</f>
        <v>0</v>
      </c>
      <c r="R10" s="17">
        <v>13410</v>
      </c>
    </row>
    <row r="11" spans="1:20">
      <c r="A11" s="4" t="s">
        <v>35</v>
      </c>
      <c r="B11" t="s">
        <v>36</v>
      </c>
      <c r="C11" t="s">
        <v>37</v>
      </c>
      <c r="D11" t="str">
        <f t="shared" si="1"/>
        <v>Olivia Jones</v>
      </c>
      <c r="E11" t="str">
        <f>RIGHT(Report[[#This Row],[Full Name]],LEN(Report[[#This Row],[Full Name]])-FIND(" ",Report[[#This Row],[Full Name]]))</f>
        <v>Jones</v>
      </c>
      <c r="F11" t="str">
        <f t="shared" si="2"/>
        <v>ojones@newcollege.com</v>
      </c>
      <c r="G11" t="str">
        <f t="shared" si="3"/>
        <v>2017</v>
      </c>
      <c r="H11" t="s">
        <v>13</v>
      </c>
      <c r="I11" t="s">
        <v>1282</v>
      </c>
      <c r="J11">
        <f>'Marks Term 1'!I11</f>
        <v>80</v>
      </c>
      <c r="K11">
        <f>'Marks Term 2'!I11</f>
        <v>91</v>
      </c>
      <c r="L11">
        <f>'Marks Term 3'!I11</f>
        <v>54</v>
      </c>
      <c r="M11">
        <f>'Marks Term 4'!I11</f>
        <v>74</v>
      </c>
      <c r="O11" s="13">
        <f t="shared" si="0"/>
        <v>74.75</v>
      </c>
      <c r="P11" s="7" t="str">
        <f>Calc!B11</f>
        <v>C</v>
      </c>
      <c r="Q11" s="7">
        <f>IFERROR(VLOOKUP(A11,'Absence Report'!$A$4:$B$29,2,0),0)</f>
        <v>0</v>
      </c>
      <c r="R11" s="17">
        <v>9498</v>
      </c>
    </row>
    <row r="12" spans="1:20">
      <c r="A12" s="4" t="s">
        <v>38</v>
      </c>
      <c r="B12" t="s">
        <v>39</v>
      </c>
      <c r="C12" t="s">
        <v>40</v>
      </c>
      <c r="D12" t="str">
        <f t="shared" si="1"/>
        <v>David Albert</v>
      </c>
      <c r="E12" t="str">
        <f>RIGHT(Report[[#This Row],[Full Name]],LEN(Report[[#This Row],[Full Name]])-FIND(" ",Report[[#This Row],[Full Name]]))</f>
        <v>Albert</v>
      </c>
      <c r="F12" t="str">
        <f t="shared" si="2"/>
        <v>dalbert@newcollege.com</v>
      </c>
      <c r="G12" t="str">
        <f t="shared" si="3"/>
        <v>2015</v>
      </c>
      <c r="H12" t="s">
        <v>20</v>
      </c>
      <c r="I12" t="s">
        <v>1284</v>
      </c>
      <c r="J12">
        <f>'Marks Term 1'!I12</f>
        <v>25</v>
      </c>
      <c r="K12">
        <f>'Marks Term 2'!I12</f>
        <v>10</v>
      </c>
      <c r="L12">
        <f>'Marks Term 3'!I12</f>
        <v>38</v>
      </c>
      <c r="M12">
        <f>'Marks Term 4'!I12</f>
        <v>23</v>
      </c>
      <c r="O12" s="13">
        <f t="shared" si="0"/>
        <v>24</v>
      </c>
      <c r="P12" s="7" t="str">
        <f>Calc!B12</f>
        <v>Fail</v>
      </c>
      <c r="Q12" s="7">
        <f>IFERROR(VLOOKUP(A12,'Absence Report'!$A$4:$B$29,2,0),0)</f>
        <v>0</v>
      </c>
      <c r="R12" s="17">
        <v>1358</v>
      </c>
    </row>
    <row r="13" spans="1:20">
      <c r="A13" s="4" t="s">
        <v>41</v>
      </c>
      <c r="B13" t="s">
        <v>42</v>
      </c>
      <c r="C13" t="s">
        <v>43</v>
      </c>
      <c r="D13" t="str">
        <f t="shared" si="1"/>
        <v>Carlo Alexander</v>
      </c>
      <c r="E13" t="str">
        <f>RIGHT(Report[[#This Row],[Full Name]],LEN(Report[[#This Row],[Full Name]])-FIND(" ",Report[[#This Row],[Full Name]]))</f>
        <v>Alexander</v>
      </c>
      <c r="F13" t="str">
        <f t="shared" si="2"/>
        <v>calexander@newcollege.com</v>
      </c>
      <c r="G13" t="str">
        <f t="shared" si="3"/>
        <v>2016</v>
      </c>
      <c r="H13" t="s">
        <v>24</v>
      </c>
      <c r="I13" t="s">
        <v>1284</v>
      </c>
      <c r="J13">
        <f>'Marks Term 1'!I13</f>
        <v>69</v>
      </c>
      <c r="K13">
        <f>'Marks Term 2'!I13</f>
        <v>55</v>
      </c>
      <c r="L13">
        <f>'Marks Term 3'!I13</f>
        <v>53</v>
      </c>
      <c r="M13">
        <f>'Marks Term 4'!I13</f>
        <v>65</v>
      </c>
      <c r="O13" s="13">
        <f t="shared" si="0"/>
        <v>60.5</v>
      </c>
      <c r="P13" s="7" t="str">
        <f>Calc!B13</f>
        <v>D</v>
      </c>
      <c r="Q13" s="7">
        <f>IFERROR(VLOOKUP(A13,'Absence Report'!$A$4:$B$29,2,0),0)</f>
        <v>0</v>
      </c>
      <c r="R13" s="17">
        <v>3225</v>
      </c>
    </row>
    <row r="14" spans="1:20">
      <c r="A14" s="4" t="s">
        <v>44</v>
      </c>
      <c r="B14" t="s">
        <v>45</v>
      </c>
      <c r="C14" t="s">
        <v>46</v>
      </c>
      <c r="D14" t="str">
        <f t="shared" si="1"/>
        <v>John Alshafii</v>
      </c>
      <c r="E14" t="str">
        <f>RIGHT(Report[[#This Row],[Full Name]],LEN(Report[[#This Row],[Full Name]])-FIND(" ",Report[[#This Row],[Full Name]]))</f>
        <v>Alshafii</v>
      </c>
      <c r="F14" t="str">
        <f t="shared" si="2"/>
        <v>jalshafii@newcollege.com</v>
      </c>
      <c r="G14" t="str">
        <f t="shared" si="3"/>
        <v>2016</v>
      </c>
      <c r="H14" t="s">
        <v>24</v>
      </c>
      <c r="I14" t="s">
        <v>1283</v>
      </c>
      <c r="J14">
        <f>'Marks Term 1'!I14</f>
        <v>68</v>
      </c>
      <c r="K14">
        <f>'Marks Term 2'!I14</f>
        <v>55</v>
      </c>
      <c r="L14">
        <f>'Marks Term 3'!I14</f>
        <v>86</v>
      </c>
      <c r="M14">
        <f>'Marks Term 4'!I14</f>
        <v>58</v>
      </c>
      <c r="O14" s="13">
        <f t="shared" si="0"/>
        <v>66.75</v>
      </c>
      <c r="P14" s="7" t="str">
        <f>Calc!B14</f>
        <v>C</v>
      </c>
      <c r="Q14" s="7">
        <f>IFERROR(VLOOKUP(A14,'Absence Report'!$A$4:$B$29,2,0),0)</f>
        <v>0</v>
      </c>
      <c r="R14" s="17">
        <v>1003</v>
      </c>
    </row>
    <row r="15" spans="1:20">
      <c r="A15" s="4" t="s">
        <v>47</v>
      </c>
      <c r="B15" t="s">
        <v>48</v>
      </c>
      <c r="C15" t="s">
        <v>49</v>
      </c>
      <c r="D15" t="str">
        <f t="shared" si="1"/>
        <v>Haoming Amjad</v>
      </c>
      <c r="E15" t="str">
        <f>RIGHT(Report[[#This Row],[Full Name]],LEN(Report[[#This Row],[Full Name]])-FIND(" ",Report[[#This Row],[Full Name]]))</f>
        <v>Amjad</v>
      </c>
      <c r="F15" t="str">
        <f t="shared" si="2"/>
        <v>hamjad@newcollege.com</v>
      </c>
      <c r="G15" t="str">
        <f t="shared" si="3"/>
        <v>2016</v>
      </c>
      <c r="H15" t="s">
        <v>24</v>
      </c>
      <c r="I15" t="s">
        <v>1284</v>
      </c>
      <c r="J15">
        <f>'Marks Term 1'!I15</f>
        <v>43</v>
      </c>
      <c r="K15">
        <f>'Marks Term 2'!I15</f>
        <v>64</v>
      </c>
      <c r="L15">
        <f>'Marks Term 3'!I15</f>
        <v>16</v>
      </c>
      <c r="M15">
        <f>'Marks Term 4'!I15</f>
        <v>11</v>
      </c>
      <c r="O15" s="13">
        <f t="shared" si="0"/>
        <v>33.5</v>
      </c>
      <c r="P15" s="7" t="str">
        <f>Calc!B15</f>
        <v>Fail</v>
      </c>
      <c r="Q15" s="7">
        <f>IFERROR(VLOOKUP(A15,'Absence Report'!$A$4:$B$29,2,0),0)</f>
        <v>12</v>
      </c>
      <c r="R15" s="17">
        <v>5214</v>
      </c>
    </row>
    <row r="16" spans="1:20">
      <c r="A16" s="4" t="s">
        <v>50</v>
      </c>
      <c r="B16" t="s">
        <v>51</v>
      </c>
      <c r="C16" t="s">
        <v>52</v>
      </c>
      <c r="D16" t="str">
        <f t="shared" si="1"/>
        <v>Sara An</v>
      </c>
      <c r="E16" t="str">
        <f>RIGHT(Report[[#This Row],[Full Name]],LEN(Report[[#This Row],[Full Name]])-FIND(" ",Report[[#This Row],[Full Name]]))</f>
        <v>An</v>
      </c>
      <c r="F16" t="str">
        <f t="shared" si="2"/>
        <v>san@newcollege.com</v>
      </c>
      <c r="G16" t="str">
        <f t="shared" si="3"/>
        <v>2017</v>
      </c>
      <c r="H16" t="s">
        <v>28</v>
      </c>
      <c r="I16" t="s">
        <v>1284</v>
      </c>
      <c r="J16">
        <f>'Marks Term 1'!I16</f>
        <v>57</v>
      </c>
      <c r="K16">
        <f>'Marks Term 2'!I16</f>
        <v>40</v>
      </c>
      <c r="L16">
        <f>'Marks Term 3'!I16</f>
        <v>48</v>
      </c>
      <c r="M16">
        <f>'Marks Term 4'!I16</f>
        <v>60</v>
      </c>
      <c r="O16" s="13">
        <f t="shared" si="0"/>
        <v>51.25</v>
      </c>
      <c r="P16" s="7" t="str">
        <f>Calc!B16</f>
        <v>E</v>
      </c>
      <c r="Q16" s="7">
        <f>IFERROR(VLOOKUP(A16,'Absence Report'!$A$4:$B$29,2,0),0)</f>
        <v>0</v>
      </c>
      <c r="R16" s="17">
        <v>12450</v>
      </c>
    </row>
    <row r="17" spans="1:18">
      <c r="A17" s="4" t="s">
        <v>53</v>
      </c>
      <c r="B17" t="s">
        <v>54</v>
      </c>
      <c r="C17" t="s">
        <v>55</v>
      </c>
      <c r="D17" t="str">
        <f t="shared" si="1"/>
        <v>Michael Anthony</v>
      </c>
      <c r="E17" t="str">
        <f>RIGHT(Report[[#This Row],[Full Name]],LEN(Report[[#This Row],[Full Name]])-FIND(" ",Report[[#This Row],[Full Name]]))</f>
        <v>Anthony</v>
      </c>
      <c r="F17" t="str">
        <f t="shared" si="2"/>
        <v>manthony@newcollege.com</v>
      </c>
      <c r="G17" t="str">
        <f t="shared" si="3"/>
        <v>2016</v>
      </c>
      <c r="H17" t="s">
        <v>13</v>
      </c>
      <c r="I17" t="s">
        <v>1283</v>
      </c>
      <c r="J17">
        <f>'Marks Term 1'!I17</f>
        <v>65</v>
      </c>
      <c r="K17">
        <f>'Marks Term 2'!I17</f>
        <v>57</v>
      </c>
      <c r="L17">
        <f>'Marks Term 3'!I17</f>
        <v>59</v>
      </c>
      <c r="M17">
        <f>'Marks Term 4'!I17</f>
        <v>69</v>
      </c>
      <c r="O17" s="13">
        <f t="shared" si="0"/>
        <v>62.5</v>
      </c>
      <c r="P17" s="7" t="str">
        <f>Calc!B17</f>
        <v>D</v>
      </c>
      <c r="Q17" s="7">
        <f>IFERROR(VLOOKUP(A17,'Absence Report'!$A$4:$B$29,2,0),0)</f>
        <v>0</v>
      </c>
      <c r="R17" s="17">
        <v>10370</v>
      </c>
    </row>
    <row r="18" spans="1:18">
      <c r="A18" s="4" t="s">
        <v>56</v>
      </c>
      <c r="B18" t="s">
        <v>57</v>
      </c>
      <c r="C18" t="s">
        <v>58</v>
      </c>
      <c r="D18" t="str">
        <f t="shared" si="1"/>
        <v>Marco Antonelli</v>
      </c>
      <c r="E18" t="str">
        <f>RIGHT(Report[[#This Row],[Full Name]],LEN(Report[[#This Row],[Full Name]])-FIND(" ",Report[[#This Row],[Full Name]]))</f>
        <v>Antonelli</v>
      </c>
      <c r="F18" t="str">
        <f t="shared" si="2"/>
        <v>mantonelli@newcollege.com</v>
      </c>
      <c r="G18" t="str">
        <f t="shared" si="3"/>
        <v>2017</v>
      </c>
      <c r="H18" t="s">
        <v>24</v>
      </c>
      <c r="I18" t="s">
        <v>1284</v>
      </c>
      <c r="J18">
        <f>'Marks Term 1'!I18</f>
        <v>62</v>
      </c>
      <c r="K18">
        <f>'Marks Term 2'!I18</f>
        <v>87</v>
      </c>
      <c r="L18">
        <f>'Marks Term 3'!I18</f>
        <v>86</v>
      </c>
      <c r="M18">
        <f>'Marks Term 4'!I18</f>
        <v>77</v>
      </c>
      <c r="O18" s="13">
        <f t="shared" si="0"/>
        <v>78</v>
      </c>
      <c r="P18" s="7" t="str">
        <f>Calc!B18</f>
        <v>B</v>
      </c>
      <c r="Q18" s="7">
        <f>IFERROR(VLOOKUP(A18,'Absence Report'!$A$4:$B$29,2,0),0)</f>
        <v>0</v>
      </c>
      <c r="R18" s="17">
        <v>8610</v>
      </c>
    </row>
    <row r="19" spans="1:18">
      <c r="A19" s="4" t="s">
        <v>59</v>
      </c>
      <c r="B19" t="s">
        <v>60</v>
      </c>
      <c r="C19" t="s">
        <v>61</v>
      </c>
      <c r="D19" t="str">
        <f t="shared" si="1"/>
        <v>Mitchell Antonio</v>
      </c>
      <c r="E19" t="str">
        <f>RIGHT(Report[[#This Row],[Full Name]],LEN(Report[[#This Row],[Full Name]])-FIND(" ",Report[[#This Row],[Full Name]]))</f>
        <v>Antonio</v>
      </c>
      <c r="F19" t="str">
        <f t="shared" si="2"/>
        <v>mantonio@newcollege.com</v>
      </c>
      <c r="G19" t="str">
        <f t="shared" si="3"/>
        <v>2015</v>
      </c>
      <c r="H19" t="s">
        <v>24</v>
      </c>
      <c r="I19" t="s">
        <v>1284</v>
      </c>
      <c r="J19">
        <f>'Marks Term 1'!I19</f>
        <v>78</v>
      </c>
      <c r="K19">
        <f>'Marks Term 2'!I19</f>
        <v>89</v>
      </c>
      <c r="L19">
        <f>'Marks Term 3'!I19</f>
        <v>46</v>
      </c>
      <c r="M19">
        <f>'Marks Term 4'!I19</f>
        <v>89</v>
      </c>
      <c r="O19" s="13">
        <f t="shared" si="0"/>
        <v>75.5</v>
      </c>
      <c r="P19" s="7" t="str">
        <f>Calc!B19</f>
        <v>B</v>
      </c>
      <c r="Q19" s="7">
        <f>IFERROR(VLOOKUP(A19,'Absence Report'!$A$4:$B$29,2,0),0)</f>
        <v>0</v>
      </c>
      <c r="R19" s="17">
        <v>7815</v>
      </c>
    </row>
    <row r="20" spans="1:18">
      <c r="A20" s="4" t="s">
        <v>62</v>
      </c>
      <c r="B20" t="s">
        <v>63</v>
      </c>
      <c r="C20" t="s">
        <v>64</v>
      </c>
      <c r="D20" t="str">
        <f t="shared" si="1"/>
        <v>Rachel Anura</v>
      </c>
      <c r="E20" t="str">
        <f>RIGHT(Report[[#This Row],[Full Name]],LEN(Report[[#This Row],[Full Name]])-FIND(" ",Report[[#This Row],[Full Name]]))</f>
        <v>Anura</v>
      </c>
      <c r="F20" t="str">
        <f t="shared" si="2"/>
        <v>ranura@newcollege.com</v>
      </c>
      <c r="G20" t="str">
        <f t="shared" si="3"/>
        <v>2016</v>
      </c>
      <c r="H20" t="s">
        <v>28</v>
      </c>
      <c r="I20" t="s">
        <v>1283</v>
      </c>
      <c r="J20">
        <f>'Marks Term 1'!I20</f>
        <v>50</v>
      </c>
      <c r="K20">
        <f>'Marks Term 2'!I20</f>
        <v>89</v>
      </c>
      <c r="L20">
        <f>'Marks Term 3'!I20</f>
        <v>48</v>
      </c>
      <c r="M20">
        <f>'Marks Term 4'!I20</f>
        <v>39</v>
      </c>
      <c r="O20" s="13">
        <f t="shared" si="0"/>
        <v>56.5</v>
      </c>
      <c r="P20" s="7" t="str">
        <f>Calc!B20</f>
        <v>D</v>
      </c>
      <c r="Q20" s="7">
        <f>IFERROR(VLOOKUP(A20,'Absence Report'!$A$4:$B$29,2,0),0)</f>
        <v>0</v>
      </c>
      <c r="R20" s="17">
        <v>15691</v>
      </c>
    </row>
    <row r="21" spans="1:18">
      <c r="A21" s="4" t="s">
        <v>65</v>
      </c>
      <c r="B21" t="s">
        <v>66</v>
      </c>
      <c r="C21" t="s">
        <v>67</v>
      </c>
      <c r="D21" t="str">
        <f t="shared" si="1"/>
        <v>Lily Appleby</v>
      </c>
      <c r="E21" t="str">
        <f>RIGHT(Report[[#This Row],[Full Name]],LEN(Report[[#This Row],[Full Name]])-FIND(" ",Report[[#This Row],[Full Name]]))</f>
        <v>Appleby</v>
      </c>
      <c r="F21" t="str">
        <f t="shared" si="2"/>
        <v>lappleby@newcollege.com</v>
      </c>
      <c r="G21" t="str">
        <f t="shared" si="3"/>
        <v>2016</v>
      </c>
      <c r="H21" t="s">
        <v>20</v>
      </c>
      <c r="I21" t="s">
        <v>1284</v>
      </c>
      <c r="J21">
        <f>'Marks Term 1'!I21</f>
        <v>28</v>
      </c>
      <c r="K21">
        <f>'Marks Term 2'!I21</f>
        <v>67</v>
      </c>
      <c r="L21">
        <f>'Marks Term 3'!I21</f>
        <v>31</v>
      </c>
      <c r="M21">
        <f>'Marks Term 4'!I21</f>
        <v>8</v>
      </c>
      <c r="O21" s="13">
        <f t="shared" si="0"/>
        <v>33.5</v>
      </c>
      <c r="P21" s="7" t="str">
        <f>Calc!B21</f>
        <v>Fail</v>
      </c>
      <c r="Q21" s="7">
        <f>IFERROR(VLOOKUP(A21,'Absence Report'!$A$4:$B$29,2,0),0)</f>
        <v>0</v>
      </c>
      <c r="R21" s="17">
        <v>12248</v>
      </c>
    </row>
    <row r="22" spans="1:18">
      <c r="A22" s="4" t="s">
        <v>68</v>
      </c>
      <c r="B22" t="s">
        <v>69</v>
      </c>
      <c r="C22" t="s">
        <v>70</v>
      </c>
      <c r="D22" t="str">
        <f t="shared" si="1"/>
        <v>Bin Arhin</v>
      </c>
      <c r="E22" t="str">
        <f>RIGHT(Report[[#This Row],[Full Name]],LEN(Report[[#This Row],[Full Name]])-FIND(" ",Report[[#This Row],[Full Name]]))</f>
        <v>Arhin</v>
      </c>
      <c r="F22" t="str">
        <f t="shared" si="2"/>
        <v>barhin@newcollege.com</v>
      </c>
      <c r="G22" t="str">
        <f t="shared" si="3"/>
        <v>2017</v>
      </c>
      <c r="H22" t="s">
        <v>24</v>
      </c>
      <c r="I22" t="s">
        <v>1283</v>
      </c>
      <c r="J22">
        <f>'Marks Term 1'!I22</f>
        <v>97</v>
      </c>
      <c r="K22">
        <f>'Marks Term 2'!I22</f>
        <v>95</v>
      </c>
      <c r="L22">
        <f>'Marks Term 3'!I22</f>
        <v>91</v>
      </c>
      <c r="M22">
        <f>'Marks Term 4'!I22</f>
        <v>86</v>
      </c>
      <c r="O22" s="13">
        <f t="shared" si="0"/>
        <v>92.25</v>
      </c>
      <c r="P22" s="7" t="str">
        <f>Calc!B22</f>
        <v>A</v>
      </c>
      <c r="Q22" s="7">
        <f>IFERROR(VLOOKUP(A22,'Absence Report'!$A$4:$B$29,2,0),0)</f>
        <v>0</v>
      </c>
      <c r="R22" s="17">
        <v>0</v>
      </c>
    </row>
    <row r="23" spans="1:18">
      <c r="A23" s="4" t="s">
        <v>71</v>
      </c>
      <c r="B23" t="s">
        <v>54</v>
      </c>
      <c r="C23" t="s">
        <v>72</v>
      </c>
      <c r="D23" t="str">
        <f t="shared" si="1"/>
        <v>Michael Au</v>
      </c>
      <c r="E23" t="str">
        <f>RIGHT(Report[[#This Row],[Full Name]],LEN(Report[[#This Row],[Full Name]])-FIND(" ",Report[[#This Row],[Full Name]]))</f>
        <v>Au</v>
      </c>
      <c r="F23" t="str">
        <f t="shared" si="2"/>
        <v>mau@newcollege.com</v>
      </c>
      <c r="G23" t="str">
        <f t="shared" si="3"/>
        <v>2015</v>
      </c>
      <c r="H23" t="s">
        <v>20</v>
      </c>
      <c r="I23" t="s">
        <v>1283</v>
      </c>
      <c r="J23">
        <f>'Marks Term 1'!I23</f>
        <v>46</v>
      </c>
      <c r="K23">
        <f>'Marks Term 2'!I23</f>
        <v>42</v>
      </c>
      <c r="L23">
        <f>'Marks Term 3'!I23</f>
        <v>31</v>
      </c>
      <c r="M23">
        <f>'Marks Term 4'!I23</f>
        <v>81</v>
      </c>
      <c r="O23" s="13">
        <f t="shared" si="0"/>
        <v>50</v>
      </c>
      <c r="P23" s="7" t="str">
        <f>Calc!B23</f>
        <v>E</v>
      </c>
      <c r="Q23" s="7">
        <f>IFERROR(VLOOKUP(A23,'Absence Report'!$A$4:$B$29,2,0),0)</f>
        <v>0</v>
      </c>
      <c r="R23" s="17">
        <v>15282</v>
      </c>
    </row>
    <row r="24" spans="1:18">
      <c r="A24" s="4" t="s">
        <v>73</v>
      </c>
      <c r="B24" t="s">
        <v>74</v>
      </c>
      <c r="C24" t="s">
        <v>75</v>
      </c>
      <c r="D24" t="str">
        <f t="shared" si="1"/>
        <v>Lauren Bailey</v>
      </c>
      <c r="E24" t="str">
        <f>RIGHT(Report[[#This Row],[Full Name]],LEN(Report[[#This Row],[Full Name]])-FIND(" ",Report[[#This Row],[Full Name]]))</f>
        <v>Bailey</v>
      </c>
      <c r="F24" t="str">
        <f t="shared" si="2"/>
        <v>lbailey@newcollege.com</v>
      </c>
      <c r="G24" t="str">
        <f t="shared" si="3"/>
        <v>2017</v>
      </c>
      <c r="H24" t="s">
        <v>28</v>
      </c>
      <c r="I24" t="s">
        <v>1282</v>
      </c>
      <c r="J24">
        <f>'Marks Term 1'!I24</f>
        <v>33</v>
      </c>
      <c r="K24">
        <f>'Marks Term 2'!I24</f>
        <v>42</v>
      </c>
      <c r="L24">
        <f>'Marks Term 3'!I24</f>
        <v>35</v>
      </c>
      <c r="M24">
        <f>'Marks Term 4'!I24</f>
        <v>58</v>
      </c>
      <c r="O24" s="13">
        <f t="shared" si="0"/>
        <v>42</v>
      </c>
      <c r="P24" s="7" t="str">
        <f>Calc!B24</f>
        <v>F</v>
      </c>
      <c r="Q24" s="7">
        <f>IFERROR(VLOOKUP(A24,'Absence Report'!$A$4:$B$29,2,0),0)</f>
        <v>0</v>
      </c>
      <c r="R24" s="17">
        <v>9772</v>
      </c>
    </row>
    <row r="25" spans="1:18">
      <c r="A25" s="4" t="s">
        <v>76</v>
      </c>
      <c r="B25" t="s">
        <v>77</v>
      </c>
      <c r="C25" t="s">
        <v>78</v>
      </c>
      <c r="D25" t="str">
        <f t="shared" si="1"/>
        <v>Qiong Bao</v>
      </c>
      <c r="E25" t="str">
        <f>RIGHT(Report[[#This Row],[Full Name]],LEN(Report[[#This Row],[Full Name]])-FIND(" ",Report[[#This Row],[Full Name]]))</f>
        <v>Bao</v>
      </c>
      <c r="F25" t="str">
        <f t="shared" si="2"/>
        <v>qbao@newcollege.com</v>
      </c>
      <c r="G25" t="str">
        <f t="shared" si="3"/>
        <v>2016</v>
      </c>
      <c r="H25" t="s">
        <v>24</v>
      </c>
      <c r="I25" t="s">
        <v>1284</v>
      </c>
      <c r="J25">
        <f>'Marks Term 1'!I25</f>
        <v>70</v>
      </c>
      <c r="K25">
        <f>'Marks Term 2'!I25</f>
        <v>61</v>
      </c>
      <c r="L25">
        <f>'Marks Term 3'!I25</f>
        <v>51</v>
      </c>
      <c r="M25">
        <f>'Marks Term 4'!I25</f>
        <v>55</v>
      </c>
      <c r="O25" s="13">
        <f t="shared" si="0"/>
        <v>59.25</v>
      </c>
      <c r="P25" s="7" t="str">
        <f>Calc!B25</f>
        <v>D</v>
      </c>
      <c r="Q25" s="7">
        <f>IFERROR(VLOOKUP(A25,'Absence Report'!$A$4:$B$29,2,0),0)</f>
        <v>0</v>
      </c>
      <c r="R25" s="17">
        <v>3045</v>
      </c>
    </row>
    <row r="26" spans="1:18">
      <c r="A26" s="4" t="s">
        <v>79</v>
      </c>
      <c r="B26" t="s">
        <v>80</v>
      </c>
      <c r="C26" t="s">
        <v>81</v>
      </c>
      <c r="D26" t="str">
        <f t="shared" si="1"/>
        <v>Nael Bardouh</v>
      </c>
      <c r="E26" t="str">
        <f>RIGHT(Report[[#This Row],[Full Name]],LEN(Report[[#This Row],[Full Name]])-FIND(" ",Report[[#This Row],[Full Name]]))</f>
        <v>Bardouh</v>
      </c>
      <c r="F26" t="str">
        <f t="shared" si="2"/>
        <v>nbardouh@newcollege.com</v>
      </c>
      <c r="G26" t="str">
        <f t="shared" si="3"/>
        <v>2016</v>
      </c>
      <c r="H26" t="s">
        <v>28</v>
      </c>
      <c r="I26" t="s">
        <v>1284</v>
      </c>
      <c r="J26">
        <f>'Marks Term 1'!I26</f>
        <v>75</v>
      </c>
      <c r="K26">
        <f>'Marks Term 2'!I26</f>
        <v>71</v>
      </c>
      <c r="L26">
        <f>'Marks Term 3'!I26</f>
        <v>60</v>
      </c>
      <c r="M26">
        <f>'Marks Term 4'!I26</f>
        <v>89</v>
      </c>
      <c r="O26" s="13">
        <f t="shared" si="0"/>
        <v>73.75</v>
      </c>
      <c r="P26" s="7" t="str">
        <f>Calc!B26</f>
        <v>C</v>
      </c>
      <c r="Q26" s="7">
        <f>IFERROR(VLOOKUP(A26,'Absence Report'!$A$4:$B$29,2,0),0)</f>
        <v>0</v>
      </c>
      <c r="R26" s="17">
        <v>1879</v>
      </c>
    </row>
    <row r="27" spans="1:18">
      <c r="A27" s="4" t="s">
        <v>82</v>
      </c>
      <c r="B27" t="s">
        <v>54</v>
      </c>
      <c r="C27" t="s">
        <v>83</v>
      </c>
      <c r="D27" t="str">
        <f t="shared" si="1"/>
        <v>Michael Barker</v>
      </c>
      <c r="E27" t="str">
        <f>RIGHT(Report[[#This Row],[Full Name]],LEN(Report[[#This Row],[Full Name]])-FIND(" ",Report[[#This Row],[Full Name]]))</f>
        <v>Barker</v>
      </c>
      <c r="F27" t="str">
        <f t="shared" si="2"/>
        <v>mbarker@newcollege.com</v>
      </c>
      <c r="G27" t="str">
        <f t="shared" si="3"/>
        <v>2016</v>
      </c>
      <c r="H27" t="s">
        <v>24</v>
      </c>
      <c r="I27" t="s">
        <v>1283</v>
      </c>
      <c r="J27">
        <f>'Marks Term 1'!I27</f>
        <v>95</v>
      </c>
      <c r="K27">
        <f>'Marks Term 2'!I27</f>
        <v>88</v>
      </c>
      <c r="L27">
        <f>'Marks Term 3'!I27</f>
        <v>91</v>
      </c>
      <c r="M27">
        <f>'Marks Term 4'!I27</f>
        <v>95</v>
      </c>
      <c r="O27" s="13">
        <f t="shared" si="0"/>
        <v>92.25</v>
      </c>
      <c r="P27" s="7" t="str">
        <f>Calc!B27</f>
        <v>A</v>
      </c>
      <c r="Q27" s="7">
        <f>IFERROR(VLOOKUP(A27,'Absence Report'!$A$4:$B$29,2,0),0)</f>
        <v>8</v>
      </c>
      <c r="R27" s="17">
        <v>10835</v>
      </c>
    </row>
    <row r="28" spans="1:18">
      <c r="A28" s="4" t="s">
        <v>84</v>
      </c>
      <c r="B28" t="s">
        <v>85</v>
      </c>
      <c r="C28" t="s">
        <v>86</v>
      </c>
      <c r="D28" t="str">
        <f t="shared" si="1"/>
        <v>Daniel Berjanovic</v>
      </c>
      <c r="E28" t="str">
        <f>RIGHT(Report[[#This Row],[Full Name]],LEN(Report[[#This Row],[Full Name]])-FIND(" ",Report[[#This Row],[Full Name]]))</f>
        <v>Berjanovic</v>
      </c>
      <c r="F28" t="str">
        <f t="shared" si="2"/>
        <v>dberjanovic@newcollege.com</v>
      </c>
      <c r="G28" t="str">
        <f t="shared" si="3"/>
        <v>2015</v>
      </c>
      <c r="H28" t="s">
        <v>24</v>
      </c>
      <c r="I28" t="s">
        <v>1284</v>
      </c>
      <c r="J28">
        <f>'Marks Term 1'!I28</f>
        <v>51</v>
      </c>
      <c r="K28">
        <f>'Marks Term 2'!I28</f>
        <v>52</v>
      </c>
      <c r="L28">
        <f>'Marks Term 3'!I28</f>
        <v>41</v>
      </c>
      <c r="M28">
        <f>'Marks Term 4'!I28</f>
        <v>44</v>
      </c>
      <c r="O28" s="13">
        <f t="shared" si="0"/>
        <v>47</v>
      </c>
      <c r="P28" s="7" t="str">
        <f>Calc!B28</f>
        <v>E</v>
      </c>
      <c r="Q28" s="7">
        <f>IFERROR(VLOOKUP(A28,'Absence Report'!$A$4:$B$29,2,0),0)</f>
        <v>0</v>
      </c>
      <c r="R28" s="17">
        <v>7629</v>
      </c>
    </row>
    <row r="29" spans="1:18">
      <c r="A29" s="4" t="s">
        <v>87</v>
      </c>
      <c r="B29" t="s">
        <v>88</v>
      </c>
      <c r="C29" t="s">
        <v>89</v>
      </c>
      <c r="D29" t="str">
        <f t="shared" si="1"/>
        <v>Chen Bielovich</v>
      </c>
      <c r="E29" t="str">
        <f>RIGHT(Report[[#This Row],[Full Name]],LEN(Report[[#This Row],[Full Name]])-FIND(" ",Report[[#This Row],[Full Name]]))</f>
        <v>Bielovich</v>
      </c>
      <c r="F29" t="str">
        <f t="shared" si="2"/>
        <v>cbielovich@newcollege.com</v>
      </c>
      <c r="G29" t="str">
        <f t="shared" si="3"/>
        <v>2017</v>
      </c>
      <c r="H29" t="s">
        <v>20</v>
      </c>
      <c r="I29" t="s">
        <v>1283</v>
      </c>
      <c r="J29">
        <f>'Marks Term 1'!I29</f>
        <v>83</v>
      </c>
      <c r="K29">
        <f>'Marks Term 2'!I29</f>
        <v>62</v>
      </c>
      <c r="L29">
        <f>'Marks Term 3'!I29</f>
        <v>100</v>
      </c>
      <c r="M29">
        <f>'Marks Term 4'!I29</f>
        <v>73</v>
      </c>
      <c r="O29" s="13">
        <f t="shared" si="0"/>
        <v>79.5</v>
      </c>
      <c r="P29" s="7" t="str">
        <f>Calc!B29</f>
        <v>B</v>
      </c>
      <c r="Q29" s="7">
        <f>IFERROR(VLOOKUP(A29,'Absence Report'!$A$4:$B$29,2,0),0)</f>
        <v>0</v>
      </c>
      <c r="R29" s="17">
        <v>7453</v>
      </c>
    </row>
    <row r="30" spans="1:18">
      <c r="A30" s="4" t="s">
        <v>90</v>
      </c>
      <c r="B30" t="s">
        <v>91</v>
      </c>
      <c r="C30" t="s">
        <v>92</v>
      </c>
      <c r="D30" t="str">
        <f t="shared" si="1"/>
        <v>Deng Bonanno</v>
      </c>
      <c r="E30" t="str">
        <f>RIGHT(Report[[#This Row],[Full Name]],LEN(Report[[#This Row],[Full Name]])-FIND(" ",Report[[#This Row],[Full Name]]))</f>
        <v>Bonanno</v>
      </c>
      <c r="F30" t="str">
        <f t="shared" si="2"/>
        <v>dbonanno@newcollege.com</v>
      </c>
      <c r="G30" t="str">
        <f t="shared" si="3"/>
        <v>2016</v>
      </c>
      <c r="H30" t="s">
        <v>13</v>
      </c>
      <c r="I30" t="s">
        <v>1284</v>
      </c>
      <c r="J30">
        <f>'Marks Term 1'!I30</f>
        <v>36</v>
      </c>
      <c r="K30">
        <f>'Marks Term 2'!I30</f>
        <v>38</v>
      </c>
      <c r="L30">
        <f>'Marks Term 3'!I30</f>
        <v>24</v>
      </c>
      <c r="M30">
        <f>'Marks Term 4'!I30</f>
        <v>38</v>
      </c>
      <c r="O30" s="13">
        <f t="shared" si="0"/>
        <v>34</v>
      </c>
      <c r="P30" s="7" t="str">
        <f>Calc!B30</f>
        <v>Fail</v>
      </c>
      <c r="Q30" s="7">
        <f>IFERROR(VLOOKUP(A30,'Absence Report'!$A$4:$B$29,2,0),0)</f>
        <v>0</v>
      </c>
      <c r="R30" s="17">
        <v>10171</v>
      </c>
    </row>
    <row r="31" spans="1:18">
      <c r="A31" s="4" t="s">
        <v>93</v>
      </c>
      <c r="B31" t="s">
        <v>94</v>
      </c>
      <c r="C31" t="s">
        <v>95</v>
      </c>
      <c r="D31" t="str">
        <f t="shared" si="1"/>
        <v>Colin Brais</v>
      </c>
      <c r="E31" t="str">
        <f>RIGHT(Report[[#This Row],[Full Name]],LEN(Report[[#This Row],[Full Name]])-FIND(" ",Report[[#This Row],[Full Name]]))</f>
        <v>Brais</v>
      </c>
      <c r="F31" t="str">
        <f t="shared" si="2"/>
        <v>cbrais@newcollege.com</v>
      </c>
      <c r="G31" t="str">
        <f t="shared" si="3"/>
        <v>2017</v>
      </c>
      <c r="H31" t="s">
        <v>20</v>
      </c>
      <c r="I31" t="s">
        <v>1282</v>
      </c>
      <c r="J31">
        <f>'Marks Term 1'!I31</f>
        <v>44</v>
      </c>
      <c r="K31">
        <f>'Marks Term 2'!I31</f>
        <v>24</v>
      </c>
      <c r="L31">
        <f>'Marks Term 3'!I31</f>
        <v>56</v>
      </c>
      <c r="M31">
        <f>'Marks Term 4'!I31</f>
        <v>31</v>
      </c>
      <c r="O31" s="13">
        <f t="shared" si="0"/>
        <v>38.75</v>
      </c>
      <c r="P31" s="7" t="str">
        <f>Calc!B31</f>
        <v>F</v>
      </c>
      <c r="Q31" s="7">
        <f>IFERROR(VLOOKUP(A31,'Absence Report'!$A$4:$B$29,2,0),0)</f>
        <v>0</v>
      </c>
      <c r="R31" s="17">
        <v>15238</v>
      </c>
    </row>
    <row r="32" spans="1:18">
      <c r="A32" s="4" t="s">
        <v>96</v>
      </c>
      <c r="B32" t="s">
        <v>97</v>
      </c>
      <c r="C32" t="s">
        <v>98</v>
      </c>
      <c r="D32" t="str">
        <f t="shared" si="1"/>
        <v>Shaoyan Brass</v>
      </c>
      <c r="E32" t="str">
        <f>RIGHT(Report[[#This Row],[Full Name]],LEN(Report[[#This Row],[Full Name]])-FIND(" ",Report[[#This Row],[Full Name]]))</f>
        <v>Brass</v>
      </c>
      <c r="F32" t="str">
        <f t="shared" si="2"/>
        <v>sbrass@newcollege.com</v>
      </c>
      <c r="G32" t="str">
        <f t="shared" si="3"/>
        <v>2015</v>
      </c>
      <c r="H32" t="s">
        <v>13</v>
      </c>
      <c r="I32" t="s">
        <v>1284</v>
      </c>
      <c r="J32">
        <f>'Marks Term 1'!I32</f>
        <v>35</v>
      </c>
      <c r="K32">
        <f>'Marks Term 2'!I32</f>
        <v>22</v>
      </c>
      <c r="L32">
        <f>'Marks Term 3'!I32</f>
        <v>22</v>
      </c>
      <c r="M32">
        <f>'Marks Term 4'!I32</f>
        <v>56</v>
      </c>
      <c r="O32" s="13">
        <f t="shared" si="0"/>
        <v>33.75</v>
      </c>
      <c r="P32" s="7" t="str">
        <f>Calc!B32</f>
        <v>Fail</v>
      </c>
      <c r="Q32" s="7">
        <f>IFERROR(VLOOKUP(A32,'Absence Report'!$A$4:$B$29,2,0),0)</f>
        <v>0</v>
      </c>
      <c r="R32" s="17">
        <v>2787</v>
      </c>
    </row>
    <row r="33" spans="1:18">
      <c r="A33" s="4" t="s">
        <v>99</v>
      </c>
      <c r="B33" t="s">
        <v>100</v>
      </c>
      <c r="C33" t="s">
        <v>101</v>
      </c>
      <c r="D33" t="str">
        <f t="shared" si="1"/>
        <v>Kisanth Breen</v>
      </c>
      <c r="E33" t="str">
        <f>RIGHT(Report[[#This Row],[Full Name]],LEN(Report[[#This Row],[Full Name]])-FIND(" ",Report[[#This Row],[Full Name]]))</f>
        <v>Breen</v>
      </c>
      <c r="F33" t="str">
        <f t="shared" si="2"/>
        <v>kbreen@newcollege.com</v>
      </c>
      <c r="G33" t="str">
        <f t="shared" si="3"/>
        <v>2016</v>
      </c>
      <c r="H33" t="s">
        <v>13</v>
      </c>
      <c r="I33" t="s">
        <v>1283</v>
      </c>
      <c r="J33">
        <f>'Marks Term 1'!I33</f>
        <v>72</v>
      </c>
      <c r="K33">
        <f>'Marks Term 2'!I33</f>
        <v>94</v>
      </c>
      <c r="L33">
        <f>'Marks Term 3'!I33</f>
        <v>100</v>
      </c>
      <c r="M33">
        <f>'Marks Term 4'!I33</f>
        <v>63</v>
      </c>
      <c r="O33" s="13">
        <f t="shared" si="0"/>
        <v>82.25</v>
      </c>
      <c r="P33" s="7" t="str">
        <f>Calc!B33</f>
        <v>B</v>
      </c>
      <c r="Q33" s="7">
        <f>IFERROR(VLOOKUP(A33,'Absence Report'!$A$4:$B$29,2,0),0)</f>
        <v>0</v>
      </c>
      <c r="R33" s="17">
        <v>9015</v>
      </c>
    </row>
    <row r="34" spans="1:18">
      <c r="A34" s="4" t="s">
        <v>102</v>
      </c>
      <c r="B34" t="s">
        <v>103</v>
      </c>
      <c r="C34" t="s">
        <v>104</v>
      </c>
      <c r="D34" t="str">
        <f t="shared" si="1"/>
        <v>Patrick Brewer</v>
      </c>
      <c r="E34" t="str">
        <f>RIGHT(Report[[#This Row],[Full Name]],LEN(Report[[#This Row],[Full Name]])-FIND(" ",Report[[#This Row],[Full Name]]))</f>
        <v>Brewer</v>
      </c>
      <c r="F34" t="str">
        <f t="shared" si="2"/>
        <v>pbrewer@newcollege.com</v>
      </c>
      <c r="G34" t="str">
        <f t="shared" si="3"/>
        <v>2017</v>
      </c>
      <c r="H34" t="s">
        <v>28</v>
      </c>
      <c r="I34" t="s">
        <v>1282</v>
      </c>
      <c r="J34">
        <f>'Marks Term 1'!I34</f>
        <v>81</v>
      </c>
      <c r="K34">
        <f>'Marks Term 2'!I34</f>
        <v>73</v>
      </c>
      <c r="L34">
        <f>'Marks Term 3'!I34</f>
        <v>84</v>
      </c>
      <c r="M34">
        <f>'Marks Term 4'!I34</f>
        <v>88</v>
      </c>
      <c r="O34" s="13">
        <f t="shared" si="0"/>
        <v>81.5</v>
      </c>
      <c r="P34" s="7" t="str">
        <f>Calc!B34</f>
        <v>B</v>
      </c>
      <c r="Q34" s="7">
        <f>IFERROR(VLOOKUP(A34,'Absence Report'!$A$4:$B$29,2,0),0)</f>
        <v>0</v>
      </c>
      <c r="R34" s="17">
        <v>4603</v>
      </c>
    </row>
    <row r="35" spans="1:18">
      <c r="A35" s="4" t="s">
        <v>105</v>
      </c>
      <c r="B35" t="s">
        <v>106</v>
      </c>
      <c r="C35" t="s">
        <v>107</v>
      </c>
      <c r="D35" t="str">
        <f t="shared" si="1"/>
        <v>Luyao Breytenbach</v>
      </c>
      <c r="E35" t="str">
        <f>RIGHT(Report[[#This Row],[Full Name]],LEN(Report[[#This Row],[Full Name]])-FIND(" ",Report[[#This Row],[Full Name]]))</f>
        <v>Breytenbach</v>
      </c>
      <c r="F35" t="str">
        <f t="shared" si="2"/>
        <v>lbreytenbach@newcollege.com</v>
      </c>
      <c r="G35" t="str">
        <f t="shared" si="3"/>
        <v>2016</v>
      </c>
      <c r="H35" t="s">
        <v>28</v>
      </c>
      <c r="I35" t="s">
        <v>1283</v>
      </c>
      <c r="J35">
        <f>'Marks Term 1'!I35</f>
        <v>80</v>
      </c>
      <c r="K35">
        <f>'Marks Term 2'!I35</f>
        <v>58</v>
      </c>
      <c r="L35">
        <f>'Marks Term 3'!I35</f>
        <v>84</v>
      </c>
      <c r="M35">
        <f>'Marks Term 4'!I35</f>
        <v>54</v>
      </c>
      <c r="O35" s="13">
        <f t="shared" si="0"/>
        <v>69</v>
      </c>
      <c r="P35" s="7" t="str">
        <f>Calc!B35</f>
        <v>C</v>
      </c>
      <c r="Q35" s="7">
        <f>IFERROR(VLOOKUP(A35,'Absence Report'!$A$4:$B$29,2,0),0)</f>
        <v>0</v>
      </c>
      <c r="R35" s="17">
        <v>8415</v>
      </c>
    </row>
    <row r="36" spans="1:18">
      <c r="A36" s="4" t="s">
        <v>108</v>
      </c>
      <c r="B36" t="s">
        <v>109</v>
      </c>
      <c r="C36" t="s">
        <v>110</v>
      </c>
      <c r="D36" t="str">
        <f t="shared" si="1"/>
        <v>Timothy Browne</v>
      </c>
      <c r="E36" t="str">
        <f>RIGHT(Report[[#This Row],[Full Name]],LEN(Report[[#This Row],[Full Name]])-FIND(" ",Report[[#This Row],[Full Name]]))</f>
        <v>Browne</v>
      </c>
      <c r="F36" t="str">
        <f t="shared" si="2"/>
        <v>tbrowne@newcollege.com</v>
      </c>
      <c r="G36" t="str">
        <f t="shared" si="3"/>
        <v>2016</v>
      </c>
      <c r="H36" t="s">
        <v>28</v>
      </c>
      <c r="I36" t="s">
        <v>1283</v>
      </c>
      <c r="J36">
        <f>'Marks Term 1'!I36</f>
        <v>61</v>
      </c>
      <c r="K36">
        <f>'Marks Term 2'!I36</f>
        <v>46</v>
      </c>
      <c r="L36">
        <f>'Marks Term 3'!I36</f>
        <v>48</v>
      </c>
      <c r="M36">
        <f>'Marks Term 4'!I36</f>
        <v>32</v>
      </c>
      <c r="O36" s="13">
        <f t="shared" si="0"/>
        <v>46.75</v>
      </c>
      <c r="P36" s="7" t="str">
        <f>Calc!B36</f>
        <v>E</v>
      </c>
      <c r="Q36" s="7">
        <f>IFERROR(VLOOKUP(A36,'Absence Report'!$A$4:$B$29,2,0),0)</f>
        <v>0</v>
      </c>
      <c r="R36" s="17">
        <v>4843</v>
      </c>
    </row>
    <row r="37" spans="1:18">
      <c r="A37" s="4" t="s">
        <v>111</v>
      </c>
      <c r="B37" t="s">
        <v>112</v>
      </c>
      <c r="C37" t="s">
        <v>113</v>
      </c>
      <c r="D37" t="str">
        <f t="shared" si="1"/>
        <v>Isaac Cai</v>
      </c>
      <c r="E37" t="str">
        <f>RIGHT(Report[[#This Row],[Full Name]],LEN(Report[[#This Row],[Full Name]])-FIND(" ",Report[[#This Row],[Full Name]]))</f>
        <v>Cai</v>
      </c>
      <c r="F37" t="str">
        <f t="shared" si="2"/>
        <v>icai@newcollege.com</v>
      </c>
      <c r="G37" t="str">
        <f t="shared" si="3"/>
        <v>2016</v>
      </c>
      <c r="H37" t="s">
        <v>13</v>
      </c>
      <c r="I37" t="s">
        <v>1283</v>
      </c>
      <c r="J37">
        <f>'Marks Term 1'!I37</f>
        <v>41</v>
      </c>
      <c r="K37">
        <f>'Marks Term 2'!I37</f>
        <v>8</v>
      </c>
      <c r="L37">
        <f>'Marks Term 3'!I37</f>
        <v>27</v>
      </c>
      <c r="M37">
        <f>'Marks Term 4'!I37</f>
        <v>27</v>
      </c>
      <c r="O37" s="13">
        <f t="shared" si="0"/>
        <v>25.75</v>
      </c>
      <c r="P37" s="7" t="str">
        <f>Calc!B37</f>
        <v>Fail</v>
      </c>
      <c r="Q37" s="7">
        <f>IFERROR(VLOOKUP(A37,'Absence Report'!$A$4:$B$29,2,0),0)</f>
        <v>0</v>
      </c>
      <c r="R37" s="17">
        <v>3007</v>
      </c>
    </row>
    <row r="38" spans="1:18">
      <c r="A38" s="4" t="s">
        <v>114</v>
      </c>
      <c r="B38" t="s">
        <v>115</v>
      </c>
      <c r="C38" t="s">
        <v>116</v>
      </c>
      <c r="D38" t="str">
        <f t="shared" si="1"/>
        <v>Jayden Cai</v>
      </c>
      <c r="E38" t="str">
        <f>RIGHT(Report[[#This Row],[Full Name]],LEN(Report[[#This Row],[Full Name]])-FIND(" ",Report[[#This Row],[Full Name]]))</f>
        <v>Cai</v>
      </c>
      <c r="F38" t="str">
        <f t="shared" si="2"/>
        <v>jcai@newcollege.com</v>
      </c>
      <c r="G38" t="str">
        <f t="shared" si="3"/>
        <v>2015</v>
      </c>
      <c r="H38" t="s">
        <v>13</v>
      </c>
      <c r="I38" t="s">
        <v>1284</v>
      </c>
      <c r="J38">
        <f>'Marks Term 1'!I38</f>
        <v>28</v>
      </c>
      <c r="K38">
        <f>'Marks Term 2'!I38</f>
        <v>15</v>
      </c>
      <c r="L38">
        <f>'Marks Term 3'!I38</f>
        <v>39</v>
      </c>
      <c r="M38">
        <f>'Marks Term 4'!I38</f>
        <v>43</v>
      </c>
      <c r="O38" s="13">
        <f t="shared" si="0"/>
        <v>31.25</v>
      </c>
      <c r="P38" s="7" t="str">
        <f>Calc!B38</f>
        <v>Fail</v>
      </c>
      <c r="Q38" s="7">
        <f>IFERROR(VLOOKUP(A38,'Absence Report'!$A$4:$B$29,2,0),0)</f>
        <v>0</v>
      </c>
      <c r="R38" s="17">
        <v>14671</v>
      </c>
    </row>
    <row r="39" spans="1:18">
      <c r="A39" s="4" t="s">
        <v>120</v>
      </c>
      <c r="B39" t="s">
        <v>121</v>
      </c>
      <c r="C39" t="s">
        <v>122</v>
      </c>
      <c r="D39" t="str">
        <f t="shared" si="1"/>
        <v>Qiaori Cao</v>
      </c>
      <c r="E39" t="str">
        <f>RIGHT(Report[[#This Row],[Full Name]],LEN(Report[[#This Row],[Full Name]])-FIND(" ",Report[[#This Row],[Full Name]]))</f>
        <v>Cao</v>
      </c>
      <c r="F39" t="str">
        <f t="shared" si="2"/>
        <v>qcao@newcollege.com</v>
      </c>
      <c r="G39" t="str">
        <f t="shared" si="3"/>
        <v>2015</v>
      </c>
      <c r="H39" t="s">
        <v>24</v>
      </c>
      <c r="I39" t="s">
        <v>1284</v>
      </c>
      <c r="J39">
        <f>'Marks Term 1'!I39</f>
        <v>90</v>
      </c>
      <c r="K39">
        <f>'Marks Term 2'!I39</f>
        <v>71</v>
      </c>
      <c r="L39">
        <f>'Marks Term 3'!I39</f>
        <v>58</v>
      </c>
      <c r="M39">
        <f>'Marks Term 4'!I39</f>
        <v>53</v>
      </c>
      <c r="O39" s="13">
        <f t="shared" si="0"/>
        <v>68</v>
      </c>
      <c r="P39" s="7" t="str">
        <f>Calc!B39</f>
        <v>C</v>
      </c>
      <c r="Q39" s="7">
        <f>IFERROR(VLOOKUP(A39,'Absence Report'!$A$4:$B$29,2,0),0)</f>
        <v>0</v>
      </c>
      <c r="R39" s="17">
        <v>15322</v>
      </c>
    </row>
    <row r="40" spans="1:18">
      <c r="A40" s="4" t="s">
        <v>117</v>
      </c>
      <c r="B40" t="s">
        <v>118</v>
      </c>
      <c r="C40" t="s">
        <v>119</v>
      </c>
      <c r="D40" t="str">
        <f t="shared" si="1"/>
        <v>Ryan Cao</v>
      </c>
      <c r="E40" t="str">
        <f>RIGHT(Report[[#This Row],[Full Name]],LEN(Report[[#This Row],[Full Name]])-FIND(" ",Report[[#This Row],[Full Name]]))</f>
        <v>Cao</v>
      </c>
      <c r="F40" t="str">
        <f t="shared" si="2"/>
        <v>rcao@newcollege.com</v>
      </c>
      <c r="G40" t="str">
        <f t="shared" si="3"/>
        <v>2015</v>
      </c>
      <c r="H40" t="s">
        <v>20</v>
      </c>
      <c r="I40" t="s">
        <v>1284</v>
      </c>
      <c r="J40">
        <f>'Marks Term 1'!I40</f>
        <v>68</v>
      </c>
      <c r="K40">
        <f>'Marks Term 2'!I40</f>
        <v>97</v>
      </c>
      <c r="L40">
        <f>'Marks Term 3'!I40</f>
        <v>73</v>
      </c>
      <c r="M40">
        <f>'Marks Term 4'!I40</f>
        <v>99</v>
      </c>
      <c r="O40" s="13">
        <f t="shared" si="0"/>
        <v>84.25</v>
      </c>
      <c r="P40" s="7" t="str">
        <f>Calc!B40</f>
        <v>B</v>
      </c>
      <c r="Q40" s="7">
        <f>IFERROR(VLOOKUP(A40,'Absence Report'!$A$4:$B$29,2,0),0)</f>
        <v>9</v>
      </c>
      <c r="R40" s="17">
        <v>15159</v>
      </c>
    </row>
    <row r="41" spans="1:18">
      <c r="A41" s="4" t="s">
        <v>123</v>
      </c>
      <c r="B41" t="s">
        <v>124</v>
      </c>
      <c r="C41" t="s">
        <v>125</v>
      </c>
      <c r="D41" t="str">
        <f t="shared" si="1"/>
        <v>Chelsi Caperida</v>
      </c>
      <c r="E41" t="str">
        <f>RIGHT(Report[[#This Row],[Full Name]],LEN(Report[[#This Row],[Full Name]])-FIND(" ",Report[[#This Row],[Full Name]]))</f>
        <v>Caperida</v>
      </c>
      <c r="F41" t="str">
        <f t="shared" si="2"/>
        <v>ccaperida@newcollege.com</v>
      </c>
      <c r="G41" t="str">
        <f t="shared" si="3"/>
        <v>2015</v>
      </c>
      <c r="H41" t="s">
        <v>20</v>
      </c>
      <c r="I41" t="s">
        <v>1283</v>
      </c>
      <c r="J41">
        <f>'Marks Term 1'!I41</f>
        <v>63</v>
      </c>
      <c r="K41">
        <f>'Marks Term 2'!I41</f>
        <v>65</v>
      </c>
      <c r="L41">
        <f>'Marks Term 3'!I41</f>
        <v>42</v>
      </c>
      <c r="M41">
        <f>'Marks Term 4'!I41</f>
        <v>68</v>
      </c>
      <c r="O41" s="13">
        <f t="shared" si="0"/>
        <v>59.5</v>
      </c>
      <c r="P41" s="7" t="str">
        <f>Calc!B41</f>
        <v>D</v>
      </c>
      <c r="Q41" s="7">
        <f>IFERROR(VLOOKUP(A41,'Absence Report'!$A$4:$B$29,2,0),0)</f>
        <v>0</v>
      </c>
      <c r="R41" s="17">
        <v>11724</v>
      </c>
    </row>
    <row r="42" spans="1:18">
      <c r="A42" s="4" t="s">
        <v>126</v>
      </c>
      <c r="B42" t="s">
        <v>127</v>
      </c>
      <c r="C42" t="s">
        <v>128</v>
      </c>
      <c r="D42" t="str">
        <f t="shared" si="1"/>
        <v>Jugraj Carbo</v>
      </c>
      <c r="E42" t="str">
        <f>RIGHT(Report[[#This Row],[Full Name]],LEN(Report[[#This Row],[Full Name]])-FIND(" ",Report[[#This Row],[Full Name]]))</f>
        <v>Carbo</v>
      </c>
      <c r="F42" t="str">
        <f t="shared" si="2"/>
        <v>jcarbo@newcollege.com</v>
      </c>
      <c r="G42" t="str">
        <f t="shared" si="3"/>
        <v>2015</v>
      </c>
      <c r="H42" t="s">
        <v>28</v>
      </c>
      <c r="I42" t="s">
        <v>1284</v>
      </c>
      <c r="J42">
        <f>'Marks Term 1'!I42</f>
        <v>86</v>
      </c>
      <c r="K42">
        <f>'Marks Term 2'!I42</f>
        <v>100</v>
      </c>
      <c r="L42">
        <f>'Marks Term 3'!I42</f>
        <v>96</v>
      </c>
      <c r="M42">
        <f>'Marks Term 4'!I42</f>
        <v>60</v>
      </c>
      <c r="O42" s="13">
        <f t="shared" si="0"/>
        <v>85.5</v>
      </c>
      <c r="P42" s="7" t="str">
        <f>Calc!B42</f>
        <v>A</v>
      </c>
      <c r="Q42" s="7">
        <f>IFERROR(VLOOKUP(A42,'Absence Report'!$A$4:$B$29,2,0),0)</f>
        <v>0</v>
      </c>
      <c r="R42" s="17">
        <v>4618</v>
      </c>
    </row>
    <row r="43" spans="1:18">
      <c r="A43" s="4" t="s">
        <v>129</v>
      </c>
      <c r="B43" t="s">
        <v>130</v>
      </c>
      <c r="C43" t="s">
        <v>131</v>
      </c>
      <c r="D43" t="str">
        <f t="shared" si="1"/>
        <v>Praneet Carroll</v>
      </c>
      <c r="E43" t="str">
        <f>RIGHT(Report[[#This Row],[Full Name]],LEN(Report[[#This Row],[Full Name]])-FIND(" ",Report[[#This Row],[Full Name]]))</f>
        <v>Carroll</v>
      </c>
      <c r="F43" t="str">
        <f t="shared" si="2"/>
        <v>pcarroll@newcollege.com</v>
      </c>
      <c r="G43" t="str">
        <f t="shared" si="3"/>
        <v>2016</v>
      </c>
      <c r="H43" t="s">
        <v>28</v>
      </c>
      <c r="I43" t="s">
        <v>1282</v>
      </c>
      <c r="J43">
        <f>'Marks Term 1'!I43</f>
        <v>46</v>
      </c>
      <c r="K43">
        <f>'Marks Term 2'!I43</f>
        <v>42</v>
      </c>
      <c r="L43">
        <f>'Marks Term 3'!I43</f>
        <v>46</v>
      </c>
      <c r="M43">
        <f>'Marks Term 4'!I43</f>
        <v>40</v>
      </c>
      <c r="O43" s="13">
        <f t="shared" si="0"/>
        <v>43.5</v>
      </c>
      <c r="P43" s="7" t="str">
        <f>Calc!B43</f>
        <v>F</v>
      </c>
      <c r="Q43" s="7">
        <f>IFERROR(VLOOKUP(A43,'Absence Report'!$A$4:$B$29,2,0),0)</f>
        <v>0</v>
      </c>
      <c r="R43" s="17">
        <v>5805</v>
      </c>
    </row>
    <row r="44" spans="1:18">
      <c r="A44" s="4" t="s">
        <v>132</v>
      </c>
      <c r="B44" t="s">
        <v>133</v>
      </c>
      <c r="C44" t="s">
        <v>134</v>
      </c>
      <c r="D44" t="str">
        <f t="shared" si="1"/>
        <v>Dallas Cavasinni</v>
      </c>
      <c r="E44" t="str">
        <f>RIGHT(Report[[#This Row],[Full Name]],LEN(Report[[#This Row],[Full Name]])-FIND(" ",Report[[#This Row],[Full Name]]))</f>
        <v>Cavasinni</v>
      </c>
      <c r="F44" t="str">
        <f t="shared" si="2"/>
        <v>dcavasinni@newcollege.com</v>
      </c>
      <c r="G44" t="str">
        <f t="shared" si="3"/>
        <v>2015</v>
      </c>
      <c r="H44" t="s">
        <v>28</v>
      </c>
      <c r="I44" t="s">
        <v>1284</v>
      </c>
      <c r="J44">
        <f>'Marks Term 1'!I44</f>
        <v>84</v>
      </c>
      <c r="K44">
        <f>'Marks Term 2'!I44</f>
        <v>87</v>
      </c>
      <c r="L44">
        <f>'Marks Term 3'!I44</f>
        <v>70</v>
      </c>
      <c r="M44">
        <f>'Marks Term 4'!I44</f>
        <v>83</v>
      </c>
      <c r="O44" s="13">
        <f t="shared" si="0"/>
        <v>81</v>
      </c>
      <c r="P44" s="7" t="str">
        <f>Calc!B44</f>
        <v>B</v>
      </c>
      <c r="Q44" s="7">
        <f>IFERROR(VLOOKUP(A44,'Absence Report'!$A$4:$B$29,2,0),0)</f>
        <v>0</v>
      </c>
      <c r="R44" s="17">
        <v>2533</v>
      </c>
    </row>
    <row r="45" spans="1:18">
      <c r="A45" s="4" t="s">
        <v>135</v>
      </c>
      <c r="B45" t="s">
        <v>136</v>
      </c>
      <c r="C45" t="s">
        <v>137</v>
      </c>
      <c r="D45" t="str">
        <f t="shared" si="1"/>
        <v>Sophia Cha</v>
      </c>
      <c r="E45" t="str">
        <f>RIGHT(Report[[#This Row],[Full Name]],LEN(Report[[#This Row],[Full Name]])-FIND(" ",Report[[#This Row],[Full Name]]))</f>
        <v>Cha</v>
      </c>
      <c r="F45" t="str">
        <f t="shared" si="2"/>
        <v>scha@newcollege.com</v>
      </c>
      <c r="G45" t="str">
        <f t="shared" si="3"/>
        <v>2016</v>
      </c>
      <c r="H45" t="s">
        <v>24</v>
      </c>
      <c r="I45" t="s">
        <v>1283</v>
      </c>
      <c r="J45">
        <f>'Marks Term 1'!I45</f>
        <v>73</v>
      </c>
      <c r="K45">
        <f>'Marks Term 2'!I45</f>
        <v>81</v>
      </c>
      <c r="L45">
        <f>'Marks Term 3'!I45</f>
        <v>85</v>
      </c>
      <c r="M45">
        <f>'Marks Term 4'!I45</f>
        <v>67</v>
      </c>
      <c r="O45" s="13">
        <f t="shared" si="0"/>
        <v>76.5</v>
      </c>
      <c r="P45" s="7" t="str">
        <f>Calc!B45</f>
        <v>B</v>
      </c>
      <c r="Q45" s="7">
        <f>IFERROR(VLOOKUP(A45,'Absence Report'!$A$4:$B$29,2,0),0)</f>
        <v>0</v>
      </c>
      <c r="R45" s="17">
        <v>7591</v>
      </c>
    </row>
    <row r="46" spans="1:18">
      <c r="A46" s="4" t="s">
        <v>138</v>
      </c>
      <c r="B46" t="s">
        <v>139</v>
      </c>
      <c r="C46" t="s">
        <v>140</v>
      </c>
      <c r="D46" t="str">
        <f t="shared" si="1"/>
        <v>Ben Chand</v>
      </c>
      <c r="E46" t="str">
        <f>RIGHT(Report[[#This Row],[Full Name]],LEN(Report[[#This Row],[Full Name]])-FIND(" ",Report[[#This Row],[Full Name]]))</f>
        <v>Chand</v>
      </c>
      <c r="F46" t="str">
        <f t="shared" si="2"/>
        <v>bchand@newcollege.com</v>
      </c>
      <c r="G46" t="str">
        <f t="shared" si="3"/>
        <v>2017</v>
      </c>
      <c r="H46" t="s">
        <v>20</v>
      </c>
      <c r="I46" t="s">
        <v>1284</v>
      </c>
      <c r="J46">
        <f>'Marks Term 1'!I46</f>
        <v>38</v>
      </c>
      <c r="K46">
        <f>'Marks Term 2'!I46</f>
        <v>28</v>
      </c>
      <c r="L46">
        <f>'Marks Term 3'!I46</f>
        <v>32</v>
      </c>
      <c r="M46">
        <f>'Marks Term 4'!I46</f>
        <v>33</v>
      </c>
      <c r="O46" s="13">
        <f t="shared" si="0"/>
        <v>32.75</v>
      </c>
      <c r="P46" s="7" t="str">
        <f>Calc!B46</f>
        <v>Fail</v>
      </c>
      <c r="Q46" s="7">
        <f>IFERROR(VLOOKUP(A46,'Absence Report'!$A$4:$B$29,2,0),0)</f>
        <v>0</v>
      </c>
      <c r="R46" s="17">
        <v>1708</v>
      </c>
    </row>
    <row r="47" spans="1:18">
      <c r="A47" s="4" t="s">
        <v>141</v>
      </c>
      <c r="B47" t="s">
        <v>142</v>
      </c>
      <c r="C47" t="s">
        <v>143</v>
      </c>
      <c r="D47" t="str">
        <f t="shared" si="1"/>
        <v>Maxwell Chao</v>
      </c>
      <c r="E47" t="str">
        <f>RIGHT(Report[[#This Row],[Full Name]],LEN(Report[[#This Row],[Full Name]])-FIND(" ",Report[[#This Row],[Full Name]]))</f>
        <v>Chao</v>
      </c>
      <c r="F47" t="str">
        <f t="shared" si="2"/>
        <v>mchao@newcollege.com</v>
      </c>
      <c r="G47" t="str">
        <f t="shared" si="3"/>
        <v>2016</v>
      </c>
      <c r="H47" t="s">
        <v>20</v>
      </c>
      <c r="I47" t="s">
        <v>1284</v>
      </c>
      <c r="J47">
        <f>'Marks Term 1'!I47</f>
        <v>91</v>
      </c>
      <c r="K47">
        <f>'Marks Term 2'!I47</f>
        <v>59</v>
      </c>
      <c r="L47">
        <f>'Marks Term 3'!I47</f>
        <v>79</v>
      </c>
      <c r="M47">
        <f>'Marks Term 4'!I47</f>
        <v>53</v>
      </c>
      <c r="O47" s="13">
        <f t="shared" si="0"/>
        <v>70.5</v>
      </c>
      <c r="P47" s="7" t="str">
        <f>Calc!B47</f>
        <v>C</v>
      </c>
      <c r="Q47" s="7">
        <f>IFERROR(VLOOKUP(A47,'Absence Report'!$A$4:$B$29,2,0),0)</f>
        <v>0</v>
      </c>
      <c r="R47" s="17">
        <v>13931</v>
      </c>
    </row>
    <row r="48" spans="1:18">
      <c r="A48" s="4" t="s">
        <v>144</v>
      </c>
      <c r="B48" t="s">
        <v>145</v>
      </c>
      <c r="C48" t="s">
        <v>146</v>
      </c>
      <c r="D48" t="str">
        <f t="shared" si="1"/>
        <v>Gabrielle Chaudhry</v>
      </c>
      <c r="E48" t="str">
        <f>RIGHT(Report[[#This Row],[Full Name]],LEN(Report[[#This Row],[Full Name]])-FIND(" ",Report[[#This Row],[Full Name]]))</f>
        <v>Chaudhry</v>
      </c>
      <c r="F48" t="str">
        <f t="shared" si="2"/>
        <v>gchaudhry@newcollege.com</v>
      </c>
      <c r="G48" t="str">
        <f t="shared" si="3"/>
        <v>2017</v>
      </c>
      <c r="H48" t="s">
        <v>28</v>
      </c>
      <c r="I48" t="s">
        <v>1283</v>
      </c>
      <c r="J48">
        <f>'Marks Term 1'!I48</f>
        <v>74</v>
      </c>
      <c r="K48">
        <f>'Marks Term 2'!I48</f>
        <v>88</v>
      </c>
      <c r="L48">
        <f>'Marks Term 3'!I48</f>
        <v>57</v>
      </c>
      <c r="M48">
        <f>'Marks Term 4'!I48</f>
        <v>38</v>
      </c>
      <c r="O48" s="13">
        <f t="shared" si="0"/>
        <v>64.25</v>
      </c>
      <c r="P48" s="7" t="str">
        <f>Calc!B48</f>
        <v>D</v>
      </c>
      <c r="Q48" s="7">
        <f>IFERROR(VLOOKUP(A48,'Absence Report'!$A$4:$B$29,2,0),0)</f>
        <v>0</v>
      </c>
      <c r="R48" s="17">
        <v>761</v>
      </c>
    </row>
    <row r="49" spans="1:18">
      <c r="A49" s="4" t="s">
        <v>160</v>
      </c>
      <c r="B49" t="s">
        <v>161</v>
      </c>
      <c r="C49" t="s">
        <v>88</v>
      </c>
      <c r="D49" t="str">
        <f t="shared" si="1"/>
        <v>Jihane Chen</v>
      </c>
      <c r="E49" t="str">
        <f>RIGHT(Report[[#This Row],[Full Name]],LEN(Report[[#This Row],[Full Name]])-FIND(" ",Report[[#This Row],[Full Name]]))</f>
        <v>Chen</v>
      </c>
      <c r="F49" t="str">
        <f t="shared" si="2"/>
        <v>jchen@newcollege.com</v>
      </c>
      <c r="G49" t="str">
        <f t="shared" si="3"/>
        <v>2015</v>
      </c>
      <c r="H49" t="s">
        <v>20</v>
      </c>
      <c r="I49" t="s">
        <v>1283</v>
      </c>
      <c r="J49">
        <f>'Marks Term 1'!I49</f>
        <v>73</v>
      </c>
      <c r="K49">
        <f>'Marks Term 2'!I49</f>
        <v>23</v>
      </c>
      <c r="L49">
        <f>'Marks Term 3'!I49</f>
        <v>23</v>
      </c>
      <c r="M49">
        <f>'Marks Term 4'!I49</f>
        <v>43</v>
      </c>
      <c r="O49" s="13">
        <f t="shared" si="0"/>
        <v>40.5</v>
      </c>
      <c r="P49" s="7" t="str">
        <f>Calc!B49</f>
        <v>F</v>
      </c>
      <c r="Q49" s="7">
        <f>IFERROR(VLOOKUP(A49,'Absence Report'!$A$4:$B$29,2,0),0)</f>
        <v>0</v>
      </c>
      <c r="R49" s="17">
        <v>3962</v>
      </c>
    </row>
    <row r="50" spans="1:18">
      <c r="A50" s="4" t="s">
        <v>152</v>
      </c>
      <c r="B50" t="s">
        <v>153</v>
      </c>
      <c r="C50" t="s">
        <v>151</v>
      </c>
      <c r="D50" t="str">
        <f t="shared" si="1"/>
        <v>Qianhao Chen</v>
      </c>
      <c r="E50" t="str">
        <f>RIGHT(Report[[#This Row],[Full Name]],LEN(Report[[#This Row],[Full Name]])-FIND(" ",Report[[#This Row],[Full Name]]))</f>
        <v>Chen</v>
      </c>
      <c r="F50" t="str">
        <f t="shared" si="2"/>
        <v>qchen@newcollege.com</v>
      </c>
      <c r="G50" t="str">
        <f t="shared" si="3"/>
        <v>2015</v>
      </c>
      <c r="H50" t="s">
        <v>13</v>
      </c>
      <c r="I50" t="s">
        <v>1284</v>
      </c>
      <c r="J50">
        <f>'Marks Term 1'!I50</f>
        <v>67</v>
      </c>
      <c r="K50">
        <f>'Marks Term 2'!I50</f>
        <v>48</v>
      </c>
      <c r="L50">
        <f>'Marks Term 3'!I50</f>
        <v>69</v>
      </c>
      <c r="M50">
        <f>'Marks Term 4'!I50</f>
        <v>47</v>
      </c>
      <c r="O50" s="13">
        <f t="shared" si="0"/>
        <v>57.75</v>
      </c>
      <c r="P50" s="7" t="str">
        <f>Calc!B50</f>
        <v>D</v>
      </c>
      <c r="Q50" s="7">
        <f>IFERROR(VLOOKUP(A50,'Absence Report'!$A$4:$B$29,2,0),0)</f>
        <v>10</v>
      </c>
      <c r="R50" s="17">
        <v>5202</v>
      </c>
    </row>
    <row r="51" spans="1:18">
      <c r="A51" s="4" t="s">
        <v>162</v>
      </c>
      <c r="B51" t="s">
        <v>163</v>
      </c>
      <c r="C51" t="s">
        <v>88</v>
      </c>
      <c r="D51" t="str">
        <f t="shared" si="1"/>
        <v>Raahul Chen</v>
      </c>
      <c r="E51" t="str">
        <f>RIGHT(Report[[#This Row],[Full Name]],LEN(Report[[#This Row],[Full Name]])-FIND(" ",Report[[#This Row],[Full Name]]))</f>
        <v>Chen</v>
      </c>
      <c r="F51" t="str">
        <f t="shared" si="2"/>
        <v>rchen@newcollege.com</v>
      </c>
      <c r="G51" t="str">
        <f t="shared" si="3"/>
        <v>2017</v>
      </c>
      <c r="H51" t="s">
        <v>20</v>
      </c>
      <c r="I51" t="s">
        <v>1284</v>
      </c>
      <c r="J51">
        <f>'Marks Term 1'!I51</f>
        <v>63</v>
      </c>
      <c r="K51">
        <f>'Marks Term 2'!I51</f>
        <v>72</v>
      </c>
      <c r="L51">
        <f>'Marks Term 3'!I51</f>
        <v>47</v>
      </c>
      <c r="M51">
        <f>'Marks Term 4'!I51</f>
        <v>69</v>
      </c>
      <c r="O51" s="13">
        <f t="shared" si="0"/>
        <v>62.75</v>
      </c>
      <c r="P51" s="7" t="str">
        <f>Calc!B51</f>
        <v>D</v>
      </c>
      <c r="Q51" s="7">
        <f>IFERROR(VLOOKUP(A51,'Absence Report'!$A$4:$B$29,2,0),0)</f>
        <v>0</v>
      </c>
      <c r="R51" s="17">
        <v>233</v>
      </c>
    </row>
    <row r="52" spans="1:18">
      <c r="A52" s="4" t="s">
        <v>149</v>
      </c>
      <c r="B52" t="s">
        <v>150</v>
      </c>
      <c r="C52" t="s">
        <v>151</v>
      </c>
      <c r="D52" t="str">
        <f t="shared" si="1"/>
        <v>Shihua Chen</v>
      </c>
      <c r="E52" t="str">
        <f>RIGHT(Report[[#This Row],[Full Name]],LEN(Report[[#This Row],[Full Name]])-FIND(" ",Report[[#This Row],[Full Name]]))</f>
        <v>Chen</v>
      </c>
      <c r="F52" t="str">
        <f t="shared" si="2"/>
        <v>schen@newcollege.com</v>
      </c>
      <c r="G52" t="str">
        <f t="shared" si="3"/>
        <v>2015</v>
      </c>
      <c r="H52" t="s">
        <v>13</v>
      </c>
      <c r="I52" t="s">
        <v>1284</v>
      </c>
      <c r="J52">
        <f>'Marks Term 1'!I52</f>
        <v>60</v>
      </c>
      <c r="K52">
        <f>'Marks Term 2'!I52</f>
        <v>68</v>
      </c>
      <c r="L52">
        <f>'Marks Term 3'!I52</f>
        <v>33</v>
      </c>
      <c r="M52">
        <f>'Marks Term 4'!I52</f>
        <v>67</v>
      </c>
      <c r="O52" s="13">
        <f t="shared" si="0"/>
        <v>57</v>
      </c>
      <c r="P52" s="7" t="str">
        <f>Calc!B52</f>
        <v>D</v>
      </c>
      <c r="Q52" s="7">
        <f>IFERROR(VLOOKUP(A52,'Absence Report'!$A$4:$B$29,2,0),0)</f>
        <v>0</v>
      </c>
      <c r="R52" s="17">
        <v>2328</v>
      </c>
    </row>
    <row r="53" spans="1:18">
      <c r="A53" s="4" t="s">
        <v>156</v>
      </c>
      <c r="B53" t="s">
        <v>157</v>
      </c>
      <c r="C53" t="s">
        <v>151</v>
      </c>
      <c r="D53" t="str">
        <f t="shared" si="1"/>
        <v>Shihui Chen</v>
      </c>
      <c r="E53" t="str">
        <f>RIGHT(Report[[#This Row],[Full Name]],LEN(Report[[#This Row],[Full Name]])-FIND(" ",Report[[#This Row],[Full Name]]))</f>
        <v>Chen</v>
      </c>
      <c r="F53" t="str">
        <f t="shared" si="2"/>
        <v>schen@newcollege.com</v>
      </c>
      <c r="G53" t="str">
        <f t="shared" si="3"/>
        <v>2017</v>
      </c>
      <c r="H53" t="s">
        <v>24</v>
      </c>
      <c r="I53" t="s">
        <v>1284</v>
      </c>
      <c r="J53">
        <f>'Marks Term 1'!I53</f>
        <v>47</v>
      </c>
      <c r="K53">
        <f>'Marks Term 2'!I53</f>
        <v>56</v>
      </c>
      <c r="L53">
        <f>'Marks Term 3'!I53</f>
        <v>41</v>
      </c>
      <c r="M53">
        <f>'Marks Term 4'!I53</f>
        <v>57</v>
      </c>
      <c r="O53" s="13">
        <f t="shared" si="0"/>
        <v>50.25</v>
      </c>
      <c r="P53" s="7" t="str">
        <f>Calc!B53</f>
        <v>E</v>
      </c>
      <c r="Q53" s="7">
        <f>IFERROR(VLOOKUP(A53,'Absence Report'!$A$4:$B$29,2,0),0)</f>
        <v>0</v>
      </c>
      <c r="R53" s="17">
        <v>7839</v>
      </c>
    </row>
    <row r="54" spans="1:18">
      <c r="A54" s="4" t="s">
        <v>164</v>
      </c>
      <c r="B54" t="s">
        <v>165</v>
      </c>
      <c r="C54" t="s">
        <v>88</v>
      </c>
      <c r="D54" t="str">
        <f t="shared" si="1"/>
        <v>Wenting Chen</v>
      </c>
      <c r="E54" t="str">
        <f>RIGHT(Report[[#This Row],[Full Name]],LEN(Report[[#This Row],[Full Name]])-FIND(" ",Report[[#This Row],[Full Name]]))</f>
        <v>Chen</v>
      </c>
      <c r="F54" t="str">
        <f t="shared" si="2"/>
        <v>wchen@newcollege.com</v>
      </c>
      <c r="G54" t="str">
        <f t="shared" si="3"/>
        <v>2017</v>
      </c>
      <c r="H54" t="s">
        <v>24</v>
      </c>
      <c r="I54" t="s">
        <v>1283</v>
      </c>
      <c r="J54">
        <f>'Marks Term 1'!I54</f>
        <v>42</v>
      </c>
      <c r="K54">
        <f>'Marks Term 2'!I54</f>
        <v>8</v>
      </c>
      <c r="L54">
        <f>'Marks Term 3'!I54</f>
        <v>59</v>
      </c>
      <c r="M54">
        <f>'Marks Term 4'!I54</f>
        <v>33</v>
      </c>
      <c r="O54" s="13">
        <f t="shared" si="0"/>
        <v>35.5</v>
      </c>
      <c r="P54" s="7" t="str">
        <f>Calc!B54</f>
        <v>F</v>
      </c>
      <c r="Q54" s="7">
        <f>IFERROR(VLOOKUP(A54,'Absence Report'!$A$4:$B$29,2,0),0)</f>
        <v>0</v>
      </c>
      <c r="R54" s="17">
        <v>5488</v>
      </c>
    </row>
    <row r="55" spans="1:18">
      <c r="A55" s="4" t="s">
        <v>147</v>
      </c>
      <c r="B55" t="s">
        <v>148</v>
      </c>
      <c r="C55" t="s">
        <v>88</v>
      </c>
      <c r="D55" t="str">
        <f t="shared" si="1"/>
        <v>Xuefei Chen</v>
      </c>
      <c r="E55" t="str">
        <f>RIGHT(Report[[#This Row],[Full Name]],LEN(Report[[#This Row],[Full Name]])-FIND(" ",Report[[#This Row],[Full Name]]))</f>
        <v>Chen</v>
      </c>
      <c r="F55" t="str">
        <f t="shared" si="2"/>
        <v>xchen@newcollege.com</v>
      </c>
      <c r="G55" t="str">
        <f t="shared" si="3"/>
        <v>2016</v>
      </c>
      <c r="H55" t="s">
        <v>24</v>
      </c>
      <c r="I55" t="s">
        <v>1283</v>
      </c>
      <c r="J55">
        <f>'Marks Term 1'!I55</f>
        <v>40</v>
      </c>
      <c r="K55">
        <f>'Marks Term 2'!I55</f>
        <v>72</v>
      </c>
      <c r="L55">
        <f>'Marks Term 3'!I55</f>
        <v>71</v>
      </c>
      <c r="M55">
        <f>'Marks Term 4'!I55</f>
        <v>77</v>
      </c>
      <c r="O55" s="13">
        <f t="shared" si="0"/>
        <v>65</v>
      </c>
      <c r="P55" s="7" t="str">
        <f>Calc!B55</f>
        <v>C</v>
      </c>
      <c r="Q55" s="7">
        <f>IFERROR(VLOOKUP(A55,'Absence Report'!$A$4:$B$29,2,0),0)</f>
        <v>0</v>
      </c>
      <c r="R55" s="17">
        <v>11144</v>
      </c>
    </row>
    <row r="56" spans="1:18">
      <c r="A56" s="4" t="s">
        <v>158</v>
      </c>
      <c r="B56" t="s">
        <v>159</v>
      </c>
      <c r="C56" t="s">
        <v>88</v>
      </c>
      <c r="D56" t="str">
        <f t="shared" si="1"/>
        <v>Yifeng Chen</v>
      </c>
      <c r="E56" t="str">
        <f>RIGHT(Report[[#This Row],[Full Name]],LEN(Report[[#This Row],[Full Name]])-FIND(" ",Report[[#This Row],[Full Name]]))</f>
        <v>Chen</v>
      </c>
      <c r="F56" t="str">
        <f t="shared" si="2"/>
        <v>ychen@newcollege.com</v>
      </c>
      <c r="G56" t="str">
        <f t="shared" si="3"/>
        <v>2017</v>
      </c>
      <c r="H56" t="s">
        <v>28</v>
      </c>
      <c r="I56" t="s">
        <v>1283</v>
      </c>
      <c r="J56">
        <f>'Marks Term 1'!I56</f>
        <v>37</v>
      </c>
      <c r="K56">
        <f>'Marks Term 2'!I56</f>
        <v>42</v>
      </c>
      <c r="L56">
        <f>'Marks Term 3'!I56</f>
        <v>42</v>
      </c>
      <c r="M56">
        <f>'Marks Term 4'!I56</f>
        <v>56</v>
      </c>
      <c r="O56" s="13">
        <f t="shared" si="0"/>
        <v>44.25</v>
      </c>
      <c r="P56" s="7" t="str">
        <f>Calc!B56</f>
        <v>F</v>
      </c>
      <c r="Q56" s="7">
        <f>IFERROR(VLOOKUP(A56,'Absence Report'!$A$4:$B$29,2,0),0)</f>
        <v>0</v>
      </c>
      <c r="R56" s="17">
        <v>125</v>
      </c>
    </row>
    <row r="57" spans="1:18">
      <c r="A57" s="4" t="s">
        <v>154</v>
      </c>
      <c r="B57" t="s">
        <v>155</v>
      </c>
      <c r="C57" t="s">
        <v>151</v>
      </c>
      <c r="D57" t="str">
        <f t="shared" si="1"/>
        <v>Yu Chen</v>
      </c>
      <c r="E57" t="str">
        <f>RIGHT(Report[[#This Row],[Full Name]],LEN(Report[[#This Row],[Full Name]])-FIND(" ",Report[[#This Row],[Full Name]]))</f>
        <v>Chen</v>
      </c>
      <c r="F57" t="str">
        <f t="shared" si="2"/>
        <v>ychen@newcollege.com</v>
      </c>
      <c r="G57" t="str">
        <f t="shared" si="3"/>
        <v>2017</v>
      </c>
      <c r="H57" t="s">
        <v>13</v>
      </c>
      <c r="I57" t="s">
        <v>1284</v>
      </c>
      <c r="J57">
        <f>'Marks Term 1'!I57</f>
        <v>36</v>
      </c>
      <c r="K57">
        <f>'Marks Term 2'!I57</f>
        <v>71</v>
      </c>
      <c r="L57">
        <f>'Marks Term 3'!I57</f>
        <v>71</v>
      </c>
      <c r="M57">
        <f>'Marks Term 4'!I57</f>
        <v>39</v>
      </c>
      <c r="O57" s="13">
        <f t="shared" si="0"/>
        <v>54.25</v>
      </c>
      <c r="P57" s="7" t="str">
        <f>Calc!B57</f>
        <v>E</v>
      </c>
      <c r="Q57" s="7">
        <f>IFERROR(VLOOKUP(A57,'Absence Report'!$A$4:$B$29,2,0),0)</f>
        <v>0</v>
      </c>
      <c r="R57" s="17">
        <v>2871</v>
      </c>
    </row>
    <row r="58" spans="1:18">
      <c r="A58" s="4" t="s">
        <v>169</v>
      </c>
      <c r="B58" t="s">
        <v>170</v>
      </c>
      <c r="C58" t="s">
        <v>171</v>
      </c>
      <c r="D58" t="str">
        <f t="shared" si="1"/>
        <v>Justin Cheng</v>
      </c>
      <c r="E58" t="str">
        <f>RIGHT(Report[[#This Row],[Full Name]],LEN(Report[[#This Row],[Full Name]])-FIND(" ",Report[[#This Row],[Full Name]]))</f>
        <v>Cheng</v>
      </c>
      <c r="F58" t="str">
        <f t="shared" si="2"/>
        <v>jcheng@newcollege.com</v>
      </c>
      <c r="G58" t="str">
        <f t="shared" si="3"/>
        <v>2015</v>
      </c>
      <c r="H58" t="s">
        <v>13</v>
      </c>
      <c r="I58" t="s">
        <v>1282</v>
      </c>
      <c r="J58">
        <f>'Marks Term 1'!I58</f>
        <v>98</v>
      </c>
      <c r="K58">
        <f>'Marks Term 2'!I58</f>
        <v>99</v>
      </c>
      <c r="L58">
        <f>'Marks Term 3'!I58</f>
        <v>84</v>
      </c>
      <c r="M58">
        <f>'Marks Term 4'!I58</f>
        <v>94</v>
      </c>
      <c r="O58" s="13">
        <f t="shared" si="0"/>
        <v>93.75</v>
      </c>
      <c r="P58" s="7" t="str">
        <f>Calc!B58</f>
        <v>A</v>
      </c>
      <c r="Q58" s="7">
        <f>IFERROR(VLOOKUP(A58,'Absence Report'!$A$4:$B$29,2,0),0)</f>
        <v>0</v>
      </c>
      <c r="R58" s="17">
        <v>5530</v>
      </c>
    </row>
    <row r="59" spans="1:18">
      <c r="A59" s="4" t="s">
        <v>166</v>
      </c>
      <c r="B59" t="s">
        <v>167</v>
      </c>
      <c r="C59" t="s">
        <v>168</v>
      </c>
      <c r="D59" t="str">
        <f t="shared" si="1"/>
        <v>Zejin Cheng</v>
      </c>
      <c r="E59" t="str">
        <f>RIGHT(Report[[#This Row],[Full Name]],LEN(Report[[#This Row],[Full Name]])-FIND(" ",Report[[#This Row],[Full Name]]))</f>
        <v>Cheng</v>
      </c>
      <c r="F59" t="str">
        <f t="shared" si="2"/>
        <v>zcheng@newcollege.com</v>
      </c>
      <c r="G59" t="str">
        <f t="shared" si="3"/>
        <v>2017</v>
      </c>
      <c r="H59" t="s">
        <v>24</v>
      </c>
      <c r="I59" t="s">
        <v>1283</v>
      </c>
      <c r="J59">
        <f>'Marks Term 1'!I59</f>
        <v>72</v>
      </c>
      <c r="K59">
        <f>'Marks Term 2'!I59</f>
        <v>82</v>
      </c>
      <c r="L59">
        <f>'Marks Term 3'!I59</f>
        <v>84</v>
      </c>
      <c r="M59">
        <f>'Marks Term 4'!I59</f>
        <v>91</v>
      </c>
      <c r="O59" s="13">
        <f t="shared" si="0"/>
        <v>82.25</v>
      </c>
      <c r="P59" s="7" t="str">
        <f>Calc!B59</f>
        <v>B</v>
      </c>
      <c r="Q59" s="7">
        <f>IFERROR(VLOOKUP(A59,'Absence Report'!$A$4:$B$29,2,0),0)</f>
        <v>0</v>
      </c>
      <c r="R59" s="17">
        <v>4877</v>
      </c>
    </row>
    <row r="60" spans="1:18">
      <c r="A60" s="4" t="s">
        <v>172</v>
      </c>
      <c r="B60" t="s">
        <v>173</v>
      </c>
      <c r="C60" t="s">
        <v>174</v>
      </c>
      <c r="D60" t="str">
        <f t="shared" si="1"/>
        <v>Heondong Chinchen</v>
      </c>
      <c r="E60" t="str">
        <f>RIGHT(Report[[#This Row],[Full Name]],LEN(Report[[#This Row],[Full Name]])-FIND(" ",Report[[#This Row],[Full Name]]))</f>
        <v>Chinchen</v>
      </c>
      <c r="F60" t="str">
        <f t="shared" si="2"/>
        <v>hchinchen@newcollege.com</v>
      </c>
      <c r="G60" t="str">
        <f t="shared" si="3"/>
        <v>2016</v>
      </c>
      <c r="H60" t="s">
        <v>24</v>
      </c>
      <c r="I60" t="s">
        <v>1283</v>
      </c>
      <c r="J60">
        <f>'Marks Term 1'!I60</f>
        <v>47</v>
      </c>
      <c r="K60">
        <f>'Marks Term 2'!I60</f>
        <v>43</v>
      </c>
      <c r="L60">
        <f>'Marks Term 3'!I60</f>
        <v>19</v>
      </c>
      <c r="M60">
        <f>'Marks Term 4'!I60</f>
        <v>59</v>
      </c>
      <c r="O60" s="13">
        <f t="shared" si="0"/>
        <v>42</v>
      </c>
      <c r="P60" s="7" t="str">
        <f>Calc!B60</f>
        <v>F</v>
      </c>
      <c r="Q60" s="7">
        <f>IFERROR(VLOOKUP(A60,'Absence Report'!$A$4:$B$29,2,0),0)</f>
        <v>0</v>
      </c>
      <c r="R60" s="17">
        <v>2447</v>
      </c>
    </row>
    <row r="61" spans="1:18">
      <c r="A61" s="4" t="s">
        <v>175</v>
      </c>
      <c r="B61" t="s">
        <v>176</v>
      </c>
      <c r="C61" t="s">
        <v>177</v>
      </c>
      <c r="D61" t="str">
        <f t="shared" si="1"/>
        <v>Yungil Choi</v>
      </c>
      <c r="E61" t="str">
        <f>RIGHT(Report[[#This Row],[Full Name]],LEN(Report[[#This Row],[Full Name]])-FIND(" ",Report[[#This Row],[Full Name]]))</f>
        <v>Choi</v>
      </c>
      <c r="F61" t="str">
        <f t="shared" si="2"/>
        <v>ychoi@newcollege.com</v>
      </c>
      <c r="G61" t="str">
        <f t="shared" si="3"/>
        <v>2017</v>
      </c>
      <c r="H61" t="s">
        <v>20</v>
      </c>
      <c r="I61" t="s">
        <v>1283</v>
      </c>
      <c r="J61">
        <f>'Marks Term 1'!I61</f>
        <v>28</v>
      </c>
      <c r="K61">
        <f>'Marks Term 2'!I61</f>
        <v>49</v>
      </c>
      <c r="L61">
        <f>'Marks Term 3'!I61</f>
        <v>15</v>
      </c>
      <c r="M61">
        <f>'Marks Term 4'!I61</f>
        <v>51</v>
      </c>
      <c r="O61" s="13">
        <f t="shared" si="0"/>
        <v>35.75</v>
      </c>
      <c r="P61" s="7" t="str">
        <f>Calc!B61</f>
        <v>F</v>
      </c>
      <c r="Q61" s="7">
        <f>IFERROR(VLOOKUP(A61,'Absence Report'!$A$4:$B$29,2,0),0)</f>
        <v>0</v>
      </c>
      <c r="R61" s="17">
        <v>1337</v>
      </c>
    </row>
    <row r="62" spans="1:18">
      <c r="A62" s="4" t="s">
        <v>178</v>
      </c>
      <c r="B62" t="s">
        <v>54</v>
      </c>
      <c r="C62" t="s">
        <v>179</v>
      </c>
      <c r="D62" t="str">
        <f t="shared" si="1"/>
        <v>Michael Chun</v>
      </c>
      <c r="E62" t="str">
        <f>RIGHT(Report[[#This Row],[Full Name]],LEN(Report[[#This Row],[Full Name]])-FIND(" ",Report[[#This Row],[Full Name]]))</f>
        <v>Chun</v>
      </c>
      <c r="F62" t="str">
        <f t="shared" si="2"/>
        <v>mchun@newcollege.com</v>
      </c>
      <c r="G62" t="str">
        <f t="shared" si="3"/>
        <v>2017</v>
      </c>
      <c r="H62" t="s">
        <v>28</v>
      </c>
      <c r="I62" t="s">
        <v>1283</v>
      </c>
      <c r="J62">
        <f>'Marks Term 1'!I62</f>
        <v>59</v>
      </c>
      <c r="K62">
        <f>'Marks Term 2'!I62</f>
        <v>78</v>
      </c>
      <c r="L62">
        <f>'Marks Term 3'!I62</f>
        <v>85</v>
      </c>
      <c r="M62">
        <f>'Marks Term 4'!I62</f>
        <v>65</v>
      </c>
      <c r="O62" s="13">
        <f t="shared" si="0"/>
        <v>71.75</v>
      </c>
      <c r="P62" s="7" t="str">
        <f>Calc!B62</f>
        <v>C</v>
      </c>
      <c r="Q62" s="7">
        <f>IFERROR(VLOOKUP(A62,'Absence Report'!$A$4:$B$29,2,0),0)</f>
        <v>0</v>
      </c>
      <c r="R62" s="17">
        <v>5938</v>
      </c>
    </row>
    <row r="63" spans="1:18">
      <c r="A63" s="4" t="s">
        <v>183</v>
      </c>
      <c r="B63" t="s">
        <v>184</v>
      </c>
      <c r="C63" t="s">
        <v>182</v>
      </c>
      <c r="D63" t="str">
        <f t="shared" si="1"/>
        <v>Deren Chung</v>
      </c>
      <c r="E63" t="str">
        <f>RIGHT(Report[[#This Row],[Full Name]],LEN(Report[[#This Row],[Full Name]])-FIND(" ",Report[[#This Row],[Full Name]]))</f>
        <v>Chung</v>
      </c>
      <c r="F63" t="str">
        <f t="shared" si="2"/>
        <v>dchung@newcollege.com</v>
      </c>
      <c r="G63" t="str">
        <f t="shared" si="3"/>
        <v>2016</v>
      </c>
      <c r="H63" t="s">
        <v>13</v>
      </c>
      <c r="I63" t="s">
        <v>1284</v>
      </c>
      <c r="J63">
        <f>'Marks Term 1'!I63</f>
        <v>60</v>
      </c>
      <c r="K63">
        <f>'Marks Term 2'!I63</f>
        <v>4</v>
      </c>
      <c r="L63">
        <f>'Marks Term 3'!I63</f>
        <v>47</v>
      </c>
      <c r="M63">
        <f>'Marks Term 4'!I63</f>
        <v>22</v>
      </c>
      <c r="O63" s="13">
        <f t="shared" si="0"/>
        <v>33.25</v>
      </c>
      <c r="P63" s="7" t="str">
        <f>Calc!B63</f>
        <v>Fail</v>
      </c>
      <c r="Q63" s="7">
        <f>IFERROR(VLOOKUP(A63,'Absence Report'!$A$4:$B$29,2,0),0)</f>
        <v>0</v>
      </c>
      <c r="R63" s="17">
        <v>6887</v>
      </c>
    </row>
    <row r="64" spans="1:18">
      <c r="A64" s="4" t="s">
        <v>180</v>
      </c>
      <c r="B64" t="s">
        <v>181</v>
      </c>
      <c r="C64" t="s">
        <v>182</v>
      </c>
      <c r="D64" t="str">
        <f t="shared" si="1"/>
        <v>Liam Chung</v>
      </c>
      <c r="E64" t="str">
        <f>RIGHT(Report[[#This Row],[Full Name]],LEN(Report[[#This Row],[Full Name]])-FIND(" ",Report[[#This Row],[Full Name]]))</f>
        <v>Chung</v>
      </c>
      <c r="F64" t="str">
        <f t="shared" si="2"/>
        <v>lchung@newcollege.com</v>
      </c>
      <c r="G64" t="str">
        <f t="shared" si="3"/>
        <v>2017</v>
      </c>
      <c r="H64" t="s">
        <v>20</v>
      </c>
      <c r="I64" t="s">
        <v>1283</v>
      </c>
      <c r="J64">
        <f>'Marks Term 1'!I64</f>
        <v>33</v>
      </c>
      <c r="K64">
        <f>'Marks Term 2'!I64</f>
        <v>49</v>
      </c>
      <c r="L64">
        <f>'Marks Term 3'!I64</f>
        <v>56</v>
      </c>
      <c r="M64">
        <f>'Marks Term 4'!I64</f>
        <v>66</v>
      </c>
      <c r="O64" s="13">
        <f t="shared" si="0"/>
        <v>51</v>
      </c>
      <c r="P64" s="7" t="str">
        <f>Calc!B64</f>
        <v>E</v>
      </c>
      <c r="Q64" s="7">
        <f>IFERROR(VLOOKUP(A64,'Absence Report'!$A$4:$B$29,2,0),0)</f>
        <v>14</v>
      </c>
      <c r="R64" s="17">
        <v>11088</v>
      </c>
    </row>
    <row r="65" spans="1:18">
      <c r="A65" s="4" t="s">
        <v>188</v>
      </c>
      <c r="B65" t="s">
        <v>189</v>
      </c>
      <c r="C65" t="s">
        <v>187</v>
      </c>
      <c r="D65" t="str">
        <f t="shared" si="1"/>
        <v>Esteban Clarke</v>
      </c>
      <c r="E65" t="str">
        <f>RIGHT(Report[[#This Row],[Full Name]],LEN(Report[[#This Row],[Full Name]])-FIND(" ",Report[[#This Row],[Full Name]]))</f>
        <v>Clarke</v>
      </c>
      <c r="F65" t="str">
        <f t="shared" si="2"/>
        <v>eclarke@newcollege.com</v>
      </c>
      <c r="G65" t="str">
        <f t="shared" si="3"/>
        <v>2015</v>
      </c>
      <c r="H65" t="s">
        <v>20</v>
      </c>
      <c r="I65" t="s">
        <v>1283</v>
      </c>
      <c r="J65">
        <f>'Marks Term 1'!I65</f>
        <v>58</v>
      </c>
      <c r="K65">
        <f>'Marks Term 2'!I65</f>
        <v>49</v>
      </c>
      <c r="L65">
        <f>'Marks Term 3'!I65</f>
        <v>51</v>
      </c>
      <c r="M65">
        <f>'Marks Term 4'!I65</f>
        <v>16</v>
      </c>
      <c r="O65" s="13">
        <f t="shared" si="0"/>
        <v>43.5</v>
      </c>
      <c r="P65" s="7" t="str">
        <f>Calc!B65</f>
        <v>F</v>
      </c>
      <c r="Q65" s="7">
        <f>IFERROR(VLOOKUP(A65,'Absence Report'!$A$4:$B$29,2,0),0)</f>
        <v>0</v>
      </c>
      <c r="R65" s="17">
        <v>8306</v>
      </c>
    </row>
    <row r="66" spans="1:18">
      <c r="A66" s="4" t="s">
        <v>185</v>
      </c>
      <c r="B66" t="s">
        <v>186</v>
      </c>
      <c r="C66" t="s">
        <v>187</v>
      </c>
      <c r="D66" t="str">
        <f t="shared" si="1"/>
        <v>Piers Clarke</v>
      </c>
      <c r="E66" t="str">
        <f>RIGHT(Report[[#This Row],[Full Name]],LEN(Report[[#This Row],[Full Name]])-FIND(" ",Report[[#This Row],[Full Name]]))</f>
        <v>Clarke</v>
      </c>
      <c r="F66" t="str">
        <f t="shared" si="2"/>
        <v>pclarke@newcollege.com</v>
      </c>
      <c r="G66" t="str">
        <f t="shared" si="3"/>
        <v>2017</v>
      </c>
      <c r="H66" t="s">
        <v>13</v>
      </c>
      <c r="I66" t="s">
        <v>1282</v>
      </c>
      <c r="J66">
        <f>'Marks Term 1'!I66</f>
        <v>51</v>
      </c>
      <c r="K66">
        <f>'Marks Term 2'!I66</f>
        <v>35</v>
      </c>
      <c r="L66">
        <f>'Marks Term 3'!I66</f>
        <v>47</v>
      </c>
      <c r="M66">
        <f>'Marks Term 4'!I66</f>
        <v>56</v>
      </c>
      <c r="O66" s="13">
        <f t="shared" si="0"/>
        <v>47.25</v>
      </c>
      <c r="P66" s="7" t="str">
        <f>Calc!B66</f>
        <v>E</v>
      </c>
      <c r="Q66" s="7">
        <f>IFERROR(VLOOKUP(A66,'Absence Report'!$A$4:$B$29,2,0),0)</f>
        <v>0</v>
      </c>
      <c r="R66" s="17">
        <v>10550</v>
      </c>
    </row>
    <row r="67" spans="1:18">
      <c r="A67" s="4" t="s">
        <v>190</v>
      </c>
      <c r="B67" t="s">
        <v>191</v>
      </c>
      <c r="C67" t="s">
        <v>192</v>
      </c>
      <c r="D67" t="str">
        <f t="shared" si="1"/>
        <v>Jonathan Cleaves</v>
      </c>
      <c r="E67" t="str">
        <f>RIGHT(Report[[#This Row],[Full Name]],LEN(Report[[#This Row],[Full Name]])-FIND(" ",Report[[#This Row],[Full Name]]))</f>
        <v>Cleaves</v>
      </c>
      <c r="F67" t="str">
        <f t="shared" si="2"/>
        <v>jcleaves@newcollege.com</v>
      </c>
      <c r="G67" t="str">
        <f t="shared" si="3"/>
        <v>2017</v>
      </c>
      <c r="H67" t="s">
        <v>13</v>
      </c>
      <c r="I67" t="s">
        <v>1284</v>
      </c>
      <c r="J67">
        <f>'Marks Term 1'!I67</f>
        <v>87</v>
      </c>
      <c r="K67">
        <f>'Marks Term 2'!I67</f>
        <v>97</v>
      </c>
      <c r="L67">
        <f>'Marks Term 3'!I67</f>
        <v>55</v>
      </c>
      <c r="M67">
        <f>'Marks Term 4'!I67</f>
        <v>96</v>
      </c>
      <c r="O67" s="13">
        <f t="shared" si="0"/>
        <v>83.75</v>
      </c>
      <c r="P67" s="7" t="str">
        <f>Calc!B67</f>
        <v>B</v>
      </c>
      <c r="Q67" s="7">
        <f>IFERROR(VLOOKUP(A67,'Absence Report'!$A$4:$B$29,2,0),0)</f>
        <v>0</v>
      </c>
      <c r="R67" s="17">
        <v>11938</v>
      </c>
    </row>
    <row r="68" spans="1:18">
      <c r="A68" s="4" t="s">
        <v>193</v>
      </c>
      <c r="B68" t="s">
        <v>194</v>
      </c>
      <c r="C68" t="s">
        <v>195</v>
      </c>
      <c r="D68" t="str">
        <f t="shared" si="1"/>
        <v>Sean Cole</v>
      </c>
      <c r="E68" t="str">
        <f>RIGHT(Report[[#This Row],[Full Name]],LEN(Report[[#This Row],[Full Name]])-FIND(" ",Report[[#This Row],[Full Name]]))</f>
        <v>Cole</v>
      </c>
      <c r="F68" t="str">
        <f t="shared" si="2"/>
        <v>scole@newcollege.com</v>
      </c>
      <c r="G68" t="str">
        <f t="shared" si="3"/>
        <v>2015</v>
      </c>
      <c r="H68" t="s">
        <v>20</v>
      </c>
      <c r="I68" t="s">
        <v>1283</v>
      </c>
      <c r="J68">
        <f>'Marks Term 1'!I68</f>
        <v>63</v>
      </c>
      <c r="K68">
        <f>'Marks Term 2'!I68</f>
        <v>56</v>
      </c>
      <c r="L68">
        <f>'Marks Term 3'!I68</f>
        <v>75</v>
      </c>
      <c r="M68">
        <f>'Marks Term 4'!I68</f>
        <v>47</v>
      </c>
      <c r="O68" s="13">
        <f t="shared" ref="O68:O131" si="4">AVERAGE(J68:M68)</f>
        <v>60.25</v>
      </c>
      <c r="P68" s="7" t="str">
        <f>Calc!B68</f>
        <v>D</v>
      </c>
      <c r="Q68" s="7">
        <f>IFERROR(VLOOKUP(A68,'Absence Report'!$A$4:$B$29,2,0),0)</f>
        <v>0</v>
      </c>
      <c r="R68" s="17">
        <v>9782</v>
      </c>
    </row>
    <row r="69" spans="1:18">
      <c r="A69" s="4" t="s">
        <v>196</v>
      </c>
      <c r="B69" t="s">
        <v>197</v>
      </c>
      <c r="C69" t="s">
        <v>198</v>
      </c>
      <c r="D69" t="str">
        <f t="shared" ref="D69:D132" si="5">PROPER(_xlfn.CONCAT(B69," ",C69))</f>
        <v>Jamie Conn</v>
      </c>
      <c r="E69" t="str">
        <f>RIGHT(Report[[#This Row],[Full Name]],LEN(Report[[#This Row],[Full Name]])-FIND(" ",Report[[#This Row],[Full Name]]))</f>
        <v>Conn</v>
      </c>
      <c r="F69" t="str">
        <f t="shared" ref="F69:F132" si="6">LOWER(_xlfn.CONCAT(LEFT(B69,1),C69,"@newcollege.com"))</f>
        <v>jconn@newcollege.com</v>
      </c>
      <c r="G69" t="str">
        <f t="shared" ref="G69:G132" si="7">_xlfn.CONCAT("20",RIGHT(A69,2))</f>
        <v>2017</v>
      </c>
      <c r="H69" t="s">
        <v>28</v>
      </c>
      <c r="I69" t="s">
        <v>1283</v>
      </c>
      <c r="J69">
        <f>'Marks Term 1'!I69</f>
        <v>98</v>
      </c>
      <c r="K69">
        <f>'Marks Term 2'!I69</f>
        <v>94</v>
      </c>
      <c r="L69">
        <f>'Marks Term 3'!I69</f>
        <v>88</v>
      </c>
      <c r="M69">
        <f>'Marks Term 4'!I69</f>
        <v>97</v>
      </c>
      <c r="O69" s="13">
        <f t="shared" si="4"/>
        <v>94.25</v>
      </c>
      <c r="P69" s="7" t="str">
        <f>Calc!B69</f>
        <v>A</v>
      </c>
      <c r="Q69" s="7">
        <f>IFERROR(VLOOKUP(A69,'Absence Report'!$A$4:$B$29,2,0),0)</f>
        <v>0</v>
      </c>
      <c r="R69" s="17">
        <v>2107</v>
      </c>
    </row>
    <row r="70" spans="1:18">
      <c r="A70" s="4" t="s">
        <v>199</v>
      </c>
      <c r="B70" t="s">
        <v>60</v>
      </c>
      <c r="C70" t="s">
        <v>200</v>
      </c>
      <c r="D70" t="str">
        <f t="shared" si="5"/>
        <v>Mitchell Cooper</v>
      </c>
      <c r="E70" t="str">
        <f>RIGHT(Report[[#This Row],[Full Name]],LEN(Report[[#This Row],[Full Name]])-FIND(" ",Report[[#This Row],[Full Name]]))</f>
        <v>Cooper</v>
      </c>
      <c r="F70" t="str">
        <f t="shared" si="6"/>
        <v>mcooper@newcollege.com</v>
      </c>
      <c r="G70" t="str">
        <f t="shared" si="7"/>
        <v>2015</v>
      </c>
      <c r="H70" t="s">
        <v>13</v>
      </c>
      <c r="I70" t="s">
        <v>1284</v>
      </c>
      <c r="J70">
        <f>'Marks Term 1'!I70</f>
        <v>43</v>
      </c>
      <c r="K70">
        <f>'Marks Term 2'!I70</f>
        <v>38</v>
      </c>
      <c r="L70">
        <f>'Marks Term 3'!I70</f>
        <v>48</v>
      </c>
      <c r="M70">
        <f>'Marks Term 4'!I70</f>
        <v>31</v>
      </c>
      <c r="O70" s="13">
        <f t="shared" si="4"/>
        <v>40</v>
      </c>
      <c r="P70" s="7" t="str">
        <f>Calc!B70</f>
        <v>F</v>
      </c>
      <c r="Q70" s="7">
        <f>IFERROR(VLOOKUP(A70,'Absence Report'!$A$4:$B$29,2,0),0)</f>
        <v>0</v>
      </c>
      <c r="R70" s="17">
        <v>9286</v>
      </c>
    </row>
    <row r="71" spans="1:18">
      <c r="A71" s="4" t="s">
        <v>201</v>
      </c>
      <c r="B71" t="s">
        <v>202</v>
      </c>
      <c r="C71" t="s">
        <v>203</v>
      </c>
      <c r="D71" t="str">
        <f t="shared" si="5"/>
        <v>Charity Cui</v>
      </c>
      <c r="E71" t="str">
        <f>RIGHT(Report[[#This Row],[Full Name]],LEN(Report[[#This Row],[Full Name]])-FIND(" ",Report[[#This Row],[Full Name]]))</f>
        <v>Cui</v>
      </c>
      <c r="F71" t="str">
        <f t="shared" si="6"/>
        <v>ccui@newcollege.com</v>
      </c>
      <c r="G71" t="str">
        <f t="shared" si="7"/>
        <v>2015</v>
      </c>
      <c r="H71" t="s">
        <v>28</v>
      </c>
      <c r="I71" t="s">
        <v>1284</v>
      </c>
      <c r="J71">
        <f>'Marks Term 1'!I71</f>
        <v>82</v>
      </c>
      <c r="K71">
        <f>'Marks Term 2'!I71</f>
        <v>62</v>
      </c>
      <c r="L71">
        <f>'Marks Term 3'!I71</f>
        <v>91</v>
      </c>
      <c r="M71">
        <f>'Marks Term 4'!I71</f>
        <v>76</v>
      </c>
      <c r="O71" s="13">
        <f t="shared" si="4"/>
        <v>77.75</v>
      </c>
      <c r="P71" s="7" t="str">
        <f>Calc!B71</f>
        <v>B</v>
      </c>
      <c r="Q71" s="7">
        <f>IFERROR(VLOOKUP(A71,'Absence Report'!$A$4:$B$29,2,0),0)</f>
        <v>0</v>
      </c>
      <c r="R71" s="17">
        <v>6870</v>
      </c>
    </row>
    <row r="72" spans="1:18">
      <c r="A72" s="4" t="s">
        <v>204</v>
      </c>
      <c r="B72" t="s">
        <v>205</v>
      </c>
      <c r="C72" t="s">
        <v>206</v>
      </c>
      <c r="D72" t="str">
        <f t="shared" si="5"/>
        <v>Yufeng Cui</v>
      </c>
      <c r="E72" t="str">
        <f>RIGHT(Report[[#This Row],[Full Name]],LEN(Report[[#This Row],[Full Name]])-FIND(" ",Report[[#This Row],[Full Name]]))</f>
        <v>Cui</v>
      </c>
      <c r="F72" t="str">
        <f t="shared" si="6"/>
        <v>ycui@newcollege.com</v>
      </c>
      <c r="G72" t="str">
        <f t="shared" si="7"/>
        <v>2015</v>
      </c>
      <c r="H72" t="s">
        <v>13</v>
      </c>
      <c r="I72" t="s">
        <v>1283</v>
      </c>
      <c r="J72">
        <f>'Marks Term 1'!I72</f>
        <v>32</v>
      </c>
      <c r="K72">
        <f>'Marks Term 2'!I72</f>
        <v>29</v>
      </c>
      <c r="L72">
        <f>'Marks Term 3'!I72</f>
        <v>4</v>
      </c>
      <c r="M72">
        <f>'Marks Term 4'!I72</f>
        <v>23</v>
      </c>
      <c r="O72" s="13">
        <f t="shared" si="4"/>
        <v>22</v>
      </c>
      <c r="P72" s="7" t="str">
        <f>Calc!B72</f>
        <v>Fail</v>
      </c>
      <c r="Q72" s="7">
        <f>IFERROR(VLOOKUP(A72,'Absence Report'!$A$4:$B$29,2,0),0)</f>
        <v>0</v>
      </c>
      <c r="R72" s="17">
        <v>6695</v>
      </c>
    </row>
    <row r="73" spans="1:18">
      <c r="A73" s="4" t="s">
        <v>207</v>
      </c>
      <c r="B73" t="s">
        <v>208</v>
      </c>
      <c r="C73" t="s">
        <v>209</v>
      </c>
      <c r="D73" t="str">
        <f t="shared" si="5"/>
        <v>Roseland Daher</v>
      </c>
      <c r="E73" t="str">
        <f>RIGHT(Report[[#This Row],[Full Name]],LEN(Report[[#This Row],[Full Name]])-FIND(" ",Report[[#This Row],[Full Name]]))</f>
        <v>Daher</v>
      </c>
      <c r="F73" t="str">
        <f t="shared" si="6"/>
        <v>rdaher@newcollege.com</v>
      </c>
      <c r="G73" t="str">
        <f t="shared" si="7"/>
        <v>2016</v>
      </c>
      <c r="H73" t="s">
        <v>13</v>
      </c>
      <c r="I73" t="s">
        <v>1284</v>
      </c>
      <c r="J73">
        <f>'Marks Term 1'!I73</f>
        <v>36</v>
      </c>
      <c r="K73">
        <f>'Marks Term 2'!I73</f>
        <v>24</v>
      </c>
      <c r="L73">
        <f>'Marks Term 3'!I73</f>
        <v>12</v>
      </c>
      <c r="M73">
        <f>'Marks Term 4'!I73</f>
        <v>16</v>
      </c>
      <c r="O73" s="13">
        <f t="shared" si="4"/>
        <v>22</v>
      </c>
      <c r="P73" s="7" t="str">
        <f>Calc!B73</f>
        <v>Fail</v>
      </c>
      <c r="Q73" s="7">
        <f>IFERROR(VLOOKUP(A73,'Absence Report'!$A$4:$B$29,2,0),0)</f>
        <v>0</v>
      </c>
      <c r="R73" s="17">
        <v>4259</v>
      </c>
    </row>
    <row r="74" spans="1:18">
      <c r="A74" s="4" t="s">
        <v>210</v>
      </c>
      <c r="B74" t="s">
        <v>211</v>
      </c>
      <c r="C74" t="s">
        <v>212</v>
      </c>
      <c r="D74" t="str">
        <f t="shared" si="5"/>
        <v>Nabil Dai</v>
      </c>
      <c r="E74" t="str">
        <f>RIGHT(Report[[#This Row],[Full Name]],LEN(Report[[#This Row],[Full Name]])-FIND(" ",Report[[#This Row],[Full Name]]))</f>
        <v>Dai</v>
      </c>
      <c r="F74" t="str">
        <f t="shared" si="6"/>
        <v>ndai@newcollege.com</v>
      </c>
      <c r="G74" t="str">
        <f t="shared" si="7"/>
        <v>2016</v>
      </c>
      <c r="H74" t="s">
        <v>20</v>
      </c>
      <c r="I74" t="s">
        <v>1282</v>
      </c>
      <c r="J74">
        <f>'Marks Term 1'!I74</f>
        <v>51</v>
      </c>
      <c r="K74">
        <f>'Marks Term 2'!I74</f>
        <v>56</v>
      </c>
      <c r="L74">
        <f>'Marks Term 3'!I74</f>
        <v>50</v>
      </c>
      <c r="M74">
        <f>'Marks Term 4'!I74</f>
        <v>60</v>
      </c>
      <c r="O74" s="13">
        <f t="shared" si="4"/>
        <v>54.25</v>
      </c>
      <c r="P74" s="7" t="str">
        <f>Calc!B74</f>
        <v>E</v>
      </c>
      <c r="Q74" s="7">
        <f>IFERROR(VLOOKUP(A74,'Absence Report'!$A$4:$B$29,2,0),0)</f>
        <v>0</v>
      </c>
      <c r="R74" s="17">
        <v>8485</v>
      </c>
    </row>
    <row r="75" spans="1:18">
      <c r="A75" s="4" t="s">
        <v>213</v>
      </c>
      <c r="B75" t="s">
        <v>214</v>
      </c>
      <c r="C75" t="s">
        <v>215</v>
      </c>
      <c r="D75" t="str">
        <f t="shared" si="5"/>
        <v>Tharshan Datsa-Tsang</v>
      </c>
      <c r="E75" t="str">
        <f>RIGHT(Report[[#This Row],[Full Name]],LEN(Report[[#This Row],[Full Name]])-FIND(" ",Report[[#This Row],[Full Name]]))</f>
        <v>Datsa-Tsang</v>
      </c>
      <c r="F75" t="str">
        <f t="shared" si="6"/>
        <v>tdatsa-tsang@newcollege.com</v>
      </c>
      <c r="G75" t="str">
        <f t="shared" si="7"/>
        <v>2016</v>
      </c>
      <c r="H75" t="s">
        <v>24</v>
      </c>
      <c r="I75" t="s">
        <v>1284</v>
      </c>
      <c r="J75">
        <f>'Marks Term 1'!I75</f>
        <v>91</v>
      </c>
      <c r="K75">
        <f>'Marks Term 2'!I75</f>
        <v>81</v>
      </c>
      <c r="L75">
        <f>'Marks Term 3'!I75</f>
        <v>94</v>
      </c>
      <c r="M75">
        <f>'Marks Term 4'!I75</f>
        <v>70</v>
      </c>
      <c r="O75" s="13">
        <f t="shared" si="4"/>
        <v>84</v>
      </c>
      <c r="P75" s="7" t="str">
        <f>Calc!B75</f>
        <v>B</v>
      </c>
      <c r="Q75" s="7">
        <f>IFERROR(VLOOKUP(A75,'Absence Report'!$A$4:$B$29,2,0),0)</f>
        <v>16</v>
      </c>
      <c r="R75" s="17">
        <v>8254</v>
      </c>
    </row>
    <row r="76" spans="1:18">
      <c r="A76" s="4" t="s">
        <v>216</v>
      </c>
      <c r="B76" t="s">
        <v>217</v>
      </c>
      <c r="C76" t="s">
        <v>218</v>
      </c>
      <c r="D76" t="str">
        <f t="shared" si="5"/>
        <v>Chelvy Dave</v>
      </c>
      <c r="E76" t="str">
        <f>RIGHT(Report[[#This Row],[Full Name]],LEN(Report[[#This Row],[Full Name]])-FIND(" ",Report[[#This Row],[Full Name]]))</f>
        <v>Dave</v>
      </c>
      <c r="F76" t="str">
        <f t="shared" si="6"/>
        <v>cdave@newcollege.com</v>
      </c>
      <c r="G76" t="str">
        <f t="shared" si="7"/>
        <v>2015</v>
      </c>
      <c r="H76" t="s">
        <v>13</v>
      </c>
      <c r="I76" t="s">
        <v>1282</v>
      </c>
      <c r="J76">
        <f>'Marks Term 1'!I76</f>
        <v>79</v>
      </c>
      <c r="K76">
        <f>'Marks Term 2'!I76</f>
        <v>92</v>
      </c>
      <c r="L76">
        <f>'Marks Term 3'!I76</f>
        <v>42</v>
      </c>
      <c r="M76">
        <f>'Marks Term 4'!I76</f>
        <v>73</v>
      </c>
      <c r="O76" s="13">
        <f t="shared" si="4"/>
        <v>71.5</v>
      </c>
      <c r="P76" s="7" t="str">
        <f>Calc!B76</f>
        <v>C</v>
      </c>
      <c r="Q76" s="7">
        <f>IFERROR(VLOOKUP(A76,'Absence Report'!$A$4:$B$29,2,0),0)</f>
        <v>0</v>
      </c>
      <c r="R76" s="17">
        <v>8435</v>
      </c>
    </row>
    <row r="77" spans="1:18">
      <c r="A77" s="4" t="s">
        <v>219</v>
      </c>
      <c r="B77" t="s">
        <v>37</v>
      </c>
      <c r="C77" t="s">
        <v>220</v>
      </c>
      <c r="D77" t="str">
        <f t="shared" si="5"/>
        <v>Jones Davidson</v>
      </c>
      <c r="E77" t="str">
        <f>RIGHT(Report[[#This Row],[Full Name]],LEN(Report[[#This Row],[Full Name]])-FIND(" ",Report[[#This Row],[Full Name]]))</f>
        <v>Davidson</v>
      </c>
      <c r="F77" t="str">
        <f t="shared" si="6"/>
        <v>jdavidson@newcollege.com</v>
      </c>
      <c r="G77" t="str">
        <f t="shared" si="7"/>
        <v>2015</v>
      </c>
      <c r="H77" t="s">
        <v>24</v>
      </c>
      <c r="I77" t="s">
        <v>1284</v>
      </c>
      <c r="J77">
        <f>'Marks Term 1'!I77</f>
        <v>98</v>
      </c>
      <c r="K77">
        <f>'Marks Term 2'!I77</f>
        <v>91</v>
      </c>
      <c r="L77">
        <f>'Marks Term 3'!I77</f>
        <v>90</v>
      </c>
      <c r="M77">
        <f>'Marks Term 4'!I77</f>
        <v>86</v>
      </c>
      <c r="O77" s="13">
        <f t="shared" si="4"/>
        <v>91.25</v>
      </c>
      <c r="P77" s="7" t="str">
        <f>Calc!B77</f>
        <v>A</v>
      </c>
      <c r="Q77" s="7">
        <f>IFERROR(VLOOKUP(A77,'Absence Report'!$A$4:$B$29,2,0),0)</f>
        <v>0</v>
      </c>
      <c r="R77" s="17">
        <v>12243</v>
      </c>
    </row>
    <row r="78" spans="1:18">
      <c r="A78" s="4" t="s">
        <v>221</v>
      </c>
      <c r="B78" t="s">
        <v>222</v>
      </c>
      <c r="C78" t="s">
        <v>223</v>
      </c>
      <c r="D78" t="str">
        <f t="shared" si="5"/>
        <v>Lin Davies</v>
      </c>
      <c r="E78" t="str">
        <f>RIGHT(Report[[#This Row],[Full Name]],LEN(Report[[#This Row],[Full Name]])-FIND(" ",Report[[#This Row],[Full Name]]))</f>
        <v>Davies</v>
      </c>
      <c r="F78" t="str">
        <f t="shared" si="6"/>
        <v>ldavies@newcollege.com</v>
      </c>
      <c r="G78" t="str">
        <f t="shared" si="7"/>
        <v>2017</v>
      </c>
      <c r="H78" t="s">
        <v>13</v>
      </c>
      <c r="I78" t="s">
        <v>1283</v>
      </c>
      <c r="J78">
        <f>'Marks Term 1'!I78</f>
        <v>67</v>
      </c>
      <c r="K78">
        <f>'Marks Term 2'!I78</f>
        <v>34</v>
      </c>
      <c r="L78">
        <f>'Marks Term 3'!I78</f>
        <v>38</v>
      </c>
      <c r="M78">
        <f>'Marks Term 4'!I78</f>
        <v>54</v>
      </c>
      <c r="O78" s="13">
        <f t="shared" si="4"/>
        <v>48.25</v>
      </c>
      <c r="P78" s="7" t="str">
        <f>Calc!B78</f>
        <v>E</v>
      </c>
      <c r="Q78" s="7">
        <f>IFERROR(VLOOKUP(A78,'Absence Report'!$A$4:$B$29,2,0),0)</f>
        <v>0</v>
      </c>
      <c r="R78" s="17">
        <v>14193</v>
      </c>
    </row>
    <row r="79" spans="1:18">
      <c r="A79" s="4" t="s">
        <v>224</v>
      </c>
      <c r="B79" t="s">
        <v>225</v>
      </c>
      <c r="C79" t="s">
        <v>226</v>
      </c>
      <c r="D79" t="str">
        <f t="shared" si="5"/>
        <v>Ziqi Deng</v>
      </c>
      <c r="E79" t="str">
        <f>RIGHT(Report[[#This Row],[Full Name]],LEN(Report[[#This Row],[Full Name]])-FIND(" ",Report[[#This Row],[Full Name]]))</f>
        <v>Deng</v>
      </c>
      <c r="F79" t="str">
        <f t="shared" si="6"/>
        <v>zdeng@newcollege.com</v>
      </c>
      <c r="G79" t="str">
        <f t="shared" si="7"/>
        <v>2016</v>
      </c>
      <c r="H79" t="s">
        <v>20</v>
      </c>
      <c r="I79" t="s">
        <v>1283</v>
      </c>
      <c r="J79">
        <f>'Marks Term 1'!I79</f>
        <v>71</v>
      </c>
      <c r="K79">
        <f>'Marks Term 2'!I79</f>
        <v>60</v>
      </c>
      <c r="L79">
        <f>'Marks Term 3'!I79</f>
        <v>90</v>
      </c>
      <c r="M79">
        <f>'Marks Term 4'!I79</f>
        <v>57</v>
      </c>
      <c r="O79" s="13">
        <f t="shared" si="4"/>
        <v>69.5</v>
      </c>
      <c r="P79" s="7" t="str">
        <f>Calc!B79</f>
        <v>C</v>
      </c>
      <c r="Q79" s="7">
        <f>IFERROR(VLOOKUP(A79,'Absence Report'!$A$4:$B$29,2,0),0)</f>
        <v>0</v>
      </c>
      <c r="R79" s="17">
        <v>6188</v>
      </c>
    </row>
    <row r="80" spans="1:18">
      <c r="A80" s="4" t="s">
        <v>227</v>
      </c>
      <c r="B80" t="s">
        <v>228</v>
      </c>
      <c r="C80" t="s">
        <v>229</v>
      </c>
      <c r="D80" t="str">
        <f t="shared" si="5"/>
        <v>Touqi Destefano</v>
      </c>
      <c r="E80" t="str">
        <f>RIGHT(Report[[#This Row],[Full Name]],LEN(Report[[#This Row],[Full Name]])-FIND(" ",Report[[#This Row],[Full Name]]))</f>
        <v>Destefano</v>
      </c>
      <c r="F80" t="str">
        <f t="shared" si="6"/>
        <v>tdestefano@newcollege.com</v>
      </c>
      <c r="G80" t="str">
        <f t="shared" si="7"/>
        <v>2016</v>
      </c>
      <c r="H80" t="s">
        <v>28</v>
      </c>
      <c r="I80" t="s">
        <v>1284</v>
      </c>
      <c r="J80">
        <f>'Marks Term 1'!I80</f>
        <v>90</v>
      </c>
      <c r="K80">
        <f>'Marks Term 2'!I80</f>
        <v>91</v>
      </c>
      <c r="L80">
        <f>'Marks Term 3'!I80</f>
        <v>85</v>
      </c>
      <c r="M80">
        <f>'Marks Term 4'!I80</f>
        <v>80</v>
      </c>
      <c r="O80" s="13">
        <f t="shared" si="4"/>
        <v>86.5</v>
      </c>
      <c r="P80" s="7" t="str">
        <f>Calc!B80</f>
        <v>A</v>
      </c>
      <c r="Q80" s="7">
        <f>IFERROR(VLOOKUP(A80,'Absence Report'!$A$4:$B$29,2,0),0)</f>
        <v>0</v>
      </c>
      <c r="R80" s="17">
        <v>6000</v>
      </c>
    </row>
    <row r="81" spans="1:18">
      <c r="A81" s="4" t="s">
        <v>230</v>
      </c>
      <c r="B81" t="s">
        <v>231</v>
      </c>
      <c r="C81" t="s">
        <v>232</v>
      </c>
      <c r="D81" t="str">
        <f t="shared" si="5"/>
        <v>Sidi Dong</v>
      </c>
      <c r="E81" t="str">
        <f>RIGHT(Report[[#This Row],[Full Name]],LEN(Report[[#This Row],[Full Name]])-FIND(" ",Report[[#This Row],[Full Name]]))</f>
        <v>Dong</v>
      </c>
      <c r="F81" t="str">
        <f t="shared" si="6"/>
        <v>sdong@newcollege.com</v>
      </c>
      <c r="G81" t="str">
        <f t="shared" si="7"/>
        <v>2016</v>
      </c>
      <c r="H81" t="s">
        <v>13</v>
      </c>
      <c r="I81" t="s">
        <v>1283</v>
      </c>
      <c r="J81">
        <f>'Marks Term 1'!I81</f>
        <v>48</v>
      </c>
      <c r="K81">
        <f>'Marks Term 2'!I81</f>
        <v>59</v>
      </c>
      <c r="L81">
        <f>'Marks Term 3'!I81</f>
        <v>52</v>
      </c>
      <c r="M81">
        <f>'Marks Term 4'!I81</f>
        <v>41</v>
      </c>
      <c r="O81" s="13">
        <f t="shared" si="4"/>
        <v>50</v>
      </c>
      <c r="P81" s="7" t="str">
        <f>Calc!B81</f>
        <v>E</v>
      </c>
      <c r="Q81" s="7">
        <f>IFERROR(VLOOKUP(A81,'Absence Report'!$A$4:$B$29,2,0),0)</f>
        <v>0</v>
      </c>
      <c r="R81" s="17">
        <v>8522</v>
      </c>
    </row>
    <row r="82" spans="1:18">
      <c r="A82" s="4" t="s">
        <v>233</v>
      </c>
      <c r="B82" t="s">
        <v>234</v>
      </c>
      <c r="C82" t="s">
        <v>235</v>
      </c>
      <c r="D82" t="str">
        <f t="shared" si="5"/>
        <v>Tenzin Duncan</v>
      </c>
      <c r="E82" t="str">
        <f>RIGHT(Report[[#This Row],[Full Name]],LEN(Report[[#This Row],[Full Name]])-FIND(" ",Report[[#This Row],[Full Name]]))</f>
        <v>Duncan</v>
      </c>
      <c r="F82" t="str">
        <f t="shared" si="6"/>
        <v>tduncan@newcollege.com</v>
      </c>
      <c r="G82" t="str">
        <f t="shared" si="7"/>
        <v>2017</v>
      </c>
      <c r="H82" t="s">
        <v>20</v>
      </c>
      <c r="I82" t="s">
        <v>1284</v>
      </c>
      <c r="J82">
        <f>'Marks Term 1'!I82</f>
        <v>87</v>
      </c>
      <c r="K82">
        <f>'Marks Term 2'!I82</f>
        <v>62</v>
      </c>
      <c r="L82">
        <f>'Marks Term 3'!I82</f>
        <v>74</v>
      </c>
      <c r="M82">
        <f>'Marks Term 4'!I82</f>
        <v>73</v>
      </c>
      <c r="O82" s="13">
        <f t="shared" si="4"/>
        <v>74</v>
      </c>
      <c r="P82" s="7" t="str">
        <f>Calc!B82</f>
        <v>C</v>
      </c>
      <c r="Q82" s="7">
        <f>IFERROR(VLOOKUP(A82,'Absence Report'!$A$4:$B$29,2,0),0)</f>
        <v>0</v>
      </c>
      <c r="R82" s="17">
        <v>12856</v>
      </c>
    </row>
    <row r="83" spans="1:18">
      <c r="A83" s="4" t="s">
        <v>236</v>
      </c>
      <c r="B83" t="s">
        <v>237</v>
      </c>
      <c r="C83" t="s">
        <v>238</v>
      </c>
      <c r="D83" t="str">
        <f t="shared" si="5"/>
        <v>Lawrence Dundas</v>
      </c>
      <c r="E83" t="str">
        <f>RIGHT(Report[[#This Row],[Full Name]],LEN(Report[[#This Row],[Full Name]])-FIND(" ",Report[[#This Row],[Full Name]]))</f>
        <v>Dundas</v>
      </c>
      <c r="F83" t="str">
        <f t="shared" si="6"/>
        <v>ldundas@newcollege.com</v>
      </c>
      <c r="G83" t="str">
        <f t="shared" si="7"/>
        <v>2017</v>
      </c>
      <c r="H83" t="s">
        <v>13</v>
      </c>
      <c r="I83" t="s">
        <v>1283</v>
      </c>
      <c r="J83">
        <f>'Marks Term 1'!I83</f>
        <v>92</v>
      </c>
      <c r="K83">
        <f>'Marks Term 2'!I83</f>
        <v>82</v>
      </c>
      <c r="L83">
        <f>'Marks Term 3'!I83</f>
        <v>76</v>
      </c>
      <c r="M83">
        <f>'Marks Term 4'!I83</f>
        <v>53</v>
      </c>
      <c r="O83" s="13">
        <f t="shared" si="4"/>
        <v>75.75</v>
      </c>
      <c r="P83" s="7" t="str">
        <f>Calc!B83</f>
        <v>B</v>
      </c>
      <c r="Q83" s="7">
        <f>IFERROR(VLOOKUP(A83,'Absence Report'!$A$4:$B$29,2,0),0)</f>
        <v>0</v>
      </c>
      <c r="R83" s="17">
        <v>4247</v>
      </c>
    </row>
    <row r="84" spans="1:18">
      <c r="A84" s="4" t="s">
        <v>239</v>
      </c>
      <c r="B84" t="s">
        <v>240</v>
      </c>
      <c r="C84" t="s">
        <v>241</v>
      </c>
      <c r="D84" t="str">
        <f t="shared" si="5"/>
        <v>Maliha Dunimaglovska</v>
      </c>
      <c r="E84" t="str">
        <f>RIGHT(Report[[#This Row],[Full Name]],LEN(Report[[#This Row],[Full Name]])-FIND(" ",Report[[#This Row],[Full Name]]))</f>
        <v>Dunimaglovska</v>
      </c>
      <c r="F84" t="str">
        <f t="shared" si="6"/>
        <v>mdunimaglovska@newcollege.com</v>
      </c>
      <c r="G84" t="str">
        <f t="shared" si="7"/>
        <v>2016</v>
      </c>
      <c r="H84" t="s">
        <v>20</v>
      </c>
      <c r="I84" t="s">
        <v>1283</v>
      </c>
      <c r="J84">
        <f>'Marks Term 1'!I84</f>
        <v>47</v>
      </c>
      <c r="K84">
        <f>'Marks Term 2'!I84</f>
        <v>67</v>
      </c>
      <c r="L84">
        <f>'Marks Term 3'!I84</f>
        <v>51</v>
      </c>
      <c r="M84">
        <f>'Marks Term 4'!I84</f>
        <v>78</v>
      </c>
      <c r="O84" s="13">
        <f t="shared" si="4"/>
        <v>60.75</v>
      </c>
      <c r="P84" s="7" t="str">
        <f>Calc!B84</f>
        <v>D</v>
      </c>
      <c r="Q84" s="7">
        <f>IFERROR(VLOOKUP(A84,'Absence Report'!$A$4:$B$29,2,0),0)</f>
        <v>0</v>
      </c>
      <c r="R84" s="17">
        <v>7584</v>
      </c>
    </row>
    <row r="85" spans="1:18">
      <c r="A85" s="4" t="s">
        <v>242</v>
      </c>
      <c r="B85" t="s">
        <v>243</v>
      </c>
      <c r="C85" t="s">
        <v>244</v>
      </c>
      <c r="D85" t="str">
        <f t="shared" si="5"/>
        <v>Emily Dunn</v>
      </c>
      <c r="E85" t="str">
        <f>RIGHT(Report[[#This Row],[Full Name]],LEN(Report[[#This Row],[Full Name]])-FIND(" ",Report[[#This Row],[Full Name]]))</f>
        <v>Dunn</v>
      </c>
      <c r="F85" t="str">
        <f t="shared" si="6"/>
        <v>edunn@newcollege.com</v>
      </c>
      <c r="G85" t="str">
        <f t="shared" si="7"/>
        <v>2017</v>
      </c>
      <c r="H85" t="s">
        <v>13</v>
      </c>
      <c r="I85" t="s">
        <v>1283</v>
      </c>
      <c r="J85">
        <f>'Marks Term 1'!I85</f>
        <v>56</v>
      </c>
      <c r="K85">
        <f>'Marks Term 2'!I85</f>
        <v>65</v>
      </c>
      <c r="L85">
        <f>'Marks Term 3'!I85</f>
        <v>39</v>
      </c>
      <c r="M85">
        <f>'Marks Term 4'!I85</f>
        <v>54</v>
      </c>
      <c r="O85" s="13">
        <f t="shared" si="4"/>
        <v>53.5</v>
      </c>
      <c r="P85" s="7" t="str">
        <f>Calc!B85</f>
        <v>E</v>
      </c>
      <c r="Q85" s="7">
        <f>IFERROR(VLOOKUP(A85,'Absence Report'!$A$4:$B$29,2,0),0)</f>
        <v>0</v>
      </c>
      <c r="R85" s="17">
        <v>12779</v>
      </c>
    </row>
    <row r="86" spans="1:18">
      <c r="A86" s="4" t="s">
        <v>245</v>
      </c>
      <c r="B86" t="s">
        <v>246</v>
      </c>
      <c r="C86" t="s">
        <v>247</v>
      </c>
      <c r="D86" t="str">
        <f t="shared" si="5"/>
        <v>Thomas Easey</v>
      </c>
      <c r="E86" t="str">
        <f>RIGHT(Report[[#This Row],[Full Name]],LEN(Report[[#This Row],[Full Name]])-FIND(" ",Report[[#This Row],[Full Name]]))</f>
        <v>Easey</v>
      </c>
      <c r="F86" t="str">
        <f t="shared" si="6"/>
        <v>teasey@newcollege.com</v>
      </c>
      <c r="G86" t="str">
        <f t="shared" si="7"/>
        <v>2016</v>
      </c>
      <c r="H86" t="s">
        <v>13</v>
      </c>
      <c r="I86" t="s">
        <v>1283</v>
      </c>
      <c r="J86">
        <f>'Marks Term 1'!I86</f>
        <v>37</v>
      </c>
      <c r="K86">
        <f>'Marks Term 2'!I86</f>
        <v>47</v>
      </c>
      <c r="L86">
        <f>'Marks Term 3'!I86</f>
        <v>38</v>
      </c>
      <c r="M86">
        <f>'Marks Term 4'!I86</f>
        <v>29</v>
      </c>
      <c r="O86" s="13">
        <f t="shared" si="4"/>
        <v>37.75</v>
      </c>
      <c r="P86" s="7" t="str">
        <f>Calc!B86</f>
        <v>F</v>
      </c>
      <c r="Q86" s="7">
        <f>IFERROR(VLOOKUP(A86,'Absence Report'!$A$4:$B$29,2,0),0)</f>
        <v>0</v>
      </c>
      <c r="R86" s="17">
        <v>3006</v>
      </c>
    </row>
    <row r="87" spans="1:18">
      <c r="A87" s="4" t="s">
        <v>248</v>
      </c>
      <c r="B87" t="s">
        <v>246</v>
      </c>
      <c r="C87" t="s">
        <v>249</v>
      </c>
      <c r="D87" t="str">
        <f t="shared" si="5"/>
        <v>Thomas Ellis</v>
      </c>
      <c r="E87" t="str">
        <f>RIGHT(Report[[#This Row],[Full Name]],LEN(Report[[#This Row],[Full Name]])-FIND(" ",Report[[#This Row],[Full Name]]))</f>
        <v>Ellis</v>
      </c>
      <c r="F87" t="str">
        <f t="shared" si="6"/>
        <v>tellis@newcollege.com</v>
      </c>
      <c r="G87" t="str">
        <f t="shared" si="7"/>
        <v>2015</v>
      </c>
      <c r="H87" t="s">
        <v>20</v>
      </c>
      <c r="I87" t="s">
        <v>1284</v>
      </c>
      <c r="J87">
        <f>'Marks Term 1'!I87</f>
        <v>91</v>
      </c>
      <c r="K87">
        <f>'Marks Term 2'!I87</f>
        <v>98</v>
      </c>
      <c r="L87">
        <f>'Marks Term 3'!I87</f>
        <v>93</v>
      </c>
      <c r="M87">
        <f>'Marks Term 4'!I87</f>
        <v>72</v>
      </c>
      <c r="O87" s="13">
        <f t="shared" si="4"/>
        <v>88.5</v>
      </c>
      <c r="P87" s="7" t="str">
        <f>Calc!B87</f>
        <v>A</v>
      </c>
      <c r="Q87" s="7">
        <f>IFERROR(VLOOKUP(A87,'Absence Report'!$A$4:$B$29,2,0),0)</f>
        <v>7</v>
      </c>
      <c r="R87" s="17">
        <v>2711</v>
      </c>
    </row>
    <row r="88" spans="1:18">
      <c r="A88" s="4" t="s">
        <v>250</v>
      </c>
      <c r="B88" t="s">
        <v>251</v>
      </c>
      <c r="C88" t="s">
        <v>252</v>
      </c>
      <c r="D88" t="str">
        <f t="shared" si="5"/>
        <v>Madeleine Fan</v>
      </c>
      <c r="E88" t="str">
        <f>RIGHT(Report[[#This Row],[Full Name]],LEN(Report[[#This Row],[Full Name]])-FIND(" ",Report[[#This Row],[Full Name]]))</f>
        <v>Fan</v>
      </c>
      <c r="F88" t="str">
        <f t="shared" si="6"/>
        <v>mfan@newcollege.com</v>
      </c>
      <c r="G88" t="str">
        <f t="shared" si="7"/>
        <v>2016</v>
      </c>
      <c r="H88" t="s">
        <v>28</v>
      </c>
      <c r="I88" t="s">
        <v>1284</v>
      </c>
      <c r="J88">
        <f>'Marks Term 1'!I88</f>
        <v>90</v>
      </c>
      <c r="K88">
        <f>'Marks Term 2'!I88</f>
        <v>96</v>
      </c>
      <c r="L88">
        <f>'Marks Term 3'!I88</f>
        <v>98</v>
      </c>
      <c r="M88">
        <f>'Marks Term 4'!I88</f>
        <v>74</v>
      </c>
      <c r="O88" s="13">
        <f t="shared" si="4"/>
        <v>89.5</v>
      </c>
      <c r="P88" s="7" t="str">
        <f>Calc!B88</f>
        <v>A</v>
      </c>
      <c r="Q88" s="7">
        <f>IFERROR(VLOOKUP(A88,'Absence Report'!$A$4:$B$29,2,0),0)</f>
        <v>0</v>
      </c>
      <c r="R88" s="17">
        <v>1666</v>
      </c>
    </row>
    <row r="89" spans="1:18">
      <c r="A89" s="4" t="s">
        <v>253</v>
      </c>
      <c r="B89" t="s">
        <v>254</v>
      </c>
      <c r="C89" t="s">
        <v>255</v>
      </c>
      <c r="D89" t="str">
        <f t="shared" si="5"/>
        <v>Georgia Fang</v>
      </c>
      <c r="E89" t="str">
        <f>RIGHT(Report[[#This Row],[Full Name]],LEN(Report[[#This Row],[Full Name]])-FIND(" ",Report[[#This Row],[Full Name]]))</f>
        <v>Fang</v>
      </c>
      <c r="F89" t="str">
        <f t="shared" si="6"/>
        <v>gfang@newcollege.com</v>
      </c>
      <c r="G89" t="str">
        <f t="shared" si="7"/>
        <v>2015</v>
      </c>
      <c r="H89" t="s">
        <v>13</v>
      </c>
      <c r="I89" t="s">
        <v>1284</v>
      </c>
      <c r="J89">
        <f>'Marks Term 1'!I89</f>
        <v>79</v>
      </c>
      <c r="K89">
        <f>'Marks Term 2'!I89</f>
        <v>64</v>
      </c>
      <c r="L89">
        <f>'Marks Term 3'!I89</f>
        <v>73</v>
      </c>
      <c r="M89">
        <f>'Marks Term 4'!I89</f>
        <v>46</v>
      </c>
      <c r="O89" s="13">
        <f t="shared" si="4"/>
        <v>65.5</v>
      </c>
      <c r="P89" s="7" t="str">
        <f>Calc!B89</f>
        <v>C</v>
      </c>
      <c r="Q89" s="7">
        <f>IFERROR(VLOOKUP(A89,'Absence Report'!$A$4:$B$29,2,0),0)</f>
        <v>0</v>
      </c>
      <c r="R89" s="17">
        <v>326</v>
      </c>
    </row>
    <row r="90" spans="1:18">
      <c r="A90" s="4" t="s">
        <v>256</v>
      </c>
      <c r="B90" t="s">
        <v>257</v>
      </c>
      <c r="C90" t="s">
        <v>258</v>
      </c>
      <c r="D90" t="str">
        <f t="shared" si="5"/>
        <v>Abby Fawcett</v>
      </c>
      <c r="E90" t="str">
        <f>RIGHT(Report[[#This Row],[Full Name]],LEN(Report[[#This Row],[Full Name]])-FIND(" ",Report[[#This Row],[Full Name]]))</f>
        <v>Fawcett</v>
      </c>
      <c r="F90" t="str">
        <f t="shared" si="6"/>
        <v>afawcett@newcollege.com</v>
      </c>
      <c r="G90" t="str">
        <f t="shared" si="7"/>
        <v>2015</v>
      </c>
      <c r="H90" t="s">
        <v>20</v>
      </c>
      <c r="I90" t="s">
        <v>1284</v>
      </c>
      <c r="J90">
        <f>'Marks Term 1'!I90</f>
        <v>95</v>
      </c>
      <c r="K90">
        <f>'Marks Term 2'!I90</f>
        <v>78</v>
      </c>
      <c r="L90">
        <f>'Marks Term 3'!I90</f>
        <v>97</v>
      </c>
      <c r="M90">
        <f>'Marks Term 4'!I90</f>
        <v>86</v>
      </c>
      <c r="O90" s="13">
        <f t="shared" si="4"/>
        <v>89</v>
      </c>
      <c r="P90" s="7" t="str">
        <f>Calc!B90</f>
        <v>A</v>
      </c>
      <c r="Q90" s="7">
        <f>IFERROR(VLOOKUP(A90,'Absence Report'!$A$4:$B$29,2,0),0)</f>
        <v>0</v>
      </c>
      <c r="R90" s="17">
        <v>14466</v>
      </c>
    </row>
    <row r="91" spans="1:18">
      <c r="A91" s="4" t="s">
        <v>259</v>
      </c>
      <c r="B91" t="s">
        <v>260</v>
      </c>
      <c r="C91" t="s">
        <v>261</v>
      </c>
      <c r="D91" t="str">
        <f t="shared" si="5"/>
        <v>Mohammed Ferguson</v>
      </c>
      <c r="E91" t="str">
        <f>RIGHT(Report[[#This Row],[Full Name]],LEN(Report[[#This Row],[Full Name]])-FIND(" ",Report[[#This Row],[Full Name]]))</f>
        <v>Ferguson</v>
      </c>
      <c r="F91" t="str">
        <f t="shared" si="6"/>
        <v>mferguson@newcollege.com</v>
      </c>
      <c r="G91" t="str">
        <f t="shared" si="7"/>
        <v>2017</v>
      </c>
      <c r="H91" t="s">
        <v>20</v>
      </c>
      <c r="I91" t="s">
        <v>1284</v>
      </c>
      <c r="J91">
        <f>'Marks Term 1'!I91</f>
        <v>65</v>
      </c>
      <c r="K91">
        <f>'Marks Term 2'!I91</f>
        <v>44</v>
      </c>
      <c r="L91">
        <f>'Marks Term 3'!I91</f>
        <v>75</v>
      </c>
      <c r="M91">
        <f>'Marks Term 4'!I91</f>
        <v>95</v>
      </c>
      <c r="O91" s="13">
        <f t="shared" si="4"/>
        <v>69.75</v>
      </c>
      <c r="P91" s="7" t="str">
        <f>Calc!B91</f>
        <v>C</v>
      </c>
      <c r="Q91" s="7">
        <f>IFERROR(VLOOKUP(A91,'Absence Report'!$A$4:$B$29,2,0),0)</f>
        <v>0</v>
      </c>
      <c r="R91" s="17">
        <v>10750</v>
      </c>
    </row>
    <row r="92" spans="1:18">
      <c r="A92" s="4" t="s">
        <v>262</v>
      </c>
      <c r="B92" t="s">
        <v>263</v>
      </c>
      <c r="C92" t="s">
        <v>264</v>
      </c>
      <c r="D92" t="str">
        <f t="shared" si="5"/>
        <v>Wafa Forqan</v>
      </c>
      <c r="E92" t="str">
        <f>RIGHT(Report[[#This Row],[Full Name]],LEN(Report[[#This Row],[Full Name]])-FIND(" ",Report[[#This Row],[Full Name]]))</f>
        <v>Forqan</v>
      </c>
      <c r="F92" t="str">
        <f t="shared" si="6"/>
        <v>wforqan@newcollege.com</v>
      </c>
      <c r="G92" t="str">
        <f t="shared" si="7"/>
        <v>2015</v>
      </c>
      <c r="H92" t="s">
        <v>20</v>
      </c>
      <c r="I92" t="s">
        <v>1282</v>
      </c>
      <c r="J92">
        <f>'Marks Term 1'!I92</f>
        <v>67</v>
      </c>
      <c r="K92">
        <f>'Marks Term 2'!I92</f>
        <v>65</v>
      </c>
      <c r="L92">
        <f>'Marks Term 3'!I92</f>
        <v>53</v>
      </c>
      <c r="M92">
        <f>'Marks Term 4'!I92</f>
        <v>75</v>
      </c>
      <c r="O92" s="13">
        <f t="shared" si="4"/>
        <v>65</v>
      </c>
      <c r="P92" s="7" t="str">
        <f>Calc!B92</f>
        <v>C</v>
      </c>
      <c r="Q92" s="7">
        <f>IFERROR(VLOOKUP(A92,'Absence Report'!$A$4:$B$29,2,0),0)</f>
        <v>0</v>
      </c>
      <c r="R92" s="17">
        <v>12743</v>
      </c>
    </row>
    <row r="93" spans="1:18">
      <c r="A93" s="4" t="s">
        <v>265</v>
      </c>
      <c r="B93" t="s">
        <v>266</v>
      </c>
      <c r="C93" t="s">
        <v>267</v>
      </c>
      <c r="D93" t="str">
        <f t="shared" si="5"/>
        <v>Ezzah Forrer</v>
      </c>
      <c r="E93" t="str">
        <f>RIGHT(Report[[#This Row],[Full Name]],LEN(Report[[#This Row],[Full Name]])-FIND(" ",Report[[#This Row],[Full Name]]))</f>
        <v>Forrer</v>
      </c>
      <c r="F93" t="str">
        <f t="shared" si="6"/>
        <v>eforrer@newcollege.com</v>
      </c>
      <c r="G93" t="str">
        <f t="shared" si="7"/>
        <v>2015</v>
      </c>
      <c r="H93" t="s">
        <v>13</v>
      </c>
      <c r="I93" t="s">
        <v>1284</v>
      </c>
      <c r="J93">
        <f>'Marks Term 1'!I93</f>
        <v>42</v>
      </c>
      <c r="K93">
        <f>'Marks Term 2'!I93</f>
        <v>59</v>
      </c>
      <c r="L93">
        <f>'Marks Term 3'!I93</f>
        <v>57</v>
      </c>
      <c r="M93">
        <f>'Marks Term 4'!I93</f>
        <v>41</v>
      </c>
      <c r="O93" s="13">
        <f t="shared" si="4"/>
        <v>49.75</v>
      </c>
      <c r="P93" s="7" t="str">
        <f>Calc!B93</f>
        <v>E</v>
      </c>
      <c r="Q93" s="7">
        <f>IFERROR(VLOOKUP(A93,'Absence Report'!$A$4:$B$29,2,0),0)</f>
        <v>0</v>
      </c>
      <c r="R93" s="17">
        <v>15332</v>
      </c>
    </row>
    <row r="94" spans="1:18">
      <c r="A94" s="4" t="s">
        <v>268</v>
      </c>
      <c r="B94" t="s">
        <v>269</v>
      </c>
      <c r="C94" t="s">
        <v>270</v>
      </c>
      <c r="D94" t="str">
        <f t="shared" si="5"/>
        <v>Angela Fulton</v>
      </c>
      <c r="E94" t="str">
        <f>RIGHT(Report[[#This Row],[Full Name]],LEN(Report[[#This Row],[Full Name]])-FIND(" ",Report[[#This Row],[Full Name]]))</f>
        <v>Fulton</v>
      </c>
      <c r="F94" t="str">
        <f t="shared" si="6"/>
        <v>afulton@newcollege.com</v>
      </c>
      <c r="G94" t="str">
        <f t="shared" si="7"/>
        <v>2017</v>
      </c>
      <c r="H94" t="s">
        <v>20</v>
      </c>
      <c r="I94" t="s">
        <v>1283</v>
      </c>
      <c r="J94">
        <f>'Marks Term 1'!I94</f>
        <v>76</v>
      </c>
      <c r="K94">
        <f>'Marks Term 2'!I94</f>
        <v>45</v>
      </c>
      <c r="L94">
        <f>'Marks Term 3'!I94</f>
        <v>88</v>
      </c>
      <c r="M94">
        <f>'Marks Term 4'!I94</f>
        <v>64</v>
      </c>
      <c r="O94" s="13">
        <f t="shared" si="4"/>
        <v>68.25</v>
      </c>
      <c r="P94" s="7" t="str">
        <f>Calc!B94</f>
        <v>C</v>
      </c>
      <c r="Q94" s="7">
        <f>IFERROR(VLOOKUP(A94,'Absence Report'!$A$4:$B$29,2,0),0)</f>
        <v>0</v>
      </c>
      <c r="R94" s="17">
        <v>5552</v>
      </c>
    </row>
    <row r="95" spans="1:18">
      <c r="A95" s="4" t="s">
        <v>271</v>
      </c>
      <c r="B95" t="s">
        <v>272</v>
      </c>
      <c r="C95" t="s">
        <v>273</v>
      </c>
      <c r="D95" t="str">
        <f t="shared" si="5"/>
        <v>Matthew Furness</v>
      </c>
      <c r="E95" t="str">
        <f>RIGHT(Report[[#This Row],[Full Name]],LEN(Report[[#This Row],[Full Name]])-FIND(" ",Report[[#This Row],[Full Name]]))</f>
        <v>Furness</v>
      </c>
      <c r="F95" t="str">
        <f t="shared" si="6"/>
        <v>mfurness@newcollege.com</v>
      </c>
      <c r="G95" t="str">
        <f t="shared" si="7"/>
        <v>2016</v>
      </c>
      <c r="H95" t="s">
        <v>24</v>
      </c>
      <c r="I95" t="s">
        <v>1282</v>
      </c>
      <c r="J95">
        <f>'Marks Term 1'!I95</f>
        <v>92</v>
      </c>
      <c r="K95">
        <f>'Marks Term 2'!I95</f>
        <v>66</v>
      </c>
      <c r="L95">
        <f>'Marks Term 3'!I95</f>
        <v>86</v>
      </c>
      <c r="M95">
        <f>'Marks Term 4'!I95</f>
        <v>92</v>
      </c>
      <c r="O95" s="13">
        <f t="shared" si="4"/>
        <v>84</v>
      </c>
      <c r="P95" s="7" t="str">
        <f>Calc!B95</f>
        <v>B</v>
      </c>
      <c r="Q95" s="7">
        <f>IFERROR(VLOOKUP(A95,'Absence Report'!$A$4:$B$29,2,0),0)</f>
        <v>0</v>
      </c>
      <c r="R95" s="17">
        <v>11728</v>
      </c>
    </row>
    <row r="96" spans="1:18">
      <c r="A96" s="4" t="s">
        <v>274</v>
      </c>
      <c r="B96" t="s">
        <v>275</v>
      </c>
      <c r="C96" t="s">
        <v>276</v>
      </c>
      <c r="D96" t="str">
        <f t="shared" si="5"/>
        <v>Lanshi Gadista</v>
      </c>
      <c r="E96" t="str">
        <f>RIGHT(Report[[#This Row],[Full Name]],LEN(Report[[#This Row],[Full Name]])-FIND(" ",Report[[#This Row],[Full Name]]))</f>
        <v>Gadista</v>
      </c>
      <c r="F96" t="str">
        <f t="shared" si="6"/>
        <v>lgadista@newcollege.com</v>
      </c>
      <c r="G96" t="str">
        <f t="shared" si="7"/>
        <v>2017</v>
      </c>
      <c r="H96" t="s">
        <v>13</v>
      </c>
      <c r="I96" t="s">
        <v>1283</v>
      </c>
      <c r="J96">
        <f>'Marks Term 1'!I96</f>
        <v>92</v>
      </c>
      <c r="K96">
        <f>'Marks Term 2'!I96</f>
        <v>96</v>
      </c>
      <c r="L96">
        <f>'Marks Term 3'!I96</f>
        <v>87</v>
      </c>
      <c r="M96">
        <f>'Marks Term 4'!I96</f>
        <v>95</v>
      </c>
      <c r="O96" s="13">
        <f t="shared" si="4"/>
        <v>92.5</v>
      </c>
      <c r="P96" s="7" t="str">
        <f>Calc!B96</f>
        <v>A</v>
      </c>
      <c r="Q96" s="7">
        <f>IFERROR(VLOOKUP(A96,'Absence Report'!$A$4:$B$29,2,0),0)</f>
        <v>0</v>
      </c>
      <c r="R96" s="17">
        <v>4005</v>
      </c>
    </row>
    <row r="97" spans="1:18">
      <c r="A97" s="4" t="s">
        <v>277</v>
      </c>
      <c r="B97" t="s">
        <v>278</v>
      </c>
      <c r="C97" t="s">
        <v>279</v>
      </c>
      <c r="D97" t="str">
        <f t="shared" si="5"/>
        <v>Shihao Galdas</v>
      </c>
      <c r="E97" t="str">
        <f>RIGHT(Report[[#This Row],[Full Name]],LEN(Report[[#This Row],[Full Name]])-FIND(" ",Report[[#This Row],[Full Name]]))</f>
        <v>Galdas</v>
      </c>
      <c r="F97" t="str">
        <f t="shared" si="6"/>
        <v>sgaldas@newcollege.com</v>
      </c>
      <c r="G97" t="str">
        <f t="shared" si="7"/>
        <v>2017</v>
      </c>
      <c r="H97" t="s">
        <v>13</v>
      </c>
      <c r="I97" t="s">
        <v>1284</v>
      </c>
      <c r="J97">
        <f>'Marks Term 1'!I97</f>
        <v>35</v>
      </c>
      <c r="K97">
        <f>'Marks Term 2'!I97</f>
        <v>11</v>
      </c>
      <c r="L97">
        <f>'Marks Term 3'!I97</f>
        <v>20</v>
      </c>
      <c r="M97">
        <f>'Marks Term 4'!I97</f>
        <v>5</v>
      </c>
      <c r="O97" s="13">
        <f t="shared" si="4"/>
        <v>17.75</v>
      </c>
      <c r="P97" s="7" t="str">
        <f>Calc!B97</f>
        <v>Fail</v>
      </c>
      <c r="Q97" s="7">
        <f>IFERROR(VLOOKUP(A97,'Absence Report'!$A$4:$B$29,2,0),0)</f>
        <v>0</v>
      </c>
      <c r="R97" s="17">
        <v>5216</v>
      </c>
    </row>
    <row r="98" spans="1:18">
      <c r="A98" s="4" t="s">
        <v>280</v>
      </c>
      <c r="B98" t="s">
        <v>118</v>
      </c>
      <c r="C98" t="s">
        <v>281</v>
      </c>
      <c r="D98" t="str">
        <f t="shared" si="5"/>
        <v>Ryan Gallaty</v>
      </c>
      <c r="E98" t="str">
        <f>RIGHT(Report[[#This Row],[Full Name]],LEN(Report[[#This Row],[Full Name]])-FIND(" ",Report[[#This Row],[Full Name]]))</f>
        <v>Gallaty</v>
      </c>
      <c r="F98" t="str">
        <f t="shared" si="6"/>
        <v>rgallaty@newcollege.com</v>
      </c>
      <c r="G98" t="str">
        <f t="shared" si="7"/>
        <v>2017</v>
      </c>
      <c r="H98" t="s">
        <v>20</v>
      </c>
      <c r="I98" t="s">
        <v>1284</v>
      </c>
      <c r="J98">
        <f>'Marks Term 1'!I98</f>
        <v>89</v>
      </c>
      <c r="K98">
        <f>'Marks Term 2'!I98</f>
        <v>75</v>
      </c>
      <c r="L98">
        <f>'Marks Term 3'!I98</f>
        <v>82</v>
      </c>
      <c r="M98">
        <f>'Marks Term 4'!I98</f>
        <v>97</v>
      </c>
      <c r="O98" s="13">
        <f t="shared" si="4"/>
        <v>85.75</v>
      </c>
      <c r="P98" s="7" t="str">
        <f>Calc!B98</f>
        <v>A</v>
      </c>
      <c r="Q98" s="7">
        <f>IFERROR(VLOOKUP(A98,'Absence Report'!$A$4:$B$29,2,0),0)</f>
        <v>0</v>
      </c>
      <c r="R98" s="17">
        <v>8135</v>
      </c>
    </row>
    <row r="99" spans="1:18">
      <c r="A99" s="4" t="s">
        <v>282</v>
      </c>
      <c r="B99" t="s">
        <v>283</v>
      </c>
      <c r="C99" t="s">
        <v>284</v>
      </c>
      <c r="D99" t="str">
        <f t="shared" si="5"/>
        <v>Alick Gallo</v>
      </c>
      <c r="E99" t="str">
        <f>RIGHT(Report[[#This Row],[Full Name]],LEN(Report[[#This Row],[Full Name]])-FIND(" ",Report[[#This Row],[Full Name]]))</f>
        <v>Gallo</v>
      </c>
      <c r="F99" t="str">
        <f t="shared" si="6"/>
        <v>agallo@newcollege.com</v>
      </c>
      <c r="G99" t="str">
        <f t="shared" si="7"/>
        <v>2017</v>
      </c>
      <c r="H99" t="s">
        <v>28</v>
      </c>
      <c r="I99" t="s">
        <v>1282</v>
      </c>
      <c r="J99">
        <f>'Marks Term 1'!I99</f>
        <v>79</v>
      </c>
      <c r="K99">
        <f>'Marks Term 2'!I99</f>
        <v>76</v>
      </c>
      <c r="L99">
        <f>'Marks Term 3'!I99</f>
        <v>71</v>
      </c>
      <c r="M99">
        <f>'Marks Term 4'!I99</f>
        <v>57</v>
      </c>
      <c r="O99" s="13">
        <f t="shared" si="4"/>
        <v>70.75</v>
      </c>
      <c r="P99" s="7" t="str">
        <f>Calc!B99</f>
        <v>C</v>
      </c>
      <c r="Q99" s="7">
        <f>IFERROR(VLOOKUP(A99,'Absence Report'!$A$4:$B$29,2,0),0)</f>
        <v>12</v>
      </c>
      <c r="R99" s="17">
        <v>1508</v>
      </c>
    </row>
    <row r="100" spans="1:18">
      <c r="A100" s="4" t="s">
        <v>285</v>
      </c>
      <c r="B100" t="s">
        <v>286</v>
      </c>
      <c r="C100" t="s">
        <v>287</v>
      </c>
      <c r="D100" t="str">
        <f t="shared" si="5"/>
        <v>Shiqi Gao</v>
      </c>
      <c r="E100" t="str">
        <f>RIGHT(Report[[#This Row],[Full Name]],LEN(Report[[#This Row],[Full Name]])-FIND(" ",Report[[#This Row],[Full Name]]))</f>
        <v>Gao</v>
      </c>
      <c r="F100" t="str">
        <f t="shared" si="6"/>
        <v>sgao@newcollege.com</v>
      </c>
      <c r="G100" t="str">
        <f t="shared" si="7"/>
        <v>2017</v>
      </c>
      <c r="H100" t="s">
        <v>13</v>
      </c>
      <c r="I100" t="s">
        <v>1283</v>
      </c>
      <c r="J100">
        <f>'Marks Term 1'!I100</f>
        <v>66</v>
      </c>
      <c r="K100">
        <f>'Marks Term 2'!I100</f>
        <v>84</v>
      </c>
      <c r="L100">
        <f>'Marks Term 3'!I100</f>
        <v>79</v>
      </c>
      <c r="M100">
        <f>'Marks Term 4'!I100</f>
        <v>66</v>
      </c>
      <c r="O100" s="13">
        <f t="shared" si="4"/>
        <v>73.75</v>
      </c>
      <c r="P100" s="7" t="str">
        <f>Calc!B100</f>
        <v>C</v>
      </c>
      <c r="Q100" s="7">
        <f>IFERROR(VLOOKUP(A100,'Absence Report'!$A$4:$B$29,2,0),0)</f>
        <v>0</v>
      </c>
      <c r="R100" s="17">
        <v>13513</v>
      </c>
    </row>
    <row r="101" spans="1:18">
      <c r="A101" s="4" t="s">
        <v>288</v>
      </c>
      <c r="B101" t="s">
        <v>289</v>
      </c>
      <c r="C101" t="s">
        <v>290</v>
      </c>
      <c r="D101" t="str">
        <f t="shared" si="5"/>
        <v>Yuan Gao</v>
      </c>
      <c r="E101" t="str">
        <f>RIGHT(Report[[#This Row],[Full Name]],LEN(Report[[#This Row],[Full Name]])-FIND(" ",Report[[#This Row],[Full Name]]))</f>
        <v>Gao</v>
      </c>
      <c r="F101" t="str">
        <f t="shared" si="6"/>
        <v>ygao@newcollege.com</v>
      </c>
      <c r="G101" t="str">
        <f t="shared" si="7"/>
        <v>2016</v>
      </c>
      <c r="H101" t="s">
        <v>20</v>
      </c>
      <c r="I101" t="s">
        <v>1283</v>
      </c>
      <c r="J101">
        <f>'Marks Term 1'!I101</f>
        <v>56</v>
      </c>
      <c r="K101">
        <f>'Marks Term 2'!I101</f>
        <v>30</v>
      </c>
      <c r="L101">
        <f>'Marks Term 3'!I101</f>
        <v>38</v>
      </c>
      <c r="M101">
        <f>'Marks Term 4'!I101</f>
        <v>40</v>
      </c>
      <c r="O101" s="13">
        <f t="shared" si="4"/>
        <v>41</v>
      </c>
      <c r="P101" s="7" t="str">
        <f>Calc!B101</f>
        <v>F</v>
      </c>
      <c r="Q101" s="7">
        <f>IFERROR(VLOOKUP(A101,'Absence Report'!$A$4:$B$29,2,0),0)</f>
        <v>0</v>
      </c>
      <c r="R101" s="17">
        <v>2601</v>
      </c>
    </row>
    <row r="102" spans="1:18">
      <c r="A102" s="4" t="s">
        <v>291</v>
      </c>
      <c r="B102" t="s">
        <v>292</v>
      </c>
      <c r="C102" t="s">
        <v>293</v>
      </c>
      <c r="D102" t="str">
        <f t="shared" si="5"/>
        <v>Kevin Garald</v>
      </c>
      <c r="E102" t="str">
        <f>RIGHT(Report[[#This Row],[Full Name]],LEN(Report[[#This Row],[Full Name]])-FIND(" ",Report[[#This Row],[Full Name]]))</f>
        <v>Garald</v>
      </c>
      <c r="F102" t="str">
        <f t="shared" si="6"/>
        <v>kgarald@newcollege.com</v>
      </c>
      <c r="G102" t="str">
        <f t="shared" si="7"/>
        <v>2015</v>
      </c>
      <c r="H102" t="s">
        <v>24</v>
      </c>
      <c r="I102" t="s">
        <v>1282</v>
      </c>
      <c r="J102">
        <f>'Marks Term 1'!I102</f>
        <v>49</v>
      </c>
      <c r="K102">
        <f>'Marks Term 2'!I102</f>
        <v>84</v>
      </c>
      <c r="L102">
        <f>'Marks Term 3'!I102</f>
        <v>29</v>
      </c>
      <c r="M102">
        <f>'Marks Term 4'!I102</f>
        <v>59</v>
      </c>
      <c r="O102" s="13">
        <f t="shared" si="4"/>
        <v>55.25</v>
      </c>
      <c r="P102" s="7" t="str">
        <f>Calc!B102</f>
        <v>D</v>
      </c>
      <c r="Q102" s="7">
        <f>IFERROR(VLOOKUP(A102,'Absence Report'!$A$4:$B$29,2,0),0)</f>
        <v>0</v>
      </c>
      <c r="R102" s="17">
        <v>10203</v>
      </c>
    </row>
    <row r="103" spans="1:18">
      <c r="A103" s="4" t="s">
        <v>294</v>
      </c>
      <c r="B103" t="s">
        <v>295</v>
      </c>
      <c r="C103" t="s">
        <v>296</v>
      </c>
      <c r="D103" t="str">
        <f t="shared" si="5"/>
        <v>Afdhal Ghazzaoui</v>
      </c>
      <c r="E103" t="str">
        <f>RIGHT(Report[[#This Row],[Full Name]],LEN(Report[[#This Row],[Full Name]])-FIND(" ",Report[[#This Row],[Full Name]]))</f>
        <v>Ghazzaoui</v>
      </c>
      <c r="F103" t="str">
        <f t="shared" si="6"/>
        <v>aghazzaoui@newcollege.com</v>
      </c>
      <c r="G103" t="str">
        <f t="shared" si="7"/>
        <v>2015</v>
      </c>
      <c r="H103" t="s">
        <v>20</v>
      </c>
      <c r="I103" t="s">
        <v>1282</v>
      </c>
      <c r="J103">
        <f>'Marks Term 1'!I103</f>
        <v>82</v>
      </c>
      <c r="K103">
        <f>'Marks Term 2'!I103</f>
        <v>77</v>
      </c>
      <c r="L103">
        <f>'Marks Term 3'!I103</f>
        <v>95</v>
      </c>
      <c r="M103">
        <f>'Marks Term 4'!I103</f>
        <v>66</v>
      </c>
      <c r="O103" s="13">
        <f t="shared" si="4"/>
        <v>80</v>
      </c>
      <c r="P103" s="7" t="str">
        <f>Calc!B103</f>
        <v>B</v>
      </c>
      <c r="Q103" s="7">
        <f>IFERROR(VLOOKUP(A103,'Absence Report'!$A$4:$B$29,2,0),0)</f>
        <v>0</v>
      </c>
      <c r="R103" s="17">
        <v>7088</v>
      </c>
    </row>
    <row r="104" spans="1:18">
      <c r="A104" s="4" t="s">
        <v>297</v>
      </c>
      <c r="B104" t="s">
        <v>298</v>
      </c>
      <c r="C104" t="s">
        <v>299</v>
      </c>
      <c r="D104" t="str">
        <f t="shared" si="5"/>
        <v>Heon Gilmore</v>
      </c>
      <c r="E104" t="str">
        <f>RIGHT(Report[[#This Row],[Full Name]],LEN(Report[[#This Row],[Full Name]])-FIND(" ",Report[[#This Row],[Full Name]]))</f>
        <v>Gilmore</v>
      </c>
      <c r="F104" t="str">
        <f t="shared" si="6"/>
        <v>hgilmore@newcollege.com</v>
      </c>
      <c r="G104" t="str">
        <f t="shared" si="7"/>
        <v>2016</v>
      </c>
      <c r="H104" t="s">
        <v>13</v>
      </c>
      <c r="I104" t="s">
        <v>1284</v>
      </c>
      <c r="J104">
        <f>'Marks Term 1'!I104</f>
        <v>74</v>
      </c>
      <c r="K104">
        <f>'Marks Term 2'!I104</f>
        <v>83</v>
      </c>
      <c r="L104">
        <f>'Marks Term 3'!I104</f>
        <v>76</v>
      </c>
      <c r="M104">
        <f>'Marks Term 4'!I104</f>
        <v>61</v>
      </c>
      <c r="O104" s="13">
        <f t="shared" si="4"/>
        <v>73.5</v>
      </c>
      <c r="P104" s="7" t="str">
        <f>Calc!B104</f>
        <v>C</v>
      </c>
      <c r="Q104" s="7">
        <f>IFERROR(VLOOKUP(A104,'Absence Report'!$A$4:$B$29,2,0),0)</f>
        <v>0</v>
      </c>
      <c r="R104" s="17">
        <v>5172</v>
      </c>
    </row>
    <row r="105" spans="1:18">
      <c r="A105" s="4" t="s">
        <v>300</v>
      </c>
      <c r="B105" t="s">
        <v>301</v>
      </c>
      <c r="C105" t="s">
        <v>302</v>
      </c>
      <c r="D105" t="str">
        <f t="shared" si="5"/>
        <v>Peter Gordon</v>
      </c>
      <c r="E105" t="str">
        <f>RIGHT(Report[[#This Row],[Full Name]],LEN(Report[[#This Row],[Full Name]])-FIND(" ",Report[[#This Row],[Full Name]]))</f>
        <v>Gordon</v>
      </c>
      <c r="F105" t="str">
        <f t="shared" si="6"/>
        <v>pgordon@newcollege.com</v>
      </c>
      <c r="G105" t="str">
        <f t="shared" si="7"/>
        <v>2017</v>
      </c>
      <c r="H105" t="s">
        <v>24</v>
      </c>
      <c r="I105" t="s">
        <v>1283</v>
      </c>
      <c r="J105">
        <f>'Marks Term 1'!I105</f>
        <v>84</v>
      </c>
      <c r="K105">
        <f>'Marks Term 2'!I105</f>
        <v>69</v>
      </c>
      <c r="L105">
        <f>'Marks Term 3'!I105</f>
        <v>84</v>
      </c>
      <c r="M105">
        <f>'Marks Term 4'!I105</f>
        <v>87</v>
      </c>
      <c r="O105" s="13">
        <f t="shared" si="4"/>
        <v>81</v>
      </c>
      <c r="P105" s="7" t="str">
        <f>Calc!B105</f>
        <v>B</v>
      </c>
      <c r="Q105" s="7">
        <f>IFERROR(VLOOKUP(A105,'Absence Report'!$A$4:$B$29,2,0),0)</f>
        <v>0</v>
      </c>
      <c r="R105" s="17">
        <v>11360</v>
      </c>
    </row>
    <row r="106" spans="1:18">
      <c r="A106" s="4" t="s">
        <v>303</v>
      </c>
      <c r="B106" t="s">
        <v>304</v>
      </c>
      <c r="C106" t="s">
        <v>305</v>
      </c>
      <c r="D106" t="str">
        <f t="shared" si="5"/>
        <v>Puiyue Gosai</v>
      </c>
      <c r="E106" t="str">
        <f>RIGHT(Report[[#This Row],[Full Name]],LEN(Report[[#This Row],[Full Name]])-FIND(" ",Report[[#This Row],[Full Name]]))</f>
        <v>Gosai</v>
      </c>
      <c r="F106" t="str">
        <f t="shared" si="6"/>
        <v>pgosai@newcollege.com</v>
      </c>
      <c r="G106" t="str">
        <f t="shared" si="7"/>
        <v>2015</v>
      </c>
      <c r="H106" t="s">
        <v>24</v>
      </c>
      <c r="I106" t="s">
        <v>1282</v>
      </c>
      <c r="J106">
        <f>'Marks Term 1'!I106</f>
        <v>64</v>
      </c>
      <c r="K106">
        <f>'Marks Term 2'!I106</f>
        <v>56</v>
      </c>
      <c r="L106">
        <f>'Marks Term 3'!I106</f>
        <v>30</v>
      </c>
      <c r="M106">
        <f>'Marks Term 4'!I106</f>
        <v>48</v>
      </c>
      <c r="O106" s="13">
        <f t="shared" si="4"/>
        <v>49.5</v>
      </c>
      <c r="P106" s="7" t="str">
        <f>Calc!B106</f>
        <v>E</v>
      </c>
      <c r="Q106" s="7">
        <f>IFERROR(VLOOKUP(A106,'Absence Report'!$A$4:$B$29,2,0),0)</f>
        <v>0</v>
      </c>
      <c r="R106" s="17">
        <v>8028</v>
      </c>
    </row>
    <row r="107" spans="1:18">
      <c r="A107" s="4" t="s">
        <v>306</v>
      </c>
      <c r="B107" t="s">
        <v>307</v>
      </c>
      <c r="C107" t="s">
        <v>308</v>
      </c>
      <c r="D107" t="str">
        <f t="shared" si="5"/>
        <v>Christopher Gray</v>
      </c>
      <c r="E107" t="str">
        <f>RIGHT(Report[[#This Row],[Full Name]],LEN(Report[[#This Row],[Full Name]])-FIND(" ",Report[[#This Row],[Full Name]]))</f>
        <v>Gray</v>
      </c>
      <c r="F107" t="str">
        <f t="shared" si="6"/>
        <v>cgray@newcollege.com</v>
      </c>
      <c r="G107" t="str">
        <f t="shared" si="7"/>
        <v>2016</v>
      </c>
      <c r="H107" t="s">
        <v>13</v>
      </c>
      <c r="I107" t="s">
        <v>1284</v>
      </c>
      <c r="J107">
        <f>'Marks Term 1'!I107</f>
        <v>93</v>
      </c>
      <c r="K107">
        <f>'Marks Term 2'!I107</f>
        <v>97</v>
      </c>
      <c r="L107">
        <f>'Marks Term 3'!I107</f>
        <v>68</v>
      </c>
      <c r="M107">
        <f>'Marks Term 4'!I107</f>
        <v>78</v>
      </c>
      <c r="O107" s="13">
        <f t="shared" si="4"/>
        <v>84</v>
      </c>
      <c r="P107" s="7" t="str">
        <f>Calc!B107</f>
        <v>B</v>
      </c>
      <c r="Q107" s="7">
        <f>IFERROR(VLOOKUP(A107,'Absence Report'!$A$4:$B$29,2,0),0)</f>
        <v>0</v>
      </c>
      <c r="R107" s="17">
        <v>7762</v>
      </c>
    </row>
    <row r="108" spans="1:18">
      <c r="A108" s="4" t="s">
        <v>309</v>
      </c>
      <c r="B108" t="s">
        <v>310</v>
      </c>
      <c r="C108" t="s">
        <v>311</v>
      </c>
      <c r="D108" t="str">
        <f t="shared" si="5"/>
        <v>Tamim Grewal</v>
      </c>
      <c r="E108" t="str">
        <f>RIGHT(Report[[#This Row],[Full Name]],LEN(Report[[#This Row],[Full Name]])-FIND(" ",Report[[#This Row],[Full Name]]))</f>
        <v>Grewal</v>
      </c>
      <c r="F108" t="str">
        <f t="shared" si="6"/>
        <v>tgrewal@newcollege.com</v>
      </c>
      <c r="G108" t="str">
        <f t="shared" si="7"/>
        <v>2015</v>
      </c>
      <c r="H108" t="s">
        <v>20</v>
      </c>
      <c r="I108" t="s">
        <v>1283</v>
      </c>
      <c r="J108">
        <f>'Marks Term 1'!I108</f>
        <v>94</v>
      </c>
      <c r="K108">
        <f>'Marks Term 2'!I108</f>
        <v>95</v>
      </c>
      <c r="L108">
        <f>'Marks Term 3'!I108</f>
        <v>79</v>
      </c>
      <c r="M108">
        <f>'Marks Term 4'!I108</f>
        <v>93</v>
      </c>
      <c r="O108" s="13">
        <f t="shared" si="4"/>
        <v>90.25</v>
      </c>
      <c r="P108" s="7" t="str">
        <f>Calc!B108</f>
        <v>A</v>
      </c>
      <c r="Q108" s="7">
        <f>IFERROR(VLOOKUP(A108,'Absence Report'!$A$4:$B$29,2,0),0)</f>
        <v>0</v>
      </c>
      <c r="R108" s="17">
        <v>7419</v>
      </c>
    </row>
    <row r="109" spans="1:18">
      <c r="A109" s="4" t="s">
        <v>312</v>
      </c>
      <c r="B109" t="s">
        <v>313</v>
      </c>
      <c r="C109" t="s">
        <v>314</v>
      </c>
      <c r="D109" t="str">
        <f t="shared" si="5"/>
        <v>Joseph Grillo</v>
      </c>
      <c r="E109" t="str">
        <f>RIGHT(Report[[#This Row],[Full Name]],LEN(Report[[#This Row],[Full Name]])-FIND(" ",Report[[#This Row],[Full Name]]))</f>
        <v>Grillo</v>
      </c>
      <c r="F109" t="str">
        <f t="shared" si="6"/>
        <v>jgrillo@newcollege.com</v>
      </c>
      <c r="G109" t="str">
        <f t="shared" si="7"/>
        <v>2015</v>
      </c>
      <c r="H109" t="s">
        <v>28</v>
      </c>
      <c r="I109" t="s">
        <v>1283</v>
      </c>
      <c r="J109">
        <f>'Marks Term 1'!I109</f>
        <v>53</v>
      </c>
      <c r="K109">
        <f>'Marks Term 2'!I109</f>
        <v>76</v>
      </c>
      <c r="L109">
        <f>'Marks Term 3'!I109</f>
        <v>34</v>
      </c>
      <c r="M109">
        <f>'Marks Term 4'!I109</f>
        <v>76</v>
      </c>
      <c r="O109" s="13">
        <f t="shared" si="4"/>
        <v>59.75</v>
      </c>
      <c r="P109" s="7" t="str">
        <f>Calc!B109</f>
        <v>D</v>
      </c>
      <c r="Q109" s="7">
        <f>IFERROR(VLOOKUP(A109,'Absence Report'!$A$4:$B$29,2,0),0)</f>
        <v>0</v>
      </c>
      <c r="R109" s="17">
        <v>2474</v>
      </c>
    </row>
    <row r="110" spans="1:18">
      <c r="A110" s="4" t="s">
        <v>315</v>
      </c>
      <c r="B110" t="s">
        <v>316</v>
      </c>
      <c r="C110" t="s">
        <v>317</v>
      </c>
      <c r="D110" t="str">
        <f t="shared" si="5"/>
        <v>Jiayi Gu</v>
      </c>
      <c r="E110" t="str">
        <f>RIGHT(Report[[#This Row],[Full Name]],LEN(Report[[#This Row],[Full Name]])-FIND(" ",Report[[#This Row],[Full Name]]))</f>
        <v>Gu</v>
      </c>
      <c r="F110" t="str">
        <f t="shared" si="6"/>
        <v>jgu@newcollege.com</v>
      </c>
      <c r="G110" t="str">
        <f t="shared" si="7"/>
        <v>2016</v>
      </c>
      <c r="H110" t="s">
        <v>28</v>
      </c>
      <c r="I110" t="s">
        <v>1284</v>
      </c>
      <c r="J110">
        <f>'Marks Term 1'!I110</f>
        <v>68</v>
      </c>
      <c r="K110">
        <f>'Marks Term 2'!I110</f>
        <v>67</v>
      </c>
      <c r="L110">
        <f>'Marks Term 3'!I110</f>
        <v>65</v>
      </c>
      <c r="M110">
        <f>'Marks Term 4'!I110</f>
        <v>41</v>
      </c>
      <c r="O110" s="13">
        <f t="shared" si="4"/>
        <v>60.25</v>
      </c>
      <c r="P110" s="7" t="str">
        <f>Calc!B110</f>
        <v>D</v>
      </c>
      <c r="Q110" s="7">
        <f>IFERROR(VLOOKUP(A110,'Absence Report'!$A$4:$B$29,2,0),0)</f>
        <v>0</v>
      </c>
      <c r="R110" s="17">
        <v>397</v>
      </c>
    </row>
    <row r="111" spans="1:18">
      <c r="A111" s="4" t="s">
        <v>318</v>
      </c>
      <c r="B111" t="s">
        <v>319</v>
      </c>
      <c r="C111" t="s">
        <v>320</v>
      </c>
      <c r="D111" t="str">
        <f t="shared" si="5"/>
        <v>Yihan Gu</v>
      </c>
      <c r="E111" t="str">
        <f>RIGHT(Report[[#This Row],[Full Name]],LEN(Report[[#This Row],[Full Name]])-FIND(" ",Report[[#This Row],[Full Name]]))</f>
        <v>Gu</v>
      </c>
      <c r="F111" t="str">
        <f t="shared" si="6"/>
        <v>ygu@newcollege.com</v>
      </c>
      <c r="G111" t="str">
        <f t="shared" si="7"/>
        <v>2015</v>
      </c>
      <c r="H111" t="s">
        <v>20</v>
      </c>
      <c r="I111" t="s">
        <v>1284</v>
      </c>
      <c r="J111">
        <f>'Marks Term 1'!I111</f>
        <v>30</v>
      </c>
      <c r="K111">
        <f>'Marks Term 2'!I111</f>
        <v>17</v>
      </c>
      <c r="L111">
        <f>'Marks Term 3'!I111</f>
        <v>49</v>
      </c>
      <c r="M111">
        <f>'Marks Term 4'!I111</f>
        <v>5</v>
      </c>
      <c r="O111" s="13">
        <f t="shared" si="4"/>
        <v>25.25</v>
      </c>
      <c r="P111" s="7" t="str">
        <f>Calc!B111</f>
        <v>Fail</v>
      </c>
      <c r="Q111" s="7">
        <f>IFERROR(VLOOKUP(A111,'Absence Report'!$A$4:$B$29,2,0),0)</f>
        <v>10</v>
      </c>
      <c r="R111" s="17">
        <v>2473</v>
      </c>
    </row>
    <row r="112" spans="1:18">
      <c r="A112" s="4" t="s">
        <v>324</v>
      </c>
      <c r="B112" t="s">
        <v>55</v>
      </c>
      <c r="C112" t="s">
        <v>323</v>
      </c>
      <c r="D112" t="str">
        <f t="shared" si="5"/>
        <v>Anthony Guan</v>
      </c>
      <c r="E112" t="str">
        <f>RIGHT(Report[[#This Row],[Full Name]],LEN(Report[[#This Row],[Full Name]])-FIND(" ",Report[[#This Row],[Full Name]]))</f>
        <v>Guan</v>
      </c>
      <c r="F112" t="str">
        <f t="shared" si="6"/>
        <v>aguan@newcollege.com</v>
      </c>
      <c r="G112" t="str">
        <f t="shared" si="7"/>
        <v>2015</v>
      </c>
      <c r="H112" t="s">
        <v>20</v>
      </c>
      <c r="I112" t="s">
        <v>1282</v>
      </c>
      <c r="J112">
        <f>'Marks Term 1'!I112</f>
        <v>27</v>
      </c>
      <c r="K112">
        <f>'Marks Term 2'!I112</f>
        <v>28</v>
      </c>
      <c r="L112">
        <f>'Marks Term 3'!I112</f>
        <v>9</v>
      </c>
      <c r="M112">
        <f>'Marks Term 4'!I112</f>
        <v>-2</v>
      </c>
      <c r="O112" s="13">
        <f t="shared" si="4"/>
        <v>15.5</v>
      </c>
      <c r="P112" s="7" t="str">
        <f>Calc!B112</f>
        <v>Fail</v>
      </c>
      <c r="Q112" s="7">
        <f>IFERROR(VLOOKUP(A112,'Absence Report'!$A$4:$B$29,2,0),0)</f>
        <v>0</v>
      </c>
      <c r="R112" s="17">
        <v>6883</v>
      </c>
    </row>
    <row r="113" spans="1:18">
      <c r="A113" s="4" t="s">
        <v>321</v>
      </c>
      <c r="B113" t="s">
        <v>322</v>
      </c>
      <c r="C113" t="s">
        <v>323</v>
      </c>
      <c r="D113" t="str">
        <f t="shared" si="5"/>
        <v>Zijian Guan</v>
      </c>
      <c r="E113" t="str">
        <f>RIGHT(Report[[#This Row],[Full Name]],LEN(Report[[#This Row],[Full Name]])-FIND(" ",Report[[#This Row],[Full Name]]))</f>
        <v>Guan</v>
      </c>
      <c r="F113" t="str">
        <f t="shared" si="6"/>
        <v>zguan@newcollege.com</v>
      </c>
      <c r="G113" t="str">
        <f t="shared" si="7"/>
        <v>2015</v>
      </c>
      <c r="H113" t="s">
        <v>24</v>
      </c>
      <c r="I113" t="s">
        <v>1283</v>
      </c>
      <c r="J113">
        <f>'Marks Term 1'!I113</f>
        <v>18</v>
      </c>
      <c r="K113">
        <f>'Marks Term 2'!I113</f>
        <v>62</v>
      </c>
      <c r="L113">
        <f>'Marks Term 3'!I113</f>
        <v>56</v>
      </c>
      <c r="M113">
        <f>'Marks Term 4'!I113</f>
        <v>44</v>
      </c>
      <c r="O113" s="13">
        <f t="shared" si="4"/>
        <v>45</v>
      </c>
      <c r="P113" s="7" t="str">
        <f>Calc!B113</f>
        <v>E</v>
      </c>
      <c r="Q113" s="7">
        <f>IFERROR(VLOOKUP(A113,'Absence Report'!$A$4:$B$29,2,0),0)</f>
        <v>0</v>
      </c>
      <c r="R113" s="17">
        <v>3340</v>
      </c>
    </row>
    <row r="114" spans="1:18">
      <c r="A114" s="4" t="s">
        <v>325</v>
      </c>
      <c r="B114" t="s">
        <v>326</v>
      </c>
      <c r="C114" t="s">
        <v>327</v>
      </c>
      <c r="D114" t="str">
        <f t="shared" si="5"/>
        <v>Zhao Guanmengyue</v>
      </c>
      <c r="E114" t="str">
        <f>RIGHT(Report[[#This Row],[Full Name]],LEN(Report[[#This Row],[Full Name]])-FIND(" ",Report[[#This Row],[Full Name]]))</f>
        <v>Guanmengyue</v>
      </c>
      <c r="F114" t="str">
        <f t="shared" si="6"/>
        <v>zguanmengyue@newcollege.com</v>
      </c>
      <c r="G114" t="str">
        <f t="shared" si="7"/>
        <v>2017</v>
      </c>
      <c r="H114" t="s">
        <v>28</v>
      </c>
      <c r="I114" t="s">
        <v>1284</v>
      </c>
      <c r="J114">
        <f>'Marks Term 1'!I114</f>
        <v>54</v>
      </c>
      <c r="K114">
        <f>'Marks Term 2'!I114</f>
        <v>83</v>
      </c>
      <c r="L114">
        <f>'Marks Term 3'!I114</f>
        <v>60</v>
      </c>
      <c r="M114">
        <f>'Marks Term 4'!I114</f>
        <v>86</v>
      </c>
      <c r="O114" s="13">
        <f t="shared" si="4"/>
        <v>70.75</v>
      </c>
      <c r="P114" s="7" t="str">
        <f>Calc!B114</f>
        <v>C</v>
      </c>
      <c r="Q114" s="7">
        <f>IFERROR(VLOOKUP(A114,'Absence Report'!$A$4:$B$29,2,0),0)</f>
        <v>0</v>
      </c>
      <c r="R114" s="17">
        <v>13906</v>
      </c>
    </row>
    <row r="115" spans="1:18">
      <c r="A115" s="4" t="s">
        <v>328</v>
      </c>
      <c r="B115" t="s">
        <v>329</v>
      </c>
      <c r="C115" t="s">
        <v>330</v>
      </c>
      <c r="D115" t="str">
        <f t="shared" si="5"/>
        <v>Angus Gunston</v>
      </c>
      <c r="E115" t="str">
        <f>RIGHT(Report[[#This Row],[Full Name]],LEN(Report[[#This Row],[Full Name]])-FIND(" ",Report[[#This Row],[Full Name]]))</f>
        <v>Gunston</v>
      </c>
      <c r="F115" t="str">
        <f t="shared" si="6"/>
        <v>agunston@newcollege.com</v>
      </c>
      <c r="G115" t="str">
        <f t="shared" si="7"/>
        <v>2017</v>
      </c>
      <c r="H115" t="s">
        <v>28</v>
      </c>
      <c r="I115" t="s">
        <v>1284</v>
      </c>
      <c r="J115">
        <f>'Marks Term 1'!I115</f>
        <v>48</v>
      </c>
      <c r="K115">
        <f>'Marks Term 2'!I115</f>
        <v>56</v>
      </c>
      <c r="L115">
        <f>'Marks Term 3'!I115</f>
        <v>67</v>
      </c>
      <c r="M115">
        <f>'Marks Term 4'!I115</f>
        <v>47</v>
      </c>
      <c r="O115" s="13">
        <f t="shared" si="4"/>
        <v>54.5</v>
      </c>
      <c r="P115" s="7" t="str">
        <f>Calc!B115</f>
        <v>E</v>
      </c>
      <c r="Q115" s="7">
        <f>IFERROR(VLOOKUP(A115,'Absence Report'!$A$4:$B$29,2,0),0)</f>
        <v>0</v>
      </c>
      <c r="R115" s="17">
        <v>13150</v>
      </c>
    </row>
    <row r="116" spans="1:18">
      <c r="A116" s="4" t="s">
        <v>331</v>
      </c>
      <c r="B116" t="s">
        <v>332</v>
      </c>
      <c r="C116" t="s">
        <v>333</v>
      </c>
      <c r="D116" t="str">
        <f t="shared" si="5"/>
        <v>Annie Guo</v>
      </c>
      <c r="E116" t="str">
        <f>RIGHT(Report[[#This Row],[Full Name]],LEN(Report[[#This Row],[Full Name]])-FIND(" ",Report[[#This Row],[Full Name]]))</f>
        <v>Guo</v>
      </c>
      <c r="F116" t="str">
        <f t="shared" si="6"/>
        <v>aguo@newcollege.com</v>
      </c>
      <c r="G116" t="str">
        <f t="shared" si="7"/>
        <v>2015</v>
      </c>
      <c r="H116" t="s">
        <v>24</v>
      </c>
      <c r="I116" t="s">
        <v>1283</v>
      </c>
      <c r="J116">
        <f>'Marks Term 1'!I116</f>
        <v>92</v>
      </c>
      <c r="K116">
        <f>'Marks Term 2'!I116</f>
        <v>87</v>
      </c>
      <c r="L116">
        <f>'Marks Term 3'!I116</f>
        <v>97</v>
      </c>
      <c r="M116">
        <f>'Marks Term 4'!I116</f>
        <v>85</v>
      </c>
      <c r="O116" s="13">
        <f t="shared" si="4"/>
        <v>90.25</v>
      </c>
      <c r="P116" s="7" t="str">
        <f>Calc!B116</f>
        <v>A</v>
      </c>
      <c r="Q116" s="7">
        <f>IFERROR(VLOOKUP(A116,'Absence Report'!$A$4:$B$29,2,0),0)</f>
        <v>0</v>
      </c>
      <c r="R116" s="17">
        <v>210</v>
      </c>
    </row>
    <row r="117" spans="1:18">
      <c r="A117" s="4" t="s">
        <v>334</v>
      </c>
      <c r="B117" t="s">
        <v>335</v>
      </c>
      <c r="C117" t="s">
        <v>336</v>
      </c>
      <c r="D117" t="str">
        <f t="shared" si="5"/>
        <v>Junzi Guo</v>
      </c>
      <c r="E117" t="str">
        <f>RIGHT(Report[[#This Row],[Full Name]],LEN(Report[[#This Row],[Full Name]])-FIND(" ",Report[[#This Row],[Full Name]]))</f>
        <v>Guo</v>
      </c>
      <c r="F117" t="str">
        <f t="shared" si="6"/>
        <v>jguo@newcollege.com</v>
      </c>
      <c r="G117" t="str">
        <f t="shared" si="7"/>
        <v>2016</v>
      </c>
      <c r="H117" t="s">
        <v>28</v>
      </c>
      <c r="I117" t="s">
        <v>1282</v>
      </c>
      <c r="J117">
        <f>'Marks Term 1'!I117</f>
        <v>70</v>
      </c>
      <c r="K117">
        <f>'Marks Term 2'!I117</f>
        <v>68</v>
      </c>
      <c r="L117">
        <f>'Marks Term 3'!I117</f>
        <v>64</v>
      </c>
      <c r="M117">
        <f>'Marks Term 4'!I117</f>
        <v>61</v>
      </c>
      <c r="O117" s="13">
        <f t="shared" si="4"/>
        <v>65.75</v>
      </c>
      <c r="P117" s="7" t="str">
        <f>Calc!B117</f>
        <v>C</v>
      </c>
      <c r="Q117" s="7">
        <f>IFERROR(VLOOKUP(A117,'Absence Report'!$A$4:$B$29,2,0),0)</f>
        <v>0</v>
      </c>
      <c r="R117" s="17">
        <v>7864</v>
      </c>
    </row>
    <row r="118" spans="1:18">
      <c r="A118" s="4" t="s">
        <v>339</v>
      </c>
      <c r="B118" t="s">
        <v>340</v>
      </c>
      <c r="C118" t="s">
        <v>333</v>
      </c>
      <c r="D118" t="str">
        <f t="shared" si="5"/>
        <v>Yaping Guo</v>
      </c>
      <c r="E118" t="str">
        <f>RIGHT(Report[[#This Row],[Full Name]],LEN(Report[[#This Row],[Full Name]])-FIND(" ",Report[[#This Row],[Full Name]]))</f>
        <v>Guo</v>
      </c>
      <c r="F118" t="str">
        <f t="shared" si="6"/>
        <v>yguo@newcollege.com</v>
      </c>
      <c r="G118" t="str">
        <f t="shared" si="7"/>
        <v>2017</v>
      </c>
      <c r="H118" t="s">
        <v>20</v>
      </c>
      <c r="I118" t="s">
        <v>1283</v>
      </c>
      <c r="J118">
        <f>'Marks Term 1'!I118</f>
        <v>56</v>
      </c>
      <c r="K118">
        <f>'Marks Term 2'!I118</f>
        <v>32</v>
      </c>
      <c r="L118">
        <f>'Marks Term 3'!I118</f>
        <v>61</v>
      </c>
      <c r="M118">
        <f>'Marks Term 4'!I118</f>
        <v>26</v>
      </c>
      <c r="O118" s="13">
        <f t="shared" si="4"/>
        <v>43.75</v>
      </c>
      <c r="P118" s="7" t="str">
        <f>Calc!B118</f>
        <v>F</v>
      </c>
      <c r="Q118" s="7">
        <f>IFERROR(VLOOKUP(A118,'Absence Report'!$A$4:$B$29,2,0),0)</f>
        <v>0</v>
      </c>
      <c r="R118" s="17">
        <v>3960</v>
      </c>
    </row>
    <row r="119" spans="1:18">
      <c r="A119" s="4" t="s">
        <v>337</v>
      </c>
      <c r="B119" t="s">
        <v>338</v>
      </c>
      <c r="C119" t="s">
        <v>333</v>
      </c>
      <c r="D119" t="str">
        <f t="shared" si="5"/>
        <v>Yisha Guo</v>
      </c>
      <c r="E119" t="str">
        <f>RIGHT(Report[[#This Row],[Full Name]],LEN(Report[[#This Row],[Full Name]])-FIND(" ",Report[[#This Row],[Full Name]]))</f>
        <v>Guo</v>
      </c>
      <c r="F119" t="str">
        <f t="shared" si="6"/>
        <v>yguo@newcollege.com</v>
      </c>
      <c r="G119" t="str">
        <f t="shared" si="7"/>
        <v>2016</v>
      </c>
      <c r="H119" t="s">
        <v>13</v>
      </c>
      <c r="I119" t="s">
        <v>1282</v>
      </c>
      <c r="J119">
        <f>'Marks Term 1'!I119</f>
        <v>29</v>
      </c>
      <c r="K119">
        <f>'Marks Term 2'!I119</f>
        <v>59</v>
      </c>
      <c r="L119">
        <f>'Marks Term 3'!I119</f>
        <v>60</v>
      </c>
      <c r="M119">
        <f>'Marks Term 4'!I119</f>
        <v>52</v>
      </c>
      <c r="O119" s="13">
        <f t="shared" si="4"/>
        <v>50</v>
      </c>
      <c r="P119" s="7" t="str">
        <f>Calc!B119</f>
        <v>E</v>
      </c>
      <c r="Q119" s="7">
        <f>IFERROR(VLOOKUP(A119,'Absence Report'!$A$4:$B$29,2,0),0)</f>
        <v>0</v>
      </c>
      <c r="R119" s="17">
        <v>6208</v>
      </c>
    </row>
    <row r="120" spans="1:18">
      <c r="A120" s="4" t="s">
        <v>341</v>
      </c>
      <c r="B120" t="s">
        <v>342</v>
      </c>
      <c r="C120" t="s">
        <v>343</v>
      </c>
      <c r="D120" t="str">
        <f t="shared" si="5"/>
        <v>Moin Haddad</v>
      </c>
      <c r="E120" t="str">
        <f>RIGHT(Report[[#This Row],[Full Name]],LEN(Report[[#This Row],[Full Name]])-FIND(" ",Report[[#This Row],[Full Name]]))</f>
        <v>Haddad</v>
      </c>
      <c r="F120" t="str">
        <f t="shared" si="6"/>
        <v>mhaddad@newcollege.com</v>
      </c>
      <c r="G120" t="str">
        <f t="shared" si="7"/>
        <v>2016</v>
      </c>
      <c r="H120" t="s">
        <v>28</v>
      </c>
      <c r="I120" t="s">
        <v>1284</v>
      </c>
      <c r="J120">
        <f>'Marks Term 1'!I120</f>
        <v>67</v>
      </c>
      <c r="K120">
        <f>'Marks Term 2'!I120</f>
        <v>77</v>
      </c>
      <c r="L120">
        <f>'Marks Term 3'!I120</f>
        <v>42</v>
      </c>
      <c r="M120">
        <f>'Marks Term 4'!I120</f>
        <v>53</v>
      </c>
      <c r="O120" s="13">
        <f t="shared" si="4"/>
        <v>59.75</v>
      </c>
      <c r="P120" s="7" t="str">
        <f>Calc!B120</f>
        <v>D</v>
      </c>
      <c r="Q120" s="7">
        <f>IFERROR(VLOOKUP(A120,'Absence Report'!$A$4:$B$29,2,0),0)</f>
        <v>0</v>
      </c>
      <c r="R120" s="17">
        <v>15355</v>
      </c>
    </row>
    <row r="121" spans="1:18">
      <c r="A121" s="4" t="s">
        <v>344</v>
      </c>
      <c r="B121" t="s">
        <v>345</v>
      </c>
      <c r="C121" t="s">
        <v>346</v>
      </c>
      <c r="D121" t="str">
        <f t="shared" si="5"/>
        <v>Larissa Han</v>
      </c>
      <c r="E121" t="str">
        <f>RIGHT(Report[[#This Row],[Full Name]],LEN(Report[[#This Row],[Full Name]])-FIND(" ",Report[[#This Row],[Full Name]]))</f>
        <v>Han</v>
      </c>
      <c r="F121" t="str">
        <f t="shared" si="6"/>
        <v>lhan@newcollege.com</v>
      </c>
      <c r="G121" t="str">
        <f t="shared" si="7"/>
        <v>2017</v>
      </c>
      <c r="H121" t="s">
        <v>20</v>
      </c>
      <c r="I121" t="s">
        <v>1283</v>
      </c>
      <c r="J121">
        <f>'Marks Term 1'!I121</f>
        <v>90</v>
      </c>
      <c r="K121">
        <f>'Marks Term 2'!I121</f>
        <v>94</v>
      </c>
      <c r="L121">
        <f>'Marks Term 3'!I121</f>
        <v>95</v>
      </c>
      <c r="M121">
        <f>'Marks Term 4'!I121</f>
        <v>96</v>
      </c>
      <c r="O121" s="13">
        <f t="shared" si="4"/>
        <v>93.75</v>
      </c>
      <c r="P121" s="7" t="str">
        <f>Calc!B121</f>
        <v>A</v>
      </c>
      <c r="Q121" s="7">
        <f>IFERROR(VLOOKUP(A121,'Absence Report'!$A$4:$B$29,2,0),0)</f>
        <v>0</v>
      </c>
      <c r="R121" s="17">
        <v>439</v>
      </c>
    </row>
    <row r="122" spans="1:18">
      <c r="A122" s="4" t="s">
        <v>347</v>
      </c>
      <c r="B122" t="s">
        <v>348</v>
      </c>
      <c r="C122" t="s">
        <v>349</v>
      </c>
      <c r="D122" t="str">
        <f t="shared" si="5"/>
        <v>Sangryul Han</v>
      </c>
      <c r="E122" t="str">
        <f>RIGHT(Report[[#This Row],[Full Name]],LEN(Report[[#This Row],[Full Name]])-FIND(" ",Report[[#This Row],[Full Name]]))</f>
        <v>Han</v>
      </c>
      <c r="F122" t="str">
        <f t="shared" si="6"/>
        <v>shan@newcollege.com</v>
      </c>
      <c r="G122" t="str">
        <f t="shared" si="7"/>
        <v>2015</v>
      </c>
      <c r="H122" t="s">
        <v>24</v>
      </c>
      <c r="I122" t="s">
        <v>1283</v>
      </c>
      <c r="J122">
        <f>'Marks Term 1'!I122</f>
        <v>31</v>
      </c>
      <c r="K122">
        <f>'Marks Term 2'!I122</f>
        <v>25</v>
      </c>
      <c r="L122">
        <f>'Marks Term 3'!I122</f>
        <v>62</v>
      </c>
      <c r="M122">
        <f>'Marks Term 4'!I122</f>
        <v>51</v>
      </c>
      <c r="O122" s="13">
        <f t="shared" si="4"/>
        <v>42.25</v>
      </c>
      <c r="P122" s="7" t="str">
        <f>Calc!B122</f>
        <v>F</v>
      </c>
      <c r="Q122" s="7">
        <f>IFERROR(VLOOKUP(A122,'Absence Report'!$A$4:$B$29,2,0),0)</f>
        <v>0</v>
      </c>
      <c r="R122" s="17">
        <v>5049</v>
      </c>
    </row>
    <row r="123" spans="1:18">
      <c r="A123" s="4" t="s">
        <v>350</v>
      </c>
      <c r="B123" t="s">
        <v>351</v>
      </c>
      <c r="C123" t="s">
        <v>352</v>
      </c>
      <c r="D123" t="str">
        <f t="shared" si="5"/>
        <v>Anussan Hancock</v>
      </c>
      <c r="E123" t="str">
        <f>RIGHT(Report[[#This Row],[Full Name]],LEN(Report[[#This Row],[Full Name]])-FIND(" ",Report[[#This Row],[Full Name]]))</f>
        <v>Hancock</v>
      </c>
      <c r="F123" t="str">
        <f t="shared" si="6"/>
        <v>ahancock@newcollege.com</v>
      </c>
      <c r="G123" t="str">
        <f t="shared" si="7"/>
        <v>2016</v>
      </c>
      <c r="H123" t="s">
        <v>28</v>
      </c>
      <c r="I123" t="s">
        <v>1283</v>
      </c>
      <c r="J123">
        <f>'Marks Term 1'!I123</f>
        <v>32</v>
      </c>
      <c r="K123">
        <f>'Marks Term 2'!I123</f>
        <v>18</v>
      </c>
      <c r="L123">
        <f>'Marks Term 3'!I123</f>
        <v>20</v>
      </c>
      <c r="M123">
        <f>'Marks Term 4'!I123</f>
        <v>14</v>
      </c>
      <c r="O123" s="13">
        <f t="shared" si="4"/>
        <v>21</v>
      </c>
      <c r="P123" s="7" t="str">
        <f>Calc!B123</f>
        <v>Fail</v>
      </c>
      <c r="Q123" s="7">
        <f>IFERROR(VLOOKUP(A123,'Absence Report'!$A$4:$B$29,2,0),0)</f>
        <v>18</v>
      </c>
      <c r="R123" s="17">
        <v>15343</v>
      </c>
    </row>
    <row r="124" spans="1:18">
      <c r="A124" s="4" t="s">
        <v>353</v>
      </c>
      <c r="B124" t="s">
        <v>354</v>
      </c>
      <c r="C124" t="s">
        <v>355</v>
      </c>
      <c r="D124" t="str">
        <f t="shared" si="5"/>
        <v>Muhammad Handa</v>
      </c>
      <c r="E124" t="str">
        <f>RIGHT(Report[[#This Row],[Full Name]],LEN(Report[[#This Row],[Full Name]])-FIND(" ",Report[[#This Row],[Full Name]]))</f>
        <v>Handa</v>
      </c>
      <c r="F124" t="str">
        <f t="shared" si="6"/>
        <v>mhanda@newcollege.com</v>
      </c>
      <c r="G124" t="str">
        <f t="shared" si="7"/>
        <v>2017</v>
      </c>
      <c r="H124" t="s">
        <v>13</v>
      </c>
      <c r="I124" t="s">
        <v>1283</v>
      </c>
      <c r="J124">
        <f>'Marks Term 1'!I124</f>
        <v>74</v>
      </c>
      <c r="K124">
        <f>'Marks Term 2'!I124</f>
        <v>94</v>
      </c>
      <c r="L124">
        <f>'Marks Term 3'!I124</f>
        <v>61</v>
      </c>
      <c r="M124">
        <f>'Marks Term 4'!I124</f>
        <v>92</v>
      </c>
      <c r="O124" s="13">
        <f t="shared" si="4"/>
        <v>80.25</v>
      </c>
      <c r="P124" s="7" t="str">
        <f>Calc!B124</f>
        <v>B</v>
      </c>
      <c r="Q124" s="7">
        <f>IFERROR(VLOOKUP(A124,'Absence Report'!$A$4:$B$29,2,0),0)</f>
        <v>0</v>
      </c>
      <c r="R124" s="17">
        <v>11087</v>
      </c>
    </row>
    <row r="125" spans="1:18">
      <c r="A125" s="4" t="s">
        <v>356</v>
      </c>
      <c r="B125" t="s">
        <v>357</v>
      </c>
      <c r="C125" t="s">
        <v>358</v>
      </c>
      <c r="D125" t="str">
        <f t="shared" si="5"/>
        <v>Stephanie Hannell</v>
      </c>
      <c r="E125" t="str">
        <f>RIGHT(Report[[#This Row],[Full Name]],LEN(Report[[#This Row],[Full Name]])-FIND(" ",Report[[#This Row],[Full Name]]))</f>
        <v>Hannell</v>
      </c>
      <c r="F125" t="str">
        <f t="shared" si="6"/>
        <v>shannell@newcollege.com</v>
      </c>
      <c r="G125" t="str">
        <f t="shared" si="7"/>
        <v>2016</v>
      </c>
      <c r="H125" t="s">
        <v>28</v>
      </c>
      <c r="I125" t="s">
        <v>1283</v>
      </c>
      <c r="J125">
        <f>'Marks Term 1'!I125</f>
        <v>80</v>
      </c>
      <c r="K125">
        <f>'Marks Term 2'!I125</f>
        <v>80</v>
      </c>
      <c r="L125">
        <f>'Marks Term 3'!I125</f>
        <v>72</v>
      </c>
      <c r="M125">
        <f>'Marks Term 4'!I125</f>
        <v>67</v>
      </c>
      <c r="O125" s="13">
        <f t="shared" si="4"/>
        <v>74.75</v>
      </c>
      <c r="P125" s="7" t="str">
        <f>Calc!B125</f>
        <v>C</v>
      </c>
      <c r="Q125" s="7">
        <f>IFERROR(VLOOKUP(A125,'Absence Report'!$A$4:$B$29,2,0),0)</f>
        <v>0</v>
      </c>
      <c r="R125" s="17">
        <v>5957</v>
      </c>
    </row>
    <row r="126" spans="1:18">
      <c r="A126" s="4" t="s">
        <v>359</v>
      </c>
      <c r="B126" t="s">
        <v>360</v>
      </c>
      <c r="C126" t="s">
        <v>361</v>
      </c>
      <c r="D126" t="str">
        <f t="shared" si="5"/>
        <v>Shudi Hao</v>
      </c>
      <c r="E126" t="str">
        <f>RIGHT(Report[[#This Row],[Full Name]],LEN(Report[[#This Row],[Full Name]])-FIND(" ",Report[[#This Row],[Full Name]]))</f>
        <v>Hao</v>
      </c>
      <c r="F126" t="str">
        <f t="shared" si="6"/>
        <v>shao@newcollege.com</v>
      </c>
      <c r="G126" t="str">
        <f t="shared" si="7"/>
        <v>2015</v>
      </c>
      <c r="H126" t="s">
        <v>20</v>
      </c>
      <c r="I126" t="s">
        <v>1282</v>
      </c>
      <c r="J126">
        <f>'Marks Term 1'!I126</f>
        <v>43</v>
      </c>
      <c r="K126">
        <f>'Marks Term 2'!I126</f>
        <v>58</v>
      </c>
      <c r="L126">
        <f>'Marks Term 3'!I126</f>
        <v>56</v>
      </c>
      <c r="M126">
        <f>'Marks Term 4'!I126</f>
        <v>10</v>
      </c>
      <c r="O126" s="13">
        <f t="shared" si="4"/>
        <v>41.75</v>
      </c>
      <c r="P126" s="7" t="str">
        <f>Calc!B126</f>
        <v>F</v>
      </c>
      <c r="Q126" s="7">
        <f>IFERROR(VLOOKUP(A126,'Absence Report'!$A$4:$B$29,2,0),0)</f>
        <v>0</v>
      </c>
      <c r="R126" s="17">
        <v>3881</v>
      </c>
    </row>
    <row r="127" spans="1:18">
      <c r="A127" s="4" t="s">
        <v>362</v>
      </c>
      <c r="B127" t="s">
        <v>363</v>
      </c>
      <c r="C127" t="s">
        <v>364</v>
      </c>
      <c r="D127" t="str">
        <f t="shared" si="5"/>
        <v>Cichun Harb</v>
      </c>
      <c r="E127" t="str">
        <f>RIGHT(Report[[#This Row],[Full Name]],LEN(Report[[#This Row],[Full Name]])-FIND(" ",Report[[#This Row],[Full Name]]))</f>
        <v>Harb</v>
      </c>
      <c r="F127" t="str">
        <f t="shared" si="6"/>
        <v>charb@newcollege.com</v>
      </c>
      <c r="G127" t="str">
        <f t="shared" si="7"/>
        <v>2017</v>
      </c>
      <c r="H127" t="s">
        <v>28</v>
      </c>
      <c r="I127" t="s">
        <v>1283</v>
      </c>
      <c r="J127">
        <f>'Marks Term 1'!I127</f>
        <v>95</v>
      </c>
      <c r="K127">
        <f>'Marks Term 2'!I127</f>
        <v>91</v>
      </c>
      <c r="L127">
        <f>'Marks Term 3'!I127</f>
        <v>94</v>
      </c>
      <c r="M127">
        <f>'Marks Term 4'!I127</f>
        <v>72</v>
      </c>
      <c r="O127" s="13">
        <f t="shared" si="4"/>
        <v>88</v>
      </c>
      <c r="P127" s="7" t="str">
        <f>Calc!B127</f>
        <v>A</v>
      </c>
      <c r="Q127" s="7">
        <f>IFERROR(VLOOKUP(A127,'Absence Report'!$A$4:$B$29,2,0),0)</f>
        <v>0</v>
      </c>
      <c r="R127" s="17">
        <v>1173</v>
      </c>
    </row>
    <row r="128" spans="1:18">
      <c r="A128" s="4" t="s">
        <v>365</v>
      </c>
      <c r="B128" t="s">
        <v>366</v>
      </c>
      <c r="C128" t="s">
        <v>367</v>
      </c>
      <c r="D128" t="str">
        <f t="shared" si="5"/>
        <v>Louise Harper</v>
      </c>
      <c r="E128" t="str">
        <f>RIGHT(Report[[#This Row],[Full Name]],LEN(Report[[#This Row],[Full Name]])-FIND(" ",Report[[#This Row],[Full Name]]))</f>
        <v>Harper</v>
      </c>
      <c r="F128" t="str">
        <f t="shared" si="6"/>
        <v>lharper@newcollege.com</v>
      </c>
      <c r="G128" t="str">
        <f t="shared" si="7"/>
        <v>2016</v>
      </c>
      <c r="H128" t="s">
        <v>20</v>
      </c>
      <c r="I128" t="s">
        <v>1282</v>
      </c>
      <c r="J128">
        <f>'Marks Term 1'!I128</f>
        <v>39</v>
      </c>
      <c r="K128">
        <f>'Marks Term 2'!I128</f>
        <v>46</v>
      </c>
      <c r="L128">
        <f>'Marks Term 3'!I128</f>
        <v>46</v>
      </c>
      <c r="M128">
        <f>'Marks Term 4'!I128</f>
        <v>15</v>
      </c>
      <c r="O128" s="13">
        <f t="shared" si="4"/>
        <v>36.5</v>
      </c>
      <c r="P128" s="7" t="str">
        <f>Calc!B128</f>
        <v>F</v>
      </c>
      <c r="Q128" s="7">
        <f>IFERROR(VLOOKUP(A128,'Absence Report'!$A$4:$B$29,2,0),0)</f>
        <v>0</v>
      </c>
      <c r="R128" s="17">
        <v>4192</v>
      </c>
    </row>
    <row r="129" spans="1:18">
      <c r="A129" s="4" t="s">
        <v>368</v>
      </c>
      <c r="B129" t="s">
        <v>103</v>
      </c>
      <c r="C129" t="s">
        <v>369</v>
      </c>
      <c r="D129" t="str">
        <f t="shared" si="5"/>
        <v>Patrick Harris</v>
      </c>
      <c r="E129" t="str">
        <f>RIGHT(Report[[#This Row],[Full Name]],LEN(Report[[#This Row],[Full Name]])-FIND(" ",Report[[#This Row],[Full Name]]))</f>
        <v>Harris</v>
      </c>
      <c r="F129" t="str">
        <f t="shared" si="6"/>
        <v>pharris@newcollege.com</v>
      </c>
      <c r="G129" t="str">
        <f t="shared" si="7"/>
        <v>2017</v>
      </c>
      <c r="H129" t="s">
        <v>28</v>
      </c>
      <c r="I129" t="s">
        <v>1284</v>
      </c>
      <c r="J129">
        <f>'Marks Term 1'!I129</f>
        <v>44</v>
      </c>
      <c r="K129">
        <f>'Marks Term 2'!I129</f>
        <v>32</v>
      </c>
      <c r="L129">
        <f>'Marks Term 3'!I129</f>
        <v>41</v>
      </c>
      <c r="M129">
        <f>'Marks Term 4'!I129</f>
        <v>22</v>
      </c>
      <c r="O129" s="13">
        <f t="shared" si="4"/>
        <v>34.75</v>
      </c>
      <c r="P129" s="7" t="str">
        <f>Calc!B129</f>
        <v>Fail</v>
      </c>
      <c r="Q129" s="7">
        <f>IFERROR(VLOOKUP(A129,'Absence Report'!$A$4:$B$29,2,0),0)</f>
        <v>0</v>
      </c>
      <c r="R129" s="17">
        <v>15578</v>
      </c>
    </row>
    <row r="130" spans="1:18">
      <c r="A130" s="4" t="s">
        <v>370</v>
      </c>
      <c r="B130" t="s">
        <v>371</v>
      </c>
      <c r="C130" t="s">
        <v>372</v>
      </c>
      <c r="D130" t="str">
        <f t="shared" si="5"/>
        <v>Dongyue Hartanto</v>
      </c>
      <c r="E130" t="str">
        <f>RIGHT(Report[[#This Row],[Full Name]],LEN(Report[[#This Row],[Full Name]])-FIND(" ",Report[[#This Row],[Full Name]]))</f>
        <v>Hartanto</v>
      </c>
      <c r="F130" t="str">
        <f t="shared" si="6"/>
        <v>dhartanto@newcollege.com</v>
      </c>
      <c r="G130" t="str">
        <f t="shared" si="7"/>
        <v>2016</v>
      </c>
      <c r="H130" t="s">
        <v>20</v>
      </c>
      <c r="I130" t="s">
        <v>1282</v>
      </c>
      <c r="J130">
        <f>'Marks Term 1'!I130</f>
        <v>61</v>
      </c>
      <c r="K130">
        <f>'Marks Term 2'!I130</f>
        <v>47</v>
      </c>
      <c r="L130">
        <f>'Marks Term 3'!I130</f>
        <v>43</v>
      </c>
      <c r="M130">
        <f>'Marks Term 4'!I130</f>
        <v>62</v>
      </c>
      <c r="O130" s="13">
        <f t="shared" si="4"/>
        <v>53.25</v>
      </c>
      <c r="P130" s="7" t="str">
        <f>Calc!B130</f>
        <v>E</v>
      </c>
      <c r="Q130" s="7">
        <f>IFERROR(VLOOKUP(A130,'Absence Report'!$A$4:$B$29,2,0),0)</f>
        <v>0</v>
      </c>
      <c r="R130" s="17">
        <v>4316</v>
      </c>
    </row>
    <row r="131" spans="1:18">
      <c r="A131" s="4" t="s">
        <v>373</v>
      </c>
      <c r="B131" t="s">
        <v>374</v>
      </c>
      <c r="C131" t="s">
        <v>375</v>
      </c>
      <c r="D131" t="str">
        <f t="shared" si="5"/>
        <v>Siofilisi He</v>
      </c>
      <c r="E131" t="str">
        <f>RIGHT(Report[[#This Row],[Full Name]],LEN(Report[[#This Row],[Full Name]])-FIND(" ",Report[[#This Row],[Full Name]]))</f>
        <v>He</v>
      </c>
      <c r="F131" t="str">
        <f t="shared" si="6"/>
        <v>she@newcollege.com</v>
      </c>
      <c r="G131" t="str">
        <f t="shared" si="7"/>
        <v>2016</v>
      </c>
      <c r="H131" t="s">
        <v>24</v>
      </c>
      <c r="I131" t="s">
        <v>1282</v>
      </c>
      <c r="J131">
        <f>'Marks Term 1'!I131</f>
        <v>20</v>
      </c>
      <c r="K131">
        <f>'Marks Term 2'!I131</f>
        <v>26</v>
      </c>
      <c r="L131">
        <f>'Marks Term 3'!I131</f>
        <v>41</v>
      </c>
      <c r="M131">
        <f>'Marks Term 4'!I131</f>
        <v>55</v>
      </c>
      <c r="O131" s="13">
        <f t="shared" si="4"/>
        <v>35.5</v>
      </c>
      <c r="P131" s="7" t="str">
        <f>Calc!B131</f>
        <v>F</v>
      </c>
      <c r="Q131" s="7">
        <f>IFERROR(VLOOKUP(A131,'Absence Report'!$A$4:$B$29,2,0),0)</f>
        <v>0</v>
      </c>
      <c r="R131" s="17">
        <v>7655</v>
      </c>
    </row>
    <row r="132" spans="1:18">
      <c r="A132" s="4" t="s">
        <v>376</v>
      </c>
      <c r="B132" t="s">
        <v>377</v>
      </c>
      <c r="C132" t="s">
        <v>378</v>
      </c>
      <c r="D132" t="str">
        <f t="shared" si="5"/>
        <v>Sanghoon Hernandez</v>
      </c>
      <c r="E132" t="str">
        <f>RIGHT(Report[[#This Row],[Full Name]],LEN(Report[[#This Row],[Full Name]])-FIND(" ",Report[[#This Row],[Full Name]]))</f>
        <v>Hernandez</v>
      </c>
      <c r="F132" t="str">
        <f t="shared" si="6"/>
        <v>shernandez@newcollege.com</v>
      </c>
      <c r="G132" t="str">
        <f t="shared" si="7"/>
        <v>2015</v>
      </c>
      <c r="H132" t="s">
        <v>13</v>
      </c>
      <c r="I132" t="s">
        <v>1284</v>
      </c>
      <c r="J132">
        <f>'Marks Term 1'!I132</f>
        <v>66</v>
      </c>
      <c r="K132">
        <f>'Marks Term 2'!I132</f>
        <v>42</v>
      </c>
      <c r="L132">
        <f>'Marks Term 3'!I132</f>
        <v>69</v>
      </c>
      <c r="M132">
        <f>'Marks Term 4'!I132</f>
        <v>68</v>
      </c>
      <c r="O132" s="13">
        <f t="shared" ref="O132:O195" si="8">AVERAGE(J132:M132)</f>
        <v>61.25</v>
      </c>
      <c r="P132" s="7" t="str">
        <f>Calc!B132</f>
        <v>D</v>
      </c>
      <c r="Q132" s="7">
        <f>IFERROR(VLOOKUP(A132,'Absence Report'!$A$4:$B$29,2,0),0)</f>
        <v>0</v>
      </c>
      <c r="R132" s="17">
        <v>140</v>
      </c>
    </row>
    <row r="133" spans="1:18">
      <c r="A133" s="4" t="s">
        <v>379</v>
      </c>
      <c r="B133" t="s">
        <v>380</v>
      </c>
      <c r="C133" t="s">
        <v>381</v>
      </c>
      <c r="D133" t="str">
        <f t="shared" ref="D133:D196" si="9">PROPER(_xlfn.CONCAT(B133," ",C133))</f>
        <v>Eric Heung</v>
      </c>
      <c r="E133" t="str">
        <f>RIGHT(Report[[#This Row],[Full Name]],LEN(Report[[#This Row],[Full Name]])-FIND(" ",Report[[#This Row],[Full Name]]))</f>
        <v>Heung</v>
      </c>
      <c r="F133" t="str">
        <f t="shared" ref="F133:F196" si="10">LOWER(_xlfn.CONCAT(LEFT(B133,1),C133,"@newcollege.com"))</f>
        <v>eheung@newcollege.com</v>
      </c>
      <c r="G133" t="str">
        <f t="shared" ref="G133:G196" si="11">_xlfn.CONCAT("20",RIGHT(A133,2))</f>
        <v>2017</v>
      </c>
      <c r="H133" t="s">
        <v>24</v>
      </c>
      <c r="I133" t="s">
        <v>1284</v>
      </c>
      <c r="J133">
        <f>'Marks Term 1'!I133</f>
        <v>97</v>
      </c>
      <c r="K133">
        <f>'Marks Term 2'!I133</f>
        <v>90</v>
      </c>
      <c r="L133">
        <f>'Marks Term 3'!I133</f>
        <v>93</v>
      </c>
      <c r="M133">
        <f>'Marks Term 4'!I133</f>
        <v>73</v>
      </c>
      <c r="O133" s="13">
        <f t="shared" si="8"/>
        <v>88.25</v>
      </c>
      <c r="P133" s="7" t="str">
        <f>Calc!B133</f>
        <v>A</v>
      </c>
      <c r="Q133" s="7">
        <f>IFERROR(VLOOKUP(A133,'Absence Report'!$A$4:$B$29,2,0),0)</f>
        <v>0</v>
      </c>
      <c r="R133" s="17">
        <v>2997</v>
      </c>
    </row>
    <row r="134" spans="1:18">
      <c r="A134" s="4" t="s">
        <v>382</v>
      </c>
      <c r="B134" t="s">
        <v>383</v>
      </c>
      <c r="C134" t="s">
        <v>384</v>
      </c>
      <c r="D134" t="str">
        <f t="shared" si="9"/>
        <v>Yadna Hirani</v>
      </c>
      <c r="E134" t="str">
        <f>RIGHT(Report[[#This Row],[Full Name]],LEN(Report[[#This Row],[Full Name]])-FIND(" ",Report[[#This Row],[Full Name]]))</f>
        <v>Hirani</v>
      </c>
      <c r="F134" t="str">
        <f t="shared" si="10"/>
        <v>yhirani@newcollege.com</v>
      </c>
      <c r="G134" t="str">
        <f t="shared" si="11"/>
        <v>2017</v>
      </c>
      <c r="H134" t="s">
        <v>13</v>
      </c>
      <c r="I134" t="s">
        <v>1284</v>
      </c>
      <c r="J134">
        <f>'Marks Term 1'!I134</f>
        <v>98</v>
      </c>
      <c r="K134">
        <f>'Marks Term 2'!I134</f>
        <v>91</v>
      </c>
      <c r="L134">
        <f>'Marks Term 3'!I134</f>
        <v>85</v>
      </c>
      <c r="M134">
        <f>'Marks Term 4'!I134</f>
        <v>82</v>
      </c>
      <c r="O134" s="13">
        <f t="shared" si="8"/>
        <v>89</v>
      </c>
      <c r="P134" s="7" t="str">
        <f>Calc!B134</f>
        <v>A</v>
      </c>
      <c r="Q134" s="7">
        <f>IFERROR(VLOOKUP(A134,'Absence Report'!$A$4:$B$29,2,0),0)</f>
        <v>0</v>
      </c>
      <c r="R134" s="17">
        <v>2215</v>
      </c>
    </row>
    <row r="135" spans="1:18">
      <c r="A135" s="4" t="s">
        <v>385</v>
      </c>
      <c r="B135" t="s">
        <v>386</v>
      </c>
      <c r="C135" t="s">
        <v>387</v>
      </c>
      <c r="D135" t="str">
        <f t="shared" si="9"/>
        <v>Alexandra Hizbas</v>
      </c>
      <c r="E135" t="str">
        <f>RIGHT(Report[[#This Row],[Full Name]],LEN(Report[[#This Row],[Full Name]])-FIND(" ",Report[[#This Row],[Full Name]]))</f>
        <v>Hizbas</v>
      </c>
      <c r="F135" t="str">
        <f t="shared" si="10"/>
        <v>ahizbas@newcollege.com</v>
      </c>
      <c r="G135" t="str">
        <f t="shared" si="11"/>
        <v>2016</v>
      </c>
      <c r="H135" t="s">
        <v>13</v>
      </c>
      <c r="I135" t="s">
        <v>1283</v>
      </c>
      <c r="J135">
        <f>'Marks Term 1'!I135</f>
        <v>93</v>
      </c>
      <c r="K135">
        <f>'Marks Term 2'!I135</f>
        <v>100</v>
      </c>
      <c r="L135">
        <f>'Marks Term 3'!I135</f>
        <v>69</v>
      </c>
      <c r="M135">
        <f>'Marks Term 4'!I135</f>
        <v>96</v>
      </c>
      <c r="O135" s="13">
        <f t="shared" si="8"/>
        <v>89.5</v>
      </c>
      <c r="P135" s="7" t="str">
        <f>Calc!B135</f>
        <v>A</v>
      </c>
      <c r="Q135" s="7">
        <f>IFERROR(VLOOKUP(A135,'Absence Report'!$A$4:$B$29,2,0),0)</f>
        <v>15</v>
      </c>
      <c r="R135" s="17">
        <v>11834</v>
      </c>
    </row>
    <row r="136" spans="1:18">
      <c r="A136" s="4" t="s">
        <v>388</v>
      </c>
      <c r="B136" t="s">
        <v>389</v>
      </c>
      <c r="C136" t="s">
        <v>390</v>
      </c>
      <c r="D136" t="str">
        <f t="shared" si="9"/>
        <v>Ji Hong</v>
      </c>
      <c r="E136" t="str">
        <f>RIGHT(Report[[#This Row],[Full Name]],LEN(Report[[#This Row],[Full Name]])-FIND(" ",Report[[#This Row],[Full Name]]))</f>
        <v>Hong</v>
      </c>
      <c r="F136" t="str">
        <f t="shared" si="10"/>
        <v>jhong@newcollege.com</v>
      </c>
      <c r="G136" t="str">
        <f t="shared" si="11"/>
        <v>2016</v>
      </c>
      <c r="H136" t="s">
        <v>13</v>
      </c>
      <c r="I136" t="s">
        <v>1283</v>
      </c>
      <c r="J136">
        <f>'Marks Term 1'!I136</f>
        <v>56</v>
      </c>
      <c r="K136">
        <f>'Marks Term 2'!I136</f>
        <v>70</v>
      </c>
      <c r="L136">
        <f>'Marks Term 3'!I136</f>
        <v>35</v>
      </c>
      <c r="M136">
        <f>'Marks Term 4'!I136</f>
        <v>67</v>
      </c>
      <c r="O136" s="13">
        <f t="shared" si="8"/>
        <v>57</v>
      </c>
      <c r="P136" s="7" t="str">
        <f>Calc!B136</f>
        <v>D</v>
      </c>
      <c r="Q136" s="7">
        <f>IFERROR(VLOOKUP(A136,'Absence Report'!$A$4:$B$29,2,0),0)</f>
        <v>0</v>
      </c>
      <c r="R136" s="17">
        <v>15443</v>
      </c>
    </row>
    <row r="137" spans="1:18">
      <c r="A137" s="4" t="s">
        <v>391</v>
      </c>
      <c r="B137" t="s">
        <v>54</v>
      </c>
      <c r="C137" t="s">
        <v>392</v>
      </c>
      <c r="D137" t="str">
        <f t="shared" si="9"/>
        <v>Michael Houston</v>
      </c>
      <c r="E137" t="str">
        <f>RIGHT(Report[[#This Row],[Full Name]],LEN(Report[[#This Row],[Full Name]])-FIND(" ",Report[[#This Row],[Full Name]]))</f>
        <v>Houston</v>
      </c>
      <c r="F137" t="str">
        <f t="shared" si="10"/>
        <v>mhouston@newcollege.com</v>
      </c>
      <c r="G137" t="str">
        <f t="shared" si="11"/>
        <v>2015</v>
      </c>
      <c r="H137" t="s">
        <v>20</v>
      </c>
      <c r="I137" t="s">
        <v>1282</v>
      </c>
      <c r="J137">
        <f>'Marks Term 1'!I137</f>
        <v>87</v>
      </c>
      <c r="K137">
        <f>'Marks Term 2'!I137</f>
        <v>98</v>
      </c>
      <c r="L137">
        <f>'Marks Term 3'!I137</f>
        <v>81</v>
      </c>
      <c r="M137">
        <f>'Marks Term 4'!I137</f>
        <v>78</v>
      </c>
      <c r="O137" s="13">
        <f t="shared" si="8"/>
        <v>86</v>
      </c>
      <c r="P137" s="7" t="str">
        <f>Calc!B137</f>
        <v>A</v>
      </c>
      <c r="Q137" s="7">
        <f>IFERROR(VLOOKUP(A137,'Absence Report'!$A$4:$B$29,2,0),0)</f>
        <v>0</v>
      </c>
      <c r="R137" s="17">
        <v>4014</v>
      </c>
    </row>
    <row r="138" spans="1:18">
      <c r="A138" s="4" t="s">
        <v>393</v>
      </c>
      <c r="B138" t="s">
        <v>386</v>
      </c>
      <c r="C138" t="s">
        <v>394</v>
      </c>
      <c r="D138" t="str">
        <f t="shared" si="9"/>
        <v>Alexandra Hoyek</v>
      </c>
      <c r="E138" t="str">
        <f>RIGHT(Report[[#This Row],[Full Name]],LEN(Report[[#This Row],[Full Name]])-FIND(" ",Report[[#This Row],[Full Name]]))</f>
        <v>Hoyek</v>
      </c>
      <c r="F138" t="str">
        <f t="shared" si="10"/>
        <v>ahoyek@newcollege.com</v>
      </c>
      <c r="G138" t="str">
        <f t="shared" si="11"/>
        <v>2017</v>
      </c>
      <c r="H138" t="s">
        <v>24</v>
      </c>
      <c r="I138" t="s">
        <v>1283</v>
      </c>
      <c r="J138">
        <f>'Marks Term 1'!I138</f>
        <v>83</v>
      </c>
      <c r="K138">
        <f>'Marks Term 2'!I138</f>
        <v>91</v>
      </c>
      <c r="L138">
        <f>'Marks Term 3'!I138</f>
        <v>91</v>
      </c>
      <c r="M138">
        <f>'Marks Term 4'!I138</f>
        <v>74</v>
      </c>
      <c r="O138" s="13">
        <f t="shared" si="8"/>
        <v>84.75</v>
      </c>
      <c r="P138" s="7" t="str">
        <f>Calc!B138</f>
        <v>B</v>
      </c>
      <c r="Q138" s="7">
        <f>IFERROR(VLOOKUP(A138,'Absence Report'!$A$4:$B$29,2,0),0)</f>
        <v>0</v>
      </c>
      <c r="R138" s="17">
        <v>6667</v>
      </c>
    </row>
    <row r="139" spans="1:18">
      <c r="A139" s="4" t="s">
        <v>395</v>
      </c>
      <c r="B139" t="s">
        <v>396</v>
      </c>
      <c r="C139" t="s">
        <v>397</v>
      </c>
      <c r="D139" t="str">
        <f t="shared" si="9"/>
        <v>Breanna Hu</v>
      </c>
      <c r="E139" t="str">
        <f>RIGHT(Report[[#This Row],[Full Name]],LEN(Report[[#This Row],[Full Name]])-FIND(" ",Report[[#This Row],[Full Name]]))</f>
        <v>Hu</v>
      </c>
      <c r="F139" t="str">
        <f t="shared" si="10"/>
        <v>bhu@newcollege.com</v>
      </c>
      <c r="G139" t="str">
        <f t="shared" si="11"/>
        <v>2017</v>
      </c>
      <c r="H139" t="s">
        <v>13</v>
      </c>
      <c r="I139" t="s">
        <v>1284</v>
      </c>
      <c r="J139">
        <f>'Marks Term 1'!I139</f>
        <v>84</v>
      </c>
      <c r="K139">
        <f>'Marks Term 2'!I139</f>
        <v>76</v>
      </c>
      <c r="L139">
        <f>'Marks Term 3'!I139</f>
        <v>95</v>
      </c>
      <c r="M139">
        <f>'Marks Term 4'!I139</f>
        <v>65</v>
      </c>
      <c r="O139" s="13">
        <f t="shared" si="8"/>
        <v>80</v>
      </c>
      <c r="P139" s="7" t="str">
        <f>Calc!B139</f>
        <v>B</v>
      </c>
      <c r="Q139" s="7">
        <f>IFERROR(VLOOKUP(A139,'Absence Report'!$A$4:$B$29,2,0),0)</f>
        <v>0</v>
      </c>
      <c r="R139" s="17">
        <v>4522</v>
      </c>
    </row>
    <row r="140" spans="1:18">
      <c r="A140" s="4" t="s">
        <v>401</v>
      </c>
      <c r="B140" t="s">
        <v>402</v>
      </c>
      <c r="C140" t="s">
        <v>400</v>
      </c>
      <c r="D140" t="str">
        <f t="shared" si="9"/>
        <v>Qichen Hu</v>
      </c>
      <c r="E140" t="str">
        <f>RIGHT(Report[[#This Row],[Full Name]],LEN(Report[[#This Row],[Full Name]])-FIND(" ",Report[[#This Row],[Full Name]]))</f>
        <v>Hu</v>
      </c>
      <c r="F140" t="str">
        <f t="shared" si="10"/>
        <v>qhu@newcollege.com</v>
      </c>
      <c r="G140" t="str">
        <f t="shared" si="11"/>
        <v>2015</v>
      </c>
      <c r="H140" t="s">
        <v>20</v>
      </c>
      <c r="I140" t="s">
        <v>1283</v>
      </c>
      <c r="J140">
        <f>'Marks Term 1'!I140</f>
        <v>69</v>
      </c>
      <c r="K140">
        <f>'Marks Term 2'!I140</f>
        <v>65</v>
      </c>
      <c r="L140">
        <f>'Marks Term 3'!I140</f>
        <v>72</v>
      </c>
      <c r="M140">
        <f>'Marks Term 4'!I140</f>
        <v>63</v>
      </c>
      <c r="O140" s="13">
        <f t="shared" si="8"/>
        <v>67.25</v>
      </c>
      <c r="P140" s="7" t="str">
        <f>Calc!B140</f>
        <v>C</v>
      </c>
      <c r="Q140" s="7">
        <f>IFERROR(VLOOKUP(A140,'Absence Report'!$A$4:$B$29,2,0),0)</f>
        <v>0</v>
      </c>
      <c r="R140" s="17">
        <v>11943</v>
      </c>
    </row>
    <row r="141" spans="1:18">
      <c r="A141" s="4" t="s">
        <v>398</v>
      </c>
      <c r="B141" t="s">
        <v>399</v>
      </c>
      <c r="C141" t="s">
        <v>400</v>
      </c>
      <c r="D141" t="str">
        <f t="shared" si="9"/>
        <v>Shiqi Hu</v>
      </c>
      <c r="E141" t="str">
        <f>RIGHT(Report[[#This Row],[Full Name]],LEN(Report[[#This Row],[Full Name]])-FIND(" ",Report[[#This Row],[Full Name]]))</f>
        <v>Hu</v>
      </c>
      <c r="F141" t="str">
        <f t="shared" si="10"/>
        <v>shu@newcollege.com</v>
      </c>
      <c r="G141" t="str">
        <f t="shared" si="11"/>
        <v>2015</v>
      </c>
      <c r="H141" t="s">
        <v>24</v>
      </c>
      <c r="I141" t="s">
        <v>1283</v>
      </c>
      <c r="J141">
        <f>'Marks Term 1'!I141</f>
        <v>68</v>
      </c>
      <c r="K141">
        <f>'Marks Term 2'!I141</f>
        <v>55</v>
      </c>
      <c r="L141">
        <f>'Marks Term 3'!I141</f>
        <v>96</v>
      </c>
      <c r="M141">
        <f>'Marks Term 4'!I141</f>
        <v>76</v>
      </c>
      <c r="O141" s="13">
        <f t="shared" si="8"/>
        <v>73.75</v>
      </c>
      <c r="P141" s="7" t="str">
        <f>Calc!B141</f>
        <v>C</v>
      </c>
      <c r="Q141" s="7">
        <f>IFERROR(VLOOKUP(A141,'Absence Report'!$A$4:$B$29,2,0),0)</f>
        <v>0</v>
      </c>
      <c r="R141" s="17">
        <v>11207</v>
      </c>
    </row>
    <row r="142" spans="1:18">
      <c r="A142" s="4" t="s">
        <v>403</v>
      </c>
      <c r="B142" t="s">
        <v>404</v>
      </c>
      <c r="C142" t="s">
        <v>405</v>
      </c>
      <c r="D142" t="str">
        <f t="shared" si="9"/>
        <v>Xin Hua</v>
      </c>
      <c r="E142" t="str">
        <f>RIGHT(Report[[#This Row],[Full Name]],LEN(Report[[#This Row],[Full Name]])-FIND(" ",Report[[#This Row],[Full Name]]))</f>
        <v>Hua</v>
      </c>
      <c r="F142" t="str">
        <f t="shared" si="10"/>
        <v>xhua@newcollege.com</v>
      </c>
      <c r="G142" t="str">
        <f t="shared" si="11"/>
        <v>2015</v>
      </c>
      <c r="H142" t="s">
        <v>13</v>
      </c>
      <c r="I142" t="s">
        <v>1284</v>
      </c>
      <c r="J142">
        <f>'Marks Term 1'!I142</f>
        <v>27</v>
      </c>
      <c r="K142">
        <f>'Marks Term 2'!I142</f>
        <v>15</v>
      </c>
      <c r="L142">
        <f>'Marks Term 3'!I142</f>
        <v>44</v>
      </c>
      <c r="M142">
        <f>'Marks Term 4'!I142</f>
        <v>7</v>
      </c>
      <c r="O142" s="13">
        <f t="shared" si="8"/>
        <v>23.25</v>
      </c>
      <c r="P142" s="7" t="str">
        <f>Calc!B142</f>
        <v>Fail</v>
      </c>
      <c r="Q142" s="7">
        <f>IFERROR(VLOOKUP(A142,'Absence Report'!$A$4:$B$29,2,0),0)</f>
        <v>0</v>
      </c>
      <c r="R142" s="17">
        <v>6126</v>
      </c>
    </row>
    <row r="143" spans="1:18">
      <c r="A143" s="4" t="s">
        <v>417</v>
      </c>
      <c r="B143" t="s">
        <v>418</v>
      </c>
      <c r="C143" t="s">
        <v>408</v>
      </c>
      <c r="D143" t="str">
        <f t="shared" si="9"/>
        <v>Amy Huang</v>
      </c>
      <c r="E143" t="str">
        <f>RIGHT(Report[[#This Row],[Full Name]],LEN(Report[[#This Row],[Full Name]])-FIND(" ",Report[[#This Row],[Full Name]]))</f>
        <v>Huang</v>
      </c>
      <c r="F143" t="str">
        <f t="shared" si="10"/>
        <v>ahuang@newcollege.com</v>
      </c>
      <c r="G143" t="str">
        <f t="shared" si="11"/>
        <v>2016</v>
      </c>
      <c r="H143" t="s">
        <v>28</v>
      </c>
      <c r="I143" t="s">
        <v>1283</v>
      </c>
      <c r="J143">
        <f>'Marks Term 1'!I143</f>
        <v>97</v>
      </c>
      <c r="K143">
        <f>'Marks Term 2'!I143</f>
        <v>59</v>
      </c>
      <c r="L143">
        <f>'Marks Term 3'!I143</f>
        <v>12</v>
      </c>
      <c r="M143">
        <f>'Marks Term 4'!I143</f>
        <v>38</v>
      </c>
      <c r="O143" s="13">
        <f t="shared" si="8"/>
        <v>51.5</v>
      </c>
      <c r="P143" s="7" t="str">
        <f>Calc!B143</f>
        <v>E</v>
      </c>
      <c r="Q143" s="7">
        <f>IFERROR(VLOOKUP(A143,'Absence Report'!$A$4:$B$29,2,0),0)</f>
        <v>0</v>
      </c>
      <c r="R143" s="17">
        <v>4023</v>
      </c>
    </row>
    <row r="144" spans="1:18">
      <c r="A144" s="4" t="s">
        <v>406</v>
      </c>
      <c r="B144" t="s">
        <v>407</v>
      </c>
      <c r="C144" t="s">
        <v>408</v>
      </c>
      <c r="D144" t="str">
        <f t="shared" si="9"/>
        <v>Edin Huang</v>
      </c>
      <c r="E144" t="str">
        <f>RIGHT(Report[[#This Row],[Full Name]],LEN(Report[[#This Row],[Full Name]])-FIND(" ",Report[[#This Row],[Full Name]]))</f>
        <v>Huang</v>
      </c>
      <c r="F144" t="str">
        <f t="shared" si="10"/>
        <v>ehuang@newcollege.com</v>
      </c>
      <c r="G144" t="str">
        <f t="shared" si="11"/>
        <v>2016</v>
      </c>
      <c r="H144" t="s">
        <v>20</v>
      </c>
      <c r="I144" t="s">
        <v>1283</v>
      </c>
      <c r="J144">
        <f>'Marks Term 1'!I144</f>
        <v>84</v>
      </c>
      <c r="K144">
        <f>'Marks Term 2'!I144</f>
        <v>93</v>
      </c>
      <c r="L144">
        <f>'Marks Term 3'!I144</f>
        <v>96</v>
      </c>
      <c r="M144">
        <f>'Marks Term 4'!I144</f>
        <v>79</v>
      </c>
      <c r="O144" s="13">
        <f t="shared" si="8"/>
        <v>88</v>
      </c>
      <c r="P144" s="7" t="str">
        <f>Calc!B144</f>
        <v>A</v>
      </c>
      <c r="Q144" s="7">
        <f>IFERROR(VLOOKUP(A144,'Absence Report'!$A$4:$B$29,2,0),0)</f>
        <v>0</v>
      </c>
      <c r="R144" s="17">
        <v>4201</v>
      </c>
    </row>
    <row r="145" spans="1:18">
      <c r="A145" s="4" t="s">
        <v>410</v>
      </c>
      <c r="B145" t="s">
        <v>411</v>
      </c>
      <c r="C145" t="s">
        <v>408</v>
      </c>
      <c r="D145" t="str">
        <f t="shared" si="9"/>
        <v>Lisa Huang</v>
      </c>
      <c r="E145" t="str">
        <f>RIGHT(Report[[#This Row],[Full Name]],LEN(Report[[#This Row],[Full Name]])-FIND(" ",Report[[#This Row],[Full Name]]))</f>
        <v>Huang</v>
      </c>
      <c r="F145" t="str">
        <f t="shared" si="10"/>
        <v>lhuang@newcollege.com</v>
      </c>
      <c r="G145" t="str">
        <f t="shared" si="11"/>
        <v>2015</v>
      </c>
      <c r="H145" t="s">
        <v>13</v>
      </c>
      <c r="I145" t="s">
        <v>1283</v>
      </c>
      <c r="J145">
        <f>'Marks Term 1'!I145</f>
        <v>83</v>
      </c>
      <c r="K145">
        <f>'Marks Term 2'!I145</f>
        <v>98</v>
      </c>
      <c r="L145">
        <f>'Marks Term 3'!I145</f>
        <v>94</v>
      </c>
      <c r="M145">
        <f>'Marks Term 4'!I145</f>
        <v>88</v>
      </c>
      <c r="O145" s="13">
        <f t="shared" si="8"/>
        <v>90.75</v>
      </c>
      <c r="P145" s="7" t="str">
        <f>Calc!B145</f>
        <v>A</v>
      </c>
      <c r="Q145" s="7">
        <f>IFERROR(VLOOKUP(A145,'Absence Report'!$A$4:$B$29,2,0),0)</f>
        <v>0</v>
      </c>
      <c r="R145" s="17">
        <v>10319</v>
      </c>
    </row>
    <row r="146" spans="1:18">
      <c r="A146" s="4" t="s">
        <v>409</v>
      </c>
      <c r="B146" t="s">
        <v>60</v>
      </c>
      <c r="C146" t="s">
        <v>408</v>
      </c>
      <c r="D146" t="str">
        <f t="shared" si="9"/>
        <v>Mitchell Huang</v>
      </c>
      <c r="E146" t="str">
        <f>RIGHT(Report[[#This Row],[Full Name]],LEN(Report[[#This Row],[Full Name]])-FIND(" ",Report[[#This Row],[Full Name]]))</f>
        <v>Huang</v>
      </c>
      <c r="F146" t="str">
        <f t="shared" si="10"/>
        <v>mhuang@newcollege.com</v>
      </c>
      <c r="G146" t="str">
        <f t="shared" si="11"/>
        <v>2015</v>
      </c>
      <c r="H146" t="s">
        <v>20</v>
      </c>
      <c r="I146" t="s">
        <v>1283</v>
      </c>
      <c r="J146">
        <f>'Marks Term 1'!I146</f>
        <v>71</v>
      </c>
      <c r="K146">
        <f>'Marks Term 2'!I146</f>
        <v>52</v>
      </c>
      <c r="L146">
        <f>'Marks Term 3'!I146</f>
        <v>93</v>
      </c>
      <c r="M146">
        <f>'Marks Term 4'!I146</f>
        <v>42</v>
      </c>
      <c r="O146" s="13">
        <f t="shared" si="8"/>
        <v>64.5</v>
      </c>
      <c r="P146" s="7" t="str">
        <f>Calc!B146</f>
        <v>D</v>
      </c>
      <c r="Q146" s="7">
        <f>IFERROR(VLOOKUP(A146,'Absence Report'!$A$4:$B$29,2,0),0)</f>
        <v>0</v>
      </c>
      <c r="R146" s="17">
        <v>15669</v>
      </c>
    </row>
    <row r="147" spans="1:18">
      <c r="A147" s="4" t="s">
        <v>415</v>
      </c>
      <c r="B147" t="s">
        <v>416</v>
      </c>
      <c r="C147" t="s">
        <v>408</v>
      </c>
      <c r="D147" t="str">
        <f t="shared" si="9"/>
        <v>Xinyu Huang</v>
      </c>
      <c r="E147" t="str">
        <f>RIGHT(Report[[#This Row],[Full Name]],LEN(Report[[#This Row],[Full Name]])-FIND(" ",Report[[#This Row],[Full Name]]))</f>
        <v>Huang</v>
      </c>
      <c r="F147" t="str">
        <f t="shared" si="10"/>
        <v>xhuang@newcollege.com</v>
      </c>
      <c r="G147" t="str">
        <f t="shared" si="11"/>
        <v>2017</v>
      </c>
      <c r="H147" t="s">
        <v>20</v>
      </c>
      <c r="I147" t="s">
        <v>1283</v>
      </c>
      <c r="J147">
        <f>'Marks Term 1'!I147</f>
        <v>53</v>
      </c>
      <c r="K147">
        <f>'Marks Term 2'!I147</f>
        <v>56</v>
      </c>
      <c r="L147">
        <f>'Marks Term 3'!I147</f>
        <v>36</v>
      </c>
      <c r="M147">
        <f>'Marks Term 4'!I147</f>
        <v>38</v>
      </c>
      <c r="O147" s="13">
        <f t="shared" si="8"/>
        <v>45.75</v>
      </c>
      <c r="P147" s="7" t="str">
        <f>Calc!B147</f>
        <v>E</v>
      </c>
      <c r="Q147" s="7">
        <f>IFERROR(VLOOKUP(A147,'Absence Report'!$A$4:$B$29,2,0),0)</f>
        <v>13</v>
      </c>
      <c r="R147" s="17">
        <v>6759</v>
      </c>
    </row>
    <row r="148" spans="1:18">
      <c r="A148" s="4" t="s">
        <v>412</v>
      </c>
      <c r="B148" t="s">
        <v>413</v>
      </c>
      <c r="C148" t="s">
        <v>414</v>
      </c>
      <c r="D148" t="str">
        <f t="shared" si="9"/>
        <v>Yuting Huang</v>
      </c>
      <c r="E148" t="str">
        <f>RIGHT(Report[[#This Row],[Full Name]],LEN(Report[[#This Row],[Full Name]])-FIND(" ",Report[[#This Row],[Full Name]]))</f>
        <v>Huang</v>
      </c>
      <c r="F148" t="str">
        <f t="shared" si="10"/>
        <v>yhuang@newcollege.com</v>
      </c>
      <c r="G148" t="str">
        <f t="shared" si="11"/>
        <v>2016</v>
      </c>
      <c r="H148" t="s">
        <v>28</v>
      </c>
      <c r="I148" t="s">
        <v>1282</v>
      </c>
      <c r="J148">
        <f>'Marks Term 1'!I148</f>
        <v>39</v>
      </c>
      <c r="K148">
        <f>'Marks Term 2'!I148</f>
        <v>95</v>
      </c>
      <c r="L148">
        <f>'Marks Term 3'!I148</f>
        <v>78</v>
      </c>
      <c r="M148">
        <f>'Marks Term 4'!I148</f>
        <v>68</v>
      </c>
      <c r="O148" s="13">
        <f t="shared" si="8"/>
        <v>70</v>
      </c>
      <c r="P148" s="7" t="str">
        <f>Calc!B148</f>
        <v>C</v>
      </c>
      <c r="Q148" s="7">
        <f>IFERROR(VLOOKUP(A148,'Absence Report'!$A$4:$B$29,2,0),0)</f>
        <v>0</v>
      </c>
      <c r="R148" s="17">
        <v>3824</v>
      </c>
    </row>
    <row r="149" spans="1:18">
      <c r="A149" s="4" t="s">
        <v>419</v>
      </c>
      <c r="B149" t="s">
        <v>420</v>
      </c>
      <c r="C149" t="s">
        <v>421</v>
      </c>
      <c r="D149" t="str">
        <f t="shared" si="9"/>
        <v>Zehua Huanng</v>
      </c>
      <c r="E149" t="str">
        <f>RIGHT(Report[[#This Row],[Full Name]],LEN(Report[[#This Row],[Full Name]])-FIND(" ",Report[[#This Row],[Full Name]]))</f>
        <v>Huanng</v>
      </c>
      <c r="F149" t="str">
        <f t="shared" si="10"/>
        <v>zhuanng@newcollege.com</v>
      </c>
      <c r="G149" t="str">
        <f t="shared" si="11"/>
        <v>2015</v>
      </c>
      <c r="H149" t="s">
        <v>28</v>
      </c>
      <c r="I149" t="s">
        <v>1283</v>
      </c>
      <c r="J149">
        <f>'Marks Term 1'!I149</f>
        <v>78</v>
      </c>
      <c r="K149">
        <f>'Marks Term 2'!I149</f>
        <v>79</v>
      </c>
      <c r="L149">
        <f>'Marks Term 3'!I149</f>
        <v>97</v>
      </c>
      <c r="M149">
        <f>'Marks Term 4'!I149</f>
        <v>82</v>
      </c>
      <c r="O149" s="13">
        <f t="shared" si="8"/>
        <v>84</v>
      </c>
      <c r="P149" s="7" t="str">
        <f>Calc!B149</f>
        <v>B</v>
      </c>
      <c r="Q149" s="7">
        <f>IFERROR(VLOOKUP(A149,'Absence Report'!$A$4:$B$29,2,0),0)</f>
        <v>0</v>
      </c>
      <c r="R149" s="17">
        <v>2044</v>
      </c>
    </row>
    <row r="150" spans="1:18">
      <c r="A150" s="4" t="s">
        <v>422</v>
      </c>
      <c r="B150" t="s">
        <v>423</v>
      </c>
      <c r="C150" t="s">
        <v>424</v>
      </c>
      <c r="D150" t="str">
        <f t="shared" si="9"/>
        <v>Christine Hucke</v>
      </c>
      <c r="E150" t="str">
        <f>RIGHT(Report[[#This Row],[Full Name]],LEN(Report[[#This Row],[Full Name]])-FIND(" ",Report[[#This Row],[Full Name]]))</f>
        <v>Hucke</v>
      </c>
      <c r="F150" t="str">
        <f t="shared" si="10"/>
        <v>chucke@newcollege.com</v>
      </c>
      <c r="G150" t="str">
        <f t="shared" si="11"/>
        <v>2016</v>
      </c>
      <c r="H150" t="s">
        <v>13</v>
      </c>
      <c r="I150" t="s">
        <v>1283</v>
      </c>
      <c r="J150">
        <f>'Marks Term 1'!I150</f>
        <v>50</v>
      </c>
      <c r="K150">
        <f>'Marks Term 2'!I150</f>
        <v>88</v>
      </c>
      <c r="L150">
        <f>'Marks Term 3'!I150</f>
        <v>40</v>
      </c>
      <c r="M150">
        <f>'Marks Term 4'!I150</f>
        <v>79</v>
      </c>
      <c r="O150" s="13">
        <f t="shared" si="8"/>
        <v>64.25</v>
      </c>
      <c r="P150" s="7" t="str">
        <f>Calc!B150</f>
        <v>D</v>
      </c>
      <c r="Q150" s="7">
        <f>IFERROR(VLOOKUP(A150,'Absence Report'!$A$4:$B$29,2,0),0)</f>
        <v>0</v>
      </c>
      <c r="R150" s="17">
        <v>3805</v>
      </c>
    </row>
    <row r="151" spans="1:18">
      <c r="A151" s="4" t="s">
        <v>425</v>
      </c>
      <c r="B151" t="s">
        <v>426</v>
      </c>
      <c r="C151" t="s">
        <v>427</v>
      </c>
      <c r="D151" t="str">
        <f t="shared" si="9"/>
        <v>Joanne Hui</v>
      </c>
      <c r="E151" t="str">
        <f>RIGHT(Report[[#This Row],[Full Name]],LEN(Report[[#This Row],[Full Name]])-FIND(" ",Report[[#This Row],[Full Name]]))</f>
        <v>Hui</v>
      </c>
      <c r="F151" t="str">
        <f t="shared" si="10"/>
        <v>jhui@newcollege.com</v>
      </c>
      <c r="G151" t="str">
        <f t="shared" si="11"/>
        <v>2015</v>
      </c>
      <c r="H151" t="s">
        <v>13</v>
      </c>
      <c r="I151" t="s">
        <v>1283</v>
      </c>
      <c r="J151">
        <f>'Marks Term 1'!I151</f>
        <v>94</v>
      </c>
      <c r="K151">
        <f>'Marks Term 2'!I151</f>
        <v>94</v>
      </c>
      <c r="L151">
        <f>'Marks Term 3'!I151</f>
        <v>62</v>
      </c>
      <c r="M151">
        <f>'Marks Term 4'!I151</f>
        <v>92</v>
      </c>
      <c r="O151" s="13">
        <f t="shared" si="8"/>
        <v>85.5</v>
      </c>
      <c r="P151" s="7" t="str">
        <f>Calc!B151</f>
        <v>A</v>
      </c>
      <c r="Q151" s="7">
        <f>IFERROR(VLOOKUP(A151,'Absence Report'!$A$4:$B$29,2,0),0)</f>
        <v>0</v>
      </c>
      <c r="R151" s="17">
        <v>8074</v>
      </c>
    </row>
    <row r="152" spans="1:18">
      <c r="A152" s="4" t="s">
        <v>428</v>
      </c>
      <c r="B152" t="s">
        <v>429</v>
      </c>
      <c r="C152" t="s">
        <v>430</v>
      </c>
      <c r="D152" t="str">
        <f t="shared" si="9"/>
        <v>Jiahui Huiwen</v>
      </c>
      <c r="E152" t="str">
        <f>RIGHT(Report[[#This Row],[Full Name]],LEN(Report[[#This Row],[Full Name]])-FIND(" ",Report[[#This Row],[Full Name]]))</f>
        <v>Huiwen</v>
      </c>
      <c r="F152" t="str">
        <f t="shared" si="10"/>
        <v>jhuiwen@newcollege.com</v>
      </c>
      <c r="G152" t="str">
        <f t="shared" si="11"/>
        <v>2017</v>
      </c>
      <c r="H152" t="s">
        <v>20</v>
      </c>
      <c r="I152" t="s">
        <v>1283</v>
      </c>
      <c r="J152">
        <f>'Marks Term 1'!I152</f>
        <v>64</v>
      </c>
      <c r="K152">
        <f>'Marks Term 2'!I152</f>
        <v>57</v>
      </c>
      <c r="L152">
        <f>'Marks Term 3'!I152</f>
        <v>63</v>
      </c>
      <c r="M152">
        <f>'Marks Term 4'!I152</f>
        <v>47</v>
      </c>
      <c r="O152" s="13">
        <f t="shared" si="8"/>
        <v>57.75</v>
      </c>
      <c r="P152" s="7" t="str">
        <f>Calc!B152</f>
        <v>D</v>
      </c>
      <c r="Q152" s="7">
        <f>IFERROR(VLOOKUP(A152,'Absence Report'!$A$4:$B$29,2,0),0)</f>
        <v>0</v>
      </c>
      <c r="R152" s="17">
        <v>220</v>
      </c>
    </row>
    <row r="153" spans="1:18">
      <c r="A153" s="4" t="s">
        <v>434</v>
      </c>
      <c r="B153" t="s">
        <v>435</v>
      </c>
      <c r="C153" t="s">
        <v>433</v>
      </c>
      <c r="D153" t="str">
        <f t="shared" si="9"/>
        <v>Dylan Huynh</v>
      </c>
      <c r="E153" t="str">
        <f>RIGHT(Report[[#This Row],[Full Name]],LEN(Report[[#This Row],[Full Name]])-FIND(" ",Report[[#This Row],[Full Name]]))</f>
        <v>Huynh</v>
      </c>
      <c r="F153" t="str">
        <f t="shared" si="10"/>
        <v>dhuynh@newcollege.com</v>
      </c>
      <c r="G153" t="str">
        <f t="shared" si="11"/>
        <v>2016</v>
      </c>
      <c r="H153" t="s">
        <v>28</v>
      </c>
      <c r="I153" t="s">
        <v>1284</v>
      </c>
      <c r="J153">
        <f>'Marks Term 1'!I153</f>
        <v>94</v>
      </c>
      <c r="K153">
        <f>'Marks Term 2'!I153</f>
        <v>41</v>
      </c>
      <c r="L153">
        <f>'Marks Term 3'!I153</f>
        <v>49</v>
      </c>
      <c r="M153">
        <f>'Marks Term 4'!I153</f>
        <v>29</v>
      </c>
      <c r="O153" s="13">
        <f t="shared" si="8"/>
        <v>53.25</v>
      </c>
      <c r="P153" s="7" t="str">
        <f>Calc!B153</f>
        <v>E</v>
      </c>
      <c r="Q153" s="7">
        <f>IFERROR(VLOOKUP(A153,'Absence Report'!$A$4:$B$29,2,0),0)</f>
        <v>0</v>
      </c>
      <c r="R153" s="17">
        <v>4237</v>
      </c>
    </row>
    <row r="154" spans="1:18">
      <c r="A154" s="4" t="s">
        <v>431</v>
      </c>
      <c r="B154" t="s">
        <v>432</v>
      </c>
      <c r="C154" t="s">
        <v>433</v>
      </c>
      <c r="D154" t="str">
        <f t="shared" si="9"/>
        <v>Kexin Huynh</v>
      </c>
      <c r="E154" t="str">
        <f>RIGHT(Report[[#This Row],[Full Name]],LEN(Report[[#This Row],[Full Name]])-FIND(" ",Report[[#This Row],[Full Name]]))</f>
        <v>Huynh</v>
      </c>
      <c r="F154" t="str">
        <f t="shared" si="10"/>
        <v>khuynh@newcollege.com</v>
      </c>
      <c r="G154" t="str">
        <f t="shared" si="11"/>
        <v>2015</v>
      </c>
      <c r="H154" t="s">
        <v>13</v>
      </c>
      <c r="I154" t="s">
        <v>1284</v>
      </c>
      <c r="J154">
        <f>'Marks Term 1'!I154</f>
        <v>40</v>
      </c>
      <c r="K154">
        <f>'Marks Term 2'!I154</f>
        <v>90</v>
      </c>
      <c r="L154">
        <f>'Marks Term 3'!I154</f>
        <v>90</v>
      </c>
      <c r="M154">
        <f>'Marks Term 4'!I154</f>
        <v>91</v>
      </c>
      <c r="O154" s="13">
        <f t="shared" si="8"/>
        <v>77.75</v>
      </c>
      <c r="P154" s="7" t="str">
        <f>Calc!B154</f>
        <v>B</v>
      </c>
      <c r="Q154" s="7">
        <f>IFERROR(VLOOKUP(A154,'Absence Report'!$A$4:$B$29,2,0),0)</f>
        <v>0</v>
      </c>
      <c r="R154" s="17">
        <v>1603</v>
      </c>
    </row>
    <row r="155" spans="1:18">
      <c r="A155" s="4" t="s">
        <v>436</v>
      </c>
      <c r="B155" t="s">
        <v>437</v>
      </c>
      <c r="C155" t="s">
        <v>438</v>
      </c>
      <c r="D155" t="str">
        <f t="shared" si="9"/>
        <v>Waleed Iftikhar</v>
      </c>
      <c r="E155" t="str">
        <f>RIGHT(Report[[#This Row],[Full Name]],LEN(Report[[#This Row],[Full Name]])-FIND(" ",Report[[#This Row],[Full Name]]))</f>
        <v>Iftikhar</v>
      </c>
      <c r="F155" t="str">
        <f t="shared" si="10"/>
        <v>wiftikhar@newcollege.com</v>
      </c>
      <c r="G155" t="str">
        <f t="shared" si="11"/>
        <v>2016</v>
      </c>
      <c r="H155" t="s">
        <v>24</v>
      </c>
      <c r="I155" t="s">
        <v>1284</v>
      </c>
      <c r="J155">
        <f>'Marks Term 1'!I155</f>
        <v>45</v>
      </c>
      <c r="K155">
        <f>'Marks Term 2'!I155</f>
        <v>19</v>
      </c>
      <c r="L155">
        <f>'Marks Term 3'!I155</f>
        <v>51</v>
      </c>
      <c r="M155">
        <f>'Marks Term 4'!I155</f>
        <v>57</v>
      </c>
      <c r="O155" s="13">
        <f t="shared" si="8"/>
        <v>43</v>
      </c>
      <c r="P155" s="7" t="str">
        <f>Calc!B155</f>
        <v>F</v>
      </c>
      <c r="Q155" s="7">
        <f>IFERROR(VLOOKUP(A155,'Absence Report'!$A$4:$B$29,2,0),0)</f>
        <v>0</v>
      </c>
      <c r="R155" s="17">
        <v>9529</v>
      </c>
    </row>
    <row r="156" spans="1:18">
      <c r="A156" s="4" t="s">
        <v>439</v>
      </c>
      <c r="B156" t="s">
        <v>440</v>
      </c>
      <c r="C156" t="s">
        <v>441</v>
      </c>
      <c r="D156" t="str">
        <f t="shared" si="9"/>
        <v>Rui Ismail</v>
      </c>
      <c r="E156" t="str">
        <f>RIGHT(Report[[#This Row],[Full Name]],LEN(Report[[#This Row],[Full Name]])-FIND(" ",Report[[#This Row],[Full Name]]))</f>
        <v>Ismail</v>
      </c>
      <c r="F156" t="str">
        <f t="shared" si="10"/>
        <v>rismail@newcollege.com</v>
      </c>
      <c r="G156" t="str">
        <f t="shared" si="11"/>
        <v>2017</v>
      </c>
      <c r="H156" t="s">
        <v>24</v>
      </c>
      <c r="I156" t="s">
        <v>1283</v>
      </c>
      <c r="J156">
        <f>'Marks Term 1'!I156</f>
        <v>53</v>
      </c>
      <c r="K156">
        <f>'Marks Term 2'!I156</f>
        <v>49</v>
      </c>
      <c r="L156">
        <f>'Marks Term 3'!I156</f>
        <v>29</v>
      </c>
      <c r="M156">
        <f>'Marks Term 4'!I156</f>
        <v>25</v>
      </c>
      <c r="O156" s="13">
        <f t="shared" si="8"/>
        <v>39</v>
      </c>
      <c r="P156" s="7" t="str">
        <f>Calc!B156</f>
        <v>F</v>
      </c>
      <c r="Q156" s="7">
        <f>IFERROR(VLOOKUP(A156,'Absence Report'!$A$4:$B$29,2,0),0)</f>
        <v>0</v>
      </c>
      <c r="R156" s="17">
        <v>9886</v>
      </c>
    </row>
    <row r="157" spans="1:18">
      <c r="A157" s="4" t="s">
        <v>442</v>
      </c>
      <c r="B157" t="s">
        <v>443</v>
      </c>
      <c r="C157" t="s">
        <v>444</v>
      </c>
      <c r="D157" t="str">
        <f t="shared" si="9"/>
        <v>Mark Jarlmo</v>
      </c>
      <c r="E157" t="str">
        <f>RIGHT(Report[[#This Row],[Full Name]],LEN(Report[[#This Row],[Full Name]])-FIND(" ",Report[[#This Row],[Full Name]]))</f>
        <v>Jarlmo</v>
      </c>
      <c r="F157" t="str">
        <f t="shared" si="10"/>
        <v>mjarlmo@newcollege.com</v>
      </c>
      <c r="G157" t="str">
        <f t="shared" si="11"/>
        <v>2017</v>
      </c>
      <c r="H157" t="s">
        <v>13</v>
      </c>
      <c r="I157" t="s">
        <v>1283</v>
      </c>
      <c r="J157">
        <f>'Marks Term 1'!I157</f>
        <v>68</v>
      </c>
      <c r="K157">
        <f>'Marks Term 2'!I157</f>
        <v>71</v>
      </c>
      <c r="L157">
        <f>'Marks Term 3'!I157</f>
        <v>89</v>
      </c>
      <c r="M157">
        <f>'Marks Term 4'!I157</f>
        <v>67</v>
      </c>
      <c r="O157" s="13">
        <f t="shared" si="8"/>
        <v>73.75</v>
      </c>
      <c r="P157" s="7" t="str">
        <f>Calc!B157</f>
        <v>C</v>
      </c>
      <c r="Q157" s="7">
        <f>IFERROR(VLOOKUP(A157,'Absence Report'!$A$4:$B$29,2,0),0)</f>
        <v>0</v>
      </c>
      <c r="R157" s="17">
        <v>9871</v>
      </c>
    </row>
    <row r="158" spans="1:18">
      <c r="A158" s="4" t="s">
        <v>445</v>
      </c>
      <c r="B158" t="s">
        <v>446</v>
      </c>
      <c r="C158" t="s">
        <v>447</v>
      </c>
      <c r="D158" t="str">
        <f t="shared" si="9"/>
        <v>Akin Jeffrey</v>
      </c>
      <c r="E158" t="str">
        <f>RIGHT(Report[[#This Row],[Full Name]],LEN(Report[[#This Row],[Full Name]])-FIND(" ",Report[[#This Row],[Full Name]]))</f>
        <v>Jeffrey</v>
      </c>
      <c r="F158" t="str">
        <f t="shared" si="10"/>
        <v>ajeffrey@newcollege.com</v>
      </c>
      <c r="G158" t="str">
        <f t="shared" si="11"/>
        <v>2015</v>
      </c>
      <c r="H158" t="s">
        <v>20</v>
      </c>
      <c r="I158" t="s">
        <v>1284</v>
      </c>
      <c r="J158">
        <f>'Marks Term 1'!I158</f>
        <v>75</v>
      </c>
      <c r="K158">
        <f>'Marks Term 2'!I158</f>
        <v>70</v>
      </c>
      <c r="L158">
        <f>'Marks Term 3'!I158</f>
        <v>85</v>
      </c>
      <c r="M158">
        <f>'Marks Term 4'!I158</f>
        <v>88</v>
      </c>
      <c r="O158" s="13">
        <f t="shared" si="8"/>
        <v>79.5</v>
      </c>
      <c r="P158" s="7" t="str">
        <f>Calc!B158</f>
        <v>B</v>
      </c>
      <c r="Q158" s="7">
        <f>IFERROR(VLOOKUP(A158,'Absence Report'!$A$4:$B$29,2,0),0)</f>
        <v>0</v>
      </c>
      <c r="R158" s="17">
        <v>4250</v>
      </c>
    </row>
    <row r="159" spans="1:18">
      <c r="A159" s="4" t="s">
        <v>453</v>
      </c>
      <c r="B159" t="s">
        <v>454</v>
      </c>
      <c r="C159" t="s">
        <v>455</v>
      </c>
      <c r="D159" t="str">
        <f t="shared" si="9"/>
        <v>Jiaming Jiang</v>
      </c>
      <c r="E159" t="str">
        <f>RIGHT(Report[[#This Row],[Full Name]],LEN(Report[[#This Row],[Full Name]])-FIND(" ",Report[[#This Row],[Full Name]]))</f>
        <v>Jiang</v>
      </c>
      <c r="F159" t="str">
        <f t="shared" si="10"/>
        <v>jjiang@newcollege.com</v>
      </c>
      <c r="G159" t="str">
        <f t="shared" si="11"/>
        <v>2015</v>
      </c>
      <c r="H159" t="s">
        <v>13</v>
      </c>
      <c r="I159" t="s">
        <v>1284</v>
      </c>
      <c r="J159">
        <f>'Marks Term 1'!I159</f>
        <v>96</v>
      </c>
      <c r="K159">
        <f>'Marks Term 2'!I159</f>
        <v>51</v>
      </c>
      <c r="L159">
        <f>'Marks Term 3'!I159</f>
        <v>76</v>
      </c>
      <c r="M159">
        <f>'Marks Term 4'!I159</f>
        <v>61</v>
      </c>
      <c r="O159" s="13">
        <f t="shared" si="8"/>
        <v>71</v>
      </c>
      <c r="P159" s="7" t="str">
        <f>Calc!B159</f>
        <v>C</v>
      </c>
      <c r="Q159" s="7">
        <f>IFERROR(VLOOKUP(A159,'Absence Report'!$A$4:$B$29,2,0),0)</f>
        <v>0</v>
      </c>
      <c r="R159" s="17">
        <v>11554</v>
      </c>
    </row>
    <row r="160" spans="1:18">
      <c r="A160" s="4" t="s">
        <v>451</v>
      </c>
      <c r="B160" t="s">
        <v>452</v>
      </c>
      <c r="C160" t="s">
        <v>450</v>
      </c>
      <c r="D160" t="str">
        <f t="shared" si="9"/>
        <v>Yuchen Jiang</v>
      </c>
      <c r="E160" t="str">
        <f>RIGHT(Report[[#This Row],[Full Name]],LEN(Report[[#This Row],[Full Name]])-FIND(" ",Report[[#This Row],[Full Name]]))</f>
        <v>Jiang</v>
      </c>
      <c r="F160" t="str">
        <f t="shared" si="10"/>
        <v>yjiang@newcollege.com</v>
      </c>
      <c r="G160" t="str">
        <f t="shared" si="11"/>
        <v>2017</v>
      </c>
      <c r="H160" t="s">
        <v>28</v>
      </c>
      <c r="I160" t="s">
        <v>1283</v>
      </c>
      <c r="J160">
        <f>'Marks Term 1'!I160</f>
        <v>61</v>
      </c>
      <c r="K160">
        <f>'Marks Term 2'!I160</f>
        <v>47</v>
      </c>
      <c r="L160">
        <f>'Marks Term 3'!I160</f>
        <v>58</v>
      </c>
      <c r="M160">
        <f>'Marks Term 4'!I160</f>
        <v>42</v>
      </c>
      <c r="O160" s="13">
        <f t="shared" si="8"/>
        <v>52</v>
      </c>
      <c r="P160" s="7" t="str">
        <f>Calc!B160</f>
        <v>E</v>
      </c>
      <c r="Q160" s="7">
        <f>IFERROR(VLOOKUP(A160,'Absence Report'!$A$4:$B$29,2,0),0)</f>
        <v>0</v>
      </c>
      <c r="R160" s="17">
        <v>9261</v>
      </c>
    </row>
    <row r="161" spans="1:18">
      <c r="A161" s="4" t="s">
        <v>448</v>
      </c>
      <c r="B161" t="s">
        <v>449</v>
      </c>
      <c r="C161" t="s">
        <v>450</v>
      </c>
      <c r="D161" t="str">
        <f t="shared" si="9"/>
        <v>Yuze Jiang</v>
      </c>
      <c r="E161" t="str">
        <f>RIGHT(Report[[#This Row],[Full Name]],LEN(Report[[#This Row],[Full Name]])-FIND(" ",Report[[#This Row],[Full Name]]))</f>
        <v>Jiang</v>
      </c>
      <c r="F161" t="str">
        <f t="shared" si="10"/>
        <v>yjiang@newcollege.com</v>
      </c>
      <c r="G161" t="str">
        <f t="shared" si="11"/>
        <v>2017</v>
      </c>
      <c r="H161" t="s">
        <v>24</v>
      </c>
      <c r="I161" t="s">
        <v>1283</v>
      </c>
      <c r="J161">
        <f>'Marks Term 1'!I161</f>
        <v>50</v>
      </c>
      <c r="K161">
        <f>'Marks Term 2'!I161</f>
        <v>98</v>
      </c>
      <c r="L161">
        <f>'Marks Term 3'!I161</f>
        <v>98</v>
      </c>
      <c r="M161">
        <f>'Marks Term 4'!I161</f>
        <v>94</v>
      </c>
      <c r="O161" s="13">
        <f t="shared" si="8"/>
        <v>85</v>
      </c>
      <c r="P161" s="7" t="str">
        <f>Calc!B161</f>
        <v>A</v>
      </c>
      <c r="Q161" s="7">
        <f>IFERROR(VLOOKUP(A161,'Absence Report'!$A$4:$B$29,2,0),0)</f>
        <v>12</v>
      </c>
      <c r="R161" s="17">
        <v>561</v>
      </c>
    </row>
    <row r="162" spans="1:18">
      <c r="A162" s="4" t="s">
        <v>456</v>
      </c>
      <c r="B162" t="s">
        <v>457</v>
      </c>
      <c r="C162" t="s">
        <v>458</v>
      </c>
      <c r="D162" t="str">
        <f t="shared" si="9"/>
        <v>Kedun Jimenez</v>
      </c>
      <c r="E162" t="str">
        <f>RIGHT(Report[[#This Row],[Full Name]],LEN(Report[[#This Row],[Full Name]])-FIND(" ",Report[[#This Row],[Full Name]]))</f>
        <v>Jimenez</v>
      </c>
      <c r="F162" t="str">
        <f t="shared" si="10"/>
        <v>kjimenez@newcollege.com</v>
      </c>
      <c r="G162" t="str">
        <f t="shared" si="11"/>
        <v>2015</v>
      </c>
      <c r="H162" t="s">
        <v>28</v>
      </c>
      <c r="I162" t="s">
        <v>1282</v>
      </c>
      <c r="J162">
        <f>'Marks Term 1'!I162</f>
        <v>41</v>
      </c>
      <c r="K162">
        <f>'Marks Term 2'!I162</f>
        <v>20</v>
      </c>
      <c r="L162">
        <f>'Marks Term 3'!I162</f>
        <v>33</v>
      </c>
      <c r="M162">
        <f>'Marks Term 4'!I162</f>
        <v>35</v>
      </c>
      <c r="O162" s="13">
        <f t="shared" si="8"/>
        <v>32.25</v>
      </c>
      <c r="P162" s="7" t="str">
        <f>Calc!B162</f>
        <v>Fail</v>
      </c>
      <c r="Q162" s="7">
        <f>IFERROR(VLOOKUP(A162,'Absence Report'!$A$4:$B$29,2,0),0)</f>
        <v>0</v>
      </c>
      <c r="R162" s="17">
        <v>4623</v>
      </c>
    </row>
    <row r="163" spans="1:18">
      <c r="A163" s="4" t="s">
        <v>459</v>
      </c>
      <c r="B163" t="s">
        <v>460</v>
      </c>
      <c r="C163" t="s">
        <v>461</v>
      </c>
      <c r="D163" t="str">
        <f t="shared" si="9"/>
        <v>Claudia Jin</v>
      </c>
      <c r="E163" t="str">
        <f>RIGHT(Report[[#This Row],[Full Name]],LEN(Report[[#This Row],[Full Name]])-FIND(" ",Report[[#This Row],[Full Name]]))</f>
        <v>Jin</v>
      </c>
      <c r="F163" t="str">
        <f t="shared" si="10"/>
        <v>cjin@newcollege.com</v>
      </c>
      <c r="G163" t="str">
        <f t="shared" si="11"/>
        <v>2016</v>
      </c>
      <c r="H163" t="s">
        <v>20</v>
      </c>
      <c r="I163" t="s">
        <v>1283</v>
      </c>
      <c r="J163">
        <f>'Marks Term 1'!I163</f>
        <v>86</v>
      </c>
      <c r="K163">
        <f>'Marks Term 2'!I163</f>
        <v>89</v>
      </c>
      <c r="L163">
        <f>'Marks Term 3'!I163</f>
        <v>77</v>
      </c>
      <c r="M163">
        <f>'Marks Term 4'!I163</f>
        <v>96</v>
      </c>
      <c r="O163" s="13">
        <f t="shared" si="8"/>
        <v>87</v>
      </c>
      <c r="P163" s="7" t="str">
        <f>Calc!B163</f>
        <v>A</v>
      </c>
      <c r="Q163" s="7">
        <f>IFERROR(VLOOKUP(A163,'Absence Report'!$A$4:$B$29,2,0),0)</f>
        <v>0</v>
      </c>
      <c r="R163" s="17">
        <v>9298</v>
      </c>
    </row>
    <row r="164" spans="1:18">
      <c r="A164" s="4" t="s">
        <v>462</v>
      </c>
      <c r="B164" t="s">
        <v>463</v>
      </c>
      <c r="C164" t="s">
        <v>37</v>
      </c>
      <c r="D164" t="str">
        <f t="shared" si="9"/>
        <v>Sarah Jones</v>
      </c>
      <c r="E164" t="str">
        <f>RIGHT(Report[[#This Row],[Full Name]],LEN(Report[[#This Row],[Full Name]])-FIND(" ",Report[[#This Row],[Full Name]]))</f>
        <v>Jones</v>
      </c>
      <c r="F164" t="str">
        <f t="shared" si="10"/>
        <v>sjones@newcollege.com</v>
      </c>
      <c r="G164" t="str">
        <f t="shared" si="11"/>
        <v>2015</v>
      </c>
      <c r="H164" t="s">
        <v>24</v>
      </c>
      <c r="I164" t="s">
        <v>1284</v>
      </c>
      <c r="J164">
        <f>'Marks Term 1'!I164</f>
        <v>35</v>
      </c>
      <c r="K164">
        <f>'Marks Term 2'!I164</f>
        <v>3</v>
      </c>
      <c r="L164">
        <f>'Marks Term 3'!I164</f>
        <v>28</v>
      </c>
      <c r="M164">
        <f>'Marks Term 4'!I164</f>
        <v>16</v>
      </c>
      <c r="O164" s="13">
        <f t="shared" si="8"/>
        <v>20.5</v>
      </c>
      <c r="P164" s="7" t="str">
        <f>Calc!B164</f>
        <v>Fail</v>
      </c>
      <c r="Q164" s="7">
        <f>IFERROR(VLOOKUP(A164,'Absence Report'!$A$4:$B$29,2,0),0)</f>
        <v>0</v>
      </c>
      <c r="R164" s="17">
        <v>7713</v>
      </c>
    </row>
    <row r="165" spans="1:18">
      <c r="A165" s="4" t="s">
        <v>464</v>
      </c>
      <c r="B165" t="s">
        <v>465</v>
      </c>
      <c r="C165" t="s">
        <v>466</v>
      </c>
      <c r="D165" t="str">
        <f t="shared" si="9"/>
        <v>Zhou Junhui</v>
      </c>
      <c r="E165" t="str">
        <f>RIGHT(Report[[#This Row],[Full Name]],LEN(Report[[#This Row],[Full Name]])-FIND(" ",Report[[#This Row],[Full Name]]))</f>
        <v>Junhui</v>
      </c>
      <c r="F165" t="str">
        <f t="shared" si="10"/>
        <v>zjunhui@newcollege.com</v>
      </c>
      <c r="G165" t="str">
        <f t="shared" si="11"/>
        <v>2017</v>
      </c>
      <c r="H165" t="s">
        <v>28</v>
      </c>
      <c r="I165" t="s">
        <v>1284</v>
      </c>
      <c r="J165">
        <f>'Marks Term 1'!I165</f>
        <v>39</v>
      </c>
      <c r="K165">
        <f>'Marks Term 2'!I165</f>
        <v>68</v>
      </c>
      <c r="L165">
        <f>'Marks Term 3'!I165</f>
        <v>43</v>
      </c>
      <c r="M165">
        <f>'Marks Term 4'!I165</f>
        <v>69</v>
      </c>
      <c r="O165" s="13">
        <f t="shared" si="8"/>
        <v>54.75</v>
      </c>
      <c r="P165" s="7" t="str">
        <f>Calc!B165</f>
        <v>E</v>
      </c>
      <c r="Q165" s="7">
        <f>IFERROR(VLOOKUP(A165,'Absence Report'!$A$4:$B$29,2,0),0)</f>
        <v>0</v>
      </c>
      <c r="R165" s="17">
        <v>3795</v>
      </c>
    </row>
    <row r="166" spans="1:18">
      <c r="A166" s="4" t="s">
        <v>467</v>
      </c>
      <c r="B166" t="s">
        <v>468</v>
      </c>
      <c r="C166" t="s">
        <v>469</v>
      </c>
      <c r="D166" t="str">
        <f t="shared" si="9"/>
        <v>Henry Kaiyum</v>
      </c>
      <c r="E166" t="str">
        <f>RIGHT(Report[[#This Row],[Full Name]],LEN(Report[[#This Row],[Full Name]])-FIND(" ",Report[[#This Row],[Full Name]]))</f>
        <v>Kaiyum</v>
      </c>
      <c r="F166" t="str">
        <f t="shared" si="10"/>
        <v>hkaiyum@newcollege.com</v>
      </c>
      <c r="G166" t="str">
        <f t="shared" si="11"/>
        <v>2017</v>
      </c>
      <c r="H166" t="s">
        <v>13</v>
      </c>
      <c r="I166" t="s">
        <v>1284</v>
      </c>
      <c r="J166">
        <f>'Marks Term 1'!I166</f>
        <v>56</v>
      </c>
      <c r="K166">
        <f>'Marks Term 2'!I166</f>
        <v>86</v>
      </c>
      <c r="L166">
        <f>'Marks Term 3'!I166</f>
        <v>58</v>
      </c>
      <c r="M166">
        <f>'Marks Term 4'!I166</f>
        <v>79</v>
      </c>
      <c r="O166" s="13">
        <f t="shared" si="8"/>
        <v>69.75</v>
      </c>
      <c r="P166" s="7" t="str">
        <f>Calc!B166</f>
        <v>C</v>
      </c>
      <c r="Q166" s="7">
        <f>IFERROR(VLOOKUP(A166,'Absence Report'!$A$4:$B$29,2,0),0)</f>
        <v>0</v>
      </c>
      <c r="R166" s="17">
        <v>4158</v>
      </c>
    </row>
    <row r="167" spans="1:18">
      <c r="A167" s="4" t="s">
        <v>470</v>
      </c>
      <c r="B167" t="s">
        <v>471</v>
      </c>
      <c r="C167" t="s">
        <v>472</v>
      </c>
      <c r="D167" t="str">
        <f t="shared" si="9"/>
        <v>Helen Kaur</v>
      </c>
      <c r="E167" t="str">
        <f>RIGHT(Report[[#This Row],[Full Name]],LEN(Report[[#This Row],[Full Name]])-FIND(" ",Report[[#This Row],[Full Name]]))</f>
        <v>Kaur</v>
      </c>
      <c r="F167" t="str">
        <f t="shared" si="10"/>
        <v>hkaur@newcollege.com</v>
      </c>
      <c r="G167" t="str">
        <f t="shared" si="11"/>
        <v>2015</v>
      </c>
      <c r="H167" t="s">
        <v>24</v>
      </c>
      <c r="I167" t="s">
        <v>1284</v>
      </c>
      <c r="J167">
        <f>'Marks Term 1'!I167</f>
        <v>98</v>
      </c>
      <c r="K167">
        <f>'Marks Term 2'!I167</f>
        <v>95</v>
      </c>
      <c r="L167">
        <f>'Marks Term 3'!I167</f>
        <v>85</v>
      </c>
      <c r="M167">
        <f>'Marks Term 4'!I167</f>
        <v>99</v>
      </c>
      <c r="O167" s="13">
        <f t="shared" si="8"/>
        <v>94.25</v>
      </c>
      <c r="P167" s="7" t="str">
        <f>Calc!B167</f>
        <v>A</v>
      </c>
      <c r="Q167" s="7">
        <f>IFERROR(VLOOKUP(A167,'Absence Report'!$A$4:$B$29,2,0),0)</f>
        <v>0</v>
      </c>
      <c r="R167" s="17">
        <v>9091</v>
      </c>
    </row>
    <row r="168" spans="1:18">
      <c r="A168" s="4" t="s">
        <v>473</v>
      </c>
      <c r="B168" t="s">
        <v>474</v>
      </c>
      <c r="C168" t="s">
        <v>475</v>
      </c>
      <c r="D168" t="str">
        <f t="shared" si="9"/>
        <v>Dean Kent</v>
      </c>
      <c r="E168" t="str">
        <f>RIGHT(Report[[#This Row],[Full Name]],LEN(Report[[#This Row],[Full Name]])-FIND(" ",Report[[#This Row],[Full Name]]))</f>
        <v>Kent</v>
      </c>
      <c r="F168" t="str">
        <f t="shared" si="10"/>
        <v>dkent@newcollege.com</v>
      </c>
      <c r="G168" t="str">
        <f t="shared" si="11"/>
        <v>2016</v>
      </c>
      <c r="H168" t="s">
        <v>24</v>
      </c>
      <c r="I168" t="s">
        <v>1284</v>
      </c>
      <c r="J168">
        <f>'Marks Term 1'!I168</f>
        <v>93</v>
      </c>
      <c r="K168">
        <f>'Marks Term 2'!I168</f>
        <v>87</v>
      </c>
      <c r="L168">
        <f>'Marks Term 3'!I168</f>
        <v>67</v>
      </c>
      <c r="M168">
        <f>'Marks Term 4'!I168</f>
        <v>84</v>
      </c>
      <c r="O168" s="13">
        <f t="shared" si="8"/>
        <v>82.75</v>
      </c>
      <c r="P168" s="7" t="str">
        <f>Calc!B168</f>
        <v>B</v>
      </c>
      <c r="Q168" s="7">
        <f>IFERROR(VLOOKUP(A168,'Absence Report'!$A$4:$B$29,2,0),0)</f>
        <v>0</v>
      </c>
      <c r="R168" s="17">
        <v>2002</v>
      </c>
    </row>
    <row r="169" spans="1:18">
      <c r="A169" s="4" t="s">
        <v>476</v>
      </c>
      <c r="B169" t="s">
        <v>477</v>
      </c>
      <c r="C169" t="s">
        <v>478</v>
      </c>
      <c r="D169" t="str">
        <f t="shared" si="9"/>
        <v>Burhan Khoury</v>
      </c>
      <c r="E169" t="str">
        <f>RIGHT(Report[[#This Row],[Full Name]],LEN(Report[[#This Row],[Full Name]])-FIND(" ",Report[[#This Row],[Full Name]]))</f>
        <v>Khoury</v>
      </c>
      <c r="F169" t="str">
        <f t="shared" si="10"/>
        <v>bkhoury@newcollege.com</v>
      </c>
      <c r="G169" t="str">
        <f t="shared" si="11"/>
        <v>2017</v>
      </c>
      <c r="H169" t="s">
        <v>13</v>
      </c>
      <c r="I169" t="s">
        <v>1283</v>
      </c>
      <c r="J169">
        <f>'Marks Term 1'!I169</f>
        <v>52</v>
      </c>
      <c r="K169">
        <f>'Marks Term 2'!I169</f>
        <v>61</v>
      </c>
      <c r="L169">
        <f>'Marks Term 3'!I169</f>
        <v>54</v>
      </c>
      <c r="M169">
        <f>'Marks Term 4'!I169</f>
        <v>29</v>
      </c>
      <c r="O169" s="13">
        <f t="shared" si="8"/>
        <v>49</v>
      </c>
      <c r="P169" s="7" t="str">
        <f>Calc!B169</f>
        <v>E</v>
      </c>
      <c r="Q169" s="7">
        <f>IFERROR(VLOOKUP(A169,'Absence Report'!$A$4:$B$29,2,0),0)</f>
        <v>0</v>
      </c>
      <c r="R169" s="17">
        <v>11161</v>
      </c>
    </row>
    <row r="170" spans="1:18">
      <c r="A170" s="4" t="s">
        <v>479</v>
      </c>
      <c r="B170" t="s">
        <v>480</v>
      </c>
      <c r="C170" t="s">
        <v>481</v>
      </c>
      <c r="D170" t="str">
        <f t="shared" si="9"/>
        <v>Rhiannon Kidis</v>
      </c>
      <c r="E170" t="str">
        <f>RIGHT(Report[[#This Row],[Full Name]],LEN(Report[[#This Row],[Full Name]])-FIND(" ",Report[[#This Row],[Full Name]]))</f>
        <v>Kidis</v>
      </c>
      <c r="F170" t="str">
        <f t="shared" si="10"/>
        <v>rkidis@newcollege.com</v>
      </c>
      <c r="G170" t="str">
        <f t="shared" si="11"/>
        <v>2015</v>
      </c>
      <c r="H170" t="s">
        <v>28</v>
      </c>
      <c r="I170" t="s">
        <v>1282</v>
      </c>
      <c r="J170">
        <f>'Marks Term 1'!I170</f>
        <v>74</v>
      </c>
      <c r="K170">
        <f>'Marks Term 2'!I170</f>
        <v>57</v>
      </c>
      <c r="L170">
        <f>'Marks Term 3'!I170</f>
        <v>43</v>
      </c>
      <c r="M170">
        <f>'Marks Term 4'!I170</f>
        <v>68</v>
      </c>
      <c r="O170" s="13">
        <f t="shared" si="8"/>
        <v>60.5</v>
      </c>
      <c r="P170" s="7" t="str">
        <f>Calc!B170</f>
        <v>D</v>
      </c>
      <c r="Q170" s="7">
        <f>IFERROR(VLOOKUP(A170,'Absence Report'!$A$4:$B$29,2,0),0)</f>
        <v>0</v>
      </c>
      <c r="R170" s="17">
        <v>585</v>
      </c>
    </row>
    <row r="171" spans="1:18">
      <c r="A171" s="4" t="s">
        <v>487</v>
      </c>
      <c r="B171" t="s">
        <v>488</v>
      </c>
      <c r="C171" t="s">
        <v>484</v>
      </c>
      <c r="D171" t="str">
        <f t="shared" si="9"/>
        <v>Christian Kim</v>
      </c>
      <c r="E171" t="str">
        <f>RIGHT(Report[[#This Row],[Full Name]],LEN(Report[[#This Row],[Full Name]])-FIND(" ",Report[[#This Row],[Full Name]]))</f>
        <v>Kim</v>
      </c>
      <c r="F171" t="str">
        <f t="shared" si="10"/>
        <v>ckim@newcollege.com</v>
      </c>
      <c r="G171" t="str">
        <f t="shared" si="11"/>
        <v>2016</v>
      </c>
      <c r="H171" t="s">
        <v>13</v>
      </c>
      <c r="I171" t="s">
        <v>1282</v>
      </c>
      <c r="J171">
        <f>'Marks Term 1'!I171</f>
        <v>93</v>
      </c>
      <c r="K171">
        <f>'Marks Term 2'!I171</f>
        <v>19</v>
      </c>
      <c r="L171">
        <f>'Marks Term 3'!I171</f>
        <v>62</v>
      </c>
      <c r="M171">
        <f>'Marks Term 4'!I171</f>
        <v>42</v>
      </c>
      <c r="O171" s="13">
        <f t="shared" si="8"/>
        <v>54</v>
      </c>
      <c r="P171" s="7" t="str">
        <f>Calc!B171</f>
        <v>E</v>
      </c>
      <c r="Q171" s="7">
        <f>IFERROR(VLOOKUP(A171,'Absence Report'!$A$4:$B$29,2,0),0)</f>
        <v>0</v>
      </c>
      <c r="R171" s="17">
        <v>7071</v>
      </c>
    </row>
    <row r="172" spans="1:18">
      <c r="A172" s="4" t="s">
        <v>482</v>
      </c>
      <c r="B172" t="s">
        <v>483</v>
      </c>
      <c r="C172" t="s">
        <v>484</v>
      </c>
      <c r="D172" t="str">
        <f t="shared" si="9"/>
        <v>Hanchen Kim</v>
      </c>
      <c r="E172" t="str">
        <f>RIGHT(Report[[#This Row],[Full Name]],LEN(Report[[#This Row],[Full Name]])-FIND(" ",Report[[#This Row],[Full Name]]))</f>
        <v>Kim</v>
      </c>
      <c r="F172" t="str">
        <f t="shared" si="10"/>
        <v>hkim@newcollege.com</v>
      </c>
      <c r="G172" t="str">
        <f t="shared" si="11"/>
        <v>2016</v>
      </c>
      <c r="H172" t="s">
        <v>20</v>
      </c>
      <c r="I172" t="s">
        <v>1284</v>
      </c>
      <c r="J172">
        <f>'Marks Term 1'!I172</f>
        <v>62</v>
      </c>
      <c r="K172">
        <f>'Marks Term 2'!I172</f>
        <v>97</v>
      </c>
      <c r="L172">
        <f>'Marks Term 3'!I172</f>
        <v>73</v>
      </c>
      <c r="M172">
        <f>'Marks Term 4'!I172</f>
        <v>98</v>
      </c>
      <c r="O172" s="13">
        <f t="shared" si="8"/>
        <v>82.5</v>
      </c>
      <c r="P172" s="7" t="str">
        <f>Calc!B172</f>
        <v>B</v>
      </c>
      <c r="Q172" s="7">
        <f>IFERROR(VLOOKUP(A172,'Absence Report'!$A$4:$B$29,2,0),0)</f>
        <v>11</v>
      </c>
      <c r="R172" s="17">
        <v>0</v>
      </c>
    </row>
    <row r="173" spans="1:18">
      <c r="A173" s="4" t="s">
        <v>485</v>
      </c>
      <c r="B173" t="s">
        <v>486</v>
      </c>
      <c r="C173" t="s">
        <v>484</v>
      </c>
      <c r="D173" t="str">
        <f t="shared" si="9"/>
        <v>Hongjin Kim</v>
      </c>
      <c r="E173" t="str">
        <f>RIGHT(Report[[#This Row],[Full Name]],LEN(Report[[#This Row],[Full Name]])-FIND(" ",Report[[#This Row],[Full Name]]))</f>
        <v>Kim</v>
      </c>
      <c r="F173" t="str">
        <f t="shared" si="10"/>
        <v>hkim@newcollege.com</v>
      </c>
      <c r="G173" t="str">
        <f t="shared" si="11"/>
        <v>2016</v>
      </c>
      <c r="H173" t="s">
        <v>20</v>
      </c>
      <c r="I173" t="s">
        <v>1282</v>
      </c>
      <c r="J173">
        <f>'Marks Term 1'!I173</f>
        <v>50</v>
      </c>
      <c r="K173">
        <f>'Marks Term 2'!I173</f>
        <v>64</v>
      </c>
      <c r="L173">
        <f>'Marks Term 3'!I173</f>
        <v>66</v>
      </c>
      <c r="M173">
        <f>'Marks Term 4'!I173</f>
        <v>64</v>
      </c>
      <c r="O173" s="13">
        <f t="shared" si="8"/>
        <v>61</v>
      </c>
      <c r="P173" s="7" t="str">
        <f>Calc!B173</f>
        <v>D</v>
      </c>
      <c r="Q173" s="7">
        <f>IFERROR(VLOOKUP(A173,'Absence Report'!$A$4:$B$29,2,0),0)</f>
        <v>0</v>
      </c>
      <c r="R173" s="17">
        <v>9548</v>
      </c>
    </row>
    <row r="174" spans="1:18">
      <c r="A174" s="4" t="s">
        <v>489</v>
      </c>
      <c r="B174" t="s">
        <v>490</v>
      </c>
      <c r="C174" t="s">
        <v>484</v>
      </c>
      <c r="D174" t="str">
        <f t="shared" si="9"/>
        <v>Jack Kim</v>
      </c>
      <c r="E174" t="str">
        <f>RIGHT(Report[[#This Row],[Full Name]],LEN(Report[[#This Row],[Full Name]])-FIND(" ",Report[[#This Row],[Full Name]]))</f>
        <v>Kim</v>
      </c>
      <c r="F174" t="str">
        <f t="shared" si="10"/>
        <v>jkim@newcollege.com</v>
      </c>
      <c r="G174" t="str">
        <f t="shared" si="11"/>
        <v>2015</v>
      </c>
      <c r="H174" t="s">
        <v>28</v>
      </c>
      <c r="I174" t="s">
        <v>1282</v>
      </c>
      <c r="J174">
        <f>'Marks Term 1'!I174</f>
        <v>46</v>
      </c>
      <c r="K174">
        <f>'Marks Term 2'!I174</f>
        <v>80</v>
      </c>
      <c r="L174">
        <f>'Marks Term 3'!I174</f>
        <v>73</v>
      </c>
      <c r="M174">
        <f>'Marks Term 4'!I174</f>
        <v>28</v>
      </c>
      <c r="O174" s="13">
        <f t="shared" si="8"/>
        <v>56.75</v>
      </c>
      <c r="P174" s="7" t="str">
        <f>Calc!B174</f>
        <v>D</v>
      </c>
      <c r="Q174" s="7">
        <f>IFERROR(VLOOKUP(A174,'Absence Report'!$A$4:$B$29,2,0),0)</f>
        <v>0</v>
      </c>
      <c r="R174" s="17">
        <v>10461</v>
      </c>
    </row>
    <row r="175" spans="1:18">
      <c r="A175" s="4" t="s">
        <v>491</v>
      </c>
      <c r="B175" t="s">
        <v>492</v>
      </c>
      <c r="C175" t="s">
        <v>493</v>
      </c>
      <c r="D175" t="str">
        <f t="shared" si="9"/>
        <v>Nathan Kin</v>
      </c>
      <c r="E175" t="str">
        <f>RIGHT(Report[[#This Row],[Full Name]],LEN(Report[[#This Row],[Full Name]])-FIND(" ",Report[[#This Row],[Full Name]]))</f>
        <v>Kin</v>
      </c>
      <c r="F175" t="str">
        <f t="shared" si="10"/>
        <v>nkin@newcollege.com</v>
      </c>
      <c r="G175" t="str">
        <f t="shared" si="11"/>
        <v>2015</v>
      </c>
      <c r="H175" t="s">
        <v>24</v>
      </c>
      <c r="I175" t="s">
        <v>1282</v>
      </c>
      <c r="J175">
        <f>'Marks Term 1'!I175</f>
        <v>56</v>
      </c>
      <c r="K175">
        <f>'Marks Term 2'!I175</f>
        <v>64</v>
      </c>
      <c r="L175">
        <f>'Marks Term 3'!I175</f>
        <v>77</v>
      </c>
      <c r="M175">
        <f>'Marks Term 4'!I175</f>
        <v>43</v>
      </c>
      <c r="O175" s="13">
        <f t="shared" si="8"/>
        <v>60</v>
      </c>
      <c r="P175" s="7" t="str">
        <f>Calc!B175</f>
        <v>D</v>
      </c>
      <c r="Q175" s="7">
        <f>IFERROR(VLOOKUP(A175,'Absence Report'!$A$4:$B$29,2,0),0)</f>
        <v>0</v>
      </c>
      <c r="R175" s="17">
        <v>5537</v>
      </c>
    </row>
    <row r="176" spans="1:18">
      <c r="A176" s="4" t="s">
        <v>494</v>
      </c>
      <c r="B176" t="s">
        <v>495</v>
      </c>
      <c r="C176" t="s">
        <v>496</v>
      </c>
      <c r="D176" t="str">
        <f t="shared" si="9"/>
        <v>Laura Kirchberger</v>
      </c>
      <c r="E176" t="str">
        <f>RIGHT(Report[[#This Row],[Full Name]],LEN(Report[[#This Row],[Full Name]])-FIND(" ",Report[[#This Row],[Full Name]]))</f>
        <v>Kirchberger</v>
      </c>
      <c r="F176" t="str">
        <f t="shared" si="10"/>
        <v>lkirchberger@newcollege.com</v>
      </c>
      <c r="G176" t="str">
        <f t="shared" si="11"/>
        <v>2016</v>
      </c>
      <c r="H176" t="s">
        <v>20</v>
      </c>
      <c r="I176" t="s">
        <v>1282</v>
      </c>
      <c r="J176">
        <f>'Marks Term 1'!I176</f>
        <v>94</v>
      </c>
      <c r="K176">
        <f>'Marks Term 2'!I176</f>
        <v>70</v>
      </c>
      <c r="L176">
        <f>'Marks Term 3'!I176</f>
        <v>92</v>
      </c>
      <c r="M176">
        <f>'Marks Term 4'!I176</f>
        <v>89</v>
      </c>
      <c r="O176" s="13">
        <f t="shared" si="8"/>
        <v>86.25</v>
      </c>
      <c r="P176" s="7" t="str">
        <f>Calc!B176</f>
        <v>A</v>
      </c>
      <c r="Q176" s="7">
        <f>IFERROR(VLOOKUP(A176,'Absence Report'!$A$4:$B$29,2,0),0)</f>
        <v>0</v>
      </c>
      <c r="R176" s="17">
        <v>13910</v>
      </c>
    </row>
    <row r="177" spans="1:18">
      <c r="A177" s="4" t="s">
        <v>500</v>
      </c>
      <c r="B177" t="s">
        <v>501</v>
      </c>
      <c r="C177" t="s">
        <v>499</v>
      </c>
      <c r="D177" t="str">
        <f t="shared" si="9"/>
        <v>Shannan Ko</v>
      </c>
      <c r="E177" t="str">
        <f>RIGHT(Report[[#This Row],[Full Name]],LEN(Report[[#This Row],[Full Name]])-FIND(" ",Report[[#This Row],[Full Name]]))</f>
        <v>Ko</v>
      </c>
      <c r="F177" t="str">
        <f t="shared" si="10"/>
        <v>sko@newcollege.com</v>
      </c>
      <c r="G177" t="str">
        <f t="shared" si="11"/>
        <v>2015</v>
      </c>
      <c r="H177" t="s">
        <v>20</v>
      </c>
      <c r="I177" t="s">
        <v>1284</v>
      </c>
      <c r="J177">
        <f>'Marks Term 1'!I177</f>
        <v>88</v>
      </c>
      <c r="K177">
        <f>'Marks Term 2'!I177</f>
        <v>100</v>
      </c>
      <c r="L177">
        <f>'Marks Term 3'!I177</f>
        <v>100</v>
      </c>
      <c r="M177">
        <f>'Marks Term 4'!I177</f>
        <v>90</v>
      </c>
      <c r="O177" s="13">
        <f t="shared" si="8"/>
        <v>94.5</v>
      </c>
      <c r="P177" s="7" t="str">
        <f>Calc!B177</f>
        <v>A</v>
      </c>
      <c r="Q177" s="7">
        <f>IFERROR(VLOOKUP(A177,'Absence Report'!$A$4:$B$29,2,0),0)</f>
        <v>0</v>
      </c>
      <c r="R177" s="17">
        <v>4476</v>
      </c>
    </row>
    <row r="178" spans="1:18">
      <c r="A178" s="4" t="s">
        <v>497</v>
      </c>
      <c r="B178" t="s">
        <v>498</v>
      </c>
      <c r="C178" t="s">
        <v>499</v>
      </c>
      <c r="D178" t="str">
        <f t="shared" si="9"/>
        <v>Yu-Hsuan Ko</v>
      </c>
      <c r="E178" t="str">
        <f>RIGHT(Report[[#This Row],[Full Name]],LEN(Report[[#This Row],[Full Name]])-FIND(" ",Report[[#This Row],[Full Name]]))</f>
        <v>Ko</v>
      </c>
      <c r="F178" t="str">
        <f t="shared" si="10"/>
        <v>yko@newcollege.com</v>
      </c>
      <c r="G178" t="str">
        <f t="shared" si="11"/>
        <v>2016</v>
      </c>
      <c r="H178" t="s">
        <v>20</v>
      </c>
      <c r="I178" t="s">
        <v>1284</v>
      </c>
      <c r="J178">
        <f>'Marks Term 1'!I178</f>
        <v>79</v>
      </c>
      <c r="K178">
        <f>'Marks Term 2'!I178</f>
        <v>96</v>
      </c>
      <c r="L178">
        <f>'Marks Term 3'!I178</f>
        <v>92</v>
      </c>
      <c r="M178">
        <f>'Marks Term 4'!I178</f>
        <v>96</v>
      </c>
      <c r="O178" s="13">
        <f t="shared" si="8"/>
        <v>90.75</v>
      </c>
      <c r="P178" s="7" t="str">
        <f>Calc!B178</f>
        <v>A</v>
      </c>
      <c r="Q178" s="7">
        <f>IFERROR(VLOOKUP(A178,'Absence Report'!$A$4:$B$29,2,0),0)</f>
        <v>0</v>
      </c>
      <c r="R178" s="17">
        <v>15303</v>
      </c>
    </row>
    <row r="179" spans="1:18">
      <c r="A179" s="4" t="s">
        <v>502</v>
      </c>
      <c r="B179" t="s">
        <v>503</v>
      </c>
      <c r="C179" t="s">
        <v>504</v>
      </c>
      <c r="D179" t="str">
        <f t="shared" si="9"/>
        <v>Sixin Kouch</v>
      </c>
      <c r="E179" t="str">
        <f>RIGHT(Report[[#This Row],[Full Name]],LEN(Report[[#This Row],[Full Name]])-FIND(" ",Report[[#This Row],[Full Name]]))</f>
        <v>Kouch</v>
      </c>
      <c r="F179" t="str">
        <f t="shared" si="10"/>
        <v>skouch@newcollege.com</v>
      </c>
      <c r="G179" t="str">
        <f t="shared" si="11"/>
        <v>2015</v>
      </c>
      <c r="H179" t="s">
        <v>24</v>
      </c>
      <c r="I179" t="s">
        <v>1283</v>
      </c>
      <c r="J179">
        <f>'Marks Term 1'!I179</f>
        <v>90</v>
      </c>
      <c r="K179">
        <f>'Marks Term 2'!I179</f>
        <v>97</v>
      </c>
      <c r="L179">
        <f>'Marks Term 3'!I179</f>
        <v>87</v>
      </c>
      <c r="M179">
        <f>'Marks Term 4'!I179</f>
        <v>91</v>
      </c>
      <c r="O179" s="13">
        <f t="shared" si="8"/>
        <v>91.25</v>
      </c>
      <c r="P179" s="7" t="str">
        <f>Calc!B179</f>
        <v>A</v>
      </c>
      <c r="Q179" s="7">
        <f>IFERROR(VLOOKUP(A179,'Absence Report'!$A$4:$B$29,2,0),0)</f>
        <v>0</v>
      </c>
      <c r="R179" s="17">
        <v>14299</v>
      </c>
    </row>
    <row r="180" spans="1:18">
      <c r="A180" s="4" t="s">
        <v>505</v>
      </c>
      <c r="B180" t="s">
        <v>506</v>
      </c>
      <c r="C180" t="s">
        <v>507</v>
      </c>
      <c r="D180" t="str">
        <f t="shared" si="9"/>
        <v>Ekaterina Kozar</v>
      </c>
      <c r="E180" t="str">
        <f>RIGHT(Report[[#This Row],[Full Name]],LEN(Report[[#This Row],[Full Name]])-FIND(" ",Report[[#This Row],[Full Name]]))</f>
        <v>Kozar</v>
      </c>
      <c r="F180" t="str">
        <f t="shared" si="10"/>
        <v>ekozar@newcollege.com</v>
      </c>
      <c r="G180" t="str">
        <f t="shared" si="11"/>
        <v>2017</v>
      </c>
      <c r="H180" t="s">
        <v>24</v>
      </c>
      <c r="I180" t="s">
        <v>1284</v>
      </c>
      <c r="J180">
        <f>'Marks Term 1'!I180</f>
        <v>62</v>
      </c>
      <c r="K180">
        <f>'Marks Term 2'!I180</f>
        <v>49</v>
      </c>
      <c r="L180">
        <f>'Marks Term 3'!I180</f>
        <v>68</v>
      </c>
      <c r="M180">
        <f>'Marks Term 4'!I180</f>
        <v>62</v>
      </c>
      <c r="O180" s="13">
        <f t="shared" si="8"/>
        <v>60.25</v>
      </c>
      <c r="P180" s="7" t="str">
        <f>Calc!B180</f>
        <v>D</v>
      </c>
      <c r="Q180" s="7">
        <f>IFERROR(VLOOKUP(A180,'Absence Report'!$A$4:$B$29,2,0),0)</f>
        <v>0</v>
      </c>
      <c r="R180" s="17">
        <v>92</v>
      </c>
    </row>
    <row r="181" spans="1:18">
      <c r="A181" s="4" t="s">
        <v>508</v>
      </c>
      <c r="B181" t="s">
        <v>509</v>
      </c>
      <c r="C181" t="s">
        <v>510</v>
      </c>
      <c r="D181" t="str">
        <f t="shared" si="9"/>
        <v>Jayke Krieg</v>
      </c>
      <c r="E181" t="str">
        <f>RIGHT(Report[[#This Row],[Full Name]],LEN(Report[[#This Row],[Full Name]])-FIND(" ",Report[[#This Row],[Full Name]]))</f>
        <v>Krieg</v>
      </c>
      <c r="F181" t="str">
        <f t="shared" si="10"/>
        <v>jkrieg@newcollege.com</v>
      </c>
      <c r="G181" t="str">
        <f t="shared" si="11"/>
        <v>2015</v>
      </c>
      <c r="H181" t="s">
        <v>13</v>
      </c>
      <c r="I181" t="s">
        <v>1283</v>
      </c>
      <c r="J181">
        <f>'Marks Term 1'!I181</f>
        <v>95</v>
      </c>
      <c r="K181">
        <f>'Marks Term 2'!I181</f>
        <v>97</v>
      </c>
      <c r="L181">
        <f>'Marks Term 3'!I181</f>
        <v>92</v>
      </c>
      <c r="M181">
        <f>'Marks Term 4'!I181</f>
        <v>88</v>
      </c>
      <c r="O181" s="13">
        <f t="shared" si="8"/>
        <v>93</v>
      </c>
      <c r="P181" s="7" t="str">
        <f>Calc!B181</f>
        <v>A</v>
      </c>
      <c r="Q181" s="7">
        <f>IFERROR(VLOOKUP(A181,'Absence Report'!$A$4:$B$29,2,0),0)</f>
        <v>0</v>
      </c>
      <c r="R181" s="17">
        <v>4107</v>
      </c>
    </row>
    <row r="182" spans="1:18">
      <c r="A182" s="4" t="s">
        <v>511</v>
      </c>
      <c r="B182" t="s">
        <v>512</v>
      </c>
      <c r="C182" t="s">
        <v>513</v>
      </c>
      <c r="D182" t="str">
        <f t="shared" si="9"/>
        <v>Sovandara Lai</v>
      </c>
      <c r="E182" t="str">
        <f>RIGHT(Report[[#This Row],[Full Name]],LEN(Report[[#This Row],[Full Name]])-FIND(" ",Report[[#This Row],[Full Name]]))</f>
        <v>Lai</v>
      </c>
      <c r="F182" t="str">
        <f t="shared" si="10"/>
        <v>slai@newcollege.com</v>
      </c>
      <c r="G182" t="str">
        <f t="shared" si="11"/>
        <v>2015</v>
      </c>
      <c r="H182" t="s">
        <v>24</v>
      </c>
      <c r="I182" t="s">
        <v>1283</v>
      </c>
      <c r="J182">
        <f>'Marks Term 1'!I182</f>
        <v>36</v>
      </c>
      <c r="K182">
        <f>'Marks Term 2'!I182</f>
        <v>16</v>
      </c>
      <c r="L182">
        <f>'Marks Term 3'!I182</f>
        <v>32</v>
      </c>
      <c r="M182">
        <f>'Marks Term 4'!I182</f>
        <v>24</v>
      </c>
      <c r="O182" s="13">
        <f t="shared" si="8"/>
        <v>27</v>
      </c>
      <c r="P182" s="7" t="str">
        <f>Calc!B182</f>
        <v>Fail</v>
      </c>
      <c r="Q182" s="7">
        <f>IFERROR(VLOOKUP(A182,'Absence Report'!$A$4:$B$29,2,0),0)</f>
        <v>0</v>
      </c>
      <c r="R182" s="17">
        <v>954</v>
      </c>
    </row>
    <row r="183" spans="1:18">
      <c r="A183" s="4" t="s">
        <v>514</v>
      </c>
      <c r="B183" t="s">
        <v>515</v>
      </c>
      <c r="C183" t="s">
        <v>516</v>
      </c>
      <c r="D183" t="str">
        <f t="shared" si="9"/>
        <v>Elizabeth Lajin</v>
      </c>
      <c r="E183" t="str">
        <f>RIGHT(Report[[#This Row],[Full Name]],LEN(Report[[#This Row],[Full Name]])-FIND(" ",Report[[#This Row],[Full Name]]))</f>
        <v>Lajin</v>
      </c>
      <c r="F183" t="str">
        <f t="shared" si="10"/>
        <v>elajin@newcollege.com</v>
      </c>
      <c r="G183" t="str">
        <f t="shared" si="11"/>
        <v>2017</v>
      </c>
      <c r="H183" t="s">
        <v>28</v>
      </c>
      <c r="I183" t="s">
        <v>1282</v>
      </c>
      <c r="J183">
        <f>'Marks Term 1'!I183</f>
        <v>35</v>
      </c>
      <c r="K183">
        <f>'Marks Term 2'!I183</f>
        <v>20</v>
      </c>
      <c r="L183">
        <f>'Marks Term 3'!I183</f>
        <v>37</v>
      </c>
      <c r="M183">
        <f>'Marks Term 4'!I183</f>
        <v>27</v>
      </c>
      <c r="O183" s="13">
        <f t="shared" si="8"/>
        <v>29.75</v>
      </c>
      <c r="P183" s="7" t="str">
        <f>Calc!B183</f>
        <v>Fail</v>
      </c>
      <c r="Q183" s="7">
        <f>IFERROR(VLOOKUP(A183,'Absence Report'!$A$4:$B$29,2,0),0)</f>
        <v>10</v>
      </c>
      <c r="R183" s="17">
        <v>1754</v>
      </c>
    </row>
    <row r="184" spans="1:18">
      <c r="A184" s="4" t="s">
        <v>517</v>
      </c>
      <c r="B184" t="s">
        <v>518</v>
      </c>
      <c r="C184" t="s">
        <v>519</v>
      </c>
      <c r="D184" t="str">
        <f t="shared" si="9"/>
        <v>Jinhe Lan</v>
      </c>
      <c r="E184" t="str">
        <f>RIGHT(Report[[#This Row],[Full Name]],LEN(Report[[#This Row],[Full Name]])-FIND(" ",Report[[#This Row],[Full Name]]))</f>
        <v>Lan</v>
      </c>
      <c r="F184" t="str">
        <f t="shared" si="10"/>
        <v>jlan@newcollege.com</v>
      </c>
      <c r="G184" t="str">
        <f t="shared" si="11"/>
        <v>2017</v>
      </c>
      <c r="H184" t="s">
        <v>20</v>
      </c>
      <c r="I184" t="s">
        <v>1283</v>
      </c>
      <c r="J184">
        <f>'Marks Term 1'!I184</f>
        <v>54</v>
      </c>
      <c r="K184">
        <f>'Marks Term 2'!I184</f>
        <v>37</v>
      </c>
      <c r="L184">
        <f>'Marks Term 3'!I184</f>
        <v>63</v>
      </c>
      <c r="M184">
        <f>'Marks Term 4'!I184</f>
        <v>70</v>
      </c>
      <c r="O184" s="13">
        <f t="shared" si="8"/>
        <v>56</v>
      </c>
      <c r="P184" s="7" t="str">
        <f>Calc!B184</f>
        <v>D</v>
      </c>
      <c r="Q184" s="7">
        <f>IFERROR(VLOOKUP(A184,'Absence Report'!$A$4:$B$29,2,0),0)</f>
        <v>0</v>
      </c>
      <c r="R184" s="17">
        <v>4989</v>
      </c>
    </row>
    <row r="185" spans="1:18">
      <c r="A185" s="4" t="s">
        <v>520</v>
      </c>
      <c r="B185" t="s">
        <v>521</v>
      </c>
      <c r="C185" t="s">
        <v>522</v>
      </c>
      <c r="D185" t="str">
        <f t="shared" si="9"/>
        <v>Daniel Lasala</v>
      </c>
      <c r="E185" t="str">
        <f>RIGHT(Report[[#This Row],[Full Name]],LEN(Report[[#This Row],[Full Name]])-FIND(" ",Report[[#This Row],[Full Name]]))</f>
        <v>Lasala</v>
      </c>
      <c r="F185" t="str">
        <f t="shared" si="10"/>
        <v>dlasala@newcollege.com</v>
      </c>
      <c r="G185" t="str">
        <f t="shared" si="11"/>
        <v>2016</v>
      </c>
      <c r="H185" t="s">
        <v>20</v>
      </c>
      <c r="I185" t="s">
        <v>1284</v>
      </c>
      <c r="J185">
        <f>'Marks Term 1'!I185</f>
        <v>42</v>
      </c>
      <c r="K185">
        <f>'Marks Term 2'!I185</f>
        <v>53</v>
      </c>
      <c r="L185">
        <f>'Marks Term 3'!I185</f>
        <v>27</v>
      </c>
      <c r="M185">
        <f>'Marks Term 4'!I185</f>
        <v>36</v>
      </c>
      <c r="O185" s="13">
        <f t="shared" si="8"/>
        <v>39.5</v>
      </c>
      <c r="P185" s="7" t="str">
        <f>Calc!B185</f>
        <v>F</v>
      </c>
      <c r="Q185" s="7">
        <f>IFERROR(VLOOKUP(A185,'Absence Report'!$A$4:$B$29,2,0),0)</f>
        <v>0</v>
      </c>
      <c r="R185" s="17">
        <v>2624</v>
      </c>
    </row>
    <row r="186" spans="1:18">
      <c r="A186" s="4" t="s">
        <v>523</v>
      </c>
      <c r="B186" t="s">
        <v>524</v>
      </c>
      <c r="C186" t="s">
        <v>525</v>
      </c>
      <c r="D186" t="str">
        <f t="shared" si="9"/>
        <v>Madeline Laugesen</v>
      </c>
      <c r="E186" t="str">
        <f>RIGHT(Report[[#This Row],[Full Name]],LEN(Report[[#This Row],[Full Name]])-FIND(" ",Report[[#This Row],[Full Name]]))</f>
        <v>Laugesen</v>
      </c>
      <c r="F186" t="str">
        <f t="shared" si="10"/>
        <v>mlaugesen@newcollege.com</v>
      </c>
      <c r="G186" t="str">
        <f t="shared" si="11"/>
        <v>2015</v>
      </c>
      <c r="H186" t="s">
        <v>13</v>
      </c>
      <c r="I186" t="s">
        <v>1283</v>
      </c>
      <c r="J186">
        <f>'Marks Term 1'!I186</f>
        <v>82</v>
      </c>
      <c r="K186">
        <f>'Marks Term 2'!I186</f>
        <v>78</v>
      </c>
      <c r="L186">
        <f>'Marks Term 3'!I186</f>
        <v>96</v>
      </c>
      <c r="M186">
        <f>'Marks Term 4'!I186</f>
        <v>97</v>
      </c>
      <c r="O186" s="13">
        <f t="shared" si="8"/>
        <v>88.25</v>
      </c>
      <c r="P186" s="7" t="str">
        <f>Calc!B186</f>
        <v>A</v>
      </c>
      <c r="Q186" s="7">
        <f>IFERROR(VLOOKUP(A186,'Absence Report'!$A$4:$B$29,2,0),0)</f>
        <v>0</v>
      </c>
      <c r="R186" s="17">
        <v>10029</v>
      </c>
    </row>
    <row r="187" spans="1:18">
      <c r="A187" s="4" t="s">
        <v>526</v>
      </c>
      <c r="B187" t="s">
        <v>527</v>
      </c>
      <c r="C187" t="s">
        <v>528</v>
      </c>
      <c r="D187" t="str">
        <f t="shared" si="9"/>
        <v>Anna Le</v>
      </c>
      <c r="E187" t="str">
        <f>RIGHT(Report[[#This Row],[Full Name]],LEN(Report[[#This Row],[Full Name]])-FIND(" ",Report[[#This Row],[Full Name]]))</f>
        <v>Le</v>
      </c>
      <c r="F187" t="str">
        <f t="shared" si="10"/>
        <v>ale@newcollege.com</v>
      </c>
      <c r="G187" t="str">
        <f t="shared" si="11"/>
        <v>2016</v>
      </c>
      <c r="H187" t="s">
        <v>13</v>
      </c>
      <c r="I187" t="s">
        <v>1283</v>
      </c>
      <c r="J187">
        <f>'Marks Term 1'!I187</f>
        <v>21</v>
      </c>
      <c r="K187">
        <f>'Marks Term 2'!I187</f>
        <v>2</v>
      </c>
      <c r="L187">
        <f>'Marks Term 3'!I187</f>
        <v>32</v>
      </c>
      <c r="M187">
        <f>'Marks Term 4'!I187</f>
        <v>24</v>
      </c>
      <c r="O187" s="13">
        <f t="shared" si="8"/>
        <v>19.75</v>
      </c>
      <c r="P187" s="7" t="str">
        <f>Calc!B187</f>
        <v>Fail</v>
      </c>
      <c r="Q187" s="7">
        <f>IFERROR(VLOOKUP(A187,'Absence Report'!$A$4:$B$29,2,0),0)</f>
        <v>0</v>
      </c>
      <c r="R187" s="17">
        <v>3828</v>
      </c>
    </row>
    <row r="188" spans="1:18">
      <c r="A188" s="4" t="s">
        <v>529</v>
      </c>
      <c r="B188" t="s">
        <v>530</v>
      </c>
      <c r="C188" t="s">
        <v>531</v>
      </c>
      <c r="D188" t="str">
        <f t="shared" si="9"/>
        <v>Emma Lee</v>
      </c>
      <c r="E188" t="str">
        <f>RIGHT(Report[[#This Row],[Full Name]],LEN(Report[[#This Row],[Full Name]])-FIND(" ",Report[[#This Row],[Full Name]]))</f>
        <v>Lee</v>
      </c>
      <c r="F188" t="str">
        <f t="shared" si="10"/>
        <v>elee@newcollege.com</v>
      </c>
      <c r="G188" t="str">
        <f t="shared" si="11"/>
        <v>2016</v>
      </c>
      <c r="H188" t="s">
        <v>28</v>
      </c>
      <c r="I188" t="s">
        <v>1282</v>
      </c>
      <c r="J188">
        <f>'Marks Term 1'!I188</f>
        <v>95</v>
      </c>
      <c r="K188">
        <f>'Marks Term 2'!I188</f>
        <v>83</v>
      </c>
      <c r="L188">
        <f>'Marks Term 3'!I188</f>
        <v>97</v>
      </c>
      <c r="M188">
        <f>'Marks Term 4'!I188</f>
        <v>85</v>
      </c>
      <c r="O188" s="13">
        <f t="shared" si="8"/>
        <v>90</v>
      </c>
      <c r="P188" s="7" t="str">
        <f>Calc!B188</f>
        <v>A</v>
      </c>
      <c r="Q188" s="7">
        <f>IFERROR(VLOOKUP(A188,'Absence Report'!$A$4:$B$29,2,0),0)</f>
        <v>0</v>
      </c>
      <c r="R188" s="17">
        <v>2512</v>
      </c>
    </row>
    <row r="189" spans="1:18">
      <c r="A189" s="4" t="s">
        <v>533</v>
      </c>
      <c r="B189" t="s">
        <v>534</v>
      </c>
      <c r="C189" t="s">
        <v>531</v>
      </c>
      <c r="D189" t="str">
        <f t="shared" si="9"/>
        <v>Hinkwan Lee</v>
      </c>
      <c r="E189" t="str">
        <f>RIGHT(Report[[#This Row],[Full Name]],LEN(Report[[#This Row],[Full Name]])-FIND(" ",Report[[#This Row],[Full Name]]))</f>
        <v>Lee</v>
      </c>
      <c r="F189" t="str">
        <f t="shared" si="10"/>
        <v>hlee@newcollege.com</v>
      </c>
      <c r="G189" t="str">
        <f t="shared" si="11"/>
        <v>2017</v>
      </c>
      <c r="H189" t="s">
        <v>13</v>
      </c>
      <c r="I189" t="s">
        <v>1283</v>
      </c>
      <c r="J189">
        <f>'Marks Term 1'!I189</f>
        <v>84</v>
      </c>
      <c r="K189">
        <f>'Marks Term 2'!I189</f>
        <v>24</v>
      </c>
      <c r="L189">
        <f>'Marks Term 3'!I189</f>
        <v>40</v>
      </c>
      <c r="M189">
        <f>'Marks Term 4'!I189</f>
        <v>14</v>
      </c>
      <c r="O189" s="13">
        <f t="shared" si="8"/>
        <v>40.5</v>
      </c>
      <c r="P189" s="7" t="str">
        <f>Calc!B189</f>
        <v>F</v>
      </c>
      <c r="Q189" s="7">
        <f>IFERROR(VLOOKUP(A189,'Absence Report'!$A$4:$B$29,2,0),0)</f>
        <v>0</v>
      </c>
      <c r="R189" s="17">
        <v>11161</v>
      </c>
    </row>
    <row r="190" spans="1:18">
      <c r="A190" s="4" t="s">
        <v>532</v>
      </c>
      <c r="B190" t="s">
        <v>115</v>
      </c>
      <c r="C190" t="s">
        <v>531</v>
      </c>
      <c r="D190" t="str">
        <f t="shared" si="9"/>
        <v>Jayden Lee</v>
      </c>
      <c r="E190" t="str">
        <f>RIGHT(Report[[#This Row],[Full Name]],LEN(Report[[#This Row],[Full Name]])-FIND(" ",Report[[#This Row],[Full Name]]))</f>
        <v>Lee</v>
      </c>
      <c r="F190" t="str">
        <f t="shared" si="10"/>
        <v>jlee@newcollege.com</v>
      </c>
      <c r="G190" t="str">
        <f t="shared" si="11"/>
        <v>2017</v>
      </c>
      <c r="H190" t="s">
        <v>13</v>
      </c>
      <c r="I190" t="s">
        <v>1284</v>
      </c>
      <c r="J190">
        <f>'Marks Term 1'!I190</f>
        <v>37</v>
      </c>
      <c r="K190">
        <f>'Marks Term 2'!I190</f>
        <v>80</v>
      </c>
      <c r="L190">
        <f>'Marks Term 3'!I190</f>
        <v>87</v>
      </c>
      <c r="M190">
        <f>'Marks Term 4'!I190</f>
        <v>79</v>
      </c>
      <c r="O190" s="13">
        <f t="shared" si="8"/>
        <v>70.75</v>
      </c>
      <c r="P190" s="7" t="str">
        <f>Calc!B190</f>
        <v>C</v>
      </c>
      <c r="Q190" s="7">
        <f>IFERROR(VLOOKUP(A190,'Absence Report'!$A$4:$B$29,2,0),0)</f>
        <v>0</v>
      </c>
      <c r="R190" s="17">
        <v>12732</v>
      </c>
    </row>
    <row r="191" spans="1:18">
      <c r="A191" s="4" t="s">
        <v>535</v>
      </c>
      <c r="B191" t="s">
        <v>536</v>
      </c>
      <c r="C191" t="s">
        <v>537</v>
      </c>
      <c r="D191" t="str">
        <f t="shared" si="9"/>
        <v>Jordan Lee</v>
      </c>
      <c r="E191" t="str">
        <f>RIGHT(Report[[#This Row],[Full Name]],LEN(Report[[#This Row],[Full Name]])-FIND(" ",Report[[#This Row],[Full Name]]))</f>
        <v>Lee</v>
      </c>
      <c r="F191" t="str">
        <f t="shared" si="10"/>
        <v>jlee@newcollege.com</v>
      </c>
      <c r="G191" t="str">
        <f t="shared" si="11"/>
        <v>2016</v>
      </c>
      <c r="H191" t="s">
        <v>28</v>
      </c>
      <c r="I191" t="s">
        <v>1284</v>
      </c>
      <c r="J191">
        <f>'Marks Term 1'!I191</f>
        <v>26</v>
      </c>
      <c r="K191">
        <f>'Marks Term 2'!I191</f>
        <v>20</v>
      </c>
      <c r="L191">
        <f>'Marks Term 3'!I191</f>
        <v>35</v>
      </c>
      <c r="M191">
        <f>'Marks Term 4'!I191</f>
        <v>14</v>
      </c>
      <c r="O191" s="13">
        <f t="shared" si="8"/>
        <v>23.75</v>
      </c>
      <c r="P191" s="7" t="str">
        <f>Calc!B191</f>
        <v>Fail</v>
      </c>
      <c r="Q191" s="7">
        <f>IFERROR(VLOOKUP(A191,'Absence Report'!$A$4:$B$29,2,0),0)</f>
        <v>0</v>
      </c>
      <c r="R191" s="17">
        <v>10825</v>
      </c>
    </row>
    <row r="192" spans="1:18">
      <c r="A192" s="4" t="s">
        <v>547</v>
      </c>
      <c r="B192" t="s">
        <v>548</v>
      </c>
      <c r="C192" t="s">
        <v>546</v>
      </c>
      <c r="D192" t="str">
        <f t="shared" si="9"/>
        <v>Haocong Li</v>
      </c>
      <c r="E192" t="str">
        <f>RIGHT(Report[[#This Row],[Full Name]],LEN(Report[[#This Row],[Full Name]])-FIND(" ",Report[[#This Row],[Full Name]]))</f>
        <v>Li</v>
      </c>
      <c r="F192" t="str">
        <f t="shared" si="10"/>
        <v>hli@newcollege.com</v>
      </c>
      <c r="G192" t="str">
        <f t="shared" si="11"/>
        <v>2016</v>
      </c>
      <c r="H192" t="s">
        <v>20</v>
      </c>
      <c r="I192" t="s">
        <v>1283</v>
      </c>
      <c r="J192">
        <f>'Marks Term 1'!I192</f>
        <v>98</v>
      </c>
      <c r="K192">
        <f>'Marks Term 2'!I192</f>
        <v>85</v>
      </c>
      <c r="L192">
        <f>'Marks Term 3'!I192</f>
        <v>57</v>
      </c>
      <c r="M192">
        <f>'Marks Term 4'!I192</f>
        <v>51</v>
      </c>
      <c r="O192" s="13">
        <f t="shared" si="8"/>
        <v>72.75</v>
      </c>
      <c r="P192" s="7" t="str">
        <f>Calc!B192</f>
        <v>C</v>
      </c>
      <c r="Q192" s="7">
        <f>IFERROR(VLOOKUP(A192,'Absence Report'!$A$4:$B$29,2,0),0)</f>
        <v>0</v>
      </c>
      <c r="R192" s="17">
        <v>468</v>
      </c>
    </row>
    <row r="193" spans="1:18">
      <c r="A193" s="4" t="s">
        <v>551</v>
      </c>
      <c r="B193" t="s">
        <v>552</v>
      </c>
      <c r="C193" t="s">
        <v>540</v>
      </c>
      <c r="D193" t="str">
        <f t="shared" si="9"/>
        <v>Jessica Li</v>
      </c>
      <c r="E193" t="str">
        <f>RIGHT(Report[[#This Row],[Full Name]],LEN(Report[[#This Row],[Full Name]])-FIND(" ",Report[[#This Row],[Full Name]]))</f>
        <v>Li</v>
      </c>
      <c r="F193" t="str">
        <f t="shared" si="10"/>
        <v>jli@newcollege.com</v>
      </c>
      <c r="G193" t="str">
        <f t="shared" si="11"/>
        <v>2016</v>
      </c>
      <c r="H193" t="s">
        <v>20</v>
      </c>
      <c r="I193" t="s">
        <v>1283</v>
      </c>
      <c r="J193">
        <f>'Marks Term 1'!I193</f>
        <v>81</v>
      </c>
      <c r="K193">
        <f>'Marks Term 2'!I193</f>
        <v>56</v>
      </c>
      <c r="L193">
        <f>'Marks Term 3'!I193</f>
        <v>71</v>
      </c>
      <c r="M193">
        <f>'Marks Term 4'!I193</f>
        <v>45</v>
      </c>
      <c r="O193" s="13">
        <f t="shared" si="8"/>
        <v>63.25</v>
      </c>
      <c r="P193" s="7" t="str">
        <f>Calc!B193</f>
        <v>D</v>
      </c>
      <c r="Q193" s="7">
        <f>IFERROR(VLOOKUP(A193,'Absence Report'!$A$4:$B$29,2,0),0)</f>
        <v>0</v>
      </c>
      <c r="R193" s="17">
        <v>13237</v>
      </c>
    </row>
    <row r="194" spans="1:18">
      <c r="A194" s="4" t="s">
        <v>549</v>
      </c>
      <c r="B194" t="s">
        <v>550</v>
      </c>
      <c r="C194" t="s">
        <v>546</v>
      </c>
      <c r="D194" t="str">
        <f t="shared" si="9"/>
        <v>Jiamao Li</v>
      </c>
      <c r="E194" t="str">
        <f>RIGHT(Report[[#This Row],[Full Name]],LEN(Report[[#This Row],[Full Name]])-FIND(" ",Report[[#This Row],[Full Name]]))</f>
        <v>Li</v>
      </c>
      <c r="F194" t="str">
        <f t="shared" si="10"/>
        <v>jli@newcollege.com</v>
      </c>
      <c r="G194" t="str">
        <f t="shared" si="11"/>
        <v>2015</v>
      </c>
      <c r="H194" t="s">
        <v>13</v>
      </c>
      <c r="I194" t="s">
        <v>1282</v>
      </c>
      <c r="J194">
        <f>'Marks Term 1'!I194</f>
        <v>79</v>
      </c>
      <c r="K194">
        <f>'Marks Term 2'!I194</f>
        <v>56</v>
      </c>
      <c r="L194">
        <f>'Marks Term 3'!I194</f>
        <v>44</v>
      </c>
      <c r="M194">
        <f>'Marks Term 4'!I194</f>
        <v>93</v>
      </c>
      <c r="O194" s="13">
        <f t="shared" si="8"/>
        <v>68</v>
      </c>
      <c r="P194" s="7" t="str">
        <f>Calc!B194</f>
        <v>C</v>
      </c>
      <c r="Q194" s="7">
        <f>IFERROR(VLOOKUP(A194,'Absence Report'!$A$4:$B$29,2,0),0)</f>
        <v>0</v>
      </c>
      <c r="R194" s="17">
        <v>14807</v>
      </c>
    </row>
    <row r="195" spans="1:18">
      <c r="A195" s="4" t="s">
        <v>541</v>
      </c>
      <c r="B195" t="s">
        <v>542</v>
      </c>
      <c r="C195" t="s">
        <v>540</v>
      </c>
      <c r="D195" t="str">
        <f t="shared" si="9"/>
        <v>Kendall Li</v>
      </c>
      <c r="E195" t="str">
        <f>RIGHT(Report[[#This Row],[Full Name]],LEN(Report[[#This Row],[Full Name]])-FIND(" ",Report[[#This Row],[Full Name]]))</f>
        <v>Li</v>
      </c>
      <c r="F195" t="str">
        <f t="shared" si="10"/>
        <v>kli@newcollege.com</v>
      </c>
      <c r="G195" t="str">
        <f t="shared" si="11"/>
        <v>2016</v>
      </c>
      <c r="H195" t="s">
        <v>13</v>
      </c>
      <c r="I195" t="s">
        <v>1282</v>
      </c>
      <c r="J195">
        <f>'Marks Term 1'!I195</f>
        <v>68</v>
      </c>
      <c r="K195">
        <f>'Marks Term 2'!I195</f>
        <v>94</v>
      </c>
      <c r="L195">
        <f>'Marks Term 3'!I195</f>
        <v>98</v>
      </c>
      <c r="M195">
        <f>'Marks Term 4'!I195</f>
        <v>97</v>
      </c>
      <c r="O195" s="13">
        <f t="shared" si="8"/>
        <v>89.25</v>
      </c>
      <c r="P195" s="7" t="str">
        <f>Calc!B195</f>
        <v>A</v>
      </c>
      <c r="Q195" s="7">
        <f>IFERROR(VLOOKUP(A195,'Absence Report'!$A$4:$B$29,2,0),0)</f>
        <v>0</v>
      </c>
      <c r="R195" s="17">
        <v>14873</v>
      </c>
    </row>
    <row r="196" spans="1:18">
      <c r="A196" s="4" t="s">
        <v>543</v>
      </c>
      <c r="B196" t="s">
        <v>495</v>
      </c>
      <c r="C196" t="s">
        <v>540</v>
      </c>
      <c r="D196" t="str">
        <f t="shared" si="9"/>
        <v>Laura Li</v>
      </c>
      <c r="E196" t="str">
        <f>RIGHT(Report[[#This Row],[Full Name]],LEN(Report[[#This Row],[Full Name]])-FIND(" ",Report[[#This Row],[Full Name]]))</f>
        <v>Li</v>
      </c>
      <c r="F196" t="str">
        <f t="shared" si="10"/>
        <v>lli@newcollege.com</v>
      </c>
      <c r="G196" t="str">
        <f t="shared" si="11"/>
        <v>2017</v>
      </c>
      <c r="H196" t="s">
        <v>13</v>
      </c>
      <c r="I196" t="s">
        <v>1284</v>
      </c>
      <c r="J196">
        <f>'Marks Term 1'!I196</f>
        <v>60</v>
      </c>
      <c r="K196">
        <f>'Marks Term 2'!I196</f>
        <v>73</v>
      </c>
      <c r="L196">
        <f>'Marks Term 3'!I196</f>
        <v>71</v>
      </c>
      <c r="M196">
        <f>'Marks Term 4'!I196</f>
        <v>57</v>
      </c>
      <c r="O196" s="13">
        <f t="shared" ref="O196:O259" si="12">AVERAGE(J196:M196)</f>
        <v>65.25</v>
      </c>
      <c r="P196" s="7" t="str">
        <f>Calc!B196</f>
        <v>C</v>
      </c>
      <c r="Q196" s="7">
        <f>IFERROR(VLOOKUP(A196,'Absence Report'!$A$4:$B$29,2,0),0)</f>
        <v>0</v>
      </c>
      <c r="R196" s="17">
        <v>10904</v>
      </c>
    </row>
    <row r="197" spans="1:18">
      <c r="A197" s="4" t="s">
        <v>544</v>
      </c>
      <c r="B197" t="s">
        <v>545</v>
      </c>
      <c r="C197" t="s">
        <v>546</v>
      </c>
      <c r="D197" t="str">
        <f t="shared" ref="D197:D260" si="13">PROPER(_xlfn.CONCAT(B197," ",C197))</f>
        <v>So Li</v>
      </c>
      <c r="E197" t="str">
        <f>RIGHT(Report[[#This Row],[Full Name]],LEN(Report[[#This Row],[Full Name]])-FIND(" ",Report[[#This Row],[Full Name]]))</f>
        <v>Li</v>
      </c>
      <c r="F197" t="str">
        <f t="shared" ref="F197:F260" si="14">LOWER(_xlfn.CONCAT(LEFT(B197,1),C197,"@newcollege.com"))</f>
        <v>sli@newcollege.com</v>
      </c>
      <c r="G197" t="str">
        <f t="shared" ref="G197:G260" si="15">_xlfn.CONCAT("20",RIGHT(A197,2))</f>
        <v>2017</v>
      </c>
      <c r="H197" t="s">
        <v>13</v>
      </c>
      <c r="I197" t="s">
        <v>1283</v>
      </c>
      <c r="J197">
        <f>'Marks Term 1'!I197</f>
        <v>59</v>
      </c>
      <c r="K197">
        <f>'Marks Term 2'!I197</f>
        <v>51</v>
      </c>
      <c r="L197">
        <f>'Marks Term 3'!I197</f>
        <v>56</v>
      </c>
      <c r="M197">
        <f>'Marks Term 4'!I197</f>
        <v>66</v>
      </c>
      <c r="O197" s="13">
        <f t="shared" si="12"/>
        <v>58</v>
      </c>
      <c r="P197" s="7" t="str">
        <f>Calc!B197</f>
        <v>D</v>
      </c>
      <c r="Q197" s="7">
        <f>IFERROR(VLOOKUP(A197,'Absence Report'!$A$4:$B$29,2,0),0)</f>
        <v>7</v>
      </c>
      <c r="R197" s="17">
        <v>2515</v>
      </c>
    </row>
    <row r="198" spans="1:18">
      <c r="A198" s="4" t="s">
        <v>538</v>
      </c>
      <c r="B198" t="s">
        <v>539</v>
      </c>
      <c r="C198" t="s">
        <v>540</v>
      </c>
      <c r="D198" t="str">
        <f t="shared" si="13"/>
        <v>Xiaoyi Li</v>
      </c>
      <c r="E198" t="str">
        <f>RIGHT(Report[[#This Row],[Full Name]],LEN(Report[[#This Row],[Full Name]])-FIND(" ",Report[[#This Row],[Full Name]]))</f>
        <v>Li</v>
      </c>
      <c r="F198" t="str">
        <f t="shared" si="14"/>
        <v>xli@newcollege.com</v>
      </c>
      <c r="G198" t="str">
        <f t="shared" si="15"/>
        <v>2016</v>
      </c>
      <c r="H198" t="s">
        <v>24</v>
      </c>
      <c r="I198" t="s">
        <v>1283</v>
      </c>
      <c r="J198">
        <f>'Marks Term 1'!I198</f>
        <v>56</v>
      </c>
      <c r="K198">
        <f>'Marks Term 2'!I198</f>
        <v>88</v>
      </c>
      <c r="L198">
        <f>'Marks Term 3'!I198</f>
        <v>96</v>
      </c>
      <c r="M198">
        <f>'Marks Term 4'!I198</f>
        <v>76</v>
      </c>
      <c r="O198" s="13">
        <f t="shared" si="12"/>
        <v>79</v>
      </c>
      <c r="P198" s="7" t="str">
        <f>Calc!B198</f>
        <v>B</v>
      </c>
      <c r="Q198" s="7">
        <f>IFERROR(VLOOKUP(A198,'Absence Report'!$A$4:$B$29,2,0),0)</f>
        <v>0</v>
      </c>
      <c r="R198" s="17">
        <v>12501</v>
      </c>
    </row>
    <row r="199" spans="1:18">
      <c r="A199" s="4" t="s">
        <v>553</v>
      </c>
      <c r="B199" t="s">
        <v>554</v>
      </c>
      <c r="C199" t="s">
        <v>540</v>
      </c>
      <c r="D199" t="str">
        <f t="shared" si="13"/>
        <v>Yadong Li</v>
      </c>
      <c r="E199" t="str">
        <f>RIGHT(Report[[#This Row],[Full Name]],LEN(Report[[#This Row],[Full Name]])-FIND(" ",Report[[#This Row],[Full Name]]))</f>
        <v>Li</v>
      </c>
      <c r="F199" t="str">
        <f t="shared" si="14"/>
        <v>yli@newcollege.com</v>
      </c>
      <c r="G199" t="str">
        <f t="shared" si="15"/>
        <v>2016</v>
      </c>
      <c r="H199" t="s">
        <v>13</v>
      </c>
      <c r="I199" t="s">
        <v>1283</v>
      </c>
      <c r="J199">
        <f>'Marks Term 1'!I199</f>
        <v>56</v>
      </c>
      <c r="K199">
        <f>'Marks Term 2'!I199</f>
        <v>67</v>
      </c>
      <c r="L199">
        <f>'Marks Term 3'!I199</f>
        <v>51</v>
      </c>
      <c r="M199">
        <f>'Marks Term 4'!I199</f>
        <v>45</v>
      </c>
      <c r="O199" s="13">
        <f t="shared" si="12"/>
        <v>54.75</v>
      </c>
      <c r="P199" s="7" t="str">
        <f>Calc!B199</f>
        <v>E</v>
      </c>
      <c r="Q199" s="7">
        <f>IFERROR(VLOOKUP(A199,'Absence Report'!$A$4:$B$29,2,0),0)</f>
        <v>0</v>
      </c>
      <c r="R199" s="17">
        <v>365</v>
      </c>
    </row>
    <row r="200" spans="1:18">
      <c r="A200" s="4" t="s">
        <v>555</v>
      </c>
      <c r="B200" t="s">
        <v>556</v>
      </c>
      <c r="C200" t="s">
        <v>540</v>
      </c>
      <c r="D200" t="str">
        <f t="shared" si="13"/>
        <v>Yuanshuang Li</v>
      </c>
      <c r="E200" t="str">
        <f>RIGHT(Report[[#This Row],[Full Name]],LEN(Report[[#This Row],[Full Name]])-FIND(" ",Report[[#This Row],[Full Name]]))</f>
        <v>Li</v>
      </c>
      <c r="F200" t="str">
        <f t="shared" si="14"/>
        <v>yli@newcollege.com</v>
      </c>
      <c r="G200" t="str">
        <f t="shared" si="15"/>
        <v>2016</v>
      </c>
      <c r="H200" t="s">
        <v>24</v>
      </c>
      <c r="I200" t="s">
        <v>1284</v>
      </c>
      <c r="J200">
        <f>'Marks Term 1'!I200</f>
        <v>48</v>
      </c>
      <c r="K200">
        <f>'Marks Term 2'!I200</f>
        <v>30</v>
      </c>
      <c r="L200">
        <f>'Marks Term 3'!I200</f>
        <v>35</v>
      </c>
      <c r="M200">
        <f>'Marks Term 4'!I200</f>
        <v>55</v>
      </c>
      <c r="O200" s="13">
        <f t="shared" si="12"/>
        <v>42</v>
      </c>
      <c r="P200" s="7" t="str">
        <f>Calc!B200</f>
        <v>F</v>
      </c>
      <c r="Q200" s="7">
        <f>IFERROR(VLOOKUP(A200,'Absence Report'!$A$4:$B$29,2,0),0)</f>
        <v>0</v>
      </c>
      <c r="R200" s="17">
        <v>6547</v>
      </c>
    </row>
    <row r="201" spans="1:18">
      <c r="A201" s="4" t="s">
        <v>557</v>
      </c>
      <c r="B201" t="s">
        <v>558</v>
      </c>
      <c r="C201" t="s">
        <v>546</v>
      </c>
      <c r="D201" t="str">
        <f t="shared" si="13"/>
        <v>Yuqing Li</v>
      </c>
      <c r="E201" t="str">
        <f>RIGHT(Report[[#This Row],[Full Name]],LEN(Report[[#This Row],[Full Name]])-FIND(" ",Report[[#This Row],[Full Name]]))</f>
        <v>Li</v>
      </c>
      <c r="F201" t="str">
        <f t="shared" si="14"/>
        <v>yli@newcollege.com</v>
      </c>
      <c r="G201" t="str">
        <f t="shared" si="15"/>
        <v>2015</v>
      </c>
      <c r="H201" t="s">
        <v>28</v>
      </c>
      <c r="I201" t="s">
        <v>1282</v>
      </c>
      <c r="J201">
        <f>'Marks Term 1'!I201</f>
        <v>31</v>
      </c>
      <c r="K201">
        <f>'Marks Term 2'!I201</f>
        <v>27</v>
      </c>
      <c r="L201">
        <f>'Marks Term 3'!I201</f>
        <v>56</v>
      </c>
      <c r="M201">
        <f>'Marks Term 4'!I201</f>
        <v>58</v>
      </c>
      <c r="O201" s="13">
        <f t="shared" si="12"/>
        <v>43</v>
      </c>
      <c r="P201" s="7" t="str">
        <f>Calc!B201</f>
        <v>F</v>
      </c>
      <c r="Q201" s="7">
        <f>IFERROR(VLOOKUP(A201,'Absence Report'!$A$4:$B$29,2,0),0)</f>
        <v>0</v>
      </c>
      <c r="R201" s="17">
        <v>9057</v>
      </c>
    </row>
    <row r="202" spans="1:18">
      <c r="A202" s="4" t="s">
        <v>559</v>
      </c>
      <c r="B202" t="s">
        <v>560</v>
      </c>
      <c r="C202" t="s">
        <v>561</v>
      </c>
      <c r="D202" t="str">
        <f t="shared" si="13"/>
        <v>Cindy Liang</v>
      </c>
      <c r="E202" t="str">
        <f>RIGHT(Report[[#This Row],[Full Name]],LEN(Report[[#This Row],[Full Name]])-FIND(" ",Report[[#This Row],[Full Name]]))</f>
        <v>Liang</v>
      </c>
      <c r="F202" t="str">
        <f t="shared" si="14"/>
        <v>cliang@newcollege.com</v>
      </c>
      <c r="G202" t="str">
        <f t="shared" si="15"/>
        <v>2017</v>
      </c>
      <c r="H202" t="s">
        <v>24</v>
      </c>
      <c r="I202" t="s">
        <v>1282</v>
      </c>
      <c r="J202">
        <f>'Marks Term 1'!I202</f>
        <v>95</v>
      </c>
      <c r="K202">
        <f>'Marks Term 2'!I202</f>
        <v>88</v>
      </c>
      <c r="L202">
        <f>'Marks Term 3'!I202</f>
        <v>86</v>
      </c>
      <c r="M202">
        <f>'Marks Term 4'!I202</f>
        <v>94</v>
      </c>
      <c r="O202" s="13">
        <f t="shared" si="12"/>
        <v>90.75</v>
      </c>
      <c r="P202" s="7" t="str">
        <f>Calc!B202</f>
        <v>A</v>
      </c>
      <c r="Q202" s="7">
        <f>IFERROR(VLOOKUP(A202,'Absence Report'!$A$4:$B$29,2,0),0)</f>
        <v>0</v>
      </c>
      <c r="R202" s="17">
        <v>11650</v>
      </c>
    </row>
    <row r="203" spans="1:18">
      <c r="A203" s="4" t="s">
        <v>566</v>
      </c>
      <c r="B203" t="s">
        <v>567</v>
      </c>
      <c r="C203" t="s">
        <v>568</v>
      </c>
      <c r="D203" t="str">
        <f t="shared" si="13"/>
        <v>Shiqian Liang</v>
      </c>
      <c r="E203" t="str">
        <f>RIGHT(Report[[#This Row],[Full Name]],LEN(Report[[#This Row],[Full Name]])-FIND(" ",Report[[#This Row],[Full Name]]))</f>
        <v>Liang</v>
      </c>
      <c r="F203" t="str">
        <f t="shared" si="14"/>
        <v>sliang@newcollege.com</v>
      </c>
      <c r="G203" t="str">
        <f t="shared" si="15"/>
        <v>2015</v>
      </c>
      <c r="H203" t="s">
        <v>13</v>
      </c>
      <c r="I203" t="s">
        <v>1283</v>
      </c>
      <c r="J203">
        <f>'Marks Term 1'!I203</f>
        <v>80</v>
      </c>
      <c r="K203">
        <f>'Marks Term 2'!I203</f>
        <v>72</v>
      </c>
      <c r="L203">
        <f>'Marks Term 3'!I203</f>
        <v>81</v>
      </c>
      <c r="M203">
        <f>'Marks Term 4'!I203</f>
        <v>49</v>
      </c>
      <c r="O203" s="13">
        <f t="shared" si="12"/>
        <v>70.5</v>
      </c>
      <c r="P203" s="7" t="str">
        <f>Calc!B203</f>
        <v>C</v>
      </c>
      <c r="Q203" s="7">
        <f>IFERROR(VLOOKUP(A203,'Absence Report'!$A$4:$B$29,2,0),0)</f>
        <v>0</v>
      </c>
      <c r="R203" s="17">
        <v>6681</v>
      </c>
    </row>
    <row r="204" spans="1:18">
      <c r="A204" s="4" t="s">
        <v>562</v>
      </c>
      <c r="B204" t="s">
        <v>563</v>
      </c>
      <c r="C204" t="s">
        <v>561</v>
      </c>
      <c r="D204" t="str">
        <f t="shared" si="13"/>
        <v>Wenyang Liang</v>
      </c>
      <c r="E204" t="str">
        <f>RIGHT(Report[[#This Row],[Full Name]],LEN(Report[[#This Row],[Full Name]])-FIND(" ",Report[[#This Row],[Full Name]]))</f>
        <v>Liang</v>
      </c>
      <c r="F204" t="str">
        <f t="shared" si="14"/>
        <v>wliang@newcollege.com</v>
      </c>
      <c r="G204" t="str">
        <f t="shared" si="15"/>
        <v>2017</v>
      </c>
      <c r="H204" t="s">
        <v>28</v>
      </c>
      <c r="I204" t="s">
        <v>1284</v>
      </c>
      <c r="J204">
        <f>'Marks Term 1'!I204</f>
        <v>78</v>
      </c>
      <c r="K204">
        <f>'Marks Term 2'!I204</f>
        <v>85</v>
      </c>
      <c r="L204">
        <f>'Marks Term 3'!I204</f>
        <v>65</v>
      </c>
      <c r="M204">
        <f>'Marks Term 4'!I204</f>
        <v>90</v>
      </c>
      <c r="O204" s="13">
        <f t="shared" si="12"/>
        <v>79.5</v>
      </c>
      <c r="P204" s="7" t="str">
        <f>Calc!B204</f>
        <v>B</v>
      </c>
      <c r="Q204" s="7">
        <f>IFERROR(VLOOKUP(A204,'Absence Report'!$A$4:$B$29,2,0),0)</f>
        <v>0</v>
      </c>
      <c r="R204" s="17">
        <v>2739</v>
      </c>
    </row>
    <row r="205" spans="1:18">
      <c r="A205" s="4" t="s">
        <v>564</v>
      </c>
      <c r="B205" t="s">
        <v>565</v>
      </c>
      <c r="C205" t="s">
        <v>561</v>
      </c>
      <c r="D205" t="str">
        <f t="shared" si="13"/>
        <v>Yunyi Liang</v>
      </c>
      <c r="E205" t="str">
        <f>RIGHT(Report[[#This Row],[Full Name]],LEN(Report[[#This Row],[Full Name]])-FIND(" ",Report[[#This Row],[Full Name]]))</f>
        <v>Liang</v>
      </c>
      <c r="F205" t="str">
        <f t="shared" si="14"/>
        <v>yliang@newcollege.com</v>
      </c>
      <c r="G205" t="str">
        <f t="shared" si="15"/>
        <v>2015</v>
      </c>
      <c r="H205" t="s">
        <v>28</v>
      </c>
      <c r="I205" t="s">
        <v>1284</v>
      </c>
      <c r="J205">
        <f>'Marks Term 1'!I205</f>
        <v>63</v>
      </c>
      <c r="K205">
        <f>'Marks Term 2'!I205</f>
        <v>67</v>
      </c>
      <c r="L205">
        <f>'Marks Term 3'!I205</f>
        <v>97</v>
      </c>
      <c r="M205">
        <f>'Marks Term 4'!I205</f>
        <v>91</v>
      </c>
      <c r="O205" s="13">
        <f t="shared" si="12"/>
        <v>79.5</v>
      </c>
      <c r="P205" s="7" t="str">
        <f>Calc!B205</f>
        <v>B</v>
      </c>
      <c r="Q205" s="7">
        <f>IFERROR(VLOOKUP(A205,'Absence Report'!$A$4:$B$29,2,0),0)</f>
        <v>0</v>
      </c>
      <c r="R205" s="17">
        <v>13598</v>
      </c>
    </row>
    <row r="206" spans="1:18">
      <c r="A206" s="4" t="s">
        <v>569</v>
      </c>
      <c r="B206" t="s">
        <v>570</v>
      </c>
      <c r="C206" t="s">
        <v>571</v>
      </c>
      <c r="D206" t="str">
        <f t="shared" si="13"/>
        <v>Queqi Liao</v>
      </c>
      <c r="E206" t="str">
        <f>RIGHT(Report[[#This Row],[Full Name]],LEN(Report[[#This Row],[Full Name]])-FIND(" ",Report[[#This Row],[Full Name]]))</f>
        <v>Liao</v>
      </c>
      <c r="F206" t="str">
        <f t="shared" si="14"/>
        <v>qliao@newcollege.com</v>
      </c>
      <c r="G206" t="str">
        <f t="shared" si="15"/>
        <v>2016</v>
      </c>
      <c r="H206" t="s">
        <v>28</v>
      </c>
      <c r="I206" t="s">
        <v>1283</v>
      </c>
      <c r="J206">
        <f>'Marks Term 1'!I206</f>
        <v>34</v>
      </c>
      <c r="K206">
        <f>'Marks Term 2'!I206</f>
        <v>27</v>
      </c>
      <c r="L206">
        <f>'Marks Term 3'!I206</f>
        <v>45</v>
      </c>
      <c r="M206">
        <f>'Marks Term 4'!I206</f>
        <v>2</v>
      </c>
      <c r="O206" s="13">
        <f t="shared" si="12"/>
        <v>27</v>
      </c>
      <c r="P206" s="7" t="str">
        <f>Calc!B206</f>
        <v>Fail</v>
      </c>
      <c r="Q206" s="7">
        <f>IFERROR(VLOOKUP(A206,'Absence Report'!$A$4:$B$29,2,0),0)</f>
        <v>0</v>
      </c>
      <c r="R206" s="17">
        <v>9416</v>
      </c>
    </row>
    <row r="207" spans="1:18">
      <c r="A207" s="4" t="s">
        <v>572</v>
      </c>
      <c r="B207" t="s">
        <v>573</v>
      </c>
      <c r="C207" t="s">
        <v>574</v>
      </c>
      <c r="D207" t="str">
        <f t="shared" si="13"/>
        <v>Tao Liddicoat</v>
      </c>
      <c r="E207" t="str">
        <f>RIGHT(Report[[#This Row],[Full Name]],LEN(Report[[#This Row],[Full Name]])-FIND(" ",Report[[#This Row],[Full Name]]))</f>
        <v>Liddicoat</v>
      </c>
      <c r="F207" t="str">
        <f t="shared" si="14"/>
        <v>tliddicoat@newcollege.com</v>
      </c>
      <c r="G207" t="str">
        <f t="shared" si="15"/>
        <v>2015</v>
      </c>
      <c r="H207" t="s">
        <v>13</v>
      </c>
      <c r="I207" t="s">
        <v>1284</v>
      </c>
      <c r="J207">
        <f>'Marks Term 1'!I207</f>
        <v>78</v>
      </c>
      <c r="K207">
        <f>'Marks Term 2'!I207</f>
        <v>61</v>
      </c>
      <c r="L207">
        <f>'Marks Term 3'!I207</f>
        <v>87</v>
      </c>
      <c r="M207">
        <f>'Marks Term 4'!I207</f>
        <v>82</v>
      </c>
      <c r="O207" s="13">
        <f t="shared" si="12"/>
        <v>77</v>
      </c>
      <c r="P207" s="7" t="str">
        <f>Calc!B207</f>
        <v>B</v>
      </c>
      <c r="Q207" s="7">
        <f>IFERROR(VLOOKUP(A207,'Absence Report'!$A$4:$B$29,2,0),0)</f>
        <v>12</v>
      </c>
      <c r="R207" s="17">
        <v>12661</v>
      </c>
    </row>
    <row r="208" spans="1:18">
      <c r="A208" s="4" t="s">
        <v>575</v>
      </c>
      <c r="B208" t="s">
        <v>576</v>
      </c>
      <c r="C208" t="s">
        <v>577</v>
      </c>
      <c r="D208" t="str">
        <f t="shared" si="13"/>
        <v>Stuart Liesure</v>
      </c>
      <c r="E208" t="str">
        <f>RIGHT(Report[[#This Row],[Full Name]],LEN(Report[[#This Row],[Full Name]])-FIND(" ",Report[[#This Row],[Full Name]]))</f>
        <v>Liesure</v>
      </c>
      <c r="F208" t="str">
        <f t="shared" si="14"/>
        <v>sliesure@newcollege.com</v>
      </c>
      <c r="G208" t="str">
        <f t="shared" si="15"/>
        <v>2016</v>
      </c>
      <c r="H208" t="s">
        <v>28</v>
      </c>
      <c r="I208" t="s">
        <v>1284</v>
      </c>
      <c r="J208">
        <f>'Marks Term 1'!I208</f>
        <v>94</v>
      </c>
      <c r="K208">
        <f>'Marks Term 2'!I208</f>
        <v>90</v>
      </c>
      <c r="L208">
        <f>'Marks Term 3'!I208</f>
        <v>81</v>
      </c>
      <c r="M208">
        <f>'Marks Term 4'!I208</f>
        <v>78</v>
      </c>
      <c r="O208" s="13">
        <f t="shared" si="12"/>
        <v>85.75</v>
      </c>
      <c r="P208" s="7" t="str">
        <f>Calc!B208</f>
        <v>A</v>
      </c>
      <c r="Q208" s="7">
        <f>IFERROR(VLOOKUP(A208,'Absence Report'!$A$4:$B$29,2,0),0)</f>
        <v>0</v>
      </c>
      <c r="R208" s="17">
        <v>12956</v>
      </c>
    </row>
    <row r="209" spans="1:18">
      <c r="A209" s="4" t="s">
        <v>578</v>
      </c>
      <c r="B209" t="s">
        <v>579</v>
      </c>
      <c r="C209" t="s">
        <v>580</v>
      </c>
      <c r="D209" t="str">
        <f t="shared" si="13"/>
        <v>Haya Lin</v>
      </c>
      <c r="E209" t="str">
        <f>RIGHT(Report[[#This Row],[Full Name]],LEN(Report[[#This Row],[Full Name]])-FIND(" ",Report[[#This Row],[Full Name]]))</f>
        <v>Lin</v>
      </c>
      <c r="F209" t="str">
        <f t="shared" si="14"/>
        <v>hlin@newcollege.com</v>
      </c>
      <c r="G209" t="str">
        <f t="shared" si="15"/>
        <v>2015</v>
      </c>
      <c r="H209" t="s">
        <v>24</v>
      </c>
      <c r="I209" t="s">
        <v>1283</v>
      </c>
      <c r="J209">
        <f>'Marks Term 1'!I209</f>
        <v>48</v>
      </c>
      <c r="K209">
        <f>'Marks Term 2'!I209</f>
        <v>78</v>
      </c>
      <c r="L209">
        <f>'Marks Term 3'!I209</f>
        <v>72</v>
      </c>
      <c r="M209">
        <f>'Marks Term 4'!I209</f>
        <v>47</v>
      </c>
      <c r="O209" s="13">
        <f t="shared" si="12"/>
        <v>61.25</v>
      </c>
      <c r="P209" s="7" t="str">
        <f>Calc!B209</f>
        <v>D</v>
      </c>
      <c r="Q209" s="7">
        <f>IFERROR(VLOOKUP(A209,'Absence Report'!$A$4:$B$29,2,0),0)</f>
        <v>0</v>
      </c>
      <c r="R209" s="17">
        <v>4312</v>
      </c>
    </row>
    <row r="210" spans="1:18">
      <c r="A210" s="4" t="s">
        <v>581</v>
      </c>
      <c r="B210" t="s">
        <v>582</v>
      </c>
      <c r="C210" t="s">
        <v>583</v>
      </c>
      <c r="D210" t="str">
        <f t="shared" si="13"/>
        <v>Yang Lingtong</v>
      </c>
      <c r="E210" t="str">
        <f>RIGHT(Report[[#This Row],[Full Name]],LEN(Report[[#This Row],[Full Name]])-FIND(" ",Report[[#This Row],[Full Name]]))</f>
        <v>Lingtong</v>
      </c>
      <c r="F210" t="str">
        <f t="shared" si="14"/>
        <v>ylingtong@newcollege.com</v>
      </c>
      <c r="G210" t="str">
        <f t="shared" si="15"/>
        <v>2015</v>
      </c>
      <c r="H210" t="s">
        <v>13</v>
      </c>
      <c r="I210" t="s">
        <v>1283</v>
      </c>
      <c r="J210">
        <f>'Marks Term 1'!I210</f>
        <v>37</v>
      </c>
      <c r="K210">
        <f>'Marks Term 2'!I210</f>
        <v>61</v>
      </c>
      <c r="L210">
        <f>'Marks Term 3'!I210</f>
        <v>38</v>
      </c>
      <c r="M210">
        <f>'Marks Term 4'!I210</f>
        <v>43</v>
      </c>
      <c r="O210" s="13">
        <f t="shared" si="12"/>
        <v>44.75</v>
      </c>
      <c r="P210" s="7" t="str">
        <f>Calc!B210</f>
        <v>F</v>
      </c>
      <c r="Q210" s="7">
        <f>IFERROR(VLOOKUP(A210,'Absence Report'!$A$4:$B$29,2,0),0)</f>
        <v>0</v>
      </c>
      <c r="R210" s="17">
        <v>6685</v>
      </c>
    </row>
    <row r="211" spans="1:18">
      <c r="A211" s="4" t="s">
        <v>592</v>
      </c>
      <c r="B211" t="s">
        <v>170</v>
      </c>
      <c r="C211" t="s">
        <v>586</v>
      </c>
      <c r="D211" t="str">
        <f t="shared" si="13"/>
        <v>Justin Liu</v>
      </c>
      <c r="E211" t="str">
        <f>RIGHT(Report[[#This Row],[Full Name]],LEN(Report[[#This Row],[Full Name]])-FIND(" ",Report[[#This Row],[Full Name]]))</f>
        <v>Liu</v>
      </c>
      <c r="F211" t="str">
        <f t="shared" si="14"/>
        <v>jliu@newcollege.com</v>
      </c>
      <c r="G211" t="str">
        <f t="shared" si="15"/>
        <v>2017</v>
      </c>
      <c r="H211" t="s">
        <v>13</v>
      </c>
      <c r="I211" t="s">
        <v>1282</v>
      </c>
      <c r="J211">
        <f>'Marks Term 1'!I211</f>
        <v>97</v>
      </c>
      <c r="K211">
        <f>'Marks Term 2'!I211</f>
        <v>74</v>
      </c>
      <c r="L211">
        <f>'Marks Term 3'!I211</f>
        <v>92</v>
      </c>
      <c r="M211">
        <f>'Marks Term 4'!I211</f>
        <v>63</v>
      </c>
      <c r="O211" s="13">
        <f t="shared" si="12"/>
        <v>81.5</v>
      </c>
      <c r="P211" s="7" t="str">
        <f>Calc!B211</f>
        <v>B</v>
      </c>
      <c r="Q211" s="7">
        <f>IFERROR(VLOOKUP(A211,'Absence Report'!$A$4:$B$29,2,0),0)</f>
        <v>0</v>
      </c>
      <c r="R211" s="17">
        <v>1044</v>
      </c>
    </row>
    <row r="212" spans="1:18">
      <c r="A212" s="4" t="s">
        <v>593</v>
      </c>
      <c r="B212" t="s">
        <v>594</v>
      </c>
      <c r="C212" t="s">
        <v>595</v>
      </c>
      <c r="D212" t="str">
        <f t="shared" si="13"/>
        <v>Kha Liu</v>
      </c>
      <c r="E212" t="str">
        <f>RIGHT(Report[[#This Row],[Full Name]],LEN(Report[[#This Row],[Full Name]])-FIND(" ",Report[[#This Row],[Full Name]]))</f>
        <v>Liu</v>
      </c>
      <c r="F212" t="str">
        <f t="shared" si="14"/>
        <v>kliu@newcollege.com</v>
      </c>
      <c r="G212" t="str">
        <f t="shared" si="15"/>
        <v>2017</v>
      </c>
      <c r="H212" t="s">
        <v>24</v>
      </c>
      <c r="I212" t="s">
        <v>1283</v>
      </c>
      <c r="J212">
        <f>'Marks Term 1'!I212</f>
        <v>89</v>
      </c>
      <c r="K212">
        <f>'Marks Term 2'!I212</f>
        <v>50</v>
      </c>
      <c r="L212">
        <f>'Marks Term 3'!I212</f>
        <v>79</v>
      </c>
      <c r="M212">
        <f>'Marks Term 4'!I212</f>
        <v>59</v>
      </c>
      <c r="O212" s="13">
        <f t="shared" si="12"/>
        <v>69.25</v>
      </c>
      <c r="P212" s="7" t="str">
        <f>Calc!B212</f>
        <v>C</v>
      </c>
      <c r="Q212" s="7">
        <f>IFERROR(VLOOKUP(A212,'Absence Report'!$A$4:$B$29,2,0),0)</f>
        <v>0</v>
      </c>
      <c r="R212" s="17">
        <v>7773</v>
      </c>
    </row>
    <row r="213" spans="1:18">
      <c r="A213" s="4" t="s">
        <v>587</v>
      </c>
      <c r="B213" t="s">
        <v>588</v>
      </c>
      <c r="C213" t="s">
        <v>589</v>
      </c>
      <c r="D213" t="str">
        <f t="shared" si="13"/>
        <v>Mingyu Liu</v>
      </c>
      <c r="E213" t="str">
        <f>RIGHT(Report[[#This Row],[Full Name]],LEN(Report[[#This Row],[Full Name]])-FIND(" ",Report[[#This Row],[Full Name]]))</f>
        <v>Liu</v>
      </c>
      <c r="F213" t="str">
        <f t="shared" si="14"/>
        <v>mliu@newcollege.com</v>
      </c>
      <c r="G213" t="str">
        <f t="shared" si="15"/>
        <v>2016</v>
      </c>
      <c r="H213" t="s">
        <v>24</v>
      </c>
      <c r="I213" t="s">
        <v>1283</v>
      </c>
      <c r="J213">
        <f>'Marks Term 1'!I213</f>
        <v>85</v>
      </c>
      <c r="K213">
        <f>'Marks Term 2'!I213</f>
        <v>93</v>
      </c>
      <c r="L213">
        <f>'Marks Term 3'!I213</f>
        <v>84</v>
      </c>
      <c r="M213">
        <f>'Marks Term 4'!I213</f>
        <v>89</v>
      </c>
      <c r="O213" s="13">
        <f t="shared" si="12"/>
        <v>87.75</v>
      </c>
      <c r="P213" s="7" t="str">
        <f>Calc!B213</f>
        <v>A</v>
      </c>
      <c r="Q213" s="7">
        <f>IFERROR(VLOOKUP(A213,'Absence Report'!$A$4:$B$29,2,0),0)</f>
        <v>0</v>
      </c>
      <c r="R213" s="17">
        <v>2574</v>
      </c>
    </row>
    <row r="214" spans="1:18">
      <c r="A214" s="4" t="s">
        <v>600</v>
      </c>
      <c r="B214" t="s">
        <v>601</v>
      </c>
      <c r="C214" t="s">
        <v>589</v>
      </c>
      <c r="D214" t="str">
        <f t="shared" si="13"/>
        <v>Xuanqi Liu</v>
      </c>
      <c r="E214" t="str">
        <f>RIGHT(Report[[#This Row],[Full Name]],LEN(Report[[#This Row],[Full Name]])-FIND(" ",Report[[#This Row],[Full Name]]))</f>
        <v>Liu</v>
      </c>
      <c r="F214" t="str">
        <f t="shared" si="14"/>
        <v>xliu@newcollege.com</v>
      </c>
      <c r="G214" t="str">
        <f t="shared" si="15"/>
        <v>2017</v>
      </c>
      <c r="H214" t="s">
        <v>28</v>
      </c>
      <c r="I214" t="s">
        <v>1283</v>
      </c>
      <c r="J214">
        <f>'Marks Term 1'!I214</f>
        <v>84</v>
      </c>
      <c r="K214">
        <f>'Marks Term 2'!I214</f>
        <v>33</v>
      </c>
      <c r="L214">
        <f>'Marks Term 3'!I214</f>
        <v>38</v>
      </c>
      <c r="M214">
        <f>'Marks Term 4'!I214</f>
        <v>3</v>
      </c>
      <c r="O214" s="13">
        <f t="shared" si="12"/>
        <v>39.5</v>
      </c>
      <c r="P214" s="7" t="str">
        <f>Calc!B214</f>
        <v>F</v>
      </c>
      <c r="Q214" s="7">
        <f>IFERROR(VLOOKUP(A214,'Absence Report'!$A$4:$B$29,2,0),0)</f>
        <v>0</v>
      </c>
      <c r="R214" s="17">
        <v>11102</v>
      </c>
    </row>
    <row r="215" spans="1:18">
      <c r="A215" s="4" t="s">
        <v>590</v>
      </c>
      <c r="B215" t="s">
        <v>591</v>
      </c>
      <c r="C215" t="s">
        <v>589</v>
      </c>
      <c r="D215" t="str">
        <f t="shared" si="13"/>
        <v>Yujin Liu</v>
      </c>
      <c r="E215" t="str">
        <f>RIGHT(Report[[#This Row],[Full Name]],LEN(Report[[#This Row],[Full Name]])-FIND(" ",Report[[#This Row],[Full Name]]))</f>
        <v>Liu</v>
      </c>
      <c r="F215" t="str">
        <f t="shared" si="14"/>
        <v>yliu@newcollege.com</v>
      </c>
      <c r="G215" t="str">
        <f t="shared" si="15"/>
        <v>2017</v>
      </c>
      <c r="H215" t="s">
        <v>28</v>
      </c>
      <c r="I215" t="s">
        <v>1283</v>
      </c>
      <c r="J215">
        <f>'Marks Term 1'!I215</f>
        <v>77</v>
      </c>
      <c r="K215">
        <f>'Marks Term 2'!I215</f>
        <v>81</v>
      </c>
      <c r="L215">
        <f>'Marks Term 3'!I215</f>
        <v>67</v>
      </c>
      <c r="M215">
        <f>'Marks Term 4'!I215</f>
        <v>82</v>
      </c>
      <c r="O215" s="13">
        <f t="shared" si="12"/>
        <v>76.75</v>
      </c>
      <c r="P215" s="7" t="str">
        <f>Calc!B215</f>
        <v>B</v>
      </c>
      <c r="Q215" s="7">
        <f>IFERROR(VLOOKUP(A215,'Absence Report'!$A$4:$B$29,2,0),0)</f>
        <v>0</v>
      </c>
      <c r="R215" s="17">
        <v>12198</v>
      </c>
    </row>
    <row r="216" spans="1:18">
      <c r="A216" s="4" t="s">
        <v>584</v>
      </c>
      <c r="B216" t="s">
        <v>585</v>
      </c>
      <c r="C216" t="s">
        <v>586</v>
      </c>
      <c r="D216" t="str">
        <f t="shared" si="13"/>
        <v>Yuling Liu</v>
      </c>
      <c r="E216" t="str">
        <f>RIGHT(Report[[#This Row],[Full Name]],LEN(Report[[#This Row],[Full Name]])-FIND(" ",Report[[#This Row],[Full Name]]))</f>
        <v>Liu</v>
      </c>
      <c r="F216" t="str">
        <f t="shared" si="14"/>
        <v>yliu@newcollege.com</v>
      </c>
      <c r="G216" t="str">
        <f t="shared" si="15"/>
        <v>2016</v>
      </c>
      <c r="H216" t="s">
        <v>13</v>
      </c>
      <c r="I216" t="s">
        <v>1283</v>
      </c>
      <c r="J216">
        <f>'Marks Term 1'!I216</f>
        <v>76</v>
      </c>
      <c r="K216">
        <f>'Marks Term 2'!I216</f>
        <v>97</v>
      </c>
      <c r="L216">
        <f>'Marks Term 3'!I216</f>
        <v>98</v>
      </c>
      <c r="M216">
        <f>'Marks Term 4'!I216</f>
        <v>90</v>
      </c>
      <c r="O216" s="13">
        <f t="shared" si="12"/>
        <v>90.25</v>
      </c>
      <c r="P216" s="7" t="str">
        <f>Calc!B216</f>
        <v>A</v>
      </c>
      <c r="Q216" s="7">
        <f>IFERROR(VLOOKUP(A216,'Absence Report'!$A$4:$B$29,2,0),0)</f>
        <v>0</v>
      </c>
      <c r="R216" s="17">
        <v>6904</v>
      </c>
    </row>
    <row r="217" spans="1:18">
      <c r="A217" s="4" t="s">
        <v>596</v>
      </c>
      <c r="B217" t="s">
        <v>597</v>
      </c>
      <c r="C217" t="s">
        <v>589</v>
      </c>
      <c r="D217" t="str">
        <f t="shared" si="13"/>
        <v>Zicheng Liu</v>
      </c>
      <c r="E217" t="str">
        <f>RIGHT(Report[[#This Row],[Full Name]],LEN(Report[[#This Row],[Full Name]])-FIND(" ",Report[[#This Row],[Full Name]]))</f>
        <v>Liu</v>
      </c>
      <c r="F217" t="str">
        <f t="shared" si="14"/>
        <v>zliu@newcollege.com</v>
      </c>
      <c r="G217" t="str">
        <f t="shared" si="15"/>
        <v>2017</v>
      </c>
      <c r="H217" t="s">
        <v>13</v>
      </c>
      <c r="I217" t="s">
        <v>1284</v>
      </c>
      <c r="J217">
        <f>'Marks Term 1'!I217</f>
        <v>33</v>
      </c>
      <c r="K217">
        <f>'Marks Term 2'!I217</f>
        <v>88</v>
      </c>
      <c r="L217">
        <f>'Marks Term 3'!I217</f>
        <v>99</v>
      </c>
      <c r="M217">
        <f>'Marks Term 4'!I217</f>
        <v>72</v>
      </c>
      <c r="O217" s="13">
        <f t="shared" si="12"/>
        <v>73</v>
      </c>
      <c r="P217" s="7" t="str">
        <f>Calc!B217</f>
        <v>C</v>
      </c>
      <c r="Q217" s="7">
        <f>IFERROR(VLOOKUP(A217,'Absence Report'!$A$4:$B$29,2,0),0)</f>
        <v>0</v>
      </c>
      <c r="R217" s="17">
        <v>6173</v>
      </c>
    </row>
    <row r="218" spans="1:18">
      <c r="A218" s="4" t="s">
        <v>598</v>
      </c>
      <c r="B218" t="s">
        <v>599</v>
      </c>
      <c r="C218" t="s">
        <v>586</v>
      </c>
      <c r="D218" t="str">
        <f t="shared" si="13"/>
        <v>Ziwei Liu</v>
      </c>
      <c r="E218" t="str">
        <f>RIGHT(Report[[#This Row],[Full Name]],LEN(Report[[#This Row],[Full Name]])-FIND(" ",Report[[#This Row],[Full Name]]))</f>
        <v>Liu</v>
      </c>
      <c r="F218" t="str">
        <f t="shared" si="14"/>
        <v>zliu@newcollege.com</v>
      </c>
      <c r="G218" t="str">
        <f t="shared" si="15"/>
        <v>2016</v>
      </c>
      <c r="H218" t="s">
        <v>20</v>
      </c>
      <c r="I218" t="s">
        <v>1283</v>
      </c>
      <c r="J218">
        <f>'Marks Term 1'!I218</f>
        <v>23</v>
      </c>
      <c r="K218">
        <f>'Marks Term 2'!I218</f>
        <v>18</v>
      </c>
      <c r="L218">
        <f>'Marks Term 3'!I218</f>
        <v>33</v>
      </c>
      <c r="M218">
        <f>'Marks Term 4'!I218</f>
        <v>15</v>
      </c>
      <c r="O218" s="13">
        <f t="shared" si="12"/>
        <v>22.25</v>
      </c>
      <c r="P218" s="7" t="str">
        <f>Calc!B218</f>
        <v>Fail</v>
      </c>
      <c r="Q218" s="7">
        <f>IFERROR(VLOOKUP(A218,'Absence Report'!$A$4:$B$29,2,0),0)</f>
        <v>0</v>
      </c>
      <c r="R218" s="17">
        <v>13857</v>
      </c>
    </row>
    <row r="219" spans="1:18">
      <c r="A219" s="4" t="s">
        <v>602</v>
      </c>
      <c r="B219" t="s">
        <v>603</v>
      </c>
      <c r="C219" t="s">
        <v>604</v>
      </c>
      <c r="D219" t="str">
        <f t="shared" si="13"/>
        <v>Cara Lofstrom</v>
      </c>
      <c r="E219" t="str">
        <f>RIGHT(Report[[#This Row],[Full Name]],LEN(Report[[#This Row],[Full Name]])-FIND(" ",Report[[#This Row],[Full Name]]))</f>
        <v>Lofstrom</v>
      </c>
      <c r="F219" t="str">
        <f t="shared" si="14"/>
        <v>clofstrom@newcollege.com</v>
      </c>
      <c r="G219" t="str">
        <f t="shared" si="15"/>
        <v>2015</v>
      </c>
      <c r="H219" t="s">
        <v>13</v>
      </c>
      <c r="I219" t="s">
        <v>1282</v>
      </c>
      <c r="J219">
        <f>'Marks Term 1'!I219</f>
        <v>66</v>
      </c>
      <c r="K219">
        <f>'Marks Term 2'!I219</f>
        <v>56</v>
      </c>
      <c r="L219">
        <f>'Marks Term 3'!I219</f>
        <v>68</v>
      </c>
      <c r="M219">
        <f>'Marks Term 4'!I219</f>
        <v>92</v>
      </c>
      <c r="O219" s="13">
        <f t="shared" si="12"/>
        <v>70.5</v>
      </c>
      <c r="P219" s="7" t="str">
        <f>Calc!B219</f>
        <v>C</v>
      </c>
      <c r="Q219" s="7">
        <f>IFERROR(VLOOKUP(A219,'Absence Report'!$A$4:$B$29,2,0),0)</f>
        <v>9</v>
      </c>
      <c r="R219" s="17">
        <v>13883</v>
      </c>
    </row>
    <row r="220" spans="1:18">
      <c r="A220" s="4" t="s">
        <v>605</v>
      </c>
      <c r="B220" t="s">
        <v>606</v>
      </c>
      <c r="C220" t="s">
        <v>607</v>
      </c>
      <c r="D220" t="str">
        <f t="shared" si="13"/>
        <v>James Lording</v>
      </c>
      <c r="E220" t="str">
        <f>RIGHT(Report[[#This Row],[Full Name]],LEN(Report[[#This Row],[Full Name]])-FIND(" ",Report[[#This Row],[Full Name]]))</f>
        <v>Lording</v>
      </c>
      <c r="F220" t="str">
        <f t="shared" si="14"/>
        <v>jlording@newcollege.com</v>
      </c>
      <c r="G220" t="str">
        <f t="shared" si="15"/>
        <v>2016</v>
      </c>
      <c r="H220" t="s">
        <v>13</v>
      </c>
      <c r="I220" t="s">
        <v>1283</v>
      </c>
      <c r="J220">
        <f>'Marks Term 1'!I220</f>
        <v>20</v>
      </c>
      <c r="K220">
        <f>'Marks Term 2'!I220</f>
        <v>44</v>
      </c>
      <c r="L220">
        <f>'Marks Term 3'!I220</f>
        <v>20</v>
      </c>
      <c r="M220">
        <f>'Marks Term 4'!I220</f>
        <v>37</v>
      </c>
      <c r="O220" s="13">
        <f t="shared" si="12"/>
        <v>30.25</v>
      </c>
      <c r="P220" s="7" t="str">
        <f>Calc!B220</f>
        <v>Fail</v>
      </c>
      <c r="Q220" s="7">
        <f>IFERROR(VLOOKUP(A220,'Absence Report'!$A$4:$B$29,2,0),0)</f>
        <v>0</v>
      </c>
      <c r="R220" s="17">
        <v>4662</v>
      </c>
    </row>
    <row r="221" spans="1:18">
      <c r="A221" s="4" t="s">
        <v>611</v>
      </c>
      <c r="B221" t="s">
        <v>612</v>
      </c>
      <c r="C221" t="s">
        <v>610</v>
      </c>
      <c r="D221" t="str">
        <f t="shared" si="13"/>
        <v>Keerthana Lu</v>
      </c>
      <c r="E221" t="str">
        <f>RIGHT(Report[[#This Row],[Full Name]],LEN(Report[[#This Row],[Full Name]])-FIND(" ",Report[[#This Row],[Full Name]]))</f>
        <v>Lu</v>
      </c>
      <c r="F221" t="str">
        <f t="shared" si="14"/>
        <v>klu@newcollege.com</v>
      </c>
      <c r="G221" t="str">
        <f t="shared" si="15"/>
        <v>2016</v>
      </c>
      <c r="H221" t="s">
        <v>13</v>
      </c>
      <c r="I221" t="s">
        <v>1283</v>
      </c>
      <c r="J221">
        <f>'Marks Term 1'!I221</f>
        <v>82</v>
      </c>
      <c r="K221">
        <f>'Marks Term 2'!I221</f>
        <v>53</v>
      </c>
      <c r="L221">
        <f>'Marks Term 3'!I221</f>
        <v>41</v>
      </c>
      <c r="M221">
        <f>'Marks Term 4'!I221</f>
        <v>35</v>
      </c>
      <c r="O221" s="13">
        <f t="shared" si="12"/>
        <v>52.75</v>
      </c>
      <c r="P221" s="7" t="str">
        <f>Calc!B221</f>
        <v>E</v>
      </c>
      <c r="Q221" s="7">
        <f>IFERROR(VLOOKUP(A221,'Absence Report'!$A$4:$B$29,2,0),0)</f>
        <v>0</v>
      </c>
      <c r="R221" s="17">
        <v>9817</v>
      </c>
    </row>
    <row r="222" spans="1:18">
      <c r="A222" s="4" t="s">
        <v>608</v>
      </c>
      <c r="B222" t="s">
        <v>609</v>
      </c>
      <c r="C222" t="s">
        <v>610</v>
      </c>
      <c r="D222" t="str">
        <f t="shared" si="13"/>
        <v>Wanxin Lu</v>
      </c>
      <c r="E222" t="str">
        <f>RIGHT(Report[[#This Row],[Full Name]],LEN(Report[[#This Row],[Full Name]])-FIND(" ",Report[[#This Row],[Full Name]]))</f>
        <v>Lu</v>
      </c>
      <c r="F222" t="str">
        <f t="shared" si="14"/>
        <v>wlu@newcollege.com</v>
      </c>
      <c r="G222" t="str">
        <f t="shared" si="15"/>
        <v>2017</v>
      </c>
      <c r="H222" t="s">
        <v>24</v>
      </c>
      <c r="I222" t="s">
        <v>1282</v>
      </c>
      <c r="J222">
        <f>'Marks Term 1'!I222</f>
        <v>34</v>
      </c>
      <c r="K222">
        <f>'Marks Term 2'!I222</f>
        <v>80</v>
      </c>
      <c r="L222">
        <f>'Marks Term 3'!I222</f>
        <v>94</v>
      </c>
      <c r="M222">
        <f>'Marks Term 4'!I222</f>
        <v>67</v>
      </c>
      <c r="O222" s="13">
        <f t="shared" si="12"/>
        <v>68.75</v>
      </c>
      <c r="P222" s="7" t="str">
        <f>Calc!B222</f>
        <v>C</v>
      </c>
      <c r="Q222" s="7">
        <f>IFERROR(VLOOKUP(A222,'Absence Report'!$A$4:$B$29,2,0),0)</f>
        <v>0</v>
      </c>
      <c r="R222" s="17">
        <v>15658</v>
      </c>
    </row>
    <row r="223" spans="1:18">
      <c r="A223" s="4" t="s">
        <v>613</v>
      </c>
      <c r="B223" t="s">
        <v>357</v>
      </c>
      <c r="C223" t="s">
        <v>614</v>
      </c>
      <c r="D223" t="str">
        <f t="shared" si="13"/>
        <v>Stephanie Ly</v>
      </c>
      <c r="E223" t="str">
        <f>RIGHT(Report[[#This Row],[Full Name]],LEN(Report[[#This Row],[Full Name]])-FIND(" ",Report[[#This Row],[Full Name]]))</f>
        <v>Ly</v>
      </c>
      <c r="F223" t="str">
        <f t="shared" si="14"/>
        <v>sly@newcollege.com</v>
      </c>
      <c r="G223" t="str">
        <f t="shared" si="15"/>
        <v>2017</v>
      </c>
      <c r="H223" t="s">
        <v>20</v>
      </c>
      <c r="I223" t="s">
        <v>1283</v>
      </c>
      <c r="J223">
        <f>'Marks Term 1'!I223</f>
        <v>31</v>
      </c>
      <c r="K223">
        <f>'Marks Term 2'!I223</f>
        <v>36</v>
      </c>
      <c r="L223">
        <f>'Marks Term 3'!I223</f>
        <v>23</v>
      </c>
      <c r="M223">
        <f>'Marks Term 4'!I223</f>
        <v>48</v>
      </c>
      <c r="O223" s="13">
        <f t="shared" si="12"/>
        <v>34.5</v>
      </c>
      <c r="P223" s="7" t="str">
        <f>Calc!B223</f>
        <v>Fail</v>
      </c>
      <c r="Q223" s="7">
        <f>IFERROR(VLOOKUP(A223,'Absence Report'!$A$4:$B$29,2,0),0)</f>
        <v>0</v>
      </c>
      <c r="R223" s="17">
        <v>3608</v>
      </c>
    </row>
    <row r="224" spans="1:18">
      <c r="A224" s="4" t="s">
        <v>615</v>
      </c>
      <c r="B224" t="s">
        <v>616</v>
      </c>
      <c r="C224" t="s">
        <v>617</v>
      </c>
      <c r="D224" t="str">
        <f t="shared" si="13"/>
        <v>Andrew Lyndon</v>
      </c>
      <c r="E224" t="str">
        <f>RIGHT(Report[[#This Row],[Full Name]],LEN(Report[[#This Row],[Full Name]])-FIND(" ",Report[[#This Row],[Full Name]]))</f>
        <v>Lyndon</v>
      </c>
      <c r="F224" t="str">
        <f t="shared" si="14"/>
        <v>alyndon@newcollege.com</v>
      </c>
      <c r="G224" t="str">
        <f t="shared" si="15"/>
        <v>2017</v>
      </c>
      <c r="H224" t="s">
        <v>28</v>
      </c>
      <c r="I224" t="s">
        <v>1282</v>
      </c>
      <c r="J224">
        <f>'Marks Term 1'!I224</f>
        <v>53</v>
      </c>
      <c r="K224">
        <f>'Marks Term 2'!I224</f>
        <v>49</v>
      </c>
      <c r="L224">
        <f>'Marks Term 3'!I224</f>
        <v>40</v>
      </c>
      <c r="M224">
        <f>'Marks Term 4'!I224</f>
        <v>48</v>
      </c>
      <c r="O224" s="13">
        <f t="shared" si="12"/>
        <v>47.5</v>
      </c>
      <c r="P224" s="7" t="str">
        <f>Calc!B224</f>
        <v>E</v>
      </c>
      <c r="Q224" s="7">
        <f>IFERROR(VLOOKUP(A224,'Absence Report'!$A$4:$B$29,2,0),0)</f>
        <v>0</v>
      </c>
      <c r="R224" s="17">
        <v>5529</v>
      </c>
    </row>
    <row r="225" spans="1:18">
      <c r="A225" s="4" t="s">
        <v>621</v>
      </c>
      <c r="B225" t="s">
        <v>622</v>
      </c>
      <c r="C225" t="s">
        <v>620</v>
      </c>
      <c r="D225" t="str">
        <f t="shared" si="13"/>
        <v>Wangying Ma</v>
      </c>
      <c r="E225" t="str">
        <f>RIGHT(Report[[#This Row],[Full Name]],LEN(Report[[#This Row],[Full Name]])-FIND(" ",Report[[#This Row],[Full Name]]))</f>
        <v>Ma</v>
      </c>
      <c r="F225" t="str">
        <f t="shared" si="14"/>
        <v>wma@newcollege.com</v>
      </c>
      <c r="G225" t="str">
        <f t="shared" si="15"/>
        <v>2016</v>
      </c>
      <c r="H225" t="s">
        <v>28</v>
      </c>
      <c r="I225" t="s">
        <v>1282</v>
      </c>
      <c r="J225">
        <f>'Marks Term 1'!I225</f>
        <v>99</v>
      </c>
      <c r="K225">
        <f>'Marks Term 2'!I225</f>
        <v>56</v>
      </c>
      <c r="L225">
        <f>'Marks Term 3'!I225</f>
        <v>84</v>
      </c>
      <c r="M225">
        <f>'Marks Term 4'!I225</f>
        <v>36</v>
      </c>
      <c r="O225" s="13">
        <f t="shared" si="12"/>
        <v>68.75</v>
      </c>
      <c r="P225" s="7" t="str">
        <f>Calc!B225</f>
        <v>C</v>
      </c>
      <c r="Q225" s="7">
        <f>IFERROR(VLOOKUP(A225,'Absence Report'!$A$4:$B$29,2,0),0)</f>
        <v>0</v>
      </c>
      <c r="R225" s="17">
        <v>11568</v>
      </c>
    </row>
    <row r="226" spans="1:18">
      <c r="A226" s="4" t="s">
        <v>618</v>
      </c>
      <c r="B226" t="s">
        <v>619</v>
      </c>
      <c r="C226" t="s">
        <v>620</v>
      </c>
      <c r="D226" t="str">
        <f t="shared" si="13"/>
        <v>Xiaoyu Ma</v>
      </c>
      <c r="E226" t="str">
        <f>RIGHT(Report[[#This Row],[Full Name]],LEN(Report[[#This Row],[Full Name]])-FIND(" ",Report[[#This Row],[Full Name]]))</f>
        <v>Ma</v>
      </c>
      <c r="F226" t="str">
        <f t="shared" si="14"/>
        <v>xma@newcollege.com</v>
      </c>
      <c r="G226" t="str">
        <f t="shared" si="15"/>
        <v>2016</v>
      </c>
      <c r="H226" t="s">
        <v>20</v>
      </c>
      <c r="I226" t="s">
        <v>1284</v>
      </c>
      <c r="J226">
        <f>'Marks Term 1'!I226</f>
        <v>61</v>
      </c>
      <c r="K226">
        <f>'Marks Term 2'!I226</f>
        <v>92</v>
      </c>
      <c r="L226">
        <f>'Marks Term 3'!I226</f>
        <v>97</v>
      </c>
      <c r="M226">
        <f>'Marks Term 4'!I226</f>
        <v>97</v>
      </c>
      <c r="O226" s="13">
        <f t="shared" si="12"/>
        <v>86.75</v>
      </c>
      <c r="P226" s="7" t="str">
        <f>Calc!B226</f>
        <v>A</v>
      </c>
      <c r="Q226" s="7">
        <f>IFERROR(VLOOKUP(A226,'Absence Report'!$A$4:$B$29,2,0),0)</f>
        <v>0</v>
      </c>
      <c r="R226" s="17">
        <v>2858</v>
      </c>
    </row>
    <row r="227" spans="1:18">
      <c r="A227" s="4" t="s">
        <v>623</v>
      </c>
      <c r="B227" t="s">
        <v>624</v>
      </c>
      <c r="C227" t="s">
        <v>625</v>
      </c>
      <c r="D227" t="str">
        <f t="shared" si="13"/>
        <v>Jared Mackay</v>
      </c>
      <c r="E227" t="str">
        <f>RIGHT(Report[[#This Row],[Full Name]],LEN(Report[[#This Row],[Full Name]])-FIND(" ",Report[[#This Row],[Full Name]]))</f>
        <v>Mackay</v>
      </c>
      <c r="F227" t="str">
        <f t="shared" si="14"/>
        <v>jmackay@newcollege.com</v>
      </c>
      <c r="G227" t="str">
        <f t="shared" si="15"/>
        <v>2015</v>
      </c>
      <c r="H227" t="s">
        <v>13</v>
      </c>
      <c r="I227" t="s">
        <v>1283</v>
      </c>
      <c r="J227">
        <f>'Marks Term 1'!I227</f>
        <v>43</v>
      </c>
      <c r="K227">
        <f>'Marks Term 2'!I227</f>
        <v>69</v>
      </c>
      <c r="L227">
        <f>'Marks Term 3'!I227</f>
        <v>42</v>
      </c>
      <c r="M227">
        <f>'Marks Term 4'!I227</f>
        <v>72</v>
      </c>
      <c r="O227" s="13">
        <f t="shared" si="12"/>
        <v>56.5</v>
      </c>
      <c r="P227" s="7" t="str">
        <f>Calc!B227</f>
        <v>D</v>
      </c>
      <c r="Q227" s="7">
        <f>IFERROR(VLOOKUP(A227,'Absence Report'!$A$4:$B$29,2,0),0)</f>
        <v>0</v>
      </c>
      <c r="R227" s="17">
        <v>3571</v>
      </c>
    </row>
    <row r="228" spans="1:18">
      <c r="A228" s="4" t="s">
        <v>626</v>
      </c>
      <c r="B228" t="s">
        <v>627</v>
      </c>
      <c r="C228" t="s">
        <v>628</v>
      </c>
      <c r="D228" t="str">
        <f t="shared" si="13"/>
        <v>Ann Macrae</v>
      </c>
      <c r="E228" t="str">
        <f>RIGHT(Report[[#This Row],[Full Name]],LEN(Report[[#This Row],[Full Name]])-FIND(" ",Report[[#This Row],[Full Name]]))</f>
        <v>Macrae</v>
      </c>
      <c r="F228" t="str">
        <f t="shared" si="14"/>
        <v>amacrae@newcollege.com</v>
      </c>
      <c r="G228" t="str">
        <f t="shared" si="15"/>
        <v>2017</v>
      </c>
      <c r="H228" t="s">
        <v>13</v>
      </c>
      <c r="I228" t="s">
        <v>1283</v>
      </c>
      <c r="J228">
        <f>'Marks Term 1'!I228</f>
        <v>51</v>
      </c>
      <c r="K228">
        <f>'Marks Term 2'!I228</f>
        <v>38</v>
      </c>
      <c r="L228">
        <f>'Marks Term 3'!I228</f>
        <v>44</v>
      </c>
      <c r="M228">
        <f>'Marks Term 4'!I228</f>
        <v>39</v>
      </c>
      <c r="O228" s="13">
        <f t="shared" si="12"/>
        <v>43</v>
      </c>
      <c r="P228" s="7" t="str">
        <f>Calc!B228</f>
        <v>F</v>
      </c>
      <c r="Q228" s="7">
        <f>IFERROR(VLOOKUP(A228,'Absence Report'!$A$4:$B$29,2,0),0)</f>
        <v>0</v>
      </c>
      <c r="R228" s="17">
        <v>7961</v>
      </c>
    </row>
    <row r="229" spans="1:18">
      <c r="A229" s="4" t="s">
        <v>629</v>
      </c>
      <c r="B229" t="s">
        <v>11</v>
      </c>
      <c r="C229" t="s">
        <v>630</v>
      </c>
      <c r="D229" t="str">
        <f t="shared" si="13"/>
        <v>Benjamin Major-Mills</v>
      </c>
      <c r="E229" t="str">
        <f>RIGHT(Report[[#This Row],[Full Name]],LEN(Report[[#This Row],[Full Name]])-FIND(" ",Report[[#This Row],[Full Name]]))</f>
        <v>Major-Mills</v>
      </c>
      <c r="F229" t="str">
        <f t="shared" si="14"/>
        <v>bmajor-mills@newcollege.com</v>
      </c>
      <c r="G229" t="str">
        <f t="shared" si="15"/>
        <v>2015</v>
      </c>
      <c r="H229" t="s">
        <v>28</v>
      </c>
      <c r="I229" t="s">
        <v>1283</v>
      </c>
      <c r="J229">
        <f>'Marks Term 1'!I229</f>
        <v>95</v>
      </c>
      <c r="K229">
        <f>'Marks Term 2'!I229</f>
        <v>93</v>
      </c>
      <c r="L229">
        <f>'Marks Term 3'!I229</f>
        <v>85</v>
      </c>
      <c r="M229">
        <f>'Marks Term 4'!I229</f>
        <v>93</v>
      </c>
      <c r="O229" s="13">
        <f t="shared" si="12"/>
        <v>91.5</v>
      </c>
      <c r="P229" s="7" t="str">
        <f>Calc!B229</f>
        <v>A</v>
      </c>
      <c r="Q229" s="7">
        <f>IFERROR(VLOOKUP(A229,'Absence Report'!$A$4:$B$29,2,0),0)</f>
        <v>0</v>
      </c>
      <c r="R229" s="17">
        <v>9901</v>
      </c>
    </row>
    <row r="230" spans="1:18">
      <c r="A230" s="4" t="s">
        <v>631</v>
      </c>
      <c r="B230" t="s">
        <v>632</v>
      </c>
      <c r="C230" t="s">
        <v>633</v>
      </c>
      <c r="D230" t="str">
        <f t="shared" si="13"/>
        <v>Zahab Makhdoom</v>
      </c>
      <c r="E230" t="str">
        <f>RIGHT(Report[[#This Row],[Full Name]],LEN(Report[[#This Row],[Full Name]])-FIND(" ",Report[[#This Row],[Full Name]]))</f>
        <v>Makhdoom</v>
      </c>
      <c r="F230" t="str">
        <f t="shared" si="14"/>
        <v>zmakhdoom@newcollege.com</v>
      </c>
      <c r="G230" t="str">
        <f t="shared" si="15"/>
        <v>2017</v>
      </c>
      <c r="H230" t="s">
        <v>24</v>
      </c>
      <c r="I230" t="s">
        <v>1283</v>
      </c>
      <c r="J230">
        <f>'Marks Term 1'!I230</f>
        <v>81</v>
      </c>
      <c r="K230">
        <f>'Marks Term 2'!I230</f>
        <v>77</v>
      </c>
      <c r="L230">
        <f>'Marks Term 3'!I230</f>
        <v>63</v>
      </c>
      <c r="M230">
        <f>'Marks Term 4'!I230</f>
        <v>68</v>
      </c>
      <c r="O230" s="13">
        <f t="shared" si="12"/>
        <v>72.25</v>
      </c>
      <c r="P230" s="7" t="str">
        <f>Calc!B230</f>
        <v>C</v>
      </c>
      <c r="Q230" s="7">
        <f>IFERROR(VLOOKUP(A230,'Absence Report'!$A$4:$B$29,2,0),0)</f>
        <v>0</v>
      </c>
      <c r="R230" s="17">
        <v>2004</v>
      </c>
    </row>
    <row r="231" spans="1:18">
      <c r="A231" s="4" t="s">
        <v>634</v>
      </c>
      <c r="B231" t="s">
        <v>109</v>
      </c>
      <c r="C231" t="s">
        <v>635</v>
      </c>
      <c r="D231" t="str">
        <f t="shared" si="13"/>
        <v>Timothy Man</v>
      </c>
      <c r="E231" t="str">
        <f>RIGHT(Report[[#This Row],[Full Name]],LEN(Report[[#This Row],[Full Name]])-FIND(" ",Report[[#This Row],[Full Name]]))</f>
        <v>Man</v>
      </c>
      <c r="F231" t="str">
        <f t="shared" si="14"/>
        <v>tman@newcollege.com</v>
      </c>
      <c r="G231" t="str">
        <f t="shared" si="15"/>
        <v>2015</v>
      </c>
      <c r="H231" t="s">
        <v>28</v>
      </c>
      <c r="I231" t="s">
        <v>1284</v>
      </c>
      <c r="J231">
        <f>'Marks Term 1'!I231</f>
        <v>87</v>
      </c>
      <c r="K231">
        <f>'Marks Term 2'!I231</f>
        <v>94</v>
      </c>
      <c r="L231">
        <f>'Marks Term 3'!I231</f>
        <v>97</v>
      </c>
      <c r="M231">
        <f>'Marks Term 4'!I231</f>
        <v>92</v>
      </c>
      <c r="O231" s="13">
        <f t="shared" si="12"/>
        <v>92.5</v>
      </c>
      <c r="P231" s="7" t="str">
        <f>Calc!B231</f>
        <v>A</v>
      </c>
      <c r="Q231" s="7">
        <f>IFERROR(VLOOKUP(A231,'Absence Report'!$A$4:$B$29,2,0),0)</f>
        <v>15</v>
      </c>
      <c r="R231" s="17">
        <v>14069</v>
      </c>
    </row>
    <row r="232" spans="1:18">
      <c r="A232" s="4" t="s">
        <v>636</v>
      </c>
      <c r="B232" t="s">
        <v>637</v>
      </c>
      <c r="C232" t="s">
        <v>638</v>
      </c>
      <c r="D232" t="str">
        <f t="shared" si="13"/>
        <v>Jing Manalo</v>
      </c>
      <c r="E232" t="str">
        <f>RIGHT(Report[[#This Row],[Full Name]],LEN(Report[[#This Row],[Full Name]])-FIND(" ",Report[[#This Row],[Full Name]]))</f>
        <v>Manalo</v>
      </c>
      <c r="F232" t="str">
        <f t="shared" si="14"/>
        <v>jmanalo@newcollege.com</v>
      </c>
      <c r="G232" t="str">
        <f t="shared" si="15"/>
        <v>2016</v>
      </c>
      <c r="H232" t="s">
        <v>24</v>
      </c>
      <c r="I232" t="s">
        <v>1283</v>
      </c>
      <c r="J232">
        <f>'Marks Term 1'!I232</f>
        <v>38</v>
      </c>
      <c r="K232">
        <f>'Marks Term 2'!I232</f>
        <v>38</v>
      </c>
      <c r="L232">
        <f>'Marks Term 3'!I232</f>
        <v>69</v>
      </c>
      <c r="M232">
        <f>'Marks Term 4'!I232</f>
        <v>36</v>
      </c>
      <c r="O232" s="13">
        <f t="shared" si="12"/>
        <v>45.25</v>
      </c>
      <c r="P232" s="7" t="str">
        <f>Calc!B232</f>
        <v>E</v>
      </c>
      <c r="Q232" s="7">
        <f>IFERROR(VLOOKUP(A232,'Absence Report'!$A$4:$B$29,2,0),0)</f>
        <v>0</v>
      </c>
      <c r="R232" s="17">
        <v>12153</v>
      </c>
    </row>
    <row r="233" spans="1:18">
      <c r="A233" s="4" t="s">
        <v>639</v>
      </c>
      <c r="B233" t="s">
        <v>606</v>
      </c>
      <c r="C233" t="s">
        <v>640</v>
      </c>
      <c r="D233" t="str">
        <f t="shared" si="13"/>
        <v>James Manickam</v>
      </c>
      <c r="E233" t="str">
        <f>RIGHT(Report[[#This Row],[Full Name]],LEN(Report[[#This Row],[Full Name]])-FIND(" ",Report[[#This Row],[Full Name]]))</f>
        <v>Manickam</v>
      </c>
      <c r="F233" t="str">
        <f t="shared" si="14"/>
        <v>jmanickam@newcollege.com</v>
      </c>
      <c r="G233" t="str">
        <f t="shared" si="15"/>
        <v>2016</v>
      </c>
      <c r="H233" t="s">
        <v>13</v>
      </c>
      <c r="I233" t="s">
        <v>1282</v>
      </c>
      <c r="J233">
        <f>'Marks Term 1'!I233</f>
        <v>69</v>
      </c>
      <c r="K233">
        <f>'Marks Term 2'!I233</f>
        <v>68</v>
      </c>
      <c r="L233">
        <f>'Marks Term 3'!I233</f>
        <v>83</v>
      </c>
      <c r="M233">
        <f>'Marks Term 4'!I233</f>
        <v>49</v>
      </c>
      <c r="O233" s="13">
        <f t="shared" si="12"/>
        <v>67.25</v>
      </c>
      <c r="P233" s="7" t="str">
        <f>Calc!B233</f>
        <v>C</v>
      </c>
      <c r="Q233" s="7">
        <f>IFERROR(VLOOKUP(A233,'Absence Report'!$A$4:$B$29,2,0),0)</f>
        <v>0</v>
      </c>
      <c r="R233" s="17">
        <v>239</v>
      </c>
    </row>
    <row r="234" spans="1:18">
      <c r="A234" s="4" t="s">
        <v>641</v>
      </c>
      <c r="B234" t="s">
        <v>637</v>
      </c>
      <c r="C234" t="s">
        <v>642</v>
      </c>
      <c r="D234" t="str">
        <f t="shared" si="13"/>
        <v>Jing Mansour</v>
      </c>
      <c r="E234" t="str">
        <f>RIGHT(Report[[#This Row],[Full Name]],LEN(Report[[#This Row],[Full Name]])-FIND(" ",Report[[#This Row],[Full Name]]))</f>
        <v>Mansour</v>
      </c>
      <c r="F234" t="str">
        <f t="shared" si="14"/>
        <v>jmansour@newcollege.com</v>
      </c>
      <c r="G234" t="str">
        <f t="shared" si="15"/>
        <v>2015</v>
      </c>
      <c r="H234" t="s">
        <v>28</v>
      </c>
      <c r="I234" t="s">
        <v>1282</v>
      </c>
      <c r="J234">
        <f>'Marks Term 1'!I234</f>
        <v>93</v>
      </c>
      <c r="K234">
        <f>'Marks Term 2'!I234</f>
        <v>96</v>
      </c>
      <c r="L234">
        <f>'Marks Term 3'!I234</f>
        <v>76</v>
      </c>
      <c r="M234">
        <f>'Marks Term 4'!I234</f>
        <v>87</v>
      </c>
      <c r="O234" s="13">
        <f t="shared" si="12"/>
        <v>88</v>
      </c>
      <c r="P234" s="7" t="str">
        <f>Calc!B234</f>
        <v>A</v>
      </c>
      <c r="Q234" s="7">
        <f>IFERROR(VLOOKUP(A234,'Absence Report'!$A$4:$B$29,2,0),0)</f>
        <v>0</v>
      </c>
      <c r="R234" s="17">
        <v>15060</v>
      </c>
    </row>
    <row r="235" spans="1:18">
      <c r="A235" s="4" t="s">
        <v>643</v>
      </c>
      <c r="B235" t="s">
        <v>644</v>
      </c>
      <c r="C235" t="s">
        <v>645</v>
      </c>
      <c r="D235" t="str">
        <f t="shared" si="13"/>
        <v>Nicole Marcus</v>
      </c>
      <c r="E235" t="str">
        <f>RIGHT(Report[[#This Row],[Full Name]],LEN(Report[[#This Row],[Full Name]])-FIND(" ",Report[[#This Row],[Full Name]]))</f>
        <v>Marcus</v>
      </c>
      <c r="F235" t="str">
        <f t="shared" si="14"/>
        <v>nmarcus@newcollege.com</v>
      </c>
      <c r="G235" t="str">
        <f t="shared" si="15"/>
        <v>2015</v>
      </c>
      <c r="H235" t="s">
        <v>20</v>
      </c>
      <c r="I235" t="s">
        <v>1284</v>
      </c>
      <c r="J235">
        <f>'Marks Term 1'!I235</f>
        <v>62</v>
      </c>
      <c r="K235">
        <f>'Marks Term 2'!I235</f>
        <v>63</v>
      </c>
      <c r="L235">
        <f>'Marks Term 3'!I235</f>
        <v>39</v>
      </c>
      <c r="M235">
        <f>'Marks Term 4'!I235</f>
        <v>46</v>
      </c>
      <c r="O235" s="13">
        <f t="shared" si="12"/>
        <v>52.5</v>
      </c>
      <c r="P235" s="7" t="str">
        <f>Calc!B235</f>
        <v>E</v>
      </c>
      <c r="Q235" s="7">
        <f>IFERROR(VLOOKUP(A235,'Absence Report'!$A$4:$B$29,2,0),0)</f>
        <v>0</v>
      </c>
      <c r="R235" s="17">
        <v>11460</v>
      </c>
    </row>
    <row r="236" spans="1:18">
      <c r="A236" s="4" t="s">
        <v>646</v>
      </c>
      <c r="B236" t="s">
        <v>647</v>
      </c>
      <c r="C236" t="s">
        <v>648</v>
      </c>
      <c r="D236" t="str">
        <f t="shared" si="13"/>
        <v>Sunny Marshall</v>
      </c>
      <c r="E236" t="str">
        <f>RIGHT(Report[[#This Row],[Full Name]],LEN(Report[[#This Row],[Full Name]])-FIND(" ",Report[[#This Row],[Full Name]]))</f>
        <v>Marshall</v>
      </c>
      <c r="F236" t="str">
        <f t="shared" si="14"/>
        <v>smarshall@newcollege.com</v>
      </c>
      <c r="G236" t="str">
        <f t="shared" si="15"/>
        <v>2017</v>
      </c>
      <c r="H236" t="s">
        <v>24</v>
      </c>
      <c r="I236" t="s">
        <v>1283</v>
      </c>
      <c r="J236">
        <f>'Marks Term 1'!I236</f>
        <v>77</v>
      </c>
      <c r="K236">
        <f>'Marks Term 2'!I236</f>
        <v>62</v>
      </c>
      <c r="L236">
        <f>'Marks Term 3'!I236</f>
        <v>86</v>
      </c>
      <c r="M236">
        <f>'Marks Term 4'!I236</f>
        <v>61</v>
      </c>
      <c r="O236" s="13">
        <f t="shared" si="12"/>
        <v>71.5</v>
      </c>
      <c r="P236" s="7" t="str">
        <f>Calc!B236</f>
        <v>C</v>
      </c>
      <c r="Q236" s="7">
        <f>IFERROR(VLOOKUP(A236,'Absence Report'!$A$4:$B$29,2,0),0)</f>
        <v>0</v>
      </c>
      <c r="R236" s="17">
        <v>4822</v>
      </c>
    </row>
    <row r="237" spans="1:18">
      <c r="A237" s="4" t="s">
        <v>649</v>
      </c>
      <c r="B237" t="s">
        <v>624</v>
      </c>
      <c r="C237" t="s">
        <v>650</v>
      </c>
      <c r="D237" t="str">
        <f t="shared" si="13"/>
        <v>Jared Mathias</v>
      </c>
      <c r="E237" t="str">
        <f>RIGHT(Report[[#This Row],[Full Name]],LEN(Report[[#This Row],[Full Name]])-FIND(" ",Report[[#This Row],[Full Name]]))</f>
        <v>Mathias</v>
      </c>
      <c r="F237" t="str">
        <f t="shared" si="14"/>
        <v>jmathias@newcollege.com</v>
      </c>
      <c r="G237" t="str">
        <f t="shared" si="15"/>
        <v>2017</v>
      </c>
      <c r="H237" t="s">
        <v>13</v>
      </c>
      <c r="I237" t="s">
        <v>1282</v>
      </c>
      <c r="J237">
        <f>'Marks Term 1'!I237</f>
        <v>62</v>
      </c>
      <c r="K237">
        <f>'Marks Term 2'!I237</f>
        <v>60</v>
      </c>
      <c r="L237">
        <f>'Marks Term 3'!I237</f>
        <v>51</v>
      </c>
      <c r="M237">
        <f>'Marks Term 4'!I237</f>
        <v>69</v>
      </c>
      <c r="O237" s="13">
        <f t="shared" si="12"/>
        <v>60.5</v>
      </c>
      <c r="P237" s="7" t="str">
        <f>Calc!B237</f>
        <v>D</v>
      </c>
      <c r="Q237" s="7">
        <f>IFERROR(VLOOKUP(A237,'Absence Report'!$A$4:$B$29,2,0),0)</f>
        <v>0</v>
      </c>
      <c r="R237" s="17">
        <v>10334</v>
      </c>
    </row>
    <row r="238" spans="1:18">
      <c r="A238" s="4" t="s">
        <v>651</v>
      </c>
      <c r="B238" t="s">
        <v>527</v>
      </c>
      <c r="C238" t="s">
        <v>652</v>
      </c>
      <c r="D238" t="str">
        <f t="shared" si="13"/>
        <v>Anna Matthias</v>
      </c>
      <c r="E238" t="str">
        <f>RIGHT(Report[[#This Row],[Full Name]],LEN(Report[[#This Row],[Full Name]])-FIND(" ",Report[[#This Row],[Full Name]]))</f>
        <v>Matthias</v>
      </c>
      <c r="F238" t="str">
        <f t="shared" si="14"/>
        <v>amatthias@newcollege.com</v>
      </c>
      <c r="G238" t="str">
        <f t="shared" si="15"/>
        <v>2017</v>
      </c>
      <c r="H238" t="s">
        <v>28</v>
      </c>
      <c r="I238" t="s">
        <v>1284</v>
      </c>
      <c r="J238">
        <f>'Marks Term 1'!I238</f>
        <v>43</v>
      </c>
      <c r="K238">
        <f>'Marks Term 2'!I238</f>
        <v>71</v>
      </c>
      <c r="L238">
        <f>'Marks Term 3'!I238</f>
        <v>79</v>
      </c>
      <c r="M238">
        <f>'Marks Term 4'!I238</f>
        <v>66</v>
      </c>
      <c r="O238" s="13">
        <f t="shared" si="12"/>
        <v>64.75</v>
      </c>
      <c r="P238" s="7" t="str">
        <f>Calc!B238</f>
        <v>D</v>
      </c>
      <c r="Q238" s="7">
        <f>IFERROR(VLOOKUP(A238,'Absence Report'!$A$4:$B$29,2,0),0)</f>
        <v>0</v>
      </c>
      <c r="R238" s="17">
        <v>7924</v>
      </c>
    </row>
    <row r="239" spans="1:18">
      <c r="A239" s="4" t="s">
        <v>653</v>
      </c>
      <c r="B239" t="s">
        <v>654</v>
      </c>
      <c r="C239" t="s">
        <v>655</v>
      </c>
      <c r="D239" t="str">
        <f t="shared" si="13"/>
        <v>Cameron Mcalpine</v>
      </c>
      <c r="E239" t="str">
        <f>RIGHT(Report[[#This Row],[Full Name]],LEN(Report[[#This Row],[Full Name]])-FIND(" ",Report[[#This Row],[Full Name]]))</f>
        <v>Mcalpine</v>
      </c>
      <c r="F239" t="str">
        <f t="shared" si="14"/>
        <v>cmcalpine@newcollege.com</v>
      </c>
      <c r="G239" t="str">
        <f t="shared" si="15"/>
        <v>2015</v>
      </c>
      <c r="H239" t="s">
        <v>13</v>
      </c>
      <c r="I239" t="s">
        <v>1284</v>
      </c>
      <c r="J239">
        <f>'Marks Term 1'!I239</f>
        <v>46</v>
      </c>
      <c r="K239">
        <f>'Marks Term 2'!I239</f>
        <v>64</v>
      </c>
      <c r="L239">
        <f>'Marks Term 3'!I239</f>
        <v>54</v>
      </c>
      <c r="M239">
        <f>'Marks Term 4'!I239</f>
        <v>29</v>
      </c>
      <c r="O239" s="13">
        <f t="shared" si="12"/>
        <v>48.25</v>
      </c>
      <c r="P239" s="7" t="str">
        <f>Calc!B239</f>
        <v>E</v>
      </c>
      <c r="Q239" s="7">
        <f>IFERROR(VLOOKUP(A239,'Absence Report'!$A$4:$B$29,2,0),0)</f>
        <v>0</v>
      </c>
      <c r="R239" s="17">
        <v>654</v>
      </c>
    </row>
    <row r="240" spans="1:18">
      <c r="A240" s="4" t="s">
        <v>656</v>
      </c>
      <c r="B240" t="s">
        <v>246</v>
      </c>
      <c r="C240" t="s">
        <v>657</v>
      </c>
      <c r="D240" t="str">
        <f t="shared" si="13"/>
        <v>Thomas Mccarthy</v>
      </c>
      <c r="E240" t="str">
        <f>RIGHT(Report[[#This Row],[Full Name]],LEN(Report[[#This Row],[Full Name]])-FIND(" ",Report[[#This Row],[Full Name]]))</f>
        <v>Mccarthy</v>
      </c>
      <c r="F240" t="str">
        <f t="shared" si="14"/>
        <v>tmccarthy@newcollege.com</v>
      </c>
      <c r="G240" t="str">
        <f t="shared" si="15"/>
        <v>2016</v>
      </c>
      <c r="H240" t="s">
        <v>24</v>
      </c>
      <c r="I240" t="s">
        <v>1283</v>
      </c>
      <c r="J240">
        <f>'Marks Term 1'!I240</f>
        <v>45</v>
      </c>
      <c r="K240">
        <f>'Marks Term 2'!I240</f>
        <v>34</v>
      </c>
      <c r="L240">
        <f>'Marks Term 3'!I240</f>
        <v>52</v>
      </c>
      <c r="M240">
        <f>'Marks Term 4'!I240</f>
        <v>29</v>
      </c>
      <c r="O240" s="13">
        <f t="shared" si="12"/>
        <v>40</v>
      </c>
      <c r="P240" s="7" t="str">
        <f>Calc!B240</f>
        <v>F</v>
      </c>
      <c r="Q240" s="7">
        <f>IFERROR(VLOOKUP(A240,'Absence Report'!$A$4:$B$29,2,0),0)</f>
        <v>0</v>
      </c>
      <c r="R240" s="17">
        <v>6755</v>
      </c>
    </row>
    <row r="241" spans="1:18">
      <c r="A241" s="4" t="s">
        <v>658</v>
      </c>
      <c r="B241" t="s">
        <v>659</v>
      </c>
      <c r="C241" t="s">
        <v>660</v>
      </c>
      <c r="D241" t="str">
        <f t="shared" si="13"/>
        <v>Danica Mckinnon</v>
      </c>
      <c r="E241" t="str">
        <f>RIGHT(Report[[#This Row],[Full Name]],LEN(Report[[#This Row],[Full Name]])-FIND(" ",Report[[#This Row],[Full Name]]))</f>
        <v>Mckinnon</v>
      </c>
      <c r="F241" t="str">
        <f t="shared" si="14"/>
        <v>dmckinnon@newcollege.com</v>
      </c>
      <c r="G241" t="str">
        <f t="shared" si="15"/>
        <v>2015</v>
      </c>
      <c r="H241" t="s">
        <v>28</v>
      </c>
      <c r="I241" t="s">
        <v>1284</v>
      </c>
      <c r="J241">
        <f>'Marks Term 1'!I241</f>
        <v>74</v>
      </c>
      <c r="K241">
        <f>'Marks Term 2'!I241</f>
        <v>52</v>
      </c>
      <c r="L241">
        <f>'Marks Term 3'!I241</f>
        <v>100</v>
      </c>
      <c r="M241">
        <f>'Marks Term 4'!I241</f>
        <v>82</v>
      </c>
      <c r="O241" s="13">
        <f t="shared" si="12"/>
        <v>77</v>
      </c>
      <c r="P241" s="7" t="str">
        <f>Calc!B241</f>
        <v>B</v>
      </c>
      <c r="Q241" s="7">
        <f>IFERROR(VLOOKUP(A241,'Absence Report'!$A$4:$B$29,2,0),0)</f>
        <v>0</v>
      </c>
      <c r="R241" s="17">
        <v>4262</v>
      </c>
    </row>
    <row r="242" spans="1:18">
      <c r="A242" s="4" t="s">
        <v>661</v>
      </c>
      <c r="B242" t="s">
        <v>662</v>
      </c>
      <c r="C242" t="s">
        <v>663</v>
      </c>
      <c r="D242" t="str">
        <f t="shared" si="13"/>
        <v>William Mcmurray</v>
      </c>
      <c r="E242" t="str">
        <f>RIGHT(Report[[#This Row],[Full Name]],LEN(Report[[#This Row],[Full Name]])-FIND(" ",Report[[#This Row],[Full Name]]))</f>
        <v>Mcmurray</v>
      </c>
      <c r="F242" t="str">
        <f t="shared" si="14"/>
        <v>wmcmurray@newcollege.com</v>
      </c>
      <c r="G242" t="str">
        <f t="shared" si="15"/>
        <v>2015</v>
      </c>
      <c r="H242" t="s">
        <v>20</v>
      </c>
      <c r="I242" t="s">
        <v>1283</v>
      </c>
      <c r="J242">
        <f>'Marks Term 1'!I242</f>
        <v>59</v>
      </c>
      <c r="K242">
        <f>'Marks Term 2'!I242</f>
        <v>54</v>
      </c>
      <c r="L242">
        <f>'Marks Term 3'!I242</f>
        <v>49</v>
      </c>
      <c r="M242">
        <f>'Marks Term 4'!I242</f>
        <v>77</v>
      </c>
      <c r="O242" s="13">
        <f t="shared" si="12"/>
        <v>59.75</v>
      </c>
      <c r="P242" s="7" t="str">
        <f>Calc!B242</f>
        <v>D</v>
      </c>
      <c r="Q242" s="7">
        <f>IFERROR(VLOOKUP(A242,'Absence Report'!$A$4:$B$29,2,0),0)</f>
        <v>0</v>
      </c>
      <c r="R242" s="17">
        <v>5880</v>
      </c>
    </row>
    <row r="243" spans="1:18">
      <c r="A243" s="4" t="s">
        <v>664</v>
      </c>
      <c r="B243" t="s">
        <v>665</v>
      </c>
      <c r="C243" t="s">
        <v>666</v>
      </c>
      <c r="D243" t="str">
        <f t="shared" si="13"/>
        <v>Pauline Mcwhinney</v>
      </c>
      <c r="E243" t="str">
        <f>RIGHT(Report[[#This Row],[Full Name]],LEN(Report[[#This Row],[Full Name]])-FIND(" ",Report[[#This Row],[Full Name]]))</f>
        <v>Mcwhinney</v>
      </c>
      <c r="F243" t="str">
        <f t="shared" si="14"/>
        <v>pmcwhinney@newcollege.com</v>
      </c>
      <c r="G243" t="str">
        <f t="shared" si="15"/>
        <v>2017</v>
      </c>
      <c r="H243" t="s">
        <v>13</v>
      </c>
      <c r="I243" t="s">
        <v>1282</v>
      </c>
      <c r="J243">
        <f>'Marks Term 1'!I243</f>
        <v>97</v>
      </c>
      <c r="K243">
        <f>'Marks Term 2'!I243</f>
        <v>96</v>
      </c>
      <c r="L243">
        <f>'Marks Term 3'!I243</f>
        <v>94</v>
      </c>
      <c r="M243">
        <f>'Marks Term 4'!I243</f>
        <v>90</v>
      </c>
      <c r="O243" s="13">
        <f t="shared" si="12"/>
        <v>94.25</v>
      </c>
      <c r="P243" s="7" t="str">
        <f>Calc!B243</f>
        <v>A</v>
      </c>
      <c r="Q243" s="7">
        <f>IFERROR(VLOOKUP(A243,'Absence Report'!$A$4:$B$29,2,0),0)</f>
        <v>15</v>
      </c>
      <c r="R243" s="17">
        <v>6843</v>
      </c>
    </row>
    <row r="244" spans="1:18">
      <c r="A244" s="4" t="s">
        <v>667</v>
      </c>
      <c r="B244" t="s">
        <v>668</v>
      </c>
      <c r="C244" t="s">
        <v>669</v>
      </c>
      <c r="D244" t="str">
        <f t="shared" si="13"/>
        <v>Djordy Mehmet</v>
      </c>
      <c r="E244" t="str">
        <f>RIGHT(Report[[#This Row],[Full Name]],LEN(Report[[#This Row],[Full Name]])-FIND(" ",Report[[#This Row],[Full Name]]))</f>
        <v>Mehmet</v>
      </c>
      <c r="F244" t="str">
        <f t="shared" si="14"/>
        <v>dmehmet@newcollege.com</v>
      </c>
      <c r="G244" t="str">
        <f t="shared" si="15"/>
        <v>2016</v>
      </c>
      <c r="H244" t="s">
        <v>24</v>
      </c>
      <c r="I244" t="s">
        <v>1284</v>
      </c>
      <c r="J244">
        <f>'Marks Term 1'!I244</f>
        <v>41</v>
      </c>
      <c r="K244">
        <f>'Marks Term 2'!I244</f>
        <v>56</v>
      </c>
      <c r="L244">
        <f>'Marks Term 3'!I244</f>
        <v>33</v>
      </c>
      <c r="M244">
        <f>'Marks Term 4'!I244</f>
        <v>30</v>
      </c>
      <c r="O244" s="13">
        <f t="shared" si="12"/>
        <v>40</v>
      </c>
      <c r="P244" s="7" t="str">
        <f>Calc!B244</f>
        <v>F</v>
      </c>
      <c r="Q244" s="7">
        <f>IFERROR(VLOOKUP(A244,'Absence Report'!$A$4:$B$29,2,0),0)</f>
        <v>0</v>
      </c>
      <c r="R244" s="17">
        <v>4012</v>
      </c>
    </row>
    <row r="245" spans="1:18">
      <c r="A245" s="4" t="s">
        <v>670</v>
      </c>
      <c r="B245" t="s">
        <v>671</v>
      </c>
      <c r="C245" t="s">
        <v>672</v>
      </c>
      <c r="D245" t="str">
        <f t="shared" si="13"/>
        <v>Panpan Men</v>
      </c>
      <c r="E245" t="str">
        <f>RIGHT(Report[[#This Row],[Full Name]],LEN(Report[[#This Row],[Full Name]])-FIND(" ",Report[[#This Row],[Full Name]]))</f>
        <v>Men</v>
      </c>
      <c r="F245" t="str">
        <f t="shared" si="14"/>
        <v>pmen@newcollege.com</v>
      </c>
      <c r="G245" t="str">
        <f t="shared" si="15"/>
        <v>2016</v>
      </c>
      <c r="H245" t="s">
        <v>28</v>
      </c>
      <c r="I245" t="s">
        <v>1283</v>
      </c>
      <c r="J245">
        <f>'Marks Term 1'!I245</f>
        <v>88</v>
      </c>
      <c r="K245">
        <f>'Marks Term 2'!I245</f>
        <v>74</v>
      </c>
      <c r="L245">
        <f>'Marks Term 3'!I245</f>
        <v>84</v>
      </c>
      <c r="M245">
        <f>'Marks Term 4'!I245</f>
        <v>53</v>
      </c>
      <c r="O245" s="13">
        <f t="shared" si="12"/>
        <v>74.75</v>
      </c>
      <c r="P245" s="7" t="str">
        <f>Calc!B245</f>
        <v>C</v>
      </c>
      <c r="Q245" s="7">
        <f>IFERROR(VLOOKUP(A245,'Absence Report'!$A$4:$B$29,2,0),0)</f>
        <v>0</v>
      </c>
      <c r="R245" s="17">
        <v>10733</v>
      </c>
    </row>
    <row r="246" spans="1:18">
      <c r="A246" s="4" t="s">
        <v>673</v>
      </c>
      <c r="B246" t="s">
        <v>85</v>
      </c>
      <c r="C246" t="s">
        <v>674</v>
      </c>
      <c r="D246" t="str">
        <f t="shared" si="13"/>
        <v>Daniel Meyer-Williams</v>
      </c>
      <c r="E246" t="str">
        <f>RIGHT(Report[[#This Row],[Full Name]],LEN(Report[[#This Row],[Full Name]])-FIND(" ",Report[[#This Row],[Full Name]]))</f>
        <v>Meyer-Williams</v>
      </c>
      <c r="F246" t="str">
        <f t="shared" si="14"/>
        <v>dmeyer-williams@newcollege.com</v>
      </c>
      <c r="G246" t="str">
        <f t="shared" si="15"/>
        <v>2015</v>
      </c>
      <c r="H246" t="s">
        <v>24</v>
      </c>
      <c r="I246" t="s">
        <v>1282</v>
      </c>
      <c r="J246">
        <f>'Marks Term 1'!I246</f>
        <v>91</v>
      </c>
      <c r="K246">
        <f>'Marks Term 2'!I246</f>
        <v>97</v>
      </c>
      <c r="L246">
        <f>'Marks Term 3'!I246</f>
        <v>91</v>
      </c>
      <c r="M246">
        <f>'Marks Term 4'!I246</f>
        <v>99</v>
      </c>
      <c r="O246" s="13">
        <f t="shared" si="12"/>
        <v>94.5</v>
      </c>
      <c r="P246" s="7" t="str">
        <f>Calc!B246</f>
        <v>A</v>
      </c>
      <c r="Q246" s="7">
        <f>IFERROR(VLOOKUP(A246,'Absence Report'!$A$4:$B$29,2,0),0)</f>
        <v>0</v>
      </c>
      <c r="R246" s="17">
        <v>1402</v>
      </c>
    </row>
    <row r="247" spans="1:18">
      <c r="A247" s="4" t="s">
        <v>675</v>
      </c>
      <c r="B247" t="s">
        <v>676</v>
      </c>
      <c r="C247" t="s">
        <v>54</v>
      </c>
      <c r="D247" t="str">
        <f t="shared" si="13"/>
        <v>Gianni Michael</v>
      </c>
      <c r="E247" t="str">
        <f>RIGHT(Report[[#This Row],[Full Name]],LEN(Report[[#This Row],[Full Name]])-FIND(" ",Report[[#This Row],[Full Name]]))</f>
        <v>Michael</v>
      </c>
      <c r="F247" t="str">
        <f t="shared" si="14"/>
        <v>gmichael@newcollege.com</v>
      </c>
      <c r="G247" t="str">
        <f t="shared" si="15"/>
        <v>2017</v>
      </c>
      <c r="H247" t="s">
        <v>20</v>
      </c>
      <c r="I247" t="s">
        <v>1284</v>
      </c>
      <c r="J247">
        <f>'Marks Term 1'!I247</f>
        <v>93</v>
      </c>
      <c r="K247">
        <f>'Marks Term 2'!I247</f>
        <v>100</v>
      </c>
      <c r="L247">
        <f>'Marks Term 3'!I247</f>
        <v>84</v>
      </c>
      <c r="M247">
        <f>'Marks Term 4'!I247</f>
        <v>82</v>
      </c>
      <c r="O247" s="13">
        <f t="shared" si="12"/>
        <v>89.75</v>
      </c>
      <c r="P247" s="7" t="str">
        <f>Calc!B247</f>
        <v>A</v>
      </c>
      <c r="Q247" s="7">
        <f>IFERROR(VLOOKUP(A247,'Absence Report'!$A$4:$B$29,2,0),0)</f>
        <v>0</v>
      </c>
      <c r="R247" s="17">
        <v>12535</v>
      </c>
    </row>
    <row r="248" spans="1:18">
      <c r="A248" s="4" t="s">
        <v>677</v>
      </c>
      <c r="B248" t="s">
        <v>678</v>
      </c>
      <c r="C248" t="s">
        <v>679</v>
      </c>
      <c r="D248" t="str">
        <f t="shared" si="13"/>
        <v>Joshua Mirels</v>
      </c>
      <c r="E248" t="str">
        <f>RIGHT(Report[[#This Row],[Full Name]],LEN(Report[[#This Row],[Full Name]])-FIND(" ",Report[[#This Row],[Full Name]]))</f>
        <v>Mirels</v>
      </c>
      <c r="F248" t="str">
        <f t="shared" si="14"/>
        <v>jmirels@newcollege.com</v>
      </c>
      <c r="G248" t="str">
        <f t="shared" si="15"/>
        <v>2015</v>
      </c>
      <c r="H248" t="s">
        <v>28</v>
      </c>
      <c r="I248" t="s">
        <v>1284</v>
      </c>
      <c r="J248">
        <f>'Marks Term 1'!I248</f>
        <v>96</v>
      </c>
      <c r="K248">
        <f>'Marks Term 2'!I248</f>
        <v>89</v>
      </c>
      <c r="L248">
        <f>'Marks Term 3'!I248</f>
        <v>67</v>
      </c>
      <c r="M248">
        <f>'Marks Term 4'!I248</f>
        <v>83</v>
      </c>
      <c r="O248" s="13">
        <f t="shared" si="12"/>
        <v>83.75</v>
      </c>
      <c r="P248" s="7" t="str">
        <f>Calc!B248</f>
        <v>B</v>
      </c>
      <c r="Q248" s="7">
        <f>IFERROR(VLOOKUP(A248,'Absence Report'!$A$4:$B$29,2,0),0)</f>
        <v>0</v>
      </c>
      <c r="R248" s="17">
        <v>7707</v>
      </c>
    </row>
    <row r="249" spans="1:18">
      <c r="A249" s="4" t="s">
        <v>680</v>
      </c>
      <c r="B249" t="s">
        <v>681</v>
      </c>
      <c r="C249" t="s">
        <v>682</v>
      </c>
      <c r="D249" t="str">
        <f t="shared" si="13"/>
        <v>Keren Mohan</v>
      </c>
      <c r="E249" t="str">
        <f>RIGHT(Report[[#This Row],[Full Name]],LEN(Report[[#This Row],[Full Name]])-FIND(" ",Report[[#This Row],[Full Name]]))</f>
        <v>Mohan</v>
      </c>
      <c r="F249" t="str">
        <f t="shared" si="14"/>
        <v>kmohan@newcollege.com</v>
      </c>
      <c r="G249" t="str">
        <f t="shared" si="15"/>
        <v>2016</v>
      </c>
      <c r="H249" t="s">
        <v>20</v>
      </c>
      <c r="I249" t="s">
        <v>1282</v>
      </c>
      <c r="J249">
        <f>'Marks Term 1'!I249</f>
        <v>70</v>
      </c>
      <c r="K249">
        <f>'Marks Term 2'!I249</f>
        <v>78</v>
      </c>
      <c r="L249">
        <f>'Marks Term 3'!I249</f>
        <v>92</v>
      </c>
      <c r="M249">
        <f>'Marks Term 4'!I249</f>
        <v>52</v>
      </c>
      <c r="O249" s="13">
        <f t="shared" si="12"/>
        <v>73</v>
      </c>
      <c r="P249" s="7" t="str">
        <f>Calc!B249</f>
        <v>C</v>
      </c>
      <c r="Q249" s="7">
        <f>IFERROR(VLOOKUP(A249,'Absence Report'!$A$4:$B$29,2,0),0)</f>
        <v>0</v>
      </c>
      <c r="R249" s="17">
        <v>11612</v>
      </c>
    </row>
    <row r="250" spans="1:18">
      <c r="A250" s="4" t="s">
        <v>683</v>
      </c>
      <c r="B250" t="s">
        <v>684</v>
      </c>
      <c r="C250" t="s">
        <v>685</v>
      </c>
      <c r="D250" t="str">
        <f t="shared" si="13"/>
        <v>Amanda Mohr</v>
      </c>
      <c r="E250" t="str">
        <f>RIGHT(Report[[#This Row],[Full Name]],LEN(Report[[#This Row],[Full Name]])-FIND(" ",Report[[#This Row],[Full Name]]))</f>
        <v>Mohr</v>
      </c>
      <c r="F250" t="str">
        <f t="shared" si="14"/>
        <v>amohr@newcollege.com</v>
      </c>
      <c r="G250" t="str">
        <f t="shared" si="15"/>
        <v>2015</v>
      </c>
      <c r="H250" t="s">
        <v>24</v>
      </c>
      <c r="I250" t="s">
        <v>1282</v>
      </c>
      <c r="J250">
        <f>'Marks Term 1'!I250</f>
        <v>94</v>
      </c>
      <c r="K250">
        <f>'Marks Term 2'!I250</f>
        <v>85</v>
      </c>
      <c r="L250">
        <f>'Marks Term 3'!I250</f>
        <v>82</v>
      </c>
      <c r="M250">
        <f>'Marks Term 4'!I250</f>
        <v>76</v>
      </c>
      <c r="O250" s="13">
        <f t="shared" si="12"/>
        <v>84.25</v>
      </c>
      <c r="P250" s="7" t="str">
        <f>Calc!B250</f>
        <v>B</v>
      </c>
      <c r="Q250" s="7">
        <f>IFERROR(VLOOKUP(A250,'Absence Report'!$A$4:$B$29,2,0),0)</f>
        <v>0</v>
      </c>
      <c r="R250" s="17">
        <v>3969</v>
      </c>
    </row>
    <row r="251" spans="1:18">
      <c r="A251" s="4" t="s">
        <v>686</v>
      </c>
      <c r="B251" t="s">
        <v>644</v>
      </c>
      <c r="C251" t="s">
        <v>687</v>
      </c>
      <c r="D251" t="str">
        <f t="shared" si="13"/>
        <v>Nicole Morfuni</v>
      </c>
      <c r="E251" t="str">
        <f>RIGHT(Report[[#This Row],[Full Name]],LEN(Report[[#This Row],[Full Name]])-FIND(" ",Report[[#This Row],[Full Name]]))</f>
        <v>Morfuni</v>
      </c>
      <c r="F251" t="str">
        <f t="shared" si="14"/>
        <v>nmorfuni@newcollege.com</v>
      </c>
      <c r="G251" t="str">
        <f t="shared" si="15"/>
        <v>2016</v>
      </c>
      <c r="H251" t="s">
        <v>20</v>
      </c>
      <c r="I251" t="s">
        <v>1284</v>
      </c>
      <c r="J251">
        <f>'Marks Term 1'!I251</f>
        <v>34</v>
      </c>
      <c r="K251">
        <f>'Marks Term 2'!I251</f>
        <v>40</v>
      </c>
      <c r="L251">
        <f>'Marks Term 3'!I251</f>
        <v>38</v>
      </c>
      <c r="M251">
        <f>'Marks Term 4'!I251</f>
        <v>39</v>
      </c>
      <c r="O251" s="13">
        <f t="shared" si="12"/>
        <v>37.75</v>
      </c>
      <c r="P251" s="7" t="str">
        <f>Calc!B251</f>
        <v>F</v>
      </c>
      <c r="Q251" s="7">
        <f>IFERROR(VLOOKUP(A251,'Absence Report'!$A$4:$B$29,2,0),0)</f>
        <v>0</v>
      </c>
      <c r="R251" s="17">
        <v>14794</v>
      </c>
    </row>
    <row r="252" spans="1:18">
      <c r="A252" s="4" t="s">
        <v>688</v>
      </c>
      <c r="B252" t="s">
        <v>272</v>
      </c>
      <c r="C252" t="s">
        <v>689</v>
      </c>
      <c r="D252" t="str">
        <f t="shared" si="13"/>
        <v>Matthew Munasinghe</v>
      </c>
      <c r="E252" t="str">
        <f>RIGHT(Report[[#This Row],[Full Name]],LEN(Report[[#This Row],[Full Name]])-FIND(" ",Report[[#This Row],[Full Name]]))</f>
        <v>Munasinghe</v>
      </c>
      <c r="F252" t="str">
        <f t="shared" si="14"/>
        <v>mmunasinghe@newcollege.com</v>
      </c>
      <c r="G252" t="str">
        <f t="shared" si="15"/>
        <v>2016</v>
      </c>
      <c r="H252" t="s">
        <v>24</v>
      </c>
      <c r="I252" t="s">
        <v>1283</v>
      </c>
      <c r="J252">
        <f>'Marks Term 1'!I252</f>
        <v>98</v>
      </c>
      <c r="K252">
        <f>'Marks Term 2'!I252</f>
        <v>93</v>
      </c>
      <c r="L252">
        <f>'Marks Term 3'!I252</f>
        <v>87</v>
      </c>
      <c r="M252">
        <f>'Marks Term 4'!I252</f>
        <v>98</v>
      </c>
      <c r="O252" s="13">
        <f t="shared" si="12"/>
        <v>94</v>
      </c>
      <c r="P252" s="7" t="str">
        <f>Calc!B252</f>
        <v>A</v>
      </c>
      <c r="Q252" s="7">
        <f>IFERROR(VLOOKUP(A252,'Absence Report'!$A$4:$B$29,2,0),0)</f>
        <v>0</v>
      </c>
      <c r="R252" s="17">
        <v>11063</v>
      </c>
    </row>
    <row r="253" spans="1:18">
      <c r="A253" s="4" t="s">
        <v>690</v>
      </c>
      <c r="B253" t="s">
        <v>85</v>
      </c>
      <c r="C253" t="s">
        <v>691</v>
      </c>
      <c r="D253" t="str">
        <f t="shared" si="13"/>
        <v>Daniel Murdocca</v>
      </c>
      <c r="E253" t="str">
        <f>RIGHT(Report[[#This Row],[Full Name]],LEN(Report[[#This Row],[Full Name]])-FIND(" ",Report[[#This Row],[Full Name]]))</f>
        <v>Murdocca</v>
      </c>
      <c r="F253" t="str">
        <f t="shared" si="14"/>
        <v>dmurdocca@newcollege.com</v>
      </c>
      <c r="G253" t="str">
        <f t="shared" si="15"/>
        <v>2015</v>
      </c>
      <c r="H253" t="s">
        <v>20</v>
      </c>
      <c r="I253" t="s">
        <v>1284</v>
      </c>
      <c r="J253">
        <f>'Marks Term 1'!I253</f>
        <v>65</v>
      </c>
      <c r="K253">
        <f>'Marks Term 2'!I253</f>
        <v>72</v>
      </c>
      <c r="L253">
        <f>'Marks Term 3'!I253</f>
        <v>73</v>
      </c>
      <c r="M253">
        <f>'Marks Term 4'!I253</f>
        <v>55</v>
      </c>
      <c r="O253" s="13">
        <f t="shared" si="12"/>
        <v>66.25</v>
      </c>
      <c r="P253" s="7" t="str">
        <f>Calc!B253</f>
        <v>C</v>
      </c>
      <c r="Q253" s="7">
        <f>IFERROR(VLOOKUP(A253,'Absence Report'!$A$4:$B$29,2,0),0)</f>
        <v>0</v>
      </c>
      <c r="R253" s="17">
        <v>4328</v>
      </c>
    </row>
    <row r="254" spans="1:18">
      <c r="A254" s="4" t="s">
        <v>692</v>
      </c>
      <c r="B254" t="s">
        <v>693</v>
      </c>
      <c r="C254" t="s">
        <v>694</v>
      </c>
      <c r="D254" t="str">
        <f t="shared" si="13"/>
        <v>Nalen Mustafa</v>
      </c>
      <c r="E254" t="str">
        <f>RIGHT(Report[[#This Row],[Full Name]],LEN(Report[[#This Row],[Full Name]])-FIND(" ",Report[[#This Row],[Full Name]]))</f>
        <v>Mustafa</v>
      </c>
      <c r="F254" t="str">
        <f t="shared" si="14"/>
        <v>nmustafa@newcollege.com</v>
      </c>
      <c r="G254" t="str">
        <f t="shared" si="15"/>
        <v>2016</v>
      </c>
      <c r="H254" t="s">
        <v>13</v>
      </c>
      <c r="I254" t="s">
        <v>1284</v>
      </c>
      <c r="J254">
        <f>'Marks Term 1'!I254</f>
        <v>29</v>
      </c>
      <c r="K254">
        <f>'Marks Term 2'!I254</f>
        <v>35</v>
      </c>
      <c r="L254">
        <f>'Marks Term 3'!I254</f>
        <v>17</v>
      </c>
      <c r="M254">
        <f>'Marks Term 4'!I254</f>
        <v>61</v>
      </c>
      <c r="O254" s="13">
        <f t="shared" si="12"/>
        <v>35.5</v>
      </c>
      <c r="P254" s="7" t="str">
        <f>Calc!B254</f>
        <v>F</v>
      </c>
      <c r="Q254" s="7">
        <f>IFERROR(VLOOKUP(A254,'Absence Report'!$A$4:$B$29,2,0),0)</f>
        <v>0</v>
      </c>
      <c r="R254" s="17">
        <v>52</v>
      </c>
    </row>
    <row r="255" spans="1:18">
      <c r="A255" s="4" t="s">
        <v>695</v>
      </c>
      <c r="B255" t="s">
        <v>696</v>
      </c>
      <c r="C255" t="s">
        <v>697</v>
      </c>
      <c r="D255" t="str">
        <f t="shared" si="13"/>
        <v>Nicolas Mutamba</v>
      </c>
      <c r="E255" t="str">
        <f>RIGHT(Report[[#This Row],[Full Name]],LEN(Report[[#This Row],[Full Name]])-FIND(" ",Report[[#This Row],[Full Name]]))</f>
        <v>Mutamba</v>
      </c>
      <c r="F255" t="str">
        <f t="shared" si="14"/>
        <v>nmutamba@newcollege.com</v>
      </c>
      <c r="G255" t="str">
        <f t="shared" si="15"/>
        <v>2017</v>
      </c>
      <c r="H255" t="s">
        <v>24</v>
      </c>
      <c r="I255" t="s">
        <v>1284</v>
      </c>
      <c r="J255">
        <f>'Marks Term 1'!I255</f>
        <v>28</v>
      </c>
      <c r="K255">
        <f>'Marks Term 2'!I255</f>
        <v>16</v>
      </c>
      <c r="L255">
        <f>'Marks Term 3'!I255</f>
        <v>18</v>
      </c>
      <c r="M255">
        <f>'Marks Term 4'!I255</f>
        <v>25</v>
      </c>
      <c r="O255" s="13">
        <f t="shared" si="12"/>
        <v>21.75</v>
      </c>
      <c r="P255" s="7" t="str">
        <f>Calc!B255</f>
        <v>Fail</v>
      </c>
      <c r="Q255" s="7">
        <f>IFERROR(VLOOKUP(A255,'Absence Report'!$A$4:$B$29,2,0),0)</f>
        <v>12</v>
      </c>
      <c r="R255" s="17">
        <v>1655</v>
      </c>
    </row>
    <row r="256" spans="1:18">
      <c r="A256" s="4" t="s">
        <v>698</v>
      </c>
      <c r="B256" t="s">
        <v>699</v>
      </c>
      <c r="C256" t="s">
        <v>700</v>
      </c>
      <c r="D256" t="str">
        <f t="shared" si="13"/>
        <v>Theresa Nanthakumar</v>
      </c>
      <c r="E256" t="str">
        <f>RIGHT(Report[[#This Row],[Full Name]],LEN(Report[[#This Row],[Full Name]])-FIND(" ",Report[[#This Row],[Full Name]]))</f>
        <v>Nanthakumar</v>
      </c>
      <c r="F256" t="str">
        <f t="shared" si="14"/>
        <v>tnanthakumar@newcollege.com</v>
      </c>
      <c r="G256" t="str">
        <f t="shared" si="15"/>
        <v>2017</v>
      </c>
      <c r="H256" t="s">
        <v>20</v>
      </c>
      <c r="I256" t="s">
        <v>1283</v>
      </c>
      <c r="J256">
        <f>'Marks Term 1'!I256</f>
        <v>44</v>
      </c>
      <c r="K256">
        <f>'Marks Term 2'!I256</f>
        <v>25</v>
      </c>
      <c r="L256">
        <f>'Marks Term 3'!I256</f>
        <v>31</v>
      </c>
      <c r="M256">
        <f>'Marks Term 4'!I256</f>
        <v>27</v>
      </c>
      <c r="O256" s="13">
        <f t="shared" si="12"/>
        <v>31.75</v>
      </c>
      <c r="P256" s="7" t="str">
        <f>Calc!B256</f>
        <v>Fail</v>
      </c>
      <c r="Q256" s="7">
        <f>IFERROR(VLOOKUP(A256,'Absence Report'!$A$4:$B$29,2,0),0)</f>
        <v>0</v>
      </c>
      <c r="R256" s="17">
        <v>13488</v>
      </c>
    </row>
    <row r="257" spans="1:18">
      <c r="A257" s="4" t="s">
        <v>701</v>
      </c>
      <c r="B257" t="s">
        <v>465</v>
      </c>
      <c r="C257" t="s">
        <v>702</v>
      </c>
      <c r="D257" t="str">
        <f t="shared" si="13"/>
        <v>Zhou Nanxue</v>
      </c>
      <c r="E257" t="str">
        <f>RIGHT(Report[[#This Row],[Full Name]],LEN(Report[[#This Row],[Full Name]])-FIND(" ",Report[[#This Row],[Full Name]]))</f>
        <v>Nanxue</v>
      </c>
      <c r="F257" t="str">
        <f t="shared" si="14"/>
        <v>znanxue@newcollege.com</v>
      </c>
      <c r="G257" t="str">
        <f t="shared" si="15"/>
        <v>2016</v>
      </c>
      <c r="H257" t="s">
        <v>28</v>
      </c>
      <c r="I257" t="s">
        <v>1284</v>
      </c>
      <c r="J257">
        <f>'Marks Term 1'!I257</f>
        <v>54</v>
      </c>
      <c r="K257">
        <f>'Marks Term 2'!I257</f>
        <v>69</v>
      </c>
      <c r="L257">
        <f>'Marks Term 3'!I257</f>
        <v>65</v>
      </c>
      <c r="M257">
        <f>'Marks Term 4'!I257</f>
        <v>49</v>
      </c>
      <c r="O257" s="13">
        <f t="shared" si="12"/>
        <v>59.25</v>
      </c>
      <c r="P257" s="7" t="str">
        <f>Calc!B257</f>
        <v>D</v>
      </c>
      <c r="Q257" s="7">
        <f>IFERROR(VLOOKUP(A257,'Absence Report'!$A$4:$B$29,2,0),0)</f>
        <v>0</v>
      </c>
      <c r="R257" s="17">
        <v>14892</v>
      </c>
    </row>
    <row r="258" spans="1:18">
      <c r="A258" s="4" t="s">
        <v>703</v>
      </c>
      <c r="B258" t="s">
        <v>307</v>
      </c>
      <c r="C258" t="s">
        <v>704</v>
      </c>
      <c r="D258" t="str">
        <f t="shared" si="13"/>
        <v>Christopher Narayan</v>
      </c>
      <c r="E258" t="str">
        <f>RIGHT(Report[[#This Row],[Full Name]],LEN(Report[[#This Row],[Full Name]])-FIND(" ",Report[[#This Row],[Full Name]]))</f>
        <v>Narayan</v>
      </c>
      <c r="F258" t="str">
        <f t="shared" si="14"/>
        <v>cnarayan@newcollege.com</v>
      </c>
      <c r="G258" t="str">
        <f t="shared" si="15"/>
        <v>2016</v>
      </c>
      <c r="H258" t="s">
        <v>20</v>
      </c>
      <c r="I258" t="s">
        <v>1284</v>
      </c>
      <c r="J258">
        <f>'Marks Term 1'!I258</f>
        <v>96</v>
      </c>
      <c r="K258">
        <f>'Marks Term 2'!I258</f>
        <v>99</v>
      </c>
      <c r="L258">
        <f>'Marks Term 3'!I258</f>
        <v>98</v>
      </c>
      <c r="M258">
        <f>'Marks Term 4'!I258</f>
        <v>73</v>
      </c>
      <c r="O258" s="13">
        <f t="shared" si="12"/>
        <v>91.5</v>
      </c>
      <c r="P258" s="7" t="str">
        <f>Calc!B258</f>
        <v>A</v>
      </c>
      <c r="Q258" s="7">
        <f>IFERROR(VLOOKUP(A258,'Absence Report'!$A$4:$B$29,2,0),0)</f>
        <v>0</v>
      </c>
      <c r="R258" s="17">
        <v>15283</v>
      </c>
    </row>
    <row r="259" spans="1:18">
      <c r="A259" s="4" t="s">
        <v>705</v>
      </c>
      <c r="B259" t="s">
        <v>706</v>
      </c>
      <c r="C259" t="s">
        <v>707</v>
      </c>
      <c r="D259" t="str">
        <f t="shared" si="13"/>
        <v>Vincent Narayana</v>
      </c>
      <c r="E259" t="str">
        <f>RIGHT(Report[[#This Row],[Full Name]],LEN(Report[[#This Row],[Full Name]])-FIND(" ",Report[[#This Row],[Full Name]]))</f>
        <v>Narayana</v>
      </c>
      <c r="F259" t="str">
        <f t="shared" si="14"/>
        <v>vnarayana@newcollege.com</v>
      </c>
      <c r="G259" t="str">
        <f t="shared" si="15"/>
        <v>2016</v>
      </c>
      <c r="H259" t="s">
        <v>28</v>
      </c>
      <c r="I259" t="s">
        <v>1283</v>
      </c>
      <c r="J259">
        <f>'Marks Term 1'!I259</f>
        <v>59</v>
      </c>
      <c r="K259">
        <f>'Marks Term 2'!I259</f>
        <v>81</v>
      </c>
      <c r="L259">
        <f>'Marks Term 3'!I259</f>
        <v>49</v>
      </c>
      <c r="M259">
        <f>'Marks Term 4'!I259</f>
        <v>39</v>
      </c>
      <c r="O259" s="13">
        <f t="shared" si="12"/>
        <v>57</v>
      </c>
      <c r="P259" s="7" t="str">
        <f>Calc!B259</f>
        <v>D</v>
      </c>
      <c r="Q259" s="7">
        <f>IFERROR(VLOOKUP(A259,'Absence Report'!$A$4:$B$29,2,0),0)</f>
        <v>0</v>
      </c>
      <c r="R259" s="17">
        <v>11889</v>
      </c>
    </row>
    <row r="260" spans="1:18">
      <c r="A260" s="4" t="s">
        <v>708</v>
      </c>
      <c r="B260" t="s">
        <v>709</v>
      </c>
      <c r="C260" t="s">
        <v>710</v>
      </c>
      <c r="D260" t="str">
        <f t="shared" si="13"/>
        <v>Jeongmin Nesan</v>
      </c>
      <c r="E260" t="str">
        <f>RIGHT(Report[[#This Row],[Full Name]],LEN(Report[[#This Row],[Full Name]])-FIND(" ",Report[[#This Row],[Full Name]]))</f>
        <v>Nesan</v>
      </c>
      <c r="F260" t="str">
        <f t="shared" si="14"/>
        <v>jnesan@newcollege.com</v>
      </c>
      <c r="G260" t="str">
        <f t="shared" si="15"/>
        <v>2016</v>
      </c>
      <c r="H260" t="s">
        <v>13</v>
      </c>
      <c r="I260" t="s">
        <v>1282</v>
      </c>
      <c r="J260">
        <f>'Marks Term 1'!I260</f>
        <v>32</v>
      </c>
      <c r="K260">
        <f>'Marks Term 2'!I260</f>
        <v>19</v>
      </c>
      <c r="L260">
        <f>'Marks Term 3'!I260</f>
        <v>17</v>
      </c>
      <c r="M260">
        <f>'Marks Term 4'!I260</f>
        <v>24</v>
      </c>
      <c r="O260" s="13">
        <f t="shared" ref="O260:O323" si="16">AVERAGE(J260:M260)</f>
        <v>23</v>
      </c>
      <c r="P260" s="7" t="str">
        <f>Calc!B260</f>
        <v>Fail</v>
      </c>
      <c r="Q260" s="7">
        <f>IFERROR(VLOOKUP(A260,'Absence Report'!$A$4:$B$29,2,0),0)</f>
        <v>0</v>
      </c>
      <c r="R260" s="17">
        <v>11336</v>
      </c>
    </row>
    <row r="261" spans="1:18">
      <c r="A261" s="4" t="s">
        <v>711</v>
      </c>
      <c r="B261" t="s">
        <v>712</v>
      </c>
      <c r="C261" t="s">
        <v>713</v>
      </c>
      <c r="D261" t="str">
        <f t="shared" ref="D261:D324" si="17">PROPER(_xlfn.CONCAT(B261," ",C261))</f>
        <v>Gibson Newell</v>
      </c>
      <c r="E261" t="str">
        <f>RIGHT(Report[[#This Row],[Full Name]],LEN(Report[[#This Row],[Full Name]])-FIND(" ",Report[[#This Row],[Full Name]]))</f>
        <v>Newell</v>
      </c>
      <c r="F261" t="str">
        <f t="shared" ref="F261:F324" si="18">LOWER(_xlfn.CONCAT(LEFT(B261,1),C261,"@newcollege.com"))</f>
        <v>gnewell@newcollege.com</v>
      </c>
      <c r="G261" t="str">
        <f t="shared" ref="G261:G324" si="19">_xlfn.CONCAT("20",RIGHT(A261,2))</f>
        <v>2015</v>
      </c>
      <c r="H261" t="s">
        <v>28</v>
      </c>
      <c r="I261" t="s">
        <v>1283</v>
      </c>
      <c r="J261">
        <f>'Marks Term 1'!I261</f>
        <v>86</v>
      </c>
      <c r="K261">
        <f>'Marks Term 2'!I261</f>
        <v>83</v>
      </c>
      <c r="L261">
        <f>'Marks Term 3'!I261</f>
        <v>95</v>
      </c>
      <c r="M261">
        <f>'Marks Term 4'!I261</f>
        <v>92</v>
      </c>
      <c r="O261" s="13">
        <f t="shared" si="16"/>
        <v>89</v>
      </c>
      <c r="P261" s="7" t="str">
        <f>Calc!B261</f>
        <v>A</v>
      </c>
      <c r="Q261" s="7">
        <f>IFERROR(VLOOKUP(A261,'Absence Report'!$A$4:$B$29,2,0),0)</f>
        <v>0</v>
      </c>
      <c r="R261" s="17">
        <v>10209</v>
      </c>
    </row>
    <row r="262" spans="1:18">
      <c r="A262" s="4" t="s">
        <v>724</v>
      </c>
      <c r="B262" t="s">
        <v>725</v>
      </c>
      <c r="C262" t="s">
        <v>716</v>
      </c>
      <c r="D262" t="str">
        <f t="shared" si="17"/>
        <v>Tony Nguyen</v>
      </c>
      <c r="E262" t="str">
        <f>RIGHT(Report[[#This Row],[Full Name]],LEN(Report[[#This Row],[Full Name]])-FIND(" ",Report[[#This Row],[Full Name]]))</f>
        <v>Nguyen</v>
      </c>
      <c r="F262" t="str">
        <f t="shared" si="18"/>
        <v>tnguyen@newcollege.com</v>
      </c>
      <c r="G262" t="str">
        <f t="shared" si="19"/>
        <v>2016</v>
      </c>
      <c r="H262" t="s">
        <v>13</v>
      </c>
      <c r="I262" t="s">
        <v>1284</v>
      </c>
      <c r="J262">
        <f>'Marks Term 1'!I262</f>
        <v>93</v>
      </c>
      <c r="K262">
        <f>'Marks Term 2'!I262</f>
        <v>86</v>
      </c>
      <c r="L262">
        <f>'Marks Term 3'!I262</f>
        <v>72</v>
      </c>
      <c r="M262">
        <f>'Marks Term 4'!I262</f>
        <v>98</v>
      </c>
      <c r="O262" s="13">
        <f t="shared" si="16"/>
        <v>87.25</v>
      </c>
      <c r="P262" s="7" t="str">
        <f>Calc!B262</f>
        <v>A</v>
      </c>
      <c r="Q262" s="7">
        <f>IFERROR(VLOOKUP(A262,'Absence Report'!$A$4:$B$29,2,0),0)</f>
        <v>9</v>
      </c>
      <c r="R262" s="17">
        <v>11629</v>
      </c>
    </row>
    <row r="263" spans="1:18">
      <c r="A263" s="4" t="s">
        <v>721</v>
      </c>
      <c r="B263" t="s">
        <v>616</v>
      </c>
      <c r="C263" t="s">
        <v>716</v>
      </c>
      <c r="D263" t="str">
        <f t="shared" si="17"/>
        <v>Andrew Nguyen</v>
      </c>
      <c r="E263" t="str">
        <f>RIGHT(Report[[#This Row],[Full Name]],LEN(Report[[#This Row],[Full Name]])-FIND(" ",Report[[#This Row],[Full Name]]))</f>
        <v>Nguyen</v>
      </c>
      <c r="F263" t="str">
        <f t="shared" si="18"/>
        <v>anguyen@newcollege.com</v>
      </c>
      <c r="G263" t="str">
        <f t="shared" si="19"/>
        <v>2017</v>
      </c>
      <c r="H263" t="s">
        <v>24</v>
      </c>
      <c r="I263" t="s">
        <v>1284</v>
      </c>
      <c r="J263">
        <f>'Marks Term 1'!I263</f>
        <v>90</v>
      </c>
      <c r="K263">
        <f>'Marks Term 2'!I263</f>
        <v>80</v>
      </c>
      <c r="L263">
        <f>'Marks Term 3'!I263</f>
        <v>96</v>
      </c>
      <c r="M263">
        <f>'Marks Term 4'!I263</f>
        <v>76</v>
      </c>
      <c r="O263" s="13">
        <f t="shared" si="16"/>
        <v>85.5</v>
      </c>
      <c r="P263" s="7" t="str">
        <f>Calc!B263</f>
        <v>A</v>
      </c>
      <c r="Q263" s="7">
        <f>IFERROR(VLOOKUP(A263,'Absence Report'!$A$4:$B$29,2,0),0)</f>
        <v>0</v>
      </c>
      <c r="R263" s="17">
        <v>7895</v>
      </c>
    </row>
    <row r="264" spans="1:18">
      <c r="A264" s="4" t="s">
        <v>726</v>
      </c>
      <c r="B264" t="s">
        <v>727</v>
      </c>
      <c r="C264" t="s">
        <v>716</v>
      </c>
      <c r="D264" t="str">
        <f t="shared" si="17"/>
        <v>Annierose Nguyen</v>
      </c>
      <c r="E264" t="str">
        <f>RIGHT(Report[[#This Row],[Full Name]],LEN(Report[[#This Row],[Full Name]])-FIND(" ",Report[[#This Row],[Full Name]]))</f>
        <v>Nguyen</v>
      </c>
      <c r="F264" t="str">
        <f t="shared" si="18"/>
        <v>anguyen@newcollege.com</v>
      </c>
      <c r="G264" t="str">
        <f t="shared" si="19"/>
        <v>2015</v>
      </c>
      <c r="H264" t="s">
        <v>13</v>
      </c>
      <c r="I264" t="s">
        <v>1283</v>
      </c>
      <c r="J264">
        <f>'Marks Term 1'!I264</f>
        <v>87</v>
      </c>
      <c r="K264">
        <f>'Marks Term 2'!I264</f>
        <v>71</v>
      </c>
      <c r="L264">
        <f>'Marks Term 3'!I264</f>
        <v>63</v>
      </c>
      <c r="M264">
        <f>'Marks Term 4'!I264</f>
        <v>74</v>
      </c>
      <c r="O264" s="13">
        <f t="shared" si="16"/>
        <v>73.75</v>
      </c>
      <c r="P264" s="7" t="str">
        <f>Calc!B264</f>
        <v>C</v>
      </c>
      <c r="Q264" s="7">
        <f>IFERROR(VLOOKUP(A264,'Absence Report'!$A$4:$B$29,2,0),0)</f>
        <v>0</v>
      </c>
      <c r="R264" s="17">
        <v>5532</v>
      </c>
    </row>
    <row r="265" spans="1:18">
      <c r="A265" s="4" t="s">
        <v>728</v>
      </c>
      <c r="B265" t="s">
        <v>729</v>
      </c>
      <c r="C265" t="s">
        <v>716</v>
      </c>
      <c r="D265" t="str">
        <f t="shared" si="17"/>
        <v>Edward Nguyen</v>
      </c>
      <c r="E265" t="str">
        <f>RIGHT(Report[[#This Row],[Full Name]],LEN(Report[[#This Row],[Full Name]])-FIND(" ",Report[[#This Row],[Full Name]]))</f>
        <v>Nguyen</v>
      </c>
      <c r="F265" t="str">
        <f t="shared" si="18"/>
        <v>enguyen@newcollege.com</v>
      </c>
      <c r="G265" t="str">
        <f t="shared" si="19"/>
        <v>2015</v>
      </c>
      <c r="H265" t="s">
        <v>28</v>
      </c>
      <c r="I265" t="s">
        <v>1282</v>
      </c>
      <c r="J265">
        <f>'Marks Term 1'!I265</f>
        <v>85</v>
      </c>
      <c r="K265">
        <f>'Marks Term 2'!I265</f>
        <v>44</v>
      </c>
      <c r="L265">
        <f>'Marks Term 3'!I265</f>
        <v>78</v>
      </c>
      <c r="M265">
        <f>'Marks Term 4'!I265</f>
        <v>43</v>
      </c>
      <c r="O265" s="13">
        <f t="shared" si="16"/>
        <v>62.5</v>
      </c>
      <c r="P265" s="7" t="str">
        <f>Calc!B265</f>
        <v>D</v>
      </c>
      <c r="Q265" s="7">
        <f>IFERROR(VLOOKUP(A265,'Absence Report'!$A$4:$B$29,2,0),0)</f>
        <v>0</v>
      </c>
      <c r="R265" s="17">
        <v>3056</v>
      </c>
    </row>
    <row r="266" spans="1:18">
      <c r="A266" s="4" t="s">
        <v>714</v>
      </c>
      <c r="B266" t="s">
        <v>715</v>
      </c>
      <c r="C266" t="s">
        <v>716</v>
      </c>
      <c r="D266" t="str">
        <f t="shared" si="17"/>
        <v>Jennifer Nguyen</v>
      </c>
      <c r="E266" t="str">
        <f>RIGHT(Report[[#This Row],[Full Name]],LEN(Report[[#This Row],[Full Name]])-FIND(" ",Report[[#This Row],[Full Name]]))</f>
        <v>Nguyen</v>
      </c>
      <c r="F266" t="str">
        <f t="shared" si="18"/>
        <v>jnguyen@newcollege.com</v>
      </c>
      <c r="G266" t="str">
        <f t="shared" si="19"/>
        <v>2015</v>
      </c>
      <c r="H266" t="s">
        <v>13</v>
      </c>
      <c r="I266" t="s">
        <v>1284</v>
      </c>
      <c r="J266">
        <f>'Marks Term 1'!I266</f>
        <v>78</v>
      </c>
      <c r="K266">
        <f>'Marks Term 2'!I266</f>
        <v>91</v>
      </c>
      <c r="L266">
        <f>'Marks Term 3'!I266</f>
        <v>88</v>
      </c>
      <c r="M266">
        <f>'Marks Term 4'!I266</f>
        <v>82</v>
      </c>
      <c r="O266" s="13">
        <f t="shared" si="16"/>
        <v>84.75</v>
      </c>
      <c r="P266" s="7" t="str">
        <f>Calc!B266</f>
        <v>B</v>
      </c>
      <c r="Q266" s="7">
        <f>IFERROR(VLOOKUP(A266,'Absence Report'!$A$4:$B$29,2,0),0)</f>
        <v>0</v>
      </c>
      <c r="R266" s="17">
        <v>12430</v>
      </c>
    </row>
    <row r="267" spans="1:18">
      <c r="A267" s="4" t="s">
        <v>722</v>
      </c>
      <c r="B267" t="s">
        <v>723</v>
      </c>
      <c r="C267" t="s">
        <v>716</v>
      </c>
      <c r="D267" t="str">
        <f t="shared" si="17"/>
        <v>Juntao Nguyen</v>
      </c>
      <c r="E267" t="str">
        <f>RIGHT(Report[[#This Row],[Full Name]],LEN(Report[[#This Row],[Full Name]])-FIND(" ",Report[[#This Row],[Full Name]]))</f>
        <v>Nguyen</v>
      </c>
      <c r="F267" t="str">
        <f t="shared" si="18"/>
        <v>jnguyen@newcollege.com</v>
      </c>
      <c r="G267" t="str">
        <f t="shared" si="19"/>
        <v>2016</v>
      </c>
      <c r="H267" t="s">
        <v>20</v>
      </c>
      <c r="I267" t="s">
        <v>1283</v>
      </c>
      <c r="J267">
        <f>'Marks Term 1'!I267</f>
        <v>77</v>
      </c>
      <c r="K267">
        <f>'Marks Term 2'!I267</f>
        <v>54</v>
      </c>
      <c r="L267">
        <f>'Marks Term 3'!I267</f>
        <v>90</v>
      </c>
      <c r="M267">
        <f>'Marks Term 4'!I267</f>
        <v>65</v>
      </c>
      <c r="O267" s="13">
        <f t="shared" si="16"/>
        <v>71.5</v>
      </c>
      <c r="P267" s="7" t="str">
        <f>Calc!B267</f>
        <v>C</v>
      </c>
      <c r="Q267" s="7">
        <f>IFERROR(VLOOKUP(A267,'Absence Report'!$A$4:$B$29,2,0),0)</f>
        <v>0</v>
      </c>
      <c r="R267" s="17">
        <v>2761</v>
      </c>
    </row>
    <row r="268" spans="1:18">
      <c r="A268" s="4" t="s">
        <v>730</v>
      </c>
      <c r="B268" t="s">
        <v>731</v>
      </c>
      <c r="C268" t="s">
        <v>716</v>
      </c>
      <c r="D268" t="str">
        <f t="shared" si="17"/>
        <v>Kailin Nguyen</v>
      </c>
      <c r="E268" t="str">
        <f>RIGHT(Report[[#This Row],[Full Name]],LEN(Report[[#This Row],[Full Name]])-FIND(" ",Report[[#This Row],[Full Name]]))</f>
        <v>Nguyen</v>
      </c>
      <c r="F268" t="str">
        <f t="shared" si="18"/>
        <v>knguyen@newcollege.com</v>
      </c>
      <c r="G268" t="str">
        <f t="shared" si="19"/>
        <v>2017</v>
      </c>
      <c r="H268" t="s">
        <v>24</v>
      </c>
      <c r="I268" t="s">
        <v>1283</v>
      </c>
      <c r="J268">
        <f>'Marks Term 1'!I268</f>
        <v>68</v>
      </c>
      <c r="K268">
        <f>'Marks Term 2'!I268</f>
        <v>77</v>
      </c>
      <c r="L268">
        <f>'Marks Term 3'!I268</f>
        <v>53</v>
      </c>
      <c r="M268">
        <f>'Marks Term 4'!I268</f>
        <v>66</v>
      </c>
      <c r="O268" s="13">
        <f t="shared" si="16"/>
        <v>66</v>
      </c>
      <c r="P268" s="7" t="str">
        <f>Calc!B268</f>
        <v>C</v>
      </c>
      <c r="Q268" s="7">
        <f>IFERROR(VLOOKUP(A268,'Absence Report'!$A$4:$B$29,2,0),0)</f>
        <v>0</v>
      </c>
      <c r="R268" s="17">
        <v>10089</v>
      </c>
    </row>
    <row r="269" spans="1:18">
      <c r="A269" s="4" t="s">
        <v>719</v>
      </c>
      <c r="B269" t="s">
        <v>720</v>
      </c>
      <c r="C269" t="s">
        <v>716</v>
      </c>
      <c r="D269" t="str">
        <f t="shared" si="17"/>
        <v>Maja Nguyen</v>
      </c>
      <c r="E269" t="str">
        <f>RIGHT(Report[[#This Row],[Full Name]],LEN(Report[[#This Row],[Full Name]])-FIND(" ",Report[[#This Row],[Full Name]]))</f>
        <v>Nguyen</v>
      </c>
      <c r="F269" t="str">
        <f t="shared" si="18"/>
        <v>mnguyen@newcollege.com</v>
      </c>
      <c r="G269" t="str">
        <f t="shared" si="19"/>
        <v>2017</v>
      </c>
      <c r="H269" t="s">
        <v>28</v>
      </c>
      <c r="I269" t="s">
        <v>1283</v>
      </c>
      <c r="J269">
        <f>'Marks Term 1'!I269</f>
        <v>49</v>
      </c>
      <c r="K269">
        <f>'Marks Term 2'!I269</f>
        <v>74</v>
      </c>
      <c r="L269">
        <f>'Marks Term 3'!I269</f>
        <v>73</v>
      </c>
      <c r="M269">
        <f>'Marks Term 4'!I269</f>
        <v>75</v>
      </c>
      <c r="O269" s="13">
        <f t="shared" si="16"/>
        <v>67.75</v>
      </c>
      <c r="P269" s="7" t="str">
        <f>Calc!B269</f>
        <v>C</v>
      </c>
      <c r="Q269" s="7">
        <f>IFERROR(VLOOKUP(A269,'Absence Report'!$A$4:$B$29,2,0),0)</f>
        <v>0</v>
      </c>
      <c r="R269" s="17">
        <v>15696</v>
      </c>
    </row>
    <row r="270" spans="1:18">
      <c r="A270" s="4" t="s">
        <v>717</v>
      </c>
      <c r="B270" t="s">
        <v>718</v>
      </c>
      <c r="C270" t="s">
        <v>716</v>
      </c>
      <c r="D270" t="str">
        <f t="shared" si="17"/>
        <v>Negin Nguyen</v>
      </c>
      <c r="E270" t="str">
        <f>RIGHT(Report[[#This Row],[Full Name]],LEN(Report[[#This Row],[Full Name]])-FIND(" ",Report[[#This Row],[Full Name]]))</f>
        <v>Nguyen</v>
      </c>
      <c r="F270" t="str">
        <f t="shared" si="18"/>
        <v>nnguyen@newcollege.com</v>
      </c>
      <c r="G270" t="str">
        <f t="shared" si="19"/>
        <v>2016</v>
      </c>
      <c r="H270" t="s">
        <v>20</v>
      </c>
      <c r="I270" t="s">
        <v>1284</v>
      </c>
      <c r="J270">
        <f>'Marks Term 1'!I270</f>
        <v>47</v>
      </c>
      <c r="K270">
        <f>'Marks Term 2'!I270</f>
        <v>66</v>
      </c>
      <c r="L270">
        <f>'Marks Term 3'!I270</f>
        <v>62</v>
      </c>
      <c r="M270">
        <f>'Marks Term 4'!I270</f>
        <v>78</v>
      </c>
      <c r="O270" s="13">
        <f t="shared" si="16"/>
        <v>63.25</v>
      </c>
      <c r="P270" s="7" t="str">
        <f>Calc!B270</f>
        <v>D</v>
      </c>
      <c r="Q270" s="7">
        <f>IFERROR(VLOOKUP(A270,'Absence Report'!$A$4:$B$29,2,0),0)</f>
        <v>0</v>
      </c>
      <c r="R270" s="17">
        <v>2755</v>
      </c>
    </row>
    <row r="271" spans="1:18">
      <c r="A271" s="4" t="s">
        <v>732</v>
      </c>
      <c r="B271" t="s">
        <v>66</v>
      </c>
      <c r="C271" t="s">
        <v>733</v>
      </c>
      <c r="D271" t="str">
        <f t="shared" si="17"/>
        <v>Lily Northridge</v>
      </c>
      <c r="E271" t="str">
        <f>RIGHT(Report[[#This Row],[Full Name]],LEN(Report[[#This Row],[Full Name]])-FIND(" ",Report[[#This Row],[Full Name]]))</f>
        <v>Northridge</v>
      </c>
      <c r="F271" t="str">
        <f t="shared" si="18"/>
        <v>lnorthridge@newcollege.com</v>
      </c>
      <c r="G271" t="str">
        <f t="shared" si="19"/>
        <v>2015</v>
      </c>
      <c r="H271" t="s">
        <v>13</v>
      </c>
      <c r="I271" t="s">
        <v>1283</v>
      </c>
      <c r="J271">
        <f>'Marks Term 1'!I271</f>
        <v>42</v>
      </c>
      <c r="K271">
        <f>'Marks Term 2'!I271</f>
        <v>52</v>
      </c>
      <c r="L271">
        <f>'Marks Term 3'!I271</f>
        <v>25</v>
      </c>
      <c r="M271">
        <f>'Marks Term 4'!I271</f>
        <v>48</v>
      </c>
      <c r="O271" s="13">
        <f t="shared" si="16"/>
        <v>41.75</v>
      </c>
      <c r="P271" s="7" t="str">
        <f>Calc!B271</f>
        <v>F</v>
      </c>
      <c r="Q271" s="7">
        <f>IFERROR(VLOOKUP(A271,'Absence Report'!$A$4:$B$29,2,0),0)</f>
        <v>0</v>
      </c>
      <c r="R271" s="17">
        <v>5750</v>
      </c>
    </row>
    <row r="272" spans="1:18">
      <c r="A272" s="4" t="s">
        <v>734</v>
      </c>
      <c r="B272" t="s">
        <v>735</v>
      </c>
      <c r="C272" t="s">
        <v>736</v>
      </c>
      <c r="D272" t="str">
        <f t="shared" si="17"/>
        <v>Shannon O'Donnell</v>
      </c>
      <c r="E272" t="str">
        <f>RIGHT(Report[[#This Row],[Full Name]],LEN(Report[[#This Row],[Full Name]])-FIND(" ",Report[[#This Row],[Full Name]]))</f>
        <v>O'Donnell</v>
      </c>
      <c r="F272" t="str">
        <f t="shared" si="18"/>
        <v>so'donnell@newcollege.com</v>
      </c>
      <c r="G272" t="str">
        <f t="shared" si="19"/>
        <v>2016</v>
      </c>
      <c r="H272" t="s">
        <v>20</v>
      </c>
      <c r="I272" t="s">
        <v>1284</v>
      </c>
      <c r="J272">
        <f>'Marks Term 1'!I272</f>
        <v>23</v>
      </c>
      <c r="K272">
        <f>'Marks Term 2'!I272</f>
        <v>59</v>
      </c>
      <c r="L272">
        <f>'Marks Term 3'!I272</f>
        <v>4</v>
      </c>
      <c r="M272">
        <f>'Marks Term 4'!I272</f>
        <v>38</v>
      </c>
      <c r="O272" s="13">
        <f t="shared" si="16"/>
        <v>31</v>
      </c>
      <c r="P272" s="7" t="str">
        <f>Calc!B272</f>
        <v>Fail</v>
      </c>
      <c r="Q272" s="7">
        <f>IFERROR(VLOOKUP(A272,'Absence Report'!$A$4:$B$29,2,0),0)</f>
        <v>0</v>
      </c>
      <c r="R272" s="17">
        <v>14962</v>
      </c>
    </row>
    <row r="273" spans="1:18">
      <c r="A273" s="4" t="s">
        <v>737</v>
      </c>
      <c r="B273" t="s">
        <v>738</v>
      </c>
      <c r="C273" t="s">
        <v>739</v>
      </c>
      <c r="D273" t="str">
        <f t="shared" si="17"/>
        <v>Panchami Oni</v>
      </c>
      <c r="E273" t="str">
        <f>RIGHT(Report[[#This Row],[Full Name]],LEN(Report[[#This Row],[Full Name]])-FIND(" ",Report[[#This Row],[Full Name]]))</f>
        <v>Oni</v>
      </c>
      <c r="F273" t="str">
        <f t="shared" si="18"/>
        <v>poni@newcollege.com</v>
      </c>
      <c r="G273" t="str">
        <f t="shared" si="19"/>
        <v>2017</v>
      </c>
      <c r="H273" t="s">
        <v>13</v>
      </c>
      <c r="I273" t="s">
        <v>1284</v>
      </c>
      <c r="J273">
        <f>'Marks Term 1'!I273</f>
        <v>93</v>
      </c>
      <c r="K273">
        <f>'Marks Term 2'!I273</f>
        <v>76</v>
      </c>
      <c r="L273">
        <f>'Marks Term 3'!I273</f>
        <v>96</v>
      </c>
      <c r="M273">
        <f>'Marks Term 4'!I273</f>
        <v>82</v>
      </c>
      <c r="O273" s="13">
        <f t="shared" si="16"/>
        <v>86.75</v>
      </c>
      <c r="P273" s="7" t="str">
        <f>Calc!B273</f>
        <v>A</v>
      </c>
      <c r="Q273" s="7">
        <f>IFERROR(VLOOKUP(A273,'Absence Report'!$A$4:$B$29,2,0),0)</f>
        <v>0</v>
      </c>
      <c r="R273" s="17">
        <v>13575</v>
      </c>
    </row>
    <row r="274" spans="1:18">
      <c r="A274" s="4" t="s">
        <v>740</v>
      </c>
      <c r="B274" t="s">
        <v>741</v>
      </c>
      <c r="C274" t="s">
        <v>742</v>
      </c>
      <c r="D274" t="str">
        <f t="shared" si="17"/>
        <v>Wenyi Ou</v>
      </c>
      <c r="E274" t="str">
        <f>RIGHT(Report[[#This Row],[Full Name]],LEN(Report[[#This Row],[Full Name]])-FIND(" ",Report[[#This Row],[Full Name]]))</f>
        <v>Ou</v>
      </c>
      <c r="F274" t="str">
        <f t="shared" si="18"/>
        <v>wou@newcollege.com</v>
      </c>
      <c r="G274" t="str">
        <f t="shared" si="19"/>
        <v>2015</v>
      </c>
      <c r="H274" t="s">
        <v>20</v>
      </c>
      <c r="I274" t="s">
        <v>1283</v>
      </c>
      <c r="J274">
        <f>'Marks Term 1'!I274</f>
        <v>61</v>
      </c>
      <c r="K274">
        <f>'Marks Term 2'!I274</f>
        <v>90</v>
      </c>
      <c r="L274">
        <f>'Marks Term 3'!I274</f>
        <v>48</v>
      </c>
      <c r="M274">
        <f>'Marks Term 4'!I274</f>
        <v>56</v>
      </c>
      <c r="O274" s="13">
        <f t="shared" si="16"/>
        <v>63.75</v>
      </c>
      <c r="P274" s="7" t="str">
        <f>Calc!B274</f>
        <v>D</v>
      </c>
      <c r="Q274" s="7">
        <f>IFERROR(VLOOKUP(A274,'Absence Report'!$A$4:$B$29,2,0),0)</f>
        <v>0</v>
      </c>
      <c r="R274" s="17">
        <v>15069</v>
      </c>
    </row>
    <row r="275" spans="1:18">
      <c r="A275" s="4" t="s">
        <v>743</v>
      </c>
      <c r="B275" t="s">
        <v>744</v>
      </c>
      <c r="C275" t="s">
        <v>745</v>
      </c>
      <c r="D275" t="str">
        <f t="shared" si="17"/>
        <v>Sharon Ouyang</v>
      </c>
      <c r="E275" t="str">
        <f>RIGHT(Report[[#This Row],[Full Name]],LEN(Report[[#This Row],[Full Name]])-FIND(" ",Report[[#This Row],[Full Name]]))</f>
        <v>Ouyang</v>
      </c>
      <c r="F275" t="str">
        <f t="shared" si="18"/>
        <v>souyang@newcollege.com</v>
      </c>
      <c r="G275" t="str">
        <f t="shared" si="19"/>
        <v>2015</v>
      </c>
      <c r="H275" t="s">
        <v>13</v>
      </c>
      <c r="I275" t="s">
        <v>1282</v>
      </c>
      <c r="J275">
        <f>'Marks Term 1'!I275</f>
        <v>89</v>
      </c>
      <c r="K275">
        <f>'Marks Term 2'!I275</f>
        <v>86</v>
      </c>
      <c r="L275">
        <f>'Marks Term 3'!I275</f>
        <v>63</v>
      </c>
      <c r="M275">
        <f>'Marks Term 4'!I275</f>
        <v>98</v>
      </c>
      <c r="O275" s="13">
        <f t="shared" si="16"/>
        <v>84</v>
      </c>
      <c r="P275" s="7" t="str">
        <f>Calc!B275</f>
        <v>B</v>
      </c>
      <c r="Q275" s="7">
        <f>IFERROR(VLOOKUP(A275,'Absence Report'!$A$4:$B$29,2,0),0)</f>
        <v>0</v>
      </c>
      <c r="R275" s="17">
        <v>13446</v>
      </c>
    </row>
    <row r="276" spans="1:18">
      <c r="A276" s="4" t="s">
        <v>746</v>
      </c>
      <c r="B276" t="s">
        <v>747</v>
      </c>
      <c r="C276" t="s">
        <v>748</v>
      </c>
      <c r="D276" t="str">
        <f t="shared" si="17"/>
        <v>Jannik Oxford</v>
      </c>
      <c r="E276" t="str">
        <f>RIGHT(Report[[#This Row],[Full Name]],LEN(Report[[#This Row],[Full Name]])-FIND(" ",Report[[#This Row],[Full Name]]))</f>
        <v>Oxford</v>
      </c>
      <c r="F276" t="str">
        <f t="shared" si="18"/>
        <v>joxford@newcollege.com</v>
      </c>
      <c r="G276" t="str">
        <f t="shared" si="19"/>
        <v>2015</v>
      </c>
      <c r="H276" t="s">
        <v>28</v>
      </c>
      <c r="I276" t="s">
        <v>1283</v>
      </c>
      <c r="J276">
        <f>'Marks Term 1'!I276</f>
        <v>84</v>
      </c>
      <c r="K276">
        <f>'Marks Term 2'!I276</f>
        <v>94</v>
      </c>
      <c r="L276">
        <f>'Marks Term 3'!I276</f>
        <v>82</v>
      </c>
      <c r="M276">
        <f>'Marks Term 4'!I276</f>
        <v>60</v>
      </c>
      <c r="O276" s="13">
        <f t="shared" si="16"/>
        <v>80</v>
      </c>
      <c r="P276" s="7" t="str">
        <f>Calc!B276</f>
        <v>B</v>
      </c>
      <c r="Q276" s="7">
        <f>IFERROR(VLOOKUP(A276,'Absence Report'!$A$4:$B$29,2,0),0)</f>
        <v>0</v>
      </c>
      <c r="R276" s="17">
        <v>4613</v>
      </c>
    </row>
    <row r="277" spans="1:18">
      <c r="A277" s="4" t="s">
        <v>749</v>
      </c>
      <c r="B277" t="s">
        <v>662</v>
      </c>
      <c r="C277" t="s">
        <v>750</v>
      </c>
      <c r="D277" t="str">
        <f t="shared" si="17"/>
        <v>William Pan</v>
      </c>
      <c r="E277" t="str">
        <f>RIGHT(Report[[#This Row],[Full Name]],LEN(Report[[#This Row],[Full Name]])-FIND(" ",Report[[#This Row],[Full Name]]))</f>
        <v>Pan</v>
      </c>
      <c r="F277" t="str">
        <f t="shared" si="18"/>
        <v>wpan@newcollege.com</v>
      </c>
      <c r="G277" t="str">
        <f t="shared" si="19"/>
        <v>2016</v>
      </c>
      <c r="H277" t="s">
        <v>28</v>
      </c>
      <c r="I277" t="s">
        <v>1284</v>
      </c>
      <c r="J277">
        <f>'Marks Term 1'!I277</f>
        <v>86</v>
      </c>
      <c r="K277">
        <f>'Marks Term 2'!I277</f>
        <v>84</v>
      </c>
      <c r="L277">
        <f>'Marks Term 3'!I277</f>
        <v>92</v>
      </c>
      <c r="M277">
        <f>'Marks Term 4'!I277</f>
        <v>61</v>
      </c>
      <c r="O277" s="13">
        <f t="shared" si="16"/>
        <v>80.75</v>
      </c>
      <c r="P277" s="7" t="str">
        <f>Calc!B277</f>
        <v>B</v>
      </c>
      <c r="Q277" s="7">
        <f>IFERROR(VLOOKUP(A277,'Absence Report'!$A$4:$B$29,2,0),0)</f>
        <v>0</v>
      </c>
      <c r="R277" s="17">
        <v>3353</v>
      </c>
    </row>
    <row r="278" spans="1:18">
      <c r="A278" s="4" t="s">
        <v>751</v>
      </c>
      <c r="B278" t="s">
        <v>752</v>
      </c>
      <c r="C278" t="s">
        <v>750</v>
      </c>
      <c r="D278" t="str">
        <f t="shared" si="17"/>
        <v>Yan Pan</v>
      </c>
      <c r="E278" t="str">
        <f>RIGHT(Report[[#This Row],[Full Name]],LEN(Report[[#This Row],[Full Name]])-FIND(" ",Report[[#This Row],[Full Name]]))</f>
        <v>Pan</v>
      </c>
      <c r="F278" t="str">
        <f t="shared" si="18"/>
        <v>ypan@newcollege.com</v>
      </c>
      <c r="G278" t="str">
        <f t="shared" si="19"/>
        <v>2017</v>
      </c>
      <c r="H278" t="s">
        <v>13</v>
      </c>
      <c r="I278" t="s">
        <v>1284</v>
      </c>
      <c r="J278">
        <f>'Marks Term 1'!I278</f>
        <v>83</v>
      </c>
      <c r="K278">
        <f>'Marks Term 2'!I278</f>
        <v>94</v>
      </c>
      <c r="L278">
        <f>'Marks Term 3'!I278</f>
        <v>99</v>
      </c>
      <c r="M278">
        <f>'Marks Term 4'!I278</f>
        <v>55</v>
      </c>
      <c r="O278" s="13">
        <f t="shared" si="16"/>
        <v>82.75</v>
      </c>
      <c r="P278" s="7" t="str">
        <f>Calc!B278</f>
        <v>B</v>
      </c>
      <c r="Q278" s="7">
        <f>IFERROR(VLOOKUP(A278,'Absence Report'!$A$4:$B$29,2,0),0)</f>
        <v>0</v>
      </c>
      <c r="R278" s="17">
        <v>1159</v>
      </c>
    </row>
    <row r="279" spans="1:18">
      <c r="A279" s="4" t="s">
        <v>753</v>
      </c>
      <c r="B279" t="s">
        <v>754</v>
      </c>
      <c r="C279" t="s">
        <v>755</v>
      </c>
      <c r="D279" t="str">
        <f t="shared" si="17"/>
        <v>Zepeng Pan</v>
      </c>
      <c r="E279" t="str">
        <f>RIGHT(Report[[#This Row],[Full Name]],LEN(Report[[#This Row],[Full Name]])-FIND(" ",Report[[#This Row],[Full Name]]))</f>
        <v>Pan</v>
      </c>
      <c r="F279" t="str">
        <f t="shared" si="18"/>
        <v>zpan@newcollege.com</v>
      </c>
      <c r="G279" t="str">
        <f t="shared" si="19"/>
        <v>2015</v>
      </c>
      <c r="H279" t="s">
        <v>24</v>
      </c>
      <c r="I279" t="s">
        <v>1282</v>
      </c>
      <c r="J279">
        <f>'Marks Term 1'!I279</f>
        <v>77</v>
      </c>
      <c r="K279">
        <f>'Marks Term 2'!I279</f>
        <v>68</v>
      </c>
      <c r="L279">
        <f>'Marks Term 3'!I279</f>
        <v>94</v>
      </c>
      <c r="M279">
        <f>'Marks Term 4'!I279</f>
        <v>59</v>
      </c>
      <c r="O279" s="13">
        <f t="shared" si="16"/>
        <v>74.5</v>
      </c>
      <c r="P279" s="7" t="str">
        <f>Calc!B279</f>
        <v>C</v>
      </c>
      <c r="Q279" s="7">
        <f>IFERROR(VLOOKUP(A279,'Absence Report'!$A$4:$B$29,2,0),0)</f>
        <v>16</v>
      </c>
      <c r="R279" s="17">
        <v>12615</v>
      </c>
    </row>
    <row r="280" spans="1:18">
      <c r="A280" s="4" t="s">
        <v>756</v>
      </c>
      <c r="B280" t="s">
        <v>757</v>
      </c>
      <c r="C280" t="s">
        <v>758</v>
      </c>
      <c r="D280" t="str">
        <f t="shared" si="17"/>
        <v>Pannha Pandey</v>
      </c>
      <c r="E280" t="str">
        <f>RIGHT(Report[[#This Row],[Full Name]],LEN(Report[[#This Row],[Full Name]])-FIND(" ",Report[[#This Row],[Full Name]]))</f>
        <v>Pandey</v>
      </c>
      <c r="F280" t="str">
        <f t="shared" si="18"/>
        <v>ppandey@newcollege.com</v>
      </c>
      <c r="G280" t="str">
        <f t="shared" si="19"/>
        <v>2016</v>
      </c>
      <c r="H280" t="s">
        <v>28</v>
      </c>
      <c r="I280" t="s">
        <v>1283</v>
      </c>
      <c r="J280">
        <f>'Marks Term 1'!I280</f>
        <v>64</v>
      </c>
      <c r="K280">
        <f>'Marks Term 2'!I280</f>
        <v>63</v>
      </c>
      <c r="L280">
        <f>'Marks Term 3'!I280</f>
        <v>55</v>
      </c>
      <c r="M280">
        <f>'Marks Term 4'!I280</f>
        <v>85</v>
      </c>
      <c r="O280" s="13">
        <f t="shared" si="16"/>
        <v>66.75</v>
      </c>
      <c r="P280" s="7" t="str">
        <f>Calc!B280</f>
        <v>C</v>
      </c>
      <c r="Q280" s="7">
        <f>IFERROR(VLOOKUP(A280,'Absence Report'!$A$4:$B$29,2,0),0)</f>
        <v>0</v>
      </c>
      <c r="R280" s="17">
        <v>12042</v>
      </c>
    </row>
    <row r="281" spans="1:18">
      <c r="A281" s="4" t="s">
        <v>762</v>
      </c>
      <c r="B281" t="s">
        <v>307</v>
      </c>
      <c r="C281" t="s">
        <v>761</v>
      </c>
      <c r="D281" t="str">
        <f t="shared" si="17"/>
        <v>Christopher Park</v>
      </c>
      <c r="E281" t="str">
        <f>RIGHT(Report[[#This Row],[Full Name]],LEN(Report[[#This Row],[Full Name]])-FIND(" ",Report[[#This Row],[Full Name]]))</f>
        <v>Park</v>
      </c>
      <c r="F281" t="str">
        <f t="shared" si="18"/>
        <v>cpark@newcollege.com</v>
      </c>
      <c r="G281" t="str">
        <f t="shared" si="19"/>
        <v>2015</v>
      </c>
      <c r="H281" t="s">
        <v>20</v>
      </c>
      <c r="I281" t="s">
        <v>1284</v>
      </c>
      <c r="J281">
        <f>'Marks Term 1'!I281</f>
        <v>67</v>
      </c>
      <c r="K281">
        <f>'Marks Term 2'!I281</f>
        <v>30</v>
      </c>
      <c r="L281">
        <f>'Marks Term 3'!I281</f>
        <v>73</v>
      </c>
      <c r="M281">
        <f>'Marks Term 4'!I281</f>
        <v>42</v>
      </c>
      <c r="O281" s="13">
        <f t="shared" si="16"/>
        <v>53</v>
      </c>
      <c r="P281" s="7" t="str">
        <f>Calc!B281</f>
        <v>E</v>
      </c>
      <c r="Q281" s="7">
        <f>IFERROR(VLOOKUP(A281,'Absence Report'!$A$4:$B$29,2,0),0)</f>
        <v>0</v>
      </c>
      <c r="R281" s="17">
        <v>6442</v>
      </c>
    </row>
    <row r="282" spans="1:18">
      <c r="A282" s="4" t="s">
        <v>759</v>
      </c>
      <c r="B282" t="s">
        <v>760</v>
      </c>
      <c r="C282" t="s">
        <v>761</v>
      </c>
      <c r="D282" t="str">
        <f t="shared" si="17"/>
        <v>Wonkwon Park</v>
      </c>
      <c r="E282" t="str">
        <f>RIGHT(Report[[#This Row],[Full Name]],LEN(Report[[#This Row],[Full Name]])-FIND(" ",Report[[#This Row],[Full Name]]))</f>
        <v>Park</v>
      </c>
      <c r="F282" t="str">
        <f t="shared" si="18"/>
        <v>wpark@newcollege.com</v>
      </c>
      <c r="G282" t="str">
        <f t="shared" si="19"/>
        <v>2016</v>
      </c>
      <c r="H282" t="s">
        <v>24</v>
      </c>
      <c r="I282" t="s">
        <v>1283</v>
      </c>
      <c r="J282">
        <f>'Marks Term 1'!I282</f>
        <v>33</v>
      </c>
      <c r="K282">
        <f>'Marks Term 2'!I282</f>
        <v>49</v>
      </c>
      <c r="L282">
        <f>'Marks Term 3'!I282</f>
        <v>43</v>
      </c>
      <c r="M282">
        <f>'Marks Term 4'!I282</f>
        <v>52</v>
      </c>
      <c r="O282" s="13">
        <f t="shared" si="16"/>
        <v>44.25</v>
      </c>
      <c r="P282" s="7" t="str">
        <f>Calc!B282</f>
        <v>F</v>
      </c>
      <c r="Q282" s="7">
        <f>IFERROR(VLOOKUP(A282,'Absence Report'!$A$4:$B$29,2,0),0)</f>
        <v>0</v>
      </c>
      <c r="R282" s="17">
        <v>2134</v>
      </c>
    </row>
    <row r="283" spans="1:18">
      <c r="A283" s="4" t="s">
        <v>763</v>
      </c>
      <c r="B283" t="s">
        <v>764</v>
      </c>
      <c r="C283" t="s">
        <v>765</v>
      </c>
      <c r="D283" t="str">
        <f t="shared" si="17"/>
        <v>Jasmine Paulsen</v>
      </c>
      <c r="E283" t="str">
        <f>RIGHT(Report[[#This Row],[Full Name]],LEN(Report[[#This Row],[Full Name]])-FIND(" ",Report[[#This Row],[Full Name]]))</f>
        <v>Paulsen</v>
      </c>
      <c r="F283" t="str">
        <f t="shared" si="18"/>
        <v>jpaulsen@newcollege.com</v>
      </c>
      <c r="G283" t="str">
        <f t="shared" si="19"/>
        <v>2017</v>
      </c>
      <c r="H283" t="s">
        <v>20</v>
      </c>
      <c r="I283" t="s">
        <v>1283</v>
      </c>
      <c r="J283">
        <f>'Marks Term 1'!I283</f>
        <v>33</v>
      </c>
      <c r="K283">
        <f>'Marks Term 2'!I283</f>
        <v>29</v>
      </c>
      <c r="L283">
        <f>'Marks Term 3'!I283</f>
        <v>29</v>
      </c>
      <c r="M283">
        <f>'Marks Term 4'!I283</f>
        <v>25</v>
      </c>
      <c r="O283" s="13">
        <f t="shared" si="16"/>
        <v>29</v>
      </c>
      <c r="P283" s="7" t="str">
        <f>Calc!B283</f>
        <v>Fail</v>
      </c>
      <c r="Q283" s="7">
        <f>IFERROR(VLOOKUP(A283,'Absence Report'!$A$4:$B$29,2,0),0)</f>
        <v>0</v>
      </c>
      <c r="R283" s="17">
        <v>3985</v>
      </c>
    </row>
    <row r="284" spans="1:18">
      <c r="A284" s="4" t="s">
        <v>766</v>
      </c>
      <c r="B284" t="s">
        <v>767</v>
      </c>
      <c r="C284" t="s">
        <v>768</v>
      </c>
      <c r="D284" t="str">
        <f t="shared" si="17"/>
        <v>Yu Pei</v>
      </c>
      <c r="E284" t="str">
        <f>RIGHT(Report[[#This Row],[Full Name]],LEN(Report[[#This Row],[Full Name]])-FIND(" ",Report[[#This Row],[Full Name]]))</f>
        <v>Pei</v>
      </c>
      <c r="F284" t="str">
        <f t="shared" si="18"/>
        <v>ypei@newcollege.com</v>
      </c>
      <c r="G284" t="str">
        <f t="shared" si="19"/>
        <v>2017</v>
      </c>
      <c r="H284" t="s">
        <v>20</v>
      </c>
      <c r="I284" t="s">
        <v>1282</v>
      </c>
      <c r="J284">
        <f>'Marks Term 1'!I284</f>
        <v>81</v>
      </c>
      <c r="K284">
        <f>'Marks Term 2'!I284</f>
        <v>68</v>
      </c>
      <c r="L284">
        <f>'Marks Term 3'!I284</f>
        <v>56</v>
      </c>
      <c r="M284">
        <f>'Marks Term 4'!I284</f>
        <v>50</v>
      </c>
      <c r="O284" s="13">
        <f t="shared" si="16"/>
        <v>63.75</v>
      </c>
      <c r="P284" s="7" t="str">
        <f>Calc!B284</f>
        <v>D</v>
      </c>
      <c r="Q284" s="7">
        <f>IFERROR(VLOOKUP(A284,'Absence Report'!$A$4:$B$29,2,0),0)</f>
        <v>0</v>
      </c>
      <c r="R284" s="17">
        <v>554</v>
      </c>
    </row>
    <row r="285" spans="1:18">
      <c r="A285" s="4" t="s">
        <v>769</v>
      </c>
      <c r="B285" t="s">
        <v>85</v>
      </c>
      <c r="C285" t="s">
        <v>770</v>
      </c>
      <c r="D285" t="str">
        <f t="shared" si="17"/>
        <v>Daniel Penfold</v>
      </c>
      <c r="E285" t="str">
        <f>RIGHT(Report[[#This Row],[Full Name]],LEN(Report[[#This Row],[Full Name]])-FIND(" ",Report[[#This Row],[Full Name]]))</f>
        <v>Penfold</v>
      </c>
      <c r="F285" t="str">
        <f t="shared" si="18"/>
        <v>dpenfold@newcollege.com</v>
      </c>
      <c r="G285" t="str">
        <f t="shared" si="19"/>
        <v>2017</v>
      </c>
      <c r="H285" t="s">
        <v>24</v>
      </c>
      <c r="I285" t="s">
        <v>1284</v>
      </c>
      <c r="J285">
        <f>'Marks Term 1'!I285</f>
        <v>65</v>
      </c>
      <c r="K285">
        <f>'Marks Term 2'!I285</f>
        <v>63</v>
      </c>
      <c r="L285">
        <f>'Marks Term 3'!I285</f>
        <v>86</v>
      </c>
      <c r="M285">
        <f>'Marks Term 4'!I285</f>
        <v>71</v>
      </c>
      <c r="O285" s="13">
        <f t="shared" si="16"/>
        <v>71.25</v>
      </c>
      <c r="P285" s="7" t="str">
        <f>Calc!B285</f>
        <v>C</v>
      </c>
      <c r="Q285" s="7">
        <f>IFERROR(VLOOKUP(A285,'Absence Report'!$A$4:$B$29,2,0),0)</f>
        <v>0</v>
      </c>
      <c r="R285" s="17">
        <v>9111</v>
      </c>
    </row>
    <row r="286" spans="1:18">
      <c r="A286" s="4" t="s">
        <v>771</v>
      </c>
      <c r="B286" t="s">
        <v>772</v>
      </c>
      <c r="C286" t="s">
        <v>773</v>
      </c>
      <c r="D286" t="str">
        <f t="shared" si="17"/>
        <v>Duoling Peng</v>
      </c>
      <c r="E286" t="str">
        <f>RIGHT(Report[[#This Row],[Full Name]],LEN(Report[[#This Row],[Full Name]])-FIND(" ",Report[[#This Row],[Full Name]]))</f>
        <v>Peng</v>
      </c>
      <c r="F286" t="str">
        <f t="shared" si="18"/>
        <v>dpeng@newcollege.com</v>
      </c>
      <c r="G286" t="str">
        <f t="shared" si="19"/>
        <v>2015</v>
      </c>
      <c r="H286" t="s">
        <v>13</v>
      </c>
      <c r="I286" t="s">
        <v>1284</v>
      </c>
      <c r="J286">
        <f>'Marks Term 1'!I286</f>
        <v>96</v>
      </c>
      <c r="K286">
        <f>'Marks Term 2'!I286</f>
        <v>95</v>
      </c>
      <c r="L286">
        <f>'Marks Term 3'!I286</f>
        <v>98</v>
      </c>
      <c r="M286">
        <f>'Marks Term 4'!I286</f>
        <v>95</v>
      </c>
      <c r="O286" s="13">
        <f t="shared" si="16"/>
        <v>96</v>
      </c>
      <c r="P286" s="7" t="str">
        <f>Calc!B286</f>
        <v>A</v>
      </c>
      <c r="Q286" s="7">
        <f>IFERROR(VLOOKUP(A286,'Absence Report'!$A$4:$B$29,2,0),0)</f>
        <v>0</v>
      </c>
      <c r="R286" s="17">
        <v>5220</v>
      </c>
    </row>
    <row r="287" spans="1:18">
      <c r="A287" s="4" t="s">
        <v>774</v>
      </c>
      <c r="B287" t="s">
        <v>775</v>
      </c>
      <c r="C287" t="s">
        <v>776</v>
      </c>
      <c r="D287" t="str">
        <f t="shared" si="17"/>
        <v>Jooho Peterson</v>
      </c>
      <c r="E287" t="str">
        <f>RIGHT(Report[[#This Row],[Full Name]],LEN(Report[[#This Row],[Full Name]])-FIND(" ",Report[[#This Row],[Full Name]]))</f>
        <v>Peterson</v>
      </c>
      <c r="F287" t="str">
        <f t="shared" si="18"/>
        <v>jpeterson@newcollege.com</v>
      </c>
      <c r="G287" t="str">
        <f t="shared" si="19"/>
        <v>2016</v>
      </c>
      <c r="H287" t="s">
        <v>20</v>
      </c>
      <c r="I287" t="s">
        <v>1284</v>
      </c>
      <c r="J287">
        <f>'Marks Term 1'!I287</f>
        <v>46</v>
      </c>
      <c r="K287">
        <f>'Marks Term 2'!I287</f>
        <v>62</v>
      </c>
      <c r="L287">
        <f>'Marks Term 3'!I287</f>
        <v>65</v>
      </c>
      <c r="M287">
        <f>'Marks Term 4'!I287</f>
        <v>66</v>
      </c>
      <c r="O287" s="13">
        <f t="shared" si="16"/>
        <v>59.75</v>
      </c>
      <c r="P287" s="7" t="str">
        <f>Calc!B287</f>
        <v>D</v>
      </c>
      <c r="Q287" s="7">
        <f>IFERROR(VLOOKUP(A287,'Absence Report'!$A$4:$B$29,2,0),0)</f>
        <v>0</v>
      </c>
      <c r="R287" s="17">
        <v>3638</v>
      </c>
    </row>
    <row r="288" spans="1:18">
      <c r="A288" s="4" t="s">
        <v>780</v>
      </c>
      <c r="B288" t="s">
        <v>781</v>
      </c>
      <c r="C288" t="s">
        <v>779</v>
      </c>
      <c r="D288" t="str">
        <f t="shared" si="17"/>
        <v>Guangmeng Pham</v>
      </c>
      <c r="E288" t="str">
        <f>RIGHT(Report[[#This Row],[Full Name]],LEN(Report[[#This Row],[Full Name]])-FIND(" ",Report[[#This Row],[Full Name]]))</f>
        <v>Pham</v>
      </c>
      <c r="F288" t="str">
        <f t="shared" si="18"/>
        <v>gpham@newcollege.com</v>
      </c>
      <c r="G288" t="str">
        <f t="shared" si="19"/>
        <v>2016</v>
      </c>
      <c r="H288" t="s">
        <v>13</v>
      </c>
      <c r="I288" t="s">
        <v>1284</v>
      </c>
      <c r="J288">
        <f>'Marks Term 1'!I288</f>
        <v>93</v>
      </c>
      <c r="K288">
        <f>'Marks Term 2'!I288</f>
        <v>82</v>
      </c>
      <c r="L288">
        <f>'Marks Term 3'!I288</f>
        <v>82</v>
      </c>
      <c r="M288">
        <f>'Marks Term 4'!I288</f>
        <v>39</v>
      </c>
      <c r="O288" s="13">
        <f t="shared" si="16"/>
        <v>74</v>
      </c>
      <c r="P288" s="7" t="str">
        <f>Calc!B288</f>
        <v>C</v>
      </c>
      <c r="Q288" s="7">
        <f>IFERROR(VLOOKUP(A288,'Absence Report'!$A$4:$B$29,2,0),0)</f>
        <v>0</v>
      </c>
      <c r="R288" s="17">
        <v>14131</v>
      </c>
    </row>
    <row r="289" spans="1:18">
      <c r="A289" s="4" t="s">
        <v>777</v>
      </c>
      <c r="B289" t="s">
        <v>778</v>
      </c>
      <c r="C289" t="s">
        <v>779</v>
      </c>
      <c r="D289" t="str">
        <f t="shared" si="17"/>
        <v>Kristofer Pham</v>
      </c>
      <c r="E289" t="str">
        <f>RIGHT(Report[[#This Row],[Full Name]],LEN(Report[[#This Row],[Full Name]])-FIND(" ",Report[[#This Row],[Full Name]]))</f>
        <v>Pham</v>
      </c>
      <c r="F289" t="str">
        <f t="shared" si="18"/>
        <v>kpham@newcollege.com</v>
      </c>
      <c r="G289" t="str">
        <f t="shared" si="19"/>
        <v>2015</v>
      </c>
      <c r="H289" t="s">
        <v>20</v>
      </c>
      <c r="I289" t="s">
        <v>1283</v>
      </c>
      <c r="J289">
        <f>'Marks Term 1'!I289</f>
        <v>58</v>
      </c>
      <c r="K289">
        <f>'Marks Term 2'!I289</f>
        <v>98</v>
      </c>
      <c r="L289">
        <f>'Marks Term 3'!I289</f>
        <v>89</v>
      </c>
      <c r="M289">
        <f>'Marks Term 4'!I289</f>
        <v>68</v>
      </c>
      <c r="O289" s="13">
        <f t="shared" si="16"/>
        <v>78.25</v>
      </c>
      <c r="P289" s="7" t="str">
        <f>Calc!B289</f>
        <v>B</v>
      </c>
      <c r="Q289" s="7">
        <f>IFERROR(VLOOKUP(A289,'Absence Report'!$A$4:$B$29,2,0),0)</f>
        <v>0</v>
      </c>
      <c r="R289" s="17">
        <v>3563</v>
      </c>
    </row>
    <row r="290" spans="1:18">
      <c r="A290" s="4" t="s">
        <v>782</v>
      </c>
      <c r="B290" t="s">
        <v>783</v>
      </c>
      <c r="C290" t="s">
        <v>784</v>
      </c>
      <c r="D290" t="str">
        <f t="shared" si="17"/>
        <v>Sella Phoung</v>
      </c>
      <c r="E290" t="str">
        <f>RIGHT(Report[[#This Row],[Full Name]],LEN(Report[[#This Row],[Full Name]])-FIND(" ",Report[[#This Row],[Full Name]]))</f>
        <v>Phoung</v>
      </c>
      <c r="F290" t="str">
        <f t="shared" si="18"/>
        <v>sphoung@newcollege.com</v>
      </c>
      <c r="G290" t="str">
        <f t="shared" si="19"/>
        <v>2015</v>
      </c>
      <c r="H290" t="s">
        <v>20</v>
      </c>
      <c r="I290" t="s">
        <v>1282</v>
      </c>
      <c r="J290">
        <f>'Marks Term 1'!I290</f>
        <v>72</v>
      </c>
      <c r="K290">
        <f>'Marks Term 2'!I290</f>
        <v>96</v>
      </c>
      <c r="L290">
        <f>'Marks Term 3'!I290</f>
        <v>59</v>
      </c>
      <c r="M290">
        <f>'Marks Term 4'!I290</f>
        <v>79</v>
      </c>
      <c r="O290" s="13">
        <f t="shared" si="16"/>
        <v>76.5</v>
      </c>
      <c r="P290" s="7" t="str">
        <f>Calc!B290</f>
        <v>B</v>
      </c>
      <c r="Q290" s="7">
        <f>IFERROR(VLOOKUP(A290,'Absence Report'!$A$4:$B$29,2,0),0)</f>
        <v>0</v>
      </c>
      <c r="R290" s="17">
        <v>12772</v>
      </c>
    </row>
    <row r="291" spans="1:18">
      <c r="A291" s="4" t="s">
        <v>785</v>
      </c>
      <c r="B291" t="s">
        <v>786</v>
      </c>
      <c r="C291" t="s">
        <v>787</v>
      </c>
      <c r="D291" t="str">
        <f t="shared" si="17"/>
        <v>Dong Pious</v>
      </c>
      <c r="E291" t="str">
        <f>RIGHT(Report[[#This Row],[Full Name]],LEN(Report[[#This Row],[Full Name]])-FIND(" ",Report[[#This Row],[Full Name]]))</f>
        <v>Pious</v>
      </c>
      <c r="F291" t="str">
        <f t="shared" si="18"/>
        <v>dpious@newcollege.com</v>
      </c>
      <c r="G291" t="str">
        <f t="shared" si="19"/>
        <v>2015</v>
      </c>
      <c r="H291" t="s">
        <v>24</v>
      </c>
      <c r="I291" t="s">
        <v>1284</v>
      </c>
      <c r="J291">
        <f>'Marks Term 1'!I291</f>
        <v>80</v>
      </c>
      <c r="K291">
        <f>'Marks Term 2'!I291</f>
        <v>79</v>
      </c>
      <c r="L291">
        <f>'Marks Term 3'!I291</f>
        <v>92</v>
      </c>
      <c r="M291">
        <f>'Marks Term 4'!I291</f>
        <v>99</v>
      </c>
      <c r="O291" s="13">
        <f t="shared" si="16"/>
        <v>87.5</v>
      </c>
      <c r="P291" s="7" t="str">
        <f>Calc!B291</f>
        <v>A</v>
      </c>
      <c r="Q291" s="7">
        <f>IFERROR(VLOOKUP(A291,'Absence Report'!$A$4:$B$29,2,0),0)</f>
        <v>15</v>
      </c>
      <c r="R291" s="17">
        <v>9036</v>
      </c>
    </row>
    <row r="292" spans="1:18">
      <c r="A292" s="4" t="s">
        <v>788</v>
      </c>
      <c r="B292" t="s">
        <v>85</v>
      </c>
      <c r="C292" t="s">
        <v>789</v>
      </c>
      <c r="D292" t="str">
        <f t="shared" si="17"/>
        <v>Daniel Polkinghorne</v>
      </c>
      <c r="E292" t="str">
        <f>RIGHT(Report[[#This Row],[Full Name]],LEN(Report[[#This Row],[Full Name]])-FIND(" ",Report[[#This Row],[Full Name]]))</f>
        <v>Polkinghorne</v>
      </c>
      <c r="F292" t="str">
        <f t="shared" si="18"/>
        <v>dpolkinghorne@newcollege.com</v>
      </c>
      <c r="G292" t="str">
        <f t="shared" si="19"/>
        <v>2016</v>
      </c>
      <c r="H292" t="s">
        <v>28</v>
      </c>
      <c r="I292" t="s">
        <v>1284</v>
      </c>
      <c r="J292">
        <f>'Marks Term 1'!I292</f>
        <v>43</v>
      </c>
      <c r="K292">
        <f>'Marks Term 2'!I292</f>
        <v>64</v>
      </c>
      <c r="L292">
        <f>'Marks Term 3'!I292</f>
        <v>69</v>
      </c>
      <c r="M292">
        <f>'Marks Term 4'!I292</f>
        <v>30</v>
      </c>
      <c r="O292" s="13">
        <f t="shared" si="16"/>
        <v>51.5</v>
      </c>
      <c r="P292" s="7" t="str">
        <f>Calc!B292</f>
        <v>E</v>
      </c>
      <c r="Q292" s="7">
        <f>IFERROR(VLOOKUP(A292,'Absence Report'!$A$4:$B$29,2,0),0)</f>
        <v>0</v>
      </c>
      <c r="R292" s="17">
        <v>8996</v>
      </c>
    </row>
    <row r="293" spans="1:18">
      <c r="A293" s="4" t="s">
        <v>790</v>
      </c>
      <c r="B293" t="s">
        <v>181</v>
      </c>
      <c r="C293" t="s">
        <v>791</v>
      </c>
      <c r="D293" t="str">
        <f t="shared" si="17"/>
        <v>Liam Porreca</v>
      </c>
      <c r="E293" t="str">
        <f>RIGHT(Report[[#This Row],[Full Name]],LEN(Report[[#This Row],[Full Name]])-FIND(" ",Report[[#This Row],[Full Name]]))</f>
        <v>Porreca</v>
      </c>
      <c r="F293" t="str">
        <f t="shared" si="18"/>
        <v>lporreca@newcollege.com</v>
      </c>
      <c r="G293" t="str">
        <f t="shared" si="19"/>
        <v>2015</v>
      </c>
      <c r="H293" t="s">
        <v>13</v>
      </c>
      <c r="I293" t="s">
        <v>1283</v>
      </c>
      <c r="J293">
        <f>'Marks Term 1'!I293</f>
        <v>65</v>
      </c>
      <c r="K293">
        <f>'Marks Term 2'!I293</f>
        <v>68</v>
      </c>
      <c r="L293">
        <f>'Marks Term 3'!I293</f>
        <v>64</v>
      </c>
      <c r="M293">
        <f>'Marks Term 4'!I293</f>
        <v>40</v>
      </c>
      <c r="O293" s="13">
        <f t="shared" si="16"/>
        <v>59.25</v>
      </c>
      <c r="P293" s="7" t="str">
        <f>Calc!B293</f>
        <v>D</v>
      </c>
      <c r="Q293" s="7">
        <f>IFERROR(VLOOKUP(A293,'Absence Report'!$A$4:$B$29,2,0),0)</f>
        <v>0</v>
      </c>
      <c r="R293" s="17">
        <v>11533</v>
      </c>
    </row>
    <row r="294" spans="1:18">
      <c r="A294" s="4" t="s">
        <v>792</v>
      </c>
      <c r="B294" t="s">
        <v>793</v>
      </c>
      <c r="C294" t="s">
        <v>794</v>
      </c>
      <c r="D294" t="str">
        <f t="shared" si="17"/>
        <v>Roberto Price</v>
      </c>
      <c r="E294" t="str">
        <f>RIGHT(Report[[#This Row],[Full Name]],LEN(Report[[#This Row],[Full Name]])-FIND(" ",Report[[#This Row],[Full Name]]))</f>
        <v>Price</v>
      </c>
      <c r="F294" t="str">
        <f t="shared" si="18"/>
        <v>rprice@newcollege.com</v>
      </c>
      <c r="G294" t="str">
        <f t="shared" si="19"/>
        <v>2016</v>
      </c>
      <c r="H294" t="s">
        <v>28</v>
      </c>
      <c r="I294" t="s">
        <v>1283</v>
      </c>
      <c r="J294">
        <f>'Marks Term 1'!I294</f>
        <v>33</v>
      </c>
      <c r="K294">
        <f>'Marks Term 2'!I294</f>
        <v>41</v>
      </c>
      <c r="L294">
        <f>'Marks Term 3'!I294</f>
        <v>20</v>
      </c>
      <c r="M294">
        <f>'Marks Term 4'!I294</f>
        <v>12</v>
      </c>
      <c r="O294" s="13">
        <f t="shared" si="16"/>
        <v>26.5</v>
      </c>
      <c r="P294" s="7" t="str">
        <f>Calc!B294</f>
        <v>Fail</v>
      </c>
      <c r="Q294" s="7">
        <f>IFERROR(VLOOKUP(A294,'Absence Report'!$A$4:$B$29,2,0),0)</f>
        <v>0</v>
      </c>
      <c r="R294" s="17">
        <v>411</v>
      </c>
    </row>
    <row r="295" spans="1:18">
      <c r="A295" s="4" t="s">
        <v>795</v>
      </c>
      <c r="B295" t="s">
        <v>796</v>
      </c>
      <c r="C295" t="s">
        <v>797</v>
      </c>
      <c r="D295" t="str">
        <f t="shared" si="17"/>
        <v>Ashim Pushparajah</v>
      </c>
      <c r="E295" t="str">
        <f>RIGHT(Report[[#This Row],[Full Name]],LEN(Report[[#This Row],[Full Name]])-FIND(" ",Report[[#This Row],[Full Name]]))</f>
        <v>Pushparajah</v>
      </c>
      <c r="F295" t="str">
        <f t="shared" si="18"/>
        <v>apushparajah@newcollege.com</v>
      </c>
      <c r="G295" t="str">
        <f t="shared" si="19"/>
        <v>2015</v>
      </c>
      <c r="H295" t="s">
        <v>24</v>
      </c>
      <c r="I295" t="s">
        <v>1284</v>
      </c>
      <c r="J295">
        <f>'Marks Term 1'!I295</f>
        <v>7</v>
      </c>
      <c r="K295">
        <f>'Marks Term 2'!I295</f>
        <v>29</v>
      </c>
      <c r="L295">
        <f>'Marks Term 3'!I295</f>
        <v>11</v>
      </c>
      <c r="M295">
        <f>'Marks Term 4'!I295</f>
        <v>-1</v>
      </c>
      <c r="O295" s="13">
        <f t="shared" si="16"/>
        <v>11.5</v>
      </c>
      <c r="P295" s="7" t="str">
        <f>Calc!B295</f>
        <v>Fail</v>
      </c>
      <c r="Q295" s="7">
        <f>IFERROR(VLOOKUP(A295,'Absence Report'!$A$4:$B$29,2,0),0)</f>
        <v>0</v>
      </c>
      <c r="R295" s="17">
        <v>3499</v>
      </c>
    </row>
    <row r="296" spans="1:18">
      <c r="A296" s="4" t="s">
        <v>798</v>
      </c>
      <c r="B296" t="s">
        <v>404</v>
      </c>
      <c r="C296" t="s">
        <v>799</v>
      </c>
      <c r="D296" t="str">
        <f t="shared" si="17"/>
        <v>Xin Qi</v>
      </c>
      <c r="E296" t="str">
        <f>RIGHT(Report[[#This Row],[Full Name]],LEN(Report[[#This Row],[Full Name]])-FIND(" ",Report[[#This Row],[Full Name]]))</f>
        <v>Qi</v>
      </c>
      <c r="F296" t="str">
        <f t="shared" si="18"/>
        <v>xqi@newcollege.com</v>
      </c>
      <c r="G296" t="str">
        <f t="shared" si="19"/>
        <v>2015</v>
      </c>
      <c r="H296" t="s">
        <v>28</v>
      </c>
      <c r="I296" t="s">
        <v>1283</v>
      </c>
      <c r="J296">
        <f>'Marks Term 1'!I296</f>
        <v>49</v>
      </c>
      <c r="K296">
        <f>'Marks Term 2'!I296</f>
        <v>31</v>
      </c>
      <c r="L296">
        <f>'Marks Term 3'!I296</f>
        <v>54</v>
      </c>
      <c r="M296">
        <f>'Marks Term 4'!I296</f>
        <v>58</v>
      </c>
      <c r="O296" s="13">
        <f t="shared" si="16"/>
        <v>48</v>
      </c>
      <c r="P296" s="7" t="str">
        <f>Calc!B296</f>
        <v>E</v>
      </c>
      <c r="Q296" s="7">
        <f>IFERROR(VLOOKUP(A296,'Absence Report'!$A$4:$B$29,2,0),0)</f>
        <v>0</v>
      </c>
      <c r="R296" s="17">
        <v>1647</v>
      </c>
    </row>
    <row r="297" spans="1:18">
      <c r="A297" s="4" t="s">
        <v>800</v>
      </c>
      <c r="B297" t="s">
        <v>801</v>
      </c>
      <c r="C297" t="s">
        <v>802</v>
      </c>
      <c r="D297" t="str">
        <f t="shared" si="17"/>
        <v>Sibo Qu</v>
      </c>
      <c r="E297" t="str">
        <f>RIGHT(Report[[#This Row],[Full Name]],LEN(Report[[#This Row],[Full Name]])-FIND(" ",Report[[#This Row],[Full Name]]))</f>
        <v>Qu</v>
      </c>
      <c r="F297" t="str">
        <f t="shared" si="18"/>
        <v>squ@newcollege.com</v>
      </c>
      <c r="G297" t="str">
        <f t="shared" si="19"/>
        <v>2015</v>
      </c>
      <c r="H297" t="s">
        <v>24</v>
      </c>
      <c r="I297" t="s">
        <v>1284</v>
      </c>
      <c r="J297">
        <f>'Marks Term 1'!I297</f>
        <v>95</v>
      </c>
      <c r="K297">
        <f>'Marks Term 2'!I297</f>
        <v>78</v>
      </c>
      <c r="L297">
        <f>'Marks Term 3'!I297</f>
        <v>91</v>
      </c>
      <c r="M297">
        <f>'Marks Term 4'!I297</f>
        <v>97</v>
      </c>
      <c r="O297" s="13">
        <f t="shared" si="16"/>
        <v>90.25</v>
      </c>
      <c r="P297" s="7" t="str">
        <f>Calc!B297</f>
        <v>A</v>
      </c>
      <c r="Q297" s="7">
        <f>IFERROR(VLOOKUP(A297,'Absence Report'!$A$4:$B$29,2,0),0)</f>
        <v>0</v>
      </c>
      <c r="R297" s="17">
        <v>13620</v>
      </c>
    </row>
    <row r="298" spans="1:18">
      <c r="A298" s="4" t="s">
        <v>803</v>
      </c>
      <c r="B298" t="s">
        <v>804</v>
      </c>
      <c r="C298" t="s">
        <v>805</v>
      </c>
      <c r="D298" t="str">
        <f t="shared" si="17"/>
        <v>Kuenhee Ragavan</v>
      </c>
      <c r="E298" t="str">
        <f>RIGHT(Report[[#This Row],[Full Name]],LEN(Report[[#This Row],[Full Name]])-FIND(" ",Report[[#This Row],[Full Name]]))</f>
        <v>Ragavan</v>
      </c>
      <c r="F298" t="str">
        <f t="shared" si="18"/>
        <v>kragavan@newcollege.com</v>
      </c>
      <c r="G298" t="str">
        <f t="shared" si="19"/>
        <v>2016</v>
      </c>
      <c r="H298" t="s">
        <v>20</v>
      </c>
      <c r="I298" t="s">
        <v>1284</v>
      </c>
      <c r="J298">
        <f>'Marks Term 1'!I298</f>
        <v>59</v>
      </c>
      <c r="K298">
        <f>'Marks Term 2'!I298</f>
        <v>55</v>
      </c>
      <c r="L298">
        <f>'Marks Term 3'!I298</f>
        <v>49</v>
      </c>
      <c r="M298">
        <f>'Marks Term 4'!I298</f>
        <v>79</v>
      </c>
      <c r="O298" s="13">
        <f t="shared" si="16"/>
        <v>60.5</v>
      </c>
      <c r="P298" s="7" t="str">
        <f>Calc!B298</f>
        <v>D</v>
      </c>
      <c r="Q298" s="7">
        <f>IFERROR(VLOOKUP(A298,'Absence Report'!$A$4:$B$29,2,0),0)</f>
        <v>0</v>
      </c>
      <c r="R298" s="17">
        <v>7904</v>
      </c>
    </row>
    <row r="299" spans="1:18">
      <c r="A299" s="4" t="s">
        <v>806</v>
      </c>
      <c r="B299" t="s">
        <v>807</v>
      </c>
      <c r="C299" t="s">
        <v>808</v>
      </c>
      <c r="D299" t="str">
        <f t="shared" si="17"/>
        <v>Sales Rahmani</v>
      </c>
      <c r="E299" t="str">
        <f>RIGHT(Report[[#This Row],[Full Name]],LEN(Report[[#This Row],[Full Name]])-FIND(" ",Report[[#This Row],[Full Name]]))</f>
        <v>Rahmani</v>
      </c>
      <c r="F299" t="str">
        <f t="shared" si="18"/>
        <v>srahmani@newcollege.com</v>
      </c>
      <c r="G299" t="str">
        <f t="shared" si="19"/>
        <v>2017</v>
      </c>
      <c r="H299" t="s">
        <v>28</v>
      </c>
      <c r="I299" t="s">
        <v>1282</v>
      </c>
      <c r="J299">
        <f>'Marks Term 1'!I299</f>
        <v>94</v>
      </c>
      <c r="K299">
        <f>'Marks Term 2'!I299</f>
        <v>70</v>
      </c>
      <c r="L299">
        <f>'Marks Term 3'!I299</f>
        <v>97</v>
      </c>
      <c r="M299">
        <f>'Marks Term 4'!I299</f>
        <v>97</v>
      </c>
      <c r="O299" s="13">
        <f t="shared" si="16"/>
        <v>89.5</v>
      </c>
      <c r="P299" s="7" t="str">
        <f>Calc!B299</f>
        <v>A</v>
      </c>
      <c r="Q299" s="7">
        <f>IFERROR(VLOOKUP(A299,'Absence Report'!$A$4:$B$29,2,0),0)</f>
        <v>0</v>
      </c>
      <c r="R299" s="17">
        <v>11879</v>
      </c>
    </row>
    <row r="300" spans="1:18">
      <c r="A300" s="4" t="s">
        <v>809</v>
      </c>
      <c r="B300" t="s">
        <v>810</v>
      </c>
      <c r="C300" t="s">
        <v>811</v>
      </c>
      <c r="D300" t="str">
        <f t="shared" si="17"/>
        <v>Niko Ranzolin</v>
      </c>
      <c r="E300" t="str">
        <f>RIGHT(Report[[#This Row],[Full Name]],LEN(Report[[#This Row],[Full Name]])-FIND(" ",Report[[#This Row],[Full Name]]))</f>
        <v>Ranzolin</v>
      </c>
      <c r="F300" t="str">
        <f t="shared" si="18"/>
        <v>nranzolin@newcollege.com</v>
      </c>
      <c r="G300" t="str">
        <f t="shared" si="19"/>
        <v>2015</v>
      </c>
      <c r="H300" t="s">
        <v>28</v>
      </c>
      <c r="I300" t="s">
        <v>1284</v>
      </c>
      <c r="J300">
        <f>'Marks Term 1'!I300</f>
        <v>67</v>
      </c>
      <c r="K300">
        <f>'Marks Term 2'!I300</f>
        <v>65</v>
      </c>
      <c r="L300">
        <f>'Marks Term 3'!I300</f>
        <v>69</v>
      </c>
      <c r="M300">
        <f>'Marks Term 4'!I300</f>
        <v>40</v>
      </c>
      <c r="O300" s="13">
        <f t="shared" si="16"/>
        <v>60.25</v>
      </c>
      <c r="P300" s="7" t="str">
        <f>Calc!B300</f>
        <v>D</v>
      </c>
      <c r="Q300" s="7">
        <f>IFERROR(VLOOKUP(A300,'Absence Report'!$A$4:$B$29,2,0),0)</f>
        <v>0</v>
      </c>
      <c r="R300" s="17">
        <v>11797</v>
      </c>
    </row>
    <row r="301" spans="1:18">
      <c r="A301" s="4" t="s">
        <v>812</v>
      </c>
      <c r="B301" t="s">
        <v>813</v>
      </c>
      <c r="C301" t="s">
        <v>814</v>
      </c>
      <c r="D301" t="str">
        <f t="shared" si="17"/>
        <v>Samuel Record</v>
      </c>
      <c r="E301" t="str">
        <f>RIGHT(Report[[#This Row],[Full Name]],LEN(Report[[#This Row],[Full Name]])-FIND(" ",Report[[#This Row],[Full Name]]))</f>
        <v>Record</v>
      </c>
      <c r="F301" t="str">
        <f t="shared" si="18"/>
        <v>srecord@newcollege.com</v>
      </c>
      <c r="G301" t="str">
        <f t="shared" si="19"/>
        <v>2015</v>
      </c>
      <c r="H301" t="s">
        <v>20</v>
      </c>
      <c r="I301" t="s">
        <v>1284</v>
      </c>
      <c r="J301">
        <f>'Marks Term 1'!I301</f>
        <v>64</v>
      </c>
      <c r="K301">
        <f>'Marks Term 2'!I301</f>
        <v>80</v>
      </c>
      <c r="L301">
        <f>'Marks Term 3'!I301</f>
        <v>49</v>
      </c>
      <c r="M301">
        <f>'Marks Term 4'!I301</f>
        <v>53</v>
      </c>
      <c r="O301" s="13">
        <f t="shared" si="16"/>
        <v>61.5</v>
      </c>
      <c r="P301" s="7" t="str">
        <f>Calc!B301</f>
        <v>D</v>
      </c>
      <c r="Q301" s="7">
        <f>IFERROR(VLOOKUP(A301,'Absence Report'!$A$4:$B$29,2,0),0)</f>
        <v>0</v>
      </c>
      <c r="R301" s="17">
        <v>5289</v>
      </c>
    </row>
    <row r="302" spans="1:18">
      <c r="A302" s="4" t="s">
        <v>815</v>
      </c>
      <c r="B302" t="s">
        <v>816</v>
      </c>
      <c r="C302" t="s">
        <v>817</v>
      </c>
      <c r="D302" t="str">
        <f t="shared" si="17"/>
        <v>Xavier Rego</v>
      </c>
      <c r="E302" t="str">
        <f>RIGHT(Report[[#This Row],[Full Name]],LEN(Report[[#This Row],[Full Name]])-FIND(" ",Report[[#This Row],[Full Name]]))</f>
        <v>Rego</v>
      </c>
      <c r="F302" t="str">
        <f t="shared" si="18"/>
        <v>xrego@newcollege.com</v>
      </c>
      <c r="G302" t="str">
        <f t="shared" si="19"/>
        <v>2017</v>
      </c>
      <c r="H302" t="s">
        <v>20</v>
      </c>
      <c r="I302" t="s">
        <v>1283</v>
      </c>
      <c r="J302">
        <f>'Marks Term 1'!I302</f>
        <v>55</v>
      </c>
      <c r="K302">
        <f>'Marks Term 2'!I302</f>
        <v>46</v>
      </c>
      <c r="L302">
        <f>'Marks Term 3'!I302</f>
        <v>44</v>
      </c>
      <c r="M302">
        <f>'Marks Term 4'!I302</f>
        <v>57</v>
      </c>
      <c r="O302" s="13">
        <f t="shared" si="16"/>
        <v>50.5</v>
      </c>
      <c r="P302" s="7" t="str">
        <f>Calc!B302</f>
        <v>E</v>
      </c>
      <c r="Q302" s="7">
        <f>IFERROR(VLOOKUP(A302,'Absence Report'!$A$4:$B$29,2,0),0)</f>
        <v>0</v>
      </c>
      <c r="R302" s="17">
        <v>11905</v>
      </c>
    </row>
    <row r="303" spans="1:18">
      <c r="A303" s="4" t="s">
        <v>818</v>
      </c>
      <c r="B303" t="s">
        <v>819</v>
      </c>
      <c r="C303" t="s">
        <v>820</v>
      </c>
      <c r="D303" t="str">
        <f t="shared" si="17"/>
        <v>Yue Ren</v>
      </c>
      <c r="E303" t="str">
        <f>RIGHT(Report[[#This Row],[Full Name]],LEN(Report[[#This Row],[Full Name]])-FIND(" ",Report[[#This Row],[Full Name]]))</f>
        <v>Ren</v>
      </c>
      <c r="F303" t="str">
        <f t="shared" si="18"/>
        <v>yren@newcollege.com</v>
      </c>
      <c r="G303" t="str">
        <f t="shared" si="19"/>
        <v>2016</v>
      </c>
      <c r="H303" t="s">
        <v>13</v>
      </c>
      <c r="I303" t="s">
        <v>1283</v>
      </c>
      <c r="J303">
        <f>'Marks Term 1'!I303</f>
        <v>61</v>
      </c>
      <c r="K303">
        <f>'Marks Term 2'!I303</f>
        <v>66</v>
      </c>
      <c r="L303">
        <f>'Marks Term 3'!I303</f>
        <v>83</v>
      </c>
      <c r="M303">
        <f>'Marks Term 4'!I303</f>
        <v>80</v>
      </c>
      <c r="O303" s="13">
        <f t="shared" si="16"/>
        <v>72.5</v>
      </c>
      <c r="P303" s="7" t="str">
        <f>Calc!B303</f>
        <v>C</v>
      </c>
      <c r="Q303" s="7">
        <f>IFERROR(VLOOKUP(A303,'Absence Report'!$A$4:$B$29,2,0),0)</f>
        <v>6</v>
      </c>
      <c r="R303" s="17">
        <v>4433</v>
      </c>
    </row>
    <row r="304" spans="1:18">
      <c r="A304" s="4" t="s">
        <v>821</v>
      </c>
      <c r="B304" t="s">
        <v>822</v>
      </c>
      <c r="C304" t="s">
        <v>823</v>
      </c>
      <c r="D304" t="str">
        <f t="shared" si="17"/>
        <v>Caitlin Reneman</v>
      </c>
      <c r="E304" t="str">
        <f>RIGHT(Report[[#This Row],[Full Name]],LEN(Report[[#This Row],[Full Name]])-FIND(" ",Report[[#This Row],[Full Name]]))</f>
        <v>Reneman</v>
      </c>
      <c r="F304" t="str">
        <f t="shared" si="18"/>
        <v>creneman@newcollege.com</v>
      </c>
      <c r="G304" t="str">
        <f t="shared" si="19"/>
        <v>2016</v>
      </c>
      <c r="H304" t="s">
        <v>13</v>
      </c>
      <c r="I304" t="s">
        <v>1284</v>
      </c>
      <c r="J304">
        <f>'Marks Term 1'!I304</f>
        <v>52</v>
      </c>
      <c r="K304">
        <f>'Marks Term 2'!I304</f>
        <v>70</v>
      </c>
      <c r="L304">
        <f>'Marks Term 3'!I304</f>
        <v>41</v>
      </c>
      <c r="M304">
        <f>'Marks Term 4'!I304</f>
        <v>47</v>
      </c>
      <c r="O304" s="13">
        <f t="shared" si="16"/>
        <v>52.5</v>
      </c>
      <c r="P304" s="7" t="str">
        <f>Calc!B304</f>
        <v>E</v>
      </c>
      <c r="Q304" s="7">
        <f>IFERROR(VLOOKUP(A304,'Absence Report'!$A$4:$B$29,2,0),0)</f>
        <v>0</v>
      </c>
      <c r="R304" s="17">
        <v>11661</v>
      </c>
    </row>
    <row r="305" spans="1:18">
      <c r="A305" s="4" t="s">
        <v>824</v>
      </c>
      <c r="B305" t="s">
        <v>825</v>
      </c>
      <c r="C305" t="s">
        <v>826</v>
      </c>
      <c r="D305" t="str">
        <f t="shared" si="17"/>
        <v>Nelly Rezaei</v>
      </c>
      <c r="E305" t="str">
        <f>RIGHT(Report[[#This Row],[Full Name]],LEN(Report[[#This Row],[Full Name]])-FIND(" ",Report[[#This Row],[Full Name]]))</f>
        <v>Rezaei</v>
      </c>
      <c r="F305" t="str">
        <f t="shared" si="18"/>
        <v>nrezaei@newcollege.com</v>
      </c>
      <c r="G305" t="str">
        <f t="shared" si="19"/>
        <v>2016</v>
      </c>
      <c r="H305" t="s">
        <v>24</v>
      </c>
      <c r="I305" t="s">
        <v>1282</v>
      </c>
      <c r="J305">
        <f>'Marks Term 1'!I305</f>
        <v>95</v>
      </c>
      <c r="K305">
        <f>'Marks Term 2'!I305</f>
        <v>88</v>
      </c>
      <c r="L305">
        <f>'Marks Term 3'!I305</f>
        <v>89</v>
      </c>
      <c r="M305">
        <f>'Marks Term 4'!I305</f>
        <v>71</v>
      </c>
      <c r="O305" s="13">
        <f t="shared" si="16"/>
        <v>85.75</v>
      </c>
      <c r="P305" s="7" t="str">
        <f>Calc!B305</f>
        <v>A</v>
      </c>
      <c r="Q305" s="7">
        <f>IFERROR(VLOOKUP(A305,'Absence Report'!$A$4:$B$29,2,0),0)</f>
        <v>0</v>
      </c>
      <c r="R305" s="17">
        <v>6859</v>
      </c>
    </row>
    <row r="306" spans="1:18">
      <c r="A306" s="4" t="s">
        <v>827</v>
      </c>
      <c r="B306" t="s">
        <v>828</v>
      </c>
      <c r="C306" t="s">
        <v>829</v>
      </c>
      <c r="D306" t="str">
        <f t="shared" si="17"/>
        <v>Elbron Robinson</v>
      </c>
      <c r="E306" t="str">
        <f>RIGHT(Report[[#This Row],[Full Name]],LEN(Report[[#This Row],[Full Name]])-FIND(" ",Report[[#This Row],[Full Name]]))</f>
        <v>Robinson</v>
      </c>
      <c r="F306" t="str">
        <f t="shared" si="18"/>
        <v>erobinson@newcollege.com</v>
      </c>
      <c r="G306" t="str">
        <f t="shared" si="19"/>
        <v>2016</v>
      </c>
      <c r="H306" t="s">
        <v>28</v>
      </c>
      <c r="I306" t="s">
        <v>1284</v>
      </c>
      <c r="J306">
        <f>'Marks Term 1'!I306</f>
        <v>52</v>
      </c>
      <c r="K306">
        <f>'Marks Term 2'!I306</f>
        <v>43</v>
      </c>
      <c r="L306">
        <f>'Marks Term 3'!I306</f>
        <v>71</v>
      </c>
      <c r="M306">
        <f>'Marks Term 4'!I306</f>
        <v>40</v>
      </c>
      <c r="O306" s="13">
        <f t="shared" si="16"/>
        <v>51.5</v>
      </c>
      <c r="P306" s="7" t="str">
        <f>Calc!B306</f>
        <v>E</v>
      </c>
      <c r="Q306" s="7">
        <f>IFERROR(VLOOKUP(A306,'Absence Report'!$A$4:$B$29,2,0),0)</f>
        <v>0</v>
      </c>
      <c r="R306" s="17">
        <v>214</v>
      </c>
    </row>
    <row r="307" spans="1:18">
      <c r="A307" s="4" t="s">
        <v>830</v>
      </c>
      <c r="B307" t="s">
        <v>831</v>
      </c>
      <c r="C307" t="s">
        <v>832</v>
      </c>
      <c r="D307" t="str">
        <f t="shared" si="17"/>
        <v>Caroline Rodriguez</v>
      </c>
      <c r="E307" t="str">
        <f>RIGHT(Report[[#This Row],[Full Name]],LEN(Report[[#This Row],[Full Name]])-FIND(" ",Report[[#This Row],[Full Name]]))</f>
        <v>Rodriguez</v>
      </c>
      <c r="F307" t="str">
        <f t="shared" si="18"/>
        <v>crodriguez@newcollege.com</v>
      </c>
      <c r="G307" t="str">
        <f t="shared" si="19"/>
        <v>2016</v>
      </c>
      <c r="H307" t="s">
        <v>24</v>
      </c>
      <c r="I307" t="s">
        <v>1283</v>
      </c>
      <c r="J307">
        <f>'Marks Term 1'!I307</f>
        <v>22</v>
      </c>
      <c r="K307">
        <f>'Marks Term 2'!I307</f>
        <v>34</v>
      </c>
      <c r="L307">
        <f>'Marks Term 3'!I307</f>
        <v>50</v>
      </c>
      <c r="M307">
        <f>'Marks Term 4'!I307</f>
        <v>18</v>
      </c>
      <c r="O307" s="13">
        <f t="shared" si="16"/>
        <v>31</v>
      </c>
      <c r="P307" s="7" t="str">
        <f>Calc!B307</f>
        <v>Fail</v>
      </c>
      <c r="Q307" s="7">
        <f>IFERROR(VLOOKUP(A307,'Absence Report'!$A$4:$B$29,2,0),0)</f>
        <v>0</v>
      </c>
      <c r="R307" s="17">
        <v>4293</v>
      </c>
    </row>
    <row r="308" spans="1:18">
      <c r="A308" s="4" t="s">
        <v>833</v>
      </c>
      <c r="B308" t="s">
        <v>834</v>
      </c>
      <c r="C308" t="s">
        <v>835</v>
      </c>
      <c r="D308" t="str">
        <f t="shared" si="17"/>
        <v>Olakunle Roqueza</v>
      </c>
      <c r="E308" t="str">
        <f>RIGHT(Report[[#This Row],[Full Name]],LEN(Report[[#This Row],[Full Name]])-FIND(" ",Report[[#This Row],[Full Name]]))</f>
        <v>Roqueza</v>
      </c>
      <c r="F308" t="str">
        <f t="shared" si="18"/>
        <v>oroqueza@newcollege.com</v>
      </c>
      <c r="G308" t="str">
        <f t="shared" si="19"/>
        <v>2015</v>
      </c>
      <c r="H308" t="s">
        <v>13</v>
      </c>
      <c r="I308" t="s">
        <v>1282</v>
      </c>
      <c r="J308">
        <f>'Marks Term 1'!I308</f>
        <v>51</v>
      </c>
      <c r="K308">
        <f>'Marks Term 2'!I308</f>
        <v>42</v>
      </c>
      <c r="L308">
        <f>'Marks Term 3'!I308</f>
        <v>40</v>
      </c>
      <c r="M308">
        <f>'Marks Term 4'!I308</f>
        <v>74</v>
      </c>
      <c r="O308" s="13">
        <f t="shared" si="16"/>
        <v>51.75</v>
      </c>
      <c r="P308" s="7" t="str">
        <f>Calc!B308</f>
        <v>E</v>
      </c>
      <c r="Q308" s="7">
        <f>IFERROR(VLOOKUP(A308,'Absence Report'!$A$4:$B$29,2,0),0)</f>
        <v>0</v>
      </c>
      <c r="R308" s="17">
        <v>3594</v>
      </c>
    </row>
    <row r="309" spans="1:18">
      <c r="A309" s="4" t="s">
        <v>836</v>
      </c>
      <c r="B309" t="s">
        <v>837</v>
      </c>
      <c r="C309" t="s">
        <v>838</v>
      </c>
      <c r="D309" t="str">
        <f t="shared" si="17"/>
        <v>Bryce Rosman</v>
      </c>
      <c r="E309" t="str">
        <f>RIGHT(Report[[#This Row],[Full Name]],LEN(Report[[#This Row],[Full Name]])-FIND(" ",Report[[#This Row],[Full Name]]))</f>
        <v>Rosman</v>
      </c>
      <c r="F309" t="str">
        <f t="shared" si="18"/>
        <v>brosman@newcollege.com</v>
      </c>
      <c r="G309" t="str">
        <f t="shared" si="19"/>
        <v>2016</v>
      </c>
      <c r="H309" t="s">
        <v>20</v>
      </c>
      <c r="I309" t="s">
        <v>1284</v>
      </c>
      <c r="J309">
        <f>'Marks Term 1'!I309</f>
        <v>95</v>
      </c>
      <c r="K309">
        <f>'Marks Term 2'!I309</f>
        <v>69</v>
      </c>
      <c r="L309">
        <f>'Marks Term 3'!I309</f>
        <v>72</v>
      </c>
      <c r="M309">
        <f>'Marks Term 4'!I309</f>
        <v>95</v>
      </c>
      <c r="O309" s="13">
        <f t="shared" si="16"/>
        <v>82.75</v>
      </c>
      <c r="P309" s="7" t="str">
        <f>Calc!B309</f>
        <v>B</v>
      </c>
      <c r="Q309" s="7">
        <f>IFERROR(VLOOKUP(A309,'Absence Report'!$A$4:$B$29,2,0),0)</f>
        <v>0</v>
      </c>
      <c r="R309" s="17">
        <v>6386</v>
      </c>
    </row>
    <row r="310" spans="1:18">
      <c r="A310" s="4" t="s">
        <v>839</v>
      </c>
      <c r="B310" t="s">
        <v>840</v>
      </c>
      <c r="C310" t="s">
        <v>841</v>
      </c>
      <c r="D310" t="str">
        <f t="shared" si="17"/>
        <v>Anita Saikia</v>
      </c>
      <c r="E310" t="str">
        <f>RIGHT(Report[[#This Row],[Full Name]],LEN(Report[[#This Row],[Full Name]])-FIND(" ",Report[[#This Row],[Full Name]]))</f>
        <v>Saikia</v>
      </c>
      <c r="F310" t="str">
        <f t="shared" si="18"/>
        <v>asaikia@newcollege.com</v>
      </c>
      <c r="G310" t="str">
        <f t="shared" si="19"/>
        <v>2015</v>
      </c>
      <c r="H310" t="s">
        <v>28</v>
      </c>
      <c r="I310" t="s">
        <v>1283</v>
      </c>
      <c r="J310">
        <f>'Marks Term 1'!I310</f>
        <v>97</v>
      </c>
      <c r="K310">
        <f>'Marks Term 2'!I310</f>
        <v>95</v>
      </c>
      <c r="L310">
        <f>'Marks Term 3'!I310</f>
        <v>91</v>
      </c>
      <c r="M310">
        <f>'Marks Term 4'!I310</f>
        <v>98</v>
      </c>
      <c r="O310" s="13">
        <f t="shared" si="16"/>
        <v>95.25</v>
      </c>
      <c r="P310" s="7" t="str">
        <f>Calc!B310</f>
        <v>A</v>
      </c>
      <c r="Q310" s="7">
        <f>IFERROR(VLOOKUP(A310,'Absence Report'!$A$4:$B$29,2,0),0)</f>
        <v>0</v>
      </c>
      <c r="R310" s="17">
        <v>4359</v>
      </c>
    </row>
    <row r="311" spans="1:18">
      <c r="A311" s="4" t="s">
        <v>842</v>
      </c>
      <c r="B311" t="s">
        <v>843</v>
      </c>
      <c r="C311" t="s">
        <v>844</v>
      </c>
      <c r="D311" t="str">
        <f t="shared" si="17"/>
        <v>Luke Salaa</v>
      </c>
      <c r="E311" t="str">
        <f>RIGHT(Report[[#This Row],[Full Name]],LEN(Report[[#This Row],[Full Name]])-FIND(" ",Report[[#This Row],[Full Name]]))</f>
        <v>Salaa</v>
      </c>
      <c r="F311" t="str">
        <f t="shared" si="18"/>
        <v>lsalaa@newcollege.com</v>
      </c>
      <c r="G311" t="str">
        <f t="shared" si="19"/>
        <v>2015</v>
      </c>
      <c r="H311" t="s">
        <v>13</v>
      </c>
      <c r="I311" t="s">
        <v>1284</v>
      </c>
      <c r="J311">
        <f>'Marks Term 1'!I311</f>
        <v>85</v>
      </c>
      <c r="K311">
        <f>'Marks Term 2'!I311</f>
        <v>100</v>
      </c>
      <c r="L311">
        <f>'Marks Term 3'!I311</f>
        <v>67</v>
      </c>
      <c r="M311">
        <f>'Marks Term 4'!I311</f>
        <v>81</v>
      </c>
      <c r="O311" s="13">
        <f t="shared" si="16"/>
        <v>83.25</v>
      </c>
      <c r="P311" s="7" t="str">
        <f>Calc!B311</f>
        <v>B</v>
      </c>
      <c r="Q311" s="7">
        <f>IFERROR(VLOOKUP(A311,'Absence Report'!$A$4:$B$29,2,0),0)</f>
        <v>0</v>
      </c>
      <c r="R311" s="17">
        <v>5621</v>
      </c>
    </row>
    <row r="312" spans="1:18">
      <c r="A312" s="4" t="s">
        <v>845</v>
      </c>
      <c r="B312" t="s">
        <v>54</v>
      </c>
      <c r="C312" t="s">
        <v>846</v>
      </c>
      <c r="D312" t="str">
        <f t="shared" si="17"/>
        <v>Michael Saleh</v>
      </c>
      <c r="E312" t="str">
        <f>RIGHT(Report[[#This Row],[Full Name]],LEN(Report[[#This Row],[Full Name]])-FIND(" ",Report[[#This Row],[Full Name]]))</f>
        <v>Saleh</v>
      </c>
      <c r="F312" t="str">
        <f t="shared" si="18"/>
        <v>msaleh@newcollege.com</v>
      </c>
      <c r="G312" t="str">
        <f t="shared" si="19"/>
        <v>2015</v>
      </c>
      <c r="H312" t="s">
        <v>20</v>
      </c>
      <c r="I312" t="s">
        <v>1284</v>
      </c>
      <c r="J312">
        <f>'Marks Term 1'!I312</f>
        <v>43</v>
      </c>
      <c r="K312">
        <f>'Marks Term 2'!I312</f>
        <v>71</v>
      </c>
      <c r="L312">
        <f>'Marks Term 3'!I312</f>
        <v>46</v>
      </c>
      <c r="M312">
        <f>'Marks Term 4'!I312</f>
        <v>26</v>
      </c>
      <c r="O312" s="13">
        <f t="shared" si="16"/>
        <v>46.5</v>
      </c>
      <c r="P312" s="7" t="str">
        <f>Calc!B312</f>
        <v>E</v>
      </c>
      <c r="Q312" s="7">
        <f>IFERROR(VLOOKUP(A312,'Absence Report'!$A$4:$B$29,2,0),0)</f>
        <v>0</v>
      </c>
      <c r="R312" s="17">
        <v>10321</v>
      </c>
    </row>
    <row r="313" spans="1:18">
      <c r="A313" s="4" t="s">
        <v>847</v>
      </c>
      <c r="B313" t="s">
        <v>560</v>
      </c>
      <c r="C313" t="s">
        <v>813</v>
      </c>
      <c r="D313" t="str">
        <f t="shared" si="17"/>
        <v>Cindy Samuel</v>
      </c>
      <c r="E313" t="str">
        <f>RIGHT(Report[[#This Row],[Full Name]],LEN(Report[[#This Row],[Full Name]])-FIND(" ",Report[[#This Row],[Full Name]]))</f>
        <v>Samuel</v>
      </c>
      <c r="F313" t="str">
        <f t="shared" si="18"/>
        <v>csamuel@newcollege.com</v>
      </c>
      <c r="G313" t="str">
        <f t="shared" si="19"/>
        <v>2017</v>
      </c>
      <c r="H313" t="s">
        <v>13</v>
      </c>
      <c r="I313" t="s">
        <v>1283</v>
      </c>
      <c r="J313">
        <f>'Marks Term 1'!I313</f>
        <v>96</v>
      </c>
      <c r="K313">
        <f>'Marks Term 2'!I313</f>
        <v>88</v>
      </c>
      <c r="L313">
        <f>'Marks Term 3'!I313</f>
        <v>96</v>
      </c>
      <c r="M313">
        <f>'Marks Term 4'!I313</f>
        <v>68</v>
      </c>
      <c r="O313" s="13">
        <f t="shared" si="16"/>
        <v>87</v>
      </c>
      <c r="P313" s="7" t="str">
        <f>Calc!B313</f>
        <v>A</v>
      </c>
      <c r="Q313" s="7">
        <f>IFERROR(VLOOKUP(A313,'Absence Report'!$A$4:$B$29,2,0),0)</f>
        <v>0</v>
      </c>
      <c r="R313" s="17">
        <v>4281</v>
      </c>
    </row>
    <row r="314" spans="1:18">
      <c r="A314" s="4" t="s">
        <v>848</v>
      </c>
      <c r="B314" t="s">
        <v>849</v>
      </c>
      <c r="C314" t="s">
        <v>850</v>
      </c>
      <c r="D314" t="str">
        <f t="shared" si="17"/>
        <v>Rebecca Sareen</v>
      </c>
      <c r="E314" t="str">
        <f>RIGHT(Report[[#This Row],[Full Name]],LEN(Report[[#This Row],[Full Name]])-FIND(" ",Report[[#This Row],[Full Name]]))</f>
        <v>Sareen</v>
      </c>
      <c r="F314" t="str">
        <f t="shared" si="18"/>
        <v>rsareen@newcollege.com</v>
      </c>
      <c r="G314" t="str">
        <f t="shared" si="19"/>
        <v>2016</v>
      </c>
      <c r="H314" t="s">
        <v>20</v>
      </c>
      <c r="I314" t="s">
        <v>1283</v>
      </c>
      <c r="J314">
        <f>'Marks Term 1'!I314</f>
        <v>33</v>
      </c>
      <c r="K314">
        <f>'Marks Term 2'!I314</f>
        <v>49</v>
      </c>
      <c r="L314">
        <f>'Marks Term 3'!I314</f>
        <v>27</v>
      </c>
      <c r="M314">
        <f>'Marks Term 4'!I314</f>
        <v>24</v>
      </c>
      <c r="O314" s="13">
        <f t="shared" si="16"/>
        <v>33.25</v>
      </c>
      <c r="P314" s="7" t="str">
        <f>Calc!B314</f>
        <v>Fail</v>
      </c>
      <c r="Q314" s="7">
        <f>IFERROR(VLOOKUP(A314,'Absence Report'!$A$4:$B$29,2,0),0)</f>
        <v>0</v>
      </c>
      <c r="R314" s="17">
        <v>7406</v>
      </c>
    </row>
    <row r="315" spans="1:18">
      <c r="A315" s="4" t="s">
        <v>851</v>
      </c>
      <c r="B315" t="s">
        <v>852</v>
      </c>
      <c r="C315" t="s">
        <v>853</v>
      </c>
      <c r="D315" t="str">
        <f t="shared" si="17"/>
        <v>Mai Sarvaiya</v>
      </c>
      <c r="E315" t="str">
        <f>RIGHT(Report[[#This Row],[Full Name]],LEN(Report[[#This Row],[Full Name]])-FIND(" ",Report[[#This Row],[Full Name]]))</f>
        <v>Sarvaiya</v>
      </c>
      <c r="F315" t="str">
        <f t="shared" si="18"/>
        <v>msarvaiya@newcollege.com</v>
      </c>
      <c r="G315" t="str">
        <f t="shared" si="19"/>
        <v>2017</v>
      </c>
      <c r="H315" t="s">
        <v>24</v>
      </c>
      <c r="I315" t="s">
        <v>1284</v>
      </c>
      <c r="J315">
        <f>'Marks Term 1'!I315</f>
        <v>65</v>
      </c>
      <c r="K315">
        <f>'Marks Term 2'!I315</f>
        <v>61</v>
      </c>
      <c r="L315">
        <f>'Marks Term 3'!I315</f>
        <v>82</v>
      </c>
      <c r="M315">
        <f>'Marks Term 4'!I315</f>
        <v>77</v>
      </c>
      <c r="O315" s="13">
        <f t="shared" si="16"/>
        <v>71.25</v>
      </c>
      <c r="P315" s="7" t="str">
        <f>Calc!B315</f>
        <v>C</v>
      </c>
      <c r="Q315" s="7">
        <f>IFERROR(VLOOKUP(A315,'Absence Report'!$A$4:$B$29,2,0),0)</f>
        <v>0</v>
      </c>
      <c r="R315" s="17">
        <v>8192</v>
      </c>
    </row>
    <row r="316" spans="1:18">
      <c r="A316" s="4" t="s">
        <v>854</v>
      </c>
      <c r="B316" t="s">
        <v>855</v>
      </c>
      <c r="C316" t="s">
        <v>856</v>
      </c>
      <c r="D316" t="str">
        <f t="shared" si="17"/>
        <v>Callum Scott</v>
      </c>
      <c r="E316" t="str">
        <f>RIGHT(Report[[#This Row],[Full Name]],LEN(Report[[#This Row],[Full Name]])-FIND(" ",Report[[#This Row],[Full Name]]))</f>
        <v>Scott</v>
      </c>
      <c r="F316" t="str">
        <f t="shared" si="18"/>
        <v>cscott@newcollege.com</v>
      </c>
      <c r="G316" t="str">
        <f t="shared" si="19"/>
        <v>2015</v>
      </c>
      <c r="H316" t="s">
        <v>28</v>
      </c>
      <c r="I316" t="s">
        <v>1283</v>
      </c>
      <c r="J316">
        <f>'Marks Term 1'!I316</f>
        <v>45</v>
      </c>
      <c r="K316">
        <f>'Marks Term 2'!I316</f>
        <v>78</v>
      </c>
      <c r="L316">
        <f>'Marks Term 3'!I316</f>
        <v>36</v>
      </c>
      <c r="M316">
        <f>'Marks Term 4'!I316</f>
        <v>75</v>
      </c>
      <c r="O316" s="13">
        <f t="shared" si="16"/>
        <v>58.5</v>
      </c>
      <c r="P316" s="7" t="str">
        <f>Calc!B316</f>
        <v>D</v>
      </c>
      <c r="Q316" s="7">
        <f>IFERROR(VLOOKUP(A316,'Absence Report'!$A$4:$B$29,2,0),0)</f>
        <v>0</v>
      </c>
      <c r="R316" s="17">
        <v>12546</v>
      </c>
    </row>
    <row r="317" spans="1:18">
      <c r="A317" s="4" t="s">
        <v>857</v>
      </c>
      <c r="B317" t="s">
        <v>858</v>
      </c>
      <c r="C317" t="s">
        <v>859</v>
      </c>
      <c r="D317" t="str">
        <f t="shared" si="17"/>
        <v>Hongkai See</v>
      </c>
      <c r="E317" t="str">
        <f>RIGHT(Report[[#This Row],[Full Name]],LEN(Report[[#This Row],[Full Name]])-FIND(" ",Report[[#This Row],[Full Name]]))</f>
        <v>See</v>
      </c>
      <c r="F317" t="str">
        <f t="shared" si="18"/>
        <v>hsee@newcollege.com</v>
      </c>
      <c r="G317" t="str">
        <f t="shared" si="19"/>
        <v>2015</v>
      </c>
      <c r="H317" t="s">
        <v>28</v>
      </c>
      <c r="I317" t="s">
        <v>1282</v>
      </c>
      <c r="J317">
        <f>'Marks Term 1'!I317</f>
        <v>71</v>
      </c>
      <c r="K317">
        <f>'Marks Term 2'!I317</f>
        <v>36</v>
      </c>
      <c r="L317">
        <f>'Marks Term 3'!I317</f>
        <v>63</v>
      </c>
      <c r="M317">
        <f>'Marks Term 4'!I317</f>
        <v>54</v>
      </c>
      <c r="O317" s="13">
        <f t="shared" si="16"/>
        <v>56</v>
      </c>
      <c r="P317" s="7" t="str">
        <f>Calc!B317</f>
        <v>D</v>
      </c>
      <c r="Q317" s="7">
        <f>IFERROR(VLOOKUP(A317,'Absence Report'!$A$4:$B$29,2,0),0)</f>
        <v>0</v>
      </c>
      <c r="R317" s="17">
        <v>5947</v>
      </c>
    </row>
    <row r="318" spans="1:18">
      <c r="A318" s="4" t="s">
        <v>860</v>
      </c>
      <c r="B318" t="s">
        <v>861</v>
      </c>
      <c r="C318" t="s">
        <v>862</v>
      </c>
      <c r="D318" t="str">
        <f t="shared" si="17"/>
        <v>Roger Setiadi</v>
      </c>
      <c r="E318" t="str">
        <f>RIGHT(Report[[#This Row],[Full Name]],LEN(Report[[#This Row],[Full Name]])-FIND(" ",Report[[#This Row],[Full Name]]))</f>
        <v>Setiadi</v>
      </c>
      <c r="F318" t="str">
        <f t="shared" si="18"/>
        <v>rsetiadi@newcollege.com</v>
      </c>
      <c r="G318" t="str">
        <f t="shared" si="19"/>
        <v>2017</v>
      </c>
      <c r="H318" t="s">
        <v>28</v>
      </c>
      <c r="I318" t="s">
        <v>1283</v>
      </c>
      <c r="J318">
        <f>'Marks Term 1'!I318</f>
        <v>48</v>
      </c>
      <c r="K318">
        <f>'Marks Term 2'!I318</f>
        <v>46</v>
      </c>
      <c r="L318">
        <f>'Marks Term 3'!I318</f>
        <v>58</v>
      </c>
      <c r="M318">
        <f>'Marks Term 4'!I318</f>
        <v>30</v>
      </c>
      <c r="O318" s="13">
        <f t="shared" si="16"/>
        <v>45.5</v>
      </c>
      <c r="P318" s="7" t="str">
        <f>Calc!B318</f>
        <v>E</v>
      </c>
      <c r="Q318" s="7">
        <f>IFERROR(VLOOKUP(A318,'Absence Report'!$A$4:$B$29,2,0),0)</f>
        <v>0</v>
      </c>
      <c r="R318" s="17">
        <v>12287</v>
      </c>
    </row>
    <row r="319" spans="1:18">
      <c r="A319" s="4" t="s">
        <v>863</v>
      </c>
      <c r="B319" t="s">
        <v>864</v>
      </c>
      <c r="C319" t="s">
        <v>865</v>
      </c>
      <c r="D319" t="str">
        <f t="shared" si="17"/>
        <v>Jiacheng Setijadi</v>
      </c>
      <c r="E319" t="str">
        <f>RIGHT(Report[[#This Row],[Full Name]],LEN(Report[[#This Row],[Full Name]])-FIND(" ",Report[[#This Row],[Full Name]]))</f>
        <v>Setijadi</v>
      </c>
      <c r="F319" t="str">
        <f t="shared" si="18"/>
        <v>jsetijadi@newcollege.com</v>
      </c>
      <c r="G319" t="str">
        <f t="shared" si="19"/>
        <v>2017</v>
      </c>
      <c r="H319" t="s">
        <v>13</v>
      </c>
      <c r="I319" t="s">
        <v>1283</v>
      </c>
      <c r="J319">
        <f>'Marks Term 1'!I319</f>
        <v>51</v>
      </c>
      <c r="K319">
        <f>'Marks Term 2'!I319</f>
        <v>52</v>
      </c>
      <c r="L319">
        <f>'Marks Term 3'!I319</f>
        <v>32</v>
      </c>
      <c r="M319">
        <f>'Marks Term 4'!I319</f>
        <v>60</v>
      </c>
      <c r="O319" s="13">
        <f t="shared" si="16"/>
        <v>48.75</v>
      </c>
      <c r="P319" s="7" t="str">
        <f>Calc!B319</f>
        <v>E</v>
      </c>
      <c r="Q319" s="7">
        <f>IFERROR(VLOOKUP(A319,'Absence Report'!$A$4:$B$29,2,0),0)</f>
        <v>0</v>
      </c>
      <c r="R319" s="17">
        <v>2398</v>
      </c>
    </row>
    <row r="320" spans="1:18">
      <c r="A320" s="4" t="s">
        <v>866</v>
      </c>
      <c r="B320" t="s">
        <v>867</v>
      </c>
      <c r="C320" t="s">
        <v>868</v>
      </c>
      <c r="D320" t="str">
        <f t="shared" si="17"/>
        <v>Max Severino</v>
      </c>
      <c r="E320" t="str">
        <f>RIGHT(Report[[#This Row],[Full Name]],LEN(Report[[#This Row],[Full Name]])-FIND(" ",Report[[#This Row],[Full Name]]))</f>
        <v>Severino</v>
      </c>
      <c r="F320" t="str">
        <f t="shared" si="18"/>
        <v>mseverino@newcollege.com</v>
      </c>
      <c r="G320" t="str">
        <f t="shared" si="19"/>
        <v>2016</v>
      </c>
      <c r="H320" t="s">
        <v>20</v>
      </c>
      <c r="I320" t="s">
        <v>1283</v>
      </c>
      <c r="J320">
        <f>'Marks Term 1'!I320</f>
        <v>51</v>
      </c>
      <c r="K320">
        <f>'Marks Term 2'!I320</f>
        <v>78</v>
      </c>
      <c r="L320">
        <f>'Marks Term 3'!I320</f>
        <v>43</v>
      </c>
      <c r="M320">
        <f>'Marks Term 4'!I320</f>
        <v>29</v>
      </c>
      <c r="O320" s="13">
        <f t="shared" si="16"/>
        <v>50.25</v>
      </c>
      <c r="P320" s="7" t="str">
        <f>Calc!B320</f>
        <v>E</v>
      </c>
      <c r="Q320" s="7">
        <f>IFERROR(VLOOKUP(A320,'Absence Report'!$A$4:$B$29,2,0),0)</f>
        <v>0</v>
      </c>
      <c r="R320" s="17">
        <v>6551</v>
      </c>
    </row>
    <row r="321" spans="1:18">
      <c r="A321" s="4" t="s">
        <v>869</v>
      </c>
      <c r="B321" t="s">
        <v>822</v>
      </c>
      <c r="C321" t="s">
        <v>870</v>
      </c>
      <c r="D321" t="str">
        <f t="shared" si="17"/>
        <v>Caitlin Shahid</v>
      </c>
      <c r="E321" t="str">
        <f>RIGHT(Report[[#This Row],[Full Name]],LEN(Report[[#This Row],[Full Name]])-FIND(" ",Report[[#This Row],[Full Name]]))</f>
        <v>Shahid</v>
      </c>
      <c r="F321" t="str">
        <f t="shared" si="18"/>
        <v>cshahid@newcollege.com</v>
      </c>
      <c r="G321" t="str">
        <f t="shared" si="19"/>
        <v>2015</v>
      </c>
      <c r="H321" t="s">
        <v>13</v>
      </c>
      <c r="I321" t="s">
        <v>1283</v>
      </c>
      <c r="J321">
        <f>'Marks Term 1'!I321</f>
        <v>54</v>
      </c>
      <c r="K321">
        <f>'Marks Term 2'!I321</f>
        <v>26</v>
      </c>
      <c r="L321">
        <f>'Marks Term 3'!I321</f>
        <v>66</v>
      </c>
      <c r="M321">
        <f>'Marks Term 4'!I321</f>
        <v>61</v>
      </c>
      <c r="O321" s="13">
        <f t="shared" si="16"/>
        <v>51.75</v>
      </c>
      <c r="P321" s="7" t="str">
        <f>Calc!B321</f>
        <v>E</v>
      </c>
      <c r="Q321" s="7">
        <f>IFERROR(VLOOKUP(A321,'Absence Report'!$A$4:$B$29,2,0),0)</f>
        <v>0</v>
      </c>
      <c r="R321" s="17">
        <v>7768</v>
      </c>
    </row>
    <row r="322" spans="1:18">
      <c r="A322" s="4" t="s">
        <v>871</v>
      </c>
      <c r="B322" t="s">
        <v>872</v>
      </c>
      <c r="C322" t="s">
        <v>873</v>
      </c>
      <c r="D322" t="str">
        <f t="shared" si="17"/>
        <v>Zachary Shanahan</v>
      </c>
      <c r="E322" t="str">
        <f>RIGHT(Report[[#This Row],[Full Name]],LEN(Report[[#This Row],[Full Name]])-FIND(" ",Report[[#This Row],[Full Name]]))</f>
        <v>Shanahan</v>
      </c>
      <c r="F322" t="str">
        <f t="shared" si="18"/>
        <v>zshanahan@newcollege.com</v>
      </c>
      <c r="G322" t="str">
        <f t="shared" si="19"/>
        <v>2017</v>
      </c>
      <c r="H322" t="s">
        <v>13</v>
      </c>
      <c r="I322" t="s">
        <v>1284</v>
      </c>
      <c r="J322">
        <f>'Marks Term 1'!I322</f>
        <v>98</v>
      </c>
      <c r="K322">
        <f>'Marks Term 2'!I322</f>
        <v>81</v>
      </c>
      <c r="L322">
        <f>'Marks Term 3'!I322</f>
        <v>73</v>
      </c>
      <c r="M322">
        <f>'Marks Term 4'!I322</f>
        <v>96</v>
      </c>
      <c r="O322" s="13">
        <f t="shared" si="16"/>
        <v>87</v>
      </c>
      <c r="P322" s="7" t="str">
        <f>Calc!B322</f>
        <v>A</v>
      </c>
      <c r="Q322" s="7">
        <f>IFERROR(VLOOKUP(A322,'Absence Report'!$A$4:$B$29,2,0),0)</f>
        <v>0</v>
      </c>
      <c r="R322" s="17">
        <v>7923</v>
      </c>
    </row>
    <row r="323" spans="1:18">
      <c r="A323" s="4" t="s">
        <v>874</v>
      </c>
      <c r="B323" t="s">
        <v>875</v>
      </c>
      <c r="C323" t="s">
        <v>876</v>
      </c>
      <c r="D323" t="str">
        <f t="shared" si="17"/>
        <v>Zhenbang Shang</v>
      </c>
      <c r="E323" t="str">
        <f>RIGHT(Report[[#This Row],[Full Name]],LEN(Report[[#This Row],[Full Name]])-FIND(" ",Report[[#This Row],[Full Name]]))</f>
        <v>Shang</v>
      </c>
      <c r="F323" t="str">
        <f t="shared" si="18"/>
        <v>zshang@newcollege.com</v>
      </c>
      <c r="G323" t="str">
        <f t="shared" si="19"/>
        <v>2016</v>
      </c>
      <c r="H323" t="s">
        <v>13</v>
      </c>
      <c r="I323" t="s">
        <v>1283</v>
      </c>
      <c r="J323">
        <f>'Marks Term 1'!I323</f>
        <v>48</v>
      </c>
      <c r="K323">
        <f>'Marks Term 2'!I323</f>
        <v>48</v>
      </c>
      <c r="L323">
        <f>'Marks Term 3'!I323</f>
        <v>20</v>
      </c>
      <c r="M323">
        <f>'Marks Term 4'!I323</f>
        <v>22</v>
      </c>
      <c r="O323" s="13">
        <f t="shared" si="16"/>
        <v>34.5</v>
      </c>
      <c r="P323" s="7" t="str">
        <f>Calc!B323</f>
        <v>Fail</v>
      </c>
      <c r="Q323" s="7">
        <f>IFERROR(VLOOKUP(A323,'Absence Report'!$A$4:$B$29,2,0),0)</f>
        <v>0</v>
      </c>
      <c r="R323" s="17">
        <v>11733</v>
      </c>
    </row>
    <row r="324" spans="1:18">
      <c r="A324" s="4" t="s">
        <v>877</v>
      </c>
      <c r="B324" t="s">
        <v>878</v>
      </c>
      <c r="C324" t="s">
        <v>879</v>
      </c>
      <c r="D324" t="str">
        <f t="shared" si="17"/>
        <v>Xudong Shangguan</v>
      </c>
      <c r="E324" t="str">
        <f>RIGHT(Report[[#This Row],[Full Name]],LEN(Report[[#This Row],[Full Name]])-FIND(" ",Report[[#This Row],[Full Name]]))</f>
        <v>Shangguan</v>
      </c>
      <c r="F324" t="str">
        <f t="shared" si="18"/>
        <v>xshangguan@newcollege.com</v>
      </c>
      <c r="G324" t="str">
        <f t="shared" si="19"/>
        <v>2015</v>
      </c>
      <c r="H324" t="s">
        <v>13</v>
      </c>
      <c r="I324" t="s">
        <v>1282</v>
      </c>
      <c r="J324">
        <f>'Marks Term 1'!I324</f>
        <v>74</v>
      </c>
      <c r="K324">
        <f>'Marks Term 2'!I324</f>
        <v>55</v>
      </c>
      <c r="L324">
        <f>'Marks Term 3'!I324</f>
        <v>59</v>
      </c>
      <c r="M324">
        <f>'Marks Term 4'!I324</f>
        <v>72</v>
      </c>
      <c r="O324" s="13">
        <f t="shared" ref="O324:O387" si="20">AVERAGE(J324:M324)</f>
        <v>65</v>
      </c>
      <c r="P324" s="7" t="str">
        <f>Calc!B324</f>
        <v>C</v>
      </c>
      <c r="Q324" s="7">
        <f>IFERROR(VLOOKUP(A324,'Absence Report'!$A$4:$B$29,2,0),0)</f>
        <v>0</v>
      </c>
      <c r="R324" s="17">
        <v>1594</v>
      </c>
    </row>
    <row r="325" spans="1:18">
      <c r="A325" s="4" t="s">
        <v>880</v>
      </c>
      <c r="B325" t="s">
        <v>881</v>
      </c>
      <c r="C325" t="s">
        <v>882</v>
      </c>
      <c r="D325" t="str">
        <f t="shared" ref="D325:D388" si="21">PROPER(_xlfn.CONCAT(B325," ",C325))</f>
        <v>Mingyan Shao</v>
      </c>
      <c r="E325" t="str">
        <f>RIGHT(Report[[#This Row],[Full Name]],LEN(Report[[#This Row],[Full Name]])-FIND(" ",Report[[#This Row],[Full Name]]))</f>
        <v>Shao</v>
      </c>
      <c r="F325" t="str">
        <f t="shared" ref="F325:F388" si="22">LOWER(_xlfn.CONCAT(LEFT(B325,1),C325,"@newcollege.com"))</f>
        <v>mshao@newcollege.com</v>
      </c>
      <c r="G325" t="str">
        <f t="shared" ref="G325:G388" si="23">_xlfn.CONCAT("20",RIGHT(A325,2))</f>
        <v>2016</v>
      </c>
      <c r="H325" t="s">
        <v>28</v>
      </c>
      <c r="I325" t="s">
        <v>1284</v>
      </c>
      <c r="J325">
        <f>'Marks Term 1'!I325</f>
        <v>99</v>
      </c>
      <c r="K325">
        <f>'Marks Term 2'!I325</f>
        <v>70</v>
      </c>
      <c r="L325">
        <f>'Marks Term 3'!I325</f>
        <v>84</v>
      </c>
      <c r="M325">
        <f>'Marks Term 4'!I325</f>
        <v>88</v>
      </c>
      <c r="O325" s="13">
        <f t="shared" si="20"/>
        <v>85.25</v>
      </c>
      <c r="P325" s="7" t="str">
        <f>Calc!B325</f>
        <v>A</v>
      </c>
      <c r="Q325" s="7">
        <f>IFERROR(VLOOKUP(A325,'Absence Report'!$A$4:$B$29,2,0),0)</f>
        <v>0</v>
      </c>
      <c r="R325" s="17">
        <v>0</v>
      </c>
    </row>
    <row r="326" spans="1:18">
      <c r="A326" s="4" t="s">
        <v>883</v>
      </c>
      <c r="B326" t="s">
        <v>884</v>
      </c>
      <c r="C326" t="s">
        <v>885</v>
      </c>
      <c r="D326" t="str">
        <f t="shared" si="21"/>
        <v>Zhiyu Shen</v>
      </c>
      <c r="E326" t="str">
        <f>RIGHT(Report[[#This Row],[Full Name]],LEN(Report[[#This Row],[Full Name]])-FIND(" ",Report[[#This Row],[Full Name]]))</f>
        <v>Shen</v>
      </c>
      <c r="F326" t="str">
        <f t="shared" si="22"/>
        <v>zshen@newcollege.com</v>
      </c>
      <c r="G326" t="str">
        <f t="shared" si="23"/>
        <v>2015</v>
      </c>
      <c r="H326" t="s">
        <v>20</v>
      </c>
      <c r="I326" t="s">
        <v>1284</v>
      </c>
      <c r="J326">
        <f>'Marks Term 1'!I326</f>
        <v>62</v>
      </c>
      <c r="K326">
        <f>'Marks Term 2'!I326</f>
        <v>52</v>
      </c>
      <c r="L326">
        <f>'Marks Term 3'!I326</f>
        <v>68</v>
      </c>
      <c r="M326">
        <f>'Marks Term 4'!I326</f>
        <v>68</v>
      </c>
      <c r="O326" s="13">
        <f t="shared" si="20"/>
        <v>62.5</v>
      </c>
      <c r="P326" s="7" t="str">
        <f>Calc!B326</f>
        <v>D</v>
      </c>
      <c r="Q326" s="7">
        <f>IFERROR(VLOOKUP(A326,'Absence Report'!$A$4:$B$29,2,0),0)</f>
        <v>0</v>
      </c>
      <c r="R326" s="17">
        <v>5454</v>
      </c>
    </row>
    <row r="327" spans="1:18">
      <c r="A327" s="4" t="s">
        <v>886</v>
      </c>
      <c r="B327" t="s">
        <v>887</v>
      </c>
      <c r="C327" t="s">
        <v>888</v>
      </c>
      <c r="D327" t="str">
        <f t="shared" si="21"/>
        <v>Deidre Shi</v>
      </c>
      <c r="E327" t="str">
        <f>RIGHT(Report[[#This Row],[Full Name]],LEN(Report[[#This Row],[Full Name]])-FIND(" ",Report[[#This Row],[Full Name]]))</f>
        <v>Shi</v>
      </c>
      <c r="F327" t="str">
        <f t="shared" si="22"/>
        <v>dshi@newcollege.com</v>
      </c>
      <c r="G327" t="str">
        <f t="shared" si="23"/>
        <v>2015</v>
      </c>
      <c r="H327" t="s">
        <v>13</v>
      </c>
      <c r="I327" t="s">
        <v>1283</v>
      </c>
      <c r="J327">
        <f>'Marks Term 1'!I327</f>
        <v>78</v>
      </c>
      <c r="K327">
        <f>'Marks Term 2'!I327</f>
        <v>97</v>
      </c>
      <c r="L327">
        <f>'Marks Term 3'!I327</f>
        <v>87</v>
      </c>
      <c r="M327">
        <f>'Marks Term 4'!I327</f>
        <v>85</v>
      </c>
      <c r="O327" s="13">
        <f t="shared" si="20"/>
        <v>86.75</v>
      </c>
      <c r="P327" s="7" t="str">
        <f>Calc!B327</f>
        <v>A</v>
      </c>
      <c r="Q327" s="7">
        <f>IFERROR(VLOOKUP(A327,'Absence Report'!$A$4:$B$29,2,0),0)</f>
        <v>0</v>
      </c>
      <c r="R327" s="17">
        <v>13511</v>
      </c>
    </row>
    <row r="328" spans="1:18">
      <c r="A328" s="4" t="s">
        <v>889</v>
      </c>
      <c r="B328" t="s">
        <v>890</v>
      </c>
      <c r="C328" t="s">
        <v>891</v>
      </c>
      <c r="D328" t="str">
        <f t="shared" si="21"/>
        <v>Xiaowei Shi</v>
      </c>
      <c r="E328" t="str">
        <f>RIGHT(Report[[#This Row],[Full Name]],LEN(Report[[#This Row],[Full Name]])-FIND(" ",Report[[#This Row],[Full Name]]))</f>
        <v>Shi</v>
      </c>
      <c r="F328" t="str">
        <f t="shared" si="22"/>
        <v>xshi@newcollege.com</v>
      </c>
      <c r="G328" t="str">
        <f t="shared" si="23"/>
        <v>2017</v>
      </c>
      <c r="H328" t="s">
        <v>13</v>
      </c>
      <c r="I328" t="s">
        <v>1284</v>
      </c>
      <c r="J328">
        <f>'Marks Term 1'!I328</f>
        <v>34</v>
      </c>
      <c r="K328">
        <f>'Marks Term 2'!I328</f>
        <v>28</v>
      </c>
      <c r="L328">
        <f>'Marks Term 3'!I328</f>
        <v>60</v>
      </c>
      <c r="M328">
        <f>'Marks Term 4'!I328</f>
        <v>34</v>
      </c>
      <c r="O328" s="13">
        <f t="shared" si="20"/>
        <v>39</v>
      </c>
      <c r="P328" s="7" t="str">
        <f>Calc!B328</f>
        <v>F</v>
      </c>
      <c r="Q328" s="7">
        <f>IFERROR(VLOOKUP(A328,'Absence Report'!$A$4:$B$29,2,0),0)</f>
        <v>0</v>
      </c>
      <c r="R328" s="17">
        <v>0</v>
      </c>
    </row>
    <row r="329" spans="1:18">
      <c r="A329" s="4" t="s">
        <v>892</v>
      </c>
      <c r="B329" t="s">
        <v>893</v>
      </c>
      <c r="C329" t="s">
        <v>894</v>
      </c>
      <c r="D329" t="str">
        <f t="shared" si="21"/>
        <v>Yulong Shi</v>
      </c>
      <c r="E329" t="str">
        <f>RIGHT(Report[[#This Row],[Full Name]],LEN(Report[[#This Row],[Full Name]])-FIND(" ",Report[[#This Row],[Full Name]]))</f>
        <v>Shi</v>
      </c>
      <c r="F329" t="str">
        <f t="shared" si="22"/>
        <v>yshi@newcollege.com</v>
      </c>
      <c r="G329" t="str">
        <f t="shared" si="23"/>
        <v>2016</v>
      </c>
      <c r="H329" t="s">
        <v>20</v>
      </c>
      <c r="I329" t="s">
        <v>1283</v>
      </c>
      <c r="J329">
        <f>'Marks Term 1'!I329</f>
        <v>18</v>
      </c>
      <c r="K329">
        <f>'Marks Term 2'!I329</f>
        <v>60</v>
      </c>
      <c r="L329">
        <f>'Marks Term 3'!I329</f>
        <v>42</v>
      </c>
      <c r="M329">
        <f>'Marks Term 4'!I329</f>
        <v>20</v>
      </c>
      <c r="O329" s="13">
        <f t="shared" si="20"/>
        <v>35</v>
      </c>
      <c r="P329" s="7" t="str">
        <f>Calc!B329</f>
        <v>F</v>
      </c>
      <c r="Q329" s="7">
        <f>IFERROR(VLOOKUP(A329,'Absence Report'!$A$4:$B$29,2,0),0)</f>
        <v>0</v>
      </c>
      <c r="R329" s="17">
        <v>3592</v>
      </c>
    </row>
    <row r="330" spans="1:18">
      <c r="A330" s="4" t="s">
        <v>895</v>
      </c>
      <c r="B330" t="s">
        <v>255</v>
      </c>
      <c r="C330" t="s">
        <v>896</v>
      </c>
      <c r="D330" t="str">
        <f t="shared" si="21"/>
        <v>Fang Shoostovian</v>
      </c>
      <c r="E330" t="str">
        <f>RIGHT(Report[[#This Row],[Full Name]],LEN(Report[[#This Row],[Full Name]])-FIND(" ",Report[[#This Row],[Full Name]]))</f>
        <v>Shoostovian</v>
      </c>
      <c r="F330" t="str">
        <f t="shared" si="22"/>
        <v>fshoostovian@newcollege.com</v>
      </c>
      <c r="G330" t="str">
        <f t="shared" si="23"/>
        <v>2017</v>
      </c>
      <c r="H330" t="s">
        <v>13</v>
      </c>
      <c r="I330" t="s">
        <v>1282</v>
      </c>
      <c r="J330">
        <f>'Marks Term 1'!I330</f>
        <v>87</v>
      </c>
      <c r="K330">
        <f>'Marks Term 2'!I330</f>
        <v>90</v>
      </c>
      <c r="L330">
        <f>'Marks Term 3'!I330</f>
        <v>57</v>
      </c>
      <c r="M330">
        <f>'Marks Term 4'!I330</f>
        <v>84</v>
      </c>
      <c r="O330" s="13">
        <f t="shared" si="20"/>
        <v>79.5</v>
      </c>
      <c r="P330" s="7" t="str">
        <f>Calc!B330</f>
        <v>B</v>
      </c>
      <c r="Q330" s="7">
        <f>IFERROR(VLOOKUP(A330,'Absence Report'!$A$4:$B$29,2,0),0)</f>
        <v>0</v>
      </c>
      <c r="R330" s="17">
        <v>1613</v>
      </c>
    </row>
    <row r="331" spans="1:18">
      <c r="A331" s="4" t="s">
        <v>897</v>
      </c>
      <c r="B331" t="s">
        <v>898</v>
      </c>
      <c r="C331" t="s">
        <v>899</v>
      </c>
      <c r="D331" t="str">
        <f t="shared" si="21"/>
        <v>Sivsork Sikalu</v>
      </c>
      <c r="E331" t="str">
        <f>RIGHT(Report[[#This Row],[Full Name]],LEN(Report[[#This Row],[Full Name]])-FIND(" ",Report[[#This Row],[Full Name]]))</f>
        <v>Sikalu</v>
      </c>
      <c r="F331" t="str">
        <f t="shared" si="22"/>
        <v>ssikalu@newcollege.com</v>
      </c>
      <c r="G331" t="str">
        <f t="shared" si="23"/>
        <v>2017</v>
      </c>
      <c r="H331" t="s">
        <v>20</v>
      </c>
      <c r="I331" t="s">
        <v>1283</v>
      </c>
      <c r="J331">
        <f>'Marks Term 1'!I331</f>
        <v>56</v>
      </c>
      <c r="K331">
        <f>'Marks Term 2'!I331</f>
        <v>63</v>
      </c>
      <c r="L331">
        <f>'Marks Term 3'!I331</f>
        <v>19</v>
      </c>
      <c r="M331">
        <f>'Marks Term 4'!I331</f>
        <v>23</v>
      </c>
      <c r="O331" s="13">
        <f t="shared" si="20"/>
        <v>40.25</v>
      </c>
      <c r="P331" s="7" t="str">
        <f>Calc!B331</f>
        <v>F</v>
      </c>
      <c r="Q331" s="7">
        <f>IFERROR(VLOOKUP(A331,'Absence Report'!$A$4:$B$29,2,0),0)</f>
        <v>0</v>
      </c>
      <c r="R331" s="17">
        <v>12727</v>
      </c>
    </row>
    <row r="332" spans="1:18">
      <c r="A332" s="4" t="s">
        <v>900</v>
      </c>
      <c r="B332" t="s">
        <v>901</v>
      </c>
      <c r="C332" t="s">
        <v>902</v>
      </c>
      <c r="D332" t="str">
        <f t="shared" si="21"/>
        <v>Daoming Sinclair</v>
      </c>
      <c r="E332" t="str">
        <f>RIGHT(Report[[#This Row],[Full Name]],LEN(Report[[#This Row],[Full Name]])-FIND(" ",Report[[#This Row],[Full Name]]))</f>
        <v>Sinclair</v>
      </c>
      <c r="F332" t="str">
        <f t="shared" si="22"/>
        <v>dsinclair@newcollege.com</v>
      </c>
      <c r="G332" t="str">
        <f t="shared" si="23"/>
        <v>2016</v>
      </c>
      <c r="H332" t="s">
        <v>20</v>
      </c>
      <c r="I332" t="s">
        <v>1284</v>
      </c>
      <c r="J332">
        <f>'Marks Term 1'!I332</f>
        <v>51</v>
      </c>
      <c r="K332">
        <f>'Marks Term 2'!I332</f>
        <v>57</v>
      </c>
      <c r="L332">
        <f>'Marks Term 3'!I332</f>
        <v>63</v>
      </c>
      <c r="M332">
        <f>'Marks Term 4'!I332</f>
        <v>75</v>
      </c>
      <c r="O332" s="13">
        <f t="shared" si="20"/>
        <v>61.5</v>
      </c>
      <c r="P332" s="7" t="str">
        <f>Calc!B332</f>
        <v>D</v>
      </c>
      <c r="Q332" s="7">
        <f>IFERROR(VLOOKUP(A332,'Absence Report'!$A$4:$B$29,2,0),0)</f>
        <v>0</v>
      </c>
      <c r="R332" s="17">
        <v>10217</v>
      </c>
    </row>
    <row r="333" spans="1:18">
      <c r="A333" s="4" t="s">
        <v>903</v>
      </c>
      <c r="B333" t="s">
        <v>904</v>
      </c>
      <c r="C333" t="s">
        <v>905</v>
      </c>
      <c r="D333" t="str">
        <f t="shared" si="21"/>
        <v>Junjie Singh</v>
      </c>
      <c r="E333" t="str">
        <f>RIGHT(Report[[#This Row],[Full Name]],LEN(Report[[#This Row],[Full Name]])-FIND(" ",Report[[#This Row],[Full Name]]))</f>
        <v>Singh</v>
      </c>
      <c r="F333" t="str">
        <f t="shared" si="22"/>
        <v>jsingh@newcollege.com</v>
      </c>
      <c r="G333" t="str">
        <f t="shared" si="23"/>
        <v>2016</v>
      </c>
      <c r="H333" t="s">
        <v>13</v>
      </c>
      <c r="I333" t="s">
        <v>1284</v>
      </c>
      <c r="J333">
        <f>'Marks Term 1'!I333</f>
        <v>96</v>
      </c>
      <c r="K333">
        <f>'Marks Term 2'!I333</f>
        <v>98</v>
      </c>
      <c r="L333">
        <f>'Marks Term 3'!I333</f>
        <v>86</v>
      </c>
      <c r="M333">
        <f>'Marks Term 4'!I333</f>
        <v>91</v>
      </c>
      <c r="O333" s="13">
        <f t="shared" si="20"/>
        <v>92.75</v>
      </c>
      <c r="P333" s="7" t="str">
        <f>Calc!B333</f>
        <v>A</v>
      </c>
      <c r="Q333" s="7">
        <f>IFERROR(VLOOKUP(A333,'Absence Report'!$A$4:$B$29,2,0),0)</f>
        <v>0</v>
      </c>
      <c r="R333" s="17">
        <v>2099</v>
      </c>
    </row>
    <row r="334" spans="1:18">
      <c r="A334" s="4" t="s">
        <v>906</v>
      </c>
      <c r="B334" t="s">
        <v>202</v>
      </c>
      <c r="C334" t="s">
        <v>907</v>
      </c>
      <c r="D334" t="str">
        <f t="shared" si="21"/>
        <v>Charity Skaane</v>
      </c>
      <c r="E334" t="str">
        <f>RIGHT(Report[[#This Row],[Full Name]],LEN(Report[[#This Row],[Full Name]])-FIND(" ",Report[[#This Row],[Full Name]]))</f>
        <v>Skaane</v>
      </c>
      <c r="F334" t="str">
        <f t="shared" si="22"/>
        <v>cskaane@newcollege.com</v>
      </c>
      <c r="G334" t="str">
        <f t="shared" si="23"/>
        <v>2015</v>
      </c>
      <c r="H334" t="s">
        <v>20</v>
      </c>
      <c r="I334" t="s">
        <v>1282</v>
      </c>
      <c r="J334">
        <f>'Marks Term 1'!I334</f>
        <v>38</v>
      </c>
      <c r="K334">
        <f>'Marks Term 2'!I334</f>
        <v>18</v>
      </c>
      <c r="L334">
        <f>'Marks Term 3'!I334</f>
        <v>51</v>
      </c>
      <c r="M334">
        <f>'Marks Term 4'!I334</f>
        <v>71</v>
      </c>
      <c r="O334" s="13">
        <f t="shared" si="20"/>
        <v>44.5</v>
      </c>
      <c r="P334" s="7" t="str">
        <f>Calc!B334</f>
        <v>F</v>
      </c>
      <c r="Q334" s="7">
        <f>IFERROR(VLOOKUP(A334,'Absence Report'!$A$4:$B$29,2,0),0)</f>
        <v>0</v>
      </c>
      <c r="R334" s="17">
        <v>2584</v>
      </c>
    </row>
    <row r="335" spans="1:18">
      <c r="A335" s="4" t="s">
        <v>908</v>
      </c>
      <c r="B335" t="s">
        <v>909</v>
      </c>
      <c r="C335" t="s">
        <v>910</v>
      </c>
      <c r="D335" t="str">
        <f t="shared" si="21"/>
        <v>Jenny Small</v>
      </c>
      <c r="E335" t="str">
        <f>RIGHT(Report[[#This Row],[Full Name]],LEN(Report[[#This Row],[Full Name]])-FIND(" ",Report[[#This Row],[Full Name]]))</f>
        <v>Small</v>
      </c>
      <c r="F335" t="str">
        <f t="shared" si="22"/>
        <v>jsmall@newcollege.com</v>
      </c>
      <c r="G335" t="str">
        <f t="shared" si="23"/>
        <v>2016</v>
      </c>
      <c r="H335" t="s">
        <v>28</v>
      </c>
      <c r="I335" t="s">
        <v>1282</v>
      </c>
      <c r="J335">
        <f>'Marks Term 1'!I335</f>
        <v>49</v>
      </c>
      <c r="K335">
        <f>'Marks Term 2'!I335</f>
        <v>88</v>
      </c>
      <c r="L335">
        <f>'Marks Term 3'!I335</f>
        <v>48</v>
      </c>
      <c r="M335">
        <f>'Marks Term 4'!I335</f>
        <v>70</v>
      </c>
      <c r="O335" s="13">
        <f t="shared" si="20"/>
        <v>63.75</v>
      </c>
      <c r="P335" s="7" t="str">
        <f>Calc!B335</f>
        <v>D</v>
      </c>
      <c r="Q335" s="7">
        <f>IFERROR(VLOOKUP(A335,'Absence Report'!$A$4:$B$29,2,0),0)</f>
        <v>0</v>
      </c>
      <c r="R335" s="17">
        <v>0</v>
      </c>
    </row>
    <row r="336" spans="1:18">
      <c r="A336" s="4" t="s">
        <v>911</v>
      </c>
      <c r="B336" t="s">
        <v>912</v>
      </c>
      <c r="C336" t="s">
        <v>545</v>
      </c>
      <c r="D336" t="str">
        <f t="shared" si="21"/>
        <v>Jake So</v>
      </c>
      <c r="E336" t="str">
        <f>RIGHT(Report[[#This Row],[Full Name]],LEN(Report[[#This Row],[Full Name]])-FIND(" ",Report[[#This Row],[Full Name]]))</f>
        <v>So</v>
      </c>
      <c r="F336" t="str">
        <f t="shared" si="22"/>
        <v>jso@newcollege.com</v>
      </c>
      <c r="G336" t="str">
        <f t="shared" si="23"/>
        <v>2015</v>
      </c>
      <c r="H336" t="s">
        <v>13</v>
      </c>
      <c r="I336" t="s">
        <v>1283</v>
      </c>
      <c r="J336">
        <f>'Marks Term 1'!I336</f>
        <v>92</v>
      </c>
      <c r="K336">
        <f>'Marks Term 2'!I336</f>
        <v>81</v>
      </c>
      <c r="L336">
        <f>'Marks Term 3'!I336</f>
        <v>98</v>
      </c>
      <c r="M336">
        <f>'Marks Term 4'!I336</f>
        <v>73</v>
      </c>
      <c r="O336" s="13">
        <f t="shared" si="20"/>
        <v>86</v>
      </c>
      <c r="P336" s="7" t="str">
        <f>Calc!B336</f>
        <v>A</v>
      </c>
      <c r="Q336" s="7">
        <f>IFERROR(VLOOKUP(A336,'Absence Report'!$A$4:$B$29,2,0),0)</f>
        <v>0</v>
      </c>
      <c r="R336" s="17">
        <v>14688</v>
      </c>
    </row>
    <row r="337" spans="1:18">
      <c r="A337" s="4" t="s">
        <v>913</v>
      </c>
      <c r="B337" t="s">
        <v>914</v>
      </c>
      <c r="C337" t="s">
        <v>915</v>
      </c>
      <c r="D337" t="str">
        <f t="shared" si="21"/>
        <v>Usama So</v>
      </c>
      <c r="E337" t="str">
        <f>RIGHT(Report[[#This Row],[Full Name]],LEN(Report[[#This Row],[Full Name]])-FIND(" ",Report[[#This Row],[Full Name]]))</f>
        <v>So</v>
      </c>
      <c r="F337" t="str">
        <f t="shared" si="22"/>
        <v>uso@newcollege.com</v>
      </c>
      <c r="G337" t="str">
        <f t="shared" si="23"/>
        <v>2017</v>
      </c>
      <c r="H337" t="s">
        <v>20</v>
      </c>
      <c r="I337" t="s">
        <v>1282</v>
      </c>
      <c r="J337">
        <f>'Marks Term 1'!I337</f>
        <v>76</v>
      </c>
      <c r="K337">
        <f>'Marks Term 2'!I337</f>
        <v>88</v>
      </c>
      <c r="L337">
        <f>'Marks Term 3'!I337</f>
        <v>98</v>
      </c>
      <c r="M337">
        <f>'Marks Term 4'!I337</f>
        <v>74</v>
      </c>
      <c r="O337" s="13">
        <f t="shared" si="20"/>
        <v>84</v>
      </c>
      <c r="P337" s="7" t="str">
        <f>Calc!B337</f>
        <v>B</v>
      </c>
      <c r="Q337" s="7">
        <f>IFERROR(VLOOKUP(A337,'Absence Report'!$A$4:$B$29,2,0),0)</f>
        <v>0</v>
      </c>
      <c r="R337" s="17">
        <v>901</v>
      </c>
    </row>
    <row r="338" spans="1:18">
      <c r="A338" s="4" t="s">
        <v>916</v>
      </c>
      <c r="B338" t="s">
        <v>917</v>
      </c>
      <c r="C338" t="s">
        <v>918</v>
      </c>
      <c r="D338" t="str">
        <f t="shared" si="21"/>
        <v>Ziming Song</v>
      </c>
      <c r="E338" t="str">
        <f>RIGHT(Report[[#This Row],[Full Name]],LEN(Report[[#This Row],[Full Name]])-FIND(" ",Report[[#This Row],[Full Name]]))</f>
        <v>Song</v>
      </c>
      <c r="F338" t="str">
        <f t="shared" si="22"/>
        <v>zsong@newcollege.com</v>
      </c>
      <c r="G338" t="str">
        <f t="shared" si="23"/>
        <v>2015</v>
      </c>
      <c r="H338" t="s">
        <v>20</v>
      </c>
      <c r="I338" t="s">
        <v>1283</v>
      </c>
      <c r="J338">
        <f>'Marks Term 1'!I338</f>
        <v>33</v>
      </c>
      <c r="K338">
        <f>'Marks Term 2'!I338</f>
        <v>2</v>
      </c>
      <c r="L338">
        <f>'Marks Term 3'!I338</f>
        <v>6</v>
      </c>
      <c r="M338">
        <f>'Marks Term 4'!I338</f>
        <v>23</v>
      </c>
      <c r="O338" s="13">
        <f t="shared" si="20"/>
        <v>16</v>
      </c>
      <c r="P338" s="7" t="str">
        <f>Calc!B338</f>
        <v>Fail</v>
      </c>
      <c r="Q338" s="7">
        <f>IFERROR(VLOOKUP(A338,'Absence Report'!$A$4:$B$29,2,0),0)</f>
        <v>0</v>
      </c>
      <c r="R338" s="17">
        <v>15873</v>
      </c>
    </row>
    <row r="339" spans="1:18">
      <c r="A339" s="4" t="s">
        <v>919</v>
      </c>
      <c r="B339" t="s">
        <v>54</v>
      </c>
      <c r="C339" t="s">
        <v>920</v>
      </c>
      <c r="D339" t="str">
        <f t="shared" si="21"/>
        <v>Michael Sorbello</v>
      </c>
      <c r="E339" t="str">
        <f>RIGHT(Report[[#This Row],[Full Name]],LEN(Report[[#This Row],[Full Name]])-FIND(" ",Report[[#This Row],[Full Name]]))</f>
        <v>Sorbello</v>
      </c>
      <c r="F339" t="str">
        <f t="shared" si="22"/>
        <v>msorbello@newcollege.com</v>
      </c>
      <c r="G339" t="str">
        <f t="shared" si="23"/>
        <v>2016</v>
      </c>
      <c r="H339" t="s">
        <v>13</v>
      </c>
      <c r="I339" t="s">
        <v>1283</v>
      </c>
      <c r="J339">
        <f>'Marks Term 1'!I339</f>
        <v>86</v>
      </c>
      <c r="K339">
        <f>'Marks Term 2'!I339</f>
        <v>97</v>
      </c>
      <c r="L339">
        <f>'Marks Term 3'!I339</f>
        <v>89</v>
      </c>
      <c r="M339">
        <f>'Marks Term 4'!I339</f>
        <v>99</v>
      </c>
      <c r="O339" s="13">
        <f t="shared" si="20"/>
        <v>92.75</v>
      </c>
      <c r="P339" s="7" t="str">
        <f>Calc!B339</f>
        <v>A</v>
      </c>
      <c r="Q339" s="7">
        <f>IFERROR(VLOOKUP(A339,'Absence Report'!$A$4:$B$29,2,0),0)</f>
        <v>0</v>
      </c>
      <c r="R339" s="17">
        <v>7463</v>
      </c>
    </row>
    <row r="340" spans="1:18">
      <c r="A340" s="4" t="s">
        <v>921</v>
      </c>
      <c r="B340" t="s">
        <v>922</v>
      </c>
      <c r="C340" t="s">
        <v>923</v>
      </c>
      <c r="D340" t="str">
        <f t="shared" si="21"/>
        <v>Linglan Stanhope</v>
      </c>
      <c r="E340" t="str">
        <f>RIGHT(Report[[#This Row],[Full Name]],LEN(Report[[#This Row],[Full Name]])-FIND(" ",Report[[#This Row],[Full Name]]))</f>
        <v>Stanhope</v>
      </c>
      <c r="F340" t="str">
        <f t="shared" si="22"/>
        <v>lstanhope@newcollege.com</v>
      </c>
      <c r="G340" t="str">
        <f t="shared" si="23"/>
        <v>2017</v>
      </c>
      <c r="H340" t="s">
        <v>20</v>
      </c>
      <c r="I340" t="s">
        <v>1283</v>
      </c>
      <c r="J340">
        <f>'Marks Term 1'!I340</f>
        <v>44</v>
      </c>
      <c r="K340">
        <f>'Marks Term 2'!I340</f>
        <v>68</v>
      </c>
      <c r="L340">
        <f>'Marks Term 3'!I340</f>
        <v>60</v>
      </c>
      <c r="M340">
        <f>'Marks Term 4'!I340</f>
        <v>26</v>
      </c>
      <c r="O340" s="13">
        <f t="shared" si="20"/>
        <v>49.5</v>
      </c>
      <c r="P340" s="7" t="str">
        <f>Calc!B340</f>
        <v>E</v>
      </c>
      <c r="Q340" s="7">
        <f>IFERROR(VLOOKUP(A340,'Absence Report'!$A$4:$B$29,2,0),0)</f>
        <v>0</v>
      </c>
      <c r="R340" s="17">
        <v>13854</v>
      </c>
    </row>
    <row r="341" spans="1:18">
      <c r="A341" s="4" t="s">
        <v>924</v>
      </c>
      <c r="B341" t="s">
        <v>925</v>
      </c>
      <c r="C341" t="s">
        <v>926</v>
      </c>
      <c r="D341" t="str">
        <f t="shared" si="21"/>
        <v>Lliam Su</v>
      </c>
      <c r="E341" t="str">
        <f>RIGHT(Report[[#This Row],[Full Name]],LEN(Report[[#This Row],[Full Name]])-FIND(" ",Report[[#This Row],[Full Name]]))</f>
        <v>Su</v>
      </c>
      <c r="F341" t="str">
        <f t="shared" si="22"/>
        <v>lsu@newcollege.com</v>
      </c>
      <c r="G341" t="str">
        <f t="shared" si="23"/>
        <v>2017</v>
      </c>
      <c r="H341" t="s">
        <v>20</v>
      </c>
      <c r="I341" t="s">
        <v>1284</v>
      </c>
      <c r="J341">
        <f>'Marks Term 1'!I341</f>
        <v>86</v>
      </c>
      <c r="K341">
        <f>'Marks Term 2'!I341</f>
        <v>94</v>
      </c>
      <c r="L341">
        <f>'Marks Term 3'!I341</f>
        <v>93</v>
      </c>
      <c r="M341">
        <f>'Marks Term 4'!I341</f>
        <v>92</v>
      </c>
      <c r="O341" s="13">
        <f t="shared" si="20"/>
        <v>91.25</v>
      </c>
      <c r="P341" s="7" t="str">
        <f>Calc!B341</f>
        <v>A</v>
      </c>
      <c r="Q341" s="7">
        <f>IFERROR(VLOOKUP(A341,'Absence Report'!$A$4:$B$29,2,0),0)</f>
        <v>0</v>
      </c>
      <c r="R341" s="17">
        <v>5061</v>
      </c>
    </row>
    <row r="342" spans="1:18">
      <c r="A342" s="4" t="s">
        <v>927</v>
      </c>
      <c r="B342" t="s">
        <v>928</v>
      </c>
      <c r="C342" t="s">
        <v>929</v>
      </c>
      <c r="D342" t="str">
        <f t="shared" si="21"/>
        <v>Tiffany Sui</v>
      </c>
      <c r="E342" t="str">
        <f>RIGHT(Report[[#This Row],[Full Name]],LEN(Report[[#This Row],[Full Name]])-FIND(" ",Report[[#This Row],[Full Name]]))</f>
        <v>Sui</v>
      </c>
      <c r="F342" t="str">
        <f t="shared" si="22"/>
        <v>tsui@newcollege.com</v>
      </c>
      <c r="G342" t="str">
        <f t="shared" si="23"/>
        <v>2016</v>
      </c>
      <c r="H342" t="s">
        <v>28</v>
      </c>
      <c r="I342" t="s">
        <v>1283</v>
      </c>
      <c r="J342">
        <f>'Marks Term 1'!I342</f>
        <v>91</v>
      </c>
      <c r="K342">
        <f>'Marks Term 2'!I342</f>
        <v>94</v>
      </c>
      <c r="L342">
        <f>'Marks Term 3'!I342</f>
        <v>96</v>
      </c>
      <c r="M342">
        <f>'Marks Term 4'!I342</f>
        <v>96</v>
      </c>
      <c r="O342" s="13">
        <f t="shared" si="20"/>
        <v>94.25</v>
      </c>
      <c r="P342" s="7" t="str">
        <f>Calc!B342</f>
        <v>A</v>
      </c>
      <c r="Q342" s="7">
        <f>IFERROR(VLOOKUP(A342,'Absence Report'!$A$4:$B$29,2,0),0)</f>
        <v>0</v>
      </c>
      <c r="R342" s="17">
        <v>3279</v>
      </c>
    </row>
    <row r="343" spans="1:18">
      <c r="A343" s="4" t="s">
        <v>930</v>
      </c>
      <c r="B343" t="s">
        <v>931</v>
      </c>
      <c r="C343" t="s">
        <v>932</v>
      </c>
      <c r="D343" t="str">
        <f t="shared" si="21"/>
        <v>Gyoungtae Sun</v>
      </c>
      <c r="E343" t="str">
        <f>RIGHT(Report[[#This Row],[Full Name]],LEN(Report[[#This Row],[Full Name]])-FIND(" ",Report[[#This Row],[Full Name]]))</f>
        <v>Sun</v>
      </c>
      <c r="F343" t="str">
        <f t="shared" si="22"/>
        <v>gsun@newcollege.com</v>
      </c>
      <c r="G343" t="str">
        <f t="shared" si="23"/>
        <v>2015</v>
      </c>
      <c r="H343" t="s">
        <v>28</v>
      </c>
      <c r="I343" t="s">
        <v>1283</v>
      </c>
      <c r="J343">
        <f>'Marks Term 1'!I343</f>
        <v>47</v>
      </c>
      <c r="K343">
        <f>'Marks Term 2'!I343</f>
        <v>20</v>
      </c>
      <c r="L343">
        <f>'Marks Term 3'!I343</f>
        <v>28</v>
      </c>
      <c r="M343">
        <f>'Marks Term 4'!I343</f>
        <v>34</v>
      </c>
      <c r="O343" s="13">
        <f t="shared" si="20"/>
        <v>32.25</v>
      </c>
      <c r="P343" s="7" t="str">
        <f>Calc!B343</f>
        <v>Fail</v>
      </c>
      <c r="Q343" s="7">
        <f>IFERROR(VLOOKUP(A343,'Absence Report'!$A$4:$B$29,2,0),0)</f>
        <v>0</v>
      </c>
      <c r="R343" s="17">
        <v>2332</v>
      </c>
    </row>
    <row r="344" spans="1:18">
      <c r="A344" s="4" t="s">
        <v>933</v>
      </c>
      <c r="B344" t="s">
        <v>934</v>
      </c>
      <c r="C344" t="s">
        <v>935</v>
      </c>
      <c r="D344" t="str">
        <f t="shared" si="21"/>
        <v>Keyan Supangat</v>
      </c>
      <c r="E344" t="str">
        <f>RIGHT(Report[[#This Row],[Full Name]],LEN(Report[[#This Row],[Full Name]])-FIND(" ",Report[[#This Row],[Full Name]]))</f>
        <v>Supangat</v>
      </c>
      <c r="F344" t="str">
        <f t="shared" si="22"/>
        <v>ksupangat@newcollege.com</v>
      </c>
      <c r="G344" t="str">
        <f t="shared" si="23"/>
        <v>2017</v>
      </c>
      <c r="H344" t="s">
        <v>24</v>
      </c>
      <c r="I344" t="s">
        <v>1284</v>
      </c>
      <c r="J344">
        <f>'Marks Term 1'!I344</f>
        <v>44</v>
      </c>
      <c r="K344">
        <f>'Marks Term 2'!I344</f>
        <v>64</v>
      </c>
      <c r="L344">
        <f>'Marks Term 3'!I344</f>
        <v>28</v>
      </c>
      <c r="M344">
        <f>'Marks Term 4'!I344</f>
        <v>29</v>
      </c>
      <c r="O344" s="13">
        <f t="shared" si="20"/>
        <v>41.25</v>
      </c>
      <c r="P344" s="7" t="str">
        <f>Calc!B344</f>
        <v>F</v>
      </c>
      <c r="Q344" s="7">
        <f>IFERROR(VLOOKUP(A344,'Absence Report'!$A$4:$B$29,2,0),0)</f>
        <v>0</v>
      </c>
      <c r="R344" s="17">
        <v>9690</v>
      </c>
    </row>
    <row r="345" spans="1:18">
      <c r="A345" s="4" t="s">
        <v>936</v>
      </c>
      <c r="B345" t="s">
        <v>302</v>
      </c>
      <c r="C345" t="s">
        <v>937</v>
      </c>
      <c r="D345" t="str">
        <f t="shared" si="21"/>
        <v>Gordon Sut</v>
      </c>
      <c r="E345" t="str">
        <f>RIGHT(Report[[#This Row],[Full Name]],LEN(Report[[#This Row],[Full Name]])-FIND(" ",Report[[#This Row],[Full Name]]))</f>
        <v>Sut</v>
      </c>
      <c r="F345" t="str">
        <f t="shared" si="22"/>
        <v>gsut@newcollege.com</v>
      </c>
      <c r="G345" t="str">
        <f t="shared" si="23"/>
        <v>2017</v>
      </c>
      <c r="H345" t="s">
        <v>24</v>
      </c>
      <c r="I345" t="s">
        <v>1282</v>
      </c>
      <c r="J345">
        <f>'Marks Term 1'!I345</f>
        <v>98</v>
      </c>
      <c r="K345">
        <f>'Marks Term 2'!I345</f>
        <v>81</v>
      </c>
      <c r="L345">
        <f>'Marks Term 3'!I345</f>
        <v>85</v>
      </c>
      <c r="M345">
        <f>'Marks Term 4'!I345</f>
        <v>95</v>
      </c>
      <c r="O345" s="13">
        <f t="shared" si="20"/>
        <v>89.75</v>
      </c>
      <c r="P345" s="7" t="str">
        <f>Calc!B345</f>
        <v>A</v>
      </c>
      <c r="Q345" s="7">
        <f>IFERROR(VLOOKUP(A345,'Absence Report'!$A$4:$B$29,2,0),0)</f>
        <v>0</v>
      </c>
      <c r="R345" s="17">
        <v>8582</v>
      </c>
    </row>
    <row r="346" spans="1:18">
      <c r="A346" s="4" t="s">
        <v>938</v>
      </c>
      <c r="B346" t="s">
        <v>939</v>
      </c>
      <c r="C346" t="s">
        <v>940</v>
      </c>
      <c r="D346" t="str">
        <f t="shared" si="21"/>
        <v>Julia Sutedjo</v>
      </c>
      <c r="E346" t="str">
        <f>RIGHT(Report[[#This Row],[Full Name]],LEN(Report[[#This Row],[Full Name]])-FIND(" ",Report[[#This Row],[Full Name]]))</f>
        <v>Sutedjo</v>
      </c>
      <c r="F346" t="str">
        <f t="shared" si="22"/>
        <v>jsutedjo@newcollege.com</v>
      </c>
      <c r="G346" t="str">
        <f t="shared" si="23"/>
        <v>2017</v>
      </c>
      <c r="H346" t="s">
        <v>20</v>
      </c>
      <c r="I346" t="s">
        <v>1283</v>
      </c>
      <c r="J346">
        <f>'Marks Term 1'!I346</f>
        <v>54</v>
      </c>
      <c r="K346">
        <f>'Marks Term 2'!I346</f>
        <v>79</v>
      </c>
      <c r="L346">
        <f>'Marks Term 3'!I346</f>
        <v>41</v>
      </c>
      <c r="M346">
        <f>'Marks Term 4'!I346</f>
        <v>58</v>
      </c>
      <c r="O346" s="13">
        <f t="shared" si="20"/>
        <v>58</v>
      </c>
      <c r="P346" s="7" t="str">
        <f>Calc!B346</f>
        <v>D</v>
      </c>
      <c r="Q346" s="7">
        <f>IFERROR(VLOOKUP(A346,'Absence Report'!$A$4:$B$29,2,0),0)</f>
        <v>0</v>
      </c>
      <c r="R346" s="17">
        <v>8348</v>
      </c>
    </row>
    <row r="347" spans="1:18">
      <c r="A347" s="4" t="s">
        <v>941</v>
      </c>
      <c r="B347" t="s">
        <v>942</v>
      </c>
      <c r="C347" t="s">
        <v>943</v>
      </c>
      <c r="D347" t="str">
        <f t="shared" si="21"/>
        <v>Hania Syed</v>
      </c>
      <c r="E347" t="str">
        <f>RIGHT(Report[[#This Row],[Full Name]],LEN(Report[[#This Row],[Full Name]])-FIND(" ",Report[[#This Row],[Full Name]]))</f>
        <v>Syed</v>
      </c>
      <c r="F347" t="str">
        <f t="shared" si="22"/>
        <v>hsyed@newcollege.com</v>
      </c>
      <c r="G347" t="str">
        <f t="shared" si="23"/>
        <v>2017</v>
      </c>
      <c r="H347" t="s">
        <v>28</v>
      </c>
      <c r="I347" t="s">
        <v>1284</v>
      </c>
      <c r="J347">
        <f>'Marks Term 1'!I347</f>
        <v>88</v>
      </c>
      <c r="K347">
        <f>'Marks Term 2'!I347</f>
        <v>96</v>
      </c>
      <c r="L347">
        <f>'Marks Term 3'!I347</f>
        <v>62</v>
      </c>
      <c r="M347">
        <f>'Marks Term 4'!I347</f>
        <v>90</v>
      </c>
      <c r="O347" s="13">
        <f t="shared" si="20"/>
        <v>84</v>
      </c>
      <c r="P347" s="7" t="str">
        <f>Calc!B347</f>
        <v>B</v>
      </c>
      <c r="Q347" s="7">
        <f>IFERROR(VLOOKUP(A347,'Absence Report'!$A$4:$B$29,2,0),0)</f>
        <v>0</v>
      </c>
      <c r="R347" s="17">
        <v>289</v>
      </c>
    </row>
    <row r="348" spans="1:18">
      <c r="A348" s="4" t="s">
        <v>944</v>
      </c>
      <c r="B348" t="s">
        <v>945</v>
      </c>
      <c r="C348" t="s">
        <v>946</v>
      </c>
      <c r="D348" t="str">
        <f t="shared" si="21"/>
        <v>Alana Tahsinuzzaman</v>
      </c>
      <c r="E348" t="str">
        <f>RIGHT(Report[[#This Row],[Full Name]],LEN(Report[[#This Row],[Full Name]])-FIND(" ",Report[[#This Row],[Full Name]]))</f>
        <v>Tahsinuzzaman</v>
      </c>
      <c r="F348" t="str">
        <f t="shared" si="22"/>
        <v>atahsinuzzaman@newcollege.com</v>
      </c>
      <c r="G348" t="str">
        <f t="shared" si="23"/>
        <v>2015</v>
      </c>
      <c r="H348" t="s">
        <v>13</v>
      </c>
      <c r="I348" t="s">
        <v>1284</v>
      </c>
      <c r="J348">
        <f>'Marks Term 1'!I348</f>
        <v>98</v>
      </c>
      <c r="K348">
        <f>'Marks Term 2'!I348</f>
        <v>79</v>
      </c>
      <c r="L348">
        <f>'Marks Term 3'!I348</f>
        <v>98</v>
      </c>
      <c r="M348">
        <f>'Marks Term 4'!I348</f>
        <v>72</v>
      </c>
      <c r="O348" s="13">
        <f t="shared" si="20"/>
        <v>86.75</v>
      </c>
      <c r="P348" s="7" t="str">
        <f>Calc!B348</f>
        <v>A</v>
      </c>
      <c r="Q348" s="7">
        <f>IFERROR(VLOOKUP(A348,'Absence Report'!$A$4:$B$29,2,0),0)</f>
        <v>0</v>
      </c>
      <c r="R348" s="17">
        <v>7646</v>
      </c>
    </row>
    <row r="349" spans="1:18">
      <c r="A349" s="4" t="s">
        <v>947</v>
      </c>
      <c r="B349" t="s">
        <v>948</v>
      </c>
      <c r="C349" t="s">
        <v>949</v>
      </c>
      <c r="D349" t="str">
        <f t="shared" si="21"/>
        <v>Shuaiguojia Taing</v>
      </c>
      <c r="E349" t="str">
        <f>RIGHT(Report[[#This Row],[Full Name]],LEN(Report[[#This Row],[Full Name]])-FIND(" ",Report[[#This Row],[Full Name]]))</f>
        <v>Taing</v>
      </c>
      <c r="F349" t="str">
        <f t="shared" si="22"/>
        <v>staing@newcollege.com</v>
      </c>
      <c r="G349" t="str">
        <f t="shared" si="23"/>
        <v>2016</v>
      </c>
      <c r="H349" t="s">
        <v>24</v>
      </c>
      <c r="I349" t="s">
        <v>1282</v>
      </c>
      <c r="J349">
        <f>'Marks Term 1'!I349</f>
        <v>47</v>
      </c>
      <c r="K349">
        <f>'Marks Term 2'!I349</f>
        <v>63</v>
      </c>
      <c r="L349">
        <f>'Marks Term 3'!I349</f>
        <v>56</v>
      </c>
      <c r="M349">
        <f>'Marks Term 4'!I349</f>
        <v>71</v>
      </c>
      <c r="O349" s="13">
        <f t="shared" si="20"/>
        <v>59.25</v>
      </c>
      <c r="P349" s="7" t="str">
        <f>Calc!B349</f>
        <v>D</v>
      </c>
      <c r="Q349" s="7">
        <f>IFERROR(VLOOKUP(A349,'Absence Report'!$A$4:$B$29,2,0),0)</f>
        <v>0</v>
      </c>
      <c r="R349" s="17">
        <v>15143</v>
      </c>
    </row>
    <row r="350" spans="1:18">
      <c r="A350" s="4" t="s">
        <v>950</v>
      </c>
      <c r="B350" t="s">
        <v>799</v>
      </c>
      <c r="C350" t="s">
        <v>951</v>
      </c>
      <c r="D350" t="str">
        <f t="shared" si="21"/>
        <v>Qi Tam</v>
      </c>
      <c r="E350" t="str">
        <f>RIGHT(Report[[#This Row],[Full Name]],LEN(Report[[#This Row],[Full Name]])-FIND(" ",Report[[#This Row],[Full Name]]))</f>
        <v>Tam</v>
      </c>
      <c r="F350" t="str">
        <f t="shared" si="22"/>
        <v>qtam@newcollege.com</v>
      </c>
      <c r="G350" t="str">
        <f t="shared" si="23"/>
        <v>2016</v>
      </c>
      <c r="H350" t="s">
        <v>28</v>
      </c>
      <c r="I350" t="s">
        <v>1283</v>
      </c>
      <c r="J350">
        <f>'Marks Term 1'!I350</f>
        <v>44</v>
      </c>
      <c r="K350">
        <f>'Marks Term 2'!I350</f>
        <v>25</v>
      </c>
      <c r="L350">
        <f>'Marks Term 3'!I350</f>
        <v>71</v>
      </c>
      <c r="M350">
        <f>'Marks Term 4'!I350</f>
        <v>60</v>
      </c>
      <c r="O350" s="13">
        <f t="shared" si="20"/>
        <v>50</v>
      </c>
      <c r="P350" s="7" t="str">
        <f>Calc!B350</f>
        <v>E</v>
      </c>
      <c r="Q350" s="7">
        <f>IFERROR(VLOOKUP(A350,'Absence Report'!$A$4:$B$29,2,0),0)</f>
        <v>0</v>
      </c>
      <c r="R350" s="17">
        <v>1626</v>
      </c>
    </row>
    <row r="351" spans="1:18">
      <c r="A351" s="4" t="s">
        <v>952</v>
      </c>
      <c r="B351" t="s">
        <v>662</v>
      </c>
      <c r="C351" t="s">
        <v>953</v>
      </c>
      <c r="D351" t="str">
        <f t="shared" si="21"/>
        <v>William Tampubolon</v>
      </c>
      <c r="E351" t="str">
        <f>RIGHT(Report[[#This Row],[Full Name]],LEN(Report[[#This Row],[Full Name]])-FIND(" ",Report[[#This Row],[Full Name]]))</f>
        <v>Tampubolon</v>
      </c>
      <c r="F351" t="str">
        <f t="shared" si="22"/>
        <v>wtampubolon@newcollege.com</v>
      </c>
      <c r="G351" t="str">
        <f t="shared" si="23"/>
        <v>2016</v>
      </c>
      <c r="H351" t="s">
        <v>28</v>
      </c>
      <c r="I351" t="s">
        <v>1284</v>
      </c>
      <c r="J351">
        <f>'Marks Term 1'!I351</f>
        <v>86</v>
      </c>
      <c r="K351">
        <f>'Marks Term 2'!I351</f>
        <v>71</v>
      </c>
      <c r="L351">
        <f>'Marks Term 3'!I351</f>
        <v>100</v>
      </c>
      <c r="M351">
        <f>'Marks Term 4'!I351</f>
        <v>96</v>
      </c>
      <c r="O351" s="13">
        <f t="shared" si="20"/>
        <v>88.25</v>
      </c>
      <c r="P351" s="7" t="str">
        <f>Calc!B351</f>
        <v>A</v>
      </c>
      <c r="Q351" s="7">
        <f>IFERROR(VLOOKUP(A351,'Absence Report'!$A$4:$B$29,2,0),0)</f>
        <v>0</v>
      </c>
      <c r="R351" s="17">
        <v>2754</v>
      </c>
    </row>
    <row r="352" spans="1:18">
      <c r="A352" s="4" t="s">
        <v>957</v>
      </c>
      <c r="B352" t="s">
        <v>958</v>
      </c>
      <c r="C352" t="s">
        <v>956</v>
      </c>
      <c r="D352" t="str">
        <f t="shared" si="21"/>
        <v>Andreas Tan</v>
      </c>
      <c r="E352" t="str">
        <f>RIGHT(Report[[#This Row],[Full Name]],LEN(Report[[#This Row],[Full Name]])-FIND(" ",Report[[#This Row],[Full Name]]))</f>
        <v>Tan</v>
      </c>
      <c r="F352" t="str">
        <f t="shared" si="22"/>
        <v>atan@newcollege.com</v>
      </c>
      <c r="G352" t="str">
        <f t="shared" si="23"/>
        <v>2015</v>
      </c>
      <c r="H352" t="s">
        <v>24</v>
      </c>
      <c r="I352" t="s">
        <v>1283</v>
      </c>
      <c r="J352">
        <f>'Marks Term 1'!I352</f>
        <v>79</v>
      </c>
      <c r="K352">
        <f>'Marks Term 2'!I352</f>
        <v>16</v>
      </c>
      <c r="L352">
        <f>'Marks Term 3'!I352</f>
        <v>7</v>
      </c>
      <c r="M352">
        <f>'Marks Term 4'!I352</f>
        <v>5</v>
      </c>
      <c r="O352" s="13">
        <f t="shared" si="20"/>
        <v>26.75</v>
      </c>
      <c r="P352" s="7" t="str">
        <f>Calc!B352</f>
        <v>Fail</v>
      </c>
      <c r="Q352" s="7">
        <f>IFERROR(VLOOKUP(A352,'Absence Report'!$A$4:$B$29,2,0),0)</f>
        <v>0</v>
      </c>
      <c r="R352" s="17">
        <v>11467</v>
      </c>
    </row>
    <row r="353" spans="1:18">
      <c r="A353" s="4" t="s">
        <v>954</v>
      </c>
      <c r="B353" t="s">
        <v>955</v>
      </c>
      <c r="C353" t="s">
        <v>956</v>
      </c>
      <c r="D353" t="str">
        <f t="shared" si="21"/>
        <v>Jingfengchen Tan</v>
      </c>
      <c r="E353" t="str">
        <f>RIGHT(Report[[#This Row],[Full Name]],LEN(Report[[#This Row],[Full Name]])-FIND(" ",Report[[#This Row],[Full Name]]))</f>
        <v>Tan</v>
      </c>
      <c r="F353" t="str">
        <f t="shared" si="22"/>
        <v>jtan@newcollege.com</v>
      </c>
      <c r="G353" t="str">
        <f t="shared" si="23"/>
        <v>2015</v>
      </c>
      <c r="H353" t="s">
        <v>20</v>
      </c>
      <c r="I353" t="s">
        <v>1282</v>
      </c>
      <c r="J353">
        <f>'Marks Term 1'!I353</f>
        <v>19</v>
      </c>
      <c r="K353">
        <f>'Marks Term 2'!I353</f>
        <v>68</v>
      </c>
      <c r="L353">
        <f>'Marks Term 3'!I353</f>
        <v>88</v>
      </c>
      <c r="M353">
        <f>'Marks Term 4'!I353</f>
        <v>69</v>
      </c>
      <c r="O353" s="13">
        <f t="shared" si="20"/>
        <v>61</v>
      </c>
      <c r="P353" s="7" t="str">
        <f>Calc!B353</f>
        <v>D</v>
      </c>
      <c r="Q353" s="7">
        <f>IFERROR(VLOOKUP(A353,'Absence Report'!$A$4:$B$29,2,0),0)</f>
        <v>0</v>
      </c>
      <c r="R353" s="17">
        <v>12029</v>
      </c>
    </row>
    <row r="354" spans="1:18">
      <c r="A354" s="4" t="s">
        <v>959</v>
      </c>
      <c r="B354" t="s">
        <v>960</v>
      </c>
      <c r="C354" t="s">
        <v>573</v>
      </c>
      <c r="D354" t="str">
        <f t="shared" si="21"/>
        <v>Tara Tao</v>
      </c>
      <c r="E354" t="str">
        <f>RIGHT(Report[[#This Row],[Full Name]],LEN(Report[[#This Row],[Full Name]])-FIND(" ",Report[[#This Row],[Full Name]]))</f>
        <v>Tao</v>
      </c>
      <c r="F354" t="str">
        <f t="shared" si="22"/>
        <v>ttao@newcollege.com</v>
      </c>
      <c r="G354" t="str">
        <f t="shared" si="23"/>
        <v>2015</v>
      </c>
      <c r="H354" t="s">
        <v>20</v>
      </c>
      <c r="I354" t="s">
        <v>1282</v>
      </c>
      <c r="J354">
        <f>'Marks Term 1'!I354</f>
        <v>77</v>
      </c>
      <c r="K354">
        <f>'Marks Term 2'!I354</f>
        <v>73</v>
      </c>
      <c r="L354">
        <f>'Marks Term 3'!I354</f>
        <v>94</v>
      </c>
      <c r="M354">
        <f>'Marks Term 4'!I354</f>
        <v>76</v>
      </c>
      <c r="O354" s="13">
        <f t="shared" si="20"/>
        <v>80</v>
      </c>
      <c r="P354" s="7" t="str">
        <f>Calc!B354</f>
        <v>B</v>
      </c>
      <c r="Q354" s="7">
        <f>IFERROR(VLOOKUP(A354,'Absence Report'!$A$4:$B$29,2,0),0)</f>
        <v>0</v>
      </c>
      <c r="R354" s="17">
        <v>12080</v>
      </c>
    </row>
    <row r="355" spans="1:18">
      <c r="A355" s="4" t="s">
        <v>961</v>
      </c>
      <c r="B355" t="s">
        <v>962</v>
      </c>
      <c r="C355" t="s">
        <v>963</v>
      </c>
      <c r="D355" t="str">
        <f t="shared" si="21"/>
        <v>Maolin Tasfia</v>
      </c>
      <c r="E355" t="str">
        <f>RIGHT(Report[[#This Row],[Full Name]],LEN(Report[[#This Row],[Full Name]])-FIND(" ",Report[[#This Row],[Full Name]]))</f>
        <v>Tasfia</v>
      </c>
      <c r="F355" t="str">
        <f t="shared" si="22"/>
        <v>mtasfia@newcollege.com</v>
      </c>
      <c r="G355" t="str">
        <f t="shared" si="23"/>
        <v>2017</v>
      </c>
      <c r="H355" t="s">
        <v>20</v>
      </c>
      <c r="I355" t="s">
        <v>1282</v>
      </c>
      <c r="J355">
        <f>'Marks Term 1'!I355</f>
        <v>81</v>
      </c>
      <c r="K355">
        <f>'Marks Term 2'!I355</f>
        <v>97</v>
      </c>
      <c r="L355">
        <f>'Marks Term 3'!I355</f>
        <v>79</v>
      </c>
      <c r="M355">
        <f>'Marks Term 4'!I355</f>
        <v>77</v>
      </c>
      <c r="O355" s="13">
        <f t="shared" si="20"/>
        <v>83.5</v>
      </c>
      <c r="P355" s="7" t="str">
        <f>Calc!B355</f>
        <v>B</v>
      </c>
      <c r="Q355" s="7">
        <f>IFERROR(VLOOKUP(A355,'Absence Report'!$A$4:$B$29,2,0),0)</f>
        <v>0</v>
      </c>
      <c r="R355" s="17">
        <v>12286</v>
      </c>
    </row>
    <row r="356" spans="1:18">
      <c r="A356" s="4" t="s">
        <v>964</v>
      </c>
      <c r="B356" t="s">
        <v>965</v>
      </c>
      <c r="C356" t="s">
        <v>966</v>
      </c>
      <c r="D356" t="str">
        <f t="shared" si="21"/>
        <v>Trang Tazwar</v>
      </c>
      <c r="E356" t="str">
        <f>RIGHT(Report[[#This Row],[Full Name]],LEN(Report[[#This Row],[Full Name]])-FIND(" ",Report[[#This Row],[Full Name]]))</f>
        <v>Tazwar</v>
      </c>
      <c r="F356" t="str">
        <f t="shared" si="22"/>
        <v>ttazwar@newcollege.com</v>
      </c>
      <c r="G356" t="str">
        <f t="shared" si="23"/>
        <v>2017</v>
      </c>
      <c r="H356" t="s">
        <v>13</v>
      </c>
      <c r="I356" t="s">
        <v>1283</v>
      </c>
      <c r="J356">
        <f>'Marks Term 1'!I356</f>
        <v>31</v>
      </c>
      <c r="K356">
        <f>'Marks Term 2'!I356</f>
        <v>37</v>
      </c>
      <c r="L356">
        <f>'Marks Term 3'!I356</f>
        <v>8</v>
      </c>
      <c r="M356">
        <f>'Marks Term 4'!I356</f>
        <v>50</v>
      </c>
      <c r="O356" s="13">
        <f t="shared" si="20"/>
        <v>31.5</v>
      </c>
      <c r="P356" s="7" t="str">
        <f>Calc!B356</f>
        <v>Fail</v>
      </c>
      <c r="Q356" s="7">
        <f>IFERROR(VLOOKUP(A356,'Absence Report'!$A$4:$B$29,2,0),0)</f>
        <v>0</v>
      </c>
      <c r="R356" s="17">
        <v>11580</v>
      </c>
    </row>
    <row r="357" spans="1:18">
      <c r="A357" s="4" t="s">
        <v>967</v>
      </c>
      <c r="B357" t="s">
        <v>968</v>
      </c>
      <c r="C357" t="s">
        <v>969</v>
      </c>
      <c r="D357" t="str">
        <f t="shared" si="21"/>
        <v>Philip Than</v>
      </c>
      <c r="E357" t="str">
        <f>RIGHT(Report[[#This Row],[Full Name]],LEN(Report[[#This Row],[Full Name]])-FIND(" ",Report[[#This Row],[Full Name]]))</f>
        <v>Than</v>
      </c>
      <c r="F357" t="str">
        <f t="shared" si="22"/>
        <v>pthan@newcollege.com</v>
      </c>
      <c r="G357" t="str">
        <f t="shared" si="23"/>
        <v>2017</v>
      </c>
      <c r="H357" t="s">
        <v>28</v>
      </c>
      <c r="I357" t="s">
        <v>1283</v>
      </c>
      <c r="J357">
        <f>'Marks Term 1'!I357</f>
        <v>53</v>
      </c>
      <c r="K357">
        <f>'Marks Term 2'!I357</f>
        <v>41</v>
      </c>
      <c r="L357">
        <f>'Marks Term 3'!I357</f>
        <v>53</v>
      </c>
      <c r="M357">
        <f>'Marks Term 4'!I357</f>
        <v>62</v>
      </c>
      <c r="O357" s="13">
        <f t="shared" si="20"/>
        <v>52.25</v>
      </c>
      <c r="P357" s="7" t="str">
        <f>Calc!B357</f>
        <v>E</v>
      </c>
      <c r="Q357" s="7">
        <f>IFERROR(VLOOKUP(A357,'Absence Report'!$A$4:$B$29,2,0),0)</f>
        <v>0</v>
      </c>
      <c r="R357" s="17">
        <v>1724</v>
      </c>
    </row>
    <row r="358" spans="1:18">
      <c r="A358" s="4" t="s">
        <v>970</v>
      </c>
      <c r="B358" t="s">
        <v>971</v>
      </c>
      <c r="C358" t="s">
        <v>972</v>
      </c>
      <c r="D358" t="str">
        <f t="shared" si="21"/>
        <v>Kanglin Thang</v>
      </c>
      <c r="E358" t="str">
        <f>RIGHT(Report[[#This Row],[Full Name]],LEN(Report[[#This Row],[Full Name]])-FIND(" ",Report[[#This Row],[Full Name]]))</f>
        <v>Thang</v>
      </c>
      <c r="F358" t="str">
        <f t="shared" si="22"/>
        <v>kthang@newcollege.com</v>
      </c>
      <c r="G358" t="str">
        <f t="shared" si="23"/>
        <v>2015</v>
      </c>
      <c r="H358" t="s">
        <v>28</v>
      </c>
      <c r="I358" t="s">
        <v>1284</v>
      </c>
      <c r="J358">
        <f>'Marks Term 1'!I358</f>
        <v>40</v>
      </c>
      <c r="K358">
        <f>'Marks Term 2'!I358</f>
        <v>67</v>
      </c>
      <c r="L358">
        <f>'Marks Term 3'!I358</f>
        <v>46</v>
      </c>
      <c r="M358">
        <f>'Marks Term 4'!I358</f>
        <v>20</v>
      </c>
      <c r="O358" s="13">
        <f t="shared" si="20"/>
        <v>43.25</v>
      </c>
      <c r="P358" s="7" t="str">
        <f>Calc!B358</f>
        <v>F</v>
      </c>
      <c r="Q358" s="7">
        <f>IFERROR(VLOOKUP(A358,'Absence Report'!$A$4:$B$29,2,0),0)</f>
        <v>0</v>
      </c>
      <c r="R358" s="17">
        <v>1728</v>
      </c>
    </row>
    <row r="359" spans="1:18">
      <c r="A359" s="4" t="s">
        <v>973</v>
      </c>
      <c r="B359" t="s">
        <v>524</v>
      </c>
      <c r="C359" t="s">
        <v>974</v>
      </c>
      <c r="D359" t="str">
        <f t="shared" si="21"/>
        <v>Madeline Thompson</v>
      </c>
      <c r="E359" t="str">
        <f>RIGHT(Report[[#This Row],[Full Name]],LEN(Report[[#This Row],[Full Name]])-FIND(" ",Report[[#This Row],[Full Name]]))</f>
        <v>Thompson</v>
      </c>
      <c r="F359" t="str">
        <f t="shared" si="22"/>
        <v>mthompson@newcollege.com</v>
      </c>
      <c r="G359" t="str">
        <f t="shared" si="23"/>
        <v>2017</v>
      </c>
      <c r="H359" t="s">
        <v>13</v>
      </c>
      <c r="I359" t="s">
        <v>1283</v>
      </c>
      <c r="J359">
        <f>'Marks Term 1'!I359</f>
        <v>98</v>
      </c>
      <c r="K359">
        <f>'Marks Term 2'!I359</f>
        <v>100</v>
      </c>
      <c r="L359">
        <f>'Marks Term 3'!I359</f>
        <v>86</v>
      </c>
      <c r="M359">
        <f>'Marks Term 4'!I359</f>
        <v>89</v>
      </c>
      <c r="O359" s="13">
        <f t="shared" si="20"/>
        <v>93.25</v>
      </c>
      <c r="P359" s="7" t="str">
        <f>Calc!B359</f>
        <v>A</v>
      </c>
      <c r="Q359" s="7">
        <f>IFERROR(VLOOKUP(A359,'Absence Report'!$A$4:$B$29,2,0),0)</f>
        <v>0</v>
      </c>
      <c r="R359" s="17">
        <v>12773</v>
      </c>
    </row>
    <row r="360" spans="1:18">
      <c r="A360" s="4" t="s">
        <v>975</v>
      </c>
      <c r="B360" t="s">
        <v>976</v>
      </c>
      <c r="C360" t="s">
        <v>977</v>
      </c>
      <c r="D360" t="str">
        <f t="shared" si="21"/>
        <v>Adrian Threlfo</v>
      </c>
      <c r="E360" t="str">
        <f>RIGHT(Report[[#This Row],[Full Name]],LEN(Report[[#This Row],[Full Name]])-FIND(" ",Report[[#This Row],[Full Name]]))</f>
        <v>Threlfo</v>
      </c>
      <c r="F360" t="str">
        <f t="shared" si="22"/>
        <v>athrelfo@newcollege.com</v>
      </c>
      <c r="G360" t="str">
        <f t="shared" si="23"/>
        <v>2016</v>
      </c>
      <c r="H360" t="s">
        <v>20</v>
      </c>
      <c r="I360" t="s">
        <v>1283</v>
      </c>
      <c r="J360">
        <f>'Marks Term 1'!I360</f>
        <v>96</v>
      </c>
      <c r="K360">
        <f>'Marks Term 2'!I360</f>
        <v>98</v>
      </c>
      <c r="L360">
        <f>'Marks Term 3'!I360</f>
        <v>63</v>
      </c>
      <c r="M360">
        <f>'Marks Term 4'!I360</f>
        <v>74</v>
      </c>
      <c r="O360" s="13">
        <f t="shared" si="20"/>
        <v>82.75</v>
      </c>
      <c r="P360" s="7" t="str">
        <f>Calc!B360</f>
        <v>B</v>
      </c>
      <c r="Q360" s="7">
        <f>IFERROR(VLOOKUP(A360,'Absence Report'!$A$4:$B$29,2,0),0)</f>
        <v>0</v>
      </c>
      <c r="R360" s="17">
        <v>8607</v>
      </c>
    </row>
    <row r="361" spans="1:18">
      <c r="A361" s="4" t="s">
        <v>978</v>
      </c>
      <c r="B361" t="s">
        <v>979</v>
      </c>
      <c r="C361" t="s">
        <v>980</v>
      </c>
      <c r="D361" t="str">
        <f t="shared" si="21"/>
        <v>Luoqi Thung-Winata</v>
      </c>
      <c r="E361" t="str">
        <f>RIGHT(Report[[#This Row],[Full Name]],LEN(Report[[#This Row],[Full Name]])-FIND(" ",Report[[#This Row],[Full Name]]))</f>
        <v>Thung-Winata</v>
      </c>
      <c r="F361" t="str">
        <f t="shared" si="22"/>
        <v>lthung-winata@newcollege.com</v>
      </c>
      <c r="G361" t="str">
        <f t="shared" si="23"/>
        <v>2017</v>
      </c>
      <c r="H361" t="s">
        <v>13</v>
      </c>
      <c r="I361" t="s">
        <v>1283</v>
      </c>
      <c r="J361">
        <f>'Marks Term 1'!I361</f>
        <v>86</v>
      </c>
      <c r="K361">
        <f>'Marks Term 2'!I361</f>
        <v>81</v>
      </c>
      <c r="L361">
        <f>'Marks Term 3'!I361</f>
        <v>47</v>
      </c>
      <c r="M361">
        <f>'Marks Term 4'!I361</f>
        <v>69</v>
      </c>
      <c r="O361" s="13">
        <f t="shared" si="20"/>
        <v>70.75</v>
      </c>
      <c r="P361" s="7" t="str">
        <f>Calc!B361</f>
        <v>C</v>
      </c>
      <c r="Q361" s="7">
        <f>IFERROR(VLOOKUP(A361,'Absence Report'!$A$4:$B$29,2,0),0)</f>
        <v>0</v>
      </c>
      <c r="R361" s="17">
        <v>7518</v>
      </c>
    </row>
    <row r="362" spans="1:18">
      <c r="A362" s="4" t="s">
        <v>981</v>
      </c>
      <c r="B362" t="s">
        <v>982</v>
      </c>
      <c r="C362" t="s">
        <v>983</v>
      </c>
      <c r="D362" t="str">
        <f t="shared" si="21"/>
        <v>Maharshi Tjahjadi</v>
      </c>
      <c r="E362" t="str">
        <f>RIGHT(Report[[#This Row],[Full Name]],LEN(Report[[#This Row],[Full Name]])-FIND(" ",Report[[#This Row],[Full Name]]))</f>
        <v>Tjahjadi</v>
      </c>
      <c r="F362" t="str">
        <f t="shared" si="22"/>
        <v>mtjahjadi@newcollege.com</v>
      </c>
      <c r="G362" t="str">
        <f t="shared" si="23"/>
        <v>2016</v>
      </c>
      <c r="H362" t="s">
        <v>28</v>
      </c>
      <c r="I362" t="s">
        <v>1284</v>
      </c>
      <c r="J362">
        <f>'Marks Term 1'!I362</f>
        <v>66</v>
      </c>
      <c r="K362">
        <f>'Marks Term 2'!I362</f>
        <v>58</v>
      </c>
      <c r="L362">
        <f>'Marks Term 3'!I362</f>
        <v>74</v>
      </c>
      <c r="M362">
        <f>'Marks Term 4'!I362</f>
        <v>47</v>
      </c>
      <c r="O362" s="13">
        <f t="shared" si="20"/>
        <v>61.25</v>
      </c>
      <c r="P362" s="7" t="str">
        <f>Calc!B362</f>
        <v>D</v>
      </c>
      <c r="Q362" s="7">
        <f>IFERROR(VLOOKUP(A362,'Absence Report'!$A$4:$B$29,2,0),0)</f>
        <v>0</v>
      </c>
      <c r="R362" s="17">
        <v>2300</v>
      </c>
    </row>
    <row r="363" spans="1:18">
      <c r="A363" s="4" t="s">
        <v>987</v>
      </c>
      <c r="B363" t="s">
        <v>988</v>
      </c>
      <c r="C363" t="s">
        <v>986</v>
      </c>
      <c r="D363" t="str">
        <f t="shared" si="21"/>
        <v>Jiayi Tong</v>
      </c>
      <c r="E363" t="str">
        <f>RIGHT(Report[[#This Row],[Full Name]],LEN(Report[[#This Row],[Full Name]])-FIND(" ",Report[[#This Row],[Full Name]]))</f>
        <v>Tong</v>
      </c>
      <c r="F363" t="str">
        <f t="shared" si="22"/>
        <v>jtong@newcollege.com</v>
      </c>
      <c r="G363" t="str">
        <f t="shared" si="23"/>
        <v>2017</v>
      </c>
      <c r="H363" t="s">
        <v>28</v>
      </c>
      <c r="I363" t="s">
        <v>1284</v>
      </c>
      <c r="J363">
        <f>'Marks Term 1'!I363</f>
        <v>71</v>
      </c>
      <c r="K363">
        <f>'Marks Term 2'!I363</f>
        <v>53</v>
      </c>
      <c r="L363">
        <f>'Marks Term 3'!I363</f>
        <v>49</v>
      </c>
      <c r="M363">
        <f>'Marks Term 4'!I363</f>
        <v>34</v>
      </c>
      <c r="O363" s="13">
        <f t="shared" si="20"/>
        <v>51.75</v>
      </c>
      <c r="P363" s="7" t="str">
        <f>Calc!B363</f>
        <v>E</v>
      </c>
      <c r="Q363" s="7">
        <f>IFERROR(VLOOKUP(A363,'Absence Report'!$A$4:$B$29,2,0),0)</f>
        <v>0</v>
      </c>
      <c r="R363" s="17">
        <v>6514</v>
      </c>
    </row>
    <row r="364" spans="1:18">
      <c r="A364" s="4" t="s">
        <v>984</v>
      </c>
      <c r="B364" t="s">
        <v>985</v>
      </c>
      <c r="C364" t="s">
        <v>986</v>
      </c>
      <c r="D364" t="str">
        <f t="shared" si="21"/>
        <v>Xinling Tong</v>
      </c>
      <c r="E364" t="str">
        <f>RIGHT(Report[[#This Row],[Full Name]],LEN(Report[[#This Row],[Full Name]])-FIND(" ",Report[[#This Row],[Full Name]]))</f>
        <v>Tong</v>
      </c>
      <c r="F364" t="str">
        <f t="shared" si="22"/>
        <v>xtong@newcollege.com</v>
      </c>
      <c r="G364" t="str">
        <f t="shared" si="23"/>
        <v>2016</v>
      </c>
      <c r="H364" t="s">
        <v>20</v>
      </c>
      <c r="I364" t="s">
        <v>1283</v>
      </c>
      <c r="J364">
        <f>'Marks Term 1'!I364</f>
        <v>47</v>
      </c>
      <c r="K364">
        <f>'Marks Term 2'!I364</f>
        <v>87</v>
      </c>
      <c r="L364">
        <f>'Marks Term 3'!I364</f>
        <v>48</v>
      </c>
      <c r="M364">
        <f>'Marks Term 4'!I364</f>
        <v>55</v>
      </c>
      <c r="O364" s="13">
        <f t="shared" si="20"/>
        <v>59.25</v>
      </c>
      <c r="P364" s="7" t="str">
        <f>Calc!B364</f>
        <v>D</v>
      </c>
      <c r="Q364" s="7">
        <f>IFERROR(VLOOKUP(A364,'Absence Report'!$A$4:$B$29,2,0),0)</f>
        <v>0</v>
      </c>
      <c r="R364" s="17">
        <v>10800</v>
      </c>
    </row>
    <row r="365" spans="1:18">
      <c r="A365" s="4" t="s">
        <v>989</v>
      </c>
      <c r="B365" t="s">
        <v>990</v>
      </c>
      <c r="C365" t="s">
        <v>991</v>
      </c>
      <c r="D365" t="str">
        <f t="shared" si="21"/>
        <v>Tian Torres</v>
      </c>
      <c r="E365" t="str">
        <f>RIGHT(Report[[#This Row],[Full Name]],LEN(Report[[#This Row],[Full Name]])-FIND(" ",Report[[#This Row],[Full Name]]))</f>
        <v>Torres</v>
      </c>
      <c r="F365" t="str">
        <f t="shared" si="22"/>
        <v>ttorres@newcollege.com</v>
      </c>
      <c r="G365" t="str">
        <f t="shared" si="23"/>
        <v>2016</v>
      </c>
      <c r="H365" t="s">
        <v>28</v>
      </c>
      <c r="I365" t="s">
        <v>1284</v>
      </c>
      <c r="J365">
        <f>'Marks Term 1'!I365</f>
        <v>39</v>
      </c>
      <c r="K365">
        <f>'Marks Term 2'!I365</f>
        <v>27</v>
      </c>
      <c r="L365">
        <f>'Marks Term 3'!I365</f>
        <v>19</v>
      </c>
      <c r="M365">
        <f>'Marks Term 4'!I365</f>
        <v>3</v>
      </c>
      <c r="O365" s="13">
        <f t="shared" si="20"/>
        <v>22</v>
      </c>
      <c r="P365" s="7" t="str">
        <f>Calc!B365</f>
        <v>Fail</v>
      </c>
      <c r="Q365" s="7">
        <f>IFERROR(VLOOKUP(A365,'Absence Report'!$A$4:$B$29,2,0),0)</f>
        <v>0</v>
      </c>
      <c r="R365" s="17">
        <v>15509</v>
      </c>
    </row>
    <row r="366" spans="1:18">
      <c r="A366" s="4" t="s">
        <v>992</v>
      </c>
      <c r="B366" t="s">
        <v>993</v>
      </c>
      <c r="C366" t="s">
        <v>994</v>
      </c>
      <c r="D366" t="str">
        <f t="shared" si="21"/>
        <v>Ashlina Touma</v>
      </c>
      <c r="E366" t="str">
        <f>RIGHT(Report[[#This Row],[Full Name]],LEN(Report[[#This Row],[Full Name]])-FIND(" ",Report[[#This Row],[Full Name]]))</f>
        <v>Touma</v>
      </c>
      <c r="F366" t="str">
        <f t="shared" si="22"/>
        <v>atouma@newcollege.com</v>
      </c>
      <c r="G366" t="str">
        <f t="shared" si="23"/>
        <v>2017</v>
      </c>
      <c r="H366" t="s">
        <v>20</v>
      </c>
      <c r="I366" t="s">
        <v>1284</v>
      </c>
      <c r="J366">
        <f>'Marks Term 1'!I366</f>
        <v>76</v>
      </c>
      <c r="K366">
        <f>'Marks Term 2'!I366</f>
        <v>82</v>
      </c>
      <c r="L366">
        <f>'Marks Term 3'!I366</f>
        <v>77</v>
      </c>
      <c r="M366">
        <f>'Marks Term 4'!I366</f>
        <v>80</v>
      </c>
      <c r="O366" s="13">
        <f t="shared" si="20"/>
        <v>78.75</v>
      </c>
      <c r="P366" s="7" t="str">
        <f>Calc!B366</f>
        <v>B</v>
      </c>
      <c r="Q366" s="7">
        <f>IFERROR(VLOOKUP(A366,'Absence Report'!$A$4:$B$29,2,0),0)</f>
        <v>0</v>
      </c>
      <c r="R366" s="17">
        <v>6779</v>
      </c>
    </row>
    <row r="367" spans="1:18">
      <c r="A367" s="4" t="s">
        <v>995</v>
      </c>
      <c r="B367" t="s">
        <v>996</v>
      </c>
      <c r="C367" t="s">
        <v>965</v>
      </c>
      <c r="D367" t="str">
        <f t="shared" si="21"/>
        <v>Vinura Trang</v>
      </c>
      <c r="E367" t="str">
        <f>RIGHT(Report[[#This Row],[Full Name]],LEN(Report[[#This Row],[Full Name]])-FIND(" ",Report[[#This Row],[Full Name]]))</f>
        <v>Trang</v>
      </c>
      <c r="F367" t="str">
        <f t="shared" si="22"/>
        <v>vtrang@newcollege.com</v>
      </c>
      <c r="G367" t="str">
        <f t="shared" si="23"/>
        <v>2017</v>
      </c>
      <c r="H367" t="s">
        <v>13</v>
      </c>
      <c r="I367" t="s">
        <v>1283</v>
      </c>
      <c r="J367">
        <f>'Marks Term 1'!I367</f>
        <v>29</v>
      </c>
      <c r="K367">
        <f>'Marks Term 2'!I367</f>
        <v>27</v>
      </c>
      <c r="L367">
        <f>'Marks Term 3'!I367</f>
        <v>40</v>
      </c>
      <c r="M367">
        <f>'Marks Term 4'!I367</f>
        <v>41</v>
      </c>
      <c r="O367" s="13">
        <f t="shared" si="20"/>
        <v>34.25</v>
      </c>
      <c r="P367" s="7" t="str">
        <f>Calc!B367</f>
        <v>Fail</v>
      </c>
      <c r="Q367" s="7">
        <f>IFERROR(VLOOKUP(A367,'Absence Report'!$A$4:$B$29,2,0),0)</f>
        <v>0</v>
      </c>
      <c r="R367" s="17">
        <v>3852</v>
      </c>
    </row>
    <row r="368" spans="1:18">
      <c r="A368" s="4" t="s">
        <v>997</v>
      </c>
      <c r="B368" t="s">
        <v>998</v>
      </c>
      <c r="C368" t="s">
        <v>999</v>
      </c>
      <c r="D368" t="str">
        <f t="shared" si="21"/>
        <v>Anwar Tregunna</v>
      </c>
      <c r="E368" t="str">
        <f>RIGHT(Report[[#This Row],[Full Name]],LEN(Report[[#This Row],[Full Name]])-FIND(" ",Report[[#This Row],[Full Name]]))</f>
        <v>Tregunna</v>
      </c>
      <c r="F368" t="str">
        <f t="shared" si="22"/>
        <v>atregunna@newcollege.com</v>
      </c>
      <c r="G368" t="str">
        <f t="shared" si="23"/>
        <v>2015</v>
      </c>
      <c r="H368" t="s">
        <v>24</v>
      </c>
      <c r="I368" t="s">
        <v>1284</v>
      </c>
      <c r="J368">
        <f>'Marks Term 1'!I368</f>
        <v>22</v>
      </c>
      <c r="K368">
        <f>'Marks Term 2'!I368</f>
        <v>6</v>
      </c>
      <c r="L368">
        <f>'Marks Term 3'!I368</f>
        <v>13</v>
      </c>
      <c r="M368">
        <f>'Marks Term 4'!I368</f>
        <v>13</v>
      </c>
      <c r="O368" s="13">
        <f t="shared" si="20"/>
        <v>13.5</v>
      </c>
      <c r="P368" s="7" t="str">
        <f>Calc!B368</f>
        <v>Fail</v>
      </c>
      <c r="Q368" s="7">
        <f>IFERROR(VLOOKUP(A368,'Absence Report'!$A$4:$B$29,2,0),0)</f>
        <v>0</v>
      </c>
      <c r="R368" s="17">
        <v>15748</v>
      </c>
    </row>
    <row r="369" spans="1:18">
      <c r="A369" s="4" t="s">
        <v>1000</v>
      </c>
      <c r="B369" t="s">
        <v>1001</v>
      </c>
      <c r="C369" t="s">
        <v>1002</v>
      </c>
      <c r="D369" t="str">
        <f t="shared" si="21"/>
        <v>Vijay Trinh</v>
      </c>
      <c r="E369" t="str">
        <f>RIGHT(Report[[#This Row],[Full Name]],LEN(Report[[#This Row],[Full Name]])-FIND(" ",Report[[#This Row],[Full Name]]))</f>
        <v>Trinh</v>
      </c>
      <c r="F369" t="str">
        <f t="shared" si="22"/>
        <v>vtrinh@newcollege.com</v>
      </c>
      <c r="G369" t="str">
        <f t="shared" si="23"/>
        <v>2015</v>
      </c>
      <c r="H369" t="s">
        <v>20</v>
      </c>
      <c r="I369" t="s">
        <v>1282</v>
      </c>
      <c r="J369">
        <f>'Marks Term 1'!I369</f>
        <v>37</v>
      </c>
      <c r="K369">
        <f>'Marks Term 2'!I369</f>
        <v>59</v>
      </c>
      <c r="L369">
        <f>'Marks Term 3'!I369</f>
        <v>28</v>
      </c>
      <c r="M369">
        <f>'Marks Term 4'!I369</f>
        <v>18</v>
      </c>
      <c r="O369" s="13">
        <f t="shared" si="20"/>
        <v>35.5</v>
      </c>
      <c r="P369" s="7" t="str">
        <f>Calc!B369</f>
        <v>F</v>
      </c>
      <c r="Q369" s="7">
        <f>IFERROR(VLOOKUP(A369,'Absence Report'!$A$4:$B$29,2,0),0)</f>
        <v>0</v>
      </c>
      <c r="R369" s="17">
        <v>8997</v>
      </c>
    </row>
    <row r="370" spans="1:18">
      <c r="A370" s="4" t="s">
        <v>1003</v>
      </c>
      <c r="B370" t="s">
        <v>1004</v>
      </c>
      <c r="C370" t="s">
        <v>1005</v>
      </c>
      <c r="D370" t="str">
        <f t="shared" si="21"/>
        <v>Darcy Trini</v>
      </c>
      <c r="E370" t="str">
        <f>RIGHT(Report[[#This Row],[Full Name]],LEN(Report[[#This Row],[Full Name]])-FIND(" ",Report[[#This Row],[Full Name]]))</f>
        <v>Trini</v>
      </c>
      <c r="F370" t="str">
        <f t="shared" si="22"/>
        <v>dtrini@newcollege.com</v>
      </c>
      <c r="G370" t="str">
        <f t="shared" si="23"/>
        <v>2017</v>
      </c>
      <c r="H370" t="s">
        <v>13</v>
      </c>
      <c r="I370" t="s">
        <v>1284</v>
      </c>
      <c r="J370">
        <f>'Marks Term 1'!I370</f>
        <v>44</v>
      </c>
      <c r="K370">
        <f>'Marks Term 2'!I370</f>
        <v>20</v>
      </c>
      <c r="L370">
        <f>'Marks Term 3'!I370</f>
        <v>63</v>
      </c>
      <c r="M370">
        <f>'Marks Term 4'!I370</f>
        <v>17</v>
      </c>
      <c r="O370" s="13">
        <f t="shared" si="20"/>
        <v>36</v>
      </c>
      <c r="P370" s="7" t="str">
        <f>Calc!B370</f>
        <v>F</v>
      </c>
      <c r="Q370" s="7">
        <f>IFERROR(VLOOKUP(A370,'Absence Report'!$A$4:$B$29,2,0),0)</f>
        <v>0</v>
      </c>
      <c r="R370" s="17">
        <v>15511</v>
      </c>
    </row>
    <row r="371" spans="1:18">
      <c r="A371" s="4" t="s">
        <v>1006</v>
      </c>
      <c r="B371" t="s">
        <v>1007</v>
      </c>
      <c r="C371" t="s">
        <v>1008</v>
      </c>
      <c r="D371" t="str">
        <f t="shared" si="21"/>
        <v>Chang Tropp</v>
      </c>
      <c r="E371" t="str">
        <f>RIGHT(Report[[#This Row],[Full Name]],LEN(Report[[#This Row],[Full Name]])-FIND(" ",Report[[#This Row],[Full Name]]))</f>
        <v>Tropp</v>
      </c>
      <c r="F371" t="str">
        <f t="shared" si="22"/>
        <v>ctropp@newcollege.com</v>
      </c>
      <c r="G371" t="str">
        <f t="shared" si="23"/>
        <v>2015</v>
      </c>
      <c r="H371" t="s">
        <v>13</v>
      </c>
      <c r="I371" t="s">
        <v>1284</v>
      </c>
      <c r="J371">
        <f>'Marks Term 1'!I371</f>
        <v>74</v>
      </c>
      <c r="K371">
        <f>'Marks Term 2'!I371</f>
        <v>64</v>
      </c>
      <c r="L371">
        <f>'Marks Term 3'!I371</f>
        <v>65</v>
      </c>
      <c r="M371">
        <f>'Marks Term 4'!I371</f>
        <v>74</v>
      </c>
      <c r="O371" s="13">
        <f t="shared" si="20"/>
        <v>69.25</v>
      </c>
      <c r="P371" s="7" t="str">
        <f>Calc!B371</f>
        <v>C</v>
      </c>
      <c r="Q371" s="7">
        <f>IFERROR(VLOOKUP(A371,'Absence Report'!$A$4:$B$29,2,0),0)</f>
        <v>0</v>
      </c>
      <c r="R371" s="17">
        <v>14161</v>
      </c>
    </row>
    <row r="372" spans="1:18">
      <c r="A372" s="4" t="s">
        <v>1009</v>
      </c>
      <c r="B372" t="s">
        <v>1010</v>
      </c>
      <c r="C372" t="s">
        <v>1011</v>
      </c>
      <c r="D372" t="str">
        <f t="shared" si="21"/>
        <v>Saleha Truong</v>
      </c>
      <c r="E372" t="str">
        <f>RIGHT(Report[[#This Row],[Full Name]],LEN(Report[[#This Row],[Full Name]])-FIND(" ",Report[[#This Row],[Full Name]]))</f>
        <v>Truong</v>
      </c>
      <c r="F372" t="str">
        <f t="shared" si="22"/>
        <v>struong@newcollege.com</v>
      </c>
      <c r="G372" t="str">
        <f t="shared" si="23"/>
        <v>2017</v>
      </c>
      <c r="H372" t="s">
        <v>20</v>
      </c>
      <c r="I372" t="s">
        <v>1283</v>
      </c>
      <c r="J372">
        <f>'Marks Term 1'!I372</f>
        <v>79</v>
      </c>
      <c r="K372">
        <f>'Marks Term 2'!I372</f>
        <v>80</v>
      </c>
      <c r="L372">
        <f>'Marks Term 3'!I372</f>
        <v>82</v>
      </c>
      <c r="M372">
        <f>'Marks Term 4'!I372</f>
        <v>70</v>
      </c>
      <c r="O372" s="13">
        <f t="shared" si="20"/>
        <v>77.75</v>
      </c>
      <c r="P372" s="7" t="str">
        <f>Calc!B372</f>
        <v>B</v>
      </c>
      <c r="Q372" s="7">
        <f>IFERROR(VLOOKUP(A372,'Absence Report'!$A$4:$B$29,2,0),0)</f>
        <v>0</v>
      </c>
      <c r="R372" s="17">
        <v>8269</v>
      </c>
    </row>
    <row r="373" spans="1:18">
      <c r="A373" s="4" t="s">
        <v>1012</v>
      </c>
      <c r="B373" t="s">
        <v>45</v>
      </c>
      <c r="C373" t="s">
        <v>1013</v>
      </c>
      <c r="D373" t="str">
        <f t="shared" si="21"/>
        <v>John Tunge</v>
      </c>
      <c r="E373" t="str">
        <f>RIGHT(Report[[#This Row],[Full Name]],LEN(Report[[#This Row],[Full Name]])-FIND(" ",Report[[#This Row],[Full Name]]))</f>
        <v>Tunge</v>
      </c>
      <c r="F373" t="str">
        <f t="shared" si="22"/>
        <v>jtunge@newcollege.com</v>
      </c>
      <c r="G373" t="str">
        <f t="shared" si="23"/>
        <v>2015</v>
      </c>
      <c r="H373" t="s">
        <v>20</v>
      </c>
      <c r="I373" t="s">
        <v>1283</v>
      </c>
      <c r="J373">
        <f>'Marks Term 1'!I373</f>
        <v>34</v>
      </c>
      <c r="K373">
        <f>'Marks Term 2'!I373</f>
        <v>18</v>
      </c>
      <c r="L373">
        <f>'Marks Term 3'!I373</f>
        <v>70</v>
      </c>
      <c r="M373">
        <f>'Marks Term 4'!I373</f>
        <v>27</v>
      </c>
      <c r="O373" s="13">
        <f t="shared" si="20"/>
        <v>37.25</v>
      </c>
      <c r="P373" s="7" t="str">
        <f>Calc!B373</f>
        <v>F</v>
      </c>
      <c r="Q373" s="7">
        <f>IFERROR(VLOOKUP(A373,'Absence Report'!$A$4:$B$29,2,0),0)</f>
        <v>0</v>
      </c>
      <c r="R373" s="17">
        <v>12008</v>
      </c>
    </row>
    <row r="374" spans="1:18">
      <c r="A374" s="4" t="s">
        <v>1014</v>
      </c>
      <c r="B374" t="s">
        <v>1015</v>
      </c>
      <c r="C374" t="s">
        <v>1016</v>
      </c>
      <c r="D374" t="str">
        <f t="shared" si="21"/>
        <v>Mengxue Turner</v>
      </c>
      <c r="E374" t="str">
        <f>RIGHT(Report[[#This Row],[Full Name]],LEN(Report[[#This Row],[Full Name]])-FIND(" ",Report[[#This Row],[Full Name]]))</f>
        <v>Turner</v>
      </c>
      <c r="F374" t="str">
        <f t="shared" si="22"/>
        <v>mturner@newcollege.com</v>
      </c>
      <c r="G374" t="str">
        <f t="shared" si="23"/>
        <v>2017</v>
      </c>
      <c r="H374" t="s">
        <v>20</v>
      </c>
      <c r="I374" t="s">
        <v>1284</v>
      </c>
      <c r="J374">
        <f>'Marks Term 1'!I374</f>
        <v>58</v>
      </c>
      <c r="K374">
        <f>'Marks Term 2'!I374</f>
        <v>32</v>
      </c>
      <c r="L374">
        <f>'Marks Term 3'!I374</f>
        <v>56</v>
      </c>
      <c r="M374">
        <f>'Marks Term 4'!I374</f>
        <v>34</v>
      </c>
      <c r="O374" s="13">
        <f t="shared" si="20"/>
        <v>45</v>
      </c>
      <c r="P374" s="7" t="str">
        <f>Calc!B374</f>
        <v>E</v>
      </c>
      <c r="Q374" s="7">
        <f>IFERROR(VLOOKUP(A374,'Absence Report'!$A$4:$B$29,2,0),0)</f>
        <v>0</v>
      </c>
      <c r="R374" s="17">
        <v>8034</v>
      </c>
    </row>
    <row r="375" spans="1:18">
      <c r="A375" s="4" t="s">
        <v>1017</v>
      </c>
      <c r="B375" t="s">
        <v>1018</v>
      </c>
      <c r="C375" t="s">
        <v>1019</v>
      </c>
      <c r="D375" t="str">
        <f t="shared" si="21"/>
        <v>Mudit Uddin</v>
      </c>
      <c r="E375" t="str">
        <f>RIGHT(Report[[#This Row],[Full Name]],LEN(Report[[#This Row],[Full Name]])-FIND(" ",Report[[#This Row],[Full Name]]))</f>
        <v>Uddin</v>
      </c>
      <c r="F375" t="str">
        <f t="shared" si="22"/>
        <v>muddin@newcollege.com</v>
      </c>
      <c r="G375" t="str">
        <f t="shared" si="23"/>
        <v>2017</v>
      </c>
      <c r="H375" t="s">
        <v>24</v>
      </c>
      <c r="I375" t="s">
        <v>1283</v>
      </c>
      <c r="J375">
        <f>'Marks Term 1'!I375</f>
        <v>87</v>
      </c>
      <c r="K375">
        <f>'Marks Term 2'!I375</f>
        <v>98</v>
      </c>
      <c r="L375">
        <f>'Marks Term 3'!I375</f>
        <v>99</v>
      </c>
      <c r="M375">
        <f>'Marks Term 4'!I375</f>
        <v>77</v>
      </c>
      <c r="O375" s="13">
        <f t="shared" si="20"/>
        <v>90.25</v>
      </c>
      <c r="P375" s="7" t="str">
        <f>Calc!B375</f>
        <v>A</v>
      </c>
      <c r="Q375" s="7">
        <f>IFERROR(VLOOKUP(A375,'Absence Report'!$A$4:$B$29,2,0),0)</f>
        <v>0</v>
      </c>
      <c r="R375" s="17">
        <v>8767</v>
      </c>
    </row>
    <row r="376" spans="1:18">
      <c r="A376" s="4" t="s">
        <v>1020</v>
      </c>
      <c r="B376" t="s">
        <v>1021</v>
      </c>
      <c r="C376" t="s">
        <v>1022</v>
      </c>
      <c r="D376" t="str">
        <f t="shared" si="21"/>
        <v>Aaron Ukwatta</v>
      </c>
      <c r="E376" t="str">
        <f>RIGHT(Report[[#This Row],[Full Name]],LEN(Report[[#This Row],[Full Name]])-FIND(" ",Report[[#This Row],[Full Name]]))</f>
        <v>Ukwatta</v>
      </c>
      <c r="F376" t="str">
        <f t="shared" si="22"/>
        <v>aukwatta@newcollege.com</v>
      </c>
      <c r="G376" t="str">
        <f t="shared" si="23"/>
        <v>2017</v>
      </c>
      <c r="H376" t="s">
        <v>20</v>
      </c>
      <c r="I376" t="s">
        <v>1282</v>
      </c>
      <c r="J376">
        <f>'Marks Term 1'!I376</f>
        <v>33</v>
      </c>
      <c r="K376">
        <f>'Marks Term 2'!I376</f>
        <v>13</v>
      </c>
      <c r="L376">
        <f>'Marks Term 3'!I376</f>
        <v>32</v>
      </c>
      <c r="M376">
        <f>'Marks Term 4'!I376</f>
        <v>44</v>
      </c>
      <c r="O376" s="13">
        <f t="shared" si="20"/>
        <v>30.5</v>
      </c>
      <c r="P376" s="7" t="str">
        <f>Calc!B376</f>
        <v>Fail</v>
      </c>
      <c r="Q376" s="7">
        <f>IFERROR(VLOOKUP(A376,'Absence Report'!$A$4:$B$29,2,0),0)</f>
        <v>0</v>
      </c>
      <c r="R376" s="17">
        <v>14914</v>
      </c>
    </row>
    <row r="377" spans="1:18">
      <c r="A377" s="4" t="s">
        <v>1023</v>
      </c>
      <c r="B377" t="s">
        <v>460</v>
      </c>
      <c r="C377" t="s">
        <v>1024</v>
      </c>
      <c r="D377" t="str">
        <f t="shared" si="21"/>
        <v>Claudia Vallet</v>
      </c>
      <c r="E377" t="str">
        <f>RIGHT(Report[[#This Row],[Full Name]],LEN(Report[[#This Row],[Full Name]])-FIND(" ",Report[[#This Row],[Full Name]]))</f>
        <v>Vallet</v>
      </c>
      <c r="F377" t="str">
        <f t="shared" si="22"/>
        <v>cvallet@newcollege.com</v>
      </c>
      <c r="G377" t="str">
        <f t="shared" si="23"/>
        <v>2016</v>
      </c>
      <c r="H377" t="s">
        <v>13</v>
      </c>
      <c r="I377" t="s">
        <v>1284</v>
      </c>
      <c r="J377">
        <f>'Marks Term 1'!I377</f>
        <v>96</v>
      </c>
      <c r="K377">
        <f>'Marks Term 2'!I377</f>
        <v>84</v>
      </c>
      <c r="L377">
        <f>'Marks Term 3'!I377</f>
        <v>84</v>
      </c>
      <c r="M377">
        <f>'Marks Term 4'!I377</f>
        <v>92</v>
      </c>
      <c r="O377" s="13">
        <f t="shared" si="20"/>
        <v>89</v>
      </c>
      <c r="P377" s="7" t="str">
        <f>Calc!B377</f>
        <v>A</v>
      </c>
      <c r="Q377" s="7">
        <f>IFERROR(VLOOKUP(A377,'Absence Report'!$A$4:$B$29,2,0),0)</f>
        <v>0</v>
      </c>
      <c r="R377" s="17">
        <v>7628</v>
      </c>
    </row>
    <row r="378" spans="1:18">
      <c r="A378" s="4" t="s">
        <v>1025</v>
      </c>
      <c r="B378" t="s">
        <v>1026</v>
      </c>
      <c r="C378" t="s">
        <v>1027</v>
      </c>
      <c r="D378" t="str">
        <f t="shared" si="21"/>
        <v>Ser-Young Veronica</v>
      </c>
      <c r="E378" t="str">
        <f>RIGHT(Report[[#This Row],[Full Name]],LEN(Report[[#This Row],[Full Name]])-FIND(" ",Report[[#This Row],[Full Name]]))</f>
        <v>Veronica</v>
      </c>
      <c r="F378" t="str">
        <f t="shared" si="22"/>
        <v>sveronica@newcollege.com</v>
      </c>
      <c r="G378" t="str">
        <f t="shared" si="23"/>
        <v>2017</v>
      </c>
      <c r="H378" t="s">
        <v>28</v>
      </c>
      <c r="I378" t="s">
        <v>1283</v>
      </c>
      <c r="J378">
        <f>'Marks Term 1'!I378</f>
        <v>30</v>
      </c>
      <c r="K378">
        <f>'Marks Term 2'!I378</f>
        <v>26</v>
      </c>
      <c r="L378">
        <f>'Marks Term 3'!I378</f>
        <v>51</v>
      </c>
      <c r="M378">
        <f>'Marks Term 4'!I378</f>
        <v>26</v>
      </c>
      <c r="O378" s="13">
        <f t="shared" si="20"/>
        <v>33.25</v>
      </c>
      <c r="P378" s="7" t="str">
        <f>Calc!B378</f>
        <v>Fail</v>
      </c>
      <c r="Q378" s="7">
        <f>IFERROR(VLOOKUP(A378,'Absence Report'!$A$4:$B$29,2,0),0)</f>
        <v>0</v>
      </c>
      <c r="R378" s="17">
        <v>12192</v>
      </c>
    </row>
    <row r="379" spans="1:18">
      <c r="A379" s="4" t="s">
        <v>1028</v>
      </c>
      <c r="B379" t="s">
        <v>1029</v>
      </c>
      <c r="C379" t="s">
        <v>1030</v>
      </c>
      <c r="D379" t="str">
        <f t="shared" si="21"/>
        <v>Peilin Villanueva</v>
      </c>
      <c r="E379" t="str">
        <f>RIGHT(Report[[#This Row],[Full Name]],LEN(Report[[#This Row],[Full Name]])-FIND(" ",Report[[#This Row],[Full Name]]))</f>
        <v>Villanueva</v>
      </c>
      <c r="F379" t="str">
        <f t="shared" si="22"/>
        <v>pvillanueva@newcollege.com</v>
      </c>
      <c r="G379" t="str">
        <f t="shared" si="23"/>
        <v>2015</v>
      </c>
      <c r="H379" t="s">
        <v>13</v>
      </c>
      <c r="I379" t="s">
        <v>1282</v>
      </c>
      <c r="J379">
        <f>'Marks Term 1'!I379</f>
        <v>69</v>
      </c>
      <c r="K379">
        <f>'Marks Term 2'!I379</f>
        <v>81</v>
      </c>
      <c r="L379">
        <f>'Marks Term 3'!I379</f>
        <v>49</v>
      </c>
      <c r="M379">
        <f>'Marks Term 4'!I379</f>
        <v>74</v>
      </c>
      <c r="O379" s="13">
        <f t="shared" si="20"/>
        <v>68.25</v>
      </c>
      <c r="P379" s="7" t="str">
        <f>Calc!B379</f>
        <v>C</v>
      </c>
      <c r="Q379" s="7">
        <f>IFERROR(VLOOKUP(A379,'Absence Report'!$A$4:$B$29,2,0),0)</f>
        <v>0</v>
      </c>
      <c r="R379" s="17">
        <v>7115</v>
      </c>
    </row>
    <row r="380" spans="1:18">
      <c r="A380" s="4" t="s">
        <v>1031</v>
      </c>
      <c r="B380" t="s">
        <v>1032</v>
      </c>
      <c r="C380" t="s">
        <v>1033</v>
      </c>
      <c r="D380" t="str">
        <f t="shared" si="21"/>
        <v>Tszho Vo</v>
      </c>
      <c r="E380" t="str">
        <f>RIGHT(Report[[#This Row],[Full Name]],LEN(Report[[#This Row],[Full Name]])-FIND(" ",Report[[#This Row],[Full Name]]))</f>
        <v>Vo</v>
      </c>
      <c r="F380" t="str">
        <f t="shared" si="22"/>
        <v>tvo@newcollege.com</v>
      </c>
      <c r="G380" t="str">
        <f t="shared" si="23"/>
        <v>2016</v>
      </c>
      <c r="H380" t="s">
        <v>13</v>
      </c>
      <c r="I380" t="s">
        <v>1282</v>
      </c>
      <c r="J380">
        <f>'Marks Term 1'!I380</f>
        <v>42</v>
      </c>
      <c r="K380">
        <f>'Marks Term 2'!I380</f>
        <v>33</v>
      </c>
      <c r="L380">
        <f>'Marks Term 3'!I380</f>
        <v>48</v>
      </c>
      <c r="M380">
        <f>'Marks Term 4'!I380</f>
        <v>24</v>
      </c>
      <c r="O380" s="13">
        <f t="shared" si="20"/>
        <v>36.75</v>
      </c>
      <c r="P380" s="7" t="str">
        <f>Calc!B380</f>
        <v>F</v>
      </c>
      <c r="Q380" s="7">
        <f>IFERROR(VLOOKUP(A380,'Absence Report'!$A$4:$B$29,2,0),0)</f>
        <v>0</v>
      </c>
      <c r="R380" s="17">
        <v>9630</v>
      </c>
    </row>
    <row r="381" spans="1:18">
      <c r="A381" s="4" t="s">
        <v>1034</v>
      </c>
      <c r="B381" t="s">
        <v>246</v>
      </c>
      <c r="C381" t="s">
        <v>1035</v>
      </c>
      <c r="D381" t="str">
        <f t="shared" si="21"/>
        <v>Thomas Vu</v>
      </c>
      <c r="E381" t="str">
        <f>RIGHT(Report[[#This Row],[Full Name]],LEN(Report[[#This Row],[Full Name]])-FIND(" ",Report[[#This Row],[Full Name]]))</f>
        <v>Vu</v>
      </c>
      <c r="F381" t="str">
        <f t="shared" si="22"/>
        <v>tvu@newcollege.com</v>
      </c>
      <c r="G381" t="str">
        <f t="shared" si="23"/>
        <v>2016</v>
      </c>
      <c r="H381" t="s">
        <v>13</v>
      </c>
      <c r="I381" t="s">
        <v>1283</v>
      </c>
      <c r="J381">
        <f>'Marks Term 1'!I381</f>
        <v>54</v>
      </c>
      <c r="K381">
        <f>'Marks Term 2'!I381</f>
        <v>72</v>
      </c>
      <c r="L381">
        <f>'Marks Term 3'!I381</f>
        <v>30</v>
      </c>
      <c r="M381">
        <f>'Marks Term 4'!I381</f>
        <v>75</v>
      </c>
      <c r="O381" s="13">
        <f t="shared" si="20"/>
        <v>57.75</v>
      </c>
      <c r="P381" s="7" t="str">
        <f>Calc!B381</f>
        <v>D</v>
      </c>
      <c r="Q381" s="7">
        <f>IFERROR(VLOOKUP(A381,'Absence Report'!$A$4:$B$29,2,0),0)</f>
        <v>0</v>
      </c>
      <c r="R381" s="17">
        <v>0</v>
      </c>
    </row>
    <row r="382" spans="1:18">
      <c r="A382" s="4" t="s">
        <v>1045</v>
      </c>
      <c r="B382" t="s">
        <v>39</v>
      </c>
      <c r="C382" t="s">
        <v>1038</v>
      </c>
      <c r="D382" t="str">
        <f t="shared" si="21"/>
        <v>David Wang</v>
      </c>
      <c r="E382" t="str">
        <f>RIGHT(Report[[#This Row],[Full Name]],LEN(Report[[#This Row],[Full Name]])-FIND(" ",Report[[#This Row],[Full Name]]))</f>
        <v>Wang</v>
      </c>
      <c r="F382" t="str">
        <f t="shared" si="22"/>
        <v>dwang@newcollege.com</v>
      </c>
      <c r="G382" t="str">
        <f t="shared" si="23"/>
        <v>2017</v>
      </c>
      <c r="H382" t="s">
        <v>28</v>
      </c>
      <c r="I382" t="s">
        <v>1282</v>
      </c>
      <c r="J382">
        <f>'Marks Term 1'!I382</f>
        <v>79</v>
      </c>
      <c r="K382">
        <f>'Marks Term 2'!I382</f>
        <v>65</v>
      </c>
      <c r="L382">
        <f>'Marks Term 3'!I382</f>
        <v>77</v>
      </c>
      <c r="M382">
        <f>'Marks Term 4'!I382</f>
        <v>78</v>
      </c>
      <c r="O382" s="13">
        <f t="shared" si="20"/>
        <v>74.75</v>
      </c>
      <c r="P382" s="7" t="str">
        <f>Calc!B382</f>
        <v>C</v>
      </c>
      <c r="Q382" s="7">
        <f>IFERROR(VLOOKUP(A382,'Absence Report'!$A$4:$B$29,2,0),0)</f>
        <v>0</v>
      </c>
      <c r="R382" s="17">
        <v>670</v>
      </c>
    </row>
    <row r="383" spans="1:18">
      <c r="A383" s="4" t="s">
        <v>1051</v>
      </c>
      <c r="B383" t="s">
        <v>1052</v>
      </c>
      <c r="C383" t="s">
        <v>1038</v>
      </c>
      <c r="D383" t="str">
        <f t="shared" si="21"/>
        <v>Jiarong Wang</v>
      </c>
      <c r="E383" t="str">
        <f>RIGHT(Report[[#This Row],[Full Name]],LEN(Report[[#This Row],[Full Name]])-FIND(" ",Report[[#This Row],[Full Name]]))</f>
        <v>Wang</v>
      </c>
      <c r="F383" t="str">
        <f t="shared" si="22"/>
        <v>jwang@newcollege.com</v>
      </c>
      <c r="G383" t="str">
        <f t="shared" si="23"/>
        <v>2017</v>
      </c>
      <c r="H383" t="s">
        <v>20</v>
      </c>
      <c r="I383" t="s">
        <v>1282</v>
      </c>
      <c r="J383">
        <f>'Marks Term 1'!I383</f>
        <v>75</v>
      </c>
      <c r="K383">
        <f>'Marks Term 2'!I383</f>
        <v>9</v>
      </c>
      <c r="L383">
        <f>'Marks Term 3'!I383</f>
        <v>21</v>
      </c>
      <c r="M383">
        <f>'Marks Term 4'!I383</f>
        <v>60</v>
      </c>
      <c r="O383" s="13">
        <f t="shared" si="20"/>
        <v>41.25</v>
      </c>
      <c r="P383" s="7" t="str">
        <f>Calc!B383</f>
        <v>F</v>
      </c>
      <c r="Q383" s="7">
        <f>IFERROR(VLOOKUP(A383,'Absence Report'!$A$4:$B$29,2,0),0)</f>
        <v>0</v>
      </c>
      <c r="R383" s="17">
        <v>7590</v>
      </c>
    </row>
    <row r="384" spans="1:18">
      <c r="A384" s="4" t="s">
        <v>1039</v>
      </c>
      <c r="B384" t="s">
        <v>1040</v>
      </c>
      <c r="C384" t="s">
        <v>1038</v>
      </c>
      <c r="D384" t="str">
        <f t="shared" si="21"/>
        <v>Jingwen Wang</v>
      </c>
      <c r="E384" t="str">
        <f>RIGHT(Report[[#This Row],[Full Name]],LEN(Report[[#This Row],[Full Name]])-FIND(" ",Report[[#This Row],[Full Name]]))</f>
        <v>Wang</v>
      </c>
      <c r="F384" t="str">
        <f t="shared" si="22"/>
        <v>jwang@newcollege.com</v>
      </c>
      <c r="G384" t="str">
        <f t="shared" si="23"/>
        <v>2017</v>
      </c>
      <c r="H384" t="s">
        <v>20</v>
      </c>
      <c r="I384" t="s">
        <v>1282</v>
      </c>
      <c r="J384">
        <f>'Marks Term 1'!I384</f>
        <v>74</v>
      </c>
      <c r="K384">
        <f>'Marks Term 2'!I384</f>
        <v>94</v>
      </c>
      <c r="L384">
        <f>'Marks Term 3'!I384</f>
        <v>91</v>
      </c>
      <c r="M384">
        <f>'Marks Term 4'!I384</f>
        <v>73</v>
      </c>
      <c r="O384" s="13">
        <f t="shared" si="20"/>
        <v>83</v>
      </c>
      <c r="P384" s="7" t="str">
        <f>Calc!B384</f>
        <v>B</v>
      </c>
      <c r="Q384" s="7">
        <f>IFERROR(VLOOKUP(A384,'Absence Report'!$A$4:$B$29,2,0),0)</f>
        <v>0</v>
      </c>
      <c r="R384" s="17">
        <v>14558</v>
      </c>
    </row>
    <row r="385" spans="1:18">
      <c r="A385" s="4" t="s">
        <v>1044</v>
      </c>
      <c r="B385" t="s">
        <v>54</v>
      </c>
      <c r="C385" t="s">
        <v>1038</v>
      </c>
      <c r="D385" t="str">
        <f t="shared" si="21"/>
        <v>Michael Wang</v>
      </c>
      <c r="E385" t="str">
        <f>RIGHT(Report[[#This Row],[Full Name]],LEN(Report[[#This Row],[Full Name]])-FIND(" ",Report[[#This Row],[Full Name]]))</f>
        <v>Wang</v>
      </c>
      <c r="F385" t="str">
        <f t="shared" si="22"/>
        <v>mwang@newcollege.com</v>
      </c>
      <c r="G385" t="str">
        <f t="shared" si="23"/>
        <v>2017</v>
      </c>
      <c r="H385" t="s">
        <v>24</v>
      </c>
      <c r="I385" t="s">
        <v>1283</v>
      </c>
      <c r="J385">
        <f>'Marks Term 1'!I385</f>
        <v>70</v>
      </c>
      <c r="K385">
        <f>'Marks Term 2'!I385</f>
        <v>90</v>
      </c>
      <c r="L385">
        <f>'Marks Term 3'!I385</f>
        <v>59</v>
      </c>
      <c r="M385">
        <f>'Marks Term 4'!I385</f>
        <v>60</v>
      </c>
      <c r="O385" s="13">
        <f t="shared" si="20"/>
        <v>69.75</v>
      </c>
      <c r="P385" s="7" t="str">
        <f>Calc!B385</f>
        <v>C</v>
      </c>
      <c r="Q385" s="7">
        <f>IFERROR(VLOOKUP(A385,'Absence Report'!$A$4:$B$29,2,0),0)</f>
        <v>0</v>
      </c>
      <c r="R385" s="17">
        <v>4073</v>
      </c>
    </row>
    <row r="386" spans="1:18">
      <c r="A386" s="4" t="s">
        <v>1049</v>
      </c>
      <c r="B386" t="s">
        <v>1050</v>
      </c>
      <c r="C386" t="s">
        <v>1038</v>
      </c>
      <c r="D386" t="str">
        <f t="shared" si="21"/>
        <v>Seang Wang</v>
      </c>
      <c r="E386" t="str">
        <f>RIGHT(Report[[#This Row],[Full Name]],LEN(Report[[#This Row],[Full Name]])-FIND(" ",Report[[#This Row],[Full Name]]))</f>
        <v>Wang</v>
      </c>
      <c r="F386" t="str">
        <f t="shared" si="22"/>
        <v>swang@newcollege.com</v>
      </c>
      <c r="G386" t="str">
        <f t="shared" si="23"/>
        <v>2016</v>
      </c>
      <c r="H386" t="s">
        <v>13</v>
      </c>
      <c r="I386" t="s">
        <v>1283</v>
      </c>
      <c r="J386">
        <f>'Marks Term 1'!I386</f>
        <v>55</v>
      </c>
      <c r="K386">
        <f>'Marks Term 2'!I386</f>
        <v>31</v>
      </c>
      <c r="L386">
        <f>'Marks Term 3'!I386</f>
        <v>25</v>
      </c>
      <c r="M386">
        <f>'Marks Term 4'!I386</f>
        <v>42</v>
      </c>
      <c r="O386" s="13">
        <f t="shared" si="20"/>
        <v>38.25</v>
      </c>
      <c r="P386" s="7" t="str">
        <f>Calc!B386</f>
        <v>F</v>
      </c>
      <c r="Q386" s="7">
        <f>IFERROR(VLOOKUP(A386,'Absence Report'!$A$4:$B$29,2,0),0)</f>
        <v>0</v>
      </c>
      <c r="R386" s="17">
        <v>0</v>
      </c>
    </row>
    <row r="387" spans="1:18">
      <c r="A387" s="4" t="s">
        <v>1036</v>
      </c>
      <c r="B387" t="s">
        <v>1037</v>
      </c>
      <c r="C387" t="s">
        <v>1038</v>
      </c>
      <c r="D387" t="str">
        <f t="shared" si="21"/>
        <v>Simon Wang</v>
      </c>
      <c r="E387" t="str">
        <f>RIGHT(Report[[#This Row],[Full Name]],LEN(Report[[#This Row],[Full Name]])-FIND(" ",Report[[#This Row],[Full Name]]))</f>
        <v>Wang</v>
      </c>
      <c r="F387" t="str">
        <f t="shared" si="22"/>
        <v>swang@newcollege.com</v>
      </c>
      <c r="G387" t="str">
        <f t="shared" si="23"/>
        <v>2015</v>
      </c>
      <c r="H387" t="s">
        <v>13</v>
      </c>
      <c r="I387" t="s">
        <v>1284</v>
      </c>
      <c r="J387">
        <f>'Marks Term 1'!I387</f>
        <v>51</v>
      </c>
      <c r="K387">
        <f>'Marks Term 2'!I387</f>
        <v>76</v>
      </c>
      <c r="L387">
        <f>'Marks Term 3'!I387</f>
        <v>59</v>
      </c>
      <c r="M387">
        <f>'Marks Term 4'!I387</f>
        <v>95</v>
      </c>
      <c r="O387" s="13">
        <f t="shared" si="20"/>
        <v>70.25</v>
      </c>
      <c r="P387" s="7" t="str">
        <f>Calc!B387</f>
        <v>C</v>
      </c>
      <c r="Q387" s="7">
        <f>IFERROR(VLOOKUP(A387,'Absence Report'!$A$4:$B$29,2,0),0)</f>
        <v>0</v>
      </c>
      <c r="R387" s="17">
        <v>6892</v>
      </c>
    </row>
    <row r="388" spans="1:18">
      <c r="A388" s="4" t="s">
        <v>1046</v>
      </c>
      <c r="B388" t="s">
        <v>819</v>
      </c>
      <c r="C388" t="s">
        <v>1043</v>
      </c>
      <c r="D388" t="str">
        <f t="shared" si="21"/>
        <v>Yue Wang</v>
      </c>
      <c r="E388" t="str">
        <f>RIGHT(Report[[#This Row],[Full Name]],LEN(Report[[#This Row],[Full Name]])-FIND(" ",Report[[#This Row],[Full Name]]))</f>
        <v>Wang</v>
      </c>
      <c r="F388" t="str">
        <f t="shared" si="22"/>
        <v>ywang@newcollege.com</v>
      </c>
      <c r="G388" t="str">
        <f t="shared" si="23"/>
        <v>2016</v>
      </c>
      <c r="H388" t="s">
        <v>13</v>
      </c>
      <c r="I388" t="s">
        <v>1284</v>
      </c>
      <c r="J388">
        <f>'Marks Term 1'!I388</f>
        <v>50</v>
      </c>
      <c r="K388">
        <f>'Marks Term 2'!I388</f>
        <v>29</v>
      </c>
      <c r="L388">
        <f>'Marks Term 3'!I388</f>
        <v>58</v>
      </c>
      <c r="M388">
        <f>'Marks Term 4'!I388</f>
        <v>63</v>
      </c>
      <c r="O388" s="13">
        <f t="shared" ref="O388:O451" si="24">AVERAGE(J388:M388)</f>
        <v>50</v>
      </c>
      <c r="P388" s="7" t="str">
        <f>Calc!B388</f>
        <v>E</v>
      </c>
      <c r="Q388" s="7">
        <f>IFERROR(VLOOKUP(A388,'Absence Report'!$A$4:$B$29,2,0),0)</f>
        <v>0</v>
      </c>
      <c r="R388" s="17">
        <v>15948</v>
      </c>
    </row>
    <row r="389" spans="1:18">
      <c r="A389" s="4" t="s">
        <v>1047</v>
      </c>
      <c r="B389" t="s">
        <v>1048</v>
      </c>
      <c r="C389" t="s">
        <v>1038</v>
      </c>
      <c r="D389" t="str">
        <f t="shared" ref="D389:D452" si="25">PROPER(_xlfn.CONCAT(B389," ",C389))</f>
        <v>Yuesheng Wang</v>
      </c>
      <c r="E389" t="str">
        <f>RIGHT(Report[[#This Row],[Full Name]],LEN(Report[[#This Row],[Full Name]])-FIND(" ",Report[[#This Row],[Full Name]]))</f>
        <v>Wang</v>
      </c>
      <c r="F389" t="str">
        <f t="shared" ref="F389:F452" si="26">LOWER(_xlfn.CONCAT(LEFT(B389,1),C389,"@newcollege.com"))</f>
        <v>ywang@newcollege.com</v>
      </c>
      <c r="G389" t="str">
        <f t="shared" ref="G389:G452" si="27">_xlfn.CONCAT("20",RIGHT(A389,2))</f>
        <v>2017</v>
      </c>
      <c r="H389" t="s">
        <v>28</v>
      </c>
      <c r="I389" t="s">
        <v>1284</v>
      </c>
      <c r="J389">
        <f>'Marks Term 1'!I389</f>
        <v>49</v>
      </c>
      <c r="K389">
        <f>'Marks Term 2'!I389</f>
        <v>62</v>
      </c>
      <c r="L389">
        <f>'Marks Term 3'!I389</f>
        <v>46</v>
      </c>
      <c r="M389">
        <f>'Marks Term 4'!I389</f>
        <v>35</v>
      </c>
      <c r="O389" s="13">
        <f t="shared" si="24"/>
        <v>48</v>
      </c>
      <c r="P389" s="7" t="str">
        <f>Calc!B389</f>
        <v>E</v>
      </c>
      <c r="Q389" s="7">
        <f>IFERROR(VLOOKUP(A389,'Absence Report'!$A$4:$B$29,2,0),0)</f>
        <v>0</v>
      </c>
      <c r="R389" s="17">
        <v>14646</v>
      </c>
    </row>
    <row r="390" spans="1:18">
      <c r="A390" s="4" t="s">
        <v>1041</v>
      </c>
      <c r="B390" t="s">
        <v>1042</v>
      </c>
      <c r="C390" t="s">
        <v>1043</v>
      </c>
      <c r="D390" t="str">
        <f t="shared" si="25"/>
        <v>Zhenfei Wang</v>
      </c>
      <c r="E390" t="str">
        <f>RIGHT(Report[[#This Row],[Full Name]],LEN(Report[[#This Row],[Full Name]])-FIND(" ",Report[[#This Row],[Full Name]]))</f>
        <v>Wang</v>
      </c>
      <c r="F390" t="str">
        <f t="shared" si="26"/>
        <v>zwang@newcollege.com</v>
      </c>
      <c r="G390" t="str">
        <f t="shared" si="27"/>
        <v>2016</v>
      </c>
      <c r="H390" t="s">
        <v>13</v>
      </c>
      <c r="I390" t="s">
        <v>1283</v>
      </c>
      <c r="J390">
        <f>'Marks Term 1'!I390</f>
        <v>33</v>
      </c>
      <c r="K390">
        <f>'Marks Term 2'!I390</f>
        <v>100</v>
      </c>
      <c r="L390">
        <f>'Marks Term 3'!I390</f>
        <v>78</v>
      </c>
      <c r="M390">
        <f>'Marks Term 4'!I390</f>
        <v>92</v>
      </c>
      <c r="O390" s="13">
        <f t="shared" si="24"/>
        <v>75.75</v>
      </c>
      <c r="P390" s="7" t="str">
        <f>Calc!B390</f>
        <v>B</v>
      </c>
      <c r="Q390" s="7">
        <f>IFERROR(VLOOKUP(A390,'Absence Report'!$A$4:$B$29,2,0),0)</f>
        <v>0</v>
      </c>
      <c r="R390" s="17">
        <v>748</v>
      </c>
    </row>
    <row r="391" spans="1:18">
      <c r="A391" s="4" t="s">
        <v>1053</v>
      </c>
      <c r="B391" t="s">
        <v>488</v>
      </c>
      <c r="C391" t="s">
        <v>1054</v>
      </c>
      <c r="D391" t="str">
        <f t="shared" si="25"/>
        <v>Christian Ward</v>
      </c>
      <c r="E391" t="str">
        <f>RIGHT(Report[[#This Row],[Full Name]],LEN(Report[[#This Row],[Full Name]])-FIND(" ",Report[[#This Row],[Full Name]]))</f>
        <v>Ward</v>
      </c>
      <c r="F391" t="str">
        <f t="shared" si="26"/>
        <v>cward@newcollege.com</v>
      </c>
      <c r="G391" t="str">
        <f t="shared" si="27"/>
        <v>2015</v>
      </c>
      <c r="H391" t="s">
        <v>13</v>
      </c>
      <c r="I391" t="s">
        <v>1282</v>
      </c>
      <c r="J391">
        <f>'Marks Term 1'!I391</f>
        <v>81</v>
      </c>
      <c r="K391">
        <f>'Marks Term 2'!I391</f>
        <v>56</v>
      </c>
      <c r="L391">
        <f>'Marks Term 3'!I391</f>
        <v>87</v>
      </c>
      <c r="M391">
        <f>'Marks Term 4'!I391</f>
        <v>60</v>
      </c>
      <c r="O391" s="13">
        <f t="shared" si="24"/>
        <v>71</v>
      </c>
      <c r="P391" s="7" t="str">
        <f>Calc!B391</f>
        <v>C</v>
      </c>
      <c r="Q391" s="7">
        <f>IFERROR(VLOOKUP(A391,'Absence Report'!$A$4:$B$29,2,0),0)</f>
        <v>0</v>
      </c>
      <c r="R391" s="17">
        <v>15575</v>
      </c>
    </row>
    <row r="392" spans="1:18">
      <c r="A392" s="4" t="s">
        <v>1055</v>
      </c>
      <c r="B392" t="s">
        <v>1056</v>
      </c>
      <c r="C392" t="s">
        <v>1057</v>
      </c>
      <c r="D392" t="str">
        <f t="shared" si="25"/>
        <v>Hyeonhee Wei</v>
      </c>
      <c r="E392" t="str">
        <f>RIGHT(Report[[#This Row],[Full Name]],LEN(Report[[#This Row],[Full Name]])-FIND(" ",Report[[#This Row],[Full Name]]))</f>
        <v>Wei</v>
      </c>
      <c r="F392" t="str">
        <f t="shared" si="26"/>
        <v>hwei@newcollege.com</v>
      </c>
      <c r="G392" t="str">
        <f t="shared" si="27"/>
        <v>2015</v>
      </c>
      <c r="H392" t="s">
        <v>24</v>
      </c>
      <c r="I392" t="s">
        <v>1283</v>
      </c>
      <c r="J392">
        <f>'Marks Term 1'!I392</f>
        <v>96</v>
      </c>
      <c r="K392">
        <f>'Marks Term 2'!I392</f>
        <v>69</v>
      </c>
      <c r="L392">
        <f>'Marks Term 3'!I392</f>
        <v>97</v>
      </c>
      <c r="M392">
        <f>'Marks Term 4'!I392</f>
        <v>92</v>
      </c>
      <c r="O392" s="13">
        <f t="shared" si="24"/>
        <v>88.5</v>
      </c>
      <c r="P392" s="7" t="str">
        <f>Calc!B392</f>
        <v>A</v>
      </c>
      <c r="Q392" s="7">
        <f>IFERROR(VLOOKUP(A392,'Absence Report'!$A$4:$B$29,2,0),0)</f>
        <v>0</v>
      </c>
      <c r="R392" s="17">
        <v>1126</v>
      </c>
    </row>
    <row r="393" spans="1:18">
      <c r="A393" s="4" t="s">
        <v>1061</v>
      </c>
      <c r="B393" t="s">
        <v>1062</v>
      </c>
      <c r="C393" t="s">
        <v>1057</v>
      </c>
      <c r="D393" t="str">
        <f t="shared" si="25"/>
        <v>Xiaoyu Wei</v>
      </c>
      <c r="E393" t="str">
        <f>RIGHT(Report[[#This Row],[Full Name]],LEN(Report[[#This Row],[Full Name]])-FIND(" ",Report[[#This Row],[Full Name]]))</f>
        <v>Wei</v>
      </c>
      <c r="F393" t="str">
        <f t="shared" si="26"/>
        <v>xwei@newcollege.com</v>
      </c>
      <c r="G393" t="str">
        <f t="shared" si="27"/>
        <v>2016</v>
      </c>
      <c r="H393" t="s">
        <v>28</v>
      </c>
      <c r="I393" t="s">
        <v>1283</v>
      </c>
      <c r="J393">
        <f>'Marks Term 1'!I393</f>
        <v>91</v>
      </c>
      <c r="K393">
        <f>'Marks Term 2'!I393</f>
        <v>49</v>
      </c>
      <c r="L393">
        <f>'Marks Term 3'!I393</f>
        <v>38</v>
      </c>
      <c r="M393">
        <f>'Marks Term 4'!I393</f>
        <v>41</v>
      </c>
      <c r="O393" s="13">
        <f t="shared" si="24"/>
        <v>54.75</v>
      </c>
      <c r="P393" s="7" t="str">
        <f>Calc!B393</f>
        <v>E</v>
      </c>
      <c r="Q393" s="7">
        <f>IFERROR(VLOOKUP(A393,'Absence Report'!$A$4:$B$29,2,0),0)</f>
        <v>0</v>
      </c>
      <c r="R393" s="17">
        <v>8677</v>
      </c>
    </row>
    <row r="394" spans="1:18">
      <c r="A394" s="4" t="s">
        <v>1058</v>
      </c>
      <c r="B394" t="s">
        <v>1059</v>
      </c>
      <c r="C394" t="s">
        <v>1060</v>
      </c>
      <c r="D394" t="str">
        <f t="shared" si="25"/>
        <v>Yujie Wei</v>
      </c>
      <c r="E394" t="str">
        <f>RIGHT(Report[[#This Row],[Full Name]],LEN(Report[[#This Row],[Full Name]])-FIND(" ",Report[[#This Row],[Full Name]]))</f>
        <v>Wei</v>
      </c>
      <c r="F394" t="str">
        <f t="shared" si="26"/>
        <v>ywei@newcollege.com</v>
      </c>
      <c r="G394" t="str">
        <f t="shared" si="27"/>
        <v>2016</v>
      </c>
      <c r="H394" t="s">
        <v>24</v>
      </c>
      <c r="I394" t="s">
        <v>1284</v>
      </c>
      <c r="J394">
        <f>'Marks Term 1'!I394</f>
        <v>49</v>
      </c>
      <c r="K394">
        <f>'Marks Term 2'!I394</f>
        <v>97</v>
      </c>
      <c r="L394">
        <f>'Marks Term 3'!I394</f>
        <v>96</v>
      </c>
      <c r="M394">
        <f>'Marks Term 4'!I394</f>
        <v>90</v>
      </c>
      <c r="O394" s="13">
        <f t="shared" si="24"/>
        <v>83</v>
      </c>
      <c r="P394" s="7" t="str">
        <f>Calc!B394</f>
        <v>B</v>
      </c>
      <c r="Q394" s="7">
        <f>IFERROR(VLOOKUP(A394,'Absence Report'!$A$4:$B$29,2,0),0)</f>
        <v>0</v>
      </c>
      <c r="R394" s="17">
        <v>674</v>
      </c>
    </row>
    <row r="395" spans="1:18">
      <c r="A395" s="4" t="s">
        <v>1063</v>
      </c>
      <c r="B395" t="s">
        <v>1064</v>
      </c>
      <c r="C395" t="s">
        <v>1065</v>
      </c>
      <c r="D395" t="str">
        <f t="shared" si="25"/>
        <v>Damien Werner</v>
      </c>
      <c r="E395" t="str">
        <f>RIGHT(Report[[#This Row],[Full Name]],LEN(Report[[#This Row],[Full Name]])-FIND(" ",Report[[#This Row],[Full Name]]))</f>
        <v>Werner</v>
      </c>
      <c r="F395" t="str">
        <f t="shared" si="26"/>
        <v>dwerner@newcollege.com</v>
      </c>
      <c r="G395" t="str">
        <f t="shared" si="27"/>
        <v>2015</v>
      </c>
      <c r="H395" t="s">
        <v>24</v>
      </c>
      <c r="I395" t="s">
        <v>1284</v>
      </c>
      <c r="J395">
        <f>'Marks Term 1'!I395</f>
        <v>91</v>
      </c>
      <c r="K395">
        <f>'Marks Term 2'!I395</f>
        <v>100</v>
      </c>
      <c r="L395">
        <f>'Marks Term 3'!I395</f>
        <v>100</v>
      </c>
      <c r="M395">
        <f>'Marks Term 4'!I395</f>
        <v>98</v>
      </c>
      <c r="O395" s="13">
        <f t="shared" si="24"/>
        <v>97.25</v>
      </c>
      <c r="P395" s="7" t="str">
        <f>Calc!B395</f>
        <v>A</v>
      </c>
      <c r="Q395" s="7">
        <f>IFERROR(VLOOKUP(A395,'Absence Report'!$A$4:$B$29,2,0),0)</f>
        <v>0</v>
      </c>
      <c r="R395" s="17">
        <v>11402</v>
      </c>
    </row>
    <row r="396" spans="1:18">
      <c r="A396" s="4" t="s">
        <v>1066</v>
      </c>
      <c r="B396" t="s">
        <v>1067</v>
      </c>
      <c r="C396" t="s">
        <v>1068</v>
      </c>
      <c r="D396" t="str">
        <f t="shared" si="25"/>
        <v>Sabrina Wherrett</v>
      </c>
      <c r="E396" t="str">
        <f>RIGHT(Report[[#This Row],[Full Name]],LEN(Report[[#This Row],[Full Name]])-FIND(" ",Report[[#This Row],[Full Name]]))</f>
        <v>Wherrett</v>
      </c>
      <c r="F396" t="str">
        <f t="shared" si="26"/>
        <v>swherrett@newcollege.com</v>
      </c>
      <c r="G396" t="str">
        <f t="shared" si="27"/>
        <v>2017</v>
      </c>
      <c r="H396" t="s">
        <v>28</v>
      </c>
      <c r="I396" t="s">
        <v>1282</v>
      </c>
      <c r="J396">
        <f>'Marks Term 1'!I396</f>
        <v>83</v>
      </c>
      <c r="K396">
        <f>'Marks Term 2'!I396</f>
        <v>98</v>
      </c>
      <c r="L396">
        <f>'Marks Term 3'!I396</f>
        <v>60</v>
      </c>
      <c r="M396">
        <f>'Marks Term 4'!I396</f>
        <v>93</v>
      </c>
      <c r="O396" s="13">
        <f t="shared" si="24"/>
        <v>83.5</v>
      </c>
      <c r="P396" s="7" t="str">
        <f>Calc!B396</f>
        <v>B</v>
      </c>
      <c r="Q396" s="7">
        <f>IFERROR(VLOOKUP(A396,'Absence Report'!$A$4:$B$29,2,0),0)</f>
        <v>0</v>
      </c>
      <c r="R396" s="17">
        <v>11133</v>
      </c>
    </row>
    <row r="397" spans="1:18">
      <c r="A397" s="4" t="s">
        <v>1069</v>
      </c>
      <c r="B397" t="s">
        <v>1070</v>
      </c>
      <c r="C397" t="s">
        <v>1071</v>
      </c>
      <c r="D397" t="str">
        <f t="shared" si="25"/>
        <v>Carmen Wiggins</v>
      </c>
      <c r="E397" t="str">
        <f>RIGHT(Report[[#This Row],[Full Name]],LEN(Report[[#This Row],[Full Name]])-FIND(" ",Report[[#This Row],[Full Name]]))</f>
        <v>Wiggins</v>
      </c>
      <c r="F397" t="str">
        <f t="shared" si="26"/>
        <v>cwiggins@newcollege.com</v>
      </c>
      <c r="G397" t="str">
        <f t="shared" si="27"/>
        <v>2016</v>
      </c>
      <c r="H397" t="s">
        <v>13</v>
      </c>
      <c r="I397" t="s">
        <v>1283</v>
      </c>
      <c r="J397">
        <f>'Marks Term 1'!I397</f>
        <v>88</v>
      </c>
      <c r="K397">
        <f>'Marks Term 2'!I397</f>
        <v>94</v>
      </c>
      <c r="L397">
        <f>'Marks Term 3'!I397</f>
        <v>92</v>
      </c>
      <c r="M397">
        <f>'Marks Term 4'!I397</f>
        <v>97</v>
      </c>
      <c r="O397" s="13">
        <f t="shared" si="24"/>
        <v>92.75</v>
      </c>
      <c r="P397" s="7" t="str">
        <f>Calc!B397</f>
        <v>A</v>
      </c>
      <c r="Q397" s="7">
        <f>IFERROR(VLOOKUP(A397,'Absence Report'!$A$4:$B$29,2,0),0)</f>
        <v>0</v>
      </c>
      <c r="R397" s="17">
        <v>10869</v>
      </c>
    </row>
    <row r="398" spans="1:18">
      <c r="A398" s="4" t="s">
        <v>1072</v>
      </c>
      <c r="B398" t="s">
        <v>1073</v>
      </c>
      <c r="C398" t="s">
        <v>1074</v>
      </c>
      <c r="D398" t="str">
        <f t="shared" si="25"/>
        <v>Choye Wiranata</v>
      </c>
      <c r="E398" t="str">
        <f>RIGHT(Report[[#This Row],[Full Name]],LEN(Report[[#This Row],[Full Name]])-FIND(" ",Report[[#This Row],[Full Name]]))</f>
        <v>Wiranata</v>
      </c>
      <c r="F398" t="str">
        <f t="shared" si="26"/>
        <v>cwiranata@newcollege.com</v>
      </c>
      <c r="G398" t="str">
        <f t="shared" si="27"/>
        <v>2015</v>
      </c>
      <c r="H398" t="s">
        <v>20</v>
      </c>
      <c r="I398" t="s">
        <v>1283</v>
      </c>
      <c r="J398">
        <f>'Marks Term 1'!I398</f>
        <v>80</v>
      </c>
      <c r="K398">
        <f>'Marks Term 2'!I398</f>
        <v>83</v>
      </c>
      <c r="L398">
        <f>'Marks Term 3'!I398</f>
        <v>96</v>
      </c>
      <c r="M398">
        <f>'Marks Term 4'!I398</f>
        <v>57</v>
      </c>
      <c r="O398" s="13">
        <f t="shared" si="24"/>
        <v>79</v>
      </c>
      <c r="P398" s="7" t="str">
        <f>Calc!B398</f>
        <v>B</v>
      </c>
      <c r="Q398" s="7">
        <f>IFERROR(VLOOKUP(A398,'Absence Report'!$A$4:$B$29,2,0),0)</f>
        <v>0</v>
      </c>
      <c r="R398" s="17">
        <v>3697</v>
      </c>
    </row>
    <row r="399" spans="1:18">
      <c r="A399" s="4" t="s">
        <v>1079</v>
      </c>
      <c r="B399" t="s">
        <v>1080</v>
      </c>
      <c r="C399" t="s">
        <v>1077</v>
      </c>
      <c r="D399" t="str">
        <f t="shared" si="25"/>
        <v>Evita Wong</v>
      </c>
      <c r="E399" t="str">
        <f>RIGHT(Report[[#This Row],[Full Name]],LEN(Report[[#This Row],[Full Name]])-FIND(" ",Report[[#This Row],[Full Name]]))</f>
        <v>Wong</v>
      </c>
      <c r="F399" t="str">
        <f t="shared" si="26"/>
        <v>ewong@newcollege.com</v>
      </c>
      <c r="G399" t="str">
        <f t="shared" si="27"/>
        <v>2017</v>
      </c>
      <c r="H399" t="s">
        <v>20</v>
      </c>
      <c r="I399" t="s">
        <v>1283</v>
      </c>
      <c r="J399">
        <f>'Marks Term 1'!I399</f>
        <v>43</v>
      </c>
      <c r="K399">
        <f>'Marks Term 2'!I399</f>
        <v>45</v>
      </c>
      <c r="L399">
        <f>'Marks Term 3'!I399</f>
        <v>10</v>
      </c>
      <c r="M399">
        <f>'Marks Term 4'!I399</f>
        <v>11</v>
      </c>
      <c r="O399" s="13">
        <f t="shared" si="24"/>
        <v>27.25</v>
      </c>
      <c r="P399" s="7" t="str">
        <f>Calc!B399</f>
        <v>Fail</v>
      </c>
      <c r="Q399" s="7">
        <f>IFERROR(VLOOKUP(A399,'Absence Report'!$A$4:$B$29,2,0),0)</f>
        <v>0</v>
      </c>
      <c r="R399" s="17">
        <v>1378</v>
      </c>
    </row>
    <row r="400" spans="1:18">
      <c r="A400" s="4" t="s">
        <v>1078</v>
      </c>
      <c r="B400" t="s">
        <v>536</v>
      </c>
      <c r="C400" t="s">
        <v>1077</v>
      </c>
      <c r="D400" t="str">
        <f t="shared" si="25"/>
        <v>Jordan Wong</v>
      </c>
      <c r="E400" t="str">
        <f>RIGHT(Report[[#This Row],[Full Name]],LEN(Report[[#This Row],[Full Name]])-FIND(" ",Report[[#This Row],[Full Name]]))</f>
        <v>Wong</v>
      </c>
      <c r="F400" t="str">
        <f t="shared" si="26"/>
        <v>jwong@newcollege.com</v>
      </c>
      <c r="G400" t="str">
        <f t="shared" si="27"/>
        <v>2015</v>
      </c>
      <c r="H400" t="s">
        <v>28</v>
      </c>
      <c r="I400" t="s">
        <v>1284</v>
      </c>
      <c r="J400">
        <f>'Marks Term 1'!I400</f>
        <v>36</v>
      </c>
      <c r="K400">
        <f>'Marks Term 2'!I400</f>
        <v>46</v>
      </c>
      <c r="L400">
        <f>'Marks Term 3'!I400</f>
        <v>16</v>
      </c>
      <c r="M400">
        <f>'Marks Term 4'!I400</f>
        <v>52</v>
      </c>
      <c r="O400" s="13">
        <f t="shared" si="24"/>
        <v>37.5</v>
      </c>
      <c r="P400" s="7" t="str">
        <f>Calc!B400</f>
        <v>F</v>
      </c>
      <c r="Q400" s="7">
        <f>IFERROR(VLOOKUP(A400,'Absence Report'!$A$4:$B$29,2,0),0)</f>
        <v>0</v>
      </c>
      <c r="R400" s="17">
        <v>6874</v>
      </c>
    </row>
    <row r="401" spans="1:18">
      <c r="A401" s="4" t="s">
        <v>1075</v>
      </c>
      <c r="B401" t="s">
        <v>1076</v>
      </c>
      <c r="C401" t="s">
        <v>1077</v>
      </c>
      <c r="D401" t="str">
        <f t="shared" si="25"/>
        <v>Tszyan Wong</v>
      </c>
      <c r="E401" t="str">
        <f>RIGHT(Report[[#This Row],[Full Name]],LEN(Report[[#This Row],[Full Name]])-FIND(" ",Report[[#This Row],[Full Name]]))</f>
        <v>Wong</v>
      </c>
      <c r="F401" t="str">
        <f t="shared" si="26"/>
        <v>twong@newcollege.com</v>
      </c>
      <c r="G401" t="str">
        <f t="shared" si="27"/>
        <v>2015</v>
      </c>
      <c r="H401" t="s">
        <v>20</v>
      </c>
      <c r="I401" t="s">
        <v>1282</v>
      </c>
      <c r="J401">
        <f>'Marks Term 1'!I401</f>
        <v>34</v>
      </c>
      <c r="K401">
        <f>'Marks Term 2'!I401</f>
        <v>18</v>
      </c>
      <c r="L401">
        <f>'Marks Term 3'!I401</f>
        <v>27</v>
      </c>
      <c r="M401">
        <f>'Marks Term 4'!I401</f>
        <v>52</v>
      </c>
      <c r="O401" s="13">
        <f t="shared" si="24"/>
        <v>32.75</v>
      </c>
      <c r="P401" s="7" t="str">
        <f>Calc!B401</f>
        <v>Fail</v>
      </c>
      <c r="Q401" s="7">
        <f>IFERROR(VLOOKUP(A401,'Absence Report'!$A$4:$B$29,2,0),0)</f>
        <v>0</v>
      </c>
      <c r="R401" s="17">
        <v>14769</v>
      </c>
    </row>
    <row r="402" spans="1:18">
      <c r="A402" s="4" t="s">
        <v>1081</v>
      </c>
      <c r="B402" t="s">
        <v>1082</v>
      </c>
      <c r="C402" t="s">
        <v>1083</v>
      </c>
      <c r="D402" t="str">
        <f t="shared" si="25"/>
        <v>Calvin Woods</v>
      </c>
      <c r="E402" t="str">
        <f>RIGHT(Report[[#This Row],[Full Name]],LEN(Report[[#This Row],[Full Name]])-FIND(" ",Report[[#This Row],[Full Name]]))</f>
        <v>Woods</v>
      </c>
      <c r="F402" t="str">
        <f t="shared" si="26"/>
        <v>cwoods@newcollege.com</v>
      </c>
      <c r="G402" t="str">
        <f t="shared" si="27"/>
        <v>2017</v>
      </c>
      <c r="H402" t="s">
        <v>13</v>
      </c>
      <c r="I402" t="s">
        <v>1283</v>
      </c>
      <c r="J402">
        <f>'Marks Term 1'!I402</f>
        <v>23</v>
      </c>
      <c r="K402">
        <f>'Marks Term 2'!I402</f>
        <v>15</v>
      </c>
      <c r="L402">
        <f>'Marks Term 3'!I402</f>
        <v>57</v>
      </c>
      <c r="M402">
        <f>'Marks Term 4'!I402</f>
        <v>12</v>
      </c>
      <c r="O402" s="13">
        <f t="shared" si="24"/>
        <v>26.75</v>
      </c>
      <c r="P402" s="7" t="str">
        <f>Calc!B402</f>
        <v>Fail</v>
      </c>
      <c r="Q402" s="7">
        <f>IFERROR(VLOOKUP(A402,'Absence Report'!$A$4:$B$29,2,0),0)</f>
        <v>0</v>
      </c>
      <c r="R402" s="17">
        <v>4038</v>
      </c>
    </row>
    <row r="403" spans="1:18">
      <c r="A403" s="4" t="s">
        <v>1084</v>
      </c>
      <c r="B403" t="s">
        <v>1085</v>
      </c>
      <c r="C403" t="s">
        <v>1086</v>
      </c>
      <c r="D403" t="str">
        <f t="shared" si="25"/>
        <v>Haoyang Wu</v>
      </c>
      <c r="E403" t="str">
        <f>RIGHT(Report[[#This Row],[Full Name]],LEN(Report[[#This Row],[Full Name]])-FIND(" ",Report[[#This Row],[Full Name]]))</f>
        <v>Wu</v>
      </c>
      <c r="F403" t="str">
        <f t="shared" si="26"/>
        <v>hwu@newcollege.com</v>
      </c>
      <c r="G403" t="str">
        <f t="shared" si="27"/>
        <v>2015</v>
      </c>
      <c r="H403" t="s">
        <v>20</v>
      </c>
      <c r="I403" t="s">
        <v>1283</v>
      </c>
      <c r="J403">
        <f>'Marks Term 1'!I403</f>
        <v>95</v>
      </c>
      <c r="K403">
        <f>'Marks Term 2'!I403</f>
        <v>100</v>
      </c>
      <c r="L403">
        <f>'Marks Term 3'!I403</f>
        <v>92</v>
      </c>
      <c r="M403">
        <f>'Marks Term 4'!I403</f>
        <v>88</v>
      </c>
      <c r="O403" s="13">
        <f t="shared" si="24"/>
        <v>93.75</v>
      </c>
      <c r="P403" s="7" t="str">
        <f>Calc!B403</f>
        <v>A</v>
      </c>
      <c r="Q403" s="7">
        <f>IFERROR(VLOOKUP(A403,'Absence Report'!$A$4:$B$29,2,0),0)</f>
        <v>0</v>
      </c>
      <c r="R403" s="17">
        <v>7072</v>
      </c>
    </row>
    <row r="404" spans="1:18">
      <c r="A404" s="4" t="s">
        <v>1087</v>
      </c>
      <c r="B404" t="s">
        <v>1088</v>
      </c>
      <c r="C404" t="s">
        <v>1089</v>
      </c>
      <c r="D404" t="str">
        <f t="shared" si="25"/>
        <v>Minglu Wu</v>
      </c>
      <c r="E404" t="str">
        <f>RIGHT(Report[[#This Row],[Full Name]],LEN(Report[[#This Row],[Full Name]])-FIND(" ",Report[[#This Row],[Full Name]]))</f>
        <v>Wu</v>
      </c>
      <c r="F404" t="str">
        <f t="shared" si="26"/>
        <v>mwu@newcollege.com</v>
      </c>
      <c r="G404" t="str">
        <f t="shared" si="27"/>
        <v>2016</v>
      </c>
      <c r="H404" t="s">
        <v>13</v>
      </c>
      <c r="I404" t="s">
        <v>1283</v>
      </c>
      <c r="J404">
        <f>'Marks Term 1'!I404</f>
        <v>96</v>
      </c>
      <c r="K404">
        <f>'Marks Term 2'!I404</f>
        <v>88</v>
      </c>
      <c r="L404">
        <f>'Marks Term 3'!I404</f>
        <v>97</v>
      </c>
      <c r="M404">
        <f>'Marks Term 4'!I404</f>
        <v>96</v>
      </c>
      <c r="O404" s="13">
        <f t="shared" si="24"/>
        <v>94.25</v>
      </c>
      <c r="P404" s="7" t="str">
        <f>Calc!B404</f>
        <v>A</v>
      </c>
      <c r="Q404" s="7">
        <f>IFERROR(VLOOKUP(A404,'Absence Report'!$A$4:$B$29,2,0),0)</f>
        <v>0</v>
      </c>
      <c r="R404" s="17">
        <v>14267</v>
      </c>
    </row>
    <row r="405" spans="1:18">
      <c r="A405" s="4" t="s">
        <v>1092</v>
      </c>
      <c r="B405" t="s">
        <v>1093</v>
      </c>
      <c r="C405" t="s">
        <v>1086</v>
      </c>
      <c r="D405" t="str">
        <f t="shared" si="25"/>
        <v>Yutong Wu</v>
      </c>
      <c r="E405" t="str">
        <f>RIGHT(Report[[#This Row],[Full Name]],LEN(Report[[#This Row],[Full Name]])-FIND(" ",Report[[#This Row],[Full Name]]))</f>
        <v>Wu</v>
      </c>
      <c r="F405" t="str">
        <f t="shared" si="26"/>
        <v>ywu@newcollege.com</v>
      </c>
      <c r="G405" t="str">
        <f t="shared" si="27"/>
        <v>2017</v>
      </c>
      <c r="H405" t="s">
        <v>20</v>
      </c>
      <c r="I405" t="s">
        <v>1284</v>
      </c>
      <c r="J405">
        <f>'Marks Term 1'!I405</f>
        <v>95</v>
      </c>
      <c r="K405">
        <f>'Marks Term 2'!I405</f>
        <v>67</v>
      </c>
      <c r="L405">
        <f>'Marks Term 3'!I405</f>
        <v>59</v>
      </c>
      <c r="M405">
        <f>'Marks Term 4'!I405</f>
        <v>67</v>
      </c>
      <c r="O405" s="13">
        <f t="shared" si="24"/>
        <v>72</v>
      </c>
      <c r="P405" s="7" t="str">
        <f>Calc!B405</f>
        <v>C</v>
      </c>
      <c r="Q405" s="7">
        <f>IFERROR(VLOOKUP(A405,'Absence Report'!$A$4:$B$29,2,0),0)</f>
        <v>0</v>
      </c>
      <c r="R405" s="17">
        <v>0</v>
      </c>
    </row>
    <row r="406" spans="1:18">
      <c r="A406" s="4" t="s">
        <v>1090</v>
      </c>
      <c r="B406" t="s">
        <v>1091</v>
      </c>
      <c r="C406" t="s">
        <v>1086</v>
      </c>
      <c r="D406" t="str">
        <f t="shared" si="25"/>
        <v>Zesheng Wu</v>
      </c>
      <c r="E406" t="str">
        <f>RIGHT(Report[[#This Row],[Full Name]],LEN(Report[[#This Row],[Full Name]])-FIND(" ",Report[[#This Row],[Full Name]]))</f>
        <v>Wu</v>
      </c>
      <c r="F406" t="str">
        <f t="shared" si="26"/>
        <v>zwu@newcollege.com</v>
      </c>
      <c r="G406" t="str">
        <f t="shared" si="27"/>
        <v>2015</v>
      </c>
      <c r="H406" t="s">
        <v>13</v>
      </c>
      <c r="I406" t="s">
        <v>1283</v>
      </c>
      <c r="J406">
        <f>'Marks Term 1'!I406</f>
        <v>60</v>
      </c>
      <c r="K406">
        <f>'Marks Term 2'!I406</f>
        <v>97</v>
      </c>
      <c r="L406">
        <f>'Marks Term 3'!I406</f>
        <v>94</v>
      </c>
      <c r="M406">
        <f>'Marks Term 4'!I406</f>
        <v>86</v>
      </c>
      <c r="O406" s="13">
        <f t="shared" si="24"/>
        <v>84.25</v>
      </c>
      <c r="P406" s="7" t="str">
        <f>Calc!B406</f>
        <v>B</v>
      </c>
      <c r="Q406" s="7">
        <f>IFERROR(VLOOKUP(A406,'Absence Report'!$A$4:$B$29,2,0),0)</f>
        <v>0</v>
      </c>
      <c r="R406" s="17">
        <v>1128</v>
      </c>
    </row>
    <row r="407" spans="1:18">
      <c r="A407" s="4" t="s">
        <v>1094</v>
      </c>
      <c r="B407" t="s">
        <v>1095</v>
      </c>
      <c r="C407" t="s">
        <v>1096</v>
      </c>
      <c r="D407" t="str">
        <f t="shared" si="25"/>
        <v>Jason Wunsch</v>
      </c>
      <c r="E407" t="str">
        <f>RIGHT(Report[[#This Row],[Full Name]],LEN(Report[[#This Row],[Full Name]])-FIND(" ",Report[[#This Row],[Full Name]]))</f>
        <v>Wunsch</v>
      </c>
      <c r="F407" t="str">
        <f t="shared" si="26"/>
        <v>jwunsch@newcollege.com</v>
      </c>
      <c r="G407" t="str">
        <f t="shared" si="27"/>
        <v>2015</v>
      </c>
      <c r="H407" t="s">
        <v>28</v>
      </c>
      <c r="I407" t="s">
        <v>1284</v>
      </c>
      <c r="J407">
        <f>'Marks Term 1'!I407</f>
        <v>75</v>
      </c>
      <c r="K407">
        <f>'Marks Term 2'!I407</f>
        <v>55</v>
      </c>
      <c r="L407">
        <f>'Marks Term 3'!I407</f>
        <v>48</v>
      </c>
      <c r="M407">
        <f>'Marks Term 4'!I407</f>
        <v>90</v>
      </c>
      <c r="O407" s="13">
        <f t="shared" si="24"/>
        <v>67</v>
      </c>
      <c r="P407" s="7" t="str">
        <f>Calc!B407</f>
        <v>C</v>
      </c>
      <c r="Q407" s="7">
        <f>IFERROR(VLOOKUP(A407,'Absence Report'!$A$4:$B$29,2,0),0)</f>
        <v>0</v>
      </c>
      <c r="R407" s="17">
        <v>9192</v>
      </c>
    </row>
    <row r="408" spans="1:18">
      <c r="A408" s="4" t="s">
        <v>1097</v>
      </c>
      <c r="B408" t="s">
        <v>1098</v>
      </c>
      <c r="C408" t="s">
        <v>1099</v>
      </c>
      <c r="D408" t="str">
        <f t="shared" si="25"/>
        <v>Tj Wyllie</v>
      </c>
      <c r="E408" t="str">
        <f>RIGHT(Report[[#This Row],[Full Name]],LEN(Report[[#This Row],[Full Name]])-FIND(" ",Report[[#This Row],[Full Name]]))</f>
        <v>Wyllie</v>
      </c>
      <c r="F408" t="str">
        <f t="shared" si="26"/>
        <v>twyllie@newcollege.com</v>
      </c>
      <c r="G408" t="str">
        <f t="shared" si="27"/>
        <v>2016</v>
      </c>
      <c r="H408" t="s">
        <v>13</v>
      </c>
      <c r="I408" t="s">
        <v>1282</v>
      </c>
      <c r="J408">
        <f>'Marks Term 1'!I408</f>
        <v>53</v>
      </c>
      <c r="K408">
        <f>'Marks Term 2'!I408</f>
        <v>51</v>
      </c>
      <c r="L408">
        <f>'Marks Term 3'!I408</f>
        <v>66</v>
      </c>
      <c r="M408">
        <f>'Marks Term 4'!I408</f>
        <v>72</v>
      </c>
      <c r="O408" s="13">
        <f t="shared" si="24"/>
        <v>60.5</v>
      </c>
      <c r="P408" s="7" t="str">
        <f>Calc!B408</f>
        <v>D</v>
      </c>
      <c r="Q408" s="7">
        <f>IFERROR(VLOOKUP(A408,'Absence Report'!$A$4:$B$29,2,0),0)</f>
        <v>0</v>
      </c>
      <c r="R408" s="17">
        <v>1384</v>
      </c>
    </row>
    <row r="409" spans="1:18">
      <c r="A409" s="4" t="s">
        <v>1100</v>
      </c>
      <c r="B409" t="s">
        <v>366</v>
      </c>
      <c r="C409" t="s">
        <v>1101</v>
      </c>
      <c r="D409" t="str">
        <f t="shared" si="25"/>
        <v>Louise Xia</v>
      </c>
      <c r="E409" t="str">
        <f>RIGHT(Report[[#This Row],[Full Name]],LEN(Report[[#This Row],[Full Name]])-FIND(" ",Report[[#This Row],[Full Name]]))</f>
        <v>Xia</v>
      </c>
      <c r="F409" t="str">
        <f t="shared" si="26"/>
        <v>lxia@newcollege.com</v>
      </c>
      <c r="G409" t="str">
        <f t="shared" si="27"/>
        <v>2015</v>
      </c>
      <c r="H409" t="s">
        <v>24</v>
      </c>
      <c r="I409" t="s">
        <v>1283</v>
      </c>
      <c r="J409">
        <f>'Marks Term 1'!I409</f>
        <v>77</v>
      </c>
      <c r="K409">
        <f>'Marks Term 2'!I409</f>
        <v>83</v>
      </c>
      <c r="L409">
        <f>'Marks Term 3'!I409</f>
        <v>94</v>
      </c>
      <c r="M409">
        <f>'Marks Term 4'!I409</f>
        <v>57</v>
      </c>
      <c r="O409" s="13">
        <f t="shared" si="24"/>
        <v>77.75</v>
      </c>
      <c r="P409" s="7" t="str">
        <f>Calc!B409</f>
        <v>B</v>
      </c>
      <c r="Q409" s="7">
        <f>IFERROR(VLOOKUP(A409,'Absence Report'!$A$4:$B$29,2,0),0)</f>
        <v>0</v>
      </c>
      <c r="R409" s="17">
        <v>8592</v>
      </c>
    </row>
    <row r="410" spans="1:18">
      <c r="A410" s="4" t="s">
        <v>1102</v>
      </c>
      <c r="B410" t="s">
        <v>1103</v>
      </c>
      <c r="C410" t="s">
        <v>1104</v>
      </c>
      <c r="D410" t="str">
        <f t="shared" si="25"/>
        <v>Ruolan Xia</v>
      </c>
      <c r="E410" t="str">
        <f>RIGHT(Report[[#This Row],[Full Name]],LEN(Report[[#This Row],[Full Name]])-FIND(" ",Report[[#This Row],[Full Name]]))</f>
        <v>Xia</v>
      </c>
      <c r="F410" t="str">
        <f t="shared" si="26"/>
        <v>rxia@newcollege.com</v>
      </c>
      <c r="G410" t="str">
        <f t="shared" si="27"/>
        <v>2017</v>
      </c>
      <c r="H410" t="s">
        <v>24</v>
      </c>
      <c r="I410" t="s">
        <v>1284</v>
      </c>
      <c r="J410">
        <f>'Marks Term 1'!I410</f>
        <v>49</v>
      </c>
      <c r="K410">
        <f>'Marks Term 2'!I410</f>
        <v>35</v>
      </c>
      <c r="L410">
        <f>'Marks Term 3'!I410</f>
        <v>52</v>
      </c>
      <c r="M410">
        <f>'Marks Term 4'!I410</f>
        <v>55</v>
      </c>
      <c r="O410" s="13">
        <f t="shared" si="24"/>
        <v>47.75</v>
      </c>
      <c r="P410" s="7" t="str">
        <f>Calc!B410</f>
        <v>E</v>
      </c>
      <c r="Q410" s="7">
        <f>IFERROR(VLOOKUP(A410,'Absence Report'!$A$4:$B$29,2,0),0)</f>
        <v>0</v>
      </c>
      <c r="R410" s="17">
        <v>1342</v>
      </c>
    </row>
    <row r="411" spans="1:18">
      <c r="A411" s="4" t="s">
        <v>1105</v>
      </c>
      <c r="B411" t="s">
        <v>1106</v>
      </c>
      <c r="C411" t="s">
        <v>1104</v>
      </c>
      <c r="D411" t="str">
        <f t="shared" si="25"/>
        <v>Yuqiao Xia</v>
      </c>
      <c r="E411" t="str">
        <f>RIGHT(Report[[#This Row],[Full Name]],LEN(Report[[#This Row],[Full Name]])-FIND(" ",Report[[#This Row],[Full Name]]))</f>
        <v>Xia</v>
      </c>
      <c r="F411" t="str">
        <f t="shared" si="26"/>
        <v>yxia@newcollege.com</v>
      </c>
      <c r="G411" t="str">
        <f t="shared" si="27"/>
        <v>2015</v>
      </c>
      <c r="H411" t="s">
        <v>28</v>
      </c>
      <c r="I411" t="s">
        <v>1283</v>
      </c>
      <c r="J411">
        <f>'Marks Term 1'!I411</f>
        <v>37</v>
      </c>
      <c r="K411">
        <f>'Marks Term 2'!I411</f>
        <v>39</v>
      </c>
      <c r="L411">
        <f>'Marks Term 3'!I411</f>
        <v>53</v>
      </c>
      <c r="M411">
        <f>'Marks Term 4'!I411</f>
        <v>24</v>
      </c>
      <c r="O411" s="13">
        <f t="shared" si="24"/>
        <v>38.25</v>
      </c>
      <c r="P411" s="7" t="str">
        <f>Calc!B411</f>
        <v>F</v>
      </c>
      <c r="Q411" s="7">
        <f>IFERROR(VLOOKUP(A411,'Absence Report'!$A$4:$B$29,2,0),0)</f>
        <v>0</v>
      </c>
      <c r="R411" s="17">
        <v>1371</v>
      </c>
    </row>
    <row r="412" spans="1:18">
      <c r="A412" s="4" t="s">
        <v>1110</v>
      </c>
      <c r="B412" t="s">
        <v>1111</v>
      </c>
      <c r="C412" t="s">
        <v>1112</v>
      </c>
      <c r="D412" t="str">
        <f t="shared" si="25"/>
        <v>Karina Xing</v>
      </c>
      <c r="E412" t="str">
        <f>RIGHT(Report[[#This Row],[Full Name]],LEN(Report[[#This Row],[Full Name]])-FIND(" ",Report[[#This Row],[Full Name]]))</f>
        <v>Xing</v>
      </c>
      <c r="F412" t="str">
        <f t="shared" si="26"/>
        <v>kxing@newcollege.com</v>
      </c>
      <c r="G412" t="str">
        <f t="shared" si="27"/>
        <v>2017</v>
      </c>
      <c r="H412" t="s">
        <v>13</v>
      </c>
      <c r="I412" t="s">
        <v>1283</v>
      </c>
      <c r="J412">
        <f>'Marks Term 1'!I412</f>
        <v>97</v>
      </c>
      <c r="K412">
        <f>'Marks Term 2'!I412</f>
        <v>35</v>
      </c>
      <c r="L412">
        <f>'Marks Term 3'!I412</f>
        <v>67</v>
      </c>
      <c r="M412">
        <f>'Marks Term 4'!I412</f>
        <v>32</v>
      </c>
      <c r="O412" s="13">
        <f t="shared" si="24"/>
        <v>57.75</v>
      </c>
      <c r="P412" s="7" t="str">
        <f>Calc!B412</f>
        <v>D</v>
      </c>
      <c r="Q412" s="7">
        <f>IFERROR(VLOOKUP(A412,'Absence Report'!$A$4:$B$29,2,0),0)</f>
        <v>0</v>
      </c>
      <c r="R412" s="17">
        <v>7423</v>
      </c>
    </row>
    <row r="413" spans="1:18">
      <c r="A413" s="4" t="s">
        <v>1107</v>
      </c>
      <c r="B413" t="s">
        <v>1108</v>
      </c>
      <c r="C413" t="s">
        <v>1109</v>
      </c>
      <c r="D413" t="str">
        <f t="shared" si="25"/>
        <v>Zihan Xing</v>
      </c>
      <c r="E413" t="str">
        <f>RIGHT(Report[[#This Row],[Full Name]],LEN(Report[[#This Row],[Full Name]])-FIND(" ",Report[[#This Row],[Full Name]]))</f>
        <v>Xing</v>
      </c>
      <c r="F413" t="str">
        <f t="shared" si="26"/>
        <v>zxing@newcollege.com</v>
      </c>
      <c r="G413" t="str">
        <f t="shared" si="27"/>
        <v>2017</v>
      </c>
      <c r="H413" t="s">
        <v>20</v>
      </c>
      <c r="I413" t="s">
        <v>1284</v>
      </c>
      <c r="J413">
        <f>'Marks Term 1'!I413</f>
        <v>45</v>
      </c>
      <c r="K413">
        <f>'Marks Term 2'!I413</f>
        <v>97</v>
      </c>
      <c r="L413">
        <f>'Marks Term 3'!I413</f>
        <v>98</v>
      </c>
      <c r="M413">
        <f>'Marks Term 4'!I413</f>
        <v>95</v>
      </c>
      <c r="O413" s="13">
        <f t="shared" si="24"/>
        <v>83.75</v>
      </c>
      <c r="P413" s="7" t="str">
        <f>Calc!B413</f>
        <v>B</v>
      </c>
      <c r="Q413" s="7">
        <f>IFERROR(VLOOKUP(A413,'Absence Report'!$A$4:$B$29,2,0),0)</f>
        <v>0</v>
      </c>
      <c r="R413" s="17">
        <v>11513</v>
      </c>
    </row>
    <row r="414" spans="1:18">
      <c r="A414" s="4" t="s">
        <v>1121</v>
      </c>
      <c r="B414" t="s">
        <v>1122</v>
      </c>
      <c r="C414" t="s">
        <v>1115</v>
      </c>
      <c r="D414" t="str">
        <f t="shared" si="25"/>
        <v>Huilin Xu</v>
      </c>
      <c r="E414" t="str">
        <f>RIGHT(Report[[#This Row],[Full Name]],LEN(Report[[#This Row],[Full Name]])-FIND(" ",Report[[#This Row],[Full Name]]))</f>
        <v>Xu</v>
      </c>
      <c r="F414" t="str">
        <f t="shared" si="26"/>
        <v>hxu@newcollege.com</v>
      </c>
      <c r="G414" t="str">
        <f t="shared" si="27"/>
        <v>2017</v>
      </c>
      <c r="H414" t="s">
        <v>24</v>
      </c>
      <c r="I414" t="s">
        <v>1282</v>
      </c>
      <c r="J414">
        <f>'Marks Term 1'!I414</f>
        <v>96</v>
      </c>
      <c r="K414">
        <f>'Marks Term 2'!I414</f>
        <v>61</v>
      </c>
      <c r="L414">
        <f>'Marks Term 3'!I414</f>
        <v>59</v>
      </c>
      <c r="M414">
        <f>'Marks Term 4'!I414</f>
        <v>82</v>
      </c>
      <c r="O414" s="13">
        <f t="shared" si="24"/>
        <v>74.5</v>
      </c>
      <c r="P414" s="7" t="str">
        <f>Calc!B414</f>
        <v>C</v>
      </c>
      <c r="Q414" s="7">
        <f>IFERROR(VLOOKUP(A414,'Absence Report'!$A$4:$B$29,2,0),0)</f>
        <v>0</v>
      </c>
      <c r="R414" s="17">
        <v>4542</v>
      </c>
    </row>
    <row r="415" spans="1:18">
      <c r="A415" s="4" t="s">
        <v>1113</v>
      </c>
      <c r="B415" t="s">
        <v>1114</v>
      </c>
      <c r="C415" t="s">
        <v>1115</v>
      </c>
      <c r="D415" t="str">
        <f t="shared" si="25"/>
        <v>Jiarong Xu</v>
      </c>
      <c r="E415" t="str">
        <f>RIGHT(Report[[#This Row],[Full Name]],LEN(Report[[#This Row],[Full Name]])-FIND(" ",Report[[#This Row],[Full Name]]))</f>
        <v>Xu</v>
      </c>
      <c r="F415" t="str">
        <f t="shared" si="26"/>
        <v>jxu@newcollege.com</v>
      </c>
      <c r="G415" t="str">
        <f t="shared" si="27"/>
        <v>2015</v>
      </c>
      <c r="H415" t="s">
        <v>13</v>
      </c>
      <c r="I415" t="s">
        <v>1283</v>
      </c>
      <c r="J415">
        <f>'Marks Term 1'!I415</f>
        <v>90</v>
      </c>
      <c r="K415">
        <f>'Marks Term 2'!I415</f>
        <v>88</v>
      </c>
      <c r="L415">
        <f>'Marks Term 3'!I415</f>
        <v>91</v>
      </c>
      <c r="M415">
        <f>'Marks Term 4'!I415</f>
        <v>91</v>
      </c>
      <c r="O415" s="13">
        <f t="shared" si="24"/>
        <v>90</v>
      </c>
      <c r="P415" s="7" t="str">
        <f>Calc!B415</f>
        <v>A</v>
      </c>
      <c r="Q415" s="7">
        <f>IFERROR(VLOOKUP(A415,'Absence Report'!$A$4:$B$29,2,0),0)</f>
        <v>0</v>
      </c>
      <c r="R415" s="17">
        <v>15588</v>
      </c>
    </row>
    <row r="416" spans="1:18">
      <c r="A416" s="4" t="s">
        <v>1116</v>
      </c>
      <c r="B416" t="s">
        <v>292</v>
      </c>
      <c r="C416" t="s">
        <v>1115</v>
      </c>
      <c r="D416" t="str">
        <f t="shared" si="25"/>
        <v>Kevin Xu</v>
      </c>
      <c r="E416" t="str">
        <f>RIGHT(Report[[#This Row],[Full Name]],LEN(Report[[#This Row],[Full Name]])-FIND(" ",Report[[#This Row],[Full Name]]))</f>
        <v>Xu</v>
      </c>
      <c r="F416" t="str">
        <f t="shared" si="26"/>
        <v>kxu@newcollege.com</v>
      </c>
      <c r="G416" t="str">
        <f t="shared" si="27"/>
        <v>2016</v>
      </c>
      <c r="H416" t="s">
        <v>24</v>
      </c>
      <c r="I416" t="s">
        <v>1283</v>
      </c>
      <c r="J416">
        <f>'Marks Term 1'!I416</f>
        <v>75</v>
      </c>
      <c r="K416">
        <f>'Marks Term 2'!I416</f>
        <v>97</v>
      </c>
      <c r="L416">
        <f>'Marks Term 3'!I416</f>
        <v>86</v>
      </c>
      <c r="M416">
        <f>'Marks Term 4'!I416</f>
        <v>91</v>
      </c>
      <c r="O416" s="13">
        <f t="shared" si="24"/>
        <v>87.25</v>
      </c>
      <c r="P416" s="7" t="str">
        <f>Calc!B416</f>
        <v>A</v>
      </c>
      <c r="Q416" s="7">
        <f>IFERROR(VLOOKUP(A416,'Absence Report'!$A$4:$B$29,2,0),0)</f>
        <v>0</v>
      </c>
      <c r="R416" s="17">
        <v>11779</v>
      </c>
    </row>
    <row r="417" spans="1:18">
      <c r="A417" s="4" t="s">
        <v>1117</v>
      </c>
      <c r="B417" t="s">
        <v>301</v>
      </c>
      <c r="C417" t="s">
        <v>1118</v>
      </c>
      <c r="D417" t="str">
        <f t="shared" si="25"/>
        <v>Peter Xu</v>
      </c>
      <c r="E417" t="str">
        <f>RIGHT(Report[[#This Row],[Full Name]],LEN(Report[[#This Row],[Full Name]])-FIND(" ",Report[[#This Row],[Full Name]]))</f>
        <v>Xu</v>
      </c>
      <c r="F417" t="str">
        <f t="shared" si="26"/>
        <v>pxu@newcollege.com</v>
      </c>
      <c r="G417" t="str">
        <f t="shared" si="27"/>
        <v>2015</v>
      </c>
      <c r="H417" t="s">
        <v>28</v>
      </c>
      <c r="I417" t="s">
        <v>1283</v>
      </c>
      <c r="J417">
        <f>'Marks Term 1'!I417</f>
        <v>69</v>
      </c>
      <c r="K417">
        <f>'Marks Term 2'!I417</f>
        <v>73</v>
      </c>
      <c r="L417">
        <f>'Marks Term 3'!I417</f>
        <v>80</v>
      </c>
      <c r="M417">
        <f>'Marks Term 4'!I417</f>
        <v>50</v>
      </c>
      <c r="O417" s="13">
        <f t="shared" si="24"/>
        <v>68</v>
      </c>
      <c r="P417" s="7" t="str">
        <f>Calc!B417</f>
        <v>C</v>
      </c>
      <c r="Q417" s="7">
        <f>IFERROR(VLOOKUP(A417,'Absence Report'!$A$4:$B$29,2,0),0)</f>
        <v>0</v>
      </c>
      <c r="R417" s="17">
        <v>1365</v>
      </c>
    </row>
    <row r="418" spans="1:18">
      <c r="A418" s="4" t="s">
        <v>1119</v>
      </c>
      <c r="B418" t="s">
        <v>1060</v>
      </c>
      <c r="C418" t="s">
        <v>1120</v>
      </c>
      <c r="D418" t="str">
        <f t="shared" si="25"/>
        <v>Wei Xu</v>
      </c>
      <c r="E418" t="str">
        <f>RIGHT(Report[[#This Row],[Full Name]],LEN(Report[[#This Row],[Full Name]])-FIND(" ",Report[[#This Row],[Full Name]]))</f>
        <v>Xu</v>
      </c>
      <c r="F418" t="str">
        <f t="shared" si="26"/>
        <v>wxu@newcollege.com</v>
      </c>
      <c r="G418" t="str">
        <f t="shared" si="27"/>
        <v>2015</v>
      </c>
      <c r="H418" t="s">
        <v>13</v>
      </c>
      <c r="I418" t="s">
        <v>1283</v>
      </c>
      <c r="J418">
        <f>'Marks Term 1'!I418</f>
        <v>60</v>
      </c>
      <c r="K418">
        <f>'Marks Term 2'!I418</f>
        <v>51</v>
      </c>
      <c r="L418">
        <f>'Marks Term 3'!I418</f>
        <v>78</v>
      </c>
      <c r="M418">
        <f>'Marks Term 4'!I418</f>
        <v>93</v>
      </c>
      <c r="O418" s="13">
        <f t="shared" si="24"/>
        <v>70.5</v>
      </c>
      <c r="P418" s="7" t="str">
        <f>Calc!B418</f>
        <v>C</v>
      </c>
      <c r="Q418" s="7">
        <f>IFERROR(VLOOKUP(A418,'Absence Report'!$A$4:$B$29,2,0),0)</f>
        <v>0</v>
      </c>
      <c r="R418" s="17">
        <v>13774</v>
      </c>
    </row>
    <row r="419" spans="1:18">
      <c r="A419" s="4" t="s">
        <v>1123</v>
      </c>
      <c r="B419" t="s">
        <v>1124</v>
      </c>
      <c r="C419" t="s">
        <v>1125</v>
      </c>
      <c r="D419" t="str">
        <f t="shared" si="25"/>
        <v>Jianyi Yang</v>
      </c>
      <c r="E419" t="str">
        <f>RIGHT(Report[[#This Row],[Full Name]],LEN(Report[[#This Row],[Full Name]])-FIND(" ",Report[[#This Row],[Full Name]]))</f>
        <v>Yang</v>
      </c>
      <c r="F419" t="str">
        <f t="shared" si="26"/>
        <v>jyang@newcollege.com</v>
      </c>
      <c r="G419" t="str">
        <f t="shared" si="27"/>
        <v>2016</v>
      </c>
      <c r="H419" t="s">
        <v>13</v>
      </c>
      <c r="I419" t="s">
        <v>1282</v>
      </c>
      <c r="J419">
        <f>'Marks Term 1'!I419</f>
        <v>98</v>
      </c>
      <c r="K419">
        <f>'Marks Term 2'!I419</f>
        <v>92</v>
      </c>
      <c r="L419">
        <f>'Marks Term 3'!I419</f>
        <v>94</v>
      </c>
      <c r="M419">
        <f>'Marks Term 4'!I419</f>
        <v>90</v>
      </c>
      <c r="O419" s="13">
        <f t="shared" si="24"/>
        <v>93.5</v>
      </c>
      <c r="P419" s="7" t="str">
        <f>Calc!B419</f>
        <v>A</v>
      </c>
      <c r="Q419" s="7">
        <f>IFERROR(VLOOKUP(A419,'Absence Report'!$A$4:$B$29,2,0),0)</f>
        <v>0</v>
      </c>
      <c r="R419" s="17">
        <v>526</v>
      </c>
    </row>
    <row r="420" spans="1:18">
      <c r="A420" s="4" t="s">
        <v>1128</v>
      </c>
      <c r="B420" t="s">
        <v>1129</v>
      </c>
      <c r="C420" t="s">
        <v>582</v>
      </c>
      <c r="D420" t="str">
        <f t="shared" si="25"/>
        <v>Liqun Yang</v>
      </c>
      <c r="E420" t="str">
        <f>RIGHT(Report[[#This Row],[Full Name]],LEN(Report[[#This Row],[Full Name]])-FIND(" ",Report[[#This Row],[Full Name]]))</f>
        <v>Yang</v>
      </c>
      <c r="F420" t="str">
        <f t="shared" si="26"/>
        <v>lyang@newcollege.com</v>
      </c>
      <c r="G420" t="str">
        <f t="shared" si="27"/>
        <v>2016</v>
      </c>
      <c r="H420" t="s">
        <v>13</v>
      </c>
      <c r="I420" t="s">
        <v>1283</v>
      </c>
      <c r="J420">
        <f>'Marks Term 1'!I420</f>
        <v>94</v>
      </c>
      <c r="K420">
        <f>'Marks Term 2'!I420</f>
        <v>15</v>
      </c>
      <c r="L420">
        <f>'Marks Term 3'!I420</f>
        <v>34</v>
      </c>
      <c r="M420">
        <f>'Marks Term 4'!I420</f>
        <v>47</v>
      </c>
      <c r="O420" s="13">
        <f t="shared" si="24"/>
        <v>47.5</v>
      </c>
      <c r="P420" s="7" t="str">
        <f>Calc!B420</f>
        <v>E</v>
      </c>
      <c r="Q420" s="7">
        <f>IFERROR(VLOOKUP(A420,'Absence Report'!$A$4:$B$29,2,0),0)</f>
        <v>0</v>
      </c>
      <c r="R420" s="17">
        <v>14058</v>
      </c>
    </row>
    <row r="421" spans="1:18">
      <c r="A421" s="4" t="s">
        <v>1126</v>
      </c>
      <c r="B421" t="s">
        <v>1127</v>
      </c>
      <c r="C421" t="s">
        <v>582</v>
      </c>
      <c r="D421" t="str">
        <f t="shared" si="25"/>
        <v>Yingying Yang</v>
      </c>
      <c r="E421" t="str">
        <f>RIGHT(Report[[#This Row],[Full Name]],LEN(Report[[#This Row],[Full Name]])-FIND(" ",Report[[#This Row],[Full Name]]))</f>
        <v>Yang</v>
      </c>
      <c r="F421" t="str">
        <f t="shared" si="26"/>
        <v>yyang@newcollege.com</v>
      </c>
      <c r="G421" t="str">
        <f t="shared" si="27"/>
        <v>2015</v>
      </c>
      <c r="H421" t="s">
        <v>28</v>
      </c>
      <c r="I421" t="s">
        <v>1284</v>
      </c>
      <c r="J421">
        <f>'Marks Term 1'!I421</f>
        <v>25</v>
      </c>
      <c r="K421">
        <f>'Marks Term 2'!I421</f>
        <v>96</v>
      </c>
      <c r="L421">
        <f>'Marks Term 3'!I421</f>
        <v>79</v>
      </c>
      <c r="M421">
        <f>'Marks Term 4'!I421</f>
        <v>94</v>
      </c>
      <c r="O421" s="13">
        <f t="shared" si="24"/>
        <v>73.5</v>
      </c>
      <c r="P421" s="7" t="str">
        <f>Calc!B421</f>
        <v>C</v>
      </c>
      <c r="Q421" s="7">
        <f>IFERROR(VLOOKUP(A421,'Absence Report'!$A$4:$B$29,2,0),0)</f>
        <v>0</v>
      </c>
      <c r="R421" s="17">
        <v>10816</v>
      </c>
    </row>
    <row r="422" spans="1:18">
      <c r="A422" s="4" t="s">
        <v>1130</v>
      </c>
      <c r="B422" t="s">
        <v>1131</v>
      </c>
      <c r="C422" t="s">
        <v>1132</v>
      </c>
      <c r="D422" t="str">
        <f t="shared" si="25"/>
        <v>Jillian Yao</v>
      </c>
      <c r="E422" t="str">
        <f>RIGHT(Report[[#This Row],[Full Name]],LEN(Report[[#This Row],[Full Name]])-FIND(" ",Report[[#This Row],[Full Name]]))</f>
        <v>Yao</v>
      </c>
      <c r="F422" t="str">
        <f t="shared" si="26"/>
        <v>jyao@newcollege.com</v>
      </c>
      <c r="G422" t="str">
        <f t="shared" si="27"/>
        <v>2015</v>
      </c>
      <c r="H422" t="s">
        <v>20</v>
      </c>
      <c r="I422" t="s">
        <v>1284</v>
      </c>
      <c r="J422">
        <f>'Marks Term 1'!I422</f>
        <v>91</v>
      </c>
      <c r="K422">
        <f>'Marks Term 2'!I422</f>
        <v>92</v>
      </c>
      <c r="L422">
        <f>'Marks Term 3'!I422</f>
        <v>76</v>
      </c>
      <c r="M422">
        <f>'Marks Term 4'!I422</f>
        <v>84</v>
      </c>
      <c r="O422" s="13">
        <f t="shared" si="24"/>
        <v>85.75</v>
      </c>
      <c r="P422" s="7" t="str">
        <f>Calc!B422</f>
        <v>A</v>
      </c>
      <c r="Q422" s="7">
        <f>IFERROR(VLOOKUP(A422,'Absence Report'!$A$4:$B$29,2,0),0)</f>
        <v>0</v>
      </c>
      <c r="R422" s="17">
        <v>13040</v>
      </c>
    </row>
    <row r="423" spans="1:18">
      <c r="A423" s="4" t="s">
        <v>1133</v>
      </c>
      <c r="B423" t="s">
        <v>1134</v>
      </c>
      <c r="C423" t="s">
        <v>1135</v>
      </c>
      <c r="D423" t="str">
        <f t="shared" si="25"/>
        <v>Jianan Ye</v>
      </c>
      <c r="E423" t="str">
        <f>RIGHT(Report[[#This Row],[Full Name]],LEN(Report[[#This Row],[Full Name]])-FIND(" ",Report[[#This Row],[Full Name]]))</f>
        <v>Ye</v>
      </c>
      <c r="F423" t="str">
        <f t="shared" si="26"/>
        <v>jye@newcollege.com</v>
      </c>
      <c r="G423" t="str">
        <f t="shared" si="27"/>
        <v>2017</v>
      </c>
      <c r="H423" t="s">
        <v>28</v>
      </c>
      <c r="I423" t="s">
        <v>1284</v>
      </c>
      <c r="J423">
        <f>'Marks Term 1'!I423</f>
        <v>42</v>
      </c>
      <c r="K423">
        <f>'Marks Term 2'!I423</f>
        <v>31</v>
      </c>
      <c r="L423">
        <f>'Marks Term 3'!I423</f>
        <v>53</v>
      </c>
      <c r="M423">
        <f>'Marks Term 4'!I423</f>
        <v>13</v>
      </c>
      <c r="O423" s="13">
        <f t="shared" si="24"/>
        <v>34.75</v>
      </c>
      <c r="P423" s="7" t="str">
        <f>Calc!B423</f>
        <v>Fail</v>
      </c>
      <c r="Q423" s="7">
        <f>IFERROR(VLOOKUP(A423,'Absence Report'!$A$4:$B$29,2,0),0)</f>
        <v>0</v>
      </c>
      <c r="R423" s="17">
        <v>8309</v>
      </c>
    </row>
    <row r="424" spans="1:18">
      <c r="A424" s="4" t="s">
        <v>1136</v>
      </c>
      <c r="B424" t="s">
        <v>1137</v>
      </c>
      <c r="C424" t="s">
        <v>1138</v>
      </c>
      <c r="D424" t="str">
        <f t="shared" si="25"/>
        <v>Linhan Yongni</v>
      </c>
      <c r="E424" t="str">
        <f>RIGHT(Report[[#This Row],[Full Name]],LEN(Report[[#This Row],[Full Name]])-FIND(" ",Report[[#This Row],[Full Name]]))</f>
        <v>Yongni</v>
      </c>
      <c r="F424" t="str">
        <f t="shared" si="26"/>
        <v>lyongni@newcollege.com</v>
      </c>
      <c r="G424" t="str">
        <f t="shared" si="27"/>
        <v>2017</v>
      </c>
      <c r="H424" t="s">
        <v>13</v>
      </c>
      <c r="I424" t="s">
        <v>1283</v>
      </c>
      <c r="J424">
        <f>'Marks Term 1'!I424</f>
        <v>45</v>
      </c>
      <c r="K424">
        <f>'Marks Term 2'!I424</f>
        <v>19</v>
      </c>
      <c r="L424">
        <f>'Marks Term 3'!I424</f>
        <v>59</v>
      </c>
      <c r="M424">
        <f>'Marks Term 4'!I424</f>
        <v>54</v>
      </c>
      <c r="O424" s="13">
        <f t="shared" si="24"/>
        <v>44.25</v>
      </c>
      <c r="P424" s="7" t="str">
        <f>Calc!B424</f>
        <v>F</v>
      </c>
      <c r="Q424" s="7">
        <f>IFERROR(VLOOKUP(A424,'Absence Report'!$A$4:$B$29,2,0),0)</f>
        <v>0</v>
      </c>
      <c r="R424" s="17">
        <v>7803</v>
      </c>
    </row>
    <row r="425" spans="1:18">
      <c r="A425" s="4" t="s">
        <v>1139</v>
      </c>
      <c r="B425" t="s">
        <v>1140</v>
      </c>
      <c r="C425" t="s">
        <v>1141</v>
      </c>
      <c r="D425" t="str">
        <f t="shared" si="25"/>
        <v>Ruoyu You</v>
      </c>
      <c r="E425" t="str">
        <f>RIGHT(Report[[#This Row],[Full Name]],LEN(Report[[#This Row],[Full Name]])-FIND(" ",Report[[#This Row],[Full Name]]))</f>
        <v>You</v>
      </c>
      <c r="F425" t="str">
        <f t="shared" si="26"/>
        <v>ryou@newcollege.com</v>
      </c>
      <c r="G425" t="str">
        <f t="shared" si="27"/>
        <v>2016</v>
      </c>
      <c r="H425" t="s">
        <v>28</v>
      </c>
      <c r="I425" t="s">
        <v>1283</v>
      </c>
      <c r="J425">
        <f>'Marks Term 1'!I425</f>
        <v>44</v>
      </c>
      <c r="K425">
        <f>'Marks Term 2'!I425</f>
        <v>53</v>
      </c>
      <c r="L425">
        <f>'Marks Term 3'!I425</f>
        <v>62</v>
      </c>
      <c r="M425">
        <f>'Marks Term 4'!I425</f>
        <v>53</v>
      </c>
      <c r="O425" s="13">
        <f t="shared" si="24"/>
        <v>53</v>
      </c>
      <c r="P425" s="7" t="str">
        <f>Calc!B425</f>
        <v>E</v>
      </c>
      <c r="Q425" s="7">
        <f>IFERROR(VLOOKUP(A425,'Absence Report'!$A$4:$B$29,2,0),0)</f>
        <v>0</v>
      </c>
      <c r="R425" s="17">
        <v>4559</v>
      </c>
    </row>
    <row r="426" spans="1:18">
      <c r="A426" s="4" t="s">
        <v>1142</v>
      </c>
      <c r="B426" t="s">
        <v>1143</v>
      </c>
      <c r="C426" t="s">
        <v>155</v>
      </c>
      <c r="D426" t="str">
        <f t="shared" si="25"/>
        <v>Romy Yu</v>
      </c>
      <c r="E426" t="str">
        <f>RIGHT(Report[[#This Row],[Full Name]],LEN(Report[[#This Row],[Full Name]])-FIND(" ",Report[[#This Row],[Full Name]]))</f>
        <v>Yu</v>
      </c>
      <c r="F426" t="str">
        <f t="shared" si="26"/>
        <v>ryu@newcollege.com</v>
      </c>
      <c r="G426" t="str">
        <f t="shared" si="27"/>
        <v>2016</v>
      </c>
      <c r="H426" t="s">
        <v>28</v>
      </c>
      <c r="I426" t="s">
        <v>1284</v>
      </c>
      <c r="J426">
        <f>'Marks Term 1'!I426</f>
        <v>51</v>
      </c>
      <c r="K426">
        <f>'Marks Term 2'!I426</f>
        <v>67</v>
      </c>
      <c r="L426">
        <f>'Marks Term 3'!I426</f>
        <v>62</v>
      </c>
      <c r="M426">
        <f>'Marks Term 4'!I426</f>
        <v>73</v>
      </c>
      <c r="O426" s="13">
        <f t="shared" si="24"/>
        <v>63.25</v>
      </c>
      <c r="P426" s="7" t="str">
        <f>Calc!B426</f>
        <v>D</v>
      </c>
      <c r="Q426" s="7">
        <f>IFERROR(VLOOKUP(A426,'Absence Report'!$A$4:$B$29,2,0),0)</f>
        <v>0</v>
      </c>
      <c r="R426" s="17">
        <v>5555</v>
      </c>
    </row>
    <row r="427" spans="1:18">
      <c r="A427" s="4" t="s">
        <v>1144</v>
      </c>
      <c r="B427" t="s">
        <v>1145</v>
      </c>
      <c r="C427" t="s">
        <v>1146</v>
      </c>
      <c r="D427" t="str">
        <f t="shared" si="25"/>
        <v>Yalan Yuan</v>
      </c>
      <c r="E427" t="str">
        <f>RIGHT(Report[[#This Row],[Full Name]],LEN(Report[[#This Row],[Full Name]])-FIND(" ",Report[[#This Row],[Full Name]]))</f>
        <v>Yuan</v>
      </c>
      <c r="F427" t="str">
        <f t="shared" si="26"/>
        <v>yyuan@newcollege.com</v>
      </c>
      <c r="G427" t="str">
        <f t="shared" si="27"/>
        <v>2016</v>
      </c>
      <c r="H427" t="s">
        <v>13</v>
      </c>
      <c r="I427" t="s">
        <v>1283</v>
      </c>
      <c r="J427">
        <f>'Marks Term 1'!I427</f>
        <v>33</v>
      </c>
      <c r="K427">
        <f>'Marks Term 2'!I427</f>
        <v>48</v>
      </c>
      <c r="L427">
        <f>'Marks Term 3'!I427</f>
        <v>36</v>
      </c>
      <c r="M427">
        <f>'Marks Term 4'!I427</f>
        <v>56</v>
      </c>
      <c r="O427" s="13">
        <f t="shared" si="24"/>
        <v>43.25</v>
      </c>
      <c r="P427" s="7" t="str">
        <f>Calc!B427</f>
        <v>F</v>
      </c>
      <c r="Q427" s="7">
        <f>IFERROR(VLOOKUP(A427,'Absence Report'!$A$4:$B$29,2,0),0)</f>
        <v>0</v>
      </c>
      <c r="R427" s="17">
        <v>3417</v>
      </c>
    </row>
    <row r="428" spans="1:18">
      <c r="A428" s="4" t="s">
        <v>1147</v>
      </c>
      <c r="B428" t="s">
        <v>1089</v>
      </c>
      <c r="C428" t="s">
        <v>1148</v>
      </c>
      <c r="D428" t="str">
        <f t="shared" si="25"/>
        <v>Wu Yuanjia(Don)</v>
      </c>
      <c r="E428" t="str">
        <f>RIGHT(Report[[#This Row],[Full Name]],LEN(Report[[#This Row],[Full Name]])-FIND(" ",Report[[#This Row],[Full Name]]))</f>
        <v>Yuanjia(Don)</v>
      </c>
      <c r="F428" t="str">
        <f t="shared" si="26"/>
        <v>wyuanjia(don)@newcollege.com</v>
      </c>
      <c r="G428" t="str">
        <f t="shared" si="27"/>
        <v>2015</v>
      </c>
      <c r="H428" t="s">
        <v>24</v>
      </c>
      <c r="I428" t="s">
        <v>1284</v>
      </c>
      <c r="J428">
        <f>'Marks Term 1'!I428</f>
        <v>55</v>
      </c>
      <c r="K428">
        <f>'Marks Term 2'!I428</f>
        <v>44</v>
      </c>
      <c r="L428">
        <f>'Marks Term 3'!I428</f>
        <v>75</v>
      </c>
      <c r="M428">
        <f>'Marks Term 4'!I428</f>
        <v>75</v>
      </c>
      <c r="O428" s="13">
        <f t="shared" si="24"/>
        <v>62.25</v>
      </c>
      <c r="P428" s="7" t="str">
        <f>Calc!B428</f>
        <v>D</v>
      </c>
      <c r="Q428" s="7">
        <f>IFERROR(VLOOKUP(A428,'Absence Report'!$A$4:$B$29,2,0),0)</f>
        <v>0</v>
      </c>
      <c r="R428" s="17">
        <v>0</v>
      </c>
    </row>
    <row r="429" spans="1:18">
      <c r="A429" s="4" t="s">
        <v>1149</v>
      </c>
      <c r="B429" t="s">
        <v>1150</v>
      </c>
      <c r="C429" t="s">
        <v>1151</v>
      </c>
      <c r="D429" t="str">
        <f t="shared" si="25"/>
        <v>Dongzi Yuhan</v>
      </c>
      <c r="E429" t="str">
        <f>RIGHT(Report[[#This Row],[Full Name]],LEN(Report[[#This Row],[Full Name]])-FIND(" ",Report[[#This Row],[Full Name]]))</f>
        <v>Yuhan</v>
      </c>
      <c r="F429" t="str">
        <f t="shared" si="26"/>
        <v>dyuhan@newcollege.com</v>
      </c>
      <c r="G429" t="str">
        <f t="shared" si="27"/>
        <v>2015</v>
      </c>
      <c r="H429" t="s">
        <v>20</v>
      </c>
      <c r="I429" t="s">
        <v>1283</v>
      </c>
      <c r="J429">
        <f>'Marks Term 1'!I429</f>
        <v>19</v>
      </c>
      <c r="K429">
        <f>'Marks Term 2'!I429</f>
        <v>38</v>
      </c>
      <c r="L429">
        <f>'Marks Term 3'!I429</f>
        <v>50</v>
      </c>
      <c r="M429">
        <f>'Marks Term 4'!I429</f>
        <v>59</v>
      </c>
      <c r="O429" s="13">
        <f t="shared" si="24"/>
        <v>41.5</v>
      </c>
      <c r="P429" s="7" t="str">
        <f>Calc!B429</f>
        <v>F</v>
      </c>
      <c r="Q429" s="7">
        <f>IFERROR(VLOOKUP(A429,'Absence Report'!$A$4:$B$29,2,0),0)</f>
        <v>0</v>
      </c>
      <c r="R429" s="17">
        <v>15412</v>
      </c>
    </row>
    <row r="430" spans="1:18">
      <c r="A430" s="4" t="s">
        <v>1152</v>
      </c>
      <c r="B430" t="s">
        <v>1153</v>
      </c>
      <c r="C430" t="s">
        <v>1154</v>
      </c>
      <c r="D430" t="str">
        <f t="shared" si="25"/>
        <v>Chris Yunwen</v>
      </c>
      <c r="E430" t="str">
        <f>RIGHT(Report[[#This Row],[Full Name]],LEN(Report[[#This Row],[Full Name]])-FIND(" ",Report[[#This Row],[Full Name]]))</f>
        <v>Yunwen</v>
      </c>
      <c r="F430" t="str">
        <f t="shared" si="26"/>
        <v>cyunwen@newcollege.com</v>
      </c>
      <c r="G430" t="str">
        <f t="shared" si="27"/>
        <v>2016</v>
      </c>
      <c r="H430" t="s">
        <v>24</v>
      </c>
      <c r="I430" t="s">
        <v>1283</v>
      </c>
      <c r="J430">
        <f>'Marks Term 1'!I430</f>
        <v>98</v>
      </c>
      <c r="K430">
        <f>'Marks Term 2'!I430</f>
        <v>97</v>
      </c>
      <c r="L430">
        <f>'Marks Term 3'!I430</f>
        <v>79</v>
      </c>
      <c r="M430">
        <f>'Marks Term 4'!I430</f>
        <v>91</v>
      </c>
      <c r="O430" s="13">
        <f t="shared" si="24"/>
        <v>91.25</v>
      </c>
      <c r="P430" s="7" t="str">
        <f>Calc!B430</f>
        <v>A</v>
      </c>
      <c r="Q430" s="7">
        <f>IFERROR(VLOOKUP(A430,'Absence Report'!$A$4:$B$29,2,0),0)</f>
        <v>0</v>
      </c>
      <c r="R430" s="17">
        <v>9462</v>
      </c>
    </row>
    <row r="431" spans="1:18">
      <c r="A431" s="4" t="s">
        <v>1155</v>
      </c>
      <c r="B431" t="s">
        <v>1156</v>
      </c>
      <c r="C431" t="s">
        <v>1157</v>
      </c>
      <c r="D431" t="str">
        <f t="shared" si="25"/>
        <v>Zheng Yupeng</v>
      </c>
      <c r="E431" t="str">
        <f>RIGHT(Report[[#This Row],[Full Name]],LEN(Report[[#This Row],[Full Name]])-FIND(" ",Report[[#This Row],[Full Name]]))</f>
        <v>Yupeng</v>
      </c>
      <c r="F431" t="str">
        <f t="shared" si="26"/>
        <v>zyupeng@newcollege.com</v>
      </c>
      <c r="G431" t="str">
        <f t="shared" si="27"/>
        <v>2016</v>
      </c>
      <c r="H431" t="s">
        <v>24</v>
      </c>
      <c r="I431" t="s">
        <v>1283</v>
      </c>
      <c r="J431">
        <f>'Marks Term 1'!I431</f>
        <v>93</v>
      </c>
      <c r="K431">
        <f>'Marks Term 2'!I431</f>
        <v>80</v>
      </c>
      <c r="L431">
        <f>'Marks Term 3'!I431</f>
        <v>93</v>
      </c>
      <c r="M431">
        <f>'Marks Term 4'!I431</f>
        <v>86</v>
      </c>
      <c r="O431" s="13">
        <f t="shared" si="24"/>
        <v>88</v>
      </c>
      <c r="P431" s="7" t="str">
        <f>Calc!B431</f>
        <v>A</v>
      </c>
      <c r="Q431" s="7">
        <f>IFERROR(VLOOKUP(A431,'Absence Report'!$A$4:$B$29,2,0),0)</f>
        <v>0</v>
      </c>
      <c r="R431" s="17">
        <v>9177</v>
      </c>
    </row>
    <row r="432" spans="1:18">
      <c r="A432" s="4" t="s">
        <v>1158</v>
      </c>
      <c r="B432" t="s">
        <v>1159</v>
      </c>
      <c r="C432" t="s">
        <v>1160</v>
      </c>
      <c r="D432" t="str">
        <f t="shared" si="25"/>
        <v>Boya Zalac</v>
      </c>
      <c r="E432" t="str">
        <f>RIGHT(Report[[#This Row],[Full Name]],LEN(Report[[#This Row],[Full Name]])-FIND(" ",Report[[#This Row],[Full Name]]))</f>
        <v>Zalac</v>
      </c>
      <c r="F432" t="str">
        <f t="shared" si="26"/>
        <v>bzalac@newcollege.com</v>
      </c>
      <c r="G432" t="str">
        <f t="shared" si="27"/>
        <v>2017</v>
      </c>
      <c r="H432" t="s">
        <v>13</v>
      </c>
      <c r="I432" t="s">
        <v>1284</v>
      </c>
      <c r="J432">
        <f>'Marks Term 1'!I432</f>
        <v>62</v>
      </c>
      <c r="K432">
        <f>'Marks Term 2'!I432</f>
        <v>54</v>
      </c>
      <c r="L432">
        <f>'Marks Term 3'!I432</f>
        <v>80</v>
      </c>
      <c r="M432">
        <f>'Marks Term 4'!I432</f>
        <v>59</v>
      </c>
      <c r="O432" s="13">
        <f t="shared" si="24"/>
        <v>63.75</v>
      </c>
      <c r="P432" s="7" t="str">
        <f>Calc!B432</f>
        <v>D</v>
      </c>
      <c r="Q432" s="7">
        <f>IFERROR(VLOOKUP(A432,'Absence Report'!$A$4:$B$29,2,0),0)</f>
        <v>0</v>
      </c>
      <c r="R432" s="17">
        <v>15297</v>
      </c>
    </row>
    <row r="433" spans="1:18">
      <c r="A433" s="4" t="s">
        <v>1161</v>
      </c>
      <c r="B433" t="s">
        <v>1162</v>
      </c>
      <c r="C433" t="s">
        <v>1163</v>
      </c>
      <c r="D433" t="str">
        <f t="shared" si="25"/>
        <v>Maria Zang</v>
      </c>
      <c r="E433" t="str">
        <f>RIGHT(Report[[#This Row],[Full Name]],LEN(Report[[#This Row],[Full Name]])-FIND(" ",Report[[#This Row],[Full Name]]))</f>
        <v>Zang</v>
      </c>
      <c r="F433" t="str">
        <f t="shared" si="26"/>
        <v>mzang@newcollege.com</v>
      </c>
      <c r="G433" t="str">
        <f t="shared" si="27"/>
        <v>2016</v>
      </c>
      <c r="H433" t="s">
        <v>20</v>
      </c>
      <c r="I433" t="s">
        <v>1283</v>
      </c>
      <c r="J433">
        <f>'Marks Term 1'!I433</f>
        <v>60</v>
      </c>
      <c r="K433">
        <f>'Marks Term 2'!I433</f>
        <v>66</v>
      </c>
      <c r="L433">
        <f>'Marks Term 3'!I433</f>
        <v>57</v>
      </c>
      <c r="M433">
        <f>'Marks Term 4'!I433</f>
        <v>40</v>
      </c>
      <c r="O433" s="13">
        <f t="shared" si="24"/>
        <v>55.75</v>
      </c>
      <c r="P433" s="7" t="str">
        <f>Calc!B433</f>
        <v>D</v>
      </c>
      <c r="Q433" s="7">
        <f>IFERROR(VLOOKUP(A433,'Absence Report'!$A$4:$B$29,2,0),0)</f>
        <v>0</v>
      </c>
      <c r="R433" s="17">
        <v>5517</v>
      </c>
    </row>
    <row r="434" spans="1:18">
      <c r="A434" s="4" t="s">
        <v>1164</v>
      </c>
      <c r="B434" t="s">
        <v>1165</v>
      </c>
      <c r="C434" t="s">
        <v>1166</v>
      </c>
      <c r="D434" t="str">
        <f t="shared" si="25"/>
        <v>Lixing Zeng</v>
      </c>
      <c r="E434" t="str">
        <f>RIGHT(Report[[#This Row],[Full Name]],LEN(Report[[#This Row],[Full Name]])-FIND(" ",Report[[#This Row],[Full Name]]))</f>
        <v>Zeng</v>
      </c>
      <c r="F434" t="str">
        <f t="shared" si="26"/>
        <v>lzeng@newcollege.com</v>
      </c>
      <c r="G434" t="str">
        <f t="shared" si="27"/>
        <v>2015</v>
      </c>
      <c r="H434" t="s">
        <v>20</v>
      </c>
      <c r="I434" t="s">
        <v>1283</v>
      </c>
      <c r="J434">
        <f>'Marks Term 1'!I434</f>
        <v>63</v>
      </c>
      <c r="K434">
        <f>'Marks Term 2'!I434</f>
        <v>37</v>
      </c>
      <c r="L434">
        <f>'Marks Term 3'!I434</f>
        <v>42</v>
      </c>
      <c r="M434">
        <f>'Marks Term 4'!I434</f>
        <v>65</v>
      </c>
      <c r="O434" s="13">
        <f t="shared" si="24"/>
        <v>51.75</v>
      </c>
      <c r="P434" s="7" t="str">
        <f>Calc!B434</f>
        <v>E</v>
      </c>
      <c r="Q434" s="7">
        <f>IFERROR(VLOOKUP(A434,'Absence Report'!$A$4:$B$29,2,0),0)</f>
        <v>0</v>
      </c>
      <c r="R434" s="17">
        <v>8081</v>
      </c>
    </row>
    <row r="435" spans="1:18">
      <c r="A435" s="4" t="s">
        <v>1170</v>
      </c>
      <c r="B435" t="s">
        <v>1021</v>
      </c>
      <c r="C435" t="s">
        <v>1171</v>
      </c>
      <c r="D435" t="str">
        <f t="shared" si="25"/>
        <v>Aaron Zhang</v>
      </c>
      <c r="E435" t="str">
        <f>RIGHT(Report[[#This Row],[Full Name]],LEN(Report[[#This Row],[Full Name]])-FIND(" ",Report[[#This Row],[Full Name]]))</f>
        <v>Zhang</v>
      </c>
      <c r="F435" t="str">
        <f t="shared" si="26"/>
        <v>azhang@newcollege.com</v>
      </c>
      <c r="G435" t="str">
        <f t="shared" si="27"/>
        <v>2017</v>
      </c>
      <c r="H435" t="s">
        <v>13</v>
      </c>
      <c r="I435" t="s">
        <v>1282</v>
      </c>
      <c r="J435">
        <f>'Marks Term 1'!I435</f>
        <v>87</v>
      </c>
      <c r="K435">
        <f>'Marks Term 2'!I435</f>
        <v>71</v>
      </c>
      <c r="L435">
        <f>'Marks Term 3'!I435</f>
        <v>70</v>
      </c>
      <c r="M435">
        <f>'Marks Term 4'!I435</f>
        <v>57</v>
      </c>
      <c r="O435" s="13">
        <f t="shared" si="24"/>
        <v>71.25</v>
      </c>
      <c r="P435" s="7" t="str">
        <f>Calc!B435</f>
        <v>C</v>
      </c>
      <c r="Q435" s="7">
        <f>IFERROR(VLOOKUP(A435,'Absence Report'!$A$4:$B$29,2,0),0)</f>
        <v>0</v>
      </c>
      <c r="R435" s="17">
        <v>2885</v>
      </c>
    </row>
    <row r="436" spans="1:18">
      <c r="A436" s="4" t="s">
        <v>1167</v>
      </c>
      <c r="B436" t="s">
        <v>1168</v>
      </c>
      <c r="C436" t="s">
        <v>1169</v>
      </c>
      <c r="D436" t="str">
        <f t="shared" si="25"/>
        <v>Brian Zhang</v>
      </c>
      <c r="E436" t="str">
        <f>RIGHT(Report[[#This Row],[Full Name]],LEN(Report[[#This Row],[Full Name]])-FIND(" ",Report[[#This Row],[Full Name]]))</f>
        <v>Zhang</v>
      </c>
      <c r="F436" t="str">
        <f t="shared" si="26"/>
        <v>bzhang@newcollege.com</v>
      </c>
      <c r="G436" t="str">
        <f t="shared" si="27"/>
        <v>2015</v>
      </c>
      <c r="H436" t="s">
        <v>20</v>
      </c>
      <c r="I436" t="s">
        <v>1283</v>
      </c>
      <c r="J436">
        <f>'Marks Term 1'!I436</f>
        <v>73</v>
      </c>
      <c r="K436">
        <f>'Marks Term 2'!I436</f>
        <v>83</v>
      </c>
      <c r="L436">
        <f>'Marks Term 3'!I436</f>
        <v>77</v>
      </c>
      <c r="M436">
        <f>'Marks Term 4'!I436</f>
        <v>63</v>
      </c>
      <c r="O436" s="13">
        <f t="shared" si="24"/>
        <v>74</v>
      </c>
      <c r="P436" s="7" t="str">
        <f>Calc!B436</f>
        <v>C</v>
      </c>
      <c r="Q436" s="7">
        <f>IFERROR(VLOOKUP(A436,'Absence Report'!$A$4:$B$29,2,0),0)</f>
        <v>0</v>
      </c>
      <c r="R436" s="17">
        <v>12494</v>
      </c>
    </row>
    <row r="437" spans="1:18">
      <c r="A437" s="4" t="s">
        <v>1187</v>
      </c>
      <c r="B437" t="s">
        <v>1188</v>
      </c>
      <c r="C437" t="s">
        <v>1171</v>
      </c>
      <c r="D437" t="str">
        <f t="shared" si="25"/>
        <v>Dung Zhang</v>
      </c>
      <c r="E437" t="str">
        <f>RIGHT(Report[[#This Row],[Full Name]],LEN(Report[[#This Row],[Full Name]])-FIND(" ",Report[[#This Row],[Full Name]]))</f>
        <v>Zhang</v>
      </c>
      <c r="F437" t="str">
        <f t="shared" si="26"/>
        <v>dzhang@newcollege.com</v>
      </c>
      <c r="G437" t="str">
        <f t="shared" si="27"/>
        <v>2017</v>
      </c>
      <c r="H437" t="s">
        <v>28</v>
      </c>
      <c r="I437" t="s">
        <v>1282</v>
      </c>
      <c r="J437">
        <f>'Marks Term 1'!I437</f>
        <v>72</v>
      </c>
      <c r="K437">
        <f>'Marks Term 2'!I437</f>
        <v>44</v>
      </c>
      <c r="L437">
        <f>'Marks Term 3'!I437</f>
        <v>48</v>
      </c>
      <c r="M437">
        <f>'Marks Term 4'!I437</f>
        <v>64</v>
      </c>
      <c r="O437" s="13">
        <f t="shared" si="24"/>
        <v>57</v>
      </c>
      <c r="P437" s="7" t="str">
        <f>Calc!B437</f>
        <v>D</v>
      </c>
      <c r="Q437" s="7">
        <f>IFERROR(VLOOKUP(A437,'Absence Report'!$A$4:$B$29,2,0),0)</f>
        <v>0</v>
      </c>
      <c r="R437" s="17">
        <v>15014</v>
      </c>
    </row>
    <row r="438" spans="1:18">
      <c r="A438" s="4" t="s">
        <v>1191</v>
      </c>
      <c r="B438" t="s">
        <v>1192</v>
      </c>
      <c r="C438" t="s">
        <v>1171</v>
      </c>
      <c r="D438" t="str">
        <f t="shared" si="25"/>
        <v>Harkamaldeep Zhang</v>
      </c>
      <c r="E438" t="str">
        <f>RIGHT(Report[[#This Row],[Full Name]],LEN(Report[[#This Row],[Full Name]])-FIND(" ",Report[[#This Row],[Full Name]]))</f>
        <v>Zhang</v>
      </c>
      <c r="F438" t="str">
        <f t="shared" si="26"/>
        <v>hzhang@newcollege.com</v>
      </c>
      <c r="G438" t="str">
        <f t="shared" si="27"/>
        <v>2017</v>
      </c>
      <c r="H438" t="s">
        <v>28</v>
      </c>
      <c r="I438" t="s">
        <v>1282</v>
      </c>
      <c r="J438">
        <f>'Marks Term 1'!I438</f>
        <v>67</v>
      </c>
      <c r="K438">
        <f>'Marks Term 2'!I438</f>
        <v>34</v>
      </c>
      <c r="L438">
        <f>'Marks Term 3'!I438</f>
        <v>49</v>
      </c>
      <c r="M438">
        <f>'Marks Term 4'!I438</f>
        <v>62</v>
      </c>
      <c r="O438" s="13">
        <f t="shared" si="24"/>
        <v>53</v>
      </c>
      <c r="P438" s="7" t="str">
        <f>Calc!B438</f>
        <v>E</v>
      </c>
      <c r="Q438" s="7">
        <f>IFERROR(VLOOKUP(A438,'Absence Report'!$A$4:$B$29,2,0),0)</f>
        <v>0</v>
      </c>
      <c r="R438" s="17">
        <v>307</v>
      </c>
    </row>
    <row r="439" spans="1:18">
      <c r="A439" s="4" t="s">
        <v>1182</v>
      </c>
      <c r="B439" t="s">
        <v>1183</v>
      </c>
      <c r="C439" t="s">
        <v>1171</v>
      </c>
      <c r="D439" t="str">
        <f t="shared" si="25"/>
        <v>Huixue Zhang</v>
      </c>
      <c r="E439" t="str">
        <f>RIGHT(Report[[#This Row],[Full Name]],LEN(Report[[#This Row],[Full Name]])-FIND(" ",Report[[#This Row],[Full Name]]))</f>
        <v>Zhang</v>
      </c>
      <c r="F439" t="str">
        <f t="shared" si="26"/>
        <v>hzhang@newcollege.com</v>
      </c>
      <c r="G439" t="str">
        <f t="shared" si="27"/>
        <v>2017</v>
      </c>
      <c r="H439" t="s">
        <v>20</v>
      </c>
      <c r="I439" t="s">
        <v>1282</v>
      </c>
      <c r="J439">
        <f>'Marks Term 1'!I439</f>
        <v>66</v>
      </c>
      <c r="K439">
        <f>'Marks Term 2'!I439</f>
        <v>28</v>
      </c>
      <c r="L439">
        <f>'Marks Term 3'!I439</f>
        <v>65</v>
      </c>
      <c r="M439">
        <f>'Marks Term 4'!I439</f>
        <v>28</v>
      </c>
      <c r="O439" s="13">
        <f t="shared" si="24"/>
        <v>46.75</v>
      </c>
      <c r="P439" s="7" t="str">
        <f>Calc!B439</f>
        <v>E</v>
      </c>
      <c r="Q439" s="7">
        <f>IFERROR(VLOOKUP(A439,'Absence Report'!$A$4:$B$29,2,0),0)</f>
        <v>0</v>
      </c>
      <c r="R439" s="17">
        <v>10041</v>
      </c>
    </row>
    <row r="440" spans="1:18">
      <c r="A440" s="4" t="s">
        <v>1189</v>
      </c>
      <c r="B440" t="s">
        <v>1190</v>
      </c>
      <c r="C440" t="s">
        <v>1186</v>
      </c>
      <c r="D440" t="str">
        <f t="shared" si="25"/>
        <v>Jiaqi Zhang</v>
      </c>
      <c r="E440" t="str">
        <f>RIGHT(Report[[#This Row],[Full Name]],LEN(Report[[#This Row],[Full Name]])-FIND(" ",Report[[#This Row],[Full Name]]))</f>
        <v>Zhang</v>
      </c>
      <c r="F440" t="str">
        <f t="shared" si="26"/>
        <v>jzhang@newcollege.com</v>
      </c>
      <c r="G440" t="str">
        <f t="shared" si="27"/>
        <v>2015</v>
      </c>
      <c r="H440" t="s">
        <v>24</v>
      </c>
      <c r="I440" t="s">
        <v>1283</v>
      </c>
      <c r="J440">
        <f>'Marks Term 1'!I440</f>
        <v>51</v>
      </c>
      <c r="K440">
        <f>'Marks Term 2'!I440</f>
        <v>58</v>
      </c>
      <c r="L440">
        <f>'Marks Term 3'!I440</f>
        <v>55</v>
      </c>
      <c r="M440">
        <f>'Marks Term 4'!I440</f>
        <v>30</v>
      </c>
      <c r="O440" s="13">
        <f t="shared" si="24"/>
        <v>48.5</v>
      </c>
      <c r="P440" s="7" t="str">
        <f>Calc!B440</f>
        <v>E</v>
      </c>
      <c r="Q440" s="7">
        <f>IFERROR(VLOOKUP(A440,'Absence Report'!$A$4:$B$29,2,0),0)</f>
        <v>0</v>
      </c>
      <c r="R440" s="17">
        <v>14422</v>
      </c>
    </row>
    <row r="441" spans="1:18">
      <c r="A441" s="4" t="s">
        <v>1174</v>
      </c>
      <c r="B441" t="s">
        <v>1175</v>
      </c>
      <c r="C441" t="s">
        <v>1171</v>
      </c>
      <c r="D441" t="str">
        <f t="shared" si="25"/>
        <v>Job-Russel Zhang</v>
      </c>
      <c r="E441" t="str">
        <f>RIGHT(Report[[#This Row],[Full Name]],LEN(Report[[#This Row],[Full Name]])-FIND(" ",Report[[#This Row],[Full Name]]))</f>
        <v>Zhang</v>
      </c>
      <c r="F441" t="str">
        <f t="shared" si="26"/>
        <v>jzhang@newcollege.com</v>
      </c>
      <c r="G441" t="str">
        <f t="shared" si="27"/>
        <v>2017</v>
      </c>
      <c r="H441" t="s">
        <v>13</v>
      </c>
      <c r="I441" t="s">
        <v>1282</v>
      </c>
      <c r="J441">
        <f>'Marks Term 1'!I441</f>
        <v>47</v>
      </c>
      <c r="K441">
        <f>'Marks Term 2'!I441</f>
        <v>56</v>
      </c>
      <c r="L441">
        <f>'Marks Term 3'!I441</f>
        <v>76</v>
      </c>
      <c r="M441">
        <f>'Marks Term 4'!I441</f>
        <v>85</v>
      </c>
      <c r="O441" s="13">
        <f t="shared" si="24"/>
        <v>66</v>
      </c>
      <c r="P441" s="7" t="str">
        <f>Calc!B441</f>
        <v>C</v>
      </c>
      <c r="Q441" s="7">
        <f>IFERROR(VLOOKUP(A441,'Absence Report'!$A$4:$B$29,2,0),0)</f>
        <v>0</v>
      </c>
      <c r="R441" s="17">
        <v>11315</v>
      </c>
    </row>
    <row r="442" spans="1:18">
      <c r="A442" s="4" t="s">
        <v>1180</v>
      </c>
      <c r="B442" t="s">
        <v>1181</v>
      </c>
      <c r="C442" t="s">
        <v>1171</v>
      </c>
      <c r="D442" t="str">
        <f t="shared" si="25"/>
        <v>Qian Zhang</v>
      </c>
      <c r="E442" t="str">
        <f>RIGHT(Report[[#This Row],[Full Name]],LEN(Report[[#This Row],[Full Name]])-FIND(" ",Report[[#This Row],[Full Name]]))</f>
        <v>Zhang</v>
      </c>
      <c r="F442" t="str">
        <f t="shared" si="26"/>
        <v>qzhang@newcollege.com</v>
      </c>
      <c r="G442" t="str">
        <f t="shared" si="27"/>
        <v>2017</v>
      </c>
      <c r="H442" t="s">
        <v>13</v>
      </c>
      <c r="I442" t="s">
        <v>1282</v>
      </c>
      <c r="J442">
        <f>'Marks Term 1'!I442</f>
        <v>42</v>
      </c>
      <c r="K442">
        <f>'Marks Term 2'!I442</f>
        <v>61</v>
      </c>
      <c r="L442">
        <f>'Marks Term 3'!I442</f>
        <v>61</v>
      </c>
      <c r="M442">
        <f>'Marks Term 4'!I442</f>
        <v>70</v>
      </c>
      <c r="O442" s="13">
        <f t="shared" si="24"/>
        <v>58.5</v>
      </c>
      <c r="P442" s="7" t="str">
        <f>Calc!B442</f>
        <v>D</v>
      </c>
      <c r="Q442" s="7">
        <f>IFERROR(VLOOKUP(A442,'Absence Report'!$A$4:$B$29,2,0),0)</f>
        <v>0</v>
      </c>
      <c r="R442" s="17">
        <v>15751</v>
      </c>
    </row>
    <row r="443" spans="1:18">
      <c r="A443" s="4" t="s">
        <v>1172</v>
      </c>
      <c r="B443" t="s">
        <v>1173</v>
      </c>
      <c r="C443" t="s">
        <v>1169</v>
      </c>
      <c r="D443" t="str">
        <f t="shared" si="25"/>
        <v>Shourhoung Zhang</v>
      </c>
      <c r="E443" t="str">
        <f>RIGHT(Report[[#This Row],[Full Name]],LEN(Report[[#This Row],[Full Name]])-FIND(" ",Report[[#This Row],[Full Name]]))</f>
        <v>Zhang</v>
      </c>
      <c r="F443" t="str">
        <f t="shared" si="26"/>
        <v>szhang@newcollege.com</v>
      </c>
      <c r="G443" t="str">
        <f t="shared" si="27"/>
        <v>2017</v>
      </c>
      <c r="H443" t="s">
        <v>13</v>
      </c>
      <c r="I443" t="s">
        <v>1284</v>
      </c>
      <c r="J443">
        <f>'Marks Term 1'!I443</f>
        <v>40</v>
      </c>
      <c r="K443">
        <f>'Marks Term 2'!I443</f>
        <v>84</v>
      </c>
      <c r="L443">
        <f>'Marks Term 3'!I443</f>
        <v>72</v>
      </c>
      <c r="M443">
        <f>'Marks Term 4'!I443</f>
        <v>98</v>
      </c>
      <c r="O443" s="13">
        <f t="shared" si="24"/>
        <v>73.5</v>
      </c>
      <c r="P443" s="7" t="str">
        <f>Calc!B443</f>
        <v>C</v>
      </c>
      <c r="Q443" s="7">
        <f>IFERROR(VLOOKUP(A443,'Absence Report'!$A$4:$B$29,2,0),0)</f>
        <v>0</v>
      </c>
      <c r="R443" s="17">
        <v>14354</v>
      </c>
    </row>
    <row r="444" spans="1:18">
      <c r="A444" s="4" t="s">
        <v>1184</v>
      </c>
      <c r="B444" t="s">
        <v>1185</v>
      </c>
      <c r="C444" t="s">
        <v>1186</v>
      </c>
      <c r="D444" t="str">
        <f t="shared" si="25"/>
        <v>Shuning Zhang</v>
      </c>
      <c r="E444" t="str">
        <f>RIGHT(Report[[#This Row],[Full Name]],LEN(Report[[#This Row],[Full Name]])-FIND(" ",Report[[#This Row],[Full Name]]))</f>
        <v>Zhang</v>
      </c>
      <c r="F444" t="str">
        <f t="shared" si="26"/>
        <v>szhang@newcollege.com</v>
      </c>
      <c r="G444" t="str">
        <f t="shared" si="27"/>
        <v>2016</v>
      </c>
      <c r="H444" t="s">
        <v>13</v>
      </c>
      <c r="I444" t="s">
        <v>1283</v>
      </c>
      <c r="J444">
        <f>'Marks Term 1'!I444</f>
        <v>38</v>
      </c>
      <c r="K444">
        <f>'Marks Term 2'!I444</f>
        <v>62</v>
      </c>
      <c r="L444">
        <f>'Marks Term 3'!I444</f>
        <v>58</v>
      </c>
      <c r="M444">
        <f>'Marks Term 4'!I444</f>
        <v>32</v>
      </c>
      <c r="O444" s="13">
        <f t="shared" si="24"/>
        <v>47.5</v>
      </c>
      <c r="P444" s="7" t="str">
        <f>Calc!B444</f>
        <v>E</v>
      </c>
      <c r="Q444" s="7">
        <f>IFERROR(VLOOKUP(A444,'Absence Report'!$A$4:$B$29,2,0),0)</f>
        <v>0</v>
      </c>
      <c r="R444" s="17">
        <v>9762</v>
      </c>
    </row>
    <row r="445" spans="1:18">
      <c r="A445" s="4" t="s">
        <v>1193</v>
      </c>
      <c r="B445" t="s">
        <v>1194</v>
      </c>
      <c r="C445" t="s">
        <v>1169</v>
      </c>
      <c r="D445" t="str">
        <f t="shared" si="25"/>
        <v>Yuxiang Zhang</v>
      </c>
      <c r="E445" t="str">
        <f>RIGHT(Report[[#This Row],[Full Name]],LEN(Report[[#This Row],[Full Name]])-FIND(" ",Report[[#This Row],[Full Name]]))</f>
        <v>Zhang</v>
      </c>
      <c r="F445" t="str">
        <f t="shared" si="26"/>
        <v>yzhang@newcollege.com</v>
      </c>
      <c r="G445" t="str">
        <f t="shared" si="27"/>
        <v>2015</v>
      </c>
      <c r="H445" t="s">
        <v>24</v>
      </c>
      <c r="I445" t="s">
        <v>1283</v>
      </c>
      <c r="J445">
        <f>'Marks Term 1'!I445</f>
        <v>33</v>
      </c>
      <c r="K445">
        <f>'Marks Term 2'!I445</f>
        <v>42</v>
      </c>
      <c r="L445">
        <f>'Marks Term 3'!I445</f>
        <v>21</v>
      </c>
      <c r="M445">
        <f>'Marks Term 4'!I445</f>
        <v>27</v>
      </c>
      <c r="O445" s="13">
        <f t="shared" si="24"/>
        <v>30.75</v>
      </c>
      <c r="P445" s="7" t="str">
        <f>Calc!B445</f>
        <v>Fail</v>
      </c>
      <c r="Q445" s="7">
        <f>IFERROR(VLOOKUP(A445,'Absence Report'!$A$4:$B$29,2,0),0)</f>
        <v>0</v>
      </c>
      <c r="R445" s="17">
        <v>0</v>
      </c>
    </row>
    <row r="446" spans="1:18">
      <c r="A446" s="4" t="s">
        <v>1176</v>
      </c>
      <c r="B446" t="s">
        <v>1177</v>
      </c>
      <c r="C446" t="s">
        <v>1171</v>
      </c>
      <c r="D446" t="str">
        <f t="shared" si="25"/>
        <v>Zihui Zhang</v>
      </c>
      <c r="E446" t="str">
        <f>RIGHT(Report[[#This Row],[Full Name]],LEN(Report[[#This Row],[Full Name]])-FIND(" ",Report[[#This Row],[Full Name]]))</f>
        <v>Zhang</v>
      </c>
      <c r="F446" t="str">
        <f t="shared" si="26"/>
        <v>zzhang@newcollege.com</v>
      </c>
      <c r="G446" t="str">
        <f t="shared" si="27"/>
        <v>2016</v>
      </c>
      <c r="H446" t="s">
        <v>20</v>
      </c>
      <c r="I446" t="s">
        <v>1282</v>
      </c>
      <c r="J446">
        <f>'Marks Term 1'!I446</f>
        <v>27</v>
      </c>
      <c r="K446">
        <f>'Marks Term 2'!I446</f>
        <v>30</v>
      </c>
      <c r="L446">
        <f>'Marks Term 3'!I446</f>
        <v>73</v>
      </c>
      <c r="M446">
        <f>'Marks Term 4'!I446</f>
        <v>42</v>
      </c>
      <c r="O446" s="13">
        <f t="shared" si="24"/>
        <v>43</v>
      </c>
      <c r="P446" s="7" t="str">
        <f>Calc!B446</f>
        <v>F</v>
      </c>
      <c r="Q446" s="7">
        <f>IFERROR(VLOOKUP(A446,'Absence Report'!$A$4:$B$29,2,0),0)</f>
        <v>0</v>
      </c>
      <c r="R446" s="17">
        <v>9056</v>
      </c>
    </row>
    <row r="447" spans="1:18">
      <c r="A447" s="4" t="s">
        <v>1178</v>
      </c>
      <c r="B447" t="s">
        <v>1179</v>
      </c>
      <c r="C447" t="s">
        <v>1171</v>
      </c>
      <c r="D447" t="str">
        <f t="shared" si="25"/>
        <v>Ziyun Zhang</v>
      </c>
      <c r="E447" t="str">
        <f>RIGHT(Report[[#This Row],[Full Name]],LEN(Report[[#This Row],[Full Name]])-FIND(" ",Report[[#This Row],[Full Name]]))</f>
        <v>Zhang</v>
      </c>
      <c r="F447" t="str">
        <f t="shared" si="26"/>
        <v>zzhang@newcollege.com</v>
      </c>
      <c r="G447" t="str">
        <f t="shared" si="27"/>
        <v>2017</v>
      </c>
      <c r="H447" t="s">
        <v>24</v>
      </c>
      <c r="I447" t="s">
        <v>1282</v>
      </c>
      <c r="J447">
        <f>'Marks Term 1'!I447</f>
        <v>27</v>
      </c>
      <c r="K447">
        <f>'Marks Term 2'!I447</f>
        <v>50</v>
      </c>
      <c r="L447">
        <f>'Marks Term 3'!I447</f>
        <v>16</v>
      </c>
      <c r="M447">
        <f>'Marks Term 4'!I447</f>
        <v>21</v>
      </c>
      <c r="O447" s="13">
        <f t="shared" si="24"/>
        <v>28.5</v>
      </c>
      <c r="P447" s="7" t="str">
        <f>Calc!B447</f>
        <v>Fail</v>
      </c>
      <c r="Q447" s="7">
        <f>IFERROR(VLOOKUP(A447,'Absence Report'!$A$4:$B$29,2,0),0)</f>
        <v>0</v>
      </c>
      <c r="R447" s="17">
        <v>5863</v>
      </c>
    </row>
    <row r="448" spans="1:18">
      <c r="A448" s="4" t="s">
        <v>1195</v>
      </c>
      <c r="B448" t="s">
        <v>1196</v>
      </c>
      <c r="C448" t="s">
        <v>1197</v>
      </c>
      <c r="D448" t="str">
        <f t="shared" si="25"/>
        <v>Peng Zhao</v>
      </c>
      <c r="E448" t="str">
        <f>RIGHT(Report[[#This Row],[Full Name]],LEN(Report[[#This Row],[Full Name]])-FIND(" ",Report[[#This Row],[Full Name]]))</f>
        <v>Zhao</v>
      </c>
      <c r="F448" t="str">
        <f t="shared" si="26"/>
        <v>pzhao@newcollege.com</v>
      </c>
      <c r="G448" t="str">
        <f t="shared" si="27"/>
        <v>2015</v>
      </c>
      <c r="H448" t="s">
        <v>13</v>
      </c>
      <c r="I448" t="s">
        <v>1282</v>
      </c>
      <c r="J448">
        <f>'Marks Term 1'!I448</f>
        <v>97</v>
      </c>
      <c r="K448">
        <f>'Marks Term 2'!I448</f>
        <v>94</v>
      </c>
      <c r="L448">
        <f>'Marks Term 3'!I448</f>
        <v>84</v>
      </c>
      <c r="M448">
        <f>'Marks Term 4'!I448</f>
        <v>91</v>
      </c>
      <c r="O448" s="13">
        <f t="shared" si="24"/>
        <v>91.5</v>
      </c>
      <c r="P448" s="7" t="str">
        <f>Calc!B448</f>
        <v>A</v>
      </c>
      <c r="Q448" s="7">
        <f>IFERROR(VLOOKUP(A448,'Absence Report'!$A$4:$B$29,2,0),0)</f>
        <v>0</v>
      </c>
      <c r="R448" s="17">
        <v>343</v>
      </c>
    </row>
    <row r="449" spans="1:18">
      <c r="A449" s="4" t="s">
        <v>1205</v>
      </c>
      <c r="B449" t="s">
        <v>1206</v>
      </c>
      <c r="C449" t="s">
        <v>326</v>
      </c>
      <c r="D449" t="str">
        <f t="shared" si="25"/>
        <v>Runqun Zhao</v>
      </c>
      <c r="E449" t="str">
        <f>RIGHT(Report[[#This Row],[Full Name]],LEN(Report[[#This Row],[Full Name]])-FIND(" ",Report[[#This Row],[Full Name]]))</f>
        <v>Zhao</v>
      </c>
      <c r="F449" t="str">
        <f t="shared" si="26"/>
        <v>rzhao@newcollege.com</v>
      </c>
      <c r="G449" t="str">
        <f t="shared" si="27"/>
        <v>2016</v>
      </c>
      <c r="H449" t="s">
        <v>24</v>
      </c>
      <c r="I449" t="s">
        <v>1283</v>
      </c>
      <c r="J449">
        <f>'Marks Term 1'!I449</f>
        <v>54</v>
      </c>
      <c r="K449">
        <f>'Marks Term 2'!I449</f>
        <v>41</v>
      </c>
      <c r="L449">
        <f>'Marks Term 3'!I449</f>
        <v>75</v>
      </c>
      <c r="M449">
        <f>'Marks Term 4'!I449</f>
        <v>62</v>
      </c>
      <c r="O449" s="13">
        <f t="shared" si="24"/>
        <v>58</v>
      </c>
      <c r="P449" s="7" t="str">
        <f>Calc!B449</f>
        <v>D</v>
      </c>
      <c r="Q449" s="7">
        <f>IFERROR(VLOOKUP(A449,'Absence Report'!$A$4:$B$29,2,0),0)</f>
        <v>0</v>
      </c>
      <c r="R449" s="17">
        <v>13850</v>
      </c>
    </row>
    <row r="450" spans="1:18">
      <c r="A450" s="4" t="s">
        <v>1200</v>
      </c>
      <c r="B450" t="s">
        <v>1201</v>
      </c>
      <c r="C450" t="s">
        <v>1202</v>
      </c>
      <c r="D450" t="str">
        <f t="shared" si="25"/>
        <v>Shiman Zhao</v>
      </c>
      <c r="E450" t="str">
        <f>RIGHT(Report[[#This Row],[Full Name]],LEN(Report[[#This Row],[Full Name]])-FIND(" ",Report[[#This Row],[Full Name]]))</f>
        <v>Zhao</v>
      </c>
      <c r="F450" t="str">
        <f t="shared" si="26"/>
        <v>szhao@newcollege.com</v>
      </c>
      <c r="G450" t="str">
        <f t="shared" si="27"/>
        <v>2017</v>
      </c>
      <c r="H450" t="s">
        <v>13</v>
      </c>
      <c r="I450" t="s">
        <v>1284</v>
      </c>
      <c r="J450">
        <f>'Marks Term 1'!I450</f>
        <v>50</v>
      </c>
      <c r="K450">
        <f>'Marks Term 2'!I450</f>
        <v>38</v>
      </c>
      <c r="L450">
        <f>'Marks Term 3'!I450</f>
        <v>45</v>
      </c>
      <c r="M450">
        <f>'Marks Term 4'!I450</f>
        <v>51</v>
      </c>
      <c r="O450" s="13">
        <f t="shared" si="24"/>
        <v>46</v>
      </c>
      <c r="P450" s="7" t="str">
        <f>Calc!B450</f>
        <v>E</v>
      </c>
      <c r="Q450" s="7">
        <f>IFERROR(VLOOKUP(A450,'Absence Report'!$A$4:$B$29,2,0),0)</f>
        <v>0</v>
      </c>
      <c r="R450" s="17">
        <v>10357</v>
      </c>
    </row>
    <row r="451" spans="1:18">
      <c r="A451" s="4" t="s">
        <v>1198</v>
      </c>
      <c r="B451" t="s">
        <v>1199</v>
      </c>
      <c r="C451" t="s">
        <v>1197</v>
      </c>
      <c r="D451" t="str">
        <f t="shared" si="25"/>
        <v>Wanyu Zhao</v>
      </c>
      <c r="E451" t="str">
        <f>RIGHT(Report[[#This Row],[Full Name]],LEN(Report[[#This Row],[Full Name]])-FIND(" ",Report[[#This Row],[Full Name]]))</f>
        <v>Zhao</v>
      </c>
      <c r="F451" t="str">
        <f t="shared" si="26"/>
        <v>wzhao@newcollege.com</v>
      </c>
      <c r="G451" t="str">
        <f t="shared" si="27"/>
        <v>2016</v>
      </c>
      <c r="H451" t="s">
        <v>20</v>
      </c>
      <c r="I451" t="s">
        <v>1284</v>
      </c>
      <c r="J451">
        <f>'Marks Term 1'!I451</f>
        <v>47</v>
      </c>
      <c r="K451">
        <f>'Marks Term 2'!I451</f>
        <v>20</v>
      </c>
      <c r="L451">
        <f>'Marks Term 3'!I451</f>
        <v>10</v>
      </c>
      <c r="M451">
        <f>'Marks Term 4'!I451</f>
        <v>63</v>
      </c>
      <c r="O451" s="13">
        <f t="shared" si="24"/>
        <v>35</v>
      </c>
      <c r="P451" s="7" t="str">
        <f>Calc!B451</f>
        <v>F</v>
      </c>
      <c r="Q451" s="7">
        <f>IFERROR(VLOOKUP(A451,'Absence Report'!$A$4:$B$29,2,0),0)</f>
        <v>0</v>
      </c>
      <c r="R451" s="17">
        <v>0</v>
      </c>
    </row>
    <row r="452" spans="1:18">
      <c r="A452" s="4" t="s">
        <v>1207</v>
      </c>
      <c r="B452" t="s">
        <v>1208</v>
      </c>
      <c r="C452" t="s">
        <v>326</v>
      </c>
      <c r="D452" t="str">
        <f t="shared" si="25"/>
        <v>Ziliang Zhao</v>
      </c>
      <c r="E452" t="str">
        <f>RIGHT(Report[[#This Row],[Full Name]],LEN(Report[[#This Row],[Full Name]])-FIND(" ",Report[[#This Row],[Full Name]]))</f>
        <v>Zhao</v>
      </c>
      <c r="F452" t="str">
        <f t="shared" si="26"/>
        <v>zzhao@newcollege.com</v>
      </c>
      <c r="G452" t="str">
        <f t="shared" si="27"/>
        <v>2016</v>
      </c>
      <c r="H452" t="s">
        <v>28</v>
      </c>
      <c r="I452" t="s">
        <v>1283</v>
      </c>
      <c r="J452">
        <f>'Marks Term 1'!I452</f>
        <v>41</v>
      </c>
      <c r="K452">
        <f>'Marks Term 2'!I452</f>
        <v>34</v>
      </c>
      <c r="L452">
        <f>'Marks Term 3'!I452</f>
        <v>55</v>
      </c>
      <c r="M452">
        <f>'Marks Term 4'!I452</f>
        <v>7</v>
      </c>
      <c r="O452" s="13">
        <f t="shared" ref="O452:O465" si="28">AVERAGE(J452:M452)</f>
        <v>34.25</v>
      </c>
      <c r="P452" s="7" t="str">
        <f>Calc!B452</f>
        <v>Fail</v>
      </c>
      <c r="Q452" s="7">
        <f>IFERROR(VLOOKUP(A452,'Absence Report'!$A$4:$B$29,2,0),0)</f>
        <v>0</v>
      </c>
      <c r="R452" s="17">
        <v>12892</v>
      </c>
    </row>
    <row r="453" spans="1:18">
      <c r="A453" s="4" t="s">
        <v>1203</v>
      </c>
      <c r="B453" t="s">
        <v>1204</v>
      </c>
      <c r="C453" t="s">
        <v>1202</v>
      </c>
      <c r="D453" t="str">
        <f t="shared" ref="D453:D465" si="29">PROPER(_xlfn.CONCAT(B453," ",C453))</f>
        <v>Zuhui Zhao</v>
      </c>
      <c r="E453" t="str">
        <f>RIGHT(Report[[#This Row],[Full Name]],LEN(Report[[#This Row],[Full Name]])-FIND(" ",Report[[#This Row],[Full Name]]))</f>
        <v>Zhao</v>
      </c>
      <c r="F453" t="str">
        <f t="shared" ref="F453:F465" si="30">LOWER(_xlfn.CONCAT(LEFT(B453,1),C453,"@newcollege.com"))</f>
        <v>zzhao@newcollege.com</v>
      </c>
      <c r="G453" t="str">
        <f t="shared" ref="G453:G465" si="31">_xlfn.CONCAT("20",RIGHT(A453,2))</f>
        <v>2015</v>
      </c>
      <c r="H453" t="s">
        <v>20</v>
      </c>
      <c r="I453" t="s">
        <v>1284</v>
      </c>
      <c r="J453">
        <f>'Marks Term 1'!I453</f>
        <v>41</v>
      </c>
      <c r="K453">
        <f>'Marks Term 2'!I453</f>
        <v>37</v>
      </c>
      <c r="L453">
        <f>'Marks Term 3'!I453</f>
        <v>30</v>
      </c>
      <c r="M453">
        <f>'Marks Term 4'!I453</f>
        <v>70</v>
      </c>
      <c r="O453" s="13">
        <f t="shared" si="28"/>
        <v>44.5</v>
      </c>
      <c r="P453" s="7" t="str">
        <f>Calc!B453</f>
        <v>F</v>
      </c>
      <c r="Q453" s="7">
        <f>IFERROR(VLOOKUP(A453,'Absence Report'!$A$4:$B$29,2,0),0)</f>
        <v>0</v>
      </c>
      <c r="R453" s="17">
        <v>8625</v>
      </c>
    </row>
    <row r="454" spans="1:18">
      <c r="A454" s="4" t="s">
        <v>1212</v>
      </c>
      <c r="B454" t="s">
        <v>1213</v>
      </c>
      <c r="C454" t="s">
        <v>1156</v>
      </c>
      <c r="D454" t="str">
        <f t="shared" si="29"/>
        <v>Angshuman Zheng</v>
      </c>
      <c r="E454" t="str">
        <f>RIGHT(Report[[#This Row],[Full Name]],LEN(Report[[#This Row],[Full Name]])-FIND(" ",Report[[#This Row],[Full Name]]))</f>
        <v>Zheng</v>
      </c>
      <c r="F454" t="str">
        <f t="shared" si="30"/>
        <v>azheng@newcollege.com</v>
      </c>
      <c r="G454" t="str">
        <f t="shared" si="31"/>
        <v>2015</v>
      </c>
      <c r="H454" t="s">
        <v>28</v>
      </c>
      <c r="I454" t="s">
        <v>1284</v>
      </c>
      <c r="J454">
        <f>'Marks Term 1'!I454</f>
        <v>48</v>
      </c>
      <c r="K454">
        <f>'Marks Term 2'!I454</f>
        <v>58</v>
      </c>
      <c r="L454">
        <f>'Marks Term 3'!I454</f>
        <v>18</v>
      </c>
      <c r="M454">
        <f>'Marks Term 4'!I454</f>
        <v>50</v>
      </c>
      <c r="O454" s="13">
        <f t="shared" si="28"/>
        <v>43.5</v>
      </c>
      <c r="P454" s="7" t="str">
        <f>Calc!B454</f>
        <v>F</v>
      </c>
      <c r="Q454" s="7">
        <f>IFERROR(VLOOKUP(A454,'Absence Report'!$A$4:$B$29,2,0),0)</f>
        <v>0</v>
      </c>
      <c r="R454" s="17">
        <v>4708</v>
      </c>
    </row>
    <row r="455" spans="1:18">
      <c r="A455" s="4" t="s">
        <v>1209</v>
      </c>
      <c r="B455" t="s">
        <v>1210</v>
      </c>
      <c r="C455" t="s">
        <v>1211</v>
      </c>
      <c r="D455" t="str">
        <f t="shared" si="29"/>
        <v>Xinyuan Zheng</v>
      </c>
      <c r="E455" t="str">
        <f>RIGHT(Report[[#This Row],[Full Name]],LEN(Report[[#This Row],[Full Name]])-FIND(" ",Report[[#This Row],[Full Name]]))</f>
        <v>Zheng</v>
      </c>
      <c r="F455" t="str">
        <f t="shared" si="30"/>
        <v>xzheng@newcollege.com</v>
      </c>
      <c r="G455" t="str">
        <f t="shared" si="31"/>
        <v>2016</v>
      </c>
      <c r="H455" t="s">
        <v>28</v>
      </c>
      <c r="I455" t="s">
        <v>1282</v>
      </c>
      <c r="J455">
        <f>'Marks Term 1'!I455</f>
        <v>42</v>
      </c>
      <c r="K455">
        <f>'Marks Term 2'!I455</f>
        <v>65</v>
      </c>
      <c r="L455">
        <f>'Marks Term 3'!I455</f>
        <v>48</v>
      </c>
      <c r="M455">
        <f>'Marks Term 4'!I455</f>
        <v>55</v>
      </c>
      <c r="O455" s="13">
        <f t="shared" si="28"/>
        <v>52.5</v>
      </c>
      <c r="P455" s="7" t="str">
        <f>Calc!B455</f>
        <v>E</v>
      </c>
      <c r="Q455" s="7">
        <f>IFERROR(VLOOKUP(A455,'Absence Report'!$A$4:$B$29,2,0),0)</f>
        <v>0</v>
      </c>
      <c r="R455" s="17">
        <v>6860</v>
      </c>
    </row>
    <row r="456" spans="1:18">
      <c r="A456" s="4" t="s">
        <v>1214</v>
      </c>
      <c r="B456" t="s">
        <v>1215</v>
      </c>
      <c r="C456" t="s">
        <v>1216</v>
      </c>
      <c r="D456" t="str">
        <f t="shared" si="29"/>
        <v>Elisha Zhiltcova</v>
      </c>
      <c r="E456" t="str">
        <f>RIGHT(Report[[#This Row],[Full Name]],LEN(Report[[#This Row],[Full Name]])-FIND(" ",Report[[#This Row],[Full Name]]))</f>
        <v>Zhiltcova</v>
      </c>
      <c r="F456" t="str">
        <f t="shared" si="30"/>
        <v>ezhiltcova@newcollege.com</v>
      </c>
      <c r="G456" t="str">
        <f t="shared" si="31"/>
        <v>2016</v>
      </c>
      <c r="H456" t="s">
        <v>20</v>
      </c>
      <c r="I456" t="s">
        <v>1283</v>
      </c>
      <c r="J456">
        <f>'Marks Term 1'!I456</f>
        <v>89</v>
      </c>
      <c r="K456">
        <f>'Marks Term 2'!I456</f>
        <v>90</v>
      </c>
      <c r="L456">
        <f>'Marks Term 3'!I456</f>
        <v>71</v>
      </c>
      <c r="M456">
        <f>'Marks Term 4'!I456</f>
        <v>83</v>
      </c>
      <c r="O456" s="13">
        <f t="shared" si="28"/>
        <v>83.25</v>
      </c>
      <c r="P456" s="7" t="str">
        <f>Calc!B456</f>
        <v>B</v>
      </c>
      <c r="Q456" s="7">
        <f>IFERROR(VLOOKUP(A456,'Absence Report'!$A$4:$B$29,2,0),0)</f>
        <v>0</v>
      </c>
      <c r="R456" s="17">
        <v>9025</v>
      </c>
    </row>
    <row r="457" spans="1:18">
      <c r="A457" s="4" t="s">
        <v>1220</v>
      </c>
      <c r="B457" t="s">
        <v>662</v>
      </c>
      <c r="C457" t="s">
        <v>1221</v>
      </c>
      <c r="D457" t="str">
        <f t="shared" si="29"/>
        <v>William Zhong</v>
      </c>
      <c r="E457" t="str">
        <f>RIGHT(Report[[#This Row],[Full Name]],LEN(Report[[#This Row],[Full Name]])-FIND(" ",Report[[#This Row],[Full Name]]))</f>
        <v>Zhong</v>
      </c>
      <c r="F457" t="str">
        <f t="shared" si="30"/>
        <v>wzhong@newcollege.com</v>
      </c>
      <c r="G457" t="str">
        <f t="shared" si="31"/>
        <v>2015</v>
      </c>
      <c r="H457" t="s">
        <v>20</v>
      </c>
      <c r="I457" t="s">
        <v>1283</v>
      </c>
      <c r="J457">
        <f>'Marks Term 1'!I457</f>
        <v>96</v>
      </c>
      <c r="K457">
        <f>'Marks Term 2'!I457</f>
        <v>56</v>
      </c>
      <c r="L457">
        <f>'Marks Term 3'!I457</f>
        <v>67</v>
      </c>
      <c r="M457">
        <f>'Marks Term 4'!I457</f>
        <v>78</v>
      </c>
      <c r="O457" s="13">
        <f t="shared" si="28"/>
        <v>74.25</v>
      </c>
      <c r="P457" s="7" t="str">
        <f>Calc!B457</f>
        <v>C</v>
      </c>
      <c r="Q457" s="7">
        <f>IFERROR(VLOOKUP(A457,'Absence Report'!$A$4:$B$29,2,0),0)</f>
        <v>0</v>
      </c>
      <c r="R457" s="17">
        <v>15528</v>
      </c>
    </row>
    <row r="458" spans="1:18">
      <c r="A458" s="4" t="s">
        <v>1217</v>
      </c>
      <c r="B458" t="s">
        <v>1218</v>
      </c>
      <c r="C458" t="s">
        <v>1219</v>
      </c>
      <c r="D458" t="str">
        <f t="shared" si="29"/>
        <v>Yuting Zhong</v>
      </c>
      <c r="E458" t="str">
        <f>RIGHT(Report[[#This Row],[Full Name]],LEN(Report[[#This Row],[Full Name]])-FIND(" ",Report[[#This Row],[Full Name]]))</f>
        <v>Zhong</v>
      </c>
      <c r="F458" t="str">
        <f t="shared" si="30"/>
        <v>yzhong@newcollege.com</v>
      </c>
      <c r="G458" t="str">
        <f t="shared" si="31"/>
        <v>2016</v>
      </c>
      <c r="H458" t="s">
        <v>24</v>
      </c>
      <c r="I458" t="s">
        <v>1283</v>
      </c>
      <c r="J458">
        <f>'Marks Term 1'!I458</f>
        <v>65</v>
      </c>
      <c r="K458">
        <f>'Marks Term 2'!I458</f>
        <v>100</v>
      </c>
      <c r="L458">
        <f>'Marks Term 3'!I458</f>
        <v>78</v>
      </c>
      <c r="M458">
        <f>'Marks Term 4'!I458</f>
        <v>93</v>
      </c>
      <c r="O458" s="13">
        <f t="shared" si="28"/>
        <v>84</v>
      </c>
      <c r="P458" s="7" t="str">
        <f>Calc!B458</f>
        <v>B</v>
      </c>
      <c r="Q458" s="7">
        <f>IFERROR(VLOOKUP(A458,'Absence Report'!$A$4:$B$29,2,0),0)</f>
        <v>0</v>
      </c>
      <c r="R458" s="17">
        <v>5098</v>
      </c>
    </row>
    <row r="459" spans="1:18">
      <c r="A459" s="4" t="s">
        <v>1222</v>
      </c>
      <c r="B459" t="s">
        <v>1223</v>
      </c>
      <c r="C459" t="s">
        <v>1224</v>
      </c>
      <c r="D459" t="str">
        <f t="shared" si="29"/>
        <v>Dileepann Zhongjun</v>
      </c>
      <c r="E459" t="str">
        <f>RIGHT(Report[[#This Row],[Full Name]],LEN(Report[[#This Row],[Full Name]])-FIND(" ",Report[[#This Row],[Full Name]]))</f>
        <v>Zhongjun</v>
      </c>
      <c r="F459" t="str">
        <f t="shared" si="30"/>
        <v>dzhongjun@newcollege.com</v>
      </c>
      <c r="G459" t="str">
        <f t="shared" si="31"/>
        <v>2015</v>
      </c>
      <c r="H459" t="s">
        <v>13</v>
      </c>
      <c r="I459" t="s">
        <v>1283</v>
      </c>
      <c r="J459">
        <f>'Marks Term 1'!I459</f>
        <v>67</v>
      </c>
      <c r="K459">
        <f>'Marks Term 2'!I459</f>
        <v>38</v>
      </c>
      <c r="L459">
        <f>'Marks Term 3'!I459</f>
        <v>58</v>
      </c>
      <c r="M459">
        <f>'Marks Term 4'!I459</f>
        <v>56</v>
      </c>
      <c r="O459" s="13">
        <f t="shared" si="28"/>
        <v>54.75</v>
      </c>
      <c r="P459" s="7" t="str">
        <f>Calc!B459</f>
        <v>E</v>
      </c>
      <c r="Q459" s="7">
        <f>IFERROR(VLOOKUP(A459,'Absence Report'!$A$4:$B$29,2,0),0)</f>
        <v>0</v>
      </c>
      <c r="R459" s="17">
        <v>15287</v>
      </c>
    </row>
    <row r="460" spans="1:18">
      <c r="A460" s="4" t="s">
        <v>1225</v>
      </c>
      <c r="B460" t="s">
        <v>1226</v>
      </c>
      <c r="C460" t="s">
        <v>1227</v>
      </c>
      <c r="D460" t="str">
        <f t="shared" si="29"/>
        <v>Yifei Zhou</v>
      </c>
      <c r="E460" t="str">
        <f>RIGHT(Report[[#This Row],[Full Name]],LEN(Report[[#This Row],[Full Name]])-FIND(" ",Report[[#This Row],[Full Name]]))</f>
        <v>Zhou</v>
      </c>
      <c r="F460" t="str">
        <f t="shared" si="30"/>
        <v>yzhou@newcollege.com</v>
      </c>
      <c r="G460" t="str">
        <f t="shared" si="31"/>
        <v>2017</v>
      </c>
      <c r="H460" t="s">
        <v>20</v>
      </c>
      <c r="I460" t="s">
        <v>1283</v>
      </c>
      <c r="J460">
        <f>'Marks Term 1'!I460</f>
        <v>62</v>
      </c>
      <c r="K460">
        <f>'Marks Term 2'!I460</f>
        <v>57</v>
      </c>
      <c r="L460">
        <f>'Marks Term 3'!I460</f>
        <v>68</v>
      </c>
      <c r="M460">
        <f>'Marks Term 4'!I460</f>
        <v>69</v>
      </c>
      <c r="O460" s="13">
        <f t="shared" si="28"/>
        <v>64</v>
      </c>
      <c r="P460" s="7" t="str">
        <f>Calc!B460</f>
        <v>D</v>
      </c>
      <c r="Q460" s="7">
        <f>IFERROR(VLOOKUP(A460,'Absence Report'!$A$4:$B$29,2,0),0)</f>
        <v>0</v>
      </c>
      <c r="R460" s="17">
        <v>415</v>
      </c>
    </row>
    <row r="461" spans="1:18">
      <c r="A461" s="4" t="s">
        <v>1228</v>
      </c>
      <c r="B461" t="s">
        <v>1229</v>
      </c>
      <c r="C461" t="s">
        <v>465</v>
      </c>
      <c r="D461" t="str">
        <f t="shared" si="29"/>
        <v>Yuxuan Zhou</v>
      </c>
      <c r="E461" t="str">
        <f>RIGHT(Report[[#This Row],[Full Name]],LEN(Report[[#This Row],[Full Name]])-FIND(" ",Report[[#This Row],[Full Name]]))</f>
        <v>Zhou</v>
      </c>
      <c r="F461" t="str">
        <f t="shared" si="30"/>
        <v>yzhou@newcollege.com</v>
      </c>
      <c r="G461" t="str">
        <f t="shared" si="31"/>
        <v>2015</v>
      </c>
      <c r="H461" t="s">
        <v>20</v>
      </c>
      <c r="I461" t="s">
        <v>1283</v>
      </c>
      <c r="J461">
        <f>'Marks Term 1'!I461</f>
        <v>57</v>
      </c>
      <c r="K461">
        <f>'Marks Term 2'!I461</f>
        <v>62</v>
      </c>
      <c r="L461">
        <f>'Marks Term 3'!I461</f>
        <v>73</v>
      </c>
      <c r="M461">
        <f>'Marks Term 4'!I461</f>
        <v>84</v>
      </c>
      <c r="O461" s="13">
        <f t="shared" si="28"/>
        <v>69</v>
      </c>
      <c r="P461" s="7" t="str">
        <f>Calc!B461</f>
        <v>C</v>
      </c>
      <c r="Q461" s="7">
        <f>IFERROR(VLOOKUP(A461,'Absence Report'!$A$4:$B$29,2,0),0)</f>
        <v>0</v>
      </c>
      <c r="R461" s="17">
        <v>1491</v>
      </c>
    </row>
    <row r="462" spans="1:18">
      <c r="A462" s="4" t="s">
        <v>1230</v>
      </c>
      <c r="B462" t="s">
        <v>1231</v>
      </c>
      <c r="C462" t="s">
        <v>1232</v>
      </c>
      <c r="D462" t="str">
        <f t="shared" si="29"/>
        <v>Katrina Zhu</v>
      </c>
      <c r="E462" t="str">
        <f>RIGHT(Report[[#This Row],[Full Name]],LEN(Report[[#This Row],[Full Name]])-FIND(" ",Report[[#This Row],[Full Name]]))</f>
        <v>Zhu</v>
      </c>
      <c r="F462" t="str">
        <f t="shared" si="30"/>
        <v>kzhu@newcollege.com</v>
      </c>
      <c r="G462" t="str">
        <f t="shared" si="31"/>
        <v>2017</v>
      </c>
      <c r="H462" t="s">
        <v>24</v>
      </c>
      <c r="I462" t="s">
        <v>1283</v>
      </c>
      <c r="J462">
        <f>'Marks Term 1'!I462</f>
        <v>67</v>
      </c>
      <c r="K462">
        <f>'Marks Term 2'!I462</f>
        <v>78</v>
      </c>
      <c r="L462">
        <f>'Marks Term 3'!I462</f>
        <v>90</v>
      </c>
      <c r="M462">
        <f>'Marks Term 4'!I462</f>
        <v>67</v>
      </c>
      <c r="O462" s="13">
        <f t="shared" si="28"/>
        <v>75.5</v>
      </c>
      <c r="P462" s="7" t="str">
        <f>Calc!B462</f>
        <v>B</v>
      </c>
      <c r="Q462" s="7">
        <f>IFERROR(VLOOKUP(A462,'Absence Report'!$A$4:$B$29,2,0),0)</f>
        <v>0</v>
      </c>
      <c r="R462" s="17">
        <v>5655</v>
      </c>
    </row>
    <row r="463" spans="1:18">
      <c r="A463" s="4" t="s">
        <v>1233</v>
      </c>
      <c r="B463" t="s">
        <v>856</v>
      </c>
      <c r="C463" t="s">
        <v>1234</v>
      </c>
      <c r="D463" t="str">
        <f t="shared" si="29"/>
        <v>Scott Zhu</v>
      </c>
      <c r="E463" t="str">
        <f>RIGHT(Report[[#This Row],[Full Name]],LEN(Report[[#This Row],[Full Name]])-FIND(" ",Report[[#This Row],[Full Name]]))</f>
        <v>Zhu</v>
      </c>
      <c r="F463" t="str">
        <f t="shared" si="30"/>
        <v>szhu@newcollege.com</v>
      </c>
      <c r="G463" t="str">
        <f t="shared" si="31"/>
        <v>2017</v>
      </c>
      <c r="H463" t="s">
        <v>24</v>
      </c>
      <c r="I463" t="s">
        <v>1282</v>
      </c>
      <c r="J463">
        <f>'Marks Term 1'!I463</f>
        <v>66</v>
      </c>
      <c r="K463">
        <f>'Marks Term 2'!I463</f>
        <v>48</v>
      </c>
      <c r="L463">
        <f>'Marks Term 3'!I463</f>
        <v>85</v>
      </c>
      <c r="M463">
        <f>'Marks Term 4'!I463</f>
        <v>39</v>
      </c>
      <c r="O463" s="13">
        <f t="shared" si="28"/>
        <v>59.5</v>
      </c>
      <c r="P463" s="7" t="str">
        <f>Calc!B463</f>
        <v>D</v>
      </c>
      <c r="Q463" s="7">
        <f>IFERROR(VLOOKUP(A463,'Absence Report'!$A$4:$B$29,2,0),0)</f>
        <v>0</v>
      </c>
      <c r="R463" s="17">
        <v>2486</v>
      </c>
    </row>
    <row r="464" spans="1:18">
      <c r="A464" s="4" t="s">
        <v>1235</v>
      </c>
      <c r="B464" t="s">
        <v>1236</v>
      </c>
      <c r="C464" t="s">
        <v>1237</v>
      </c>
      <c r="D464" t="str">
        <f t="shared" si="29"/>
        <v>Asma Zian</v>
      </c>
      <c r="E464" t="str">
        <f>RIGHT(Report[[#This Row],[Full Name]],LEN(Report[[#This Row],[Full Name]])-FIND(" ",Report[[#This Row],[Full Name]]))</f>
        <v>Zian</v>
      </c>
      <c r="F464" t="str">
        <f t="shared" si="30"/>
        <v>azian@newcollege.com</v>
      </c>
      <c r="G464" t="str">
        <f t="shared" si="31"/>
        <v>2015</v>
      </c>
      <c r="H464" t="s">
        <v>13</v>
      </c>
      <c r="I464" t="s">
        <v>1282</v>
      </c>
      <c r="J464">
        <f>'Marks Term 1'!I464</f>
        <v>82</v>
      </c>
      <c r="K464">
        <f>'Marks Term 2'!I464</f>
        <v>67</v>
      </c>
      <c r="L464">
        <f>'Marks Term 3'!I464</f>
        <v>81</v>
      </c>
      <c r="M464">
        <f>'Marks Term 4'!I464</f>
        <v>53</v>
      </c>
      <c r="O464" s="13">
        <f t="shared" si="28"/>
        <v>70.75</v>
      </c>
      <c r="P464" s="7" t="str">
        <f>Calc!B464</f>
        <v>C</v>
      </c>
      <c r="Q464" s="7">
        <f>IFERROR(VLOOKUP(A464,'Absence Report'!$A$4:$B$29,2,0),0)</f>
        <v>0</v>
      </c>
      <c r="R464" s="17">
        <v>11588</v>
      </c>
    </row>
    <row r="465" spans="1:18">
      <c r="A465" s="4" t="s">
        <v>1238</v>
      </c>
      <c r="B465" t="s">
        <v>1239</v>
      </c>
      <c r="C465" t="s">
        <v>1240</v>
      </c>
      <c r="D465" t="str">
        <f t="shared" si="29"/>
        <v>Wanghaohai Zou</v>
      </c>
      <c r="E465" t="str">
        <f>RIGHT(Report[[#This Row],[Full Name]],LEN(Report[[#This Row],[Full Name]])-FIND(" ",Report[[#This Row],[Full Name]]))</f>
        <v>Zou</v>
      </c>
      <c r="F465" t="str">
        <f t="shared" si="30"/>
        <v>wzou@newcollege.com</v>
      </c>
      <c r="G465" t="str">
        <f t="shared" si="31"/>
        <v>2016</v>
      </c>
      <c r="H465" t="s">
        <v>24</v>
      </c>
      <c r="I465" t="s">
        <v>1282</v>
      </c>
      <c r="J465">
        <f>'Marks Term 1'!I465</f>
        <v>66</v>
      </c>
      <c r="K465">
        <f>'Marks Term 2'!I465</f>
        <v>66</v>
      </c>
      <c r="L465">
        <f>'Marks Term 3'!I465</f>
        <v>68</v>
      </c>
      <c r="M465">
        <f>'Marks Term 4'!I465</f>
        <v>75</v>
      </c>
      <c r="O465" s="13">
        <f t="shared" si="28"/>
        <v>68.75</v>
      </c>
      <c r="P465" s="7" t="str">
        <f>Calc!B465</f>
        <v>C</v>
      </c>
      <c r="Q465" s="7">
        <f>IFERROR(VLOOKUP(A465,'Absence Report'!$A$4:$B$29,2,0),0)</f>
        <v>0</v>
      </c>
      <c r="R465" s="17">
        <v>0</v>
      </c>
    </row>
    <row r="466" spans="1:18">
      <c r="B466" t="s">
        <v>1303</v>
      </c>
      <c r="G466">
        <f>SUBTOTAL(103,Report[Year Enrolled])</f>
        <v>462</v>
      </c>
      <c r="R466" s="17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4829640A-D606-473D-9BE2-95F7582214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Report'!J4:M4</xm:f>
              <xm:sqref>N4</xm:sqref>
            </x14:sparkline>
            <x14:sparkline>
              <xm:f>'Student Report'!J5:M5</xm:f>
              <xm:sqref>N5</xm:sqref>
            </x14:sparkline>
            <x14:sparkline>
              <xm:f>'Student Report'!J6:M6</xm:f>
              <xm:sqref>N6</xm:sqref>
            </x14:sparkline>
            <x14:sparkline>
              <xm:f>'Student Report'!J7:M7</xm:f>
              <xm:sqref>N7</xm:sqref>
            </x14:sparkline>
            <x14:sparkline>
              <xm:f>'Student Report'!J8:M8</xm:f>
              <xm:sqref>N8</xm:sqref>
            </x14:sparkline>
            <x14:sparkline>
              <xm:f>'Student Report'!J9:M9</xm:f>
              <xm:sqref>N9</xm:sqref>
            </x14:sparkline>
            <x14:sparkline>
              <xm:f>'Student Report'!J10:M10</xm:f>
              <xm:sqref>N10</xm:sqref>
            </x14:sparkline>
            <x14:sparkline>
              <xm:f>'Student Report'!J11:M11</xm:f>
              <xm:sqref>N11</xm:sqref>
            </x14:sparkline>
            <x14:sparkline>
              <xm:f>'Student Report'!J12:M12</xm:f>
              <xm:sqref>N12</xm:sqref>
            </x14:sparkline>
            <x14:sparkline>
              <xm:f>'Student Report'!J13:M13</xm:f>
              <xm:sqref>N13</xm:sqref>
            </x14:sparkline>
            <x14:sparkline>
              <xm:f>'Student Report'!J14:M14</xm:f>
              <xm:sqref>N14</xm:sqref>
            </x14:sparkline>
            <x14:sparkline>
              <xm:f>'Student Report'!J15:M15</xm:f>
              <xm:sqref>N15</xm:sqref>
            </x14:sparkline>
            <x14:sparkline>
              <xm:f>'Student Report'!J16:M16</xm:f>
              <xm:sqref>N16</xm:sqref>
            </x14:sparkline>
            <x14:sparkline>
              <xm:f>'Student Report'!J17:M17</xm:f>
              <xm:sqref>N17</xm:sqref>
            </x14:sparkline>
            <x14:sparkline>
              <xm:f>'Student Report'!J18:M18</xm:f>
              <xm:sqref>N18</xm:sqref>
            </x14:sparkline>
            <x14:sparkline>
              <xm:f>'Student Report'!J19:M19</xm:f>
              <xm:sqref>N19</xm:sqref>
            </x14:sparkline>
            <x14:sparkline>
              <xm:f>'Student Report'!J20:M20</xm:f>
              <xm:sqref>N20</xm:sqref>
            </x14:sparkline>
            <x14:sparkline>
              <xm:f>'Student Report'!J21:M21</xm:f>
              <xm:sqref>N21</xm:sqref>
            </x14:sparkline>
            <x14:sparkline>
              <xm:f>'Student Report'!J22:M22</xm:f>
              <xm:sqref>N22</xm:sqref>
            </x14:sparkline>
            <x14:sparkline>
              <xm:f>'Student Report'!J23:M23</xm:f>
              <xm:sqref>N23</xm:sqref>
            </x14:sparkline>
            <x14:sparkline>
              <xm:f>'Student Report'!J24:M24</xm:f>
              <xm:sqref>N24</xm:sqref>
            </x14:sparkline>
            <x14:sparkline>
              <xm:f>'Student Report'!J25:M25</xm:f>
              <xm:sqref>N25</xm:sqref>
            </x14:sparkline>
            <x14:sparkline>
              <xm:f>'Student Report'!J26:M26</xm:f>
              <xm:sqref>N26</xm:sqref>
            </x14:sparkline>
            <x14:sparkline>
              <xm:f>'Student Report'!J27:M27</xm:f>
              <xm:sqref>N27</xm:sqref>
            </x14:sparkline>
            <x14:sparkline>
              <xm:f>'Student Report'!J28:M28</xm:f>
              <xm:sqref>N28</xm:sqref>
            </x14:sparkline>
            <x14:sparkline>
              <xm:f>'Student Report'!J29:M29</xm:f>
              <xm:sqref>N29</xm:sqref>
            </x14:sparkline>
            <x14:sparkline>
              <xm:f>'Student Report'!J30:M30</xm:f>
              <xm:sqref>N30</xm:sqref>
            </x14:sparkline>
            <x14:sparkline>
              <xm:f>'Student Report'!J31:M31</xm:f>
              <xm:sqref>N31</xm:sqref>
            </x14:sparkline>
            <x14:sparkline>
              <xm:f>'Student Report'!J32:M32</xm:f>
              <xm:sqref>N32</xm:sqref>
            </x14:sparkline>
            <x14:sparkline>
              <xm:f>'Student Report'!J33:M33</xm:f>
              <xm:sqref>N33</xm:sqref>
            </x14:sparkline>
            <x14:sparkline>
              <xm:f>'Student Report'!J34:M34</xm:f>
              <xm:sqref>N34</xm:sqref>
            </x14:sparkline>
            <x14:sparkline>
              <xm:f>'Student Report'!J35:M35</xm:f>
              <xm:sqref>N35</xm:sqref>
            </x14:sparkline>
            <x14:sparkline>
              <xm:f>'Student Report'!J36:M36</xm:f>
              <xm:sqref>N36</xm:sqref>
            </x14:sparkline>
            <x14:sparkline>
              <xm:f>'Student Report'!J37:M37</xm:f>
              <xm:sqref>N37</xm:sqref>
            </x14:sparkline>
            <x14:sparkline>
              <xm:f>'Student Report'!J38:M38</xm:f>
              <xm:sqref>N38</xm:sqref>
            </x14:sparkline>
            <x14:sparkline>
              <xm:f>'Student Report'!J39:M39</xm:f>
              <xm:sqref>N39</xm:sqref>
            </x14:sparkline>
            <x14:sparkline>
              <xm:f>'Student Report'!J40:M40</xm:f>
              <xm:sqref>N40</xm:sqref>
            </x14:sparkline>
            <x14:sparkline>
              <xm:f>'Student Report'!J41:M41</xm:f>
              <xm:sqref>N41</xm:sqref>
            </x14:sparkline>
            <x14:sparkline>
              <xm:f>'Student Report'!J42:M42</xm:f>
              <xm:sqref>N42</xm:sqref>
            </x14:sparkline>
            <x14:sparkline>
              <xm:f>'Student Report'!J43:M43</xm:f>
              <xm:sqref>N43</xm:sqref>
            </x14:sparkline>
            <x14:sparkline>
              <xm:f>'Student Report'!J44:M44</xm:f>
              <xm:sqref>N44</xm:sqref>
            </x14:sparkline>
            <x14:sparkline>
              <xm:f>'Student Report'!J45:M45</xm:f>
              <xm:sqref>N45</xm:sqref>
            </x14:sparkline>
            <x14:sparkline>
              <xm:f>'Student Report'!J46:M46</xm:f>
              <xm:sqref>N46</xm:sqref>
            </x14:sparkline>
            <x14:sparkline>
              <xm:f>'Student Report'!J47:M47</xm:f>
              <xm:sqref>N47</xm:sqref>
            </x14:sparkline>
            <x14:sparkline>
              <xm:f>'Student Report'!J48:M48</xm:f>
              <xm:sqref>N48</xm:sqref>
            </x14:sparkline>
            <x14:sparkline>
              <xm:f>'Student Report'!J49:M49</xm:f>
              <xm:sqref>N49</xm:sqref>
            </x14:sparkline>
            <x14:sparkline>
              <xm:f>'Student Report'!J50:M50</xm:f>
              <xm:sqref>N50</xm:sqref>
            </x14:sparkline>
            <x14:sparkline>
              <xm:f>'Student Report'!J51:M51</xm:f>
              <xm:sqref>N51</xm:sqref>
            </x14:sparkline>
            <x14:sparkline>
              <xm:f>'Student Report'!J52:M52</xm:f>
              <xm:sqref>N52</xm:sqref>
            </x14:sparkline>
            <x14:sparkline>
              <xm:f>'Student Report'!J53:M53</xm:f>
              <xm:sqref>N53</xm:sqref>
            </x14:sparkline>
            <x14:sparkline>
              <xm:f>'Student Report'!J54:M54</xm:f>
              <xm:sqref>N54</xm:sqref>
            </x14:sparkline>
            <x14:sparkline>
              <xm:f>'Student Report'!J55:M55</xm:f>
              <xm:sqref>N55</xm:sqref>
            </x14:sparkline>
            <x14:sparkline>
              <xm:f>'Student Report'!J56:M56</xm:f>
              <xm:sqref>N56</xm:sqref>
            </x14:sparkline>
            <x14:sparkline>
              <xm:f>'Student Report'!J57:M57</xm:f>
              <xm:sqref>N57</xm:sqref>
            </x14:sparkline>
            <x14:sparkline>
              <xm:f>'Student Report'!J58:M58</xm:f>
              <xm:sqref>N58</xm:sqref>
            </x14:sparkline>
            <x14:sparkline>
              <xm:f>'Student Report'!J59:M59</xm:f>
              <xm:sqref>N59</xm:sqref>
            </x14:sparkline>
            <x14:sparkline>
              <xm:f>'Student Report'!J60:M60</xm:f>
              <xm:sqref>N60</xm:sqref>
            </x14:sparkline>
            <x14:sparkline>
              <xm:f>'Student Report'!J61:M61</xm:f>
              <xm:sqref>N61</xm:sqref>
            </x14:sparkline>
            <x14:sparkline>
              <xm:f>'Student Report'!J62:M62</xm:f>
              <xm:sqref>N62</xm:sqref>
            </x14:sparkline>
            <x14:sparkline>
              <xm:f>'Student Report'!J63:M63</xm:f>
              <xm:sqref>N63</xm:sqref>
            </x14:sparkline>
            <x14:sparkline>
              <xm:f>'Student Report'!J64:M64</xm:f>
              <xm:sqref>N64</xm:sqref>
            </x14:sparkline>
            <x14:sparkline>
              <xm:f>'Student Report'!J65:M65</xm:f>
              <xm:sqref>N65</xm:sqref>
            </x14:sparkline>
            <x14:sparkline>
              <xm:f>'Student Report'!J66:M66</xm:f>
              <xm:sqref>N66</xm:sqref>
            </x14:sparkline>
            <x14:sparkline>
              <xm:f>'Student Report'!J67:M67</xm:f>
              <xm:sqref>N67</xm:sqref>
            </x14:sparkline>
            <x14:sparkline>
              <xm:f>'Student Report'!J68:M68</xm:f>
              <xm:sqref>N68</xm:sqref>
            </x14:sparkline>
            <x14:sparkline>
              <xm:f>'Student Report'!J69:M69</xm:f>
              <xm:sqref>N69</xm:sqref>
            </x14:sparkline>
            <x14:sparkline>
              <xm:f>'Student Report'!J70:M70</xm:f>
              <xm:sqref>N70</xm:sqref>
            </x14:sparkline>
            <x14:sparkline>
              <xm:f>'Student Report'!J71:M71</xm:f>
              <xm:sqref>N71</xm:sqref>
            </x14:sparkline>
            <x14:sparkline>
              <xm:f>'Student Report'!J72:M72</xm:f>
              <xm:sqref>N72</xm:sqref>
            </x14:sparkline>
            <x14:sparkline>
              <xm:f>'Student Report'!J73:M73</xm:f>
              <xm:sqref>N73</xm:sqref>
            </x14:sparkline>
            <x14:sparkline>
              <xm:f>'Student Report'!J74:M74</xm:f>
              <xm:sqref>N74</xm:sqref>
            </x14:sparkline>
            <x14:sparkline>
              <xm:f>'Student Report'!J75:M75</xm:f>
              <xm:sqref>N75</xm:sqref>
            </x14:sparkline>
            <x14:sparkline>
              <xm:f>'Student Report'!J76:M76</xm:f>
              <xm:sqref>N76</xm:sqref>
            </x14:sparkline>
            <x14:sparkline>
              <xm:f>'Student Report'!J77:M77</xm:f>
              <xm:sqref>N77</xm:sqref>
            </x14:sparkline>
            <x14:sparkline>
              <xm:f>'Student Report'!J78:M78</xm:f>
              <xm:sqref>N78</xm:sqref>
            </x14:sparkline>
            <x14:sparkline>
              <xm:f>'Student Report'!J79:M79</xm:f>
              <xm:sqref>N79</xm:sqref>
            </x14:sparkline>
            <x14:sparkline>
              <xm:f>'Student Report'!J80:M80</xm:f>
              <xm:sqref>N80</xm:sqref>
            </x14:sparkline>
            <x14:sparkline>
              <xm:f>'Student Report'!J81:M81</xm:f>
              <xm:sqref>N81</xm:sqref>
            </x14:sparkline>
            <x14:sparkline>
              <xm:f>'Student Report'!J82:M82</xm:f>
              <xm:sqref>N82</xm:sqref>
            </x14:sparkline>
            <x14:sparkline>
              <xm:f>'Student Report'!J83:M83</xm:f>
              <xm:sqref>N83</xm:sqref>
            </x14:sparkline>
            <x14:sparkline>
              <xm:f>'Student Report'!J84:M84</xm:f>
              <xm:sqref>N84</xm:sqref>
            </x14:sparkline>
            <x14:sparkline>
              <xm:f>'Student Report'!J85:M85</xm:f>
              <xm:sqref>N85</xm:sqref>
            </x14:sparkline>
            <x14:sparkline>
              <xm:f>'Student Report'!J86:M86</xm:f>
              <xm:sqref>N86</xm:sqref>
            </x14:sparkline>
            <x14:sparkline>
              <xm:f>'Student Report'!J87:M87</xm:f>
              <xm:sqref>N87</xm:sqref>
            </x14:sparkline>
            <x14:sparkline>
              <xm:f>'Student Report'!J88:M88</xm:f>
              <xm:sqref>N88</xm:sqref>
            </x14:sparkline>
            <x14:sparkline>
              <xm:f>'Student Report'!J89:M89</xm:f>
              <xm:sqref>N89</xm:sqref>
            </x14:sparkline>
            <x14:sparkline>
              <xm:f>'Student Report'!J90:M90</xm:f>
              <xm:sqref>N90</xm:sqref>
            </x14:sparkline>
            <x14:sparkline>
              <xm:f>'Student Report'!J91:M91</xm:f>
              <xm:sqref>N91</xm:sqref>
            </x14:sparkline>
            <x14:sparkline>
              <xm:f>'Student Report'!J92:M92</xm:f>
              <xm:sqref>N92</xm:sqref>
            </x14:sparkline>
            <x14:sparkline>
              <xm:f>'Student Report'!J93:M93</xm:f>
              <xm:sqref>N93</xm:sqref>
            </x14:sparkline>
            <x14:sparkline>
              <xm:f>'Student Report'!J94:M94</xm:f>
              <xm:sqref>N94</xm:sqref>
            </x14:sparkline>
            <x14:sparkline>
              <xm:f>'Student Report'!J95:M95</xm:f>
              <xm:sqref>N95</xm:sqref>
            </x14:sparkline>
            <x14:sparkline>
              <xm:f>'Student Report'!J96:M96</xm:f>
              <xm:sqref>N96</xm:sqref>
            </x14:sparkline>
            <x14:sparkline>
              <xm:f>'Student Report'!J97:M97</xm:f>
              <xm:sqref>N97</xm:sqref>
            </x14:sparkline>
            <x14:sparkline>
              <xm:f>'Student Report'!J98:M98</xm:f>
              <xm:sqref>N98</xm:sqref>
            </x14:sparkline>
            <x14:sparkline>
              <xm:f>'Student Report'!J99:M99</xm:f>
              <xm:sqref>N99</xm:sqref>
            </x14:sparkline>
            <x14:sparkline>
              <xm:f>'Student Report'!J100:M100</xm:f>
              <xm:sqref>N100</xm:sqref>
            </x14:sparkline>
            <x14:sparkline>
              <xm:f>'Student Report'!J101:M101</xm:f>
              <xm:sqref>N101</xm:sqref>
            </x14:sparkline>
            <x14:sparkline>
              <xm:f>'Student Report'!J102:M102</xm:f>
              <xm:sqref>N102</xm:sqref>
            </x14:sparkline>
            <x14:sparkline>
              <xm:f>'Student Report'!J103:M103</xm:f>
              <xm:sqref>N103</xm:sqref>
            </x14:sparkline>
            <x14:sparkline>
              <xm:f>'Student Report'!J104:M104</xm:f>
              <xm:sqref>N104</xm:sqref>
            </x14:sparkline>
            <x14:sparkline>
              <xm:f>'Student Report'!J105:M105</xm:f>
              <xm:sqref>N105</xm:sqref>
            </x14:sparkline>
            <x14:sparkline>
              <xm:f>'Student Report'!J106:M106</xm:f>
              <xm:sqref>N106</xm:sqref>
            </x14:sparkline>
            <x14:sparkline>
              <xm:f>'Student Report'!J107:M107</xm:f>
              <xm:sqref>N107</xm:sqref>
            </x14:sparkline>
            <x14:sparkline>
              <xm:f>'Student Report'!J108:M108</xm:f>
              <xm:sqref>N108</xm:sqref>
            </x14:sparkline>
            <x14:sparkline>
              <xm:f>'Student Report'!J109:M109</xm:f>
              <xm:sqref>N109</xm:sqref>
            </x14:sparkline>
            <x14:sparkline>
              <xm:f>'Student Report'!J110:M110</xm:f>
              <xm:sqref>N110</xm:sqref>
            </x14:sparkline>
            <x14:sparkline>
              <xm:f>'Student Report'!J111:M111</xm:f>
              <xm:sqref>N111</xm:sqref>
            </x14:sparkline>
            <x14:sparkline>
              <xm:f>'Student Report'!J112:M112</xm:f>
              <xm:sqref>N112</xm:sqref>
            </x14:sparkline>
            <x14:sparkline>
              <xm:f>'Student Report'!J113:M113</xm:f>
              <xm:sqref>N113</xm:sqref>
            </x14:sparkline>
            <x14:sparkline>
              <xm:f>'Student Report'!J114:M114</xm:f>
              <xm:sqref>N114</xm:sqref>
            </x14:sparkline>
            <x14:sparkline>
              <xm:f>'Student Report'!J115:M115</xm:f>
              <xm:sqref>N115</xm:sqref>
            </x14:sparkline>
            <x14:sparkline>
              <xm:f>'Student Report'!J116:M116</xm:f>
              <xm:sqref>N116</xm:sqref>
            </x14:sparkline>
            <x14:sparkline>
              <xm:f>'Student Report'!J117:M117</xm:f>
              <xm:sqref>N117</xm:sqref>
            </x14:sparkline>
            <x14:sparkline>
              <xm:f>'Student Report'!J118:M118</xm:f>
              <xm:sqref>N118</xm:sqref>
            </x14:sparkline>
            <x14:sparkline>
              <xm:f>'Student Report'!J119:M119</xm:f>
              <xm:sqref>N119</xm:sqref>
            </x14:sparkline>
            <x14:sparkline>
              <xm:f>'Student Report'!J120:M120</xm:f>
              <xm:sqref>N120</xm:sqref>
            </x14:sparkline>
            <x14:sparkline>
              <xm:f>'Student Report'!J121:M121</xm:f>
              <xm:sqref>N121</xm:sqref>
            </x14:sparkline>
            <x14:sparkline>
              <xm:f>'Student Report'!J122:M122</xm:f>
              <xm:sqref>N122</xm:sqref>
            </x14:sparkline>
            <x14:sparkline>
              <xm:f>'Student Report'!J123:M123</xm:f>
              <xm:sqref>N123</xm:sqref>
            </x14:sparkline>
            <x14:sparkline>
              <xm:f>'Student Report'!J124:M124</xm:f>
              <xm:sqref>N124</xm:sqref>
            </x14:sparkline>
            <x14:sparkline>
              <xm:f>'Student Report'!J125:M125</xm:f>
              <xm:sqref>N125</xm:sqref>
            </x14:sparkline>
            <x14:sparkline>
              <xm:f>'Student Report'!J126:M126</xm:f>
              <xm:sqref>N126</xm:sqref>
            </x14:sparkline>
            <x14:sparkline>
              <xm:f>'Student Report'!J127:M127</xm:f>
              <xm:sqref>N127</xm:sqref>
            </x14:sparkline>
            <x14:sparkline>
              <xm:f>'Student Report'!J128:M128</xm:f>
              <xm:sqref>N128</xm:sqref>
            </x14:sparkline>
            <x14:sparkline>
              <xm:f>'Student Report'!J129:M129</xm:f>
              <xm:sqref>N129</xm:sqref>
            </x14:sparkline>
            <x14:sparkline>
              <xm:f>'Student Report'!J130:M130</xm:f>
              <xm:sqref>N130</xm:sqref>
            </x14:sparkline>
            <x14:sparkline>
              <xm:f>'Student Report'!J131:M131</xm:f>
              <xm:sqref>N131</xm:sqref>
            </x14:sparkline>
            <x14:sparkline>
              <xm:f>'Student Report'!J132:M132</xm:f>
              <xm:sqref>N132</xm:sqref>
            </x14:sparkline>
            <x14:sparkline>
              <xm:f>'Student Report'!J133:M133</xm:f>
              <xm:sqref>N133</xm:sqref>
            </x14:sparkline>
            <x14:sparkline>
              <xm:f>'Student Report'!J134:M134</xm:f>
              <xm:sqref>N134</xm:sqref>
            </x14:sparkline>
            <x14:sparkline>
              <xm:f>'Student Report'!J135:M135</xm:f>
              <xm:sqref>N135</xm:sqref>
            </x14:sparkline>
            <x14:sparkline>
              <xm:f>'Student Report'!J136:M136</xm:f>
              <xm:sqref>N136</xm:sqref>
            </x14:sparkline>
            <x14:sparkline>
              <xm:f>'Student Report'!J137:M137</xm:f>
              <xm:sqref>N137</xm:sqref>
            </x14:sparkline>
            <x14:sparkline>
              <xm:f>'Student Report'!J138:M138</xm:f>
              <xm:sqref>N138</xm:sqref>
            </x14:sparkline>
            <x14:sparkline>
              <xm:f>'Student Report'!J139:M139</xm:f>
              <xm:sqref>N139</xm:sqref>
            </x14:sparkline>
            <x14:sparkline>
              <xm:f>'Student Report'!J140:M140</xm:f>
              <xm:sqref>N140</xm:sqref>
            </x14:sparkline>
            <x14:sparkline>
              <xm:f>'Student Report'!J141:M141</xm:f>
              <xm:sqref>N141</xm:sqref>
            </x14:sparkline>
            <x14:sparkline>
              <xm:f>'Student Report'!J142:M142</xm:f>
              <xm:sqref>N142</xm:sqref>
            </x14:sparkline>
            <x14:sparkline>
              <xm:f>'Student Report'!J143:M143</xm:f>
              <xm:sqref>N143</xm:sqref>
            </x14:sparkline>
            <x14:sparkline>
              <xm:f>'Student Report'!J144:M144</xm:f>
              <xm:sqref>N144</xm:sqref>
            </x14:sparkline>
            <x14:sparkline>
              <xm:f>'Student Report'!J145:M145</xm:f>
              <xm:sqref>N145</xm:sqref>
            </x14:sparkline>
            <x14:sparkline>
              <xm:f>'Student Report'!J146:M146</xm:f>
              <xm:sqref>N146</xm:sqref>
            </x14:sparkline>
            <x14:sparkline>
              <xm:f>'Student Report'!J147:M147</xm:f>
              <xm:sqref>N147</xm:sqref>
            </x14:sparkline>
            <x14:sparkline>
              <xm:f>'Student Report'!J148:M148</xm:f>
              <xm:sqref>N148</xm:sqref>
            </x14:sparkline>
            <x14:sparkline>
              <xm:f>'Student Report'!J149:M149</xm:f>
              <xm:sqref>N149</xm:sqref>
            </x14:sparkline>
            <x14:sparkline>
              <xm:f>'Student Report'!J150:M150</xm:f>
              <xm:sqref>N150</xm:sqref>
            </x14:sparkline>
            <x14:sparkline>
              <xm:f>'Student Report'!J151:M151</xm:f>
              <xm:sqref>N151</xm:sqref>
            </x14:sparkline>
            <x14:sparkline>
              <xm:f>'Student Report'!J152:M152</xm:f>
              <xm:sqref>N152</xm:sqref>
            </x14:sparkline>
            <x14:sparkline>
              <xm:f>'Student Report'!J153:M153</xm:f>
              <xm:sqref>N153</xm:sqref>
            </x14:sparkline>
            <x14:sparkline>
              <xm:f>'Student Report'!J154:M154</xm:f>
              <xm:sqref>N154</xm:sqref>
            </x14:sparkline>
            <x14:sparkline>
              <xm:f>'Student Report'!J155:M155</xm:f>
              <xm:sqref>N155</xm:sqref>
            </x14:sparkline>
            <x14:sparkline>
              <xm:f>'Student Report'!J156:M156</xm:f>
              <xm:sqref>N156</xm:sqref>
            </x14:sparkline>
            <x14:sparkline>
              <xm:f>'Student Report'!J157:M157</xm:f>
              <xm:sqref>N157</xm:sqref>
            </x14:sparkline>
            <x14:sparkline>
              <xm:f>'Student Report'!J158:M158</xm:f>
              <xm:sqref>N158</xm:sqref>
            </x14:sparkline>
            <x14:sparkline>
              <xm:f>'Student Report'!J159:M159</xm:f>
              <xm:sqref>N159</xm:sqref>
            </x14:sparkline>
            <x14:sparkline>
              <xm:f>'Student Report'!J160:M160</xm:f>
              <xm:sqref>N160</xm:sqref>
            </x14:sparkline>
            <x14:sparkline>
              <xm:f>'Student Report'!J161:M161</xm:f>
              <xm:sqref>N161</xm:sqref>
            </x14:sparkline>
            <x14:sparkline>
              <xm:f>'Student Report'!J162:M162</xm:f>
              <xm:sqref>N162</xm:sqref>
            </x14:sparkline>
            <x14:sparkline>
              <xm:f>'Student Report'!J163:M163</xm:f>
              <xm:sqref>N163</xm:sqref>
            </x14:sparkline>
            <x14:sparkline>
              <xm:f>'Student Report'!J164:M164</xm:f>
              <xm:sqref>N164</xm:sqref>
            </x14:sparkline>
            <x14:sparkline>
              <xm:f>'Student Report'!J165:M165</xm:f>
              <xm:sqref>N165</xm:sqref>
            </x14:sparkline>
            <x14:sparkline>
              <xm:f>'Student Report'!J166:M166</xm:f>
              <xm:sqref>N166</xm:sqref>
            </x14:sparkline>
            <x14:sparkline>
              <xm:f>'Student Report'!J167:M167</xm:f>
              <xm:sqref>N167</xm:sqref>
            </x14:sparkline>
            <x14:sparkline>
              <xm:f>'Student Report'!J168:M168</xm:f>
              <xm:sqref>N168</xm:sqref>
            </x14:sparkline>
            <x14:sparkline>
              <xm:f>'Student Report'!J169:M169</xm:f>
              <xm:sqref>N169</xm:sqref>
            </x14:sparkline>
            <x14:sparkline>
              <xm:f>'Student Report'!J170:M170</xm:f>
              <xm:sqref>N170</xm:sqref>
            </x14:sparkline>
            <x14:sparkline>
              <xm:f>'Student Report'!J171:M171</xm:f>
              <xm:sqref>N171</xm:sqref>
            </x14:sparkline>
            <x14:sparkline>
              <xm:f>'Student Report'!J172:M172</xm:f>
              <xm:sqref>N172</xm:sqref>
            </x14:sparkline>
            <x14:sparkline>
              <xm:f>'Student Report'!J173:M173</xm:f>
              <xm:sqref>N173</xm:sqref>
            </x14:sparkline>
            <x14:sparkline>
              <xm:f>'Student Report'!J174:M174</xm:f>
              <xm:sqref>N174</xm:sqref>
            </x14:sparkline>
            <x14:sparkline>
              <xm:f>'Student Report'!J175:M175</xm:f>
              <xm:sqref>N175</xm:sqref>
            </x14:sparkline>
            <x14:sparkline>
              <xm:f>'Student Report'!J176:M176</xm:f>
              <xm:sqref>N176</xm:sqref>
            </x14:sparkline>
            <x14:sparkline>
              <xm:f>'Student Report'!J177:M177</xm:f>
              <xm:sqref>N177</xm:sqref>
            </x14:sparkline>
            <x14:sparkline>
              <xm:f>'Student Report'!J178:M178</xm:f>
              <xm:sqref>N178</xm:sqref>
            </x14:sparkline>
            <x14:sparkline>
              <xm:f>'Student Report'!J179:M179</xm:f>
              <xm:sqref>N179</xm:sqref>
            </x14:sparkline>
            <x14:sparkline>
              <xm:f>'Student Report'!J180:M180</xm:f>
              <xm:sqref>N180</xm:sqref>
            </x14:sparkline>
            <x14:sparkline>
              <xm:f>'Student Report'!J181:M181</xm:f>
              <xm:sqref>N181</xm:sqref>
            </x14:sparkline>
            <x14:sparkline>
              <xm:f>'Student Report'!J182:M182</xm:f>
              <xm:sqref>N182</xm:sqref>
            </x14:sparkline>
            <x14:sparkline>
              <xm:f>'Student Report'!J183:M183</xm:f>
              <xm:sqref>N183</xm:sqref>
            </x14:sparkline>
            <x14:sparkline>
              <xm:f>'Student Report'!J184:M184</xm:f>
              <xm:sqref>N184</xm:sqref>
            </x14:sparkline>
            <x14:sparkline>
              <xm:f>'Student Report'!J185:M185</xm:f>
              <xm:sqref>N185</xm:sqref>
            </x14:sparkline>
            <x14:sparkline>
              <xm:f>'Student Report'!J186:M186</xm:f>
              <xm:sqref>N186</xm:sqref>
            </x14:sparkline>
            <x14:sparkline>
              <xm:f>'Student Report'!J187:M187</xm:f>
              <xm:sqref>N187</xm:sqref>
            </x14:sparkline>
            <x14:sparkline>
              <xm:f>'Student Report'!J188:M188</xm:f>
              <xm:sqref>N188</xm:sqref>
            </x14:sparkline>
            <x14:sparkline>
              <xm:f>'Student Report'!J189:M189</xm:f>
              <xm:sqref>N189</xm:sqref>
            </x14:sparkline>
            <x14:sparkline>
              <xm:f>'Student Report'!J190:M190</xm:f>
              <xm:sqref>N190</xm:sqref>
            </x14:sparkline>
            <x14:sparkline>
              <xm:f>'Student Report'!J191:M191</xm:f>
              <xm:sqref>N191</xm:sqref>
            </x14:sparkline>
            <x14:sparkline>
              <xm:f>'Student Report'!J192:M192</xm:f>
              <xm:sqref>N192</xm:sqref>
            </x14:sparkline>
            <x14:sparkline>
              <xm:f>'Student Report'!J193:M193</xm:f>
              <xm:sqref>N193</xm:sqref>
            </x14:sparkline>
            <x14:sparkline>
              <xm:f>'Student Report'!J194:M194</xm:f>
              <xm:sqref>N194</xm:sqref>
            </x14:sparkline>
            <x14:sparkline>
              <xm:f>'Student Report'!J195:M195</xm:f>
              <xm:sqref>N195</xm:sqref>
            </x14:sparkline>
            <x14:sparkline>
              <xm:f>'Student Report'!J196:M196</xm:f>
              <xm:sqref>N196</xm:sqref>
            </x14:sparkline>
            <x14:sparkline>
              <xm:f>'Student Report'!J197:M197</xm:f>
              <xm:sqref>N197</xm:sqref>
            </x14:sparkline>
            <x14:sparkline>
              <xm:f>'Student Report'!J198:M198</xm:f>
              <xm:sqref>N198</xm:sqref>
            </x14:sparkline>
            <x14:sparkline>
              <xm:f>'Student Report'!J199:M199</xm:f>
              <xm:sqref>N199</xm:sqref>
            </x14:sparkline>
            <x14:sparkline>
              <xm:f>'Student Report'!J200:M200</xm:f>
              <xm:sqref>N200</xm:sqref>
            </x14:sparkline>
            <x14:sparkline>
              <xm:f>'Student Report'!J201:M201</xm:f>
              <xm:sqref>N201</xm:sqref>
            </x14:sparkline>
            <x14:sparkline>
              <xm:f>'Student Report'!J202:M202</xm:f>
              <xm:sqref>N202</xm:sqref>
            </x14:sparkline>
            <x14:sparkline>
              <xm:f>'Student Report'!J203:M203</xm:f>
              <xm:sqref>N203</xm:sqref>
            </x14:sparkline>
            <x14:sparkline>
              <xm:f>'Student Report'!J204:M204</xm:f>
              <xm:sqref>N204</xm:sqref>
            </x14:sparkline>
            <x14:sparkline>
              <xm:f>'Student Report'!J205:M205</xm:f>
              <xm:sqref>N205</xm:sqref>
            </x14:sparkline>
            <x14:sparkline>
              <xm:f>'Student Report'!J206:M206</xm:f>
              <xm:sqref>N206</xm:sqref>
            </x14:sparkline>
            <x14:sparkline>
              <xm:f>'Student Report'!J207:M207</xm:f>
              <xm:sqref>N207</xm:sqref>
            </x14:sparkline>
            <x14:sparkline>
              <xm:f>'Student Report'!J208:M208</xm:f>
              <xm:sqref>N208</xm:sqref>
            </x14:sparkline>
            <x14:sparkline>
              <xm:f>'Student Report'!J209:M209</xm:f>
              <xm:sqref>N209</xm:sqref>
            </x14:sparkline>
            <x14:sparkline>
              <xm:f>'Student Report'!J210:M210</xm:f>
              <xm:sqref>N210</xm:sqref>
            </x14:sparkline>
            <x14:sparkline>
              <xm:f>'Student Report'!J211:M211</xm:f>
              <xm:sqref>N211</xm:sqref>
            </x14:sparkline>
            <x14:sparkline>
              <xm:f>'Student Report'!J212:M212</xm:f>
              <xm:sqref>N212</xm:sqref>
            </x14:sparkline>
            <x14:sparkline>
              <xm:f>'Student Report'!J213:M213</xm:f>
              <xm:sqref>N213</xm:sqref>
            </x14:sparkline>
            <x14:sparkline>
              <xm:f>'Student Report'!J214:M214</xm:f>
              <xm:sqref>N214</xm:sqref>
            </x14:sparkline>
            <x14:sparkline>
              <xm:f>'Student Report'!J215:M215</xm:f>
              <xm:sqref>N215</xm:sqref>
            </x14:sparkline>
            <x14:sparkline>
              <xm:f>'Student Report'!J216:M216</xm:f>
              <xm:sqref>N216</xm:sqref>
            </x14:sparkline>
            <x14:sparkline>
              <xm:f>'Student Report'!J217:M217</xm:f>
              <xm:sqref>N217</xm:sqref>
            </x14:sparkline>
            <x14:sparkline>
              <xm:f>'Student Report'!J218:M218</xm:f>
              <xm:sqref>N218</xm:sqref>
            </x14:sparkline>
            <x14:sparkline>
              <xm:f>'Student Report'!J219:M219</xm:f>
              <xm:sqref>N219</xm:sqref>
            </x14:sparkline>
            <x14:sparkline>
              <xm:f>'Student Report'!J220:M220</xm:f>
              <xm:sqref>N220</xm:sqref>
            </x14:sparkline>
            <x14:sparkline>
              <xm:f>'Student Report'!J221:M221</xm:f>
              <xm:sqref>N221</xm:sqref>
            </x14:sparkline>
            <x14:sparkline>
              <xm:f>'Student Report'!J222:M222</xm:f>
              <xm:sqref>N222</xm:sqref>
            </x14:sparkline>
            <x14:sparkline>
              <xm:f>'Student Report'!J223:M223</xm:f>
              <xm:sqref>N223</xm:sqref>
            </x14:sparkline>
            <x14:sparkline>
              <xm:f>'Student Report'!J224:M224</xm:f>
              <xm:sqref>N224</xm:sqref>
            </x14:sparkline>
            <x14:sparkline>
              <xm:f>'Student Report'!J225:M225</xm:f>
              <xm:sqref>N225</xm:sqref>
            </x14:sparkline>
            <x14:sparkline>
              <xm:f>'Student Report'!J226:M226</xm:f>
              <xm:sqref>N226</xm:sqref>
            </x14:sparkline>
            <x14:sparkline>
              <xm:f>'Student Report'!J227:M227</xm:f>
              <xm:sqref>N227</xm:sqref>
            </x14:sparkline>
            <x14:sparkline>
              <xm:f>'Student Report'!J228:M228</xm:f>
              <xm:sqref>N228</xm:sqref>
            </x14:sparkline>
            <x14:sparkline>
              <xm:f>'Student Report'!J229:M229</xm:f>
              <xm:sqref>N229</xm:sqref>
            </x14:sparkline>
            <x14:sparkline>
              <xm:f>'Student Report'!J230:M230</xm:f>
              <xm:sqref>N230</xm:sqref>
            </x14:sparkline>
            <x14:sparkline>
              <xm:f>'Student Report'!J231:M231</xm:f>
              <xm:sqref>N231</xm:sqref>
            </x14:sparkline>
            <x14:sparkline>
              <xm:f>'Student Report'!J232:M232</xm:f>
              <xm:sqref>N232</xm:sqref>
            </x14:sparkline>
            <x14:sparkline>
              <xm:f>'Student Report'!J233:M233</xm:f>
              <xm:sqref>N233</xm:sqref>
            </x14:sparkline>
            <x14:sparkline>
              <xm:f>'Student Report'!J234:M234</xm:f>
              <xm:sqref>N234</xm:sqref>
            </x14:sparkline>
            <x14:sparkline>
              <xm:f>'Student Report'!J235:M235</xm:f>
              <xm:sqref>N235</xm:sqref>
            </x14:sparkline>
            <x14:sparkline>
              <xm:f>'Student Report'!J236:M236</xm:f>
              <xm:sqref>N236</xm:sqref>
            </x14:sparkline>
            <x14:sparkline>
              <xm:f>'Student Report'!J237:M237</xm:f>
              <xm:sqref>N237</xm:sqref>
            </x14:sparkline>
            <x14:sparkline>
              <xm:f>'Student Report'!J238:M238</xm:f>
              <xm:sqref>N238</xm:sqref>
            </x14:sparkline>
            <x14:sparkline>
              <xm:f>'Student Report'!J239:M239</xm:f>
              <xm:sqref>N239</xm:sqref>
            </x14:sparkline>
            <x14:sparkline>
              <xm:f>'Student Report'!J240:M240</xm:f>
              <xm:sqref>N240</xm:sqref>
            </x14:sparkline>
            <x14:sparkline>
              <xm:f>'Student Report'!J241:M241</xm:f>
              <xm:sqref>N241</xm:sqref>
            </x14:sparkline>
            <x14:sparkline>
              <xm:f>'Student Report'!J242:M242</xm:f>
              <xm:sqref>N242</xm:sqref>
            </x14:sparkline>
            <x14:sparkline>
              <xm:f>'Student Report'!J243:M243</xm:f>
              <xm:sqref>N243</xm:sqref>
            </x14:sparkline>
            <x14:sparkline>
              <xm:f>'Student Report'!J244:M244</xm:f>
              <xm:sqref>N244</xm:sqref>
            </x14:sparkline>
            <x14:sparkline>
              <xm:f>'Student Report'!J245:M245</xm:f>
              <xm:sqref>N245</xm:sqref>
            </x14:sparkline>
            <x14:sparkline>
              <xm:f>'Student Report'!J246:M246</xm:f>
              <xm:sqref>N246</xm:sqref>
            </x14:sparkline>
            <x14:sparkline>
              <xm:f>'Student Report'!J247:M247</xm:f>
              <xm:sqref>N247</xm:sqref>
            </x14:sparkline>
            <x14:sparkline>
              <xm:f>'Student Report'!J248:M248</xm:f>
              <xm:sqref>N248</xm:sqref>
            </x14:sparkline>
            <x14:sparkline>
              <xm:f>'Student Report'!J249:M249</xm:f>
              <xm:sqref>N249</xm:sqref>
            </x14:sparkline>
            <x14:sparkline>
              <xm:f>'Student Report'!J250:M250</xm:f>
              <xm:sqref>N250</xm:sqref>
            </x14:sparkline>
            <x14:sparkline>
              <xm:f>'Student Report'!J251:M251</xm:f>
              <xm:sqref>N251</xm:sqref>
            </x14:sparkline>
            <x14:sparkline>
              <xm:f>'Student Report'!J252:M252</xm:f>
              <xm:sqref>N252</xm:sqref>
            </x14:sparkline>
            <x14:sparkline>
              <xm:f>'Student Report'!J253:M253</xm:f>
              <xm:sqref>N253</xm:sqref>
            </x14:sparkline>
            <x14:sparkline>
              <xm:f>'Student Report'!J254:M254</xm:f>
              <xm:sqref>N254</xm:sqref>
            </x14:sparkline>
            <x14:sparkline>
              <xm:f>'Student Report'!J255:M255</xm:f>
              <xm:sqref>N255</xm:sqref>
            </x14:sparkline>
            <x14:sparkline>
              <xm:f>'Student Report'!J256:M256</xm:f>
              <xm:sqref>N256</xm:sqref>
            </x14:sparkline>
            <x14:sparkline>
              <xm:f>'Student Report'!J257:M257</xm:f>
              <xm:sqref>N257</xm:sqref>
            </x14:sparkline>
            <x14:sparkline>
              <xm:f>'Student Report'!J258:M258</xm:f>
              <xm:sqref>N258</xm:sqref>
            </x14:sparkline>
            <x14:sparkline>
              <xm:f>'Student Report'!J259:M259</xm:f>
              <xm:sqref>N259</xm:sqref>
            </x14:sparkline>
            <x14:sparkline>
              <xm:f>'Student Report'!J260:M260</xm:f>
              <xm:sqref>N260</xm:sqref>
            </x14:sparkline>
            <x14:sparkline>
              <xm:f>'Student Report'!J261:M261</xm:f>
              <xm:sqref>N261</xm:sqref>
            </x14:sparkline>
            <x14:sparkline>
              <xm:f>'Student Report'!J262:M262</xm:f>
              <xm:sqref>N262</xm:sqref>
            </x14:sparkline>
            <x14:sparkline>
              <xm:f>'Student Report'!J263:M263</xm:f>
              <xm:sqref>N263</xm:sqref>
            </x14:sparkline>
            <x14:sparkline>
              <xm:f>'Student Report'!J264:M264</xm:f>
              <xm:sqref>N264</xm:sqref>
            </x14:sparkline>
            <x14:sparkline>
              <xm:f>'Student Report'!J265:M265</xm:f>
              <xm:sqref>N265</xm:sqref>
            </x14:sparkline>
            <x14:sparkline>
              <xm:f>'Student Report'!J266:M266</xm:f>
              <xm:sqref>N266</xm:sqref>
            </x14:sparkline>
            <x14:sparkline>
              <xm:f>'Student Report'!J267:M267</xm:f>
              <xm:sqref>N267</xm:sqref>
            </x14:sparkline>
            <x14:sparkline>
              <xm:f>'Student Report'!J268:M268</xm:f>
              <xm:sqref>N268</xm:sqref>
            </x14:sparkline>
            <x14:sparkline>
              <xm:f>'Student Report'!J269:M269</xm:f>
              <xm:sqref>N269</xm:sqref>
            </x14:sparkline>
            <x14:sparkline>
              <xm:f>'Student Report'!J270:M270</xm:f>
              <xm:sqref>N270</xm:sqref>
            </x14:sparkline>
            <x14:sparkline>
              <xm:f>'Student Report'!J271:M271</xm:f>
              <xm:sqref>N271</xm:sqref>
            </x14:sparkline>
            <x14:sparkline>
              <xm:f>'Student Report'!J272:M272</xm:f>
              <xm:sqref>N272</xm:sqref>
            </x14:sparkline>
            <x14:sparkline>
              <xm:f>'Student Report'!J273:M273</xm:f>
              <xm:sqref>N273</xm:sqref>
            </x14:sparkline>
            <x14:sparkline>
              <xm:f>'Student Report'!J274:M274</xm:f>
              <xm:sqref>N274</xm:sqref>
            </x14:sparkline>
            <x14:sparkline>
              <xm:f>'Student Report'!J275:M275</xm:f>
              <xm:sqref>N275</xm:sqref>
            </x14:sparkline>
            <x14:sparkline>
              <xm:f>'Student Report'!J276:M276</xm:f>
              <xm:sqref>N276</xm:sqref>
            </x14:sparkline>
            <x14:sparkline>
              <xm:f>'Student Report'!J277:M277</xm:f>
              <xm:sqref>N277</xm:sqref>
            </x14:sparkline>
            <x14:sparkline>
              <xm:f>'Student Report'!J278:M278</xm:f>
              <xm:sqref>N278</xm:sqref>
            </x14:sparkline>
            <x14:sparkline>
              <xm:f>'Student Report'!J279:M279</xm:f>
              <xm:sqref>N279</xm:sqref>
            </x14:sparkline>
            <x14:sparkline>
              <xm:f>'Student Report'!J280:M280</xm:f>
              <xm:sqref>N280</xm:sqref>
            </x14:sparkline>
            <x14:sparkline>
              <xm:f>'Student Report'!J281:M281</xm:f>
              <xm:sqref>N281</xm:sqref>
            </x14:sparkline>
            <x14:sparkline>
              <xm:f>'Student Report'!J282:M282</xm:f>
              <xm:sqref>N282</xm:sqref>
            </x14:sparkline>
            <x14:sparkline>
              <xm:f>'Student Report'!J283:M283</xm:f>
              <xm:sqref>N283</xm:sqref>
            </x14:sparkline>
            <x14:sparkline>
              <xm:f>'Student Report'!J284:M284</xm:f>
              <xm:sqref>N284</xm:sqref>
            </x14:sparkline>
            <x14:sparkline>
              <xm:f>'Student Report'!J285:M285</xm:f>
              <xm:sqref>N285</xm:sqref>
            </x14:sparkline>
            <x14:sparkline>
              <xm:f>'Student Report'!J286:M286</xm:f>
              <xm:sqref>N286</xm:sqref>
            </x14:sparkline>
            <x14:sparkline>
              <xm:f>'Student Report'!J287:M287</xm:f>
              <xm:sqref>N287</xm:sqref>
            </x14:sparkline>
            <x14:sparkline>
              <xm:f>'Student Report'!J288:M288</xm:f>
              <xm:sqref>N288</xm:sqref>
            </x14:sparkline>
            <x14:sparkline>
              <xm:f>'Student Report'!J289:M289</xm:f>
              <xm:sqref>N289</xm:sqref>
            </x14:sparkline>
            <x14:sparkline>
              <xm:f>'Student Report'!J290:M290</xm:f>
              <xm:sqref>N290</xm:sqref>
            </x14:sparkline>
            <x14:sparkline>
              <xm:f>'Student Report'!J291:M291</xm:f>
              <xm:sqref>N291</xm:sqref>
            </x14:sparkline>
            <x14:sparkline>
              <xm:f>'Student Report'!J292:M292</xm:f>
              <xm:sqref>N292</xm:sqref>
            </x14:sparkline>
            <x14:sparkline>
              <xm:f>'Student Report'!J293:M293</xm:f>
              <xm:sqref>N293</xm:sqref>
            </x14:sparkline>
            <x14:sparkline>
              <xm:f>'Student Report'!J294:M294</xm:f>
              <xm:sqref>N294</xm:sqref>
            </x14:sparkline>
            <x14:sparkline>
              <xm:f>'Student Report'!J295:M295</xm:f>
              <xm:sqref>N295</xm:sqref>
            </x14:sparkline>
            <x14:sparkline>
              <xm:f>'Student Report'!J296:M296</xm:f>
              <xm:sqref>N296</xm:sqref>
            </x14:sparkline>
            <x14:sparkline>
              <xm:f>'Student Report'!J297:M297</xm:f>
              <xm:sqref>N297</xm:sqref>
            </x14:sparkline>
            <x14:sparkline>
              <xm:f>'Student Report'!J298:M298</xm:f>
              <xm:sqref>N298</xm:sqref>
            </x14:sparkline>
            <x14:sparkline>
              <xm:f>'Student Report'!J299:M299</xm:f>
              <xm:sqref>N299</xm:sqref>
            </x14:sparkline>
            <x14:sparkline>
              <xm:f>'Student Report'!J300:M300</xm:f>
              <xm:sqref>N300</xm:sqref>
            </x14:sparkline>
            <x14:sparkline>
              <xm:f>'Student Report'!J301:M301</xm:f>
              <xm:sqref>N301</xm:sqref>
            </x14:sparkline>
            <x14:sparkline>
              <xm:f>'Student Report'!J302:M302</xm:f>
              <xm:sqref>N302</xm:sqref>
            </x14:sparkline>
            <x14:sparkline>
              <xm:f>'Student Report'!J303:M303</xm:f>
              <xm:sqref>N303</xm:sqref>
            </x14:sparkline>
            <x14:sparkline>
              <xm:f>'Student Report'!J304:M304</xm:f>
              <xm:sqref>N304</xm:sqref>
            </x14:sparkline>
            <x14:sparkline>
              <xm:f>'Student Report'!J305:M305</xm:f>
              <xm:sqref>N305</xm:sqref>
            </x14:sparkline>
            <x14:sparkline>
              <xm:f>'Student Report'!J306:M306</xm:f>
              <xm:sqref>N306</xm:sqref>
            </x14:sparkline>
            <x14:sparkline>
              <xm:f>'Student Report'!J307:M307</xm:f>
              <xm:sqref>N307</xm:sqref>
            </x14:sparkline>
            <x14:sparkline>
              <xm:f>'Student Report'!J308:M308</xm:f>
              <xm:sqref>N308</xm:sqref>
            </x14:sparkline>
            <x14:sparkline>
              <xm:f>'Student Report'!J309:M309</xm:f>
              <xm:sqref>N309</xm:sqref>
            </x14:sparkline>
            <x14:sparkline>
              <xm:f>'Student Report'!J310:M310</xm:f>
              <xm:sqref>N310</xm:sqref>
            </x14:sparkline>
            <x14:sparkline>
              <xm:f>'Student Report'!J311:M311</xm:f>
              <xm:sqref>N311</xm:sqref>
            </x14:sparkline>
            <x14:sparkline>
              <xm:f>'Student Report'!J312:M312</xm:f>
              <xm:sqref>N312</xm:sqref>
            </x14:sparkline>
            <x14:sparkline>
              <xm:f>'Student Report'!J313:M313</xm:f>
              <xm:sqref>N313</xm:sqref>
            </x14:sparkline>
            <x14:sparkline>
              <xm:f>'Student Report'!J314:M314</xm:f>
              <xm:sqref>N314</xm:sqref>
            </x14:sparkline>
            <x14:sparkline>
              <xm:f>'Student Report'!J315:M315</xm:f>
              <xm:sqref>N315</xm:sqref>
            </x14:sparkline>
            <x14:sparkline>
              <xm:f>'Student Report'!J316:M316</xm:f>
              <xm:sqref>N316</xm:sqref>
            </x14:sparkline>
            <x14:sparkline>
              <xm:f>'Student Report'!J317:M317</xm:f>
              <xm:sqref>N317</xm:sqref>
            </x14:sparkline>
            <x14:sparkline>
              <xm:f>'Student Report'!J318:M318</xm:f>
              <xm:sqref>N318</xm:sqref>
            </x14:sparkline>
            <x14:sparkline>
              <xm:f>'Student Report'!J319:M319</xm:f>
              <xm:sqref>N319</xm:sqref>
            </x14:sparkline>
            <x14:sparkline>
              <xm:f>'Student Report'!J320:M320</xm:f>
              <xm:sqref>N320</xm:sqref>
            </x14:sparkline>
            <x14:sparkline>
              <xm:f>'Student Report'!J321:M321</xm:f>
              <xm:sqref>N321</xm:sqref>
            </x14:sparkline>
            <x14:sparkline>
              <xm:f>'Student Report'!J322:M322</xm:f>
              <xm:sqref>N322</xm:sqref>
            </x14:sparkline>
            <x14:sparkline>
              <xm:f>'Student Report'!J323:M323</xm:f>
              <xm:sqref>N323</xm:sqref>
            </x14:sparkline>
            <x14:sparkline>
              <xm:f>'Student Report'!J324:M324</xm:f>
              <xm:sqref>N324</xm:sqref>
            </x14:sparkline>
            <x14:sparkline>
              <xm:f>'Student Report'!J325:M325</xm:f>
              <xm:sqref>N325</xm:sqref>
            </x14:sparkline>
            <x14:sparkline>
              <xm:f>'Student Report'!J326:M326</xm:f>
              <xm:sqref>N326</xm:sqref>
            </x14:sparkline>
            <x14:sparkline>
              <xm:f>'Student Report'!J327:M327</xm:f>
              <xm:sqref>N327</xm:sqref>
            </x14:sparkline>
            <x14:sparkline>
              <xm:f>'Student Report'!J328:M328</xm:f>
              <xm:sqref>N328</xm:sqref>
            </x14:sparkline>
            <x14:sparkline>
              <xm:f>'Student Report'!J329:M329</xm:f>
              <xm:sqref>N329</xm:sqref>
            </x14:sparkline>
            <x14:sparkline>
              <xm:f>'Student Report'!J330:M330</xm:f>
              <xm:sqref>N330</xm:sqref>
            </x14:sparkline>
            <x14:sparkline>
              <xm:f>'Student Report'!J331:M331</xm:f>
              <xm:sqref>N331</xm:sqref>
            </x14:sparkline>
            <x14:sparkline>
              <xm:f>'Student Report'!J332:M332</xm:f>
              <xm:sqref>N332</xm:sqref>
            </x14:sparkline>
            <x14:sparkline>
              <xm:f>'Student Report'!J333:M333</xm:f>
              <xm:sqref>N333</xm:sqref>
            </x14:sparkline>
            <x14:sparkline>
              <xm:f>'Student Report'!J334:M334</xm:f>
              <xm:sqref>N334</xm:sqref>
            </x14:sparkline>
            <x14:sparkline>
              <xm:f>'Student Report'!J335:M335</xm:f>
              <xm:sqref>N335</xm:sqref>
            </x14:sparkline>
            <x14:sparkline>
              <xm:f>'Student Report'!J336:M336</xm:f>
              <xm:sqref>N336</xm:sqref>
            </x14:sparkline>
            <x14:sparkline>
              <xm:f>'Student Report'!J337:M337</xm:f>
              <xm:sqref>N337</xm:sqref>
            </x14:sparkline>
            <x14:sparkline>
              <xm:f>'Student Report'!J338:M338</xm:f>
              <xm:sqref>N338</xm:sqref>
            </x14:sparkline>
            <x14:sparkline>
              <xm:f>'Student Report'!J339:M339</xm:f>
              <xm:sqref>N339</xm:sqref>
            </x14:sparkline>
            <x14:sparkline>
              <xm:f>'Student Report'!J340:M340</xm:f>
              <xm:sqref>N340</xm:sqref>
            </x14:sparkline>
            <x14:sparkline>
              <xm:f>'Student Report'!J341:M341</xm:f>
              <xm:sqref>N341</xm:sqref>
            </x14:sparkline>
            <x14:sparkline>
              <xm:f>'Student Report'!J342:M342</xm:f>
              <xm:sqref>N342</xm:sqref>
            </x14:sparkline>
            <x14:sparkline>
              <xm:f>'Student Report'!J343:M343</xm:f>
              <xm:sqref>N343</xm:sqref>
            </x14:sparkline>
            <x14:sparkline>
              <xm:f>'Student Report'!J344:M344</xm:f>
              <xm:sqref>N344</xm:sqref>
            </x14:sparkline>
            <x14:sparkline>
              <xm:f>'Student Report'!J345:M345</xm:f>
              <xm:sqref>N345</xm:sqref>
            </x14:sparkline>
            <x14:sparkline>
              <xm:f>'Student Report'!J346:M346</xm:f>
              <xm:sqref>N346</xm:sqref>
            </x14:sparkline>
            <x14:sparkline>
              <xm:f>'Student Report'!J347:M347</xm:f>
              <xm:sqref>N347</xm:sqref>
            </x14:sparkline>
            <x14:sparkline>
              <xm:f>'Student Report'!J348:M348</xm:f>
              <xm:sqref>N348</xm:sqref>
            </x14:sparkline>
            <x14:sparkline>
              <xm:f>'Student Report'!J349:M349</xm:f>
              <xm:sqref>N349</xm:sqref>
            </x14:sparkline>
            <x14:sparkline>
              <xm:f>'Student Report'!J350:M350</xm:f>
              <xm:sqref>N350</xm:sqref>
            </x14:sparkline>
            <x14:sparkline>
              <xm:f>'Student Report'!J351:M351</xm:f>
              <xm:sqref>N351</xm:sqref>
            </x14:sparkline>
            <x14:sparkline>
              <xm:f>'Student Report'!J352:M352</xm:f>
              <xm:sqref>N352</xm:sqref>
            </x14:sparkline>
            <x14:sparkline>
              <xm:f>'Student Report'!J353:M353</xm:f>
              <xm:sqref>N353</xm:sqref>
            </x14:sparkline>
            <x14:sparkline>
              <xm:f>'Student Report'!J354:M354</xm:f>
              <xm:sqref>N354</xm:sqref>
            </x14:sparkline>
            <x14:sparkline>
              <xm:f>'Student Report'!J355:M355</xm:f>
              <xm:sqref>N355</xm:sqref>
            </x14:sparkline>
            <x14:sparkline>
              <xm:f>'Student Report'!J356:M356</xm:f>
              <xm:sqref>N356</xm:sqref>
            </x14:sparkline>
            <x14:sparkline>
              <xm:f>'Student Report'!J357:M357</xm:f>
              <xm:sqref>N357</xm:sqref>
            </x14:sparkline>
            <x14:sparkline>
              <xm:f>'Student Report'!J358:M358</xm:f>
              <xm:sqref>N358</xm:sqref>
            </x14:sparkline>
            <x14:sparkline>
              <xm:f>'Student Report'!J359:M359</xm:f>
              <xm:sqref>N359</xm:sqref>
            </x14:sparkline>
            <x14:sparkline>
              <xm:f>'Student Report'!J360:M360</xm:f>
              <xm:sqref>N360</xm:sqref>
            </x14:sparkline>
            <x14:sparkline>
              <xm:f>'Student Report'!J361:M361</xm:f>
              <xm:sqref>N361</xm:sqref>
            </x14:sparkline>
            <x14:sparkline>
              <xm:f>'Student Report'!J362:M362</xm:f>
              <xm:sqref>N362</xm:sqref>
            </x14:sparkline>
            <x14:sparkline>
              <xm:f>'Student Report'!J363:M363</xm:f>
              <xm:sqref>N363</xm:sqref>
            </x14:sparkline>
            <x14:sparkline>
              <xm:f>'Student Report'!J364:M364</xm:f>
              <xm:sqref>N364</xm:sqref>
            </x14:sparkline>
            <x14:sparkline>
              <xm:f>'Student Report'!J365:M365</xm:f>
              <xm:sqref>N365</xm:sqref>
            </x14:sparkline>
            <x14:sparkline>
              <xm:f>'Student Report'!J366:M366</xm:f>
              <xm:sqref>N366</xm:sqref>
            </x14:sparkline>
            <x14:sparkline>
              <xm:f>'Student Report'!J367:M367</xm:f>
              <xm:sqref>N367</xm:sqref>
            </x14:sparkline>
            <x14:sparkline>
              <xm:f>'Student Report'!J368:M368</xm:f>
              <xm:sqref>N368</xm:sqref>
            </x14:sparkline>
            <x14:sparkline>
              <xm:f>'Student Report'!J369:M369</xm:f>
              <xm:sqref>N369</xm:sqref>
            </x14:sparkline>
            <x14:sparkline>
              <xm:f>'Student Report'!J370:M370</xm:f>
              <xm:sqref>N370</xm:sqref>
            </x14:sparkline>
            <x14:sparkline>
              <xm:f>'Student Report'!J371:M371</xm:f>
              <xm:sqref>N371</xm:sqref>
            </x14:sparkline>
            <x14:sparkline>
              <xm:f>'Student Report'!J372:M372</xm:f>
              <xm:sqref>N372</xm:sqref>
            </x14:sparkline>
            <x14:sparkline>
              <xm:f>'Student Report'!J373:M373</xm:f>
              <xm:sqref>N373</xm:sqref>
            </x14:sparkline>
            <x14:sparkline>
              <xm:f>'Student Report'!J374:M374</xm:f>
              <xm:sqref>N374</xm:sqref>
            </x14:sparkline>
            <x14:sparkline>
              <xm:f>'Student Report'!J375:M375</xm:f>
              <xm:sqref>N375</xm:sqref>
            </x14:sparkline>
            <x14:sparkline>
              <xm:f>'Student Report'!J376:M376</xm:f>
              <xm:sqref>N376</xm:sqref>
            </x14:sparkline>
            <x14:sparkline>
              <xm:f>'Student Report'!J377:M377</xm:f>
              <xm:sqref>N377</xm:sqref>
            </x14:sparkline>
            <x14:sparkline>
              <xm:f>'Student Report'!J378:M378</xm:f>
              <xm:sqref>N378</xm:sqref>
            </x14:sparkline>
            <x14:sparkline>
              <xm:f>'Student Report'!J379:M379</xm:f>
              <xm:sqref>N379</xm:sqref>
            </x14:sparkline>
            <x14:sparkline>
              <xm:f>'Student Report'!J380:M380</xm:f>
              <xm:sqref>N380</xm:sqref>
            </x14:sparkline>
            <x14:sparkline>
              <xm:f>'Student Report'!J381:M381</xm:f>
              <xm:sqref>N381</xm:sqref>
            </x14:sparkline>
            <x14:sparkline>
              <xm:f>'Student Report'!J382:M382</xm:f>
              <xm:sqref>N382</xm:sqref>
            </x14:sparkline>
            <x14:sparkline>
              <xm:f>'Student Report'!J383:M383</xm:f>
              <xm:sqref>N383</xm:sqref>
            </x14:sparkline>
            <x14:sparkline>
              <xm:f>'Student Report'!J384:M384</xm:f>
              <xm:sqref>N384</xm:sqref>
            </x14:sparkline>
            <x14:sparkline>
              <xm:f>'Student Report'!J385:M385</xm:f>
              <xm:sqref>N385</xm:sqref>
            </x14:sparkline>
            <x14:sparkline>
              <xm:f>'Student Report'!J386:M386</xm:f>
              <xm:sqref>N386</xm:sqref>
            </x14:sparkline>
            <x14:sparkline>
              <xm:f>'Student Report'!J387:M387</xm:f>
              <xm:sqref>N387</xm:sqref>
            </x14:sparkline>
            <x14:sparkline>
              <xm:f>'Student Report'!J388:M388</xm:f>
              <xm:sqref>N388</xm:sqref>
            </x14:sparkline>
            <x14:sparkline>
              <xm:f>'Student Report'!J389:M389</xm:f>
              <xm:sqref>N389</xm:sqref>
            </x14:sparkline>
            <x14:sparkline>
              <xm:f>'Student Report'!J390:M390</xm:f>
              <xm:sqref>N390</xm:sqref>
            </x14:sparkline>
            <x14:sparkline>
              <xm:f>'Student Report'!J391:M391</xm:f>
              <xm:sqref>N391</xm:sqref>
            </x14:sparkline>
            <x14:sparkline>
              <xm:f>'Student Report'!J392:M392</xm:f>
              <xm:sqref>N392</xm:sqref>
            </x14:sparkline>
            <x14:sparkline>
              <xm:f>'Student Report'!J393:M393</xm:f>
              <xm:sqref>N393</xm:sqref>
            </x14:sparkline>
            <x14:sparkline>
              <xm:f>'Student Report'!J394:M394</xm:f>
              <xm:sqref>N394</xm:sqref>
            </x14:sparkline>
            <x14:sparkline>
              <xm:f>'Student Report'!J395:M395</xm:f>
              <xm:sqref>N395</xm:sqref>
            </x14:sparkline>
            <x14:sparkline>
              <xm:f>'Student Report'!J396:M396</xm:f>
              <xm:sqref>N396</xm:sqref>
            </x14:sparkline>
            <x14:sparkline>
              <xm:f>'Student Report'!J397:M397</xm:f>
              <xm:sqref>N397</xm:sqref>
            </x14:sparkline>
            <x14:sparkline>
              <xm:f>'Student Report'!J398:M398</xm:f>
              <xm:sqref>N398</xm:sqref>
            </x14:sparkline>
            <x14:sparkline>
              <xm:f>'Student Report'!J399:M399</xm:f>
              <xm:sqref>N399</xm:sqref>
            </x14:sparkline>
            <x14:sparkline>
              <xm:f>'Student Report'!J400:M400</xm:f>
              <xm:sqref>N400</xm:sqref>
            </x14:sparkline>
            <x14:sparkline>
              <xm:f>'Student Report'!J401:M401</xm:f>
              <xm:sqref>N401</xm:sqref>
            </x14:sparkline>
            <x14:sparkline>
              <xm:f>'Student Report'!J402:M402</xm:f>
              <xm:sqref>N402</xm:sqref>
            </x14:sparkline>
            <x14:sparkline>
              <xm:f>'Student Report'!J403:M403</xm:f>
              <xm:sqref>N403</xm:sqref>
            </x14:sparkline>
            <x14:sparkline>
              <xm:f>'Student Report'!J404:M404</xm:f>
              <xm:sqref>N404</xm:sqref>
            </x14:sparkline>
            <x14:sparkline>
              <xm:f>'Student Report'!J405:M405</xm:f>
              <xm:sqref>N405</xm:sqref>
            </x14:sparkline>
            <x14:sparkline>
              <xm:f>'Student Report'!J406:M406</xm:f>
              <xm:sqref>N406</xm:sqref>
            </x14:sparkline>
            <x14:sparkline>
              <xm:f>'Student Report'!J407:M407</xm:f>
              <xm:sqref>N407</xm:sqref>
            </x14:sparkline>
            <x14:sparkline>
              <xm:f>'Student Report'!J408:M408</xm:f>
              <xm:sqref>N408</xm:sqref>
            </x14:sparkline>
            <x14:sparkline>
              <xm:f>'Student Report'!J409:M409</xm:f>
              <xm:sqref>N409</xm:sqref>
            </x14:sparkline>
            <x14:sparkline>
              <xm:f>'Student Report'!J410:M410</xm:f>
              <xm:sqref>N410</xm:sqref>
            </x14:sparkline>
            <x14:sparkline>
              <xm:f>'Student Report'!J411:M411</xm:f>
              <xm:sqref>N411</xm:sqref>
            </x14:sparkline>
            <x14:sparkline>
              <xm:f>'Student Report'!J412:M412</xm:f>
              <xm:sqref>N412</xm:sqref>
            </x14:sparkline>
            <x14:sparkline>
              <xm:f>'Student Report'!J413:M413</xm:f>
              <xm:sqref>N413</xm:sqref>
            </x14:sparkline>
            <x14:sparkline>
              <xm:f>'Student Report'!J414:M414</xm:f>
              <xm:sqref>N414</xm:sqref>
            </x14:sparkline>
            <x14:sparkline>
              <xm:f>'Student Report'!J415:M415</xm:f>
              <xm:sqref>N415</xm:sqref>
            </x14:sparkline>
            <x14:sparkline>
              <xm:f>'Student Report'!J416:M416</xm:f>
              <xm:sqref>N416</xm:sqref>
            </x14:sparkline>
            <x14:sparkline>
              <xm:f>'Student Report'!J417:M417</xm:f>
              <xm:sqref>N417</xm:sqref>
            </x14:sparkline>
            <x14:sparkline>
              <xm:f>'Student Report'!J418:M418</xm:f>
              <xm:sqref>N418</xm:sqref>
            </x14:sparkline>
            <x14:sparkline>
              <xm:f>'Student Report'!J419:M419</xm:f>
              <xm:sqref>N419</xm:sqref>
            </x14:sparkline>
            <x14:sparkline>
              <xm:f>'Student Report'!J420:M420</xm:f>
              <xm:sqref>N420</xm:sqref>
            </x14:sparkline>
            <x14:sparkline>
              <xm:f>'Student Report'!J421:M421</xm:f>
              <xm:sqref>N421</xm:sqref>
            </x14:sparkline>
            <x14:sparkline>
              <xm:f>'Student Report'!J422:M422</xm:f>
              <xm:sqref>N422</xm:sqref>
            </x14:sparkline>
            <x14:sparkline>
              <xm:f>'Student Report'!J423:M423</xm:f>
              <xm:sqref>N423</xm:sqref>
            </x14:sparkline>
            <x14:sparkline>
              <xm:f>'Student Report'!J424:M424</xm:f>
              <xm:sqref>N424</xm:sqref>
            </x14:sparkline>
            <x14:sparkline>
              <xm:f>'Student Report'!J425:M425</xm:f>
              <xm:sqref>N425</xm:sqref>
            </x14:sparkline>
            <x14:sparkline>
              <xm:f>'Student Report'!J426:M426</xm:f>
              <xm:sqref>N426</xm:sqref>
            </x14:sparkline>
            <x14:sparkline>
              <xm:f>'Student Report'!J427:M427</xm:f>
              <xm:sqref>N427</xm:sqref>
            </x14:sparkline>
            <x14:sparkline>
              <xm:f>'Student Report'!J428:M428</xm:f>
              <xm:sqref>N428</xm:sqref>
            </x14:sparkline>
            <x14:sparkline>
              <xm:f>'Student Report'!J429:M429</xm:f>
              <xm:sqref>N429</xm:sqref>
            </x14:sparkline>
            <x14:sparkline>
              <xm:f>'Student Report'!J430:M430</xm:f>
              <xm:sqref>N430</xm:sqref>
            </x14:sparkline>
            <x14:sparkline>
              <xm:f>'Student Report'!J431:M431</xm:f>
              <xm:sqref>N431</xm:sqref>
            </x14:sparkline>
            <x14:sparkline>
              <xm:f>'Student Report'!J432:M432</xm:f>
              <xm:sqref>N432</xm:sqref>
            </x14:sparkline>
            <x14:sparkline>
              <xm:f>'Student Report'!J433:M433</xm:f>
              <xm:sqref>N433</xm:sqref>
            </x14:sparkline>
            <x14:sparkline>
              <xm:f>'Student Report'!J434:M434</xm:f>
              <xm:sqref>N434</xm:sqref>
            </x14:sparkline>
            <x14:sparkline>
              <xm:f>'Student Report'!J435:M435</xm:f>
              <xm:sqref>N435</xm:sqref>
            </x14:sparkline>
            <x14:sparkline>
              <xm:f>'Student Report'!J436:M436</xm:f>
              <xm:sqref>N436</xm:sqref>
            </x14:sparkline>
            <x14:sparkline>
              <xm:f>'Student Report'!J437:M437</xm:f>
              <xm:sqref>N437</xm:sqref>
            </x14:sparkline>
            <x14:sparkline>
              <xm:f>'Student Report'!J438:M438</xm:f>
              <xm:sqref>N438</xm:sqref>
            </x14:sparkline>
            <x14:sparkline>
              <xm:f>'Student Report'!J439:M439</xm:f>
              <xm:sqref>N439</xm:sqref>
            </x14:sparkline>
            <x14:sparkline>
              <xm:f>'Student Report'!J440:M440</xm:f>
              <xm:sqref>N440</xm:sqref>
            </x14:sparkline>
            <x14:sparkline>
              <xm:f>'Student Report'!J441:M441</xm:f>
              <xm:sqref>N441</xm:sqref>
            </x14:sparkline>
            <x14:sparkline>
              <xm:f>'Student Report'!J442:M442</xm:f>
              <xm:sqref>N442</xm:sqref>
            </x14:sparkline>
            <x14:sparkline>
              <xm:f>'Student Report'!J443:M443</xm:f>
              <xm:sqref>N443</xm:sqref>
            </x14:sparkline>
            <x14:sparkline>
              <xm:f>'Student Report'!J444:M444</xm:f>
              <xm:sqref>N444</xm:sqref>
            </x14:sparkline>
            <x14:sparkline>
              <xm:f>'Student Report'!J445:M445</xm:f>
              <xm:sqref>N445</xm:sqref>
            </x14:sparkline>
            <x14:sparkline>
              <xm:f>'Student Report'!J446:M446</xm:f>
              <xm:sqref>N446</xm:sqref>
            </x14:sparkline>
            <x14:sparkline>
              <xm:f>'Student Report'!J447:M447</xm:f>
              <xm:sqref>N447</xm:sqref>
            </x14:sparkline>
            <x14:sparkline>
              <xm:f>'Student Report'!J448:M448</xm:f>
              <xm:sqref>N448</xm:sqref>
            </x14:sparkline>
            <x14:sparkline>
              <xm:f>'Student Report'!J449:M449</xm:f>
              <xm:sqref>N449</xm:sqref>
            </x14:sparkline>
            <x14:sparkline>
              <xm:f>'Student Report'!J450:M450</xm:f>
              <xm:sqref>N450</xm:sqref>
            </x14:sparkline>
            <x14:sparkline>
              <xm:f>'Student Report'!J451:M451</xm:f>
              <xm:sqref>N451</xm:sqref>
            </x14:sparkline>
            <x14:sparkline>
              <xm:f>'Student Report'!J452:M452</xm:f>
              <xm:sqref>N452</xm:sqref>
            </x14:sparkline>
            <x14:sparkline>
              <xm:f>'Student Report'!J453:M453</xm:f>
              <xm:sqref>N453</xm:sqref>
            </x14:sparkline>
            <x14:sparkline>
              <xm:f>'Student Report'!J454:M454</xm:f>
              <xm:sqref>N454</xm:sqref>
            </x14:sparkline>
            <x14:sparkline>
              <xm:f>'Student Report'!J455:M455</xm:f>
              <xm:sqref>N455</xm:sqref>
            </x14:sparkline>
            <x14:sparkline>
              <xm:f>'Student Report'!J456:M456</xm:f>
              <xm:sqref>N456</xm:sqref>
            </x14:sparkline>
            <x14:sparkline>
              <xm:f>'Student Report'!J457:M457</xm:f>
              <xm:sqref>N457</xm:sqref>
            </x14:sparkline>
            <x14:sparkline>
              <xm:f>'Student Report'!J458:M458</xm:f>
              <xm:sqref>N458</xm:sqref>
            </x14:sparkline>
            <x14:sparkline>
              <xm:f>'Student Report'!J459:M459</xm:f>
              <xm:sqref>N459</xm:sqref>
            </x14:sparkline>
            <x14:sparkline>
              <xm:f>'Student Report'!J460:M460</xm:f>
              <xm:sqref>N460</xm:sqref>
            </x14:sparkline>
            <x14:sparkline>
              <xm:f>'Student Report'!J461:M461</xm:f>
              <xm:sqref>N461</xm:sqref>
            </x14:sparkline>
            <x14:sparkline>
              <xm:f>'Student Report'!J462:M462</xm:f>
              <xm:sqref>N462</xm:sqref>
            </x14:sparkline>
            <x14:sparkline>
              <xm:f>'Student Report'!J463:M463</xm:f>
              <xm:sqref>N463</xm:sqref>
            </x14:sparkline>
            <x14:sparkline>
              <xm:f>'Student Report'!J464:M464</xm:f>
              <xm:sqref>N464</xm:sqref>
            </x14:sparkline>
            <x14:sparkline>
              <xm:f>'Student Report'!J465:M465</xm:f>
              <xm:sqref>N465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B4" sqref="B4"/>
    </sheetView>
  </sheetViews>
  <sheetFormatPr defaultColWidth="9.140625" defaultRowHeight="15"/>
  <cols>
    <col min="1" max="1" width="18.7109375" bestFit="1" customWidth="1"/>
    <col min="2" max="2" width="13.28515625" bestFit="1" customWidth="1"/>
  </cols>
  <sheetData>
    <row r="1" spans="1:2" ht="23.25">
      <c r="A1" s="1" t="s">
        <v>1304</v>
      </c>
    </row>
    <row r="3" spans="1:2" ht="15.75" thickBot="1">
      <c r="A3" s="2" t="s">
        <v>1</v>
      </c>
      <c r="B3" s="2" t="s">
        <v>1305</v>
      </c>
    </row>
    <row r="4" spans="1:2">
      <c r="A4" t="s">
        <v>350</v>
      </c>
      <c r="B4">
        <v>18</v>
      </c>
    </row>
    <row r="5" spans="1:2">
      <c r="A5" t="s">
        <v>753</v>
      </c>
      <c r="B5">
        <v>16</v>
      </c>
    </row>
    <row r="6" spans="1:2">
      <c r="A6" t="s">
        <v>213</v>
      </c>
      <c r="B6">
        <v>16</v>
      </c>
    </row>
    <row r="7" spans="1:2">
      <c r="A7" t="s">
        <v>634</v>
      </c>
      <c r="B7">
        <v>15</v>
      </c>
    </row>
    <row r="8" spans="1:2">
      <c r="A8" t="s">
        <v>385</v>
      </c>
      <c r="B8">
        <v>15</v>
      </c>
    </row>
    <row r="9" spans="1:2">
      <c r="A9" t="s">
        <v>785</v>
      </c>
      <c r="B9">
        <v>15</v>
      </c>
    </row>
    <row r="10" spans="1:2">
      <c r="A10" t="s">
        <v>664</v>
      </c>
      <c r="B10">
        <v>15</v>
      </c>
    </row>
    <row r="11" spans="1:2">
      <c r="A11" t="s">
        <v>180</v>
      </c>
      <c r="B11">
        <v>14</v>
      </c>
    </row>
    <row r="12" spans="1:2">
      <c r="A12" t="s">
        <v>415</v>
      </c>
      <c r="B12">
        <v>13</v>
      </c>
    </row>
    <row r="13" spans="1:2">
      <c r="A13" t="s">
        <v>47</v>
      </c>
      <c r="B13">
        <v>12</v>
      </c>
    </row>
    <row r="14" spans="1:2">
      <c r="A14" t="s">
        <v>282</v>
      </c>
      <c r="B14">
        <v>12</v>
      </c>
    </row>
    <row r="15" spans="1:2">
      <c r="A15" t="s">
        <v>448</v>
      </c>
      <c r="B15">
        <v>12</v>
      </c>
    </row>
    <row r="16" spans="1:2">
      <c r="A16" t="s">
        <v>572</v>
      </c>
      <c r="B16">
        <v>12</v>
      </c>
    </row>
    <row r="17" spans="1:2">
      <c r="A17" t="s">
        <v>695</v>
      </c>
      <c r="B17">
        <v>12</v>
      </c>
    </row>
    <row r="18" spans="1:2">
      <c r="A18" t="s">
        <v>482</v>
      </c>
      <c r="B18">
        <v>11</v>
      </c>
    </row>
    <row r="19" spans="1:2">
      <c r="A19" t="s">
        <v>318</v>
      </c>
      <c r="B19">
        <v>10</v>
      </c>
    </row>
    <row r="20" spans="1:2">
      <c r="A20" t="s">
        <v>514</v>
      </c>
      <c r="B20">
        <v>10</v>
      </c>
    </row>
    <row r="21" spans="1:2">
      <c r="A21" t="s">
        <v>152</v>
      </c>
      <c r="B21">
        <v>10</v>
      </c>
    </row>
    <row r="22" spans="1:2">
      <c r="A22" t="s">
        <v>724</v>
      </c>
      <c r="B22">
        <v>9</v>
      </c>
    </row>
    <row r="23" spans="1:2">
      <c r="A23" t="s">
        <v>117</v>
      </c>
      <c r="B23">
        <v>9</v>
      </c>
    </row>
    <row r="24" spans="1:2">
      <c r="A24" t="s">
        <v>602</v>
      </c>
      <c r="B24">
        <v>9</v>
      </c>
    </row>
    <row r="25" spans="1:2">
      <c r="A25" t="s">
        <v>82</v>
      </c>
      <c r="B25">
        <v>8</v>
      </c>
    </row>
    <row r="26" spans="1:2">
      <c r="A26" t="s">
        <v>248</v>
      </c>
      <c r="B26">
        <v>7</v>
      </c>
    </row>
    <row r="27" spans="1:2">
      <c r="A27" t="s">
        <v>544</v>
      </c>
      <c r="B27">
        <v>7</v>
      </c>
    </row>
    <row r="28" spans="1:2">
      <c r="A28" t="s">
        <v>818</v>
      </c>
      <c r="B28">
        <v>6</v>
      </c>
    </row>
    <row r="29" spans="1:2">
      <c r="A29" t="s">
        <v>10</v>
      </c>
      <c r="B29">
        <v>1</v>
      </c>
    </row>
  </sheetData>
  <sortState xmlns:xlrd2="http://schemas.microsoft.com/office/spreadsheetml/2017/richdata2" ref="A4:B29">
    <sortCondition descending="1" ref="B4:B29"/>
  </sortState>
  <dataConsolidate function="count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Emmy Oyola</cp:lastModifiedBy>
  <cp:revision/>
  <dcterms:created xsi:type="dcterms:W3CDTF">2017-11-17T01:15:55Z</dcterms:created>
  <dcterms:modified xsi:type="dcterms:W3CDTF">2023-05-31T16:21:27Z</dcterms:modified>
  <cp:category/>
  <cp:contentStatus/>
</cp:coreProperties>
</file>