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1\"/>
    </mc:Choice>
  </mc:AlternateContent>
  <xr:revisionPtr revIDLastSave="0" documentId="13_ncr:1_{4E452986-97C1-420F-B910-45787B1BDEF0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Jobs-Data" sheetId="7" r:id="rId1"/>
    <sheet name="Listas" sheetId="8" r:id="rId2"/>
  </sheets>
  <definedNames>
    <definedName name="_xlnm._FilterDatabase" localSheetId="0" hidden="1">'Jobs-Data'!$B$1:$J$65</definedName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_people">Listas!$A$4:$A$12</definedName>
    <definedName name="Number_of_people">'Jobs-Data'!$I$6:$I$65</definedName>
    <definedName name="Profit">'Jobs-Data'!$K$6:$K$65</definedName>
    <definedName name="Project_cost">'Jobs-Data'!$F$6:$F$65</definedName>
    <definedName name="Quoted_price_to_the_customer">'Jobs-Data'!$H$6:$H$65</definedName>
    <definedName name="State">'Jobs-Data'!$J$6:$J$65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7" l="1"/>
  <c r="K19" i="7"/>
  <c r="H8" i="7"/>
  <c r="K8" i="7"/>
  <c r="H13" i="7"/>
  <c r="K13" i="7"/>
  <c r="H15" i="7"/>
  <c r="K15" i="7"/>
  <c r="H16" i="7"/>
  <c r="K16" i="7"/>
  <c r="H6" i="7"/>
  <c r="K6" i="7"/>
  <c r="H7" i="7"/>
  <c r="K7" i="7"/>
  <c r="H9" i="7"/>
  <c r="K9" i="7"/>
  <c r="H10" i="7"/>
  <c r="K10" i="7"/>
  <c r="H11" i="7"/>
  <c r="K11" i="7"/>
  <c r="H12" i="7"/>
  <c r="K12" i="7"/>
  <c r="H14" i="7"/>
  <c r="K14" i="7"/>
  <c r="H17" i="7"/>
  <c r="K17" i="7"/>
  <c r="H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P10" i="7"/>
  <c r="P6" i="7"/>
  <c r="O10" i="7"/>
  <c r="O6" i="7"/>
</calcChain>
</file>

<file path=xl/sharedStrings.xml><?xml version="1.0" encoding="utf-8"?>
<sst xmlns="http://schemas.openxmlformats.org/spreadsheetml/2006/main" count="196" uniqueCount="90">
  <si>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</si>
  <si>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</si>
  <si>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</si>
  <si>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</si>
  <si>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</si>
  <si>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</si>
  <si>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</si>
  <si>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</si>
  <si>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</si>
  <si>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</si>
  <si>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</si>
  <si>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</si>
  <si>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</si>
  <si>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</si>
  <si>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</si>
  <si>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</si>
  <si>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</si>
  <si>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</si>
  <si>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</si>
  <si>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</si>
  <si>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</si>
  <si>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</si>
  <si>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</si>
  <si>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</si>
  <si>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</si>
  <si>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</si>
  <si>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</si>
  <si>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</si>
  <si>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</si>
  <si>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</si>
  <si>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</si>
  <si>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</si>
  <si>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</si>
  <si>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</si>
  <si>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</si>
  <si>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</si>
  <si>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</si>
  <si>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</si>
  <si>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</si>
  <si>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</si>
  <si>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</si>
  <si>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</si>
  <si>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</si>
  <si>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</si>
  <si>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</si>
  <si>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</si>
  <si>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</si>
  <si>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</si>
  <si>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</si>
  <si>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</si>
  <si>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</si>
  <si>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</si>
  <si>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</si>
  <si>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</si>
  <si>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</si>
  <si>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</si>
  <si>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</si>
  <si>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</si>
  <si>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</si>
  <si>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</si>
  <si>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</si>
  <si>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</si>
  <si>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</si>
  <si>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</si>
  <si>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</si>
  <si>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</si>
  <si>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</si>
  <si>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</si>
  <si>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</si>
  <si>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</si>
  <si>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</si>
  <si>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</si>
  <si>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</si>
  <si>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</si>
  <si>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</si>
  <si>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</si>
  <si>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</si>
  <si>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</si>
  <si>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</si>
  <si>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</si>
  <si>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</si>
  <si>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</si>
  <si>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</si>
  <si>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</si>
  <si>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</si>
  <si>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</si>
  <si>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</si>
  <si>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</si>
  <si>
    <t>Profit</t>
  </si>
  <si>
    <t>N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</si>
</sst>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 applyProtection="1">
      <alignment vertical="center" wrapText="1"/>
      <protection locked="0"/>
    </xf>
    <xf numFmtId="0" fontId="4" fillId="0" borderId="9" xfId="0" applyNumberFormat="1" applyFont="1" applyFill="1" applyBorder="1" applyAlignment="1" applyProtection="1">
      <alignment vertical="center"/>
      <protection locked="0"/>
    </xf>
    <xf numFmtId="164" fontId="0" fillId="0" borderId="9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1" xfId="0" applyNumberFormat="1" applyFont="1" applyFill="1" applyBorder="1" applyAlignment="1" applyProtection="1">
      <alignment vertical="center"/>
      <protection locked="0"/>
    </xf>
    <xf numFmtId="166" fontId="0" fillId="3" borderId="8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/>
    <xf numFmtId="0" fontId="4" fillId="4" borderId="6" xfId="0" applyNumberFormat="1" applyFont="1" applyFill="1" applyBorder="1" applyAlignment="1" applyProtection="1">
      <alignment vertical="center"/>
    </xf>
    <xf numFmtId="164" fontId="0" fillId="3" borderId="11" xfId="1" applyFont="1" applyFill="1" applyBorder="1" applyAlignment="1" applyProtection="1">
      <alignment horizontal="center" vertical="center"/>
      <protection locked="0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left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  <protection hidden="1"/>
    </xf>
    <xf numFmtId="0" fontId="4" fillId="4" borderId="16" xfId="0" applyFont="1" applyFill="1" applyBorder="1" applyAlignment="1" applyProtection="1">
      <alignment horizontal="center" vertical="center" wrapText="1"/>
      <protection hidden="1"/>
    </xf>
    <xf numFmtId="0" fontId="4" fillId="4" borderId="18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left"/>
    </xf>
    <xf numFmtId="0" fontId="0" fillId="0" borderId="2" xfId="0" applyFill="1" applyBorder="1" applyProtection="1"/>
    <xf numFmtId="14" fontId="0" fillId="0" borderId="2" xfId="0" applyNumberFormat="1" applyBorder="1" applyAlignment="1" applyProtection="1">
      <alignment horizontal="center"/>
      <protection hidden="1"/>
    </xf>
    <xf numFmtId="165" fontId="0" fillId="0" borderId="2" xfId="0" applyNumberFormat="1" applyBorder="1" applyAlignment="1" applyProtection="1">
      <alignment horizontal="center"/>
      <protection hidden="1"/>
    </xf>
    <xf numFmtId="0" fontId="0" fillId="0" borderId="2" xfId="0" applyNumberFormat="1" applyBorder="1" applyAlignment="1" applyProtection="1">
      <alignment horizontal="center"/>
      <protection hidden="1"/>
    </xf>
    <xf numFmtId="3" fontId="0" fillId="0" borderId="2" xfId="0" applyNumberFormat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Fill="1" applyBorder="1" applyAlignment="1" applyProtection="1">
      <alignment wrapText="1"/>
      <protection locked="0"/>
    </xf>
    <xf numFmtId="44" fontId="0" fillId="0" borderId="14" xfId="0" applyNumberFormat="1" applyBorder="1" applyAlignment="1" applyProtection="1">
      <alignment horizontal="center"/>
      <protection hidden="1"/>
    </xf>
    <xf numFmtId="3" fontId="0" fillId="5" borderId="21" xfId="0" applyNumberFormat="1" applyFont="1" applyFill="1" applyBorder="1" applyAlignment="1">
      <alignment horizontal="center"/>
    </xf>
    <xf numFmtId="3" fontId="0" fillId="0" borderId="21" xfId="0" applyNumberFormat="1" applyFont="1" applyBorder="1" applyAlignment="1">
      <alignment horizontal="center"/>
    </xf>
    <xf numFmtId="0" fontId="4" fillId="4" borderId="22" xfId="0" applyFont="1" applyFill="1" applyBorder="1" applyAlignment="1">
      <alignment horizontal="center" vertical="center" wrapText="1"/>
    </xf>
    <xf numFmtId="3" fontId="0" fillId="5" borderId="2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0"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5</xdr:row>
      <xdr:rowOff>4763</xdr:rowOff>
    </xdr:from>
    <xdr:to>
      <xdr:col>12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733427</xdr:colOff>
      <xdr:row>10</xdr:row>
      <xdr:rowOff>28575</xdr:rowOff>
    </xdr:from>
    <xdr:to>
      <xdr:col>13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123826</xdr:colOff>
      <xdr:row>14</xdr:row>
      <xdr:rowOff>0</xdr:rowOff>
    </xdr:from>
    <xdr:to>
      <xdr:col>14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D1465-DB87-4376-AD6A-CF2D6CEB661B}" name="Tabla1" displayName="Tabla1" ref="B5:K65" totalsRowShown="0" headerRowDxfId="7" dataDxfId="8" tableBorderDxfId="19">
  <autoFilter ref="B5:K65" xr:uid="{366D1465-DB87-4376-AD6A-CF2D6CEB661B}"/>
  <tableColumns count="10">
    <tableColumn id="1" xr3:uid="{E5E60668-9295-44AF-B869-9EB823BD9A72}" name="Job number" dataDxfId="18"/>
    <tableColumn id="2" xr3:uid="{A1961711-6704-4352-B830-908C0473E9C0}" name="Customer company name" dataDxfId="17"/>
    <tableColumn id="3" xr3:uid="{21AA884A-A4C0-416E-9855-8BE0FB8D4711}" name="Job start date" dataDxfId="16"/>
    <tableColumn id="4" xr3:uid="{537AB81C-CA78-4B19-B815-208F3097BA20}" name="Estimated finish date" dataDxfId="15"/>
    <tableColumn id="5" xr3:uid="{8D2FE113-87BE-468E-A449-8E3E8E6B344C}" name="Project cost" dataDxfId="14"/>
    <tableColumn id="6" xr3:uid="{D356CB6A-149F-45F0-B92F-E571C209DF13}" name="Markup percentage" dataDxfId="13"/>
    <tableColumn id="7" xr3:uid="{2A7DCAD6-D231-464A-8587-ABCD2D501C5E}" name="Quoted price to the customer" dataDxfId="12">
      <calculatedColumnFormula>F6*(1+G6)</calculatedColumnFormula>
    </tableColumn>
    <tableColumn id="8" xr3:uid="{B045921C-6359-4257-BF9A-65CAE2939533}" name="Number of people" dataDxfId="11"/>
    <tableColumn id="9" xr3:uid="{128544FA-57DA-446E-AC56-F162D788F63F}" name="State " dataDxfId="10"/>
    <tableColumn id="10" xr3:uid="{F7B33AAD-0F55-4693-B040-248B547942CE}" name="Profit" dataDxfId="9">
      <calculatedColumnFormula>H6-F6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52AB1-A0FB-455D-9335-0BC5E062EDF6}" name="Tabla2" displayName="Tabla2" ref="A3:A12" totalsRowShown="0" headerRowDxfId="1" dataDxfId="2" headerRowBorderDxfId="5" tableBorderDxfId="6" totalsRowBorderDxfId="4">
  <autoFilter ref="A3:A12" xr:uid="{F7852AB1-A0FB-455D-9335-0BC5E062EDF6}"/>
  <sortState xmlns:xlrd2="http://schemas.microsoft.com/office/spreadsheetml/2017/richdata2" ref="A4:A12">
    <sortCondition ref="A3:A12"/>
  </sortState>
  <tableColumns count="1">
    <tableColumn id="1" xr3:uid="{85A491C9-9AF2-4AE0-BFCB-DBA8AA940B75}" name="N peopl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Q65"/>
  <sheetViews>
    <sheetView tabSelected="1" topLeftCell="A5" workbookViewId="0">
      <selection activeCell="G15" sqref="G15"/>
    </sheetView>
  </sheetViews>
  <sheetFormatPr baseColWidth="10" defaultColWidth="12.85546875" defaultRowHeight="15" x14ac:dyDescent="0.25"/>
  <cols>
    <col min="1" max="1" width="12.85546875" style="1"/>
    <col min="2" max="2" width="12.85546875" style="17"/>
    <col min="3" max="3" width="16.5703125" style="1" bestFit="1" customWidth="1"/>
    <col min="4" max="10" width="12.85546875" style="4"/>
    <col min="11" max="12" width="12.85546875" style="7"/>
    <col min="13" max="16384" width="12.85546875" style="1"/>
  </cols>
  <sheetData>
    <row r="1" spans="2:17" s="12" customFormat="1" ht="15" customHeight="1" x14ac:dyDescent="0.25">
      <c r="B1" s="16"/>
      <c r="C1" s="10"/>
      <c r="D1" s="11"/>
      <c r="E1" s="11"/>
      <c r="F1" s="11"/>
      <c r="G1" s="11"/>
      <c r="H1" s="11"/>
      <c r="I1" s="11"/>
      <c r="J1" s="11"/>
      <c r="K1" s="13"/>
      <c r="L1" s="13"/>
    </row>
    <row r="2" spans="2:17" s="12" customFormat="1" ht="15" customHeight="1" x14ac:dyDescent="0.25">
      <c r="B2" s="16"/>
      <c r="C2" s="10"/>
      <c r="D2" s="11"/>
      <c r="E2" s="11"/>
      <c r="F2" s="11"/>
      <c r="G2" s="11"/>
      <c r="H2" s="11"/>
      <c r="I2" s="11"/>
      <c r="J2" s="11"/>
      <c r="K2" s="13"/>
      <c r="L2" s="13"/>
    </row>
    <row r="3" spans="2:17" s="12" customFormat="1" ht="15" customHeight="1" x14ac:dyDescent="0.25">
      <c r="B3" s="16"/>
      <c r="C3"/>
      <c r="D3" s="11"/>
      <c r="E3" s="11"/>
      <c r="F3" s="11"/>
      <c r="G3" s="11"/>
      <c r="H3" s="11"/>
      <c r="I3" s="11"/>
      <c r="J3" s="11"/>
      <c r="K3" s="13"/>
      <c r="L3" s="13"/>
    </row>
    <row r="4" spans="2:17" s="3" customFormat="1" ht="12" customHeight="1" thickBot="1" x14ac:dyDescent="0.3">
      <c r="B4"/>
      <c r="C4"/>
      <c r="D4"/>
      <c r="E4"/>
      <c r="F4"/>
      <c r="G4"/>
      <c r="H4"/>
      <c r="I4"/>
      <c r="J4"/>
      <c r="K4" s="14"/>
      <c r="L4" s="14"/>
      <c r="M4" s="8"/>
      <c r="N4" s="8"/>
      <c r="O4" s="2"/>
      <c r="Q4" s="2"/>
    </row>
    <row r="5" spans="2:17" s="3" customFormat="1" ht="60" customHeight="1" thickBot="1" x14ac:dyDescent="0.35">
      <c r="B5" s="47" t="s">
        <v>19</v>
      </c>
      <c r="C5" s="48" t="s">
        <v>81</v>
      </c>
      <c r="D5" s="49" t="s">
        <v>83</v>
      </c>
      <c r="E5" s="49" t="s">
        <v>0</v>
      </c>
      <c r="F5" s="49" t="s">
        <v>84</v>
      </c>
      <c r="G5" s="49" t="s">
        <v>79</v>
      </c>
      <c r="H5" s="49" t="s">
        <v>85</v>
      </c>
      <c r="I5" s="50" t="s">
        <v>86</v>
      </c>
      <c r="J5" s="49" t="s">
        <v>82</v>
      </c>
      <c r="K5" s="51" t="s">
        <v>88</v>
      </c>
      <c r="L5" s="14"/>
      <c r="M5" s="40" t="s">
        <v>80</v>
      </c>
      <c r="N5" s="58"/>
      <c r="O5" s="58"/>
      <c r="P5" s="59"/>
      <c r="Q5" s="60"/>
    </row>
    <row r="6" spans="2:17" ht="15.75" customHeight="1" thickBot="1" x14ac:dyDescent="0.3">
      <c r="B6" s="46" t="s">
        <v>70</v>
      </c>
      <c r="C6" s="30" t="s">
        <v>4</v>
      </c>
      <c r="D6" s="5">
        <v>42248</v>
      </c>
      <c r="E6" s="5">
        <v>43063</v>
      </c>
      <c r="F6" s="6">
        <v>90000</v>
      </c>
      <c r="G6" s="28">
        <v>0.1</v>
      </c>
      <c r="H6" s="6">
        <f>F6*(1+G6)</f>
        <v>99000.000000000015</v>
      </c>
      <c r="I6" s="25">
        <v>9</v>
      </c>
      <c r="J6" s="6" t="s">
        <v>16</v>
      </c>
      <c r="K6" s="61">
        <f>H6-F6</f>
        <v>9000.0000000000146</v>
      </c>
      <c r="L6" s="15"/>
      <c r="M6" s="41"/>
      <c r="N6" s="26" t="s">
        <v>18</v>
      </c>
      <c r="O6" s="31" t="str">
        <f>"Number of jobs in "&amp;N6</f>
        <v>Number of jobs in NSW</v>
      </c>
      <c r="P6" s="27">
        <f>COUNTIFS(State,$N$6)</f>
        <v>20</v>
      </c>
      <c r="Q6" s="9"/>
    </row>
    <row r="7" spans="2:17" ht="15" customHeight="1" x14ac:dyDescent="0.25">
      <c r="B7" s="46" t="s">
        <v>71</v>
      </c>
      <c r="C7" s="30" t="s">
        <v>6</v>
      </c>
      <c r="D7" s="5">
        <v>42275</v>
      </c>
      <c r="E7" s="5">
        <v>42829</v>
      </c>
      <c r="F7" s="6">
        <v>37800</v>
      </c>
      <c r="G7" s="29">
        <v>0.4</v>
      </c>
      <c r="H7" s="6">
        <f t="shared" ref="H7:H65" si="0">F7*(1+G7)</f>
        <v>52920</v>
      </c>
      <c r="I7" s="25">
        <v>4</v>
      </c>
      <c r="J7" s="6" t="s">
        <v>17</v>
      </c>
      <c r="K7" s="61">
        <f t="shared" ref="K7:K65" si="1">H7-F7</f>
        <v>15120</v>
      </c>
      <c r="L7" s="15"/>
      <c r="M7" s="22"/>
      <c r="N7" s="23"/>
      <c r="O7" s="23"/>
      <c r="P7" s="24"/>
    </row>
    <row r="8" spans="2:17" ht="15.75" customHeight="1" x14ac:dyDescent="0.25">
      <c r="B8" s="46" t="s">
        <v>72</v>
      </c>
      <c r="C8" s="30" t="s">
        <v>3</v>
      </c>
      <c r="D8" s="5">
        <v>42427</v>
      </c>
      <c r="E8" s="5">
        <v>43188</v>
      </c>
      <c r="F8" s="6">
        <v>79200</v>
      </c>
      <c r="G8" s="29">
        <v>0.3</v>
      </c>
      <c r="H8" s="6">
        <f t="shared" si="0"/>
        <v>102960</v>
      </c>
      <c r="I8" s="25">
        <v>8</v>
      </c>
      <c r="J8" s="6" t="s">
        <v>18</v>
      </c>
      <c r="K8" s="61">
        <f t="shared" si="1"/>
        <v>23760</v>
      </c>
      <c r="L8" s="15"/>
      <c r="M8" s="18"/>
      <c r="N8" s="19"/>
      <c r="O8" s="19"/>
      <c r="P8"/>
    </row>
    <row r="9" spans="2:17" ht="15.75" customHeight="1" thickBot="1" x14ac:dyDescent="0.3">
      <c r="B9" s="46" t="s">
        <v>73</v>
      </c>
      <c r="C9" s="30" t="s">
        <v>7</v>
      </c>
      <c r="D9" s="5">
        <v>42277</v>
      </c>
      <c r="E9" s="5">
        <v>42826.5</v>
      </c>
      <c r="F9" s="6">
        <v>36900</v>
      </c>
      <c r="G9" s="29">
        <v>0.4</v>
      </c>
      <c r="H9" s="6">
        <f t="shared" si="0"/>
        <v>51660</v>
      </c>
      <c r="I9" s="25">
        <v>4</v>
      </c>
      <c r="J9" s="6" t="s">
        <v>16</v>
      </c>
      <c r="K9" s="61">
        <f t="shared" si="1"/>
        <v>14760</v>
      </c>
      <c r="L9" s="15"/>
      <c r="M9" s="20"/>
      <c r="N9" s="21"/>
      <c r="O9" s="21"/>
      <c r="P9"/>
    </row>
    <row r="10" spans="2:17" ht="15" customHeight="1" x14ac:dyDescent="0.25">
      <c r="B10" s="46" t="s">
        <v>74</v>
      </c>
      <c r="C10" s="30" t="s">
        <v>2</v>
      </c>
      <c r="D10" s="5">
        <v>42393</v>
      </c>
      <c r="E10" s="5">
        <v>43073</v>
      </c>
      <c r="F10" s="6">
        <v>63000</v>
      </c>
      <c r="G10" s="29">
        <v>0.3</v>
      </c>
      <c r="H10" s="6">
        <f t="shared" si="0"/>
        <v>81900</v>
      </c>
      <c r="I10" s="25">
        <v>6</v>
      </c>
      <c r="J10" s="6" t="s">
        <v>17</v>
      </c>
      <c r="K10" s="61">
        <f t="shared" si="1"/>
        <v>18900</v>
      </c>
      <c r="L10" s="15"/>
      <c r="M10" s="40" t="s">
        <v>80</v>
      </c>
      <c r="N10" s="42" t="s">
        <v>18</v>
      </c>
      <c r="O10" s="44" t="str">
        <f>"Total profit from the jobs in "&amp;N10</f>
        <v>Total profit from the jobs in NSW</v>
      </c>
      <c r="P10" s="32">
        <f>SUMIFS(Profit,State,$N$10)</f>
        <v>248490</v>
      </c>
    </row>
    <row r="11" spans="2:17" ht="15" customHeight="1" thickBot="1" x14ac:dyDescent="0.3">
      <c r="B11" s="46" t="s">
        <v>75</v>
      </c>
      <c r="C11" s="30" t="s">
        <v>8</v>
      </c>
      <c r="D11" s="5">
        <v>42424</v>
      </c>
      <c r="E11" s="5">
        <v>42928.5</v>
      </c>
      <c r="F11" s="6">
        <v>27900</v>
      </c>
      <c r="G11" s="29">
        <v>0.4</v>
      </c>
      <c r="H11" s="6">
        <f t="shared" si="0"/>
        <v>39060</v>
      </c>
      <c r="I11" s="25">
        <v>3</v>
      </c>
      <c r="J11" s="6" t="s">
        <v>17</v>
      </c>
      <c r="K11" s="61">
        <f t="shared" si="1"/>
        <v>11160</v>
      </c>
      <c r="L11" s="15"/>
      <c r="M11" s="41"/>
      <c r="N11" s="43"/>
      <c r="O11" s="45"/>
      <c r="P11" s="33"/>
    </row>
    <row r="12" spans="2:17" ht="15" customHeight="1" x14ac:dyDescent="0.25">
      <c r="B12" s="46" t="s">
        <v>76</v>
      </c>
      <c r="C12" s="30" t="s">
        <v>9</v>
      </c>
      <c r="D12" s="5">
        <v>42392</v>
      </c>
      <c r="E12" s="5">
        <v>42851.5</v>
      </c>
      <c r="F12" s="6">
        <v>18900</v>
      </c>
      <c r="G12" s="29">
        <v>0.5</v>
      </c>
      <c r="H12" s="6">
        <f t="shared" si="0"/>
        <v>28350</v>
      </c>
      <c r="I12" s="25">
        <v>2</v>
      </c>
      <c r="J12" s="6" t="s">
        <v>16</v>
      </c>
      <c r="K12" s="61">
        <f t="shared" si="1"/>
        <v>9450</v>
      </c>
      <c r="L12" s="15"/>
      <c r="M12"/>
      <c r="N12"/>
      <c r="O12"/>
      <c r="P12"/>
    </row>
    <row r="13" spans="2:17" ht="15.75" thickBot="1" x14ac:dyDescent="0.3">
      <c r="B13" s="46" t="s">
        <v>77</v>
      </c>
      <c r="C13" s="30" t="s">
        <v>10</v>
      </c>
      <c r="D13" s="5">
        <v>42430</v>
      </c>
      <c r="E13" s="5">
        <v>43033.5</v>
      </c>
      <c r="F13" s="6">
        <v>47700</v>
      </c>
      <c r="G13" s="29">
        <v>0.3</v>
      </c>
      <c r="H13" s="6">
        <f t="shared" si="0"/>
        <v>62010</v>
      </c>
      <c r="I13" s="25">
        <v>5</v>
      </c>
      <c r="J13" s="6" t="s">
        <v>18</v>
      </c>
      <c r="K13" s="61">
        <f t="shared" si="1"/>
        <v>14310</v>
      </c>
      <c r="L13" s="15"/>
      <c r="O13" s="7"/>
      <c r="P13"/>
    </row>
    <row r="14" spans="2:17" x14ac:dyDescent="0.25">
      <c r="B14" s="46" t="s">
        <v>78</v>
      </c>
      <c r="C14" s="30" t="s">
        <v>2</v>
      </c>
      <c r="D14" s="5">
        <v>42290</v>
      </c>
      <c r="E14" s="5">
        <v>42970</v>
      </c>
      <c r="F14" s="6">
        <v>63000</v>
      </c>
      <c r="G14" s="29">
        <v>0.3</v>
      </c>
      <c r="H14" s="6">
        <f t="shared" si="0"/>
        <v>81900</v>
      </c>
      <c r="I14" s="25">
        <v>6</v>
      </c>
      <c r="J14" s="6" t="s">
        <v>16</v>
      </c>
      <c r="K14" s="61">
        <f t="shared" si="1"/>
        <v>18900</v>
      </c>
      <c r="L14" s="15"/>
      <c r="M14" s="34" t="s">
        <v>87</v>
      </c>
      <c r="N14" s="35"/>
      <c r="O14" s="38">
        <v>8</v>
      </c>
      <c r="P14"/>
    </row>
    <row r="15" spans="2:17" ht="15.75" thickBot="1" x14ac:dyDescent="0.3">
      <c r="B15" s="46" t="s">
        <v>20</v>
      </c>
      <c r="C15" s="30" t="s">
        <v>9</v>
      </c>
      <c r="D15" s="5">
        <v>42384</v>
      </c>
      <c r="E15" s="5">
        <v>42843.5</v>
      </c>
      <c r="F15" s="6">
        <v>18900</v>
      </c>
      <c r="G15" s="29">
        <v>0.5</v>
      </c>
      <c r="H15" s="6">
        <f t="shared" si="0"/>
        <v>28350</v>
      </c>
      <c r="I15" s="25">
        <v>2</v>
      </c>
      <c r="J15" s="6" t="s">
        <v>18</v>
      </c>
      <c r="K15" s="61">
        <f t="shared" si="1"/>
        <v>9450</v>
      </c>
      <c r="L15" s="15"/>
      <c r="M15" s="36"/>
      <c r="N15" s="37"/>
      <c r="O15" s="39"/>
      <c r="P15"/>
    </row>
    <row r="16" spans="2:17" x14ac:dyDescent="0.25">
      <c r="B16" s="46" t="s">
        <v>21</v>
      </c>
      <c r="C16" s="30" t="s">
        <v>11</v>
      </c>
      <c r="D16" s="5">
        <v>42358</v>
      </c>
      <c r="E16" s="5">
        <v>42763.5</v>
      </c>
      <c r="F16" s="6">
        <v>8100</v>
      </c>
      <c r="G16" s="28">
        <v>0.5</v>
      </c>
      <c r="H16" s="6">
        <f t="shared" si="0"/>
        <v>12150</v>
      </c>
      <c r="I16" s="25">
        <v>1</v>
      </c>
      <c r="J16" s="6" t="s">
        <v>18</v>
      </c>
      <c r="K16" s="61">
        <f t="shared" si="1"/>
        <v>4050</v>
      </c>
      <c r="L16" s="15"/>
    </row>
    <row r="17" spans="2:12" x14ac:dyDescent="0.25">
      <c r="B17" s="46" t="s">
        <v>22</v>
      </c>
      <c r="C17" s="30" t="s">
        <v>12</v>
      </c>
      <c r="D17" s="5">
        <v>42269</v>
      </c>
      <c r="E17" s="5">
        <v>42706</v>
      </c>
      <c r="F17" s="6">
        <v>14400</v>
      </c>
      <c r="G17" s="29">
        <v>0.5</v>
      </c>
      <c r="H17" s="6">
        <f t="shared" si="0"/>
        <v>21600</v>
      </c>
      <c r="I17" s="25">
        <v>1</v>
      </c>
      <c r="J17" s="6" t="s">
        <v>18</v>
      </c>
      <c r="K17" s="61">
        <f t="shared" si="1"/>
        <v>7200</v>
      </c>
      <c r="L17" s="15"/>
    </row>
    <row r="18" spans="2:12" x14ac:dyDescent="0.25">
      <c r="B18" s="46" t="s">
        <v>23</v>
      </c>
      <c r="C18" s="30" t="s">
        <v>13</v>
      </c>
      <c r="D18" s="5">
        <v>42325</v>
      </c>
      <c r="E18" s="5">
        <v>43027.5</v>
      </c>
      <c r="F18" s="6">
        <v>67500</v>
      </c>
      <c r="G18" s="29">
        <v>0.3</v>
      </c>
      <c r="H18" s="6">
        <f t="shared" si="0"/>
        <v>87750</v>
      </c>
      <c r="I18" s="25">
        <v>7</v>
      </c>
      <c r="J18" s="6" t="s">
        <v>18</v>
      </c>
      <c r="K18" s="61">
        <f t="shared" si="1"/>
        <v>20250</v>
      </c>
      <c r="L18" s="15"/>
    </row>
    <row r="19" spans="2:12" x14ac:dyDescent="0.25">
      <c r="B19" s="46" t="s">
        <v>74</v>
      </c>
      <c r="C19" s="30" t="s">
        <v>11</v>
      </c>
      <c r="D19" s="5">
        <v>42385</v>
      </c>
      <c r="E19" s="5">
        <v>42790.5</v>
      </c>
      <c r="F19" s="6">
        <v>8100</v>
      </c>
      <c r="G19" s="29">
        <v>0.5</v>
      </c>
      <c r="H19" s="6">
        <f t="shared" si="0"/>
        <v>12150</v>
      </c>
      <c r="I19" s="25">
        <v>1</v>
      </c>
      <c r="J19" s="6" t="s">
        <v>17</v>
      </c>
      <c r="K19" s="61">
        <f t="shared" si="1"/>
        <v>4050</v>
      </c>
      <c r="L19" s="15"/>
    </row>
    <row r="20" spans="2:12" x14ac:dyDescent="0.25">
      <c r="B20" s="46" t="s">
        <v>24</v>
      </c>
      <c r="C20" s="30" t="s">
        <v>14</v>
      </c>
      <c r="D20" s="5">
        <v>42391</v>
      </c>
      <c r="E20" s="5">
        <v>42787.5</v>
      </c>
      <c r="F20" s="6">
        <v>6300</v>
      </c>
      <c r="G20" s="29">
        <v>0.5</v>
      </c>
      <c r="H20" s="6">
        <f t="shared" si="0"/>
        <v>9450</v>
      </c>
      <c r="I20" s="25">
        <v>1</v>
      </c>
      <c r="J20" s="6" t="s">
        <v>18</v>
      </c>
      <c r="K20" s="61">
        <f t="shared" si="1"/>
        <v>3150</v>
      </c>
      <c r="L20" s="15"/>
    </row>
    <row r="21" spans="2:12" x14ac:dyDescent="0.25">
      <c r="B21" s="46" t="s">
        <v>25</v>
      </c>
      <c r="C21" s="30" t="s">
        <v>8</v>
      </c>
      <c r="D21" s="5">
        <v>42395</v>
      </c>
      <c r="E21" s="5">
        <v>42899.5</v>
      </c>
      <c r="F21" s="6">
        <v>27900</v>
      </c>
      <c r="G21" s="28">
        <v>0.4</v>
      </c>
      <c r="H21" s="6">
        <f t="shared" si="0"/>
        <v>39060</v>
      </c>
      <c r="I21" s="25">
        <v>3</v>
      </c>
      <c r="J21" s="6" t="s">
        <v>18</v>
      </c>
      <c r="K21" s="61">
        <f t="shared" si="1"/>
        <v>11160</v>
      </c>
      <c r="L21" s="15"/>
    </row>
    <row r="22" spans="2:12" x14ac:dyDescent="0.25">
      <c r="B22" s="46" t="s">
        <v>26</v>
      </c>
      <c r="C22" s="30" t="s">
        <v>5</v>
      </c>
      <c r="D22" s="5">
        <v>42258</v>
      </c>
      <c r="E22" s="5">
        <v>43086.5</v>
      </c>
      <c r="F22" s="6">
        <v>92700</v>
      </c>
      <c r="G22" s="29">
        <v>0.3</v>
      </c>
      <c r="H22" s="6">
        <f t="shared" si="0"/>
        <v>120510</v>
      </c>
      <c r="I22" s="25">
        <v>9</v>
      </c>
      <c r="J22" s="6" t="s">
        <v>17</v>
      </c>
      <c r="K22" s="61">
        <f t="shared" si="1"/>
        <v>27810</v>
      </c>
      <c r="L22" s="15"/>
    </row>
    <row r="23" spans="2:12" x14ac:dyDescent="0.25">
      <c r="B23" s="46" t="s">
        <v>27</v>
      </c>
      <c r="C23" s="30" t="s">
        <v>14</v>
      </c>
      <c r="D23" s="5">
        <v>42415</v>
      </c>
      <c r="E23" s="5">
        <v>42811.5</v>
      </c>
      <c r="F23" s="6">
        <v>6300</v>
      </c>
      <c r="G23" s="29">
        <v>0.5</v>
      </c>
      <c r="H23" s="6">
        <f t="shared" si="0"/>
        <v>9450</v>
      </c>
      <c r="I23" s="25">
        <v>1</v>
      </c>
      <c r="J23" s="6" t="s">
        <v>17</v>
      </c>
      <c r="K23" s="61">
        <f t="shared" si="1"/>
        <v>3150</v>
      </c>
      <c r="L23" s="15"/>
    </row>
    <row r="24" spans="2:12" x14ac:dyDescent="0.25">
      <c r="B24" s="46" t="s">
        <v>28</v>
      </c>
      <c r="C24" s="30" t="s">
        <v>5</v>
      </c>
      <c r="D24" s="5">
        <v>42389</v>
      </c>
      <c r="E24" s="5">
        <v>43217.5</v>
      </c>
      <c r="F24" s="6">
        <v>92700</v>
      </c>
      <c r="G24" s="28">
        <v>0.1</v>
      </c>
      <c r="H24" s="6">
        <f t="shared" si="0"/>
        <v>101970.00000000001</v>
      </c>
      <c r="I24" s="25">
        <v>9</v>
      </c>
      <c r="J24" s="6" t="s">
        <v>17</v>
      </c>
      <c r="K24" s="61">
        <f t="shared" si="1"/>
        <v>9270.0000000000146</v>
      </c>
      <c r="L24" s="15"/>
    </row>
    <row r="25" spans="2:12" x14ac:dyDescent="0.25">
      <c r="B25" s="46" t="s">
        <v>29</v>
      </c>
      <c r="C25" s="30" t="s">
        <v>10</v>
      </c>
      <c r="D25" s="5">
        <v>42403</v>
      </c>
      <c r="E25" s="5">
        <v>43006.5</v>
      </c>
      <c r="F25" s="6">
        <v>47700</v>
      </c>
      <c r="G25" s="29">
        <v>0.3</v>
      </c>
      <c r="H25" s="6">
        <f t="shared" si="0"/>
        <v>62010</v>
      </c>
      <c r="I25" s="25">
        <v>5</v>
      </c>
      <c r="J25" s="6" t="s">
        <v>18</v>
      </c>
      <c r="K25" s="61">
        <f t="shared" si="1"/>
        <v>14310</v>
      </c>
      <c r="L25" s="15"/>
    </row>
    <row r="26" spans="2:12" x14ac:dyDescent="0.25">
      <c r="B26" s="46" t="s">
        <v>30</v>
      </c>
      <c r="C26" s="30" t="s">
        <v>12</v>
      </c>
      <c r="D26" s="5">
        <v>42311</v>
      </c>
      <c r="E26" s="5">
        <v>42748</v>
      </c>
      <c r="F26" s="6">
        <v>14400</v>
      </c>
      <c r="G26" s="29">
        <v>0.5</v>
      </c>
      <c r="H26" s="6">
        <f t="shared" si="0"/>
        <v>21600</v>
      </c>
      <c r="I26" s="25">
        <v>1</v>
      </c>
      <c r="J26" s="6" t="s">
        <v>18</v>
      </c>
      <c r="K26" s="61">
        <f t="shared" si="1"/>
        <v>7200</v>
      </c>
      <c r="L26" s="15"/>
    </row>
    <row r="27" spans="2:12" x14ac:dyDescent="0.25">
      <c r="B27" s="46" t="s">
        <v>31</v>
      </c>
      <c r="C27" s="30" t="s">
        <v>12</v>
      </c>
      <c r="D27" s="5">
        <v>42324</v>
      </c>
      <c r="E27" s="5">
        <v>42761</v>
      </c>
      <c r="F27" s="6">
        <v>14400</v>
      </c>
      <c r="G27" s="29">
        <v>0.5</v>
      </c>
      <c r="H27" s="6">
        <f t="shared" si="0"/>
        <v>21600</v>
      </c>
      <c r="I27" s="25">
        <v>1</v>
      </c>
      <c r="J27" s="6" t="s">
        <v>17</v>
      </c>
      <c r="K27" s="61">
        <f t="shared" si="1"/>
        <v>7200</v>
      </c>
      <c r="L27" s="15"/>
    </row>
    <row r="28" spans="2:12" x14ac:dyDescent="0.25">
      <c r="B28" s="46" t="s">
        <v>32</v>
      </c>
      <c r="C28" s="30" t="s">
        <v>10</v>
      </c>
      <c r="D28" s="5">
        <v>42434</v>
      </c>
      <c r="E28" s="5">
        <v>43037.5</v>
      </c>
      <c r="F28" s="6">
        <v>47700</v>
      </c>
      <c r="G28" s="29">
        <v>0.3</v>
      </c>
      <c r="H28" s="6">
        <f t="shared" si="0"/>
        <v>62010</v>
      </c>
      <c r="I28" s="25">
        <v>5</v>
      </c>
      <c r="J28" s="6" t="s">
        <v>16</v>
      </c>
      <c r="K28" s="61">
        <f t="shared" si="1"/>
        <v>14310</v>
      </c>
      <c r="L28" s="15"/>
    </row>
    <row r="29" spans="2:12" x14ac:dyDescent="0.25">
      <c r="B29" s="46" t="s">
        <v>33</v>
      </c>
      <c r="C29" s="30" t="s">
        <v>3</v>
      </c>
      <c r="D29" s="5">
        <v>42434</v>
      </c>
      <c r="E29" s="5">
        <v>43195</v>
      </c>
      <c r="F29" s="6">
        <v>79200</v>
      </c>
      <c r="G29" s="29">
        <v>0.3</v>
      </c>
      <c r="H29" s="6">
        <f t="shared" si="0"/>
        <v>102960</v>
      </c>
      <c r="I29" s="25">
        <v>8</v>
      </c>
      <c r="J29" s="6" t="s">
        <v>18</v>
      </c>
      <c r="K29" s="61">
        <f t="shared" si="1"/>
        <v>23760</v>
      </c>
      <c r="L29" s="15"/>
    </row>
    <row r="30" spans="2:12" x14ac:dyDescent="0.25">
      <c r="B30" s="46" t="s">
        <v>34</v>
      </c>
      <c r="C30" s="30" t="s">
        <v>15</v>
      </c>
      <c r="D30" s="5">
        <v>42354</v>
      </c>
      <c r="E30" s="5">
        <v>42764</v>
      </c>
      <c r="F30" s="6">
        <v>9000</v>
      </c>
      <c r="G30" s="29">
        <v>0.5</v>
      </c>
      <c r="H30" s="6">
        <f t="shared" si="0"/>
        <v>13500</v>
      </c>
      <c r="I30" s="25">
        <v>1</v>
      </c>
      <c r="J30" s="6" t="s">
        <v>16</v>
      </c>
      <c r="K30" s="61">
        <f t="shared" si="1"/>
        <v>4500</v>
      </c>
      <c r="L30" s="15"/>
    </row>
    <row r="31" spans="2:12" x14ac:dyDescent="0.25">
      <c r="B31" s="46" t="s">
        <v>35</v>
      </c>
      <c r="C31" s="30" t="s">
        <v>13</v>
      </c>
      <c r="D31" s="5">
        <v>42277</v>
      </c>
      <c r="E31" s="5">
        <v>42979.5</v>
      </c>
      <c r="F31" s="6">
        <v>67500</v>
      </c>
      <c r="G31" s="29">
        <v>0.3</v>
      </c>
      <c r="H31" s="6">
        <f t="shared" si="0"/>
        <v>87750</v>
      </c>
      <c r="I31" s="25">
        <v>7</v>
      </c>
      <c r="J31" s="6" t="s">
        <v>18</v>
      </c>
      <c r="K31" s="61">
        <f t="shared" si="1"/>
        <v>20250</v>
      </c>
      <c r="L31" s="15"/>
    </row>
    <row r="32" spans="2:12" x14ac:dyDescent="0.25">
      <c r="B32" s="46" t="s">
        <v>36</v>
      </c>
      <c r="C32" s="30" t="s">
        <v>4</v>
      </c>
      <c r="D32" s="5">
        <v>42382</v>
      </c>
      <c r="E32" s="5">
        <v>43179</v>
      </c>
      <c r="F32" s="6">
        <v>86400</v>
      </c>
      <c r="G32" s="29">
        <v>0.3</v>
      </c>
      <c r="H32" s="6">
        <f t="shared" si="0"/>
        <v>112320</v>
      </c>
      <c r="I32" s="25">
        <v>9</v>
      </c>
      <c r="J32" s="6" t="s">
        <v>16</v>
      </c>
      <c r="K32" s="61">
        <f t="shared" si="1"/>
        <v>25920</v>
      </c>
      <c r="L32" s="15"/>
    </row>
    <row r="33" spans="2:12" x14ac:dyDescent="0.25">
      <c r="B33" s="46" t="s">
        <v>37</v>
      </c>
      <c r="C33" s="30" t="s">
        <v>5</v>
      </c>
      <c r="D33" s="5">
        <v>42440</v>
      </c>
      <c r="E33" s="5">
        <v>43268.5</v>
      </c>
      <c r="F33" s="6">
        <v>92700</v>
      </c>
      <c r="G33" s="28">
        <v>0.1</v>
      </c>
      <c r="H33" s="6">
        <f t="shared" si="0"/>
        <v>101970.00000000001</v>
      </c>
      <c r="I33" s="25">
        <v>9</v>
      </c>
      <c r="J33" s="6" t="s">
        <v>18</v>
      </c>
      <c r="K33" s="61">
        <f t="shared" si="1"/>
        <v>9270.0000000000146</v>
      </c>
      <c r="L33" s="15"/>
    </row>
    <row r="34" spans="2:12" x14ac:dyDescent="0.25">
      <c r="B34" s="46" t="s">
        <v>38</v>
      </c>
      <c r="C34" s="30" t="s">
        <v>8</v>
      </c>
      <c r="D34" s="5">
        <v>42299</v>
      </c>
      <c r="E34" s="5">
        <v>42803.5</v>
      </c>
      <c r="F34" s="6">
        <v>27900</v>
      </c>
      <c r="G34" s="29">
        <v>0.4</v>
      </c>
      <c r="H34" s="6">
        <f t="shared" si="0"/>
        <v>39060</v>
      </c>
      <c r="I34" s="25">
        <v>3</v>
      </c>
      <c r="J34" s="6" t="s">
        <v>16</v>
      </c>
      <c r="K34" s="61">
        <f t="shared" si="1"/>
        <v>11160</v>
      </c>
      <c r="L34" s="15"/>
    </row>
    <row r="35" spans="2:12" x14ac:dyDescent="0.25">
      <c r="B35" s="46" t="s">
        <v>39</v>
      </c>
      <c r="C35" s="30" t="s">
        <v>15</v>
      </c>
      <c r="D35" s="5">
        <v>42291</v>
      </c>
      <c r="E35" s="5">
        <v>42701</v>
      </c>
      <c r="F35" s="6">
        <v>9000</v>
      </c>
      <c r="G35" s="29">
        <v>0.5</v>
      </c>
      <c r="H35" s="6">
        <f t="shared" si="0"/>
        <v>13500</v>
      </c>
      <c r="I35" s="25">
        <v>1</v>
      </c>
      <c r="J35" s="6" t="s">
        <v>16</v>
      </c>
      <c r="K35" s="61">
        <f t="shared" si="1"/>
        <v>4500</v>
      </c>
      <c r="L35" s="15"/>
    </row>
    <row r="36" spans="2:12" x14ac:dyDescent="0.25">
      <c r="B36" s="46" t="s">
        <v>40</v>
      </c>
      <c r="C36" s="30" t="s">
        <v>6</v>
      </c>
      <c r="D36" s="5">
        <v>42290</v>
      </c>
      <c r="E36" s="5">
        <v>42844</v>
      </c>
      <c r="F36" s="6">
        <v>37800</v>
      </c>
      <c r="G36" s="29">
        <v>0.4</v>
      </c>
      <c r="H36" s="6">
        <f t="shared" si="0"/>
        <v>52920</v>
      </c>
      <c r="I36" s="25">
        <v>4</v>
      </c>
      <c r="J36" s="6" t="s">
        <v>17</v>
      </c>
      <c r="K36" s="61">
        <f t="shared" si="1"/>
        <v>15120</v>
      </c>
      <c r="L36" s="15"/>
    </row>
    <row r="37" spans="2:12" x14ac:dyDescent="0.25">
      <c r="B37" s="46" t="s">
        <v>41</v>
      </c>
      <c r="C37" s="30" t="s">
        <v>8</v>
      </c>
      <c r="D37" s="5">
        <v>42269</v>
      </c>
      <c r="E37" s="5">
        <v>42773.5</v>
      </c>
      <c r="F37" s="6">
        <v>27900</v>
      </c>
      <c r="G37" s="29">
        <v>0.4</v>
      </c>
      <c r="H37" s="6">
        <f t="shared" si="0"/>
        <v>39060</v>
      </c>
      <c r="I37" s="25">
        <v>3</v>
      </c>
      <c r="J37" s="6" t="s">
        <v>16</v>
      </c>
      <c r="K37" s="61">
        <f t="shared" si="1"/>
        <v>11160</v>
      </c>
      <c r="L37" s="15"/>
    </row>
    <row r="38" spans="2:12" x14ac:dyDescent="0.25">
      <c r="B38" s="46" t="s">
        <v>42</v>
      </c>
      <c r="C38" s="30" t="s">
        <v>6</v>
      </c>
      <c r="D38" s="5">
        <v>42358</v>
      </c>
      <c r="E38" s="5">
        <v>42912</v>
      </c>
      <c r="F38" s="6">
        <v>37800</v>
      </c>
      <c r="G38" s="29">
        <v>0.4</v>
      </c>
      <c r="H38" s="6">
        <f t="shared" si="0"/>
        <v>52920</v>
      </c>
      <c r="I38" s="25">
        <v>4</v>
      </c>
      <c r="J38" s="6" t="s">
        <v>16</v>
      </c>
      <c r="K38" s="61">
        <f t="shared" si="1"/>
        <v>15120</v>
      </c>
      <c r="L38" s="15"/>
    </row>
    <row r="39" spans="2:12" x14ac:dyDescent="0.25">
      <c r="B39" s="46" t="s">
        <v>43</v>
      </c>
      <c r="C39" s="30" t="s">
        <v>4</v>
      </c>
      <c r="D39" s="5">
        <v>42369</v>
      </c>
      <c r="E39" s="5">
        <v>43166</v>
      </c>
      <c r="F39" s="6">
        <v>86400</v>
      </c>
      <c r="G39" s="29">
        <v>0.3</v>
      </c>
      <c r="H39" s="6">
        <f t="shared" si="0"/>
        <v>112320</v>
      </c>
      <c r="I39" s="25">
        <v>9</v>
      </c>
      <c r="J39" s="6" t="s">
        <v>18</v>
      </c>
      <c r="K39" s="61">
        <f t="shared" si="1"/>
        <v>25920</v>
      </c>
      <c r="L39" s="15"/>
    </row>
    <row r="40" spans="2:12" x14ac:dyDescent="0.25">
      <c r="B40" s="46" t="s">
        <v>44</v>
      </c>
      <c r="C40" s="30" t="s">
        <v>14</v>
      </c>
      <c r="D40" s="5">
        <v>42264</v>
      </c>
      <c r="E40" s="5">
        <v>42660.5</v>
      </c>
      <c r="F40" s="6">
        <v>6300</v>
      </c>
      <c r="G40" s="29">
        <v>0.5</v>
      </c>
      <c r="H40" s="6">
        <f t="shared" si="0"/>
        <v>9450</v>
      </c>
      <c r="I40" s="25">
        <v>1</v>
      </c>
      <c r="J40" s="6" t="s">
        <v>16</v>
      </c>
      <c r="K40" s="61">
        <f t="shared" si="1"/>
        <v>3150</v>
      </c>
      <c r="L40" s="15"/>
    </row>
    <row r="41" spans="2:12" x14ac:dyDescent="0.25">
      <c r="B41" s="46" t="s">
        <v>45</v>
      </c>
      <c r="C41" s="30" t="s">
        <v>3</v>
      </c>
      <c r="D41" s="5">
        <v>42319</v>
      </c>
      <c r="E41" s="5">
        <v>43080</v>
      </c>
      <c r="F41" s="6">
        <v>79200</v>
      </c>
      <c r="G41" s="29">
        <v>0.3</v>
      </c>
      <c r="H41" s="6">
        <f t="shared" si="0"/>
        <v>102960</v>
      </c>
      <c r="I41" s="25">
        <v>8</v>
      </c>
      <c r="J41" s="6" t="s">
        <v>17</v>
      </c>
      <c r="K41" s="61">
        <f t="shared" si="1"/>
        <v>23760</v>
      </c>
      <c r="L41" s="15"/>
    </row>
    <row r="42" spans="2:12" x14ac:dyDescent="0.25">
      <c r="B42" s="46" t="s">
        <v>46</v>
      </c>
      <c r="C42" s="30" t="s">
        <v>11</v>
      </c>
      <c r="D42" s="5">
        <v>42399</v>
      </c>
      <c r="E42" s="5">
        <v>42804.5</v>
      </c>
      <c r="F42" s="6">
        <v>8100</v>
      </c>
      <c r="G42" s="29">
        <v>0.5</v>
      </c>
      <c r="H42" s="6">
        <f t="shared" si="0"/>
        <v>12150</v>
      </c>
      <c r="I42" s="25">
        <v>1</v>
      </c>
      <c r="J42" s="6" t="s">
        <v>18</v>
      </c>
      <c r="K42" s="61">
        <f t="shared" si="1"/>
        <v>4050</v>
      </c>
      <c r="L42" s="15"/>
    </row>
    <row r="43" spans="2:12" x14ac:dyDescent="0.25">
      <c r="B43" s="46" t="s">
        <v>47</v>
      </c>
      <c r="C43" s="30" t="s">
        <v>11</v>
      </c>
      <c r="D43" s="5">
        <v>42275</v>
      </c>
      <c r="E43" s="5">
        <v>42680.5</v>
      </c>
      <c r="F43" s="6">
        <v>8100</v>
      </c>
      <c r="G43" s="29">
        <v>0.5</v>
      </c>
      <c r="H43" s="6">
        <f t="shared" si="0"/>
        <v>12150</v>
      </c>
      <c r="I43" s="25">
        <v>1</v>
      </c>
      <c r="J43" s="6" t="s">
        <v>17</v>
      </c>
      <c r="K43" s="61">
        <f t="shared" si="1"/>
        <v>4050</v>
      </c>
      <c r="L43" s="15"/>
    </row>
    <row r="44" spans="2:12" x14ac:dyDescent="0.25">
      <c r="B44" s="46" t="s">
        <v>48</v>
      </c>
      <c r="C44" s="30" t="s">
        <v>1</v>
      </c>
      <c r="D44" s="5">
        <v>42377</v>
      </c>
      <c r="E44" s="5">
        <v>43016.5</v>
      </c>
      <c r="F44" s="6">
        <v>54900</v>
      </c>
      <c r="G44" s="29">
        <v>0.3</v>
      </c>
      <c r="H44" s="6">
        <f t="shared" si="0"/>
        <v>71370</v>
      </c>
      <c r="I44" s="25">
        <v>5</v>
      </c>
      <c r="J44" s="6" t="s">
        <v>17</v>
      </c>
      <c r="K44" s="61">
        <f t="shared" si="1"/>
        <v>16470</v>
      </c>
      <c r="L44" s="15"/>
    </row>
    <row r="45" spans="2:12" x14ac:dyDescent="0.25">
      <c r="B45" s="46" t="s">
        <v>49</v>
      </c>
      <c r="C45" s="30" t="s">
        <v>14</v>
      </c>
      <c r="D45" s="5">
        <v>42380</v>
      </c>
      <c r="E45" s="5">
        <v>42776.5</v>
      </c>
      <c r="F45" s="6">
        <v>6300</v>
      </c>
      <c r="G45" s="29">
        <v>0.5</v>
      </c>
      <c r="H45" s="6">
        <f t="shared" si="0"/>
        <v>9450</v>
      </c>
      <c r="I45" s="25">
        <v>1</v>
      </c>
      <c r="J45" s="6" t="s">
        <v>18</v>
      </c>
      <c r="K45" s="61">
        <f t="shared" si="1"/>
        <v>3150</v>
      </c>
      <c r="L45" s="15"/>
    </row>
    <row r="46" spans="2:12" x14ac:dyDescent="0.25">
      <c r="B46" s="46" t="s">
        <v>50</v>
      </c>
      <c r="C46" s="30" t="s">
        <v>2</v>
      </c>
      <c r="D46" s="5">
        <v>42415</v>
      </c>
      <c r="E46" s="5">
        <v>43095</v>
      </c>
      <c r="F46" s="6">
        <v>63000</v>
      </c>
      <c r="G46" s="29">
        <v>0.3</v>
      </c>
      <c r="H46" s="6">
        <f t="shared" si="0"/>
        <v>81900</v>
      </c>
      <c r="I46" s="25">
        <v>6</v>
      </c>
      <c r="J46" s="6" t="s">
        <v>18</v>
      </c>
      <c r="K46" s="61">
        <f t="shared" si="1"/>
        <v>18900</v>
      </c>
      <c r="L46" s="15"/>
    </row>
    <row r="47" spans="2:12" x14ac:dyDescent="0.25">
      <c r="B47" s="46" t="s">
        <v>51</v>
      </c>
      <c r="C47" s="30" t="s">
        <v>11</v>
      </c>
      <c r="D47" s="5">
        <v>42358</v>
      </c>
      <c r="E47" s="5">
        <v>42763.5</v>
      </c>
      <c r="F47" s="6">
        <v>8100</v>
      </c>
      <c r="G47" s="29">
        <v>0.5</v>
      </c>
      <c r="H47" s="6">
        <f t="shared" si="0"/>
        <v>12150</v>
      </c>
      <c r="I47" s="25">
        <v>1</v>
      </c>
      <c r="J47" s="6" t="s">
        <v>18</v>
      </c>
      <c r="K47" s="61">
        <f t="shared" si="1"/>
        <v>4050</v>
      </c>
      <c r="L47" s="15"/>
    </row>
    <row r="48" spans="2:12" x14ac:dyDescent="0.25">
      <c r="B48" s="46" t="s">
        <v>52</v>
      </c>
      <c r="C48" s="30" t="s">
        <v>13</v>
      </c>
      <c r="D48" s="5">
        <v>42445</v>
      </c>
      <c r="E48" s="5">
        <v>43147.5</v>
      </c>
      <c r="F48" s="6">
        <v>67500</v>
      </c>
      <c r="G48" s="29">
        <v>0.3</v>
      </c>
      <c r="H48" s="6">
        <f t="shared" si="0"/>
        <v>87750</v>
      </c>
      <c r="I48" s="25">
        <v>7</v>
      </c>
      <c r="J48" s="6" t="s">
        <v>18</v>
      </c>
      <c r="K48" s="61">
        <f t="shared" si="1"/>
        <v>20250</v>
      </c>
      <c r="L48" s="15"/>
    </row>
    <row r="49" spans="2:12" x14ac:dyDescent="0.25">
      <c r="B49" s="46" t="s">
        <v>53</v>
      </c>
      <c r="C49" s="30" t="s">
        <v>6</v>
      </c>
      <c r="D49" s="5">
        <v>42375</v>
      </c>
      <c r="E49" s="5">
        <v>42929</v>
      </c>
      <c r="F49" s="6">
        <v>37800</v>
      </c>
      <c r="G49" s="29">
        <v>0.4</v>
      </c>
      <c r="H49" s="6">
        <f t="shared" si="0"/>
        <v>52920</v>
      </c>
      <c r="I49" s="25">
        <v>4</v>
      </c>
      <c r="J49" s="6" t="s">
        <v>17</v>
      </c>
      <c r="K49" s="61">
        <f t="shared" si="1"/>
        <v>15120</v>
      </c>
      <c r="L49" s="15"/>
    </row>
    <row r="50" spans="2:12" x14ac:dyDescent="0.25">
      <c r="B50" s="46" t="s">
        <v>54</v>
      </c>
      <c r="C50" s="30" t="s">
        <v>2</v>
      </c>
      <c r="D50" s="5">
        <v>42291</v>
      </c>
      <c r="E50" s="5">
        <v>42971</v>
      </c>
      <c r="F50" s="6">
        <v>63000</v>
      </c>
      <c r="G50" s="29">
        <v>0.3</v>
      </c>
      <c r="H50" s="6">
        <f t="shared" si="0"/>
        <v>81900</v>
      </c>
      <c r="I50" s="25">
        <v>6</v>
      </c>
      <c r="J50" s="6" t="s">
        <v>17</v>
      </c>
      <c r="K50" s="61">
        <f t="shared" si="1"/>
        <v>18900</v>
      </c>
      <c r="L50" s="15"/>
    </row>
    <row r="51" spans="2:12" x14ac:dyDescent="0.25">
      <c r="B51" s="46" t="s">
        <v>55</v>
      </c>
      <c r="C51" s="30" t="s">
        <v>1</v>
      </c>
      <c r="D51" s="5">
        <v>42324</v>
      </c>
      <c r="E51" s="5">
        <v>42963.5</v>
      </c>
      <c r="F51" s="6">
        <v>54900</v>
      </c>
      <c r="G51" s="29">
        <v>0.3</v>
      </c>
      <c r="H51" s="6">
        <f t="shared" si="0"/>
        <v>71370</v>
      </c>
      <c r="I51" s="25">
        <v>5</v>
      </c>
      <c r="J51" s="6" t="s">
        <v>17</v>
      </c>
      <c r="K51" s="61">
        <f t="shared" si="1"/>
        <v>16470</v>
      </c>
      <c r="L51" s="15"/>
    </row>
    <row r="52" spans="2:12" x14ac:dyDescent="0.25">
      <c r="B52" s="46" t="s">
        <v>56</v>
      </c>
      <c r="C52" s="30" t="s">
        <v>15</v>
      </c>
      <c r="D52" s="5">
        <v>42439</v>
      </c>
      <c r="E52" s="5">
        <v>42849</v>
      </c>
      <c r="F52" s="6">
        <v>9000</v>
      </c>
      <c r="G52" s="29">
        <v>0.5</v>
      </c>
      <c r="H52" s="6">
        <f t="shared" si="0"/>
        <v>13500</v>
      </c>
      <c r="I52" s="25">
        <v>1</v>
      </c>
      <c r="J52" s="6" t="s">
        <v>17</v>
      </c>
      <c r="K52" s="61">
        <f t="shared" si="1"/>
        <v>4500</v>
      </c>
      <c r="L52" s="15"/>
    </row>
    <row r="53" spans="2:12" x14ac:dyDescent="0.25">
      <c r="B53" s="46" t="s">
        <v>57</v>
      </c>
      <c r="C53" s="30" t="s">
        <v>11</v>
      </c>
      <c r="D53" s="5">
        <v>42263</v>
      </c>
      <c r="E53" s="5">
        <v>42668.5</v>
      </c>
      <c r="F53" s="6">
        <v>8100</v>
      </c>
      <c r="G53" s="29">
        <v>0.5</v>
      </c>
      <c r="H53" s="6">
        <f t="shared" si="0"/>
        <v>12150</v>
      </c>
      <c r="I53" s="25">
        <v>1</v>
      </c>
      <c r="J53" s="6" t="s">
        <v>17</v>
      </c>
      <c r="K53" s="61">
        <f t="shared" si="1"/>
        <v>4050</v>
      </c>
      <c r="L53" s="15"/>
    </row>
    <row r="54" spans="2:12" x14ac:dyDescent="0.25">
      <c r="B54" s="46" t="s">
        <v>58</v>
      </c>
      <c r="C54" s="30" t="s">
        <v>13</v>
      </c>
      <c r="D54" s="5">
        <v>42343</v>
      </c>
      <c r="E54" s="5">
        <v>43045.5</v>
      </c>
      <c r="F54" s="6">
        <v>67500</v>
      </c>
      <c r="G54" s="29">
        <v>0.3</v>
      </c>
      <c r="H54" s="6">
        <f t="shared" si="0"/>
        <v>87750</v>
      </c>
      <c r="I54" s="25">
        <v>7</v>
      </c>
      <c r="J54" s="6" t="s">
        <v>16</v>
      </c>
      <c r="K54" s="61">
        <f t="shared" si="1"/>
        <v>20250</v>
      </c>
      <c r="L54" s="15"/>
    </row>
    <row r="55" spans="2:12" x14ac:dyDescent="0.25">
      <c r="B55" s="46" t="s">
        <v>59</v>
      </c>
      <c r="C55" s="30" t="s">
        <v>1</v>
      </c>
      <c r="D55" s="5">
        <v>42398</v>
      </c>
      <c r="E55" s="5">
        <v>43037.5</v>
      </c>
      <c r="F55" s="6">
        <v>54900</v>
      </c>
      <c r="G55" s="29">
        <v>0.3</v>
      </c>
      <c r="H55" s="6">
        <f t="shared" si="0"/>
        <v>71370</v>
      </c>
      <c r="I55" s="25">
        <v>5</v>
      </c>
      <c r="J55" s="6" t="s">
        <v>17</v>
      </c>
      <c r="K55" s="61">
        <f t="shared" si="1"/>
        <v>16470</v>
      </c>
      <c r="L55" s="15"/>
    </row>
    <row r="56" spans="2:12" x14ac:dyDescent="0.25">
      <c r="B56" s="46" t="s">
        <v>60</v>
      </c>
      <c r="C56" s="30" t="s">
        <v>12</v>
      </c>
      <c r="D56" s="5">
        <v>42367</v>
      </c>
      <c r="E56" s="5">
        <v>42804</v>
      </c>
      <c r="F56" s="6">
        <v>14400</v>
      </c>
      <c r="G56" s="29">
        <v>0.5</v>
      </c>
      <c r="H56" s="6">
        <f t="shared" si="0"/>
        <v>21600</v>
      </c>
      <c r="I56" s="25">
        <v>1</v>
      </c>
      <c r="J56" s="6" t="s">
        <v>17</v>
      </c>
      <c r="K56" s="61">
        <f t="shared" si="1"/>
        <v>7200</v>
      </c>
      <c r="L56" s="15"/>
    </row>
    <row r="57" spans="2:12" x14ac:dyDescent="0.25">
      <c r="B57" s="46" t="s">
        <v>61</v>
      </c>
      <c r="C57" s="30" t="s">
        <v>11</v>
      </c>
      <c r="D57" s="5">
        <v>42292</v>
      </c>
      <c r="E57" s="5">
        <v>42697.5</v>
      </c>
      <c r="F57" s="6">
        <v>8100</v>
      </c>
      <c r="G57" s="29">
        <v>0.5</v>
      </c>
      <c r="H57" s="6">
        <f t="shared" si="0"/>
        <v>12150</v>
      </c>
      <c r="I57" s="25">
        <v>1</v>
      </c>
      <c r="J57" s="6" t="s">
        <v>18</v>
      </c>
      <c r="K57" s="61">
        <f t="shared" si="1"/>
        <v>4050</v>
      </c>
      <c r="L57" s="15"/>
    </row>
    <row r="58" spans="2:12" x14ac:dyDescent="0.25">
      <c r="B58" s="46" t="s">
        <v>62</v>
      </c>
      <c r="C58" s="30" t="s">
        <v>15</v>
      </c>
      <c r="D58" s="5">
        <v>42437</v>
      </c>
      <c r="E58" s="5">
        <v>42847</v>
      </c>
      <c r="F58" s="6">
        <v>9000</v>
      </c>
      <c r="G58" s="29">
        <v>0.5</v>
      </c>
      <c r="H58" s="6">
        <f t="shared" si="0"/>
        <v>13500</v>
      </c>
      <c r="I58" s="25">
        <v>1</v>
      </c>
      <c r="J58" s="6" t="s">
        <v>17</v>
      </c>
      <c r="K58" s="61">
        <f t="shared" si="1"/>
        <v>4500</v>
      </c>
      <c r="L58" s="15"/>
    </row>
    <row r="59" spans="2:12" x14ac:dyDescent="0.25">
      <c r="B59" s="46" t="s">
        <v>63</v>
      </c>
      <c r="C59" s="30" t="s">
        <v>9</v>
      </c>
      <c r="D59" s="5">
        <v>42319</v>
      </c>
      <c r="E59" s="5">
        <v>42778.5</v>
      </c>
      <c r="F59" s="6">
        <v>18900</v>
      </c>
      <c r="G59" s="29">
        <v>0.5</v>
      </c>
      <c r="H59" s="6">
        <f t="shared" si="0"/>
        <v>28350</v>
      </c>
      <c r="I59" s="25">
        <v>2</v>
      </c>
      <c r="J59" s="6" t="s">
        <v>17</v>
      </c>
      <c r="K59" s="61">
        <f t="shared" si="1"/>
        <v>9450</v>
      </c>
      <c r="L59" s="15"/>
    </row>
    <row r="60" spans="2:12" x14ac:dyDescent="0.25">
      <c r="B60" s="46" t="s">
        <v>64</v>
      </c>
      <c r="C60" s="30" t="s">
        <v>10</v>
      </c>
      <c r="D60" s="5">
        <v>42248</v>
      </c>
      <c r="E60" s="5">
        <v>42851.5</v>
      </c>
      <c r="F60" s="6">
        <v>47700</v>
      </c>
      <c r="G60" s="29">
        <v>0.3</v>
      </c>
      <c r="H60" s="6">
        <f t="shared" si="0"/>
        <v>62010</v>
      </c>
      <c r="I60" s="25">
        <v>5</v>
      </c>
      <c r="J60" s="6" t="s">
        <v>17</v>
      </c>
      <c r="K60" s="61">
        <f t="shared" si="1"/>
        <v>14310</v>
      </c>
      <c r="L60" s="15"/>
    </row>
    <row r="61" spans="2:12" x14ac:dyDescent="0.25">
      <c r="B61" s="46" t="s">
        <v>65</v>
      </c>
      <c r="C61" s="30" t="s">
        <v>11</v>
      </c>
      <c r="D61" s="5">
        <v>42248</v>
      </c>
      <c r="E61" s="5">
        <v>42653.5</v>
      </c>
      <c r="F61" s="6">
        <v>8100</v>
      </c>
      <c r="G61" s="29">
        <v>0.5</v>
      </c>
      <c r="H61" s="6">
        <f t="shared" si="0"/>
        <v>12150</v>
      </c>
      <c r="I61" s="25">
        <v>1</v>
      </c>
      <c r="J61" s="6" t="s">
        <v>16</v>
      </c>
      <c r="K61" s="61">
        <f t="shared" si="1"/>
        <v>4050</v>
      </c>
      <c r="L61" s="15"/>
    </row>
    <row r="62" spans="2:12" x14ac:dyDescent="0.25">
      <c r="B62" s="46" t="s">
        <v>66</v>
      </c>
      <c r="C62" s="30" t="s">
        <v>1</v>
      </c>
      <c r="D62" s="5">
        <v>42248</v>
      </c>
      <c r="E62" s="5">
        <v>42156.5</v>
      </c>
      <c r="F62" s="6">
        <v>54900</v>
      </c>
      <c r="G62" s="29">
        <v>0.3</v>
      </c>
      <c r="H62" s="6">
        <f t="shared" si="0"/>
        <v>71370</v>
      </c>
      <c r="I62" s="25">
        <v>5</v>
      </c>
      <c r="J62" s="6" t="s">
        <v>17</v>
      </c>
      <c r="K62" s="61">
        <f t="shared" si="1"/>
        <v>16470</v>
      </c>
      <c r="L62" s="15"/>
    </row>
    <row r="63" spans="2:12" x14ac:dyDescent="0.25">
      <c r="B63" s="46" t="s">
        <v>67</v>
      </c>
      <c r="C63" s="30" t="s">
        <v>5</v>
      </c>
      <c r="D63" s="5">
        <v>42248</v>
      </c>
      <c r="E63" s="5">
        <v>43076.5</v>
      </c>
      <c r="F63" s="6">
        <v>92700</v>
      </c>
      <c r="G63" s="29">
        <v>0.3</v>
      </c>
      <c r="H63" s="6">
        <f t="shared" si="0"/>
        <v>120510</v>
      </c>
      <c r="I63" s="25">
        <v>9</v>
      </c>
      <c r="J63" s="6" t="s">
        <v>17</v>
      </c>
      <c r="K63" s="61">
        <f t="shared" si="1"/>
        <v>27810</v>
      </c>
      <c r="L63" s="15"/>
    </row>
    <row r="64" spans="2:12" x14ac:dyDescent="0.25">
      <c r="B64" s="46" t="s">
        <v>68</v>
      </c>
      <c r="C64" s="30" t="s">
        <v>3</v>
      </c>
      <c r="D64" s="5">
        <v>42248</v>
      </c>
      <c r="E64" s="5">
        <v>43009</v>
      </c>
      <c r="F64" s="6">
        <v>79200</v>
      </c>
      <c r="G64" s="29">
        <v>0.3</v>
      </c>
      <c r="H64" s="6">
        <f t="shared" si="0"/>
        <v>102960</v>
      </c>
      <c r="I64" s="25">
        <v>8</v>
      </c>
      <c r="J64" s="6" t="s">
        <v>16</v>
      </c>
      <c r="K64" s="61">
        <f t="shared" si="1"/>
        <v>23760</v>
      </c>
      <c r="L64" s="15"/>
    </row>
    <row r="65" spans="2:12" x14ac:dyDescent="0.25">
      <c r="B65" s="52" t="s">
        <v>69</v>
      </c>
      <c r="C65" s="53" t="s">
        <v>9</v>
      </c>
      <c r="D65" s="54">
        <v>42248</v>
      </c>
      <c r="E65" s="54">
        <v>42707.5</v>
      </c>
      <c r="F65" s="55">
        <v>18900</v>
      </c>
      <c r="G65" s="56">
        <v>0.5</v>
      </c>
      <c r="H65" s="55">
        <f t="shared" si="0"/>
        <v>28350</v>
      </c>
      <c r="I65" s="57">
        <v>2</v>
      </c>
      <c r="J65" s="55" t="s">
        <v>16</v>
      </c>
      <c r="K65" s="61">
        <f t="shared" si="1"/>
        <v>9450</v>
      </c>
      <c r="L65" s="15"/>
    </row>
  </sheetData>
  <sortState xmlns:xlrd2="http://schemas.microsoft.com/office/spreadsheetml/2017/richdata2" ref="C6:D65">
    <sortCondition ref="C6:C65"/>
  </sortState>
  <mergeCells count="7">
    <mergeCell ref="P10:P11"/>
    <mergeCell ref="M14:N15"/>
    <mergeCell ref="O14:O15"/>
    <mergeCell ref="M5:M6"/>
    <mergeCell ref="M10:M11"/>
    <mergeCell ref="N10:N11"/>
    <mergeCell ref="O10:O11"/>
  </mergeCells>
  <conditionalFormatting sqref="I6:I65">
    <cfRule type="expression" dxfId="0" priority="1">
      <formula>$I6&gt;$O$14</formula>
    </cfRule>
    <cfRule type="expression" priority="2">
      <formula>$I6&gt;$O$14</formula>
    </cfRule>
  </conditionalFormatting>
  <dataValidations count="6">
    <dataValidation type="list" allowBlank="1" showInputMessage="1" showErrorMessage="1" sqref="J6:J65" xr:uid="{00000000-0002-0000-0000-000000000000}">
      <formula1>"QLD,VIC,NSW"</formula1>
    </dataValidation>
    <dataValidation type="list" allowBlank="1" showInputMessage="1" showErrorMessage="1" sqref="N6 N10:N11" xr:uid="{5F71B6C2-C492-4B76-AB14-C24B331DE911}">
      <formula1>"NSW,QLD,VIC"</formula1>
    </dataValidation>
    <dataValidation type="list" allowBlank="1" showInputMessage="1" showErrorMessage="1" sqref="O14:O15" xr:uid="{C16CA78A-DEBB-4003-9CDE-3C55C0697C6E}">
      <formula1>N_people</formula1>
    </dataValidation>
    <dataValidation type="custom" allowBlank="1" showInputMessage="1" showErrorMessage="1" sqref="B6:B65" xr:uid="{94EFBA00-AD8A-437C-831D-806C6CE6649B}">
      <formula1>COUNTIF(Job_number,B6)&lt;=1</formula1>
    </dataValidation>
    <dataValidation type="decimal" allowBlank="1" showInputMessage="1" showErrorMessage="1" sqref="G6:G65" xr:uid="{6E0B78A2-9491-462C-ACAA-EC6DFDDA4EC2}">
      <formula1>0.1</formula1>
      <formula2>0.5</formula2>
    </dataValidation>
    <dataValidation type="date" operator="greaterThan" allowBlank="1" showInputMessage="1" showErrorMessage="1" sqref="D6:E65" xr:uid="{68427576-EE05-4A73-AFF7-55E5BBD86FDE}">
      <formula1>42186</formula1>
    </dataValidation>
  </dataValidations>
  <pageMargins left="0.7" right="0.7" top="0.75" bottom="0.75" header="0.3" footer="0.3"/>
  <pageSetup paperSize="256" orientation="portrait" horizont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CEA5-F9BD-4D5A-B29D-5A479AF82A03}">
  <dimension ref="A3:A12"/>
  <sheetViews>
    <sheetView workbookViewId="0">
      <selection activeCell="A4" sqref="A4"/>
    </sheetView>
  </sheetViews>
  <sheetFormatPr baseColWidth="10" defaultRowHeight="15" x14ac:dyDescent="0.25"/>
  <cols>
    <col min="1" max="1" width="21" customWidth="1"/>
  </cols>
  <sheetData>
    <row r="3" spans="1:1" ht="15.75" x14ac:dyDescent="0.25">
      <c r="A3" s="64" t="s">
        <v>89</v>
      </c>
    </row>
    <row r="4" spans="1:1" x14ac:dyDescent="0.25">
      <c r="A4" s="62">
        <v>1</v>
      </c>
    </row>
    <row r="5" spans="1:1" x14ac:dyDescent="0.25">
      <c r="A5" s="62">
        <v>2</v>
      </c>
    </row>
    <row r="6" spans="1:1" x14ac:dyDescent="0.25">
      <c r="A6" s="63">
        <v>3</v>
      </c>
    </row>
    <row r="7" spans="1:1" x14ac:dyDescent="0.25">
      <c r="A7" s="63">
        <v>4</v>
      </c>
    </row>
    <row r="8" spans="1:1" x14ac:dyDescent="0.25">
      <c r="A8" s="63">
        <v>5</v>
      </c>
    </row>
    <row r="9" spans="1:1" x14ac:dyDescent="0.25">
      <c r="A9" s="62">
        <v>6</v>
      </c>
    </row>
    <row r="10" spans="1:1" x14ac:dyDescent="0.25">
      <c r="A10" s="62">
        <v>7</v>
      </c>
    </row>
    <row r="11" spans="1:1" x14ac:dyDescent="0.25">
      <c r="A11" s="62">
        <v>8</v>
      </c>
    </row>
    <row r="12" spans="1:1" x14ac:dyDescent="0.25">
      <c r="A12" s="65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Jobs-Data</vt:lpstr>
      <vt:lpstr>Listas</vt:lpstr>
      <vt:lpstr>Customer_company_name</vt:lpstr>
      <vt:lpstr>Estimated_finish_date</vt:lpstr>
      <vt:lpstr>Job_number</vt:lpstr>
      <vt:lpstr>Job_start_date</vt:lpstr>
      <vt:lpstr>Markup_percentage</vt:lpstr>
      <vt:lpstr>N_people</vt:lpstr>
      <vt:lpstr>Number_of_people</vt:lpstr>
      <vt:lpstr>Profit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Usuario</cp:lastModifiedBy>
  <dcterms:created xsi:type="dcterms:W3CDTF">2016-08-30T01:18:10Z</dcterms:created>
  <dcterms:modified xsi:type="dcterms:W3CDTF">2022-09-22T23:10:48Z</dcterms:modified>
</cp:coreProperties>
</file>