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te1" sheetId="1" r:id="rId4"/>
    <sheet state="visible" name="Corte2" sheetId="2" r:id="rId5"/>
    <sheet state="visible" name="Corte3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2" numFmtId="0" xfId="0" applyFont="1"/>
    <xf borderId="0" fillId="0" fontId="2" numFmtId="9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2.38"/>
    <col customWidth="1" min="3" max="3" width="7.63"/>
    <col customWidth="1" min="4" max="4" width="8.0"/>
    <col customWidth="1" min="5" max="5" width="7.63"/>
    <col customWidth="1" min="6" max="6" width="7.0"/>
    <col customWidth="1" min="7" max="8" width="5.88"/>
    <col customWidth="1" min="9" max="9" width="6.5"/>
    <col customWidth="1" min="10" max="10" width="6.63"/>
    <col customWidth="1" min="11" max="11" width="6.88"/>
    <col customWidth="1" min="12" max="12" width="6.13"/>
    <col customWidth="1" min="13" max="13" width="6.5"/>
    <col customWidth="1" min="14" max="14" width="7.5"/>
    <col customWidth="1" min="15" max="26" width="13.75"/>
  </cols>
  <sheetData>
    <row r="1">
      <c r="A1" s="1" t="str">
        <f>IFERROR(__xludf.DUMMYFUNCTION("importrange(""15TXDKfYautlmzU4FOwDQW_MXz6I6q4pNo4qanx2yX8Q"",""Corte1!C:P"")"),"ID ")</f>
        <v>ID </v>
      </c>
      <c r="B1" s="1" t="str">
        <f>IFERROR(__xludf.DUMMYFUNCTION("""COMPUTED_VALUE"""),"Participación")</f>
        <v>Participación</v>
      </c>
      <c r="C1" s="1" t="str">
        <f>IFERROR(__xludf.DUMMYFUNCTION("""COMPUTED_VALUE"""),"Taller 1")</f>
        <v>Taller 1</v>
      </c>
      <c r="D1" s="1" t="str">
        <f>IFERROR(__xludf.DUMMYFUNCTION("""COMPUTED_VALUE"""),"Taller 2")</f>
        <v>Taller 2</v>
      </c>
      <c r="E1" s="1" t="str">
        <f>IFERROR(__xludf.DUMMYFUNCTION("""COMPUTED_VALUE"""),"Taller 3")</f>
        <v>Taller 3</v>
      </c>
      <c r="F1" s="2" t="str">
        <f>IFERROR(__xludf.DUMMYFUNCTION("""COMPUTED_VALUE"""),"Taller 4")</f>
        <v>Taller 4</v>
      </c>
      <c r="G1" s="3">
        <f>IFERROR(__xludf.DUMMYFUNCTION("""COMPUTED_VALUE"""),0.3)</f>
        <v>0.3</v>
      </c>
      <c r="H1" s="1" t="str">
        <f>IFERROR(__xludf.DUMMYFUNCTION("""COMPUTED_VALUE"""),"Inf")</f>
        <v>Inf</v>
      </c>
      <c r="I1" s="3">
        <f>IFERROR(__xludf.DUMMYFUNCTION("""COMPUTED_VALUE"""),0.2)</f>
        <v>0.2</v>
      </c>
      <c r="J1" s="1" t="str">
        <f>IFERROR(__xludf.DUMMYFUNCTION("""COMPUTED_VALUE"""),"Plab")</f>
        <v>Plab</v>
      </c>
      <c r="K1" s="3">
        <f>IFERROR(__xludf.DUMMYFUNCTION("""COMPUTED_VALUE"""),0.25)</f>
        <v>0.25</v>
      </c>
      <c r="L1" s="1" t="str">
        <f>IFERROR(__xludf.DUMMYFUNCTION("""COMPUTED_VALUE"""),"Pesc")</f>
        <v>Pesc</v>
      </c>
      <c r="M1" s="3">
        <f>IFERROR(__xludf.DUMMYFUNCTION("""COMPUTED_VALUE"""),0.25)</f>
        <v>0.25</v>
      </c>
      <c r="N1" s="1" t="str">
        <f>IFERROR(__xludf.DUMMYFUNCTION("""COMPUTED_VALUE"""),"Final")</f>
        <v>Final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tr">
        <f>IFERROR(__xludf.DUMMYFUNCTION("""COMPUTED_VALUE"""),"T00068211")</f>
        <v>T00068211</v>
      </c>
      <c r="B2" s="5">
        <f>IFERROR(__xludf.DUMMYFUNCTION("""COMPUTED_VALUE"""),0.7)</f>
        <v>0.7</v>
      </c>
      <c r="C2" s="6">
        <f>IFERROR(__xludf.DUMMYFUNCTION("""COMPUTED_VALUE"""),5.0)</f>
        <v>5</v>
      </c>
      <c r="D2" s="6">
        <f>IFERROR(__xludf.DUMMYFUNCTION("""COMPUTED_VALUE"""),5.0)</f>
        <v>5</v>
      </c>
      <c r="E2" s="6">
        <f>IFERROR(__xludf.DUMMYFUNCTION("""COMPUTED_VALUE"""),5.0)</f>
        <v>5</v>
      </c>
      <c r="F2" s="5"/>
      <c r="G2" s="6">
        <f>IFERROR(__xludf.DUMMYFUNCTION("""COMPUTED_VALUE"""),1.5)</f>
        <v>1.5</v>
      </c>
      <c r="H2" s="6">
        <f>IFERROR(__xludf.DUMMYFUNCTION("""COMPUTED_VALUE"""),4.5)</f>
        <v>4.5</v>
      </c>
      <c r="I2" s="6">
        <f>IFERROR(__xludf.DUMMYFUNCTION("""COMPUTED_VALUE"""),0.9)</f>
        <v>0.9</v>
      </c>
      <c r="J2" s="6">
        <f>IFERROR(__xludf.DUMMYFUNCTION("""COMPUTED_VALUE"""),4.0)</f>
        <v>4</v>
      </c>
      <c r="K2" s="6">
        <f>IFERROR(__xludf.DUMMYFUNCTION("""COMPUTED_VALUE"""),1.0)</f>
        <v>1</v>
      </c>
      <c r="L2" s="6">
        <f>IFERROR(__xludf.DUMMYFUNCTION("""COMPUTED_VALUE"""),3.4)</f>
        <v>3.4</v>
      </c>
      <c r="M2" s="6">
        <f>IFERROR(__xludf.DUMMYFUNCTION("""COMPUTED_VALUE"""),0.85)</f>
        <v>0.85</v>
      </c>
      <c r="N2" s="6">
        <f>IFERROR(__xludf.DUMMYFUNCTION("""COMPUTED_VALUE"""),4.25)</f>
        <v>4.25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tr">
        <f>IFERROR(__xludf.DUMMYFUNCTION("""COMPUTED_VALUE"""),"T00070582")</f>
        <v>T00070582</v>
      </c>
      <c r="B3" s="5">
        <f>IFERROR(__xludf.DUMMYFUNCTION("""COMPUTED_VALUE"""),0.5)</f>
        <v>0.5</v>
      </c>
      <c r="C3" s="6">
        <f>IFERROR(__xludf.DUMMYFUNCTION("""COMPUTED_VALUE"""),5.0)</f>
        <v>5</v>
      </c>
      <c r="D3" s="5"/>
      <c r="E3" s="6">
        <f>IFERROR(__xludf.DUMMYFUNCTION("""COMPUTED_VALUE"""),5.0)</f>
        <v>5</v>
      </c>
      <c r="F3" s="6">
        <f>IFERROR(__xludf.DUMMYFUNCTION("""COMPUTED_VALUE"""),4.6)</f>
        <v>4.6</v>
      </c>
      <c r="G3" s="6">
        <f>IFERROR(__xludf.DUMMYFUNCTION("""COMPUTED_VALUE"""),1.4599999999999997)</f>
        <v>1.46</v>
      </c>
      <c r="H3" s="6">
        <f>IFERROR(__xludf.DUMMYFUNCTION("""COMPUTED_VALUE"""),5.0)</f>
        <v>5</v>
      </c>
      <c r="I3" s="6">
        <f>IFERROR(__xludf.DUMMYFUNCTION("""COMPUTED_VALUE"""),1.0)</f>
        <v>1</v>
      </c>
      <c r="J3" s="6">
        <f>IFERROR(__xludf.DUMMYFUNCTION("""COMPUTED_VALUE"""),2.5)</f>
        <v>2.5</v>
      </c>
      <c r="K3" s="6">
        <f>IFERROR(__xludf.DUMMYFUNCTION("""COMPUTED_VALUE"""),0.625)</f>
        <v>0.625</v>
      </c>
      <c r="L3" s="6">
        <f>IFERROR(__xludf.DUMMYFUNCTION("""COMPUTED_VALUE"""),4.3)</f>
        <v>4.3</v>
      </c>
      <c r="M3" s="6">
        <f>IFERROR(__xludf.DUMMYFUNCTION("""COMPUTED_VALUE"""),1.075)</f>
        <v>1.075</v>
      </c>
      <c r="N3" s="6">
        <f>IFERROR(__xludf.DUMMYFUNCTION("""COMPUTED_VALUE"""),4.16)</f>
        <v>4.16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tr">
        <f>IFERROR(__xludf.DUMMYFUNCTION("""COMPUTED_VALUE"""),"T00063811")</f>
        <v>T00063811</v>
      </c>
      <c r="B4" s="5">
        <f>IFERROR(__xludf.DUMMYFUNCTION("""COMPUTED_VALUE"""),0.2)</f>
        <v>0.2</v>
      </c>
      <c r="C4" s="6">
        <f>IFERROR(__xludf.DUMMYFUNCTION("""COMPUTED_VALUE"""),4.5)</f>
        <v>4.5</v>
      </c>
      <c r="D4" s="5"/>
      <c r="E4" s="6">
        <f>IFERROR(__xludf.DUMMYFUNCTION("""COMPUTED_VALUE"""),4.7)</f>
        <v>4.7</v>
      </c>
      <c r="F4" s="6">
        <f>IFERROR(__xludf.DUMMYFUNCTION("""COMPUTED_VALUE"""),5.0)</f>
        <v>5</v>
      </c>
      <c r="G4" s="6">
        <f>IFERROR(__xludf.DUMMYFUNCTION("""COMPUTED_VALUE"""),1.42)</f>
        <v>1.42</v>
      </c>
      <c r="H4" s="6">
        <f>IFERROR(__xludf.DUMMYFUNCTION("""COMPUTED_VALUE"""),4.0)</f>
        <v>4</v>
      </c>
      <c r="I4" s="6">
        <f>IFERROR(__xludf.DUMMYFUNCTION("""COMPUTED_VALUE"""),0.8)</f>
        <v>0.8</v>
      </c>
      <c r="J4" s="6">
        <f>IFERROR(__xludf.DUMMYFUNCTION("""COMPUTED_VALUE"""),4.0)</f>
        <v>4</v>
      </c>
      <c r="K4" s="6">
        <f>IFERROR(__xludf.DUMMYFUNCTION("""COMPUTED_VALUE"""),1.0)</f>
        <v>1</v>
      </c>
      <c r="L4" s="6">
        <f>IFERROR(__xludf.DUMMYFUNCTION("""COMPUTED_VALUE"""),1.2)</f>
        <v>1.2</v>
      </c>
      <c r="M4" s="6">
        <f>IFERROR(__xludf.DUMMYFUNCTION("""COMPUTED_VALUE"""),0.3)</f>
        <v>0.3</v>
      </c>
      <c r="N4" s="6">
        <f>IFERROR(__xludf.DUMMYFUNCTION("""COMPUTED_VALUE"""),3.5199999999999996)</f>
        <v>3.52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tr">
        <f>IFERROR(__xludf.DUMMYFUNCTION("""COMPUTED_VALUE"""),"T00066169")</f>
        <v>T00066169</v>
      </c>
      <c r="B5" s="5">
        <f>IFERROR(__xludf.DUMMYFUNCTION("""COMPUTED_VALUE"""),0.5)</f>
        <v>0.5</v>
      </c>
      <c r="C5" s="5"/>
      <c r="D5" s="6">
        <f>IFERROR(__xludf.DUMMYFUNCTION("""COMPUTED_VALUE"""),4.0)</f>
        <v>4</v>
      </c>
      <c r="E5" s="6">
        <f>IFERROR(__xludf.DUMMYFUNCTION("""COMPUTED_VALUE"""),5.0)</f>
        <v>5</v>
      </c>
      <c r="F5" s="6">
        <f>IFERROR(__xludf.DUMMYFUNCTION("""COMPUTED_VALUE"""),2.0)</f>
        <v>2</v>
      </c>
      <c r="G5" s="6">
        <f>IFERROR(__xludf.DUMMYFUNCTION("""COMPUTED_VALUE"""),1.0999999999999999)</f>
        <v>1.1</v>
      </c>
      <c r="H5" s="6">
        <f>IFERROR(__xludf.DUMMYFUNCTION("""COMPUTED_VALUE"""),3.8)</f>
        <v>3.8</v>
      </c>
      <c r="I5" s="6">
        <f>IFERROR(__xludf.DUMMYFUNCTION("""COMPUTED_VALUE"""),0.76)</f>
        <v>0.76</v>
      </c>
      <c r="J5" s="6">
        <f>IFERROR(__xludf.DUMMYFUNCTION("""COMPUTED_VALUE"""),1.0)</f>
        <v>1</v>
      </c>
      <c r="K5" s="6">
        <f>IFERROR(__xludf.DUMMYFUNCTION("""COMPUTED_VALUE"""),0.25)</f>
        <v>0.25</v>
      </c>
      <c r="L5" s="6">
        <f>IFERROR(__xludf.DUMMYFUNCTION("""COMPUTED_VALUE"""),1.2)</f>
        <v>1.2</v>
      </c>
      <c r="M5" s="6">
        <f>IFERROR(__xludf.DUMMYFUNCTION("""COMPUTED_VALUE"""),0.3)</f>
        <v>0.3</v>
      </c>
      <c r="N5" s="6">
        <f>IFERROR(__xludf.DUMMYFUNCTION("""COMPUTED_VALUE"""),2.4099999999999997)</f>
        <v>2.41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tr">
        <f>IFERROR(__xludf.DUMMYFUNCTION("""COMPUTED_VALUE"""),"T00067922")</f>
        <v>T00067922</v>
      </c>
      <c r="B6" s="5">
        <f>IFERROR(__xludf.DUMMYFUNCTION("""COMPUTED_VALUE"""),0.4)</f>
        <v>0.4</v>
      </c>
      <c r="C6" s="6">
        <f>IFERROR(__xludf.DUMMYFUNCTION("""COMPUTED_VALUE"""),5.0)</f>
        <v>5</v>
      </c>
      <c r="D6" s="6">
        <f>IFERROR(__xludf.DUMMYFUNCTION("""COMPUTED_VALUE"""),4.4)</f>
        <v>4.4</v>
      </c>
      <c r="E6" s="6">
        <f>IFERROR(__xludf.DUMMYFUNCTION("""COMPUTED_VALUE"""),4.5)</f>
        <v>4.5</v>
      </c>
      <c r="F6" s="5"/>
      <c r="G6" s="6">
        <f>IFERROR(__xludf.DUMMYFUNCTION("""COMPUTED_VALUE"""),1.3900000000000001)</f>
        <v>1.39</v>
      </c>
      <c r="H6" s="6">
        <f>IFERROR(__xludf.DUMMYFUNCTION("""COMPUTED_VALUE"""),4.0)</f>
        <v>4</v>
      </c>
      <c r="I6" s="6">
        <f>IFERROR(__xludf.DUMMYFUNCTION("""COMPUTED_VALUE"""),0.8)</f>
        <v>0.8</v>
      </c>
      <c r="J6" s="6">
        <f>IFERROR(__xludf.DUMMYFUNCTION("""COMPUTED_VALUE"""),3.0)</f>
        <v>3</v>
      </c>
      <c r="K6" s="6">
        <f>IFERROR(__xludf.DUMMYFUNCTION("""COMPUTED_VALUE"""),0.75)</f>
        <v>0.75</v>
      </c>
      <c r="L6" s="6">
        <f>IFERROR(__xludf.DUMMYFUNCTION("""COMPUTED_VALUE"""),3.1)</f>
        <v>3.1</v>
      </c>
      <c r="M6" s="6">
        <f>IFERROR(__xludf.DUMMYFUNCTION("""COMPUTED_VALUE"""),0.775)</f>
        <v>0.775</v>
      </c>
      <c r="N6" s="6">
        <f>IFERROR(__xludf.DUMMYFUNCTION("""COMPUTED_VALUE"""),3.7150000000000003)</f>
        <v>3.715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tr">
        <f>IFERROR(__xludf.DUMMYFUNCTION("""COMPUTED_VALUE"""),"T00066207")</f>
        <v>T00066207</v>
      </c>
      <c r="B7" s="5">
        <f>IFERROR(__xludf.DUMMYFUNCTION("""COMPUTED_VALUE"""),0.5)</f>
        <v>0.5</v>
      </c>
      <c r="C7" s="6">
        <f>IFERROR(__xludf.DUMMYFUNCTION("""COMPUTED_VALUE"""),5.0)</f>
        <v>5</v>
      </c>
      <c r="D7" s="6">
        <f>IFERROR(__xludf.DUMMYFUNCTION("""COMPUTED_VALUE"""),5.0)</f>
        <v>5</v>
      </c>
      <c r="E7" s="6">
        <f>IFERROR(__xludf.DUMMYFUNCTION("""COMPUTED_VALUE"""),5.0)</f>
        <v>5</v>
      </c>
      <c r="F7" s="6">
        <f>IFERROR(__xludf.DUMMYFUNCTION("""COMPUTED_VALUE"""),5.0)</f>
        <v>5</v>
      </c>
      <c r="G7" s="6">
        <f>IFERROR(__xludf.DUMMYFUNCTION("""COMPUTED_VALUE"""),1.5)</f>
        <v>1.5</v>
      </c>
      <c r="H7" s="6">
        <f>IFERROR(__xludf.DUMMYFUNCTION("""COMPUTED_VALUE"""),4.5)</f>
        <v>4.5</v>
      </c>
      <c r="I7" s="6">
        <f>IFERROR(__xludf.DUMMYFUNCTION("""COMPUTED_VALUE"""),0.9)</f>
        <v>0.9</v>
      </c>
      <c r="J7" s="6">
        <f>IFERROR(__xludf.DUMMYFUNCTION("""COMPUTED_VALUE"""),2.0)</f>
        <v>2</v>
      </c>
      <c r="K7" s="6">
        <f>IFERROR(__xludf.DUMMYFUNCTION("""COMPUTED_VALUE"""),0.5)</f>
        <v>0.5</v>
      </c>
      <c r="L7" s="6">
        <f>IFERROR(__xludf.DUMMYFUNCTION("""COMPUTED_VALUE"""),2.0)</f>
        <v>2</v>
      </c>
      <c r="M7" s="6">
        <f>IFERROR(__xludf.DUMMYFUNCTION("""COMPUTED_VALUE"""),0.5)</f>
        <v>0.5</v>
      </c>
      <c r="N7" s="6">
        <f>IFERROR(__xludf.DUMMYFUNCTION("""COMPUTED_VALUE"""),3.4)</f>
        <v>3.4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tr">
        <f>IFERROR(__xludf.DUMMYFUNCTION("""COMPUTED_VALUE"""),"T00071044")</f>
        <v>T00071044</v>
      </c>
      <c r="B8" s="5">
        <f>IFERROR(__xludf.DUMMYFUNCTION("""COMPUTED_VALUE"""),0.3)</f>
        <v>0.3</v>
      </c>
      <c r="C8" s="6">
        <f>IFERROR(__xludf.DUMMYFUNCTION("""COMPUTED_VALUE"""),4.0)</f>
        <v>4</v>
      </c>
      <c r="D8" s="5"/>
      <c r="E8" s="6">
        <f>IFERROR(__xludf.DUMMYFUNCTION("""COMPUTED_VALUE"""),4.5)</f>
        <v>4.5</v>
      </c>
      <c r="F8" s="6">
        <f>IFERROR(__xludf.DUMMYFUNCTION("""COMPUTED_VALUE"""),3.8)</f>
        <v>3.8</v>
      </c>
      <c r="G8" s="6">
        <f>IFERROR(__xludf.DUMMYFUNCTION("""COMPUTED_VALUE"""),1.2300000000000002)</f>
        <v>1.23</v>
      </c>
      <c r="H8" s="6">
        <f>IFERROR(__xludf.DUMMYFUNCTION("""COMPUTED_VALUE"""),1.5)</f>
        <v>1.5</v>
      </c>
      <c r="I8" s="6">
        <f>IFERROR(__xludf.DUMMYFUNCTION("""COMPUTED_VALUE"""),0.30000000000000004)</f>
        <v>0.3</v>
      </c>
      <c r="J8" s="6">
        <f>IFERROR(__xludf.DUMMYFUNCTION("""COMPUTED_VALUE"""),4.0)</f>
        <v>4</v>
      </c>
      <c r="K8" s="6">
        <f>IFERROR(__xludf.DUMMYFUNCTION("""COMPUTED_VALUE"""),1.0)</f>
        <v>1</v>
      </c>
      <c r="L8" s="6">
        <f>IFERROR(__xludf.DUMMYFUNCTION("""COMPUTED_VALUE"""),1.2)</f>
        <v>1.2</v>
      </c>
      <c r="M8" s="6">
        <f>IFERROR(__xludf.DUMMYFUNCTION("""COMPUTED_VALUE"""),0.3)</f>
        <v>0.3</v>
      </c>
      <c r="N8" s="6">
        <f>IFERROR(__xludf.DUMMYFUNCTION("""COMPUTED_VALUE"""),2.83)</f>
        <v>2.83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tr">
        <f>IFERROR(__xludf.DUMMYFUNCTION("""COMPUTED_VALUE"""),"T00064811")</f>
        <v>T00064811</v>
      </c>
      <c r="B9" s="5">
        <f>IFERROR(__xludf.DUMMYFUNCTION("""COMPUTED_VALUE"""),0.5)</f>
        <v>0.5</v>
      </c>
      <c r="C9" s="6">
        <f>IFERROR(__xludf.DUMMYFUNCTION("""COMPUTED_VALUE"""),4.0)</f>
        <v>4</v>
      </c>
      <c r="D9" s="5"/>
      <c r="E9" s="6">
        <f>IFERROR(__xludf.DUMMYFUNCTION("""COMPUTED_VALUE"""),4.75)</f>
        <v>4.75</v>
      </c>
      <c r="F9" s="6">
        <f>IFERROR(__xludf.DUMMYFUNCTION("""COMPUTED_VALUE"""),5.0)</f>
        <v>5</v>
      </c>
      <c r="G9" s="6">
        <f>IFERROR(__xludf.DUMMYFUNCTION("""COMPUTED_VALUE"""),1.3749999999999998)</f>
        <v>1.375</v>
      </c>
      <c r="H9" s="6">
        <f>IFERROR(__xludf.DUMMYFUNCTION("""COMPUTED_VALUE"""),4.8)</f>
        <v>4.8</v>
      </c>
      <c r="I9" s="6">
        <f>IFERROR(__xludf.DUMMYFUNCTION("""COMPUTED_VALUE"""),0.96)</f>
        <v>0.96</v>
      </c>
      <c r="J9" s="6">
        <f>IFERROR(__xludf.DUMMYFUNCTION("""COMPUTED_VALUE"""),4.0)</f>
        <v>4</v>
      </c>
      <c r="K9" s="6">
        <f>IFERROR(__xludf.DUMMYFUNCTION("""COMPUTED_VALUE"""),1.0)</f>
        <v>1</v>
      </c>
      <c r="L9" s="6">
        <f>IFERROR(__xludf.DUMMYFUNCTION("""COMPUTED_VALUE"""),1.5)</f>
        <v>1.5</v>
      </c>
      <c r="M9" s="6">
        <f>IFERROR(__xludf.DUMMYFUNCTION("""COMPUTED_VALUE"""),0.375)</f>
        <v>0.375</v>
      </c>
      <c r="N9" s="6">
        <f>IFERROR(__xludf.DUMMYFUNCTION("""COMPUTED_VALUE"""),3.71)</f>
        <v>3.71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tr">
        <f>IFERROR(__xludf.DUMMYFUNCTION("""COMPUTED_VALUE"""),"T00058312")</f>
        <v>T00058312</v>
      </c>
      <c r="B10" s="5">
        <f>IFERROR(__xludf.DUMMYFUNCTION("""COMPUTED_VALUE"""),0.30000000000000004)</f>
        <v>0.3</v>
      </c>
      <c r="C10" s="6">
        <f>IFERROR(__xludf.DUMMYFUNCTION("""COMPUTED_VALUE"""),3.5)</f>
        <v>3.5</v>
      </c>
      <c r="D10" s="6">
        <f>IFERROR(__xludf.DUMMYFUNCTION("""COMPUTED_VALUE"""),2.8)</f>
        <v>2.8</v>
      </c>
      <c r="E10" s="6">
        <f>IFERROR(__xludf.DUMMYFUNCTION("""COMPUTED_VALUE"""),5.0)</f>
        <v>5</v>
      </c>
      <c r="F10" s="5"/>
      <c r="G10" s="6">
        <f>IFERROR(__xludf.DUMMYFUNCTION("""COMPUTED_VALUE"""),1.1300000000000001)</f>
        <v>1.13</v>
      </c>
      <c r="H10" s="6">
        <f>IFERROR(__xludf.DUMMYFUNCTION("""COMPUTED_VALUE"""),3.8)</f>
        <v>3.8</v>
      </c>
      <c r="I10" s="6">
        <f>IFERROR(__xludf.DUMMYFUNCTION("""COMPUTED_VALUE"""),0.76)</f>
        <v>0.76</v>
      </c>
      <c r="J10" s="6">
        <f>IFERROR(__xludf.DUMMYFUNCTION("""COMPUTED_VALUE"""),1.0)</f>
        <v>1</v>
      </c>
      <c r="K10" s="6">
        <f>IFERROR(__xludf.DUMMYFUNCTION("""COMPUTED_VALUE"""),0.25)</f>
        <v>0.25</v>
      </c>
      <c r="L10" s="6">
        <f>IFERROR(__xludf.DUMMYFUNCTION("""COMPUTED_VALUE"""),2.2)</f>
        <v>2.2</v>
      </c>
      <c r="M10" s="6">
        <f>IFERROR(__xludf.DUMMYFUNCTION("""COMPUTED_VALUE"""),0.55)</f>
        <v>0.55</v>
      </c>
      <c r="N10" s="6">
        <f>IFERROR(__xludf.DUMMYFUNCTION("""COMPUTED_VALUE"""),2.6900000000000004)</f>
        <v>2.69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tr">
        <f>IFERROR(__xludf.DUMMYFUNCTION("""COMPUTED_VALUE"""),"T00065024")</f>
        <v>T00065024</v>
      </c>
      <c r="B11" s="5">
        <f>IFERROR(__xludf.DUMMYFUNCTION("""COMPUTED_VALUE"""),0.3)</f>
        <v>0.3</v>
      </c>
      <c r="C11" s="6">
        <f>IFERROR(__xludf.DUMMYFUNCTION("""COMPUTED_VALUE"""),3.9699999999999998)</f>
        <v>3.97</v>
      </c>
      <c r="D11" s="5"/>
      <c r="E11" s="6">
        <f>IFERROR(__xludf.DUMMYFUNCTION("""COMPUTED_VALUE"""),4.75)</f>
        <v>4.75</v>
      </c>
      <c r="F11" s="6">
        <f>IFERROR(__xludf.DUMMYFUNCTION("""COMPUTED_VALUE"""),5.0)</f>
        <v>5</v>
      </c>
      <c r="G11" s="6">
        <f>IFERROR(__xludf.DUMMYFUNCTION("""COMPUTED_VALUE"""),1.3719999999999999)</f>
        <v>1.372</v>
      </c>
      <c r="H11" s="6">
        <f>IFERROR(__xludf.DUMMYFUNCTION("""COMPUTED_VALUE"""),4.8)</f>
        <v>4.8</v>
      </c>
      <c r="I11" s="6">
        <f>IFERROR(__xludf.DUMMYFUNCTION("""COMPUTED_VALUE"""),0.96)</f>
        <v>0.96</v>
      </c>
      <c r="J11" s="6">
        <f>IFERROR(__xludf.DUMMYFUNCTION("""COMPUTED_VALUE"""),0.0)</f>
        <v>0</v>
      </c>
      <c r="K11" s="6">
        <f>IFERROR(__xludf.DUMMYFUNCTION("""COMPUTED_VALUE"""),0.0)</f>
        <v>0</v>
      </c>
      <c r="L11" s="6">
        <f>IFERROR(__xludf.DUMMYFUNCTION("""COMPUTED_VALUE"""),1.5)</f>
        <v>1.5</v>
      </c>
      <c r="M11" s="6">
        <f>IFERROR(__xludf.DUMMYFUNCTION("""COMPUTED_VALUE"""),0.375)</f>
        <v>0.375</v>
      </c>
      <c r="N11" s="6">
        <f>IFERROR(__xludf.DUMMYFUNCTION("""COMPUTED_VALUE"""),2.707)</f>
        <v>2.707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tr">
        <f>IFERROR(__xludf.DUMMYFUNCTION("""COMPUTED_VALUE"""),"T00077983")</f>
        <v>T00077983</v>
      </c>
      <c r="B12" s="5">
        <f>IFERROR(__xludf.DUMMYFUNCTION("""COMPUTED_VALUE"""),0.2)</f>
        <v>0.2</v>
      </c>
      <c r="C12" s="6">
        <f>IFERROR(__xludf.DUMMYFUNCTION("""COMPUTED_VALUE"""),4.0)</f>
        <v>4</v>
      </c>
      <c r="D12" s="5"/>
      <c r="E12" s="6">
        <f>IFERROR(__xludf.DUMMYFUNCTION("""COMPUTED_VALUE"""),5.0)</f>
        <v>5</v>
      </c>
      <c r="F12" s="6">
        <f>IFERROR(__xludf.DUMMYFUNCTION("""COMPUTED_VALUE"""),4.0)</f>
        <v>4</v>
      </c>
      <c r="G12" s="6">
        <f>IFERROR(__xludf.DUMMYFUNCTION("""COMPUTED_VALUE"""),1.2999999999999998)</f>
        <v>1.3</v>
      </c>
      <c r="H12" s="6">
        <f>IFERROR(__xludf.DUMMYFUNCTION("""COMPUTED_VALUE"""),3.8)</f>
        <v>3.8</v>
      </c>
      <c r="I12" s="6">
        <f>IFERROR(__xludf.DUMMYFUNCTION("""COMPUTED_VALUE"""),0.76)</f>
        <v>0.76</v>
      </c>
      <c r="J12" s="6">
        <f>IFERROR(__xludf.DUMMYFUNCTION("""COMPUTED_VALUE"""),3.0)</f>
        <v>3</v>
      </c>
      <c r="K12" s="6">
        <f>IFERROR(__xludf.DUMMYFUNCTION("""COMPUTED_VALUE"""),0.75)</f>
        <v>0.75</v>
      </c>
      <c r="L12" s="6">
        <f>IFERROR(__xludf.DUMMYFUNCTION("""COMPUTED_VALUE"""),1.4)</f>
        <v>1.4</v>
      </c>
      <c r="M12" s="6">
        <f>IFERROR(__xludf.DUMMYFUNCTION("""COMPUTED_VALUE"""),0.35)</f>
        <v>0.35</v>
      </c>
      <c r="N12" s="6">
        <f>IFERROR(__xludf.DUMMYFUNCTION("""COMPUTED_VALUE"""),3.1599999999999997)</f>
        <v>3.16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tr">
        <f>IFERROR(__xludf.DUMMYFUNCTION("""COMPUTED_VALUE"""),"T00065478")</f>
        <v>T00065478</v>
      </c>
      <c r="B13" s="5">
        <f>IFERROR(__xludf.DUMMYFUNCTION("""COMPUTED_VALUE"""),0.1)</f>
        <v>0.1</v>
      </c>
      <c r="C13" s="6">
        <f>IFERROR(__xludf.DUMMYFUNCTION("""COMPUTED_VALUE"""),5.0)</f>
        <v>5</v>
      </c>
      <c r="D13" s="6">
        <f>IFERROR(__xludf.DUMMYFUNCTION("""COMPUTED_VALUE"""),4.1)</f>
        <v>4.1</v>
      </c>
      <c r="E13" s="6">
        <f>IFERROR(__xludf.DUMMYFUNCTION("""COMPUTED_VALUE"""),4.25)</f>
        <v>4.25</v>
      </c>
      <c r="F13" s="5"/>
      <c r="G13" s="6">
        <f>IFERROR(__xludf.DUMMYFUNCTION("""COMPUTED_VALUE"""),1.335)</f>
        <v>1.335</v>
      </c>
      <c r="H13" s="6">
        <f>IFERROR(__xludf.DUMMYFUNCTION("""COMPUTED_VALUE"""),3.8)</f>
        <v>3.8</v>
      </c>
      <c r="I13" s="6">
        <f>IFERROR(__xludf.DUMMYFUNCTION("""COMPUTED_VALUE"""),0.76)</f>
        <v>0.76</v>
      </c>
      <c r="J13" s="6">
        <f>IFERROR(__xludf.DUMMYFUNCTION("""COMPUTED_VALUE"""),3.0)</f>
        <v>3</v>
      </c>
      <c r="K13" s="6">
        <f>IFERROR(__xludf.DUMMYFUNCTION("""COMPUTED_VALUE"""),0.75)</f>
        <v>0.75</v>
      </c>
      <c r="L13" s="6">
        <f>IFERROR(__xludf.DUMMYFUNCTION("""COMPUTED_VALUE"""),2.5)</f>
        <v>2.5</v>
      </c>
      <c r="M13" s="6">
        <f>IFERROR(__xludf.DUMMYFUNCTION("""COMPUTED_VALUE"""),0.625)</f>
        <v>0.625</v>
      </c>
      <c r="N13" s="6">
        <f>IFERROR(__xludf.DUMMYFUNCTION("""COMPUTED_VALUE"""),3.4699999999999998)</f>
        <v>3.47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tr">
        <f>IFERROR(__xludf.DUMMYFUNCTION("""COMPUTED_VALUE"""),"T00068246")</f>
        <v>T00068246</v>
      </c>
      <c r="B14" s="5">
        <f>IFERROR(__xludf.DUMMYFUNCTION("""COMPUTED_VALUE"""),0.2)</f>
        <v>0.2</v>
      </c>
      <c r="C14" s="6">
        <f>IFERROR(__xludf.DUMMYFUNCTION("""COMPUTED_VALUE"""),4.0)</f>
        <v>4</v>
      </c>
      <c r="D14" s="5"/>
      <c r="E14" s="6">
        <f>IFERROR(__xludf.DUMMYFUNCTION("""COMPUTED_VALUE"""),4.75)</f>
        <v>4.75</v>
      </c>
      <c r="F14" s="6">
        <f>IFERROR(__xludf.DUMMYFUNCTION("""COMPUTED_VALUE"""),4.0)</f>
        <v>4</v>
      </c>
      <c r="G14" s="6">
        <f>IFERROR(__xludf.DUMMYFUNCTION("""COMPUTED_VALUE"""),1.275)</f>
        <v>1.275</v>
      </c>
      <c r="H14" s="6">
        <f>IFERROR(__xludf.DUMMYFUNCTION("""COMPUTED_VALUE"""),4.0)</f>
        <v>4</v>
      </c>
      <c r="I14" s="6">
        <f>IFERROR(__xludf.DUMMYFUNCTION("""COMPUTED_VALUE"""),0.8)</f>
        <v>0.8</v>
      </c>
      <c r="J14" s="6">
        <f>IFERROR(__xludf.DUMMYFUNCTION("""COMPUTED_VALUE"""),4.0)</f>
        <v>4</v>
      </c>
      <c r="K14" s="6">
        <f>IFERROR(__xludf.DUMMYFUNCTION("""COMPUTED_VALUE"""),1.0)</f>
        <v>1</v>
      </c>
      <c r="L14" s="6">
        <f>IFERROR(__xludf.DUMMYFUNCTION("""COMPUTED_VALUE"""),1.2)</f>
        <v>1.2</v>
      </c>
      <c r="M14" s="6">
        <f>IFERROR(__xludf.DUMMYFUNCTION("""COMPUTED_VALUE"""),0.3)</f>
        <v>0.3</v>
      </c>
      <c r="N14" s="6">
        <f>IFERROR(__xludf.DUMMYFUNCTION("""COMPUTED_VALUE"""),3.375)</f>
        <v>3.375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tr">
        <f>IFERROR(__xludf.DUMMYFUNCTION("""COMPUTED_VALUE"""),"T00067473")</f>
        <v>T00067473</v>
      </c>
      <c r="B15" s="5">
        <f>IFERROR(__xludf.DUMMYFUNCTION("""COMPUTED_VALUE"""),0.4)</f>
        <v>0.4</v>
      </c>
      <c r="C15" s="5"/>
      <c r="D15" s="6">
        <f>IFERROR(__xludf.DUMMYFUNCTION("""COMPUTED_VALUE"""),4.4)</f>
        <v>4.4</v>
      </c>
      <c r="E15" s="6">
        <f>IFERROR(__xludf.DUMMYFUNCTION("""COMPUTED_VALUE"""),4.75)</f>
        <v>4.75</v>
      </c>
      <c r="F15" s="6">
        <f>IFERROR(__xludf.DUMMYFUNCTION("""COMPUTED_VALUE"""),4.0)</f>
        <v>4</v>
      </c>
      <c r="G15" s="6">
        <f>IFERROR(__xludf.DUMMYFUNCTION("""COMPUTED_VALUE"""),1.3150000000000002)</f>
        <v>1.315</v>
      </c>
      <c r="H15" s="6">
        <f>IFERROR(__xludf.DUMMYFUNCTION("""COMPUTED_VALUE"""),4.3)</f>
        <v>4.3</v>
      </c>
      <c r="I15" s="6">
        <f>IFERROR(__xludf.DUMMYFUNCTION("""COMPUTED_VALUE"""),0.86)</f>
        <v>0.86</v>
      </c>
      <c r="J15" s="6">
        <f>IFERROR(__xludf.DUMMYFUNCTION("""COMPUTED_VALUE"""),4.0)</f>
        <v>4</v>
      </c>
      <c r="K15" s="6">
        <f>IFERROR(__xludf.DUMMYFUNCTION("""COMPUTED_VALUE"""),1.0)</f>
        <v>1</v>
      </c>
      <c r="L15" s="6">
        <f>IFERROR(__xludf.DUMMYFUNCTION("""COMPUTED_VALUE"""),1.6)</f>
        <v>1.6</v>
      </c>
      <c r="M15" s="6">
        <f>IFERROR(__xludf.DUMMYFUNCTION("""COMPUTED_VALUE"""),0.4)</f>
        <v>0.4</v>
      </c>
      <c r="N15" s="6">
        <f>IFERROR(__xludf.DUMMYFUNCTION("""COMPUTED_VALUE"""),3.575)</f>
        <v>3.575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tr">
        <f>IFERROR(__xludf.DUMMYFUNCTION("""COMPUTED_VALUE"""),"T00065079")</f>
        <v>T00065079</v>
      </c>
      <c r="B16" s="5">
        <f>IFERROR(__xludf.DUMMYFUNCTION("""COMPUTED_VALUE"""),0.3)</f>
        <v>0.3</v>
      </c>
      <c r="C16" s="5"/>
      <c r="D16" s="6">
        <f>IFERROR(__xludf.DUMMYFUNCTION("""COMPUTED_VALUE"""),4.0)</f>
        <v>4</v>
      </c>
      <c r="E16" s="6">
        <f>IFERROR(__xludf.DUMMYFUNCTION("""COMPUTED_VALUE"""),4.5)</f>
        <v>4.5</v>
      </c>
      <c r="F16" s="6">
        <f>IFERROR(__xludf.DUMMYFUNCTION("""COMPUTED_VALUE"""),4.1)</f>
        <v>4.1</v>
      </c>
      <c r="G16" s="6">
        <f>IFERROR(__xludf.DUMMYFUNCTION("""COMPUTED_VALUE"""),1.26)</f>
        <v>1.26</v>
      </c>
      <c r="H16" s="6">
        <f>IFERROR(__xludf.DUMMYFUNCTION("""COMPUTED_VALUE"""),3.8)</f>
        <v>3.8</v>
      </c>
      <c r="I16" s="6">
        <f>IFERROR(__xludf.DUMMYFUNCTION("""COMPUTED_VALUE"""),0.76)</f>
        <v>0.76</v>
      </c>
      <c r="J16" s="6">
        <f>IFERROR(__xludf.DUMMYFUNCTION("""COMPUTED_VALUE"""),0.0)</f>
        <v>0</v>
      </c>
      <c r="K16" s="6">
        <f>IFERROR(__xludf.DUMMYFUNCTION("""COMPUTED_VALUE"""),0.0)</f>
        <v>0</v>
      </c>
      <c r="L16" s="6">
        <f>IFERROR(__xludf.DUMMYFUNCTION("""COMPUTED_VALUE"""),3.0)</f>
        <v>3</v>
      </c>
      <c r="M16" s="6">
        <f>IFERROR(__xludf.DUMMYFUNCTION("""COMPUTED_VALUE"""),0.75)</f>
        <v>0.75</v>
      </c>
      <c r="N16" s="6">
        <f>IFERROR(__xludf.DUMMYFUNCTION("""COMPUTED_VALUE"""),2.77)</f>
        <v>2.77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tr">
        <f>IFERROR(__xludf.DUMMYFUNCTION("""COMPUTED_VALUE"""),"T00068163")</f>
        <v>T00068163</v>
      </c>
      <c r="B17" s="5">
        <f>IFERROR(__xludf.DUMMYFUNCTION("""COMPUTED_VALUE"""),0.5)</f>
        <v>0.5</v>
      </c>
      <c r="C17" s="6">
        <f>IFERROR(__xludf.DUMMYFUNCTION("""COMPUTED_VALUE"""),4.0)</f>
        <v>4</v>
      </c>
      <c r="D17" s="5"/>
      <c r="E17" s="6">
        <f>IFERROR(__xludf.DUMMYFUNCTION("""COMPUTED_VALUE"""),5.0)</f>
        <v>5</v>
      </c>
      <c r="F17" s="6">
        <f>IFERROR(__xludf.DUMMYFUNCTION("""COMPUTED_VALUE"""),4.0)</f>
        <v>4</v>
      </c>
      <c r="G17" s="6">
        <f>IFERROR(__xludf.DUMMYFUNCTION("""COMPUTED_VALUE"""),1.2999999999999998)</f>
        <v>1.3</v>
      </c>
      <c r="H17" s="6">
        <f>IFERROR(__xludf.DUMMYFUNCTION("""COMPUTED_VALUE"""),1.5)</f>
        <v>1.5</v>
      </c>
      <c r="I17" s="6">
        <f>IFERROR(__xludf.DUMMYFUNCTION("""COMPUTED_VALUE"""),0.30000000000000004)</f>
        <v>0.3</v>
      </c>
      <c r="J17" s="6">
        <f>IFERROR(__xludf.DUMMYFUNCTION("""COMPUTED_VALUE"""),3.5)</f>
        <v>3.5</v>
      </c>
      <c r="K17" s="6">
        <f>IFERROR(__xludf.DUMMYFUNCTION("""COMPUTED_VALUE"""),0.875)</f>
        <v>0.875</v>
      </c>
      <c r="L17" s="6">
        <f>IFERROR(__xludf.DUMMYFUNCTION("""COMPUTED_VALUE"""),3.9)</f>
        <v>3.9</v>
      </c>
      <c r="M17" s="6">
        <f>IFERROR(__xludf.DUMMYFUNCTION("""COMPUTED_VALUE"""),0.975)</f>
        <v>0.975</v>
      </c>
      <c r="N17" s="6">
        <f>IFERROR(__xludf.DUMMYFUNCTION("""COMPUTED_VALUE"""),3.4499999999999997)</f>
        <v>3.45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tr">
        <f>IFERROR(__xludf.DUMMYFUNCTION("""COMPUTED_VALUE"""),"T00067772")</f>
        <v>T00067772</v>
      </c>
      <c r="B18" s="5">
        <f>IFERROR(__xludf.DUMMYFUNCTION("""COMPUTED_VALUE"""),0.3)</f>
        <v>0.3</v>
      </c>
      <c r="C18" s="5"/>
      <c r="D18" s="6">
        <f>IFERROR(__xludf.DUMMYFUNCTION("""COMPUTED_VALUE"""),4.5)</f>
        <v>4.5</v>
      </c>
      <c r="E18" s="6">
        <f>IFERROR(__xludf.DUMMYFUNCTION("""COMPUTED_VALUE"""),5.0)</f>
        <v>5</v>
      </c>
      <c r="F18" s="6">
        <f>IFERROR(__xludf.DUMMYFUNCTION("""COMPUTED_VALUE"""),4.3)</f>
        <v>4.3</v>
      </c>
      <c r="G18" s="6">
        <f>IFERROR(__xludf.DUMMYFUNCTION("""COMPUTED_VALUE"""),1.3800000000000001)</f>
        <v>1.38</v>
      </c>
      <c r="H18" s="6">
        <f>IFERROR(__xludf.DUMMYFUNCTION("""COMPUTED_VALUE"""),4.3)</f>
        <v>4.3</v>
      </c>
      <c r="I18" s="6">
        <f>IFERROR(__xludf.DUMMYFUNCTION("""COMPUTED_VALUE"""),0.86)</f>
        <v>0.86</v>
      </c>
      <c r="J18" s="6">
        <f>IFERROR(__xludf.DUMMYFUNCTION("""COMPUTED_VALUE"""),4.0)</f>
        <v>4</v>
      </c>
      <c r="K18" s="6">
        <f>IFERROR(__xludf.DUMMYFUNCTION("""COMPUTED_VALUE"""),1.0)</f>
        <v>1</v>
      </c>
      <c r="L18" s="6">
        <f>IFERROR(__xludf.DUMMYFUNCTION("""COMPUTED_VALUE"""),1.7)</f>
        <v>1.7</v>
      </c>
      <c r="M18" s="6">
        <f>IFERROR(__xludf.DUMMYFUNCTION("""COMPUTED_VALUE"""),0.425)</f>
        <v>0.425</v>
      </c>
      <c r="N18" s="6">
        <f>IFERROR(__xludf.DUMMYFUNCTION("""COMPUTED_VALUE"""),3.665)</f>
        <v>3.665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tr">
        <f>IFERROR(__xludf.DUMMYFUNCTION("""COMPUTED_VALUE"""),"T00069572")</f>
        <v>T00069572</v>
      </c>
      <c r="B19" s="5">
        <f>IFERROR(__xludf.DUMMYFUNCTION("""COMPUTED_VALUE"""),0.5)</f>
        <v>0.5</v>
      </c>
      <c r="C19" s="5"/>
      <c r="D19" s="6">
        <f>IFERROR(__xludf.DUMMYFUNCTION("""COMPUTED_VALUE"""),4.5)</f>
        <v>4.5</v>
      </c>
      <c r="E19" s="6">
        <f>IFERROR(__xludf.DUMMYFUNCTION("""COMPUTED_VALUE"""),5.0)</f>
        <v>5</v>
      </c>
      <c r="F19" s="6">
        <f>IFERROR(__xludf.DUMMYFUNCTION("""COMPUTED_VALUE"""),4.3)</f>
        <v>4.3</v>
      </c>
      <c r="G19" s="6">
        <f>IFERROR(__xludf.DUMMYFUNCTION("""COMPUTED_VALUE"""),1.3800000000000001)</f>
        <v>1.38</v>
      </c>
      <c r="H19" s="6">
        <f>IFERROR(__xludf.DUMMYFUNCTION("""COMPUTED_VALUE"""),4.0)</f>
        <v>4</v>
      </c>
      <c r="I19" s="6">
        <f>IFERROR(__xludf.DUMMYFUNCTION("""COMPUTED_VALUE"""),0.8)</f>
        <v>0.8</v>
      </c>
      <c r="J19" s="6">
        <f>IFERROR(__xludf.DUMMYFUNCTION("""COMPUTED_VALUE"""),2.0)</f>
        <v>2</v>
      </c>
      <c r="K19" s="6">
        <f>IFERROR(__xludf.DUMMYFUNCTION("""COMPUTED_VALUE"""),0.5)</f>
        <v>0.5</v>
      </c>
      <c r="L19" s="6">
        <f>IFERROR(__xludf.DUMMYFUNCTION("""COMPUTED_VALUE"""),1.6)</f>
        <v>1.6</v>
      </c>
      <c r="M19" s="6">
        <f>IFERROR(__xludf.DUMMYFUNCTION("""COMPUTED_VALUE"""),0.4)</f>
        <v>0.4</v>
      </c>
      <c r="N19" s="6">
        <f>IFERROR(__xludf.DUMMYFUNCTION("""COMPUTED_VALUE"""),3.08)</f>
        <v>3.08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 t="str">
        <f>IFERROR(__xludf.DUMMYFUNCTION("""COMPUTED_VALUE"""),"T00065122")</f>
        <v>T00065122</v>
      </c>
      <c r="B20" s="5">
        <f>IFERROR(__xludf.DUMMYFUNCTION("""COMPUTED_VALUE"""),0.5)</f>
        <v>0.5</v>
      </c>
      <c r="C20" s="6">
        <f>IFERROR(__xludf.DUMMYFUNCTION("""COMPUTED_VALUE"""),5.0)</f>
        <v>5</v>
      </c>
      <c r="D20" s="6">
        <f>IFERROR(__xludf.DUMMYFUNCTION("""COMPUTED_VALUE"""),5.0)</f>
        <v>5</v>
      </c>
      <c r="E20" s="6">
        <f>IFERROR(__xludf.DUMMYFUNCTION("""COMPUTED_VALUE"""),5.0)</f>
        <v>5</v>
      </c>
      <c r="F20" s="6">
        <f>IFERROR(__xludf.DUMMYFUNCTION("""COMPUTED_VALUE"""),5.0)</f>
        <v>5</v>
      </c>
      <c r="G20" s="6">
        <f>IFERROR(__xludf.DUMMYFUNCTION("""COMPUTED_VALUE"""),1.5)</f>
        <v>1.5</v>
      </c>
      <c r="H20" s="6">
        <f>IFERROR(__xludf.DUMMYFUNCTION("""COMPUTED_VALUE"""),5.0)</f>
        <v>5</v>
      </c>
      <c r="I20" s="6">
        <f>IFERROR(__xludf.DUMMYFUNCTION("""COMPUTED_VALUE"""),1.0)</f>
        <v>1</v>
      </c>
      <c r="J20" s="6">
        <f>IFERROR(__xludf.DUMMYFUNCTION("""COMPUTED_VALUE"""),3.8)</f>
        <v>3.8</v>
      </c>
      <c r="K20" s="6">
        <f>IFERROR(__xludf.DUMMYFUNCTION("""COMPUTED_VALUE"""),0.95)</f>
        <v>0.95</v>
      </c>
      <c r="L20" s="6">
        <f>IFERROR(__xludf.DUMMYFUNCTION("""COMPUTED_VALUE"""),3.3)</f>
        <v>3.3</v>
      </c>
      <c r="M20" s="6">
        <f>IFERROR(__xludf.DUMMYFUNCTION("""COMPUTED_VALUE"""),0.825)</f>
        <v>0.825</v>
      </c>
      <c r="N20" s="6">
        <f>IFERROR(__xludf.DUMMYFUNCTION("""COMPUTED_VALUE"""),4.275)</f>
        <v>4.275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tr">
        <f>IFERROR(__xludf.DUMMYFUNCTION("""COMPUTED_VALUE"""),"T00068779")</f>
        <v>T00068779</v>
      </c>
      <c r="B21" s="5">
        <f>IFERROR(__xludf.DUMMYFUNCTION("""COMPUTED_VALUE"""),0.3)</f>
        <v>0.3</v>
      </c>
      <c r="C21" s="6">
        <f>IFERROR(__xludf.DUMMYFUNCTION("""COMPUTED_VALUE"""),3.9)</f>
        <v>3.9</v>
      </c>
      <c r="D21" s="5"/>
      <c r="E21" s="6">
        <f>IFERROR(__xludf.DUMMYFUNCTION("""COMPUTED_VALUE"""),4.5)</f>
        <v>4.5</v>
      </c>
      <c r="F21" s="6">
        <f>IFERROR(__xludf.DUMMYFUNCTION("""COMPUTED_VALUE"""),3.5)</f>
        <v>3.5</v>
      </c>
      <c r="G21" s="6">
        <f>IFERROR(__xludf.DUMMYFUNCTION("""COMPUTED_VALUE"""),1.19)</f>
        <v>1.19</v>
      </c>
      <c r="H21" s="6">
        <f>IFERROR(__xludf.DUMMYFUNCTION("""COMPUTED_VALUE"""),5.0)</f>
        <v>5</v>
      </c>
      <c r="I21" s="6">
        <f>IFERROR(__xludf.DUMMYFUNCTION("""COMPUTED_VALUE"""),1.0)</f>
        <v>1</v>
      </c>
      <c r="J21" s="6">
        <f>IFERROR(__xludf.DUMMYFUNCTION("""COMPUTED_VALUE"""),2.0)</f>
        <v>2</v>
      </c>
      <c r="K21" s="6">
        <f>IFERROR(__xludf.DUMMYFUNCTION("""COMPUTED_VALUE"""),0.5)</f>
        <v>0.5</v>
      </c>
      <c r="L21" s="6">
        <f>IFERROR(__xludf.DUMMYFUNCTION("""COMPUTED_VALUE"""),1.8)</f>
        <v>1.8</v>
      </c>
      <c r="M21" s="6">
        <f>IFERROR(__xludf.DUMMYFUNCTION("""COMPUTED_VALUE"""),0.45)</f>
        <v>0.45</v>
      </c>
      <c r="N21" s="6">
        <f>IFERROR(__xludf.DUMMYFUNCTION("""COMPUTED_VALUE"""),3.14)</f>
        <v>3.14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tr">
        <f>IFERROR(__xludf.DUMMYFUNCTION("""COMPUTED_VALUE"""),"T00067825")</f>
        <v>T00067825</v>
      </c>
      <c r="B22" s="5">
        <f>IFERROR(__xludf.DUMMYFUNCTION("""COMPUTED_VALUE"""),0.4)</f>
        <v>0.4</v>
      </c>
      <c r="C22" s="5"/>
      <c r="D22" s="6">
        <f>IFERROR(__xludf.DUMMYFUNCTION("""COMPUTED_VALUE"""),4.0)</f>
        <v>4</v>
      </c>
      <c r="E22" s="6">
        <f>IFERROR(__xludf.DUMMYFUNCTION("""COMPUTED_VALUE"""),4.0)</f>
        <v>4</v>
      </c>
      <c r="F22" s="6">
        <f>IFERROR(__xludf.DUMMYFUNCTION("""COMPUTED_VALUE"""),3.5)</f>
        <v>3.5</v>
      </c>
      <c r="G22" s="6">
        <f>IFERROR(__xludf.DUMMYFUNCTION("""COMPUTED_VALUE"""),1.15)</f>
        <v>1.15</v>
      </c>
      <c r="H22" s="6">
        <f>IFERROR(__xludf.DUMMYFUNCTION("""COMPUTED_VALUE"""),5.0)</f>
        <v>5</v>
      </c>
      <c r="I22" s="6">
        <f>IFERROR(__xludf.DUMMYFUNCTION("""COMPUTED_VALUE"""),1.0)</f>
        <v>1</v>
      </c>
      <c r="J22" s="6">
        <f>IFERROR(__xludf.DUMMYFUNCTION("""COMPUTED_VALUE"""),2.0)</f>
        <v>2</v>
      </c>
      <c r="K22" s="6">
        <f>IFERROR(__xludf.DUMMYFUNCTION("""COMPUTED_VALUE"""),0.5)</f>
        <v>0.5</v>
      </c>
      <c r="L22" s="6">
        <f>IFERROR(__xludf.DUMMYFUNCTION("""COMPUTED_VALUE"""),2.0)</f>
        <v>2</v>
      </c>
      <c r="M22" s="6">
        <f>IFERROR(__xludf.DUMMYFUNCTION("""COMPUTED_VALUE"""),0.5)</f>
        <v>0.5</v>
      </c>
      <c r="N22" s="6">
        <f>IFERROR(__xludf.DUMMYFUNCTION("""COMPUTED_VALUE"""),3.15)</f>
        <v>3.15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tr">
        <f>IFERROR(__xludf.DUMMYFUNCTION("""COMPUTED_VALUE"""),"T00067608")</f>
        <v>T00067608</v>
      </c>
      <c r="B23" s="5">
        <f>IFERROR(__xludf.DUMMYFUNCTION("""COMPUTED_VALUE"""),0.1)</f>
        <v>0.1</v>
      </c>
      <c r="C23" s="5"/>
      <c r="D23" s="6">
        <f>IFERROR(__xludf.DUMMYFUNCTION("""COMPUTED_VALUE"""),1.1)</f>
        <v>1.1</v>
      </c>
      <c r="E23" s="6">
        <f>IFERROR(__xludf.DUMMYFUNCTION("""COMPUTED_VALUE"""),5.0)</f>
        <v>5</v>
      </c>
      <c r="F23" s="6">
        <f>IFERROR(__xludf.DUMMYFUNCTION("""COMPUTED_VALUE"""),3.5)</f>
        <v>3.5</v>
      </c>
      <c r="G23" s="6">
        <f>IFERROR(__xludf.DUMMYFUNCTION("""COMPUTED_VALUE"""),0.9599999999999999)</f>
        <v>0.96</v>
      </c>
      <c r="H23" s="6">
        <f>IFERROR(__xludf.DUMMYFUNCTION("""COMPUTED_VALUE"""),0.0)</f>
        <v>0</v>
      </c>
      <c r="I23" s="6">
        <f>IFERROR(__xludf.DUMMYFUNCTION("""COMPUTED_VALUE"""),0.0)</f>
        <v>0</v>
      </c>
      <c r="J23" s="6">
        <f>IFERROR(__xludf.DUMMYFUNCTION("""COMPUTED_VALUE"""),2.0)</f>
        <v>2</v>
      </c>
      <c r="K23" s="6">
        <f>IFERROR(__xludf.DUMMYFUNCTION("""COMPUTED_VALUE"""),0.5)</f>
        <v>0.5</v>
      </c>
      <c r="L23" s="6">
        <f>IFERROR(__xludf.DUMMYFUNCTION("""COMPUTED_VALUE"""),1.2)</f>
        <v>1.2</v>
      </c>
      <c r="M23" s="6">
        <f>IFERROR(__xludf.DUMMYFUNCTION("""COMPUTED_VALUE"""),0.3)</f>
        <v>0.3</v>
      </c>
      <c r="N23" s="6">
        <f>IFERROR(__xludf.DUMMYFUNCTION("""COMPUTED_VALUE"""),1.76)</f>
        <v>1.76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tr">
        <f>IFERROR(__xludf.DUMMYFUNCTION("""COMPUTED_VALUE"""),"T00066176")</f>
        <v>T00066176</v>
      </c>
      <c r="B24" s="5">
        <f>IFERROR(__xludf.DUMMYFUNCTION("""COMPUTED_VALUE"""),0.30000000000000004)</f>
        <v>0.3</v>
      </c>
      <c r="C24" s="6">
        <f>IFERROR(__xludf.DUMMYFUNCTION("""COMPUTED_VALUE"""),3.3)</f>
        <v>3.3</v>
      </c>
      <c r="D24" s="6">
        <f>IFERROR(__xludf.DUMMYFUNCTION("""COMPUTED_VALUE"""),3.5)</f>
        <v>3.5</v>
      </c>
      <c r="E24" s="6">
        <f>IFERROR(__xludf.DUMMYFUNCTION("""COMPUTED_VALUE"""),5.0)</f>
        <v>5</v>
      </c>
      <c r="F24" s="5"/>
      <c r="G24" s="6">
        <f>IFERROR(__xludf.DUMMYFUNCTION("""COMPUTED_VALUE"""),1.18)</f>
        <v>1.18</v>
      </c>
      <c r="H24" s="6">
        <f>IFERROR(__xludf.DUMMYFUNCTION("""COMPUTED_VALUE"""),0.0)</f>
        <v>0</v>
      </c>
      <c r="I24" s="6">
        <f>IFERROR(__xludf.DUMMYFUNCTION("""COMPUTED_VALUE"""),0.0)</f>
        <v>0</v>
      </c>
      <c r="J24" s="6">
        <f>IFERROR(__xludf.DUMMYFUNCTION("""COMPUTED_VALUE"""),4.0)</f>
        <v>4</v>
      </c>
      <c r="K24" s="6">
        <f>IFERROR(__xludf.DUMMYFUNCTION("""COMPUTED_VALUE"""),1.0)</f>
        <v>1</v>
      </c>
      <c r="L24" s="6">
        <f>IFERROR(__xludf.DUMMYFUNCTION("""COMPUTED_VALUE"""),3.4)</f>
        <v>3.4</v>
      </c>
      <c r="M24" s="6">
        <f>IFERROR(__xludf.DUMMYFUNCTION("""COMPUTED_VALUE"""),0.85)</f>
        <v>0.85</v>
      </c>
      <c r="N24" s="6">
        <f>IFERROR(__xludf.DUMMYFUNCTION("""COMPUTED_VALUE"""),3.03)</f>
        <v>3.03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tr">
        <f>IFERROR(__xludf.DUMMYFUNCTION("""COMPUTED_VALUE"""),"T00067749")</f>
        <v>T00067749</v>
      </c>
      <c r="B25" s="5">
        <f>IFERROR(__xludf.DUMMYFUNCTION("""COMPUTED_VALUE"""),0.2)</f>
        <v>0.2</v>
      </c>
      <c r="C25" s="6">
        <f>IFERROR(__xludf.DUMMYFUNCTION("""COMPUTED_VALUE"""),5.0)</f>
        <v>5</v>
      </c>
      <c r="D25" s="6">
        <f>IFERROR(__xludf.DUMMYFUNCTION("""COMPUTED_VALUE"""),3.2)</f>
        <v>3.2</v>
      </c>
      <c r="E25" s="6">
        <f>IFERROR(__xludf.DUMMYFUNCTION("""COMPUTED_VALUE"""),5.0)</f>
        <v>5</v>
      </c>
      <c r="F25" s="6">
        <f>IFERROR(__xludf.DUMMYFUNCTION("""COMPUTED_VALUE"""),3.5)</f>
        <v>3.5</v>
      </c>
      <c r="G25" s="6">
        <f>IFERROR(__xludf.DUMMYFUNCTION("""COMPUTED_VALUE"""),1.2525)</f>
        <v>1.2525</v>
      </c>
      <c r="H25" s="6">
        <f>IFERROR(__xludf.DUMMYFUNCTION("""COMPUTED_VALUE"""),1.5)</f>
        <v>1.5</v>
      </c>
      <c r="I25" s="6">
        <f>IFERROR(__xludf.DUMMYFUNCTION("""COMPUTED_VALUE"""),0.30000000000000004)</f>
        <v>0.3</v>
      </c>
      <c r="J25" s="6">
        <f>IFERROR(__xludf.DUMMYFUNCTION("""COMPUTED_VALUE"""),5.0)</f>
        <v>5</v>
      </c>
      <c r="K25" s="6">
        <f>IFERROR(__xludf.DUMMYFUNCTION("""COMPUTED_VALUE"""),1.25)</f>
        <v>1.25</v>
      </c>
      <c r="L25" s="6">
        <f>IFERROR(__xludf.DUMMYFUNCTION("""COMPUTED_VALUE"""),2.7)</f>
        <v>2.7</v>
      </c>
      <c r="M25" s="6">
        <f>IFERROR(__xludf.DUMMYFUNCTION("""COMPUTED_VALUE"""),0.675)</f>
        <v>0.675</v>
      </c>
      <c r="N25" s="6">
        <f>IFERROR(__xludf.DUMMYFUNCTION("""COMPUTED_VALUE"""),3.4775)</f>
        <v>3.4775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tr">
        <f>IFERROR(__xludf.DUMMYFUNCTION("""COMPUTED_VALUE"""),"T00066390")</f>
        <v>T00066390</v>
      </c>
      <c r="B26" s="5">
        <f>IFERROR(__xludf.DUMMYFUNCTION("""COMPUTED_VALUE"""),0.4)</f>
        <v>0.4</v>
      </c>
      <c r="C26" s="6">
        <f>IFERROR(__xludf.DUMMYFUNCTION("""COMPUTED_VALUE"""),5.0)</f>
        <v>5</v>
      </c>
      <c r="D26" s="5"/>
      <c r="E26" s="6">
        <f>IFERROR(__xludf.DUMMYFUNCTION("""COMPUTED_VALUE"""),5.0)</f>
        <v>5</v>
      </c>
      <c r="F26" s="6">
        <f>IFERROR(__xludf.DUMMYFUNCTION("""COMPUTED_VALUE"""),5.0)</f>
        <v>5</v>
      </c>
      <c r="G26" s="6">
        <f>IFERROR(__xludf.DUMMYFUNCTION("""COMPUTED_VALUE"""),1.5)</f>
        <v>1.5</v>
      </c>
      <c r="H26" s="6">
        <f>IFERROR(__xludf.DUMMYFUNCTION("""COMPUTED_VALUE"""),4.4)</f>
        <v>4.4</v>
      </c>
      <c r="I26" s="6">
        <f>IFERROR(__xludf.DUMMYFUNCTION("""COMPUTED_VALUE"""),0.8800000000000001)</f>
        <v>0.88</v>
      </c>
      <c r="J26" s="6">
        <f>IFERROR(__xludf.DUMMYFUNCTION("""COMPUTED_VALUE"""),2.5)</f>
        <v>2.5</v>
      </c>
      <c r="K26" s="6">
        <f>IFERROR(__xludf.DUMMYFUNCTION("""COMPUTED_VALUE"""),0.625)</f>
        <v>0.625</v>
      </c>
      <c r="L26" s="6">
        <f>IFERROR(__xludf.DUMMYFUNCTION("""COMPUTED_VALUE"""),2.7)</f>
        <v>2.7</v>
      </c>
      <c r="M26" s="6">
        <f>IFERROR(__xludf.DUMMYFUNCTION("""COMPUTED_VALUE"""),0.675)</f>
        <v>0.675</v>
      </c>
      <c r="N26" s="6">
        <f>IFERROR(__xludf.DUMMYFUNCTION("""COMPUTED_VALUE"""),3.6799999999999997)</f>
        <v>3.68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2.13"/>
    <col customWidth="1" min="3" max="3" width="6.25"/>
    <col customWidth="1" min="4" max="4" width="6.88"/>
    <col customWidth="1" min="5" max="5" width="6.13"/>
    <col customWidth="1" min="6" max="6" width="5.88"/>
    <col customWidth="1" min="7" max="7" width="7.13"/>
    <col customWidth="1" min="8" max="8" width="6.75"/>
    <col customWidth="1" min="9" max="9" width="6.0"/>
    <col customWidth="1" min="10" max="10" width="6.5"/>
    <col customWidth="1" min="11" max="11" width="7.13"/>
    <col customWidth="1" min="12" max="13" width="6.88"/>
    <col customWidth="1" min="14" max="14" width="7.75"/>
    <col customWidth="1" min="15" max="15" width="8.0"/>
  </cols>
  <sheetData>
    <row r="1">
      <c r="A1" s="1" t="str">
        <f>IFERROR(__xludf.DUMMYFUNCTION("importrange(""15TXDKfYautlmzU4FOwDQW_MXz6I6q4pNo4qanx2yX8Q"",""Corte2!C:Q"")"),"ID ")</f>
        <v>ID </v>
      </c>
      <c r="B1" s="1" t="str">
        <f>IFERROR(__xludf.DUMMYFUNCTION("""COMPUTED_VALUE"""),"Participación")</f>
        <v>Participación</v>
      </c>
      <c r="C1" s="7" t="str">
        <f>IFERROR(__xludf.DUMMYFUNCTION("""COMPUTED_VALUE"""),"Taller1")</f>
        <v>Taller1</v>
      </c>
      <c r="D1" s="7" t="str">
        <f>IFERROR(__xludf.DUMMYFUNCTION("""COMPUTED_VALUE"""),"Quiz1")</f>
        <v>Quiz1</v>
      </c>
      <c r="E1" s="7" t="str">
        <f>IFERROR(__xludf.DUMMYFUNCTION("""COMPUTED_VALUE"""),"Quiz2")</f>
        <v>Quiz2</v>
      </c>
      <c r="F1" s="3">
        <f>IFERROR(__xludf.DUMMYFUNCTION("""COMPUTED_VALUE"""),0.25)</f>
        <v>0.25</v>
      </c>
      <c r="G1" s="1" t="str">
        <f>IFERROR(__xludf.DUMMYFUNCTION("""COMPUTED_VALUE"""),"Pesc")</f>
        <v>Pesc</v>
      </c>
      <c r="H1" s="3">
        <f>IFERROR(__xludf.DUMMYFUNCTION("""COMPUTED_VALUE"""),0.25)</f>
        <v>0.25</v>
      </c>
      <c r="I1" s="7" t="str">
        <f>IFERROR(__xludf.DUMMYFUNCTION("""COMPUTED_VALUE"""),"Inf")</f>
        <v>Inf</v>
      </c>
      <c r="J1" s="3">
        <f>IFERROR(__xludf.DUMMYFUNCTION("""COMPUTED_VALUE"""),0.25)</f>
        <v>0.25</v>
      </c>
      <c r="K1" s="1" t="str">
        <f>IFERROR(__xludf.DUMMYFUNCTION("""COMPUTED_VALUE"""),"Lab1")</f>
        <v>Lab1</v>
      </c>
      <c r="L1" s="1" t="str">
        <f>IFERROR(__xludf.DUMMYFUNCTION("""COMPUTED_VALUE"""),"Lab2")</f>
        <v>Lab2</v>
      </c>
      <c r="M1" s="1" t="str">
        <f>IFERROR(__xludf.DUMMYFUNCTION("""COMPUTED_VALUE"""),"Lab3")</f>
        <v>Lab3</v>
      </c>
      <c r="N1" s="3">
        <f>IFERROR(__xludf.DUMMYFUNCTION("""COMPUTED_VALUE"""),0.25)</f>
        <v>0.25</v>
      </c>
      <c r="O1" s="1" t="str">
        <f>IFERROR(__xludf.DUMMYFUNCTION("""COMPUTED_VALUE"""),"Final")</f>
        <v>Final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 t="str">
        <f>IFERROR(__xludf.DUMMYFUNCTION("""COMPUTED_VALUE"""),"T00068211")</f>
        <v>T00068211</v>
      </c>
      <c r="B2" s="5"/>
      <c r="C2" s="6">
        <f>IFERROR(__xludf.DUMMYFUNCTION("""COMPUTED_VALUE"""),4.5)</f>
        <v>4.5</v>
      </c>
      <c r="D2" s="6">
        <f>IFERROR(__xludf.DUMMYFUNCTION("""COMPUTED_VALUE"""),4.45)</f>
        <v>4.45</v>
      </c>
      <c r="E2" s="6">
        <f>IFERROR(__xludf.DUMMYFUNCTION("""COMPUTED_VALUE"""),4.2)</f>
        <v>4.2</v>
      </c>
      <c r="F2" s="6">
        <f>IFERROR(__xludf.DUMMYFUNCTION("""COMPUTED_VALUE"""),1.0958333333333332)</f>
        <v>1.095833333</v>
      </c>
      <c r="G2" s="6">
        <f>IFERROR(__xludf.DUMMYFUNCTION("""COMPUTED_VALUE"""),4.2)</f>
        <v>4.2</v>
      </c>
      <c r="H2" s="6">
        <f>IFERROR(__xludf.DUMMYFUNCTION("""COMPUTED_VALUE"""),1.05)</f>
        <v>1.05</v>
      </c>
      <c r="I2" s="6">
        <f>IFERROR(__xludf.DUMMYFUNCTION("""COMPUTED_VALUE"""),5.0)</f>
        <v>5</v>
      </c>
      <c r="J2" s="6">
        <f>IFERROR(__xludf.DUMMYFUNCTION("""COMPUTED_VALUE"""),1.25)</f>
        <v>1.25</v>
      </c>
      <c r="K2" s="6">
        <f>IFERROR(__xludf.DUMMYFUNCTION("""COMPUTED_VALUE"""),5.0)</f>
        <v>5</v>
      </c>
      <c r="L2" s="6">
        <f>IFERROR(__xludf.DUMMYFUNCTION("""COMPUTED_VALUE"""),5.0)</f>
        <v>5</v>
      </c>
      <c r="M2" s="6">
        <f>IFERROR(__xludf.DUMMYFUNCTION("""COMPUTED_VALUE"""),4.5)</f>
        <v>4.5</v>
      </c>
      <c r="N2" s="6">
        <f>IFERROR(__xludf.DUMMYFUNCTION("""COMPUTED_VALUE"""),1.2083333333333333)</f>
        <v>1.208333333</v>
      </c>
      <c r="O2" s="2">
        <f>IFERROR(__xludf.DUMMYFUNCTION("""COMPUTED_VALUE"""),4.604166666666666)</f>
        <v>4.604166667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tr">
        <f>IFERROR(__xludf.DUMMYFUNCTION("""COMPUTED_VALUE"""),"T00070582")</f>
        <v>T00070582</v>
      </c>
      <c r="B3" s="5"/>
      <c r="C3" s="6">
        <f>IFERROR(__xludf.DUMMYFUNCTION("""COMPUTED_VALUE"""),4.7)</f>
        <v>4.7</v>
      </c>
      <c r="D3" s="6">
        <f>IFERROR(__xludf.DUMMYFUNCTION("""COMPUTED_VALUE"""),5.0)</f>
        <v>5</v>
      </c>
      <c r="E3" s="6">
        <f>IFERROR(__xludf.DUMMYFUNCTION("""COMPUTED_VALUE"""),4.5)</f>
        <v>4.5</v>
      </c>
      <c r="F3" s="6">
        <f>IFERROR(__xludf.DUMMYFUNCTION("""COMPUTED_VALUE"""),1.1833333333333333)</f>
        <v>1.183333333</v>
      </c>
      <c r="G3" s="6">
        <f>IFERROR(__xludf.DUMMYFUNCTION("""COMPUTED_VALUE"""),4.9)</f>
        <v>4.9</v>
      </c>
      <c r="H3" s="6">
        <f>IFERROR(__xludf.DUMMYFUNCTION("""COMPUTED_VALUE"""),1.225)</f>
        <v>1.225</v>
      </c>
      <c r="I3" s="6">
        <f>IFERROR(__xludf.DUMMYFUNCTION("""COMPUTED_VALUE"""),4.0)</f>
        <v>4</v>
      </c>
      <c r="J3" s="6">
        <f>IFERROR(__xludf.DUMMYFUNCTION("""COMPUTED_VALUE"""),1.0)</f>
        <v>1</v>
      </c>
      <c r="K3" s="6">
        <f>IFERROR(__xludf.DUMMYFUNCTION("""COMPUTED_VALUE"""),5.0)</f>
        <v>5</v>
      </c>
      <c r="L3" s="6">
        <f>IFERROR(__xludf.DUMMYFUNCTION("""COMPUTED_VALUE"""),5.0)</f>
        <v>5</v>
      </c>
      <c r="M3" s="6">
        <f>IFERROR(__xludf.DUMMYFUNCTION("""COMPUTED_VALUE"""),5.0)</f>
        <v>5</v>
      </c>
      <c r="N3" s="6">
        <f>IFERROR(__xludf.DUMMYFUNCTION("""COMPUTED_VALUE"""),1.25)</f>
        <v>1.25</v>
      </c>
      <c r="O3" s="2">
        <f>IFERROR(__xludf.DUMMYFUNCTION("""COMPUTED_VALUE"""),4.658333333333333)</f>
        <v>4.658333333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tr">
        <f>IFERROR(__xludf.DUMMYFUNCTION("""COMPUTED_VALUE"""),"T00063811")</f>
        <v>T00063811</v>
      </c>
      <c r="B4" s="5"/>
      <c r="C4" s="6">
        <f>IFERROR(__xludf.DUMMYFUNCTION("""COMPUTED_VALUE"""),4.5)</f>
        <v>4.5</v>
      </c>
      <c r="D4" s="6">
        <f>IFERROR(__xludf.DUMMYFUNCTION("""COMPUTED_VALUE"""),5.0)</f>
        <v>5</v>
      </c>
      <c r="E4" s="6">
        <f>IFERROR(__xludf.DUMMYFUNCTION("""COMPUTED_VALUE"""),5.0)</f>
        <v>5</v>
      </c>
      <c r="F4" s="6">
        <f>IFERROR(__xludf.DUMMYFUNCTION("""COMPUTED_VALUE"""),1.2083333333333333)</f>
        <v>1.208333333</v>
      </c>
      <c r="G4" s="6">
        <f>IFERROR(__xludf.DUMMYFUNCTION("""COMPUTED_VALUE"""),1.0)</f>
        <v>1</v>
      </c>
      <c r="H4" s="6">
        <f>IFERROR(__xludf.DUMMYFUNCTION("""COMPUTED_VALUE"""),0.25)</f>
        <v>0.25</v>
      </c>
      <c r="I4" s="6">
        <f>IFERROR(__xludf.DUMMYFUNCTION("""COMPUTED_VALUE"""),4.5)</f>
        <v>4.5</v>
      </c>
      <c r="J4" s="6">
        <f>IFERROR(__xludf.DUMMYFUNCTION("""COMPUTED_VALUE"""),1.125)</f>
        <v>1.125</v>
      </c>
      <c r="K4" s="6">
        <f>IFERROR(__xludf.DUMMYFUNCTION("""COMPUTED_VALUE"""),5.0)</f>
        <v>5</v>
      </c>
      <c r="L4" s="6">
        <f>IFERROR(__xludf.DUMMYFUNCTION("""COMPUTED_VALUE"""),5.0)</f>
        <v>5</v>
      </c>
      <c r="M4" s="6">
        <f>IFERROR(__xludf.DUMMYFUNCTION("""COMPUTED_VALUE"""),4.8)</f>
        <v>4.8</v>
      </c>
      <c r="N4" s="6">
        <f>IFERROR(__xludf.DUMMYFUNCTION("""COMPUTED_VALUE"""),1.2333333333333334)</f>
        <v>1.233333333</v>
      </c>
      <c r="O4" s="2">
        <f>IFERROR(__xludf.DUMMYFUNCTION("""COMPUTED_VALUE"""),3.8166666666666664)</f>
        <v>3.816666667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tr">
        <f>IFERROR(__xludf.DUMMYFUNCTION("""COMPUTED_VALUE"""),"T00066169")</f>
        <v>T00066169</v>
      </c>
      <c r="B5" s="5"/>
      <c r="C5" s="6">
        <f>IFERROR(__xludf.DUMMYFUNCTION("""COMPUTED_VALUE"""),3.0)</f>
        <v>3</v>
      </c>
      <c r="D5" s="6">
        <f>IFERROR(__xludf.DUMMYFUNCTION("""COMPUTED_VALUE"""),0.63)</f>
        <v>0.63</v>
      </c>
      <c r="E5" s="6">
        <f>IFERROR(__xludf.DUMMYFUNCTION("""COMPUTED_VALUE"""),1.2)</f>
        <v>1.2</v>
      </c>
      <c r="F5" s="6">
        <f>IFERROR(__xludf.DUMMYFUNCTION("""COMPUTED_VALUE"""),0.4025)</f>
        <v>0.4025</v>
      </c>
      <c r="G5" s="6">
        <f>IFERROR(__xludf.DUMMYFUNCTION("""COMPUTED_VALUE"""),1.2)</f>
        <v>1.2</v>
      </c>
      <c r="H5" s="6">
        <f>IFERROR(__xludf.DUMMYFUNCTION("""COMPUTED_VALUE"""),0.3)</f>
        <v>0.3</v>
      </c>
      <c r="I5" s="6">
        <f>IFERROR(__xludf.DUMMYFUNCTION("""COMPUTED_VALUE"""),3.6)</f>
        <v>3.6</v>
      </c>
      <c r="J5" s="6">
        <f>IFERROR(__xludf.DUMMYFUNCTION("""COMPUTED_VALUE"""),0.9)</f>
        <v>0.9</v>
      </c>
      <c r="K5" s="6">
        <f>IFERROR(__xludf.DUMMYFUNCTION("""COMPUTED_VALUE"""),5.0)</f>
        <v>5</v>
      </c>
      <c r="L5" s="6">
        <f>IFERROR(__xludf.DUMMYFUNCTION("""COMPUTED_VALUE"""),5.0)</f>
        <v>5</v>
      </c>
      <c r="M5" s="6">
        <f>IFERROR(__xludf.DUMMYFUNCTION("""COMPUTED_VALUE"""),4.0)</f>
        <v>4</v>
      </c>
      <c r="N5" s="6">
        <f>IFERROR(__xludf.DUMMYFUNCTION("""COMPUTED_VALUE"""),1.1666666666666667)</f>
        <v>1.166666667</v>
      </c>
      <c r="O5" s="2">
        <f>IFERROR(__xludf.DUMMYFUNCTION("""COMPUTED_VALUE"""),2.769166666666667)</f>
        <v>2.769166667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tr">
        <f>IFERROR(__xludf.DUMMYFUNCTION("""COMPUTED_VALUE"""),"T00067922")</f>
        <v>T00067922</v>
      </c>
      <c r="B6" s="5"/>
      <c r="C6" s="6">
        <f>IFERROR(__xludf.DUMMYFUNCTION("""COMPUTED_VALUE"""),4.9)</f>
        <v>4.9</v>
      </c>
      <c r="D6" s="6">
        <f>IFERROR(__xludf.DUMMYFUNCTION("""COMPUTED_VALUE"""),3.13)</f>
        <v>3.13</v>
      </c>
      <c r="E6" s="6">
        <f>IFERROR(__xludf.DUMMYFUNCTION("""COMPUTED_VALUE"""),4.5)</f>
        <v>4.5</v>
      </c>
      <c r="F6" s="6">
        <f>IFERROR(__xludf.DUMMYFUNCTION("""COMPUTED_VALUE"""),1.0441666666666667)</f>
        <v>1.044166667</v>
      </c>
      <c r="G6" s="6">
        <f>IFERROR(__xludf.DUMMYFUNCTION("""COMPUTED_VALUE"""),2.4)</f>
        <v>2.4</v>
      </c>
      <c r="H6" s="6">
        <f>IFERROR(__xludf.DUMMYFUNCTION("""COMPUTED_VALUE"""),0.6)</f>
        <v>0.6</v>
      </c>
      <c r="I6" s="6">
        <f>IFERROR(__xludf.DUMMYFUNCTION("""COMPUTED_VALUE"""),5.0)</f>
        <v>5</v>
      </c>
      <c r="J6" s="6">
        <f>IFERROR(__xludf.DUMMYFUNCTION("""COMPUTED_VALUE"""),1.25)</f>
        <v>1.25</v>
      </c>
      <c r="K6" s="6">
        <f>IFERROR(__xludf.DUMMYFUNCTION("""COMPUTED_VALUE"""),5.0)</f>
        <v>5</v>
      </c>
      <c r="L6" s="6">
        <f>IFERROR(__xludf.DUMMYFUNCTION("""COMPUTED_VALUE"""),5.0)</f>
        <v>5</v>
      </c>
      <c r="M6" s="6">
        <f>IFERROR(__xludf.DUMMYFUNCTION("""COMPUTED_VALUE"""),4.7)</f>
        <v>4.7</v>
      </c>
      <c r="N6" s="6">
        <f>IFERROR(__xludf.DUMMYFUNCTION("""COMPUTED_VALUE"""),1.2249999999999999)</f>
        <v>1.225</v>
      </c>
      <c r="O6" s="2">
        <f>IFERROR(__xludf.DUMMYFUNCTION("""COMPUTED_VALUE"""),4.119166666666667)</f>
        <v>4.119166667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tr">
        <f>IFERROR(__xludf.DUMMYFUNCTION("""COMPUTED_VALUE"""),"T00066207")</f>
        <v>T00066207</v>
      </c>
      <c r="B7" s="5">
        <f>IFERROR(__xludf.DUMMYFUNCTION("""COMPUTED_VALUE"""),0.3)</f>
        <v>0.3</v>
      </c>
      <c r="C7" s="6">
        <f>IFERROR(__xludf.DUMMYFUNCTION("""COMPUTED_VALUE"""),5.0)</f>
        <v>5</v>
      </c>
      <c r="D7" s="6">
        <f>IFERROR(__xludf.DUMMYFUNCTION("""COMPUTED_VALUE"""),4.05)</f>
        <v>4.05</v>
      </c>
      <c r="E7" s="6">
        <f>IFERROR(__xludf.DUMMYFUNCTION("""COMPUTED_VALUE"""),2.7)</f>
        <v>2.7</v>
      </c>
      <c r="F7" s="6">
        <f>IFERROR(__xludf.DUMMYFUNCTION("""COMPUTED_VALUE"""),0.9791666666666666)</f>
        <v>0.9791666667</v>
      </c>
      <c r="G7" s="6">
        <f>IFERROR(__xludf.DUMMYFUNCTION("""COMPUTED_VALUE"""),1.9)</f>
        <v>1.9</v>
      </c>
      <c r="H7" s="6">
        <f>IFERROR(__xludf.DUMMYFUNCTION("""COMPUTED_VALUE"""),0.475)</f>
        <v>0.475</v>
      </c>
      <c r="I7" s="6">
        <f>IFERROR(__xludf.DUMMYFUNCTION("""COMPUTED_VALUE"""),4.5)</f>
        <v>4.5</v>
      </c>
      <c r="J7" s="6">
        <f>IFERROR(__xludf.DUMMYFUNCTION("""COMPUTED_VALUE"""),1.125)</f>
        <v>1.125</v>
      </c>
      <c r="K7" s="6">
        <f>IFERROR(__xludf.DUMMYFUNCTION("""COMPUTED_VALUE"""),5.0)</f>
        <v>5</v>
      </c>
      <c r="L7" s="6">
        <f>IFERROR(__xludf.DUMMYFUNCTION("""COMPUTED_VALUE"""),5.0)</f>
        <v>5</v>
      </c>
      <c r="M7" s="6">
        <f>IFERROR(__xludf.DUMMYFUNCTION("""COMPUTED_VALUE"""),4.8)</f>
        <v>4.8</v>
      </c>
      <c r="N7" s="6">
        <f>IFERROR(__xludf.DUMMYFUNCTION("""COMPUTED_VALUE"""),1.2333333333333334)</f>
        <v>1.233333333</v>
      </c>
      <c r="O7" s="2">
        <f>IFERROR(__xludf.DUMMYFUNCTION("""COMPUTED_VALUE"""),3.8125)</f>
        <v>3.8125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tr">
        <f>IFERROR(__xludf.DUMMYFUNCTION("""COMPUTED_VALUE"""),"T00071044")</f>
        <v>T00071044</v>
      </c>
      <c r="B8" s="5"/>
      <c r="C8" s="6">
        <f>IFERROR(__xludf.DUMMYFUNCTION("""COMPUTED_VALUE"""),4.8)</f>
        <v>4.8</v>
      </c>
      <c r="D8" s="6">
        <f>IFERROR(__xludf.DUMMYFUNCTION("""COMPUTED_VALUE"""),3.75)</f>
        <v>3.75</v>
      </c>
      <c r="E8" s="6">
        <f>IFERROR(__xludf.DUMMYFUNCTION("""COMPUTED_VALUE"""),4.5)</f>
        <v>4.5</v>
      </c>
      <c r="F8" s="6">
        <f>IFERROR(__xludf.DUMMYFUNCTION("""COMPUTED_VALUE"""),1.0875000000000001)</f>
        <v>1.0875</v>
      </c>
      <c r="G8" s="6">
        <f>IFERROR(__xludf.DUMMYFUNCTION("""COMPUTED_VALUE"""),1.7)</f>
        <v>1.7</v>
      </c>
      <c r="H8" s="6">
        <f>IFERROR(__xludf.DUMMYFUNCTION("""COMPUTED_VALUE"""),0.425)</f>
        <v>0.425</v>
      </c>
      <c r="I8" s="6">
        <f>IFERROR(__xludf.DUMMYFUNCTION("""COMPUTED_VALUE"""),1.0)</f>
        <v>1</v>
      </c>
      <c r="J8" s="6">
        <f>IFERROR(__xludf.DUMMYFUNCTION("""COMPUTED_VALUE"""),0.25)</f>
        <v>0.25</v>
      </c>
      <c r="K8" s="6">
        <f>IFERROR(__xludf.DUMMYFUNCTION("""COMPUTED_VALUE"""),5.0)</f>
        <v>5</v>
      </c>
      <c r="L8" s="6">
        <f>IFERROR(__xludf.DUMMYFUNCTION("""COMPUTED_VALUE"""),5.0)</f>
        <v>5</v>
      </c>
      <c r="M8" s="6">
        <f>IFERROR(__xludf.DUMMYFUNCTION("""COMPUTED_VALUE"""),4.8)</f>
        <v>4.8</v>
      </c>
      <c r="N8" s="6">
        <f>IFERROR(__xludf.DUMMYFUNCTION("""COMPUTED_VALUE"""),1.2333333333333334)</f>
        <v>1.233333333</v>
      </c>
      <c r="O8" s="2">
        <f>IFERROR(__xludf.DUMMYFUNCTION("""COMPUTED_VALUE"""),2.9958333333333336)</f>
        <v>2.995833333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tr">
        <f>IFERROR(__xludf.DUMMYFUNCTION("""COMPUTED_VALUE"""),"T00064811")</f>
        <v>T00064811</v>
      </c>
      <c r="B9" s="5">
        <f>IFERROR(__xludf.DUMMYFUNCTION("""COMPUTED_VALUE"""),0.3)</f>
        <v>0.3</v>
      </c>
      <c r="C9" s="6">
        <f>IFERROR(__xludf.DUMMYFUNCTION("""COMPUTED_VALUE"""),4.8)</f>
        <v>4.8</v>
      </c>
      <c r="D9" s="6">
        <f>IFERROR(__xludf.DUMMYFUNCTION("""COMPUTED_VALUE"""),4.68)</f>
        <v>4.68</v>
      </c>
      <c r="E9" s="6">
        <f>IFERROR(__xludf.DUMMYFUNCTION("""COMPUTED_VALUE"""),0.0)</f>
        <v>0</v>
      </c>
      <c r="F9" s="6">
        <f>IFERROR(__xludf.DUMMYFUNCTION("""COMPUTED_VALUE"""),0.79)</f>
        <v>0.79</v>
      </c>
      <c r="G9" s="6">
        <f>IFERROR(__xludf.DUMMYFUNCTION("""COMPUTED_VALUE"""),4.3)</f>
        <v>4.3</v>
      </c>
      <c r="H9" s="6">
        <f>IFERROR(__xludf.DUMMYFUNCTION("""COMPUTED_VALUE"""),1.075)</f>
        <v>1.075</v>
      </c>
      <c r="I9" s="6">
        <f>IFERROR(__xludf.DUMMYFUNCTION("""COMPUTED_VALUE"""),4.8)</f>
        <v>4.8</v>
      </c>
      <c r="J9" s="6">
        <f>IFERROR(__xludf.DUMMYFUNCTION("""COMPUTED_VALUE"""),1.2)</f>
        <v>1.2</v>
      </c>
      <c r="K9" s="6">
        <f>IFERROR(__xludf.DUMMYFUNCTION("""COMPUTED_VALUE"""),5.0)</f>
        <v>5</v>
      </c>
      <c r="L9" s="6">
        <f>IFERROR(__xludf.DUMMYFUNCTION("""COMPUTED_VALUE"""),5.0)</f>
        <v>5</v>
      </c>
      <c r="M9" s="6">
        <f>IFERROR(__xludf.DUMMYFUNCTION("""COMPUTED_VALUE"""),4.8)</f>
        <v>4.8</v>
      </c>
      <c r="N9" s="6">
        <f>IFERROR(__xludf.DUMMYFUNCTION("""COMPUTED_VALUE"""),1.2333333333333334)</f>
        <v>1.233333333</v>
      </c>
      <c r="O9" s="2">
        <f>IFERROR(__xludf.DUMMYFUNCTION("""COMPUTED_VALUE"""),4.298333333333334)</f>
        <v>4.298333333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tr">
        <f>IFERROR(__xludf.DUMMYFUNCTION("""COMPUTED_VALUE"""),"T00058312")</f>
        <v>T00058312</v>
      </c>
      <c r="B10" s="5">
        <f>IFERROR(__xludf.DUMMYFUNCTION("""COMPUTED_VALUE"""),0.3)</f>
        <v>0.3</v>
      </c>
      <c r="C10" s="6">
        <f>IFERROR(__xludf.DUMMYFUNCTION("""COMPUTED_VALUE"""),3.3)</f>
        <v>3.3</v>
      </c>
      <c r="D10" s="6">
        <f>IFERROR(__xludf.DUMMYFUNCTION("""COMPUTED_VALUE"""),5.0)</f>
        <v>5</v>
      </c>
      <c r="E10" s="6">
        <f>IFERROR(__xludf.DUMMYFUNCTION("""COMPUTED_VALUE"""),1.5)</f>
        <v>1.5</v>
      </c>
      <c r="F10" s="6">
        <f>IFERROR(__xludf.DUMMYFUNCTION("""COMPUTED_VALUE"""),0.8166666666666668)</f>
        <v>0.8166666667</v>
      </c>
      <c r="G10" s="6">
        <f>IFERROR(__xludf.DUMMYFUNCTION("""COMPUTED_VALUE"""),1.5)</f>
        <v>1.5</v>
      </c>
      <c r="H10" s="6">
        <f>IFERROR(__xludf.DUMMYFUNCTION("""COMPUTED_VALUE"""),0.375)</f>
        <v>0.375</v>
      </c>
      <c r="I10" s="6">
        <f>IFERROR(__xludf.DUMMYFUNCTION("""COMPUTED_VALUE"""),3.6)</f>
        <v>3.6</v>
      </c>
      <c r="J10" s="6">
        <f>IFERROR(__xludf.DUMMYFUNCTION("""COMPUTED_VALUE"""),0.9)</f>
        <v>0.9</v>
      </c>
      <c r="K10" s="6">
        <f>IFERROR(__xludf.DUMMYFUNCTION("""COMPUTED_VALUE"""),5.0)</f>
        <v>5</v>
      </c>
      <c r="L10" s="6">
        <f>IFERROR(__xludf.DUMMYFUNCTION("""COMPUTED_VALUE"""),5.0)</f>
        <v>5</v>
      </c>
      <c r="M10" s="6">
        <f>IFERROR(__xludf.DUMMYFUNCTION("""COMPUTED_VALUE"""),4.8)</f>
        <v>4.8</v>
      </c>
      <c r="N10" s="6">
        <f>IFERROR(__xludf.DUMMYFUNCTION("""COMPUTED_VALUE"""),1.2333333333333334)</f>
        <v>1.233333333</v>
      </c>
      <c r="O10" s="2">
        <f>IFERROR(__xludf.DUMMYFUNCTION("""COMPUTED_VALUE"""),3.325)</f>
        <v>3.325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tr">
        <f>IFERROR(__xludf.DUMMYFUNCTION("""COMPUTED_VALUE"""),"T00065024")</f>
        <v>T00065024</v>
      </c>
      <c r="B11" s="5">
        <f>IFERROR(__xludf.DUMMYFUNCTION("""COMPUTED_VALUE"""),0.3)</f>
        <v>0.3</v>
      </c>
      <c r="C11" s="6">
        <f>IFERROR(__xludf.DUMMYFUNCTION("""COMPUTED_VALUE"""),5.0)</f>
        <v>5</v>
      </c>
      <c r="D11" s="6">
        <f>IFERROR(__xludf.DUMMYFUNCTION("""COMPUTED_VALUE"""),3.1)</f>
        <v>3.1</v>
      </c>
      <c r="E11" s="6">
        <f>IFERROR(__xludf.DUMMYFUNCTION("""COMPUTED_VALUE"""),2.3)</f>
        <v>2.3</v>
      </c>
      <c r="F11" s="6">
        <f>IFERROR(__xludf.DUMMYFUNCTION("""COMPUTED_VALUE"""),0.8666666666666666)</f>
        <v>0.8666666667</v>
      </c>
      <c r="G11" s="6">
        <f>IFERROR(__xludf.DUMMYFUNCTION("""COMPUTED_VALUE"""),1.4)</f>
        <v>1.4</v>
      </c>
      <c r="H11" s="6">
        <f>IFERROR(__xludf.DUMMYFUNCTION("""COMPUTED_VALUE"""),0.35)</f>
        <v>0.35</v>
      </c>
      <c r="I11" s="6">
        <f>IFERROR(__xludf.DUMMYFUNCTION("""COMPUTED_VALUE"""),4.8)</f>
        <v>4.8</v>
      </c>
      <c r="J11" s="6">
        <f>IFERROR(__xludf.DUMMYFUNCTION("""COMPUTED_VALUE"""),1.2)</f>
        <v>1.2</v>
      </c>
      <c r="K11" s="6">
        <f>IFERROR(__xludf.DUMMYFUNCTION("""COMPUTED_VALUE"""),5.0)</f>
        <v>5</v>
      </c>
      <c r="L11" s="6">
        <f>IFERROR(__xludf.DUMMYFUNCTION("""COMPUTED_VALUE"""),5.0)</f>
        <v>5</v>
      </c>
      <c r="M11" s="6">
        <f>IFERROR(__xludf.DUMMYFUNCTION("""COMPUTED_VALUE"""),4.0)</f>
        <v>4</v>
      </c>
      <c r="N11" s="6">
        <f>IFERROR(__xludf.DUMMYFUNCTION("""COMPUTED_VALUE"""),1.1666666666666667)</f>
        <v>1.166666667</v>
      </c>
      <c r="O11" s="2">
        <f>IFERROR(__xludf.DUMMYFUNCTION("""COMPUTED_VALUE"""),3.583333333333333)</f>
        <v>3.583333333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tr">
        <f>IFERROR(__xludf.DUMMYFUNCTION("""COMPUTED_VALUE"""),"T00077983")</f>
        <v>T00077983</v>
      </c>
      <c r="B12" s="5"/>
      <c r="C12" s="6">
        <f>IFERROR(__xludf.DUMMYFUNCTION("""COMPUTED_VALUE"""),4.7)</f>
        <v>4.7</v>
      </c>
      <c r="D12" s="6">
        <f>IFERROR(__xludf.DUMMYFUNCTION("""COMPUTED_VALUE"""),3.13)</f>
        <v>3.13</v>
      </c>
      <c r="E12" s="6">
        <f>IFERROR(__xludf.DUMMYFUNCTION("""COMPUTED_VALUE"""),1.3)</f>
        <v>1.3</v>
      </c>
      <c r="F12" s="6">
        <f>IFERROR(__xludf.DUMMYFUNCTION("""COMPUTED_VALUE"""),0.7608333333333334)</f>
        <v>0.7608333333</v>
      </c>
      <c r="G12" s="6">
        <f>IFERROR(__xludf.DUMMYFUNCTION("""COMPUTED_VALUE"""),1.3)</f>
        <v>1.3</v>
      </c>
      <c r="H12" s="6">
        <f>IFERROR(__xludf.DUMMYFUNCTION("""COMPUTED_VALUE"""),0.325)</f>
        <v>0.325</v>
      </c>
      <c r="I12" s="6">
        <f>IFERROR(__xludf.DUMMYFUNCTION("""COMPUTED_VALUE"""),2.4)</f>
        <v>2.4</v>
      </c>
      <c r="J12" s="6">
        <f>IFERROR(__xludf.DUMMYFUNCTION("""COMPUTED_VALUE"""),0.6)</f>
        <v>0.6</v>
      </c>
      <c r="K12" s="6">
        <f>IFERROR(__xludf.DUMMYFUNCTION("""COMPUTED_VALUE"""),5.0)</f>
        <v>5</v>
      </c>
      <c r="L12" s="6">
        <f>IFERROR(__xludf.DUMMYFUNCTION("""COMPUTED_VALUE"""),5.0)</f>
        <v>5</v>
      </c>
      <c r="M12" s="6">
        <f>IFERROR(__xludf.DUMMYFUNCTION("""COMPUTED_VALUE"""),4.7)</f>
        <v>4.7</v>
      </c>
      <c r="N12" s="6">
        <f>IFERROR(__xludf.DUMMYFUNCTION("""COMPUTED_VALUE"""),1.2249999999999999)</f>
        <v>1.225</v>
      </c>
      <c r="O12" s="2">
        <f>IFERROR(__xludf.DUMMYFUNCTION("""COMPUTED_VALUE"""),2.9108333333333336)</f>
        <v>2.910833333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tr">
        <f>IFERROR(__xludf.DUMMYFUNCTION("""COMPUTED_VALUE"""),"T00065478")</f>
        <v>T00065478</v>
      </c>
      <c r="B13" s="5"/>
      <c r="C13" s="6">
        <f>IFERROR(__xludf.DUMMYFUNCTION("""COMPUTED_VALUE"""),4.5)</f>
        <v>4.5</v>
      </c>
      <c r="D13" s="6">
        <f>IFERROR(__xludf.DUMMYFUNCTION("""COMPUTED_VALUE"""),2.58)</f>
        <v>2.58</v>
      </c>
      <c r="E13" s="6">
        <f>IFERROR(__xludf.DUMMYFUNCTION("""COMPUTED_VALUE"""),2.0)</f>
        <v>2</v>
      </c>
      <c r="F13" s="6">
        <f>IFERROR(__xludf.DUMMYFUNCTION("""COMPUTED_VALUE"""),0.7566666666666667)</f>
        <v>0.7566666667</v>
      </c>
      <c r="G13" s="6">
        <f>IFERROR(__xludf.DUMMYFUNCTION("""COMPUTED_VALUE"""),1.8)</f>
        <v>1.8</v>
      </c>
      <c r="H13" s="6">
        <f>IFERROR(__xludf.DUMMYFUNCTION("""COMPUTED_VALUE"""),0.45)</f>
        <v>0.45</v>
      </c>
      <c r="I13" s="6">
        <f>IFERROR(__xludf.DUMMYFUNCTION("""COMPUTED_VALUE"""),2.4)</f>
        <v>2.4</v>
      </c>
      <c r="J13" s="6">
        <f>IFERROR(__xludf.DUMMYFUNCTION("""COMPUTED_VALUE"""),0.6)</f>
        <v>0.6</v>
      </c>
      <c r="K13" s="6">
        <f>IFERROR(__xludf.DUMMYFUNCTION("""COMPUTED_VALUE"""),5.0)</f>
        <v>5</v>
      </c>
      <c r="L13" s="6">
        <f>IFERROR(__xludf.DUMMYFUNCTION("""COMPUTED_VALUE"""),5.0)</f>
        <v>5</v>
      </c>
      <c r="M13" s="6">
        <f>IFERROR(__xludf.DUMMYFUNCTION("""COMPUTED_VALUE"""),4.8)</f>
        <v>4.8</v>
      </c>
      <c r="N13" s="6">
        <f>IFERROR(__xludf.DUMMYFUNCTION("""COMPUTED_VALUE"""),1.2333333333333334)</f>
        <v>1.233333333</v>
      </c>
      <c r="O13" s="2">
        <f>IFERROR(__xludf.DUMMYFUNCTION("""COMPUTED_VALUE"""),3.04)</f>
        <v>3.04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tr">
        <f>IFERROR(__xludf.DUMMYFUNCTION("""COMPUTED_VALUE"""),"T00068246")</f>
        <v>T00068246</v>
      </c>
      <c r="B14" s="5"/>
      <c r="C14" s="6">
        <f>IFERROR(__xludf.DUMMYFUNCTION("""COMPUTED_VALUE"""),4.9)</f>
        <v>4.9</v>
      </c>
      <c r="D14" s="6">
        <f>IFERROR(__xludf.DUMMYFUNCTION("""COMPUTED_VALUE"""),3.75)</f>
        <v>3.75</v>
      </c>
      <c r="E14" s="6">
        <f>IFERROR(__xludf.DUMMYFUNCTION("""COMPUTED_VALUE"""),2.5)</f>
        <v>2.5</v>
      </c>
      <c r="F14" s="6">
        <f>IFERROR(__xludf.DUMMYFUNCTION("""COMPUTED_VALUE"""),0.9291666666666667)</f>
        <v>0.9291666667</v>
      </c>
      <c r="G14" s="6">
        <f>IFERROR(__xludf.DUMMYFUNCTION("""COMPUTED_VALUE"""),2.2)</f>
        <v>2.2</v>
      </c>
      <c r="H14" s="6">
        <f>IFERROR(__xludf.DUMMYFUNCTION("""COMPUTED_VALUE"""),0.55)</f>
        <v>0.55</v>
      </c>
      <c r="I14" s="6">
        <f>IFERROR(__xludf.DUMMYFUNCTION("""COMPUTED_VALUE"""),5.0)</f>
        <v>5</v>
      </c>
      <c r="J14" s="6">
        <f>IFERROR(__xludf.DUMMYFUNCTION("""COMPUTED_VALUE"""),1.25)</f>
        <v>1.25</v>
      </c>
      <c r="K14" s="6">
        <f>IFERROR(__xludf.DUMMYFUNCTION("""COMPUTED_VALUE"""),5.0)</f>
        <v>5</v>
      </c>
      <c r="L14" s="6">
        <f>IFERROR(__xludf.DUMMYFUNCTION("""COMPUTED_VALUE"""),5.0)</f>
        <v>5</v>
      </c>
      <c r="M14" s="6">
        <f>IFERROR(__xludf.DUMMYFUNCTION("""COMPUTED_VALUE"""),4.8)</f>
        <v>4.8</v>
      </c>
      <c r="N14" s="6">
        <f>IFERROR(__xludf.DUMMYFUNCTION("""COMPUTED_VALUE"""),1.2333333333333334)</f>
        <v>1.233333333</v>
      </c>
      <c r="O14" s="2">
        <f>IFERROR(__xludf.DUMMYFUNCTION("""COMPUTED_VALUE"""),3.9625000000000004)</f>
        <v>3.9625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tr">
        <f>IFERROR(__xludf.DUMMYFUNCTION("""COMPUTED_VALUE"""),"T00067473")</f>
        <v>T00067473</v>
      </c>
      <c r="B15" s="5"/>
      <c r="C15" s="6">
        <f>IFERROR(__xludf.DUMMYFUNCTION("""COMPUTED_VALUE"""),5.0)</f>
        <v>5</v>
      </c>
      <c r="D15" s="6">
        <f>IFERROR(__xludf.DUMMYFUNCTION("""COMPUTED_VALUE"""),4.38)</f>
        <v>4.38</v>
      </c>
      <c r="E15" s="6">
        <f>IFERROR(__xludf.DUMMYFUNCTION("""COMPUTED_VALUE"""),4.0)</f>
        <v>4</v>
      </c>
      <c r="F15" s="6">
        <f>IFERROR(__xludf.DUMMYFUNCTION("""COMPUTED_VALUE"""),1.115)</f>
        <v>1.115</v>
      </c>
      <c r="G15" s="6">
        <f>IFERROR(__xludf.DUMMYFUNCTION("""COMPUTED_VALUE"""),2.0)</f>
        <v>2</v>
      </c>
      <c r="H15" s="6">
        <f>IFERROR(__xludf.DUMMYFUNCTION("""COMPUTED_VALUE"""),0.5)</f>
        <v>0.5</v>
      </c>
      <c r="I15" s="6">
        <f>IFERROR(__xludf.DUMMYFUNCTION("""COMPUTED_VALUE"""),5.0)</f>
        <v>5</v>
      </c>
      <c r="J15" s="6">
        <f>IFERROR(__xludf.DUMMYFUNCTION("""COMPUTED_VALUE"""),1.25)</f>
        <v>1.25</v>
      </c>
      <c r="K15" s="6">
        <f>IFERROR(__xludf.DUMMYFUNCTION("""COMPUTED_VALUE"""),5.0)</f>
        <v>5</v>
      </c>
      <c r="L15" s="6">
        <f>IFERROR(__xludf.DUMMYFUNCTION("""COMPUTED_VALUE"""),5.0)</f>
        <v>5</v>
      </c>
      <c r="M15" s="6">
        <f>IFERROR(__xludf.DUMMYFUNCTION("""COMPUTED_VALUE"""),4.2)</f>
        <v>4.2</v>
      </c>
      <c r="N15" s="6">
        <f>IFERROR(__xludf.DUMMYFUNCTION("""COMPUTED_VALUE"""),1.1833333333333333)</f>
        <v>1.183333333</v>
      </c>
      <c r="O15" s="2">
        <f>IFERROR(__xludf.DUMMYFUNCTION("""COMPUTED_VALUE"""),4.048333333333334)</f>
        <v>4.048333333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tr">
        <f>IFERROR(__xludf.DUMMYFUNCTION("""COMPUTED_VALUE"""),"T00065079")</f>
        <v>T00065079</v>
      </c>
      <c r="B16" s="5"/>
      <c r="C16" s="6">
        <f>IFERROR(__xludf.DUMMYFUNCTION("""COMPUTED_VALUE"""),4.5)</f>
        <v>4.5</v>
      </c>
      <c r="D16" s="6">
        <f>IFERROR(__xludf.DUMMYFUNCTION("""COMPUTED_VALUE"""),3.75)</f>
        <v>3.75</v>
      </c>
      <c r="E16" s="6">
        <f>IFERROR(__xludf.DUMMYFUNCTION("""COMPUTED_VALUE"""),0.0)</f>
        <v>0</v>
      </c>
      <c r="F16" s="6">
        <f>IFERROR(__xludf.DUMMYFUNCTION("""COMPUTED_VALUE"""),0.6875)</f>
        <v>0.6875</v>
      </c>
      <c r="G16" s="5"/>
      <c r="H16" s="6">
        <f>IFERROR(__xludf.DUMMYFUNCTION("""COMPUTED_VALUE"""),0.0)</f>
        <v>0</v>
      </c>
      <c r="I16" s="6">
        <f>IFERROR(__xludf.DUMMYFUNCTION("""COMPUTED_VALUE"""),2.4)</f>
        <v>2.4</v>
      </c>
      <c r="J16" s="6">
        <f>IFERROR(__xludf.DUMMYFUNCTION("""COMPUTED_VALUE"""),0.6)</f>
        <v>0.6</v>
      </c>
      <c r="K16" s="6">
        <f>IFERROR(__xludf.DUMMYFUNCTION("""COMPUTED_VALUE"""),0.0)</f>
        <v>0</v>
      </c>
      <c r="L16" s="6">
        <f>IFERROR(__xludf.DUMMYFUNCTION("""COMPUTED_VALUE"""),0.0)</f>
        <v>0</v>
      </c>
      <c r="M16" s="6">
        <f>IFERROR(__xludf.DUMMYFUNCTION("""COMPUTED_VALUE"""),0.0)</f>
        <v>0</v>
      </c>
      <c r="N16" s="6">
        <f>IFERROR(__xludf.DUMMYFUNCTION("""COMPUTED_VALUE"""),0.0)</f>
        <v>0</v>
      </c>
      <c r="O16" s="2">
        <f>IFERROR(__xludf.DUMMYFUNCTION("""COMPUTED_VALUE"""),1.2875)</f>
        <v>1.2875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tr">
        <f>IFERROR(__xludf.DUMMYFUNCTION("""COMPUTED_VALUE"""),"T00068163")</f>
        <v>T00068163</v>
      </c>
      <c r="B17" s="5"/>
      <c r="C17" s="6">
        <f>IFERROR(__xludf.DUMMYFUNCTION("""COMPUTED_VALUE"""),3.7)</f>
        <v>3.7</v>
      </c>
      <c r="D17" s="6">
        <f>IFERROR(__xludf.DUMMYFUNCTION("""COMPUTED_VALUE"""),5.0)</f>
        <v>5</v>
      </c>
      <c r="E17" s="6">
        <f>IFERROR(__xludf.DUMMYFUNCTION("""COMPUTED_VALUE"""),3.5)</f>
        <v>3.5</v>
      </c>
      <c r="F17" s="6">
        <f>IFERROR(__xludf.DUMMYFUNCTION("""COMPUTED_VALUE"""),1.0166666666666666)</f>
        <v>1.016666667</v>
      </c>
      <c r="G17" s="6">
        <f>IFERROR(__xludf.DUMMYFUNCTION("""COMPUTED_VALUE"""),1.8)</f>
        <v>1.8</v>
      </c>
      <c r="H17" s="6">
        <f>IFERROR(__xludf.DUMMYFUNCTION("""COMPUTED_VALUE"""),0.45)</f>
        <v>0.45</v>
      </c>
      <c r="I17" s="6">
        <f>IFERROR(__xludf.DUMMYFUNCTION("""COMPUTED_VALUE"""),1.0)</f>
        <v>1</v>
      </c>
      <c r="J17" s="6">
        <f>IFERROR(__xludf.DUMMYFUNCTION("""COMPUTED_VALUE"""),0.25)</f>
        <v>0.25</v>
      </c>
      <c r="K17" s="6">
        <f>IFERROR(__xludf.DUMMYFUNCTION("""COMPUTED_VALUE"""),5.0)</f>
        <v>5</v>
      </c>
      <c r="L17" s="6">
        <f>IFERROR(__xludf.DUMMYFUNCTION("""COMPUTED_VALUE"""),5.0)</f>
        <v>5</v>
      </c>
      <c r="M17" s="6">
        <f>IFERROR(__xludf.DUMMYFUNCTION("""COMPUTED_VALUE"""),4.7)</f>
        <v>4.7</v>
      </c>
      <c r="N17" s="6">
        <f>IFERROR(__xludf.DUMMYFUNCTION("""COMPUTED_VALUE"""),1.2249999999999999)</f>
        <v>1.225</v>
      </c>
      <c r="O17" s="2">
        <f>IFERROR(__xludf.DUMMYFUNCTION("""COMPUTED_VALUE"""),2.9416666666666664)</f>
        <v>2.941666667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tr">
        <f>IFERROR(__xludf.DUMMYFUNCTION("""COMPUTED_VALUE"""),"T00067772")</f>
        <v>T00067772</v>
      </c>
      <c r="B18" s="5"/>
      <c r="C18" s="6">
        <f>IFERROR(__xludf.DUMMYFUNCTION("""COMPUTED_VALUE"""),5.0)</f>
        <v>5</v>
      </c>
      <c r="D18" s="6">
        <f>IFERROR(__xludf.DUMMYFUNCTION("""COMPUTED_VALUE"""),4.38)</f>
        <v>4.38</v>
      </c>
      <c r="E18" s="6">
        <f>IFERROR(__xludf.DUMMYFUNCTION("""COMPUTED_VALUE"""),5.0)</f>
        <v>5</v>
      </c>
      <c r="F18" s="6">
        <f>IFERROR(__xludf.DUMMYFUNCTION("""COMPUTED_VALUE"""),1.1983333333333333)</f>
        <v>1.198333333</v>
      </c>
      <c r="G18" s="6">
        <f>IFERROR(__xludf.DUMMYFUNCTION("""COMPUTED_VALUE"""),2.6)</f>
        <v>2.6</v>
      </c>
      <c r="H18" s="6">
        <f>IFERROR(__xludf.DUMMYFUNCTION("""COMPUTED_VALUE"""),0.65)</f>
        <v>0.65</v>
      </c>
      <c r="I18" s="6">
        <f>IFERROR(__xludf.DUMMYFUNCTION("""COMPUTED_VALUE"""),5.0)</f>
        <v>5</v>
      </c>
      <c r="J18" s="6">
        <f>IFERROR(__xludf.DUMMYFUNCTION("""COMPUTED_VALUE"""),1.25)</f>
        <v>1.25</v>
      </c>
      <c r="K18" s="6">
        <f>IFERROR(__xludf.DUMMYFUNCTION("""COMPUTED_VALUE"""),5.0)</f>
        <v>5</v>
      </c>
      <c r="L18" s="6">
        <f>IFERROR(__xludf.DUMMYFUNCTION("""COMPUTED_VALUE"""),5.0)</f>
        <v>5</v>
      </c>
      <c r="M18" s="6">
        <f>IFERROR(__xludf.DUMMYFUNCTION("""COMPUTED_VALUE"""),4.2)</f>
        <v>4.2</v>
      </c>
      <c r="N18" s="6">
        <f>IFERROR(__xludf.DUMMYFUNCTION("""COMPUTED_VALUE"""),1.1833333333333333)</f>
        <v>1.183333333</v>
      </c>
      <c r="O18" s="2">
        <f>IFERROR(__xludf.DUMMYFUNCTION("""COMPUTED_VALUE"""),4.281666666666666)</f>
        <v>4.281666667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tr">
        <f>IFERROR(__xludf.DUMMYFUNCTION("""COMPUTED_VALUE"""),"T00069572")</f>
        <v>T00069572</v>
      </c>
      <c r="B19" s="5"/>
      <c r="C19" s="6">
        <f>IFERROR(__xludf.DUMMYFUNCTION("""COMPUTED_VALUE"""),4.8)</f>
        <v>4.8</v>
      </c>
      <c r="D19" s="6">
        <f>IFERROR(__xludf.DUMMYFUNCTION("""COMPUTED_VALUE"""),3.13)</f>
        <v>3.13</v>
      </c>
      <c r="E19" s="6">
        <f>IFERROR(__xludf.DUMMYFUNCTION("""COMPUTED_VALUE"""),0.0)</f>
        <v>0</v>
      </c>
      <c r="F19" s="6">
        <f>IFERROR(__xludf.DUMMYFUNCTION("""COMPUTED_VALUE"""),0.6608333333333333)</f>
        <v>0.6608333333</v>
      </c>
      <c r="G19" s="6">
        <f>IFERROR(__xludf.DUMMYFUNCTION("""COMPUTED_VALUE"""),1.2)</f>
        <v>1.2</v>
      </c>
      <c r="H19" s="6">
        <f>IFERROR(__xludf.DUMMYFUNCTION("""COMPUTED_VALUE"""),0.3)</f>
        <v>0.3</v>
      </c>
      <c r="I19" s="6">
        <f>IFERROR(__xludf.DUMMYFUNCTION("""COMPUTED_VALUE"""),5.0)</f>
        <v>5</v>
      </c>
      <c r="J19" s="6">
        <f>IFERROR(__xludf.DUMMYFUNCTION("""COMPUTED_VALUE"""),1.25)</f>
        <v>1.25</v>
      </c>
      <c r="K19" s="6">
        <f>IFERROR(__xludf.DUMMYFUNCTION("""COMPUTED_VALUE"""),5.0)</f>
        <v>5</v>
      </c>
      <c r="L19" s="6">
        <f>IFERROR(__xludf.DUMMYFUNCTION("""COMPUTED_VALUE"""),5.0)</f>
        <v>5</v>
      </c>
      <c r="M19" s="6">
        <f>IFERROR(__xludf.DUMMYFUNCTION("""COMPUTED_VALUE"""),4.8)</f>
        <v>4.8</v>
      </c>
      <c r="N19" s="6">
        <f>IFERROR(__xludf.DUMMYFUNCTION("""COMPUTED_VALUE"""),1.2333333333333334)</f>
        <v>1.233333333</v>
      </c>
      <c r="O19" s="2">
        <f>IFERROR(__xludf.DUMMYFUNCTION("""COMPUTED_VALUE"""),3.444166666666667)</f>
        <v>3.444166667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tr">
        <f>IFERROR(__xludf.DUMMYFUNCTION("""COMPUTED_VALUE"""),"T00065122")</f>
        <v>T00065122</v>
      </c>
      <c r="B20" s="5">
        <f>IFERROR(__xludf.DUMMYFUNCTION("""COMPUTED_VALUE"""),0.3)</f>
        <v>0.3</v>
      </c>
      <c r="C20" s="6">
        <f>IFERROR(__xludf.DUMMYFUNCTION("""COMPUTED_VALUE"""),5.0)</f>
        <v>5</v>
      </c>
      <c r="D20" s="6">
        <f>IFERROR(__xludf.DUMMYFUNCTION("""COMPUTED_VALUE"""),4.68)</f>
        <v>4.68</v>
      </c>
      <c r="E20" s="6">
        <f>IFERROR(__xludf.DUMMYFUNCTION("""COMPUTED_VALUE"""),5.0)</f>
        <v>5</v>
      </c>
      <c r="F20" s="6">
        <f>IFERROR(__xludf.DUMMYFUNCTION("""COMPUTED_VALUE"""),1.2233333333333334)</f>
        <v>1.223333333</v>
      </c>
      <c r="G20" s="6">
        <f>IFERROR(__xludf.DUMMYFUNCTION("""COMPUTED_VALUE"""),2.4)</f>
        <v>2.4</v>
      </c>
      <c r="H20" s="6">
        <f>IFERROR(__xludf.DUMMYFUNCTION("""COMPUTED_VALUE"""),0.6)</f>
        <v>0.6</v>
      </c>
      <c r="I20" s="6">
        <f>IFERROR(__xludf.DUMMYFUNCTION("""COMPUTED_VALUE"""),4.8)</f>
        <v>4.8</v>
      </c>
      <c r="J20" s="6">
        <f>IFERROR(__xludf.DUMMYFUNCTION("""COMPUTED_VALUE"""),1.2)</f>
        <v>1.2</v>
      </c>
      <c r="K20" s="6">
        <f>IFERROR(__xludf.DUMMYFUNCTION("""COMPUTED_VALUE"""),5.0)</f>
        <v>5</v>
      </c>
      <c r="L20" s="6">
        <f>IFERROR(__xludf.DUMMYFUNCTION("""COMPUTED_VALUE"""),5.0)</f>
        <v>5</v>
      </c>
      <c r="M20" s="6">
        <f>IFERROR(__xludf.DUMMYFUNCTION("""COMPUTED_VALUE"""),4.8)</f>
        <v>4.8</v>
      </c>
      <c r="N20" s="6">
        <f>IFERROR(__xludf.DUMMYFUNCTION("""COMPUTED_VALUE"""),1.2333333333333334)</f>
        <v>1.233333333</v>
      </c>
      <c r="O20" s="2">
        <f>IFERROR(__xludf.DUMMYFUNCTION("""COMPUTED_VALUE"""),4.256666666666667)</f>
        <v>4.256666667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 t="str">
        <f>IFERROR(__xludf.DUMMYFUNCTION("""COMPUTED_VALUE"""),"T00068779")</f>
        <v>T00068779</v>
      </c>
      <c r="B21" s="5"/>
      <c r="C21" s="6">
        <f>IFERROR(__xludf.DUMMYFUNCTION("""COMPUTED_VALUE"""),2.8)</f>
        <v>2.8</v>
      </c>
      <c r="D21" s="6">
        <f>IFERROR(__xludf.DUMMYFUNCTION("""COMPUTED_VALUE"""),4.38)</f>
        <v>4.38</v>
      </c>
      <c r="E21" s="6">
        <f>IFERROR(__xludf.DUMMYFUNCTION("""COMPUTED_VALUE"""),3.0)</f>
        <v>3</v>
      </c>
      <c r="F21" s="6">
        <f>IFERROR(__xludf.DUMMYFUNCTION("""COMPUTED_VALUE"""),0.8483333333333333)</f>
        <v>0.8483333333</v>
      </c>
      <c r="G21" s="6">
        <f>IFERROR(__xludf.DUMMYFUNCTION("""COMPUTED_VALUE"""),1.2)</f>
        <v>1.2</v>
      </c>
      <c r="H21" s="6">
        <f>IFERROR(__xludf.DUMMYFUNCTION("""COMPUTED_VALUE"""),0.3)</f>
        <v>0.3</v>
      </c>
      <c r="I21" s="6">
        <f>IFERROR(__xludf.DUMMYFUNCTION("""COMPUTED_VALUE"""),4.0)</f>
        <v>4</v>
      </c>
      <c r="J21" s="6">
        <f>IFERROR(__xludf.DUMMYFUNCTION("""COMPUTED_VALUE"""),1.0)</f>
        <v>1</v>
      </c>
      <c r="K21" s="6">
        <f>IFERROR(__xludf.DUMMYFUNCTION("""COMPUTED_VALUE"""),4.8)</f>
        <v>4.8</v>
      </c>
      <c r="L21" s="6">
        <f>IFERROR(__xludf.DUMMYFUNCTION("""COMPUTED_VALUE"""),5.0)</f>
        <v>5</v>
      </c>
      <c r="M21" s="6">
        <f>IFERROR(__xludf.DUMMYFUNCTION("""COMPUTED_VALUE"""),4.8)</f>
        <v>4.8</v>
      </c>
      <c r="N21" s="6">
        <f>IFERROR(__xludf.DUMMYFUNCTION("""COMPUTED_VALUE"""),1.2166666666666668)</f>
        <v>1.216666667</v>
      </c>
      <c r="O21" s="2">
        <f>IFERROR(__xludf.DUMMYFUNCTION("""COMPUTED_VALUE"""),3.365)</f>
        <v>3.365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 t="str">
        <f>IFERROR(__xludf.DUMMYFUNCTION("""COMPUTED_VALUE"""),"T00067825")</f>
        <v>T00067825</v>
      </c>
      <c r="B22" s="5"/>
      <c r="C22" s="6">
        <f>IFERROR(__xludf.DUMMYFUNCTION("""COMPUTED_VALUE"""),2.8)</f>
        <v>2.8</v>
      </c>
      <c r="D22" s="6">
        <f>IFERROR(__xludf.DUMMYFUNCTION("""COMPUTED_VALUE"""),5.0)</f>
        <v>5</v>
      </c>
      <c r="E22" s="6">
        <f>IFERROR(__xludf.DUMMYFUNCTION("""COMPUTED_VALUE"""),2.0)</f>
        <v>2</v>
      </c>
      <c r="F22" s="6">
        <f>IFERROR(__xludf.DUMMYFUNCTION("""COMPUTED_VALUE"""),0.8166666666666668)</f>
        <v>0.8166666667</v>
      </c>
      <c r="G22" s="6">
        <f>IFERROR(__xludf.DUMMYFUNCTION("""COMPUTED_VALUE"""),1.2)</f>
        <v>1.2</v>
      </c>
      <c r="H22" s="6">
        <f>IFERROR(__xludf.DUMMYFUNCTION("""COMPUTED_VALUE"""),0.3)</f>
        <v>0.3</v>
      </c>
      <c r="I22" s="6">
        <f>IFERROR(__xludf.DUMMYFUNCTION("""COMPUTED_VALUE"""),4.0)</f>
        <v>4</v>
      </c>
      <c r="J22" s="6">
        <f>IFERROR(__xludf.DUMMYFUNCTION("""COMPUTED_VALUE"""),1.0)</f>
        <v>1</v>
      </c>
      <c r="K22" s="6">
        <f>IFERROR(__xludf.DUMMYFUNCTION("""COMPUTED_VALUE"""),5.0)</f>
        <v>5</v>
      </c>
      <c r="L22" s="6">
        <f>IFERROR(__xludf.DUMMYFUNCTION("""COMPUTED_VALUE"""),5.0)</f>
        <v>5</v>
      </c>
      <c r="M22" s="6">
        <f>IFERROR(__xludf.DUMMYFUNCTION("""COMPUTED_VALUE"""),4.8)</f>
        <v>4.8</v>
      </c>
      <c r="N22" s="6">
        <f>IFERROR(__xludf.DUMMYFUNCTION("""COMPUTED_VALUE"""),1.2333333333333334)</f>
        <v>1.233333333</v>
      </c>
      <c r="O22" s="2">
        <f>IFERROR(__xludf.DUMMYFUNCTION("""COMPUTED_VALUE"""),3.35)</f>
        <v>3.35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 t="str">
        <f>IFERROR(__xludf.DUMMYFUNCTION("""COMPUTED_VALUE"""),"T00066176")</f>
        <v>T00066176</v>
      </c>
      <c r="B23" s="5"/>
      <c r="C23" s="6">
        <f>IFERROR(__xludf.DUMMYFUNCTION("""COMPUTED_VALUE"""),4.0)</f>
        <v>4</v>
      </c>
      <c r="D23" s="6">
        <f>IFERROR(__xludf.DUMMYFUNCTION("""COMPUTED_VALUE"""),3.75)</f>
        <v>3.75</v>
      </c>
      <c r="E23" s="6">
        <f>IFERROR(__xludf.DUMMYFUNCTION("""COMPUTED_VALUE"""),2.5)</f>
        <v>2.5</v>
      </c>
      <c r="F23" s="6">
        <f>IFERROR(__xludf.DUMMYFUNCTION("""COMPUTED_VALUE"""),0.8541666666666666)</f>
        <v>0.8541666667</v>
      </c>
      <c r="G23" s="6">
        <f>IFERROR(__xludf.DUMMYFUNCTION("""COMPUTED_VALUE"""),1.8)</f>
        <v>1.8</v>
      </c>
      <c r="H23" s="6">
        <f>IFERROR(__xludf.DUMMYFUNCTION("""COMPUTED_VALUE"""),0.45)</f>
        <v>0.45</v>
      </c>
      <c r="I23" s="6">
        <f>IFERROR(__xludf.DUMMYFUNCTION("""COMPUTED_VALUE"""),3.8)</f>
        <v>3.8</v>
      </c>
      <c r="J23" s="6">
        <f>IFERROR(__xludf.DUMMYFUNCTION("""COMPUTED_VALUE"""),0.95)</f>
        <v>0.95</v>
      </c>
      <c r="K23" s="6">
        <f>IFERROR(__xludf.DUMMYFUNCTION("""COMPUTED_VALUE"""),0.0)</f>
        <v>0</v>
      </c>
      <c r="L23" s="6">
        <f>IFERROR(__xludf.DUMMYFUNCTION("""COMPUTED_VALUE"""),4.8)</f>
        <v>4.8</v>
      </c>
      <c r="M23" s="6">
        <f>IFERROR(__xludf.DUMMYFUNCTION("""COMPUTED_VALUE"""),4.8)</f>
        <v>4.8</v>
      </c>
      <c r="N23" s="6">
        <f>IFERROR(__xludf.DUMMYFUNCTION("""COMPUTED_VALUE"""),0.7999999999999999)</f>
        <v>0.8</v>
      </c>
      <c r="O23" s="2">
        <f>IFERROR(__xludf.DUMMYFUNCTION("""COMPUTED_VALUE"""),3.0541666666666663)</f>
        <v>3.054166667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 t="str">
        <f>IFERROR(__xludf.DUMMYFUNCTION("""COMPUTED_VALUE"""),"T00067749")</f>
        <v>T00067749</v>
      </c>
      <c r="B24" s="5"/>
      <c r="C24" s="6">
        <f>IFERROR(__xludf.DUMMYFUNCTION("""COMPUTED_VALUE"""),3.7)</f>
        <v>3.7</v>
      </c>
      <c r="D24" s="6">
        <f>IFERROR(__xludf.DUMMYFUNCTION("""COMPUTED_VALUE"""),4.38)</f>
        <v>4.38</v>
      </c>
      <c r="E24" s="6">
        <f>IFERROR(__xludf.DUMMYFUNCTION("""COMPUTED_VALUE"""),0.0)</f>
        <v>0</v>
      </c>
      <c r="F24" s="6">
        <f>IFERROR(__xludf.DUMMYFUNCTION("""COMPUTED_VALUE"""),0.6733333333333333)</f>
        <v>0.6733333333</v>
      </c>
      <c r="G24" s="6">
        <f>IFERROR(__xludf.DUMMYFUNCTION("""COMPUTED_VALUE"""),1.2)</f>
        <v>1.2</v>
      </c>
      <c r="H24" s="6">
        <f>IFERROR(__xludf.DUMMYFUNCTION("""COMPUTED_VALUE"""),0.3)</f>
        <v>0.3</v>
      </c>
      <c r="I24" s="6">
        <f>IFERROR(__xludf.DUMMYFUNCTION("""COMPUTED_VALUE"""),1.0)</f>
        <v>1</v>
      </c>
      <c r="J24" s="6">
        <f>IFERROR(__xludf.DUMMYFUNCTION("""COMPUTED_VALUE"""),0.25)</f>
        <v>0.25</v>
      </c>
      <c r="K24" s="6">
        <f>IFERROR(__xludf.DUMMYFUNCTION("""COMPUTED_VALUE"""),5.0)</f>
        <v>5</v>
      </c>
      <c r="L24" s="6">
        <f>IFERROR(__xludf.DUMMYFUNCTION("""COMPUTED_VALUE"""),5.0)</f>
        <v>5</v>
      </c>
      <c r="M24" s="6">
        <f>IFERROR(__xludf.DUMMYFUNCTION("""COMPUTED_VALUE"""),4.8)</f>
        <v>4.8</v>
      </c>
      <c r="N24" s="6">
        <f>IFERROR(__xludf.DUMMYFUNCTION("""COMPUTED_VALUE"""),1.2333333333333334)</f>
        <v>1.233333333</v>
      </c>
      <c r="O24" s="2">
        <f>IFERROR(__xludf.DUMMYFUNCTION("""COMPUTED_VALUE"""),2.456666666666667)</f>
        <v>2.456666667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 t="str">
        <f>IFERROR(__xludf.DUMMYFUNCTION("""COMPUTED_VALUE"""),"T00066390")</f>
        <v>T00066390</v>
      </c>
      <c r="B25" s="5">
        <f>IFERROR(__xludf.DUMMYFUNCTION("""COMPUTED_VALUE"""),0.3)</f>
        <v>0.3</v>
      </c>
      <c r="C25" s="6">
        <f>IFERROR(__xludf.DUMMYFUNCTION("""COMPUTED_VALUE"""),5.0)</f>
        <v>5</v>
      </c>
      <c r="D25" s="6">
        <f>IFERROR(__xludf.DUMMYFUNCTION("""COMPUTED_VALUE"""),4.38)</f>
        <v>4.38</v>
      </c>
      <c r="E25" s="6">
        <f>IFERROR(__xludf.DUMMYFUNCTION("""COMPUTED_VALUE"""),4.3)</f>
        <v>4.3</v>
      </c>
      <c r="F25" s="6">
        <f>IFERROR(__xludf.DUMMYFUNCTION("""COMPUTED_VALUE"""),1.14)</f>
        <v>1.14</v>
      </c>
      <c r="G25" s="6">
        <f>IFERROR(__xludf.DUMMYFUNCTION("""COMPUTED_VALUE"""),3.0)</f>
        <v>3</v>
      </c>
      <c r="H25" s="6">
        <f>IFERROR(__xludf.DUMMYFUNCTION("""COMPUTED_VALUE"""),0.75)</f>
        <v>0.75</v>
      </c>
      <c r="I25" s="6">
        <f>IFERROR(__xludf.DUMMYFUNCTION("""COMPUTED_VALUE"""),4.5)</f>
        <v>4.5</v>
      </c>
      <c r="J25" s="6">
        <f>IFERROR(__xludf.DUMMYFUNCTION("""COMPUTED_VALUE"""),1.125)</f>
        <v>1.125</v>
      </c>
      <c r="K25" s="6">
        <f>IFERROR(__xludf.DUMMYFUNCTION("""COMPUTED_VALUE"""),5.0)</f>
        <v>5</v>
      </c>
      <c r="L25" s="6">
        <f>IFERROR(__xludf.DUMMYFUNCTION("""COMPUTED_VALUE"""),5.0)</f>
        <v>5</v>
      </c>
      <c r="M25" s="6">
        <f>IFERROR(__xludf.DUMMYFUNCTION("""COMPUTED_VALUE"""),4.9)</f>
        <v>4.9</v>
      </c>
      <c r="N25" s="6">
        <f>IFERROR(__xludf.DUMMYFUNCTION("""COMPUTED_VALUE"""),1.2416666666666667)</f>
        <v>1.241666667</v>
      </c>
      <c r="O25" s="2">
        <f>IFERROR(__xludf.DUMMYFUNCTION("""COMPUTED_VALUE"""),4.256666666666666)</f>
        <v>4.256666667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1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1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1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1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1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1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1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1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1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1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1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1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1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1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1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1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1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1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1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1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1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1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1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1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1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1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1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1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1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1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1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1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1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1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1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1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1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1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1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1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1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1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1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1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1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1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1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1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1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1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1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1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1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1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1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1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1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1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1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1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1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1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1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1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1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1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1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1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1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1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1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1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1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1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1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1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1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1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1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1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1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1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1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1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1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1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1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1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1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1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1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1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1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1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1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1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1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1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1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1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1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1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1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1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1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1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1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1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1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1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1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1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1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1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1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1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1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1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1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1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1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1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1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1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1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1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1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1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1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1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1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1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1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1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1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1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1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1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1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1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1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1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1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1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1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1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1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1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1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1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1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1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1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1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1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1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1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1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1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1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1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1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1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1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1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1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1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1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1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1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1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1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1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1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1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1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1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1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1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1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1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1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1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1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1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1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1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1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1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1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1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1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1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1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1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1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1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1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1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1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1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1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1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1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1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1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1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1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1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1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1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1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1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1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1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1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1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1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1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1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1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1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1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1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1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1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1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1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1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1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1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1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1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1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1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1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1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1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1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1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1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1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1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1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1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1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1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1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1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1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1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1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1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1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1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1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1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1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1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1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1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1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1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1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1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1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1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1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1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1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1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1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1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1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1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1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1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1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1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1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1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1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1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1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1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1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1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1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1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1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1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1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1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1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1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1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1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1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1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1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1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1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1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1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1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1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1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1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1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1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1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1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1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1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1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1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1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1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1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1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1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1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1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1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1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1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1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1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1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1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1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1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1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1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1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1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1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1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1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1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1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1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1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1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1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1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1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1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1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1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1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1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1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1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1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1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1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1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1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1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1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1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1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1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1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1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1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1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1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1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1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1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1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1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1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1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1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1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1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1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1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1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1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1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1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1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1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1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1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1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1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1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1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1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1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1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1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1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1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1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1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1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1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1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1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1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1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1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1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1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1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1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1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1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1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1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1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1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1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1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1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1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1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1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1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1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1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1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1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1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1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1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1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1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1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1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1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1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1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1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1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1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1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1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1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1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1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1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1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1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1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1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1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1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1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1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1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1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1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1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1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1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1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1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1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1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1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1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1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1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1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1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1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1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1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1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1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1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1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1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1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1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1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1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1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1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1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1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1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1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1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1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1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1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1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1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1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1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1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1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1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1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1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1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1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1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1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1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1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1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1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1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1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1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1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1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1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1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1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1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1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1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1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1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1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1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1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1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1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1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1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1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1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1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1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1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1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1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1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1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1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1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1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1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1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1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1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1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1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1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1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1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1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1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1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1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1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1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1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1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1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1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1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1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1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1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1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1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1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1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1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1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1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1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1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1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1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1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1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1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1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1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1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1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1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1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1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1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1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1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1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1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1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1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1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1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1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1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1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1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1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1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1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1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1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1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1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1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1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1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1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1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1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1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1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1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1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1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1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1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1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1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1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1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1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1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1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1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1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1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1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1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1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1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1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1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1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1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1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1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1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1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1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1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1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1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1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1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1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1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1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1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1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1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1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1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1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1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1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1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1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1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1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1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1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1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1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1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1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1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1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1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1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1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1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1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1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1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1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1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1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1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1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1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1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1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1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1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1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1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1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1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1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1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1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1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1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1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1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1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1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1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1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1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1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1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1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1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1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1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1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1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1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1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1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1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1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1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1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1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1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1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1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1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1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1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1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1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1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1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1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1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1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1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1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1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1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1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1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1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1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1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1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1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1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1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1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1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1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1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1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1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1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1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1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1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1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1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1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1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1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1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1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1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1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1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1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1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1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1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1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1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1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1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1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1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1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1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1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1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1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1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1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1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1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1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1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1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1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1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1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1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1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1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1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1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1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1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1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1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1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1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1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1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1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1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1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1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1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1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1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1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1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1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1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1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1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1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1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1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1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1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1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1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1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1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1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1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1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1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1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1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1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1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1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1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1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1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1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1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IFERROR(__xludf.DUMMYFUNCTION("importrange(""15TXDKfYautlmzU4FOwDQW_MXz6I6q4pNo4qanx2yX8Q"",""Corte3!B:P"")"),"ID ")</f>
        <v>ID </v>
      </c>
      <c r="B1" s="8" t="str">
        <f>IFERROR(__xludf.DUMMYFUNCTION("""COMPUTED_VALUE"""),"ExpHip")</f>
        <v>ExpHip</v>
      </c>
      <c r="C1" s="8" t="str">
        <f>IFERROR(__xludf.DUMMYFUNCTION("""COMPUTED_VALUE"""),"Bivariado")</f>
        <v>Bivariado</v>
      </c>
      <c r="D1" s="8" t="str">
        <f>IFERROR(__xludf.DUMMYFUNCTION("""COMPUTED_VALUE"""),"Articulo")</f>
        <v>Articulo</v>
      </c>
      <c r="E1" s="8" t="str">
        <f>IFERROR(__xludf.DUMMYFUNCTION("""COMPUTED_VALUE"""),"Auto evalución")</f>
        <v>Auto evalución</v>
      </c>
      <c r="F1" s="9">
        <f>IFERROR(__xludf.DUMMYFUNCTION("""COMPUTED_VALUE"""),0.2)</f>
        <v>0.2</v>
      </c>
      <c r="G1" s="8" t="str">
        <f>IFERROR(__xludf.DUMMYFUNCTION("""COMPUTED_VALUE"""),"Dash")</f>
        <v>Dash</v>
      </c>
      <c r="H1" s="9">
        <f>IFERROR(__xludf.DUMMYFUNCTION("""COMPUTED_VALUE"""),0.15)</f>
        <v>0.15</v>
      </c>
      <c r="I1" s="8" t="str">
        <f>IFERROR(__xludf.DUMMYFUNCTION("""COMPUTED_VALUE"""),"ExpDash")</f>
        <v>ExpDash</v>
      </c>
      <c r="J1" s="9">
        <f>IFERROR(__xludf.DUMMYFUNCTION("""COMPUTED_VALUE"""),0.15)</f>
        <v>0.15</v>
      </c>
      <c r="K1" s="8" t="str">
        <f>IFERROR(__xludf.DUMMYFUNCTION("""COMPUTED_VALUE"""),"ParHip")</f>
        <v>ParHip</v>
      </c>
      <c r="L1" s="9">
        <f>IFERROR(__xludf.DUMMYFUNCTION("""COMPUTED_VALUE"""),0.25)</f>
        <v>0.25</v>
      </c>
      <c r="M1" s="8" t="str">
        <f>IFERROR(__xludf.DUMMYFUNCTION("""COMPUTED_VALUE"""),"ParBiv")</f>
        <v>ParBiv</v>
      </c>
      <c r="N1" s="9">
        <f>IFERROR(__xludf.DUMMYFUNCTION("""COMPUTED_VALUE"""),0.25)</f>
        <v>0.25</v>
      </c>
      <c r="O1" s="8" t="str">
        <f>IFERROR(__xludf.DUMMYFUNCTION("""COMPUTED_VALUE"""),"Final")</f>
        <v>Final</v>
      </c>
    </row>
    <row r="2">
      <c r="A2" s="8" t="str">
        <f>IFERROR(__xludf.DUMMYFUNCTION("""COMPUTED_VALUE"""),"T00068211")</f>
        <v>T00068211</v>
      </c>
      <c r="B2" s="10">
        <f>IFERROR(__xludf.DUMMYFUNCTION("""COMPUTED_VALUE"""),5.0)</f>
        <v>5</v>
      </c>
      <c r="C2" s="10">
        <f>IFERROR(__xludf.DUMMYFUNCTION("""COMPUTED_VALUE"""),3.3)</f>
        <v>3.3</v>
      </c>
      <c r="D2" s="10">
        <f>IFERROR(__xludf.DUMMYFUNCTION("""COMPUTED_VALUE"""),3.5)</f>
        <v>3.5</v>
      </c>
      <c r="E2" s="10">
        <f>IFERROR(__xludf.DUMMYFUNCTION("""COMPUTED_VALUE"""),4.7)</f>
        <v>4.7</v>
      </c>
      <c r="F2" s="10">
        <f>IFERROR(__xludf.DUMMYFUNCTION("""COMPUTED_VALUE"""),0.8250000000000001)</f>
        <v>0.825</v>
      </c>
      <c r="G2" s="10">
        <f>IFERROR(__xludf.DUMMYFUNCTION("""COMPUTED_VALUE"""),5.0)</f>
        <v>5</v>
      </c>
      <c r="H2" s="10">
        <f>IFERROR(__xludf.DUMMYFUNCTION("""COMPUTED_VALUE"""),0.75)</f>
        <v>0.75</v>
      </c>
      <c r="I2" s="10">
        <f>IFERROR(__xludf.DUMMYFUNCTION("""COMPUTED_VALUE"""),5.0)</f>
        <v>5</v>
      </c>
      <c r="J2" s="10">
        <f>IFERROR(__xludf.DUMMYFUNCTION("""COMPUTED_VALUE"""),0.75)</f>
        <v>0.75</v>
      </c>
      <c r="K2" s="10">
        <f>IFERROR(__xludf.DUMMYFUNCTION("""COMPUTED_VALUE"""),4.8)</f>
        <v>4.8</v>
      </c>
      <c r="L2" s="10">
        <f>IFERROR(__xludf.DUMMYFUNCTION("""COMPUTED_VALUE"""),1.2)</f>
        <v>1.2</v>
      </c>
      <c r="M2" s="10">
        <f>IFERROR(__xludf.DUMMYFUNCTION("""COMPUTED_VALUE"""),3.2)</f>
        <v>3.2</v>
      </c>
      <c r="N2" s="10">
        <f>IFERROR(__xludf.DUMMYFUNCTION("""COMPUTED_VALUE"""),0.8)</f>
        <v>0.8</v>
      </c>
      <c r="O2" s="10">
        <f>IFERROR(__xludf.DUMMYFUNCTION("""COMPUTED_VALUE"""),4.325)</f>
        <v>4.325</v>
      </c>
    </row>
    <row r="3">
      <c r="A3" s="8" t="str">
        <f>IFERROR(__xludf.DUMMYFUNCTION("""COMPUTED_VALUE"""),"T00070582")</f>
        <v>T00070582</v>
      </c>
      <c r="B3" s="10">
        <f>IFERROR(__xludf.DUMMYFUNCTION("""COMPUTED_VALUE"""),4.7)</f>
        <v>4.7</v>
      </c>
      <c r="C3" s="10">
        <f>IFERROR(__xludf.DUMMYFUNCTION("""COMPUTED_VALUE"""),4.8)</f>
        <v>4.8</v>
      </c>
      <c r="D3" s="10">
        <f>IFERROR(__xludf.DUMMYFUNCTION("""COMPUTED_VALUE"""),5.0)</f>
        <v>5</v>
      </c>
      <c r="E3" s="10">
        <f>IFERROR(__xludf.DUMMYFUNCTION("""COMPUTED_VALUE"""),5.0)</f>
        <v>5</v>
      </c>
      <c r="F3" s="10">
        <f>IFERROR(__xludf.DUMMYFUNCTION("""COMPUTED_VALUE"""),0.9750000000000001)</f>
        <v>0.975</v>
      </c>
      <c r="G3" s="10">
        <f>IFERROR(__xludf.DUMMYFUNCTION("""COMPUTED_VALUE"""),5.0)</f>
        <v>5</v>
      </c>
      <c r="H3" s="10">
        <f>IFERROR(__xludf.DUMMYFUNCTION("""COMPUTED_VALUE"""),0.75)</f>
        <v>0.75</v>
      </c>
      <c r="I3" s="10">
        <f>IFERROR(__xludf.DUMMYFUNCTION("""COMPUTED_VALUE"""),5.0)</f>
        <v>5</v>
      </c>
      <c r="J3" s="10">
        <f>IFERROR(__xludf.DUMMYFUNCTION("""COMPUTED_VALUE"""),0.75)</f>
        <v>0.75</v>
      </c>
      <c r="K3" s="10">
        <f>IFERROR(__xludf.DUMMYFUNCTION("""COMPUTED_VALUE"""),5.0)</f>
        <v>5</v>
      </c>
      <c r="L3" s="10">
        <f>IFERROR(__xludf.DUMMYFUNCTION("""COMPUTED_VALUE"""),1.25)</f>
        <v>1.25</v>
      </c>
      <c r="M3" s="10">
        <f>IFERROR(__xludf.DUMMYFUNCTION("""COMPUTED_VALUE"""),2.0)</f>
        <v>2</v>
      </c>
      <c r="N3" s="10">
        <f>IFERROR(__xludf.DUMMYFUNCTION("""COMPUTED_VALUE"""),0.5)</f>
        <v>0.5</v>
      </c>
      <c r="O3" s="10">
        <f>IFERROR(__xludf.DUMMYFUNCTION("""COMPUTED_VALUE"""),4.225)</f>
        <v>4.225</v>
      </c>
    </row>
    <row r="4">
      <c r="A4" s="8" t="str">
        <f>IFERROR(__xludf.DUMMYFUNCTION("""COMPUTED_VALUE"""),"T00063811")</f>
        <v>T00063811</v>
      </c>
      <c r="B4" s="10">
        <f>IFERROR(__xludf.DUMMYFUNCTION("""COMPUTED_VALUE"""),2.5)</f>
        <v>2.5</v>
      </c>
      <c r="C4" s="10">
        <f>IFERROR(__xludf.DUMMYFUNCTION("""COMPUTED_VALUE"""),1.5)</f>
        <v>1.5</v>
      </c>
      <c r="D4" s="10">
        <f>IFERROR(__xludf.DUMMYFUNCTION("""COMPUTED_VALUE"""),5.0)</f>
        <v>5</v>
      </c>
      <c r="E4" s="10">
        <f>IFERROR(__xludf.DUMMYFUNCTION("""COMPUTED_VALUE"""),4.0)</f>
        <v>4</v>
      </c>
      <c r="F4" s="10">
        <f>IFERROR(__xludf.DUMMYFUNCTION("""COMPUTED_VALUE"""),0.65)</f>
        <v>0.65</v>
      </c>
      <c r="G4" s="10">
        <f>IFERROR(__xludf.DUMMYFUNCTION("""COMPUTED_VALUE"""),5.0)</f>
        <v>5</v>
      </c>
      <c r="H4" s="10">
        <f>IFERROR(__xludf.DUMMYFUNCTION("""COMPUTED_VALUE"""),0.75)</f>
        <v>0.75</v>
      </c>
      <c r="I4" s="10">
        <f>IFERROR(__xludf.DUMMYFUNCTION("""COMPUTED_VALUE"""),4.7)</f>
        <v>4.7</v>
      </c>
      <c r="J4" s="10">
        <f>IFERROR(__xludf.DUMMYFUNCTION("""COMPUTED_VALUE"""),0.705)</f>
        <v>0.705</v>
      </c>
      <c r="K4" s="10">
        <f>IFERROR(__xludf.DUMMYFUNCTION("""COMPUTED_VALUE"""),1.9)</f>
        <v>1.9</v>
      </c>
      <c r="L4" s="10">
        <f>IFERROR(__xludf.DUMMYFUNCTION("""COMPUTED_VALUE"""),0.475)</f>
        <v>0.475</v>
      </c>
      <c r="M4" s="10">
        <f>IFERROR(__xludf.DUMMYFUNCTION("""COMPUTED_VALUE"""),3.8)</f>
        <v>3.8</v>
      </c>
      <c r="N4" s="10">
        <f>IFERROR(__xludf.DUMMYFUNCTION("""COMPUTED_VALUE"""),0.95)</f>
        <v>0.95</v>
      </c>
      <c r="O4" s="10">
        <f>IFERROR(__xludf.DUMMYFUNCTION("""COMPUTED_VALUE"""),3.53)</f>
        <v>3.53</v>
      </c>
    </row>
    <row r="5">
      <c r="A5" s="8" t="str">
        <f>IFERROR(__xludf.DUMMYFUNCTION("""COMPUTED_VALUE"""),"T00066169")</f>
        <v>T00066169</v>
      </c>
      <c r="B5" s="10">
        <f>IFERROR(__xludf.DUMMYFUNCTION("""COMPUTED_VALUE"""),2.5)</f>
        <v>2.5</v>
      </c>
      <c r="C5" s="10">
        <f>IFERROR(__xludf.DUMMYFUNCTION("""COMPUTED_VALUE"""),5.0)</f>
        <v>5</v>
      </c>
      <c r="D5" s="10">
        <f>IFERROR(__xludf.DUMMYFUNCTION("""COMPUTED_VALUE"""),5.0)</f>
        <v>5</v>
      </c>
      <c r="E5" s="10">
        <f>IFERROR(__xludf.DUMMYFUNCTION("""COMPUTED_VALUE"""),4.5)</f>
        <v>4.5</v>
      </c>
      <c r="F5" s="10">
        <f>IFERROR(__xludf.DUMMYFUNCTION("""COMPUTED_VALUE"""),0.8500000000000001)</f>
        <v>0.85</v>
      </c>
      <c r="G5" s="10">
        <f>IFERROR(__xludf.DUMMYFUNCTION("""COMPUTED_VALUE"""),4.5)</f>
        <v>4.5</v>
      </c>
      <c r="H5" s="10">
        <f>IFERROR(__xludf.DUMMYFUNCTION("""COMPUTED_VALUE"""),0.6749999999999999)</f>
        <v>0.675</v>
      </c>
      <c r="I5" s="10">
        <f>IFERROR(__xludf.DUMMYFUNCTION("""COMPUTED_VALUE"""),4.7)</f>
        <v>4.7</v>
      </c>
      <c r="J5" s="10">
        <f>IFERROR(__xludf.DUMMYFUNCTION("""COMPUTED_VALUE"""),0.705)</f>
        <v>0.705</v>
      </c>
      <c r="K5" s="10">
        <f>IFERROR(__xludf.DUMMYFUNCTION("""COMPUTED_VALUE"""),1.8)</f>
        <v>1.8</v>
      </c>
      <c r="L5" s="10">
        <f>IFERROR(__xludf.DUMMYFUNCTION("""COMPUTED_VALUE"""),0.45)</f>
        <v>0.45</v>
      </c>
      <c r="M5" s="10">
        <f>IFERROR(__xludf.DUMMYFUNCTION("""COMPUTED_VALUE"""),3.8)</f>
        <v>3.8</v>
      </c>
      <c r="N5" s="10">
        <f>IFERROR(__xludf.DUMMYFUNCTION("""COMPUTED_VALUE"""),0.95)</f>
        <v>0.95</v>
      </c>
      <c r="O5" s="10">
        <f>IFERROR(__xludf.DUMMYFUNCTION("""COMPUTED_VALUE"""),3.63)</f>
        <v>3.63</v>
      </c>
    </row>
    <row r="6">
      <c r="A6" s="8" t="str">
        <f>IFERROR(__xludf.DUMMYFUNCTION("""COMPUTED_VALUE"""),"T00067922")</f>
        <v>T00067922</v>
      </c>
      <c r="B6" s="10">
        <f>IFERROR(__xludf.DUMMYFUNCTION("""COMPUTED_VALUE"""),3.5)</f>
        <v>3.5</v>
      </c>
      <c r="C6" s="10">
        <f>IFERROR(__xludf.DUMMYFUNCTION("""COMPUTED_VALUE"""),1.7)</f>
        <v>1.7</v>
      </c>
      <c r="D6" s="10">
        <f>IFERROR(__xludf.DUMMYFUNCTION("""COMPUTED_VALUE"""),3.5)</f>
        <v>3.5</v>
      </c>
      <c r="E6" s="10">
        <f>IFERROR(__xludf.DUMMYFUNCTION("""COMPUTED_VALUE"""),4.8)</f>
        <v>4.8</v>
      </c>
      <c r="F6" s="10">
        <f>IFERROR(__xludf.DUMMYFUNCTION("""COMPUTED_VALUE"""),0.675)</f>
        <v>0.675</v>
      </c>
      <c r="G6" s="10">
        <f>IFERROR(__xludf.DUMMYFUNCTION("""COMPUTED_VALUE"""),5.0)</f>
        <v>5</v>
      </c>
      <c r="H6" s="10">
        <f>IFERROR(__xludf.DUMMYFUNCTION("""COMPUTED_VALUE"""),0.75)</f>
        <v>0.75</v>
      </c>
      <c r="I6" s="10">
        <f>IFERROR(__xludf.DUMMYFUNCTION("""COMPUTED_VALUE"""),5.0)</f>
        <v>5</v>
      </c>
      <c r="J6" s="10">
        <f>IFERROR(__xludf.DUMMYFUNCTION("""COMPUTED_VALUE"""),0.75)</f>
        <v>0.75</v>
      </c>
      <c r="K6" s="10">
        <f>IFERROR(__xludf.DUMMYFUNCTION("""COMPUTED_VALUE"""),4.0)</f>
        <v>4</v>
      </c>
      <c r="L6" s="10">
        <f>IFERROR(__xludf.DUMMYFUNCTION("""COMPUTED_VALUE"""),1.0)</f>
        <v>1</v>
      </c>
      <c r="M6" s="10">
        <f>IFERROR(__xludf.DUMMYFUNCTION("""COMPUTED_VALUE"""),2.0)</f>
        <v>2</v>
      </c>
      <c r="N6" s="10">
        <f>IFERROR(__xludf.DUMMYFUNCTION("""COMPUTED_VALUE"""),0.5)</f>
        <v>0.5</v>
      </c>
      <c r="O6" s="10">
        <f>IFERROR(__xludf.DUMMYFUNCTION("""COMPUTED_VALUE"""),3.675)</f>
        <v>3.675</v>
      </c>
    </row>
    <row r="7">
      <c r="A7" s="8" t="str">
        <f>IFERROR(__xludf.DUMMYFUNCTION("""COMPUTED_VALUE"""),"T00066207")</f>
        <v>T00066207</v>
      </c>
      <c r="B7" s="10">
        <f>IFERROR(__xludf.DUMMYFUNCTION("""COMPUTED_VALUE"""),5.0)</f>
        <v>5</v>
      </c>
      <c r="C7" s="10">
        <f>IFERROR(__xludf.DUMMYFUNCTION("""COMPUTED_VALUE"""),4.8)</f>
        <v>4.8</v>
      </c>
      <c r="D7" s="10">
        <f>IFERROR(__xludf.DUMMYFUNCTION("""COMPUTED_VALUE"""),3.0)</f>
        <v>3</v>
      </c>
      <c r="E7" s="10">
        <f>IFERROR(__xludf.DUMMYFUNCTION("""COMPUTED_VALUE"""),4.5)</f>
        <v>4.5</v>
      </c>
      <c r="F7" s="10">
        <f>IFERROR(__xludf.DUMMYFUNCTION("""COMPUTED_VALUE"""),0.8650000000000001)</f>
        <v>0.865</v>
      </c>
      <c r="G7" s="10">
        <f>IFERROR(__xludf.DUMMYFUNCTION("""COMPUTED_VALUE"""),5.0)</f>
        <v>5</v>
      </c>
      <c r="H7" s="10">
        <f>IFERROR(__xludf.DUMMYFUNCTION("""COMPUTED_VALUE"""),0.75)</f>
        <v>0.75</v>
      </c>
      <c r="I7" s="10">
        <f>IFERROR(__xludf.DUMMYFUNCTION("""COMPUTED_VALUE"""),4.9)</f>
        <v>4.9</v>
      </c>
      <c r="J7" s="10">
        <f>IFERROR(__xludf.DUMMYFUNCTION("""COMPUTED_VALUE"""),0.735)</f>
        <v>0.735</v>
      </c>
      <c r="K7" s="10">
        <f>IFERROR(__xludf.DUMMYFUNCTION("""COMPUTED_VALUE"""),2.5)</f>
        <v>2.5</v>
      </c>
      <c r="L7" s="10">
        <f>IFERROR(__xludf.DUMMYFUNCTION("""COMPUTED_VALUE"""),0.625)</f>
        <v>0.625</v>
      </c>
      <c r="M7" s="10">
        <f>IFERROR(__xludf.DUMMYFUNCTION("""COMPUTED_VALUE"""),3.8)</f>
        <v>3.8</v>
      </c>
      <c r="N7" s="10">
        <f>IFERROR(__xludf.DUMMYFUNCTION("""COMPUTED_VALUE"""),0.95)</f>
        <v>0.95</v>
      </c>
      <c r="O7" s="10">
        <f>IFERROR(__xludf.DUMMYFUNCTION("""COMPUTED_VALUE"""),3.9250000000000003)</f>
        <v>3.925</v>
      </c>
    </row>
    <row r="8">
      <c r="A8" s="8" t="str">
        <f>IFERROR(__xludf.DUMMYFUNCTION("""COMPUTED_VALUE"""),"T00071044")</f>
        <v>T00071044</v>
      </c>
      <c r="B8" s="10">
        <f>IFERROR(__xludf.DUMMYFUNCTION("""COMPUTED_VALUE"""),2.5)</f>
        <v>2.5</v>
      </c>
      <c r="C8" s="10">
        <f>IFERROR(__xludf.DUMMYFUNCTION("""COMPUTED_VALUE"""),2.8)</f>
        <v>2.8</v>
      </c>
      <c r="D8" s="10">
        <f>IFERROR(__xludf.DUMMYFUNCTION("""COMPUTED_VALUE"""),5.0)</f>
        <v>5</v>
      </c>
      <c r="E8" s="10">
        <f>IFERROR(__xludf.DUMMYFUNCTION("""COMPUTED_VALUE"""),4.4)</f>
        <v>4.4</v>
      </c>
      <c r="F8" s="10">
        <f>IFERROR(__xludf.DUMMYFUNCTION("""COMPUTED_VALUE"""),0.7350000000000001)</f>
        <v>0.735</v>
      </c>
      <c r="G8" s="10">
        <f>IFERROR(__xludf.DUMMYFUNCTION("""COMPUTED_VALUE"""),2.5)</f>
        <v>2.5</v>
      </c>
      <c r="H8" s="10">
        <f>IFERROR(__xludf.DUMMYFUNCTION("""COMPUTED_VALUE"""),0.375)</f>
        <v>0.375</v>
      </c>
      <c r="I8" s="10">
        <f>IFERROR(__xludf.DUMMYFUNCTION("""COMPUTED_VALUE"""),3.0)</f>
        <v>3</v>
      </c>
      <c r="J8" s="10">
        <f>IFERROR(__xludf.DUMMYFUNCTION("""COMPUTED_VALUE"""),0.44999999999999996)</f>
        <v>0.45</v>
      </c>
      <c r="K8" s="10">
        <f>IFERROR(__xludf.DUMMYFUNCTION("""COMPUTED_VALUE"""),2.1)</f>
        <v>2.1</v>
      </c>
      <c r="L8" s="10">
        <f>IFERROR(__xludf.DUMMYFUNCTION("""COMPUTED_VALUE"""),0.525)</f>
        <v>0.525</v>
      </c>
      <c r="M8" s="10">
        <f>IFERROR(__xludf.DUMMYFUNCTION("""COMPUTED_VALUE"""),4.2)</f>
        <v>4.2</v>
      </c>
      <c r="N8" s="10">
        <f>IFERROR(__xludf.DUMMYFUNCTION("""COMPUTED_VALUE"""),1.05)</f>
        <v>1.05</v>
      </c>
      <c r="O8" s="10">
        <f>IFERROR(__xludf.DUMMYFUNCTION("""COMPUTED_VALUE"""),3.1350000000000007)</f>
        <v>3.135</v>
      </c>
    </row>
    <row r="9">
      <c r="A9" s="8" t="str">
        <f>IFERROR(__xludf.DUMMYFUNCTION("""COMPUTED_VALUE"""),"T00064811")</f>
        <v>T00064811</v>
      </c>
      <c r="B9" s="10">
        <f>IFERROR(__xludf.DUMMYFUNCTION("""COMPUTED_VALUE"""),0.0)</f>
        <v>0</v>
      </c>
      <c r="C9" s="10">
        <f>IFERROR(__xludf.DUMMYFUNCTION("""COMPUTED_VALUE"""),2.5)</f>
        <v>2.5</v>
      </c>
      <c r="D9" s="10">
        <f>IFERROR(__xludf.DUMMYFUNCTION("""COMPUTED_VALUE"""),5.0)</f>
        <v>5</v>
      </c>
      <c r="E9" s="10">
        <f>IFERROR(__xludf.DUMMYFUNCTION("""COMPUTED_VALUE"""),4.5)</f>
        <v>4.5</v>
      </c>
      <c r="F9" s="10">
        <f>IFERROR(__xludf.DUMMYFUNCTION("""COMPUTED_VALUE"""),0.6000000000000001)</f>
        <v>0.6</v>
      </c>
      <c r="G9" s="10">
        <f>IFERROR(__xludf.DUMMYFUNCTION("""COMPUTED_VALUE"""),5.0)</f>
        <v>5</v>
      </c>
      <c r="H9" s="10">
        <f>IFERROR(__xludf.DUMMYFUNCTION("""COMPUTED_VALUE"""),0.75)</f>
        <v>0.75</v>
      </c>
      <c r="I9" s="10">
        <f>IFERROR(__xludf.DUMMYFUNCTION("""COMPUTED_VALUE"""),4.8)</f>
        <v>4.8</v>
      </c>
      <c r="J9" s="10">
        <f>IFERROR(__xludf.DUMMYFUNCTION("""COMPUTED_VALUE"""),0.72)</f>
        <v>0.72</v>
      </c>
      <c r="K9" s="10">
        <f>IFERROR(__xludf.DUMMYFUNCTION("""COMPUTED_VALUE"""),3.0)</f>
        <v>3</v>
      </c>
      <c r="L9" s="10">
        <f>IFERROR(__xludf.DUMMYFUNCTION("""COMPUTED_VALUE"""),0.75)</f>
        <v>0.75</v>
      </c>
      <c r="M9" s="10">
        <f>IFERROR(__xludf.DUMMYFUNCTION("""COMPUTED_VALUE"""),3.9)</f>
        <v>3.9</v>
      </c>
      <c r="N9" s="10">
        <f>IFERROR(__xludf.DUMMYFUNCTION("""COMPUTED_VALUE"""),0.975)</f>
        <v>0.975</v>
      </c>
      <c r="O9" s="10">
        <f>IFERROR(__xludf.DUMMYFUNCTION("""COMPUTED_VALUE"""),3.7950000000000004)</f>
        <v>3.795</v>
      </c>
    </row>
    <row r="10">
      <c r="A10" s="8" t="str">
        <f>IFERROR(__xludf.DUMMYFUNCTION("""COMPUTED_VALUE"""),"T00058312")</f>
        <v>T00058312</v>
      </c>
      <c r="B10" s="10">
        <f>IFERROR(__xludf.DUMMYFUNCTION("""COMPUTED_VALUE"""),4.6)</f>
        <v>4.6</v>
      </c>
      <c r="C10" s="10">
        <f>IFERROR(__xludf.DUMMYFUNCTION("""COMPUTED_VALUE"""),3.8)</f>
        <v>3.8</v>
      </c>
      <c r="D10" s="10">
        <f>IFERROR(__xludf.DUMMYFUNCTION("""COMPUTED_VALUE"""),5.0)</f>
        <v>5</v>
      </c>
      <c r="E10" s="10">
        <f>IFERROR(__xludf.DUMMYFUNCTION("""COMPUTED_VALUE"""),5.0)</f>
        <v>5</v>
      </c>
      <c r="F10" s="10">
        <f>IFERROR(__xludf.DUMMYFUNCTION("""COMPUTED_VALUE"""),0.9199999999999999)</f>
        <v>0.92</v>
      </c>
      <c r="G10" s="10">
        <f>IFERROR(__xludf.DUMMYFUNCTION("""COMPUTED_VALUE"""),4.5)</f>
        <v>4.5</v>
      </c>
      <c r="H10" s="10">
        <f>IFERROR(__xludf.DUMMYFUNCTION("""COMPUTED_VALUE"""),0.6749999999999999)</f>
        <v>0.675</v>
      </c>
      <c r="I10" s="10">
        <f>IFERROR(__xludf.DUMMYFUNCTION("""COMPUTED_VALUE"""),4.7)</f>
        <v>4.7</v>
      </c>
      <c r="J10" s="10">
        <f>IFERROR(__xludf.DUMMYFUNCTION("""COMPUTED_VALUE"""),0.705)</f>
        <v>0.705</v>
      </c>
      <c r="K10" s="10">
        <f>IFERROR(__xludf.DUMMYFUNCTION("""COMPUTED_VALUE"""),2.5)</f>
        <v>2.5</v>
      </c>
      <c r="L10" s="10">
        <f>IFERROR(__xludf.DUMMYFUNCTION("""COMPUTED_VALUE"""),0.625)</f>
        <v>0.625</v>
      </c>
      <c r="M10" s="10">
        <f>IFERROR(__xludf.DUMMYFUNCTION("""COMPUTED_VALUE"""),2.6)</f>
        <v>2.6</v>
      </c>
      <c r="N10" s="10">
        <f>IFERROR(__xludf.DUMMYFUNCTION("""COMPUTED_VALUE"""),0.65)</f>
        <v>0.65</v>
      </c>
      <c r="O10" s="10">
        <f>IFERROR(__xludf.DUMMYFUNCTION("""COMPUTED_VALUE"""),3.5749999999999997)</f>
        <v>3.575</v>
      </c>
    </row>
    <row r="11">
      <c r="A11" s="8" t="str">
        <f>IFERROR(__xludf.DUMMYFUNCTION("""COMPUTED_VALUE"""),"T00065024")</f>
        <v>T00065024</v>
      </c>
      <c r="B11" s="10">
        <f>IFERROR(__xludf.DUMMYFUNCTION("""COMPUTED_VALUE"""),4.8)</f>
        <v>4.8</v>
      </c>
      <c r="C11" s="10">
        <f>IFERROR(__xludf.DUMMYFUNCTION("""COMPUTED_VALUE"""),4.5)</f>
        <v>4.5</v>
      </c>
      <c r="D11" s="10">
        <f>IFERROR(__xludf.DUMMYFUNCTION("""COMPUTED_VALUE"""),5.0)</f>
        <v>5</v>
      </c>
      <c r="E11" s="10">
        <f>IFERROR(__xludf.DUMMYFUNCTION("""COMPUTED_VALUE"""),4.5)</f>
        <v>4.5</v>
      </c>
      <c r="F11" s="10">
        <f>IFERROR(__xludf.DUMMYFUNCTION("""COMPUTED_VALUE"""),0.9400000000000001)</f>
        <v>0.94</v>
      </c>
      <c r="G11" s="10">
        <f>IFERROR(__xludf.DUMMYFUNCTION("""COMPUTED_VALUE"""),5.0)</f>
        <v>5</v>
      </c>
      <c r="H11" s="10">
        <f>IFERROR(__xludf.DUMMYFUNCTION("""COMPUTED_VALUE"""),0.75)</f>
        <v>0.75</v>
      </c>
      <c r="I11" s="10">
        <f>IFERROR(__xludf.DUMMYFUNCTION("""COMPUTED_VALUE"""),4.0)</f>
        <v>4</v>
      </c>
      <c r="J11" s="10">
        <f>IFERROR(__xludf.DUMMYFUNCTION("""COMPUTED_VALUE"""),0.6)</f>
        <v>0.6</v>
      </c>
      <c r="K11" s="10">
        <f>IFERROR(__xludf.DUMMYFUNCTION("""COMPUTED_VALUE"""),1.8)</f>
        <v>1.8</v>
      </c>
      <c r="L11" s="10">
        <f>IFERROR(__xludf.DUMMYFUNCTION("""COMPUTED_VALUE"""),0.45)</f>
        <v>0.45</v>
      </c>
      <c r="M11" s="10">
        <f>IFERROR(__xludf.DUMMYFUNCTION("""COMPUTED_VALUE"""),2.1)</f>
        <v>2.1</v>
      </c>
      <c r="N11" s="10">
        <f>IFERROR(__xludf.DUMMYFUNCTION("""COMPUTED_VALUE"""),0.525)</f>
        <v>0.525</v>
      </c>
      <c r="O11" s="10">
        <f>IFERROR(__xludf.DUMMYFUNCTION("""COMPUTED_VALUE"""),3.265)</f>
        <v>3.265</v>
      </c>
    </row>
    <row r="12">
      <c r="A12" s="8" t="str">
        <f>IFERROR(__xludf.DUMMYFUNCTION("""COMPUTED_VALUE"""),"T00077983")</f>
        <v>T00077983</v>
      </c>
      <c r="B12" s="10">
        <f>IFERROR(__xludf.DUMMYFUNCTION("""COMPUTED_VALUE"""),3.5)</f>
        <v>3.5</v>
      </c>
      <c r="C12" s="10">
        <f>IFERROR(__xludf.DUMMYFUNCTION("""COMPUTED_VALUE"""),4.8)</f>
        <v>4.8</v>
      </c>
      <c r="D12" s="10">
        <f>IFERROR(__xludf.DUMMYFUNCTION("""COMPUTED_VALUE"""),5.0)</f>
        <v>5</v>
      </c>
      <c r="E12" s="10">
        <f>IFERROR(__xludf.DUMMYFUNCTION("""COMPUTED_VALUE"""),4.5)</f>
        <v>4.5</v>
      </c>
      <c r="F12" s="10">
        <f>IFERROR(__xludf.DUMMYFUNCTION("""COMPUTED_VALUE"""),0.8900000000000001)</f>
        <v>0.89</v>
      </c>
      <c r="G12" s="10">
        <f>IFERROR(__xludf.DUMMYFUNCTION("""COMPUTED_VALUE"""),5.0)</f>
        <v>5</v>
      </c>
      <c r="H12" s="10">
        <f>IFERROR(__xludf.DUMMYFUNCTION("""COMPUTED_VALUE"""),0.75)</f>
        <v>0.75</v>
      </c>
      <c r="I12" s="10">
        <f>IFERROR(__xludf.DUMMYFUNCTION("""COMPUTED_VALUE"""),4.7)</f>
        <v>4.7</v>
      </c>
      <c r="J12" s="10">
        <f>IFERROR(__xludf.DUMMYFUNCTION("""COMPUTED_VALUE"""),0.705)</f>
        <v>0.705</v>
      </c>
      <c r="K12" s="10">
        <f>IFERROR(__xludf.DUMMYFUNCTION("""COMPUTED_VALUE"""),2.6)</f>
        <v>2.6</v>
      </c>
      <c r="L12" s="10">
        <f>IFERROR(__xludf.DUMMYFUNCTION("""COMPUTED_VALUE"""),0.65)</f>
        <v>0.65</v>
      </c>
      <c r="M12" s="10">
        <f>IFERROR(__xludf.DUMMYFUNCTION("""COMPUTED_VALUE"""),3.0)</f>
        <v>3</v>
      </c>
      <c r="N12" s="10">
        <f>IFERROR(__xludf.DUMMYFUNCTION("""COMPUTED_VALUE"""),0.75)</f>
        <v>0.75</v>
      </c>
      <c r="O12" s="10">
        <f>IFERROR(__xludf.DUMMYFUNCTION("""COMPUTED_VALUE"""),3.745)</f>
        <v>3.745</v>
      </c>
    </row>
    <row r="13">
      <c r="A13" s="8" t="str">
        <f>IFERROR(__xludf.DUMMYFUNCTION("""COMPUTED_VALUE"""),"T00065478")</f>
        <v>T00065478</v>
      </c>
      <c r="B13" s="10">
        <f>IFERROR(__xludf.DUMMYFUNCTION("""COMPUTED_VALUE"""),3.9)</f>
        <v>3.9</v>
      </c>
      <c r="C13" s="10">
        <f>IFERROR(__xludf.DUMMYFUNCTION("""COMPUTED_VALUE"""),1.5)</f>
        <v>1.5</v>
      </c>
      <c r="D13" s="10">
        <f>IFERROR(__xludf.DUMMYFUNCTION("""COMPUTED_VALUE"""),3.0)</f>
        <v>3</v>
      </c>
      <c r="E13" s="10">
        <f>IFERROR(__xludf.DUMMYFUNCTION("""COMPUTED_VALUE"""),4.8)</f>
        <v>4.8</v>
      </c>
      <c r="F13" s="10">
        <f>IFERROR(__xludf.DUMMYFUNCTION("""COMPUTED_VALUE"""),0.66)</f>
        <v>0.66</v>
      </c>
      <c r="G13" s="10">
        <f>IFERROR(__xludf.DUMMYFUNCTION("""COMPUTED_VALUE"""),5.0)</f>
        <v>5</v>
      </c>
      <c r="H13" s="10">
        <f>IFERROR(__xludf.DUMMYFUNCTION("""COMPUTED_VALUE"""),0.75)</f>
        <v>0.75</v>
      </c>
      <c r="I13" s="10">
        <f>IFERROR(__xludf.DUMMYFUNCTION("""COMPUTED_VALUE"""),4.7)</f>
        <v>4.7</v>
      </c>
      <c r="J13" s="10">
        <f>IFERROR(__xludf.DUMMYFUNCTION("""COMPUTED_VALUE"""),0.705)</f>
        <v>0.705</v>
      </c>
      <c r="K13" s="10">
        <f>IFERROR(__xludf.DUMMYFUNCTION("""COMPUTED_VALUE"""),0.0)</f>
        <v>0</v>
      </c>
      <c r="L13" s="10">
        <f>IFERROR(__xludf.DUMMYFUNCTION("""COMPUTED_VALUE"""),0.0)</f>
        <v>0</v>
      </c>
      <c r="M13" s="10">
        <f>IFERROR(__xludf.DUMMYFUNCTION("""COMPUTED_VALUE"""),2.6)</f>
        <v>2.6</v>
      </c>
      <c r="N13" s="10">
        <f>IFERROR(__xludf.DUMMYFUNCTION("""COMPUTED_VALUE"""),0.65)</f>
        <v>0.65</v>
      </c>
      <c r="O13" s="10">
        <f>IFERROR(__xludf.DUMMYFUNCTION("""COMPUTED_VALUE"""),2.765)</f>
        <v>2.765</v>
      </c>
    </row>
    <row r="14">
      <c r="A14" s="8" t="str">
        <f>IFERROR(__xludf.DUMMYFUNCTION("""COMPUTED_VALUE"""),"T00068246")</f>
        <v>T00068246</v>
      </c>
      <c r="B14" s="10">
        <f>IFERROR(__xludf.DUMMYFUNCTION("""COMPUTED_VALUE"""),4.8)</f>
        <v>4.8</v>
      </c>
      <c r="C14" s="10">
        <f>IFERROR(__xludf.DUMMYFUNCTION("""COMPUTED_VALUE"""),1.7)</f>
        <v>1.7</v>
      </c>
      <c r="D14" s="10">
        <f>IFERROR(__xludf.DUMMYFUNCTION("""COMPUTED_VALUE"""),3.0)</f>
        <v>3</v>
      </c>
      <c r="E14" s="10">
        <f>IFERROR(__xludf.DUMMYFUNCTION("""COMPUTED_VALUE"""),4.5)</f>
        <v>4.5</v>
      </c>
      <c r="F14" s="10">
        <f>IFERROR(__xludf.DUMMYFUNCTION("""COMPUTED_VALUE"""),0.7000000000000001)</f>
        <v>0.7</v>
      </c>
      <c r="G14" s="10">
        <f>IFERROR(__xludf.DUMMYFUNCTION("""COMPUTED_VALUE"""),5.0)</f>
        <v>5</v>
      </c>
      <c r="H14" s="10">
        <f>IFERROR(__xludf.DUMMYFUNCTION("""COMPUTED_VALUE"""),0.75)</f>
        <v>0.75</v>
      </c>
      <c r="I14" s="10">
        <f>IFERROR(__xludf.DUMMYFUNCTION("""COMPUTED_VALUE"""),4.4)</f>
        <v>4.4</v>
      </c>
      <c r="J14" s="10">
        <f>IFERROR(__xludf.DUMMYFUNCTION("""COMPUTED_VALUE"""),0.66)</f>
        <v>0.66</v>
      </c>
      <c r="K14" s="10">
        <f>IFERROR(__xludf.DUMMYFUNCTION("""COMPUTED_VALUE"""),4.3)</f>
        <v>4.3</v>
      </c>
      <c r="L14" s="10">
        <f>IFERROR(__xludf.DUMMYFUNCTION("""COMPUTED_VALUE"""),1.075)</f>
        <v>1.075</v>
      </c>
      <c r="M14" s="10">
        <f>IFERROR(__xludf.DUMMYFUNCTION("""COMPUTED_VALUE"""),5.0)</f>
        <v>5</v>
      </c>
      <c r="N14" s="10">
        <f>IFERROR(__xludf.DUMMYFUNCTION("""COMPUTED_VALUE"""),1.25)</f>
        <v>1.25</v>
      </c>
      <c r="O14" s="10">
        <f>IFERROR(__xludf.DUMMYFUNCTION("""COMPUTED_VALUE"""),4.4350000000000005)</f>
        <v>4.435</v>
      </c>
    </row>
    <row r="15">
      <c r="A15" s="8" t="str">
        <f>IFERROR(__xludf.DUMMYFUNCTION("""COMPUTED_VALUE"""),"T00067473")</f>
        <v>T00067473</v>
      </c>
      <c r="B15" s="10">
        <f>IFERROR(__xludf.DUMMYFUNCTION("""COMPUTED_VALUE"""),4.8)</f>
        <v>4.8</v>
      </c>
      <c r="C15" s="10">
        <f>IFERROR(__xludf.DUMMYFUNCTION("""COMPUTED_VALUE"""),4.8)</f>
        <v>4.8</v>
      </c>
      <c r="D15" s="10">
        <f>IFERROR(__xludf.DUMMYFUNCTION("""COMPUTED_VALUE"""),5.0)</f>
        <v>5</v>
      </c>
      <c r="E15" s="10">
        <f>IFERROR(__xludf.DUMMYFUNCTION("""COMPUTED_VALUE"""),4.7)</f>
        <v>4.7</v>
      </c>
      <c r="F15" s="10">
        <f>IFERROR(__xludf.DUMMYFUNCTION("""COMPUTED_VALUE"""),0.9650000000000001)</f>
        <v>0.965</v>
      </c>
      <c r="G15" s="10">
        <f>IFERROR(__xludf.DUMMYFUNCTION("""COMPUTED_VALUE"""),5.0)</f>
        <v>5</v>
      </c>
      <c r="H15" s="10">
        <f>IFERROR(__xludf.DUMMYFUNCTION("""COMPUTED_VALUE"""),0.75)</f>
        <v>0.75</v>
      </c>
      <c r="I15" s="10">
        <f>IFERROR(__xludf.DUMMYFUNCTION("""COMPUTED_VALUE"""),0.0)</f>
        <v>0</v>
      </c>
      <c r="J15" s="10">
        <f>IFERROR(__xludf.DUMMYFUNCTION("""COMPUTED_VALUE"""),0.0)</f>
        <v>0</v>
      </c>
      <c r="K15" s="10">
        <f>IFERROR(__xludf.DUMMYFUNCTION("""COMPUTED_VALUE"""),3.7)</f>
        <v>3.7</v>
      </c>
      <c r="L15" s="10">
        <f>IFERROR(__xludf.DUMMYFUNCTION("""COMPUTED_VALUE"""),0.925)</f>
        <v>0.925</v>
      </c>
      <c r="M15" s="10">
        <f>IFERROR(__xludf.DUMMYFUNCTION("""COMPUTED_VALUE"""),5.0)</f>
        <v>5</v>
      </c>
      <c r="N15" s="10">
        <f>IFERROR(__xludf.DUMMYFUNCTION("""COMPUTED_VALUE"""),1.25)</f>
        <v>1.25</v>
      </c>
      <c r="O15" s="10">
        <f>IFERROR(__xludf.DUMMYFUNCTION("""COMPUTED_VALUE"""),3.8899999999999997)</f>
        <v>3.89</v>
      </c>
    </row>
    <row r="16">
      <c r="A16" s="8" t="str">
        <f>IFERROR(__xludf.DUMMYFUNCTION("""COMPUTED_VALUE"""),"T00065079")</f>
        <v>T00065079</v>
      </c>
      <c r="B16" s="10">
        <f>IFERROR(__xludf.DUMMYFUNCTION("""COMPUTED_VALUE"""),0.0)</f>
        <v>0</v>
      </c>
      <c r="C16" s="10">
        <f>IFERROR(__xludf.DUMMYFUNCTION("""COMPUTED_VALUE"""),0.0)</f>
        <v>0</v>
      </c>
      <c r="D16" s="10">
        <f>IFERROR(__xludf.DUMMYFUNCTION("""COMPUTED_VALUE"""),0.0)</f>
        <v>0</v>
      </c>
      <c r="E16" s="10">
        <f>IFERROR(__xludf.DUMMYFUNCTION("""COMPUTED_VALUE"""),0.0)</f>
        <v>0</v>
      </c>
      <c r="F16" s="10">
        <f>IFERROR(__xludf.DUMMYFUNCTION("""COMPUTED_VALUE"""),0.0)</f>
        <v>0</v>
      </c>
      <c r="G16" s="10">
        <f>IFERROR(__xludf.DUMMYFUNCTION("""COMPUTED_VALUE"""),0.0)</f>
        <v>0</v>
      </c>
      <c r="H16" s="10">
        <f>IFERROR(__xludf.DUMMYFUNCTION("""COMPUTED_VALUE"""),0.0)</f>
        <v>0</v>
      </c>
      <c r="I16" s="10">
        <f>IFERROR(__xludf.DUMMYFUNCTION("""COMPUTED_VALUE"""),0.0)</f>
        <v>0</v>
      </c>
      <c r="J16" s="10">
        <f>IFERROR(__xludf.DUMMYFUNCTION("""COMPUTED_VALUE"""),0.0)</f>
        <v>0</v>
      </c>
      <c r="K16" s="10">
        <f>IFERROR(__xludf.DUMMYFUNCTION("""COMPUTED_VALUE"""),0.0)</f>
        <v>0</v>
      </c>
      <c r="L16" s="10">
        <f>IFERROR(__xludf.DUMMYFUNCTION("""COMPUTED_VALUE"""),0.0)</f>
        <v>0</v>
      </c>
      <c r="M16" s="10">
        <f>IFERROR(__xludf.DUMMYFUNCTION("""COMPUTED_VALUE"""),0.0)</f>
        <v>0</v>
      </c>
      <c r="N16" s="10">
        <f>IFERROR(__xludf.DUMMYFUNCTION("""COMPUTED_VALUE"""),0.0)</f>
        <v>0</v>
      </c>
      <c r="O16" s="10">
        <f>IFERROR(__xludf.DUMMYFUNCTION("""COMPUTED_VALUE"""),0.0)</f>
        <v>0</v>
      </c>
    </row>
    <row r="17">
      <c r="A17" s="8" t="str">
        <f>IFERROR(__xludf.DUMMYFUNCTION("""COMPUTED_VALUE"""),"T00068163")</f>
        <v>T00068163</v>
      </c>
      <c r="B17" s="10">
        <f>IFERROR(__xludf.DUMMYFUNCTION("""COMPUTED_VALUE"""),2.5)</f>
        <v>2.5</v>
      </c>
      <c r="C17" s="10">
        <f>IFERROR(__xludf.DUMMYFUNCTION("""COMPUTED_VALUE"""),2.8)</f>
        <v>2.8</v>
      </c>
      <c r="D17" s="10">
        <f>IFERROR(__xludf.DUMMYFUNCTION("""COMPUTED_VALUE"""),3.0)</f>
        <v>3</v>
      </c>
      <c r="E17" s="10">
        <f>IFERROR(__xludf.DUMMYFUNCTION("""COMPUTED_VALUE"""),5.0)</f>
        <v>5</v>
      </c>
      <c r="F17" s="10">
        <f>IFERROR(__xludf.DUMMYFUNCTION("""COMPUTED_VALUE"""),0.665)</f>
        <v>0.665</v>
      </c>
      <c r="G17" s="10">
        <f>IFERROR(__xludf.DUMMYFUNCTION("""COMPUTED_VALUE"""),2.5)</f>
        <v>2.5</v>
      </c>
      <c r="H17" s="10">
        <f>IFERROR(__xludf.DUMMYFUNCTION("""COMPUTED_VALUE"""),0.375)</f>
        <v>0.375</v>
      </c>
      <c r="I17" s="10">
        <f>IFERROR(__xludf.DUMMYFUNCTION("""COMPUTED_VALUE"""),3.0)</f>
        <v>3</v>
      </c>
      <c r="J17" s="10">
        <f>IFERROR(__xludf.DUMMYFUNCTION("""COMPUTED_VALUE"""),0.44999999999999996)</f>
        <v>0.45</v>
      </c>
      <c r="K17" s="10">
        <f>IFERROR(__xludf.DUMMYFUNCTION("""COMPUTED_VALUE"""),4.0)</f>
        <v>4</v>
      </c>
      <c r="L17" s="10">
        <f>IFERROR(__xludf.DUMMYFUNCTION("""COMPUTED_VALUE"""),1.0)</f>
        <v>1</v>
      </c>
      <c r="M17" s="10">
        <f>IFERROR(__xludf.DUMMYFUNCTION("""COMPUTED_VALUE"""),1.0)</f>
        <v>1</v>
      </c>
      <c r="N17" s="10">
        <f>IFERROR(__xludf.DUMMYFUNCTION("""COMPUTED_VALUE"""),0.25)</f>
        <v>0.25</v>
      </c>
      <c r="O17" s="10">
        <f>IFERROR(__xludf.DUMMYFUNCTION("""COMPUTED_VALUE"""),2.74)</f>
        <v>2.74</v>
      </c>
    </row>
    <row r="18">
      <c r="A18" s="8" t="str">
        <f>IFERROR(__xludf.DUMMYFUNCTION("""COMPUTED_VALUE"""),"T00067772")</f>
        <v>T00067772</v>
      </c>
      <c r="B18" s="10">
        <f>IFERROR(__xludf.DUMMYFUNCTION("""COMPUTED_VALUE"""),4.5)</f>
        <v>4.5</v>
      </c>
      <c r="C18" s="10">
        <f>IFERROR(__xludf.DUMMYFUNCTION("""COMPUTED_VALUE"""),4.8)</f>
        <v>4.8</v>
      </c>
      <c r="D18" s="10">
        <f>IFERROR(__xludf.DUMMYFUNCTION("""COMPUTED_VALUE"""),4.0)</f>
        <v>4</v>
      </c>
      <c r="E18" s="10">
        <f>IFERROR(__xludf.DUMMYFUNCTION("""COMPUTED_VALUE"""),4.5)</f>
        <v>4.5</v>
      </c>
      <c r="F18" s="10">
        <f>IFERROR(__xludf.DUMMYFUNCTION("""COMPUTED_VALUE"""),0.8900000000000001)</f>
        <v>0.89</v>
      </c>
      <c r="G18" s="10">
        <f>IFERROR(__xludf.DUMMYFUNCTION("""COMPUTED_VALUE"""),5.0)</f>
        <v>5</v>
      </c>
      <c r="H18" s="10">
        <f>IFERROR(__xludf.DUMMYFUNCTION("""COMPUTED_VALUE"""),0.75)</f>
        <v>0.75</v>
      </c>
      <c r="I18" s="10">
        <f>IFERROR(__xludf.DUMMYFUNCTION("""COMPUTED_VALUE"""),0.0)</f>
        <v>0</v>
      </c>
      <c r="J18" s="10">
        <f>IFERROR(__xludf.DUMMYFUNCTION("""COMPUTED_VALUE"""),0.0)</f>
        <v>0</v>
      </c>
      <c r="K18" s="10">
        <f>IFERROR(__xludf.DUMMYFUNCTION("""COMPUTED_VALUE"""),2.5)</f>
        <v>2.5</v>
      </c>
      <c r="L18" s="10">
        <f>IFERROR(__xludf.DUMMYFUNCTION("""COMPUTED_VALUE"""),0.625)</f>
        <v>0.625</v>
      </c>
      <c r="M18" s="10">
        <f>IFERROR(__xludf.DUMMYFUNCTION("""COMPUTED_VALUE"""),3.0)</f>
        <v>3</v>
      </c>
      <c r="N18" s="10">
        <f>IFERROR(__xludf.DUMMYFUNCTION("""COMPUTED_VALUE"""),0.75)</f>
        <v>0.75</v>
      </c>
      <c r="O18" s="10">
        <f>IFERROR(__xludf.DUMMYFUNCTION("""COMPUTED_VALUE"""),3.015)</f>
        <v>3.015</v>
      </c>
    </row>
    <row r="19">
      <c r="A19" s="8" t="str">
        <f>IFERROR(__xludf.DUMMYFUNCTION("""COMPUTED_VALUE"""),"T00069572")</f>
        <v>T00069572</v>
      </c>
      <c r="B19" s="10">
        <f>IFERROR(__xludf.DUMMYFUNCTION("""COMPUTED_VALUE"""),3.4)</f>
        <v>3.4</v>
      </c>
      <c r="C19" s="10">
        <f>IFERROR(__xludf.DUMMYFUNCTION("""COMPUTED_VALUE"""),3.3)</f>
        <v>3.3</v>
      </c>
      <c r="D19" s="10">
        <f>IFERROR(__xludf.DUMMYFUNCTION("""COMPUTED_VALUE"""),3.0)</f>
        <v>3</v>
      </c>
      <c r="E19" s="10">
        <f>IFERROR(__xludf.DUMMYFUNCTION("""COMPUTED_VALUE"""),4.0)</f>
        <v>4</v>
      </c>
      <c r="F19" s="10">
        <f>IFERROR(__xludf.DUMMYFUNCTION("""COMPUTED_VALUE"""),0.685)</f>
        <v>0.685</v>
      </c>
      <c r="G19" s="10">
        <f>IFERROR(__xludf.DUMMYFUNCTION("""COMPUTED_VALUE"""),5.0)</f>
        <v>5</v>
      </c>
      <c r="H19" s="10">
        <f>IFERROR(__xludf.DUMMYFUNCTION("""COMPUTED_VALUE"""),0.75)</f>
        <v>0.75</v>
      </c>
      <c r="I19" s="10">
        <f>IFERROR(__xludf.DUMMYFUNCTION("""COMPUTED_VALUE"""),4.5)</f>
        <v>4.5</v>
      </c>
      <c r="J19" s="10">
        <f>IFERROR(__xludf.DUMMYFUNCTION("""COMPUTED_VALUE"""),0.6749999999999999)</f>
        <v>0.675</v>
      </c>
      <c r="K19" s="10">
        <f>IFERROR(__xludf.DUMMYFUNCTION("""COMPUTED_VALUE"""),1.0)</f>
        <v>1</v>
      </c>
      <c r="L19" s="10">
        <f>IFERROR(__xludf.DUMMYFUNCTION("""COMPUTED_VALUE"""),0.25)</f>
        <v>0.25</v>
      </c>
      <c r="M19" s="10">
        <f>IFERROR(__xludf.DUMMYFUNCTION("""COMPUTED_VALUE"""),1.0)</f>
        <v>1</v>
      </c>
      <c r="N19" s="10">
        <f>IFERROR(__xludf.DUMMYFUNCTION("""COMPUTED_VALUE"""),0.25)</f>
        <v>0.25</v>
      </c>
      <c r="O19" s="10">
        <f>IFERROR(__xludf.DUMMYFUNCTION("""COMPUTED_VALUE"""),2.61)</f>
        <v>2.61</v>
      </c>
    </row>
    <row r="20">
      <c r="A20" s="8" t="str">
        <f>IFERROR(__xludf.DUMMYFUNCTION("""COMPUTED_VALUE"""),"T00065122")</f>
        <v>T00065122</v>
      </c>
      <c r="B20" s="10">
        <f>IFERROR(__xludf.DUMMYFUNCTION("""COMPUTED_VALUE"""),5.0)</f>
        <v>5</v>
      </c>
      <c r="C20" s="10">
        <f>IFERROR(__xludf.DUMMYFUNCTION("""COMPUTED_VALUE"""),5.0)</f>
        <v>5</v>
      </c>
      <c r="D20" s="10">
        <f>IFERROR(__xludf.DUMMYFUNCTION("""COMPUTED_VALUE"""),5.0)</f>
        <v>5</v>
      </c>
      <c r="E20" s="10">
        <f>IFERROR(__xludf.DUMMYFUNCTION("""COMPUTED_VALUE"""),5.0)</f>
        <v>5</v>
      </c>
      <c r="F20" s="10">
        <f>IFERROR(__xludf.DUMMYFUNCTION("""COMPUTED_VALUE"""),1.0)</f>
        <v>1</v>
      </c>
      <c r="G20" s="10">
        <f>IFERROR(__xludf.DUMMYFUNCTION("""COMPUTED_VALUE"""),5.0)</f>
        <v>5</v>
      </c>
      <c r="H20" s="10">
        <f>IFERROR(__xludf.DUMMYFUNCTION("""COMPUTED_VALUE"""),0.75)</f>
        <v>0.75</v>
      </c>
      <c r="I20" s="10">
        <f>IFERROR(__xludf.DUMMYFUNCTION("""COMPUTED_VALUE"""),5.0)</f>
        <v>5</v>
      </c>
      <c r="J20" s="10">
        <f>IFERROR(__xludf.DUMMYFUNCTION("""COMPUTED_VALUE"""),0.75)</f>
        <v>0.75</v>
      </c>
      <c r="K20" s="10">
        <f>IFERROR(__xludf.DUMMYFUNCTION("""COMPUTED_VALUE"""),5.0)</f>
        <v>5</v>
      </c>
      <c r="L20" s="10">
        <f>IFERROR(__xludf.DUMMYFUNCTION("""COMPUTED_VALUE"""),1.25)</f>
        <v>1.25</v>
      </c>
      <c r="M20" s="10">
        <f>IFERROR(__xludf.DUMMYFUNCTION("""COMPUTED_VALUE"""),3.5)</f>
        <v>3.5</v>
      </c>
      <c r="N20" s="10">
        <f>IFERROR(__xludf.DUMMYFUNCTION("""COMPUTED_VALUE"""),0.875)</f>
        <v>0.875</v>
      </c>
      <c r="O20" s="10">
        <f>IFERROR(__xludf.DUMMYFUNCTION("""COMPUTED_VALUE"""),4.625)</f>
        <v>4.625</v>
      </c>
    </row>
    <row r="21">
      <c r="A21" s="8" t="str">
        <f>IFERROR(__xludf.DUMMYFUNCTION("""COMPUTED_VALUE"""),"T00068779")</f>
        <v>T00068779</v>
      </c>
      <c r="B21" s="10">
        <f>IFERROR(__xludf.DUMMYFUNCTION("""COMPUTED_VALUE"""),4.6)</f>
        <v>4.6</v>
      </c>
      <c r="C21" s="10">
        <f>IFERROR(__xludf.DUMMYFUNCTION("""COMPUTED_VALUE"""),5.0)</f>
        <v>5</v>
      </c>
      <c r="D21" s="10">
        <f>IFERROR(__xludf.DUMMYFUNCTION("""COMPUTED_VALUE"""),5.0)</f>
        <v>5</v>
      </c>
      <c r="E21" s="10">
        <f>IFERROR(__xludf.DUMMYFUNCTION("""COMPUTED_VALUE"""),4.5)</f>
        <v>4.5</v>
      </c>
      <c r="F21" s="10">
        <f>IFERROR(__xludf.DUMMYFUNCTION("""COMPUTED_VALUE"""),0.9550000000000001)</f>
        <v>0.955</v>
      </c>
      <c r="G21" s="10">
        <f>IFERROR(__xludf.DUMMYFUNCTION("""COMPUTED_VALUE"""),5.0)</f>
        <v>5</v>
      </c>
      <c r="H21" s="10">
        <f>IFERROR(__xludf.DUMMYFUNCTION("""COMPUTED_VALUE"""),0.75)</f>
        <v>0.75</v>
      </c>
      <c r="I21" s="10">
        <f>IFERROR(__xludf.DUMMYFUNCTION("""COMPUTED_VALUE"""),4.5)</f>
        <v>4.5</v>
      </c>
      <c r="J21" s="10">
        <f>IFERROR(__xludf.DUMMYFUNCTION("""COMPUTED_VALUE"""),0.6749999999999999)</f>
        <v>0.675</v>
      </c>
      <c r="K21" s="10">
        <f>IFERROR(__xludf.DUMMYFUNCTION("""COMPUTED_VALUE"""),2.1)</f>
        <v>2.1</v>
      </c>
      <c r="L21" s="10">
        <f>IFERROR(__xludf.DUMMYFUNCTION("""COMPUTED_VALUE"""),0.525)</f>
        <v>0.525</v>
      </c>
      <c r="M21" s="10">
        <f>IFERROR(__xludf.DUMMYFUNCTION("""COMPUTED_VALUE"""),1.5)</f>
        <v>1.5</v>
      </c>
      <c r="N21" s="10">
        <f>IFERROR(__xludf.DUMMYFUNCTION("""COMPUTED_VALUE"""),0.375)</f>
        <v>0.375</v>
      </c>
      <c r="O21" s="10">
        <f>IFERROR(__xludf.DUMMYFUNCTION("""COMPUTED_VALUE"""),3.2800000000000002)</f>
        <v>3.28</v>
      </c>
    </row>
    <row r="22">
      <c r="A22" s="8" t="str">
        <f>IFERROR(__xludf.DUMMYFUNCTION("""COMPUTED_VALUE"""),"T00067825")</f>
        <v>T00067825</v>
      </c>
      <c r="B22" s="10">
        <f>IFERROR(__xludf.DUMMYFUNCTION("""COMPUTED_VALUE"""),2.6)</f>
        <v>2.6</v>
      </c>
      <c r="C22" s="10">
        <f>IFERROR(__xludf.DUMMYFUNCTION("""COMPUTED_VALUE"""),5.0)</f>
        <v>5</v>
      </c>
      <c r="D22" s="10">
        <f>IFERROR(__xludf.DUMMYFUNCTION("""COMPUTED_VALUE"""),5.0)</f>
        <v>5</v>
      </c>
      <c r="E22" s="10">
        <f>IFERROR(__xludf.DUMMYFUNCTION("""COMPUTED_VALUE"""),4.5)</f>
        <v>4.5</v>
      </c>
      <c r="F22" s="10">
        <f>IFERROR(__xludf.DUMMYFUNCTION("""COMPUTED_VALUE"""),0.8550000000000001)</f>
        <v>0.855</v>
      </c>
      <c r="G22" s="10">
        <f>IFERROR(__xludf.DUMMYFUNCTION("""COMPUTED_VALUE"""),5.0)</f>
        <v>5</v>
      </c>
      <c r="H22" s="10">
        <f>IFERROR(__xludf.DUMMYFUNCTION("""COMPUTED_VALUE"""),0.75)</f>
        <v>0.75</v>
      </c>
      <c r="I22" s="10">
        <f>IFERROR(__xludf.DUMMYFUNCTION("""COMPUTED_VALUE"""),4.8)</f>
        <v>4.8</v>
      </c>
      <c r="J22" s="10">
        <f>IFERROR(__xludf.DUMMYFUNCTION("""COMPUTED_VALUE"""),0.72)</f>
        <v>0.72</v>
      </c>
      <c r="K22" s="10">
        <f>IFERROR(__xludf.DUMMYFUNCTION("""COMPUTED_VALUE"""),2.0)</f>
        <v>2</v>
      </c>
      <c r="L22" s="10">
        <f>IFERROR(__xludf.DUMMYFUNCTION("""COMPUTED_VALUE"""),0.5)</f>
        <v>0.5</v>
      </c>
      <c r="M22" s="10">
        <f>IFERROR(__xludf.DUMMYFUNCTION("""COMPUTED_VALUE"""),3.0)</f>
        <v>3</v>
      </c>
      <c r="N22" s="10">
        <f>IFERROR(__xludf.DUMMYFUNCTION("""COMPUTED_VALUE"""),0.75)</f>
        <v>0.75</v>
      </c>
      <c r="O22" s="10">
        <f>IFERROR(__xludf.DUMMYFUNCTION("""COMPUTED_VALUE"""),3.5749999999999997)</f>
        <v>3.575</v>
      </c>
    </row>
    <row r="23">
      <c r="A23" s="8" t="str">
        <f>IFERROR(__xludf.DUMMYFUNCTION("""COMPUTED_VALUE"""),"T00067608")</f>
        <v>T00067608</v>
      </c>
      <c r="B23" s="10">
        <f>IFERROR(__xludf.DUMMYFUNCTION("""COMPUTED_VALUE"""),0.0)</f>
        <v>0</v>
      </c>
      <c r="C23" s="10">
        <f>IFERROR(__xludf.DUMMYFUNCTION("""COMPUTED_VALUE"""),0.0)</f>
        <v>0</v>
      </c>
      <c r="D23" s="10">
        <f>IFERROR(__xludf.DUMMYFUNCTION("""COMPUTED_VALUE"""),0.0)</f>
        <v>0</v>
      </c>
      <c r="E23" s="10">
        <f>IFERROR(__xludf.DUMMYFUNCTION("""COMPUTED_VALUE"""),0.0)</f>
        <v>0</v>
      </c>
      <c r="F23" s="10">
        <f>IFERROR(__xludf.DUMMYFUNCTION("""COMPUTED_VALUE"""),0.0)</f>
        <v>0</v>
      </c>
      <c r="G23" s="10">
        <f>IFERROR(__xludf.DUMMYFUNCTION("""COMPUTED_VALUE"""),0.0)</f>
        <v>0</v>
      </c>
      <c r="H23" s="10">
        <f>IFERROR(__xludf.DUMMYFUNCTION("""COMPUTED_VALUE"""),0.0)</f>
        <v>0</v>
      </c>
      <c r="I23" s="10">
        <f>IFERROR(__xludf.DUMMYFUNCTION("""COMPUTED_VALUE"""),0.0)</f>
        <v>0</v>
      </c>
      <c r="J23" s="10">
        <f>IFERROR(__xludf.DUMMYFUNCTION("""COMPUTED_VALUE"""),0.0)</f>
        <v>0</v>
      </c>
      <c r="K23" s="10">
        <f>IFERROR(__xludf.DUMMYFUNCTION("""COMPUTED_VALUE"""),0.0)</f>
        <v>0</v>
      </c>
      <c r="L23" s="10">
        <f>IFERROR(__xludf.DUMMYFUNCTION("""COMPUTED_VALUE"""),0.0)</f>
        <v>0</v>
      </c>
      <c r="M23" s="10">
        <f>IFERROR(__xludf.DUMMYFUNCTION("""COMPUTED_VALUE"""),0.0)</f>
        <v>0</v>
      </c>
      <c r="N23" s="10">
        <f>IFERROR(__xludf.DUMMYFUNCTION("""COMPUTED_VALUE"""),0.0)</f>
        <v>0</v>
      </c>
      <c r="O23" s="10">
        <f>IFERROR(__xludf.DUMMYFUNCTION("""COMPUTED_VALUE"""),0.0)</f>
        <v>0</v>
      </c>
    </row>
    <row r="24">
      <c r="A24" s="8" t="str">
        <f>IFERROR(__xludf.DUMMYFUNCTION("""COMPUTED_VALUE"""),"T00066176")</f>
        <v>T00066176</v>
      </c>
      <c r="B24" s="10">
        <f>IFERROR(__xludf.DUMMYFUNCTION("""COMPUTED_VALUE"""),5.0)</f>
        <v>5</v>
      </c>
      <c r="C24" s="10">
        <f>IFERROR(__xludf.DUMMYFUNCTION("""COMPUTED_VALUE"""),3.8)</f>
        <v>3.8</v>
      </c>
      <c r="D24" s="10">
        <f>IFERROR(__xludf.DUMMYFUNCTION("""COMPUTED_VALUE"""),4.0)</f>
        <v>4</v>
      </c>
      <c r="E24" s="10">
        <f>IFERROR(__xludf.DUMMYFUNCTION("""COMPUTED_VALUE"""),4.0)</f>
        <v>4</v>
      </c>
      <c r="F24" s="10">
        <f>IFERROR(__xludf.DUMMYFUNCTION("""COMPUTED_VALUE"""),0.8400000000000001)</f>
        <v>0.84</v>
      </c>
      <c r="G24" s="10">
        <f>IFERROR(__xludf.DUMMYFUNCTION("""COMPUTED_VALUE"""),4.5)</f>
        <v>4.5</v>
      </c>
      <c r="H24" s="10">
        <f>IFERROR(__xludf.DUMMYFUNCTION("""COMPUTED_VALUE"""),0.6749999999999999)</f>
        <v>0.675</v>
      </c>
      <c r="I24" s="10">
        <f>IFERROR(__xludf.DUMMYFUNCTION("""COMPUTED_VALUE"""),5.0)</f>
        <v>5</v>
      </c>
      <c r="J24" s="10">
        <f>IFERROR(__xludf.DUMMYFUNCTION("""COMPUTED_VALUE"""),0.75)</f>
        <v>0.75</v>
      </c>
      <c r="K24" s="10">
        <f>IFERROR(__xludf.DUMMYFUNCTION("""COMPUTED_VALUE"""),2.0)</f>
        <v>2</v>
      </c>
      <c r="L24" s="10">
        <f>IFERROR(__xludf.DUMMYFUNCTION("""COMPUTED_VALUE"""),0.5)</f>
        <v>0.5</v>
      </c>
      <c r="M24" s="10">
        <f>IFERROR(__xludf.DUMMYFUNCTION("""COMPUTED_VALUE"""),1.0)</f>
        <v>1</v>
      </c>
      <c r="N24" s="10">
        <f>IFERROR(__xludf.DUMMYFUNCTION("""COMPUTED_VALUE"""),0.25)</f>
        <v>0.25</v>
      </c>
      <c r="O24" s="10">
        <f>IFERROR(__xludf.DUMMYFUNCTION("""COMPUTED_VALUE"""),3.0149999999999997)</f>
        <v>3.015</v>
      </c>
    </row>
    <row r="25">
      <c r="A25" s="8" t="str">
        <f>IFERROR(__xludf.DUMMYFUNCTION("""COMPUTED_VALUE"""),"T00067749")</f>
        <v>T00067749</v>
      </c>
      <c r="B25" s="10">
        <f>IFERROR(__xludf.DUMMYFUNCTION("""COMPUTED_VALUE"""),5.0)</f>
        <v>5</v>
      </c>
      <c r="C25" s="10">
        <f>IFERROR(__xludf.DUMMYFUNCTION("""COMPUTED_VALUE"""),2.0)</f>
        <v>2</v>
      </c>
      <c r="D25" s="10">
        <f>IFERROR(__xludf.DUMMYFUNCTION("""COMPUTED_VALUE"""),3.0)</f>
        <v>3</v>
      </c>
      <c r="E25" s="10">
        <f>IFERROR(__xludf.DUMMYFUNCTION("""COMPUTED_VALUE"""),4.5)</f>
        <v>4.5</v>
      </c>
      <c r="F25" s="10">
        <f>IFERROR(__xludf.DUMMYFUNCTION("""COMPUTED_VALUE"""),0.7250000000000001)</f>
        <v>0.725</v>
      </c>
      <c r="G25" s="10">
        <f>IFERROR(__xludf.DUMMYFUNCTION("""COMPUTED_VALUE"""),2.5)</f>
        <v>2.5</v>
      </c>
      <c r="H25" s="10">
        <f>IFERROR(__xludf.DUMMYFUNCTION("""COMPUTED_VALUE"""),0.375)</f>
        <v>0.375</v>
      </c>
      <c r="I25" s="10">
        <f>IFERROR(__xludf.DUMMYFUNCTION("""COMPUTED_VALUE"""),3.0)</f>
        <v>3</v>
      </c>
      <c r="J25" s="10">
        <f>IFERROR(__xludf.DUMMYFUNCTION("""COMPUTED_VALUE"""),0.44999999999999996)</f>
        <v>0.45</v>
      </c>
      <c r="K25" s="10">
        <f>IFERROR(__xludf.DUMMYFUNCTION("""COMPUTED_VALUE"""),2.5)</f>
        <v>2.5</v>
      </c>
      <c r="L25" s="10">
        <f>IFERROR(__xludf.DUMMYFUNCTION("""COMPUTED_VALUE"""),0.625)</f>
        <v>0.625</v>
      </c>
      <c r="M25" s="10">
        <f>IFERROR(__xludf.DUMMYFUNCTION("""COMPUTED_VALUE"""),5.0)</f>
        <v>5</v>
      </c>
      <c r="N25" s="10">
        <f>IFERROR(__xludf.DUMMYFUNCTION("""COMPUTED_VALUE"""),1.25)</f>
        <v>1.25</v>
      </c>
      <c r="O25" s="10">
        <f>IFERROR(__xludf.DUMMYFUNCTION("""COMPUTED_VALUE"""),3.4250000000000003)</f>
        <v>3.425</v>
      </c>
    </row>
    <row r="26">
      <c r="A26" s="8" t="str">
        <f>IFERROR(__xludf.DUMMYFUNCTION("""COMPUTED_VALUE"""),"T00066390")</f>
        <v>T00066390</v>
      </c>
      <c r="B26" s="10">
        <f>IFERROR(__xludf.DUMMYFUNCTION("""COMPUTED_VALUE"""),4.9)</f>
        <v>4.9</v>
      </c>
      <c r="C26" s="10">
        <f>IFERROR(__xludf.DUMMYFUNCTION("""COMPUTED_VALUE"""),4.8)</f>
        <v>4.8</v>
      </c>
      <c r="D26" s="10">
        <f>IFERROR(__xludf.DUMMYFUNCTION("""COMPUTED_VALUE"""),5.0)</f>
        <v>5</v>
      </c>
      <c r="E26" s="10">
        <f>IFERROR(__xludf.DUMMYFUNCTION("""COMPUTED_VALUE"""),5.0)</f>
        <v>5</v>
      </c>
      <c r="F26" s="10">
        <f>IFERROR(__xludf.DUMMYFUNCTION("""COMPUTED_VALUE"""),0.985)</f>
        <v>0.985</v>
      </c>
      <c r="G26" s="10">
        <f>IFERROR(__xludf.DUMMYFUNCTION("""COMPUTED_VALUE"""),5.0)</f>
        <v>5</v>
      </c>
      <c r="H26" s="10">
        <f>IFERROR(__xludf.DUMMYFUNCTION("""COMPUTED_VALUE"""),0.75)</f>
        <v>0.75</v>
      </c>
      <c r="I26" s="10">
        <f>IFERROR(__xludf.DUMMYFUNCTION("""COMPUTED_VALUE"""),4.7)</f>
        <v>4.7</v>
      </c>
      <c r="J26" s="10">
        <f>IFERROR(__xludf.DUMMYFUNCTION("""COMPUTED_VALUE"""),0.705)</f>
        <v>0.705</v>
      </c>
      <c r="K26" s="10">
        <f>IFERROR(__xludf.DUMMYFUNCTION("""COMPUTED_VALUE"""),4.6)</f>
        <v>4.6</v>
      </c>
      <c r="L26" s="10">
        <f>IFERROR(__xludf.DUMMYFUNCTION("""COMPUTED_VALUE"""),1.15)</f>
        <v>1.15</v>
      </c>
      <c r="M26" s="10">
        <f>IFERROR(__xludf.DUMMYFUNCTION("""COMPUTED_VALUE"""),5.0)</f>
        <v>5</v>
      </c>
      <c r="N26" s="10">
        <f>IFERROR(__xludf.DUMMYFUNCTION("""COMPUTED_VALUE"""),1.25)</f>
        <v>1.25</v>
      </c>
      <c r="O26" s="10">
        <f>IFERROR(__xludf.DUMMYFUNCTION("""COMPUTED_VALUE"""),4.84)</f>
        <v>4.84</v>
      </c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</row>
  </sheetData>
  <drawing r:id="rId1"/>
</worksheet>
</file>