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Ex4.xml" ContentType="application/vnd.ms-office.chartex+xml"/>
  <Override PartName="/xl/charts/style18.xml" ContentType="application/vnd.ms-office.chartstyle+xml"/>
  <Override PartName="/xl/charts/colors18.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7.xml" ContentType="application/vnd.openxmlformats-officedocument.drawing+xml"/>
  <Override PartName="/xl/charts/chart17.xml" ContentType="application/vnd.openxmlformats-officedocument.drawingml.chart+xml"/>
  <Override PartName="/xl/charts/style21.xml" ContentType="application/vnd.ms-office.chartstyle+xml"/>
  <Override PartName="/xl/charts/colors21.xml" ContentType="application/vnd.ms-office.chartcolorstyle+xml"/>
  <Override PartName="/xl/charts/chart18.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8.xml" ContentType="application/vnd.openxmlformats-officedocument.drawing+xml"/>
  <Override PartName="/xl/charts/chart19.xml" ContentType="application/vnd.openxmlformats-officedocument.drawingml.chart+xml"/>
  <Override PartName="/xl/charts/style23.xml" ContentType="application/vnd.ms-office.chartstyle+xml"/>
  <Override PartName="/xl/charts/colors23.xml" ContentType="application/vnd.ms-office.chartcolorstyle+xml"/>
  <Override PartName="/xl/charts/chart20.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9.xml" ContentType="application/vnd.openxmlformats-officedocument.drawing+xml"/>
  <Override PartName="/xl/charts/chart21.xml" ContentType="application/vnd.openxmlformats-officedocument.drawingml.chart+xml"/>
  <Override PartName="/xl/charts/style25.xml" ContentType="application/vnd.ms-office.chartstyle+xml"/>
  <Override PartName="/xl/charts/colors25.xml" ContentType="application/vnd.ms-office.chartcolorstyle+xml"/>
  <Override PartName="/xl/charts/chart22.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0.xml" ContentType="application/vnd.openxmlformats-officedocument.drawing+xml"/>
  <Override PartName="/xl/charts/chart23.xml" ContentType="application/vnd.openxmlformats-officedocument.drawingml.chart+xml"/>
  <Override PartName="/xl/charts/style27.xml" ContentType="application/vnd.ms-office.chartstyle+xml"/>
  <Override PartName="/xl/charts/colors27.xml" ContentType="application/vnd.ms-office.chartcolorstyle+xml"/>
  <Override PartName="/xl/charts/chart24.xml" ContentType="application/vnd.openxmlformats-officedocument.drawingml.chart+xml"/>
  <Override PartName="/xl/charts/style28.xml" ContentType="application/vnd.ms-office.chartstyle+xml"/>
  <Override PartName="/xl/charts/colors2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Desktop\Learn Excel\Excel Project\"/>
    </mc:Choice>
  </mc:AlternateContent>
  <xr:revisionPtr revIDLastSave="0" documentId="8_{F06F7CC7-DBA6-4ABF-8831-B6A2A1928655}" xr6:coauthVersionLast="47" xr6:coauthVersionMax="47" xr10:uidLastSave="{00000000-0000-0000-0000-000000000000}"/>
  <bookViews>
    <workbookView xWindow="-120" yWindow="-120" windowWidth="20730" windowHeight="11310" xr2:uid="{CE4F3EFF-4E8B-40C5-B392-3C7A34AF3A57}"/>
  </bookViews>
  <sheets>
    <sheet name="Revenue" sheetId="12" r:id="rId1"/>
    <sheet name="Profit" sheetId="1" r:id="rId2"/>
    <sheet name="KPI" sheetId="2" r:id="rId3"/>
    <sheet name="Line Chart" sheetId="3" r:id="rId4"/>
    <sheet name="Map" sheetId="4" r:id="rId5"/>
    <sheet name="Region" sheetId="5" r:id="rId6"/>
    <sheet name="Ship Mode" sheetId="6" r:id="rId7"/>
    <sheet name="Customer Segment" sheetId="7" r:id="rId8"/>
    <sheet name="Product SubCategory" sheetId="8" r:id="rId9"/>
    <sheet name="Sales Person" sheetId="10" r:id="rId10"/>
  </sheets>
  <definedNames>
    <definedName name="_xlchart.v5.0" hidden="1">Map!$A$1</definedName>
    <definedName name="_xlchart.v5.1" hidden="1">Map!$A$2:$A$50</definedName>
    <definedName name="_xlchart.v5.10" hidden="1">Map!$B$1</definedName>
    <definedName name="_xlchart.v5.11" hidden="1">Map!$B$2:$B$50</definedName>
    <definedName name="_xlchart.v5.12" hidden="1">Map!$A$53</definedName>
    <definedName name="_xlchart.v5.13" hidden="1">Map!$A$54:$A$102</definedName>
    <definedName name="_xlchart.v5.14" hidden="1">Map!$B$53</definedName>
    <definedName name="_xlchart.v5.15" hidden="1">Map!$B$54:$B$102</definedName>
    <definedName name="_xlchart.v5.2" hidden="1">Map!$B$1</definedName>
    <definedName name="_xlchart.v5.3" hidden="1">Map!$B$2:$B$50</definedName>
    <definedName name="_xlchart.v5.4" hidden="1">Map!$A$53</definedName>
    <definedName name="_xlchart.v5.5" hidden="1">Map!$A$54:$A$102</definedName>
    <definedName name="_xlchart.v5.6" hidden="1">Map!$B$53</definedName>
    <definedName name="_xlchart.v5.7" hidden="1">Map!$B$54:$B$102</definedName>
    <definedName name="_xlchart.v5.8" hidden="1">Map!$A$1</definedName>
    <definedName name="_xlchart.v5.9" hidden="1">Map!$A$2:$A$50</definedName>
    <definedName name="Slicer_Date_Hierarchy">#N/A</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9" r:id="rId20"/>
    <pivotCache cacheId="10" r:id="rId21"/>
    <pivotCache cacheId="11" r:id="rId22"/>
    <pivotCache cacheId="12" r:id="rId23"/>
    <pivotCache cacheId="13" r:id="rId24"/>
    <pivotCache cacheId="14" r:id="rId25"/>
    <pivotCache cacheId="15" r:id="rId26"/>
    <pivotCache cacheId="16" r:id="rId27"/>
    <pivotCache cacheId="17" r:id="rId28"/>
  </pivotCaches>
  <extLst>
    <ext xmlns:x14="http://schemas.microsoft.com/office/spreadsheetml/2009/9/main" uri="{876F7934-8845-4945-9796-88D515C7AA90}">
      <x14:pivotCaches>
        <pivotCache cacheId="18" r:id="rId29"/>
      </x14:pivotCaches>
    </ex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801058a2-2024-4209-9745-dd38f9193ab0" name="Customers" connection="Query - Customers"/>
          <x15:modelTable id="Geography_00153f18-bce7-4e63-9c1f-e95e75917ef0" name="Geography" connection="Query - Geography"/>
          <x15:modelTable id="Orders_0b7c8d5b-e768-4627-ac6d-6b9e0fa255ac" name="Orders" connection="Query - Orders"/>
          <x15:modelTable id="Products_570b3707-4c51-4b8f-813d-9b0dc2c26eb1" name="Products" connection="Query - Products"/>
          <x15:modelTable id="Calendar" name="Calendar" connection="Connection"/>
        </x15:modelTables>
        <x15:modelRelationships>
          <x15:modelRelationship fromTable="Orders" fromColumn="Customer ID" toTable="Customers" toColumn="Customer ID"/>
          <x15:modelRelationship fromTable="Orders" fromColumn="ProductKey" toTable="Products" toColumn="ProductKey"/>
          <x15:modelRelationship fromTable="Orders" fromColumn="Order Date" toTable="Calendar" toColumn="Date"/>
          <x15:modelRelationship fromTable="Orders" fromColumn="GeographyKey" toTable="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 i="2" l="1"/>
  <c r="B2" i="2"/>
  <c r="B5" i="2"/>
  <c r="B8" i="2"/>
  <c r="B11" i="2"/>
  <c r="A45" i="4"/>
  <c r="A37" i="4"/>
  <c r="A29" i="4"/>
  <c r="A21" i="4"/>
  <c r="A13" i="4"/>
  <c r="A5" i="4"/>
  <c r="B45" i="4"/>
  <c r="B37" i="4"/>
  <c r="B29" i="4"/>
  <c r="B21" i="4"/>
  <c r="B13" i="4"/>
  <c r="B5" i="4"/>
  <c r="A46" i="4"/>
  <c r="A38" i="4"/>
  <c r="A30" i="4"/>
  <c r="A22" i="4"/>
  <c r="A14" i="4"/>
  <c r="A6" i="4"/>
  <c r="A47" i="4"/>
  <c r="A39" i="4"/>
  <c r="A31" i="4"/>
  <c r="A23" i="4"/>
  <c r="A15" i="4"/>
  <c r="A7" i="4"/>
  <c r="B47" i="4"/>
  <c r="B39" i="4"/>
  <c r="B31" i="4"/>
  <c r="B23" i="4"/>
  <c r="B15" i="4"/>
  <c r="B7" i="4"/>
  <c r="A48" i="4"/>
  <c r="A40" i="4"/>
  <c r="A32" i="4"/>
  <c r="A24" i="4"/>
  <c r="A16" i="4"/>
  <c r="A8" i="4"/>
  <c r="B32" i="4"/>
  <c r="B6" i="4"/>
  <c r="B30" i="4"/>
  <c r="B46" i="4"/>
  <c r="B24" i="4"/>
  <c r="B22" i="4"/>
  <c r="A49" i="4"/>
  <c r="A41" i="4"/>
  <c r="A33" i="4"/>
  <c r="A25" i="4"/>
  <c r="A17" i="4"/>
  <c r="A9" i="4"/>
  <c r="B49" i="4"/>
  <c r="B41" i="4"/>
  <c r="B33" i="4"/>
  <c r="B25" i="4"/>
  <c r="B17" i="4"/>
  <c r="B9" i="4"/>
  <c r="A50" i="4"/>
  <c r="B50" i="4" s="1"/>
  <c r="A42" i="4"/>
  <c r="A34" i="4"/>
  <c r="B34" i="4" s="1"/>
  <c r="A26" i="4"/>
  <c r="A18" i="4"/>
  <c r="B18" i="4" s="1"/>
  <c r="A10" i="4"/>
  <c r="A2" i="4"/>
  <c r="B2" i="4" s="1"/>
  <c r="A43" i="4"/>
  <c r="A35" i="4"/>
  <c r="A27" i="4"/>
  <c r="A19" i="4"/>
  <c r="A11" i="4"/>
  <c r="A3" i="4"/>
  <c r="B43" i="4"/>
  <c r="B35" i="4"/>
  <c r="B27" i="4"/>
  <c r="B19" i="4"/>
  <c r="B11" i="4"/>
  <c r="B3" i="4"/>
  <c r="A44" i="4"/>
  <c r="A36" i="4"/>
  <c r="B36" i="4" s="1"/>
  <c r="A28" i="4"/>
  <c r="A20" i="4"/>
  <c r="B20" i="4" s="1"/>
  <c r="A12" i="4"/>
  <c r="A4" i="4"/>
  <c r="B4" i="4" s="1"/>
  <c r="B12" i="4"/>
  <c r="B28" i="4"/>
  <c r="B44" i="4"/>
  <c r="B10" i="4"/>
  <c r="B26" i="4"/>
  <c r="B42" i="4"/>
  <c r="B16" i="4"/>
  <c r="B40" i="4"/>
  <c r="B14" i="4"/>
  <c r="B38" i="4"/>
  <c r="B8" i="4"/>
  <c r="B48"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BD041A4-1D6E-4071-B507-DF39A714065D}" name="Connection" type="104" refreshedVersion="0" background="1">
    <extLst>
      <ext xmlns:x15="http://schemas.microsoft.com/office/spreadsheetml/2010/11/main" uri="{DE250136-89BD-433C-8126-D09CA5730AF9}">
        <x15:connection id="Calendar"/>
      </ext>
    </extLst>
  </connection>
  <connection id="2" xr16:uid="{26B080C2-327A-4F06-B28E-28DB7632F0AF}" name="Query - Customers" description="Connection to the 'Customers' query in the workbook." type="100" refreshedVersion="7" minRefreshableVersion="5">
    <extLst>
      <ext xmlns:x15="http://schemas.microsoft.com/office/spreadsheetml/2010/11/main" uri="{DE250136-89BD-433C-8126-D09CA5730AF9}">
        <x15:connection id="fcb5d672-5832-4122-81a4-e528acdba54c"/>
      </ext>
    </extLst>
  </connection>
  <connection id="3" xr16:uid="{D950FCED-0FC8-48A2-8FC7-6E95F08D9935}" name="Query - Geography" description="Connection to the 'Geography' query in the workbook." type="100" refreshedVersion="7" minRefreshableVersion="5">
    <extLst>
      <ext xmlns:x15="http://schemas.microsoft.com/office/spreadsheetml/2010/11/main" uri="{DE250136-89BD-433C-8126-D09CA5730AF9}">
        <x15:connection id="b4e29819-357f-4308-9358-86a71e13190d"/>
      </ext>
    </extLst>
  </connection>
  <connection id="4" xr16:uid="{DE4EAE3E-97DF-403F-945A-BF9C2E829C40}" name="Query - Orders" description="Connection to the 'Orders' query in the workbook." type="100" refreshedVersion="7" minRefreshableVersion="5">
    <extLst>
      <ext xmlns:x15="http://schemas.microsoft.com/office/spreadsheetml/2010/11/main" uri="{DE250136-89BD-433C-8126-D09CA5730AF9}">
        <x15:connection id="9c9e7b6a-821c-483f-b55e-4541b3b53db8"/>
      </ext>
    </extLst>
  </connection>
  <connection id="5" xr16:uid="{258CEF21-58E3-4320-ACAE-3244E78F3AF2}" name="Query - Products" description="Connection to the 'Products' query in the workbook." type="100" refreshedVersion="7" minRefreshableVersion="5">
    <extLst>
      <ext xmlns:x15="http://schemas.microsoft.com/office/spreadsheetml/2010/11/main" uri="{DE250136-89BD-433C-8126-D09CA5730AF9}">
        <x15:connection id="20f36544-c0fe-4edc-99f2-8cbe86806b91"/>
      </ext>
    </extLst>
  </connection>
  <connection id="6" xr16:uid="{262976E7-70BB-412D-A314-E62D061784C2}"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2">
    <s v="ThisWorkbookDataModel"/>
    <s v="[Geography].[State].&amp;[Wisconsin]"/>
    <s v="[Geography].[State].&amp;[Washington]"/>
    <s v="[Geography].[State].&amp;[Vermont]"/>
    <s v="[Geography].[State].&amp;[Texas]"/>
    <s v="[Geography].[State].&amp;[South Dakota]"/>
    <s v="[Geography].[State].&amp;[Rhode Island]"/>
    <s v="[Geography].[State].&amp;[Oregon]"/>
    <s v="[Geography].[State].&amp;[Ohio]"/>
    <s v="[Geography].[State].&amp;[North Carolina]"/>
    <s v="[Geography].[State].&amp;[New Mexico]"/>
    <s v="[Geography].[State].&amp;[New Hampshire]"/>
    <s v="[Geography].[State].&amp;[Nebraska]"/>
    <s v="[Geography].[State].&amp;[Missouri]"/>
    <s v="[Geography].[State].&amp;[Minnesota]"/>
    <s v="[Geography].[State].&amp;[Massachusetts]"/>
    <s v="[Geography].[State].&amp;[Maine]"/>
    <s v="[Geography].[State].&amp;[Kentucky]"/>
    <s v="[Geography].[State].&amp;[Iowa]"/>
    <s v="[Geography].[State].&amp;[Illinois]"/>
    <s v="[Geography].[State].&amp;[Georgia]"/>
    <s v="[Geography].[State].&amp;[District of Columbia]"/>
    <s v="[Geography].[State].&amp;[Connecticut]"/>
    <s v="[Geography].[State].&amp;[California]"/>
    <s v="[Geography].[State].&amp;[Arizona]"/>
    <s v="[Measures].[Revenue]"/>
    <s v="[Geography].[State].&amp;[Wyoming]"/>
    <s v="[Geography].[State].&amp;[West Virginia]"/>
    <s v="[Geography].[State].&amp;[Virginia]"/>
    <s v="[Geography].[State].&amp;[Utah]"/>
    <s v="[Geography].[State].&amp;[Tennessee]"/>
    <s v="[Geography].[State].&amp;[South Carolina]"/>
    <s v="[Geography].[State].&amp;[Pennsylvania]"/>
    <s v="[Geography].[State].&amp;[Oklahoma]"/>
    <s v="[Geography].[State].&amp;[North Dakota]"/>
    <s v="[Geography].[State].&amp;[New York]"/>
    <s v="[Geography].[State].&amp;[New Jersey]"/>
    <s v="[Geography].[State].&amp;[Nevada]"/>
    <s v="[Geography].[State].&amp;[Montana]"/>
    <s v="[Geography].[State].&amp;[Mississippi]"/>
    <s v="[Geography].[State].&amp;[Michigan]"/>
    <s v="[Geography].[State].&amp;[Maryland]"/>
    <s v="[Geography].[State].&amp;[Louisiana]"/>
    <s v="[Geography].[State].&amp;[Kansas]"/>
    <s v="[Geography].[State].&amp;[Indiana]"/>
    <s v="[Geography].[State].&amp;[Idaho]"/>
    <s v="[Geography].[State].&amp;[Florida]"/>
    <s v="[Geography].[State].&amp;[Delaware]"/>
    <s v="[Geography].[State].&amp;[Colorado]"/>
    <s v="[Geography].[State].&amp;[Arkansas]"/>
    <s v="[Geography].[State].&amp;[Alabama]"/>
    <s v="\$#,0;(\$#,0);\$#,0"/>
  </metadataStrings>
  <mdxMetadata count="98">
    <mdx n="0" f="m">
      <t c="1">
        <n x="1"/>
      </t>
    </mdx>
    <mdx n="0" f="m">
      <t c="1">
        <n x="2"/>
      </t>
    </mdx>
    <mdx n="0" f="m">
      <t c="1">
        <n x="3"/>
      </t>
    </mdx>
    <mdx n="0" f="m">
      <t c="1">
        <n x="4"/>
      </t>
    </mdx>
    <mdx n="0" f="m">
      <t c="1">
        <n x="5"/>
      </t>
    </mdx>
    <mdx n="0" f="m">
      <t c="1">
        <n x="6"/>
      </t>
    </mdx>
    <mdx n="0" f="m">
      <t c="1">
        <n x="7"/>
      </t>
    </mdx>
    <mdx n="0" f="m">
      <t c="1">
        <n x="8"/>
      </t>
    </mdx>
    <mdx n="0" f="m">
      <t c="1">
        <n x="9"/>
      </t>
    </mdx>
    <mdx n="0" f="m">
      <t c="1">
        <n x="10"/>
      </t>
    </mdx>
    <mdx n="0" f="m">
      <t c="1">
        <n x="11"/>
      </t>
    </mdx>
    <mdx n="0" f="m">
      <t c="1">
        <n x="12"/>
      </t>
    </mdx>
    <mdx n="0" f="m">
      <t c="1">
        <n x="13"/>
      </t>
    </mdx>
    <mdx n="0" f="m">
      <t c="1">
        <n x="14"/>
      </t>
    </mdx>
    <mdx n="0" f="m">
      <t c="1">
        <n x="15"/>
      </t>
    </mdx>
    <mdx n="0" f="m">
      <t c="1">
        <n x="16"/>
      </t>
    </mdx>
    <mdx n="0" f="m">
      <t c="1">
        <n x="17"/>
      </t>
    </mdx>
    <mdx n="0" f="m">
      <t c="1">
        <n x="18"/>
      </t>
    </mdx>
    <mdx n="0" f="m">
      <t c="1">
        <n x="19"/>
      </t>
    </mdx>
    <mdx n="0" f="m">
      <t c="1">
        <n x="20"/>
      </t>
    </mdx>
    <mdx n="0" f="m">
      <t c="1">
        <n x="21"/>
      </t>
    </mdx>
    <mdx n="0" f="m">
      <t c="1">
        <n x="22"/>
      </t>
    </mdx>
    <mdx n="0" f="m">
      <t c="1">
        <n x="23"/>
      </t>
    </mdx>
    <mdx n="0" f="m">
      <t c="1">
        <n x="24"/>
      </t>
    </mdx>
    <mdx n="0" f="m">
      <t c="1">
        <n x="26"/>
      </t>
    </mdx>
    <mdx n="0" f="m">
      <t c="1">
        <n x="27"/>
      </t>
    </mdx>
    <mdx n="0" f="m">
      <t c="1">
        <n x="28"/>
      </t>
    </mdx>
    <mdx n="0" f="m">
      <t c="1">
        <n x="29"/>
      </t>
    </mdx>
    <mdx n="0" f="m">
      <t c="1">
        <n x="30"/>
      </t>
    </mdx>
    <mdx n="0" f="m">
      <t c="1">
        <n x="31"/>
      </t>
    </mdx>
    <mdx n="0" f="m">
      <t c="1">
        <n x="32"/>
      </t>
    </mdx>
    <mdx n="0" f="m">
      <t c="1">
        <n x="33"/>
      </t>
    </mdx>
    <mdx n="0" f="m">
      <t c="1">
        <n x="34"/>
      </t>
    </mdx>
    <mdx n="0" f="m">
      <t c="1">
        <n x="35"/>
      </t>
    </mdx>
    <mdx n="0" f="m">
      <t c="1">
        <n x="36"/>
      </t>
    </mdx>
    <mdx n="0" f="m">
      <t c="1">
        <n x="37"/>
      </t>
    </mdx>
    <mdx n="0" f="m">
      <t c="1">
        <n x="38"/>
      </t>
    </mdx>
    <mdx n="0" f="m">
      <t c="1">
        <n x="39"/>
      </t>
    </mdx>
    <mdx n="0" f="m">
      <t c="1">
        <n x="40"/>
      </t>
    </mdx>
    <mdx n="0" f="m">
      <t c="1">
        <n x="41"/>
      </t>
    </mdx>
    <mdx n="0" f="m">
      <t c="1">
        <n x="42"/>
      </t>
    </mdx>
    <mdx n="0" f="m">
      <t c="1">
        <n x="43"/>
      </t>
    </mdx>
    <mdx n="0" f="m">
      <t c="1">
        <n x="44"/>
      </t>
    </mdx>
    <mdx n="0" f="m">
      <t c="1">
        <n x="45"/>
      </t>
    </mdx>
    <mdx n="0" f="m">
      <t c="1">
        <n x="46"/>
      </t>
    </mdx>
    <mdx n="0" f="m">
      <t c="1">
        <n x="47"/>
      </t>
    </mdx>
    <mdx n="0" f="m">
      <t c="1">
        <n x="48"/>
      </t>
    </mdx>
    <mdx n="0" f="m">
      <t c="1">
        <n x="49"/>
      </t>
    </mdx>
    <mdx n="0" f="m">
      <t c="1">
        <n x="50"/>
      </t>
    </mdx>
    <mdx n="0" f="v">
      <t c="2" si="51">
        <n x="1"/>
        <n x="25"/>
      </t>
    </mdx>
    <mdx n="0" f="v">
      <t c="2" si="51">
        <n x="2"/>
        <n x="25"/>
      </t>
    </mdx>
    <mdx n="0" f="v">
      <t c="2" si="51">
        <n x="3"/>
        <n x="25"/>
      </t>
    </mdx>
    <mdx n="0" f="v">
      <t c="2" si="51">
        <n x="4"/>
        <n x="25"/>
      </t>
    </mdx>
    <mdx n="0" f="v">
      <t c="2" si="51">
        <n x="5"/>
        <n x="25"/>
      </t>
    </mdx>
    <mdx n="0" f="v">
      <t c="2" si="51">
        <n x="6"/>
        <n x="25"/>
      </t>
    </mdx>
    <mdx n="0" f="v">
      <t c="2" si="51">
        <n x="7"/>
        <n x="25"/>
      </t>
    </mdx>
    <mdx n="0" f="v">
      <t c="2" si="51">
        <n x="8"/>
        <n x="25"/>
      </t>
    </mdx>
    <mdx n="0" f="v">
      <t c="2" si="51">
        <n x="9"/>
        <n x="25"/>
      </t>
    </mdx>
    <mdx n="0" f="v">
      <t c="2" si="51">
        <n x="10"/>
        <n x="25"/>
      </t>
    </mdx>
    <mdx n="0" f="v">
      <t c="2" si="51">
        <n x="11"/>
        <n x="25"/>
      </t>
    </mdx>
    <mdx n="0" f="v">
      <t c="2" si="51">
        <n x="12"/>
        <n x="25"/>
      </t>
    </mdx>
    <mdx n="0" f="v">
      <t c="2" si="51">
        <n x="13"/>
        <n x="25"/>
      </t>
    </mdx>
    <mdx n="0" f="v">
      <t c="2" si="51">
        <n x="14"/>
        <n x="25"/>
      </t>
    </mdx>
    <mdx n="0" f="v">
      <t c="2" si="51">
        <n x="15"/>
        <n x="25"/>
      </t>
    </mdx>
    <mdx n="0" f="v">
      <t c="2" si="51">
        <n x="16"/>
        <n x="25"/>
      </t>
    </mdx>
    <mdx n="0" f="v">
      <t c="2" si="51">
        <n x="17"/>
        <n x="25"/>
      </t>
    </mdx>
    <mdx n="0" f="v">
      <t c="2" si="51">
        <n x="18"/>
        <n x="25"/>
      </t>
    </mdx>
    <mdx n="0" f="v">
      <t c="2" si="51">
        <n x="19"/>
        <n x="25"/>
      </t>
    </mdx>
    <mdx n="0" f="v">
      <t c="2" si="51">
        <n x="20"/>
        <n x="25"/>
      </t>
    </mdx>
    <mdx n="0" f="v">
      <t c="2" si="51">
        <n x="21"/>
        <n x="25"/>
      </t>
    </mdx>
    <mdx n="0" f="v">
      <t c="2" si="51">
        <n x="22"/>
        <n x="25"/>
      </t>
    </mdx>
    <mdx n="0" f="v">
      <t c="2" si="51">
        <n x="23"/>
        <n x="25"/>
      </t>
    </mdx>
    <mdx n="0" f="v">
      <t c="2" si="51">
        <n x="24"/>
        <n x="25"/>
      </t>
    </mdx>
    <mdx n="0" f="v">
      <t c="2" si="51">
        <n x="26"/>
        <n x="25"/>
      </t>
    </mdx>
    <mdx n="0" f="v">
      <t c="2" si="51">
        <n x="27"/>
        <n x="25"/>
      </t>
    </mdx>
    <mdx n="0" f="v">
      <t c="2" si="51">
        <n x="28"/>
        <n x="25"/>
      </t>
    </mdx>
    <mdx n="0" f="v">
      <t c="2" si="51">
        <n x="29"/>
        <n x="25"/>
      </t>
    </mdx>
    <mdx n="0" f="v">
      <t c="2" si="51">
        <n x="30"/>
        <n x="25"/>
      </t>
    </mdx>
    <mdx n="0" f="v">
      <t c="2" si="51">
        <n x="31"/>
        <n x="25"/>
      </t>
    </mdx>
    <mdx n="0" f="v">
      <t c="2" si="51">
        <n x="32"/>
        <n x="25"/>
      </t>
    </mdx>
    <mdx n="0" f="v">
      <t c="2" si="51">
        <n x="33"/>
        <n x="25"/>
      </t>
    </mdx>
    <mdx n="0" f="v">
      <t c="2" si="51">
        <n x="34"/>
        <n x="25"/>
      </t>
    </mdx>
    <mdx n="0" f="v">
      <t c="2" si="51">
        <n x="35"/>
        <n x="25"/>
      </t>
    </mdx>
    <mdx n="0" f="v">
      <t c="2" si="51">
        <n x="36"/>
        <n x="25"/>
      </t>
    </mdx>
    <mdx n="0" f="v">
      <t c="2" si="51">
        <n x="37"/>
        <n x="25"/>
      </t>
    </mdx>
    <mdx n="0" f="v">
      <t c="2" si="51">
        <n x="38"/>
        <n x="25"/>
      </t>
    </mdx>
    <mdx n="0" f="v">
      <t c="2" si="51">
        <n x="39"/>
        <n x="25"/>
      </t>
    </mdx>
    <mdx n="0" f="v">
      <t c="2" si="51">
        <n x="40"/>
        <n x="25"/>
      </t>
    </mdx>
    <mdx n="0" f="v">
      <t c="2" si="51">
        <n x="41"/>
        <n x="25"/>
      </t>
    </mdx>
    <mdx n="0" f="v">
      <t c="2" si="51">
        <n x="42"/>
        <n x="25"/>
      </t>
    </mdx>
    <mdx n="0" f="v">
      <t c="2" si="51">
        <n x="43"/>
        <n x="25"/>
      </t>
    </mdx>
    <mdx n="0" f="v">
      <t c="2" si="51">
        <n x="44"/>
        <n x="25"/>
      </t>
    </mdx>
    <mdx n="0" f="v">
      <t c="2" si="51">
        <n x="45"/>
        <n x="25"/>
      </t>
    </mdx>
    <mdx n="0" f="v">
      <t c="2" si="51">
        <n x="46"/>
        <n x="25"/>
      </t>
    </mdx>
    <mdx n="0" f="v">
      <t c="2" si="51">
        <n x="47"/>
        <n x="25"/>
      </t>
    </mdx>
    <mdx n="0" f="v">
      <t c="2" si="51">
        <n x="48"/>
        <n x="25"/>
      </t>
    </mdx>
    <mdx n="0" f="v">
      <t c="2" si="51">
        <n x="49"/>
        <n x="25"/>
      </t>
    </mdx>
    <mdx n="0" f="v">
      <t c="2" si="51">
        <n x="50"/>
        <n x="25"/>
      </t>
    </mdx>
  </mdxMetadata>
  <valueMetadata count="9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valueMetadata>
</metadata>
</file>

<file path=xl/sharedStrings.xml><?xml version="1.0" encoding="utf-8"?>
<sst xmlns="http://schemas.openxmlformats.org/spreadsheetml/2006/main" count="196" uniqueCount="97">
  <si>
    <t>Grand Total</t>
  </si>
  <si>
    <t>Row Labels</t>
  </si>
  <si>
    <t>Revenue</t>
  </si>
  <si>
    <t>Total Orders</t>
  </si>
  <si>
    <t>Order Completion Rate</t>
  </si>
  <si>
    <t>Net gain</t>
  </si>
  <si>
    <t>Profit Margin</t>
  </si>
  <si>
    <t>Q1</t>
  </si>
  <si>
    <t>Q2</t>
  </si>
  <si>
    <t>Q3</t>
  </si>
  <si>
    <t>Q4</t>
  </si>
  <si>
    <t>Furniture</t>
  </si>
  <si>
    <t>Office Supplies</t>
  </si>
  <si>
    <t>Technology</t>
  </si>
  <si>
    <t>Central</t>
  </si>
  <si>
    <t>East</t>
  </si>
  <si>
    <t>South</t>
  </si>
  <si>
    <t>West</t>
  </si>
  <si>
    <t>First Class</t>
  </si>
  <si>
    <t>Same Day</t>
  </si>
  <si>
    <t>Second Class</t>
  </si>
  <si>
    <t>Standard Class</t>
  </si>
  <si>
    <t>Consumer</t>
  </si>
  <si>
    <t>Corporate</t>
  </si>
  <si>
    <t>Home Office</t>
  </si>
  <si>
    <t>Bookcases</t>
  </si>
  <si>
    <t>Chairs</t>
  </si>
  <si>
    <t>Furnishings</t>
  </si>
  <si>
    <t>Tables</t>
  </si>
  <si>
    <t>Appliances</t>
  </si>
  <si>
    <t>Art</t>
  </si>
  <si>
    <t>Binders</t>
  </si>
  <si>
    <t>Envelopes</t>
  </si>
  <si>
    <t>Fasteners</t>
  </si>
  <si>
    <t>Labels</t>
  </si>
  <si>
    <t>Paper</t>
  </si>
  <si>
    <t>Storage</t>
  </si>
  <si>
    <t>Supplies</t>
  </si>
  <si>
    <t>Accessories</t>
  </si>
  <si>
    <t>Copiers</t>
  </si>
  <si>
    <t>Machines</t>
  </si>
  <si>
    <t>Phones</t>
  </si>
  <si>
    <t>Chuck Magee</t>
  </si>
  <si>
    <t>Anna Andreadi</t>
  </si>
  <si>
    <t>Kelly Williams</t>
  </si>
  <si>
    <t>Cassandra Brandow</t>
  </si>
  <si>
    <t>Alabama</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</si>
  <si>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</si>
  <si>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</si>
  <si>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</si>
  <si>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</si>
  <si>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</si>
  <si>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</si>
  <si>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</si>
  <si>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</si>
  <si>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</si>
  <si>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</si>
  <si>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</si>
  <si>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</si>
  <si>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</si>
  <si>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</si>
  <si>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</si>
  <si>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</si>
  <si>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</si>
  <si>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</si>
  <si>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</si>
  <si>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</si>
  <si>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</si>
  <si>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</si>
  <si>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</si>
  <si>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</si>
  <si>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</si>
  <si>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</si>
  <si>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</si>
  <si>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</si>
  <si>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</si>
  <si>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</si>
  <si>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</si>
  <si>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</si>
  <si>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</si>
  <si>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</si>
  <si>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</si>
  <si>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</si>
  <si>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</si>
  <si>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</si>
  <si>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</si>
  <si>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</si>
  <si>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</si>
  <si>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</si>
  <si>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</si>
  <si>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</si>
  <si>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</si>
  <si>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</si>
  <si>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</si>
  <si>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</si>
  <si>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State</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</si>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</sst>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0;\(\$#,##0\);\$#,##0"/>
    <numFmt numFmtId="165" formatCode="_(* #,##0_);_(* \(#,##0\);_(* &quot;-&quot;??_);_(@_)"/>
    <numFmt numFmtId="166" formatCode="0.0%"/>
    <numFmt numFmtId="167" formatCode="&quot;$&quot;0.00,,&quot;M&quot;"/>
    <numFmt numFmtId="168" formatCode="\$#,##0;\-&quot;$&quot;#,##0;&quot;$&quot;#,##0"/>
  </numFmts>
  <fonts count="2" x14ac:knownFonts="1">
    <font>
      <sz val="11"/>
      <color theme="1"/>
      <name val="Calibri"/>
      <family val="2"/>
      <scheme val="minor"/>
    </font>
    <font>
      <sz val="11"/>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1"/>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5">
    <xf numFmtId="0" fontId="0" fillId="0" borderId="0" xfId="0"/>
    <xf numFmtId="0" fontId="0" fillId="2"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165" fontId="0" fillId="0" borderId="0" xfId="1" applyNumberFormat="1" applyFont="1"/>
    <xf numFmtId="166" fontId="0" fillId="0" borderId="0" xfId="0" applyNumberFormat="1"/>
    <xf numFmtId="166" fontId="0" fillId="0" borderId="0" xfId="2" applyNumberFormat="1" applyFont="1"/>
    <xf numFmtId="44" fontId="0" fillId="0" borderId="0" xfId="0" applyNumberFormat="1"/>
    <xf numFmtId="167" fontId="0" fillId="0" borderId="0" xfId="0" applyNumberFormat="1"/>
    <xf numFmtId="0" fontId="0" fillId="0" borderId="0" xfId="0" applyNumberFormat="1"/>
    <xf numFmtId="0" fontId="0" fillId="0" borderId="0" xfId="0" applyAlignment="1">
      <alignment horizontal="left" indent="1"/>
    </xf>
    <xf numFmtId="0" fontId="0" fillId="3" borderId="0" xfId="0" applyFill="1"/>
    <xf numFmtId="168" fontId="0" fillId="0" borderId="0" xfId="0" applyNumberFormat="1"/>
  </cellXfs>
  <cellStyles count="3">
    <cellStyle name="Comma" xfId="1" builtinId="3"/>
    <cellStyle name="Normal" xfId="0" builtinId="0"/>
    <cellStyle name="Percent" xfId="2" builtinId="5"/>
  </cellStyles>
  <dxfs count="18">
    <dxf>
      <numFmt numFmtId="168" formatCode="\$#,##0;\-&quot;$&quot;#,##0;&quot;$&quot;#,##0"/>
    </dxf>
    <dxf>
      <numFmt numFmtId="168" formatCode="\$#,##0;\-&quot;$&quot;#,##0;&quot;$&quot;#,##0"/>
    </dxf>
    <dxf>
      <numFmt numFmtId="168" formatCode="\$#,##0;\-&quot;$&quot;#,##0;&quot;$&quot;#,##0"/>
    </dxf>
    <dxf>
      <numFmt numFmtId="168" formatCode="\$#,##0;\-&quot;$&quot;#,##0;&quot;$&quot;#,##0"/>
    </dxf>
    <dxf>
      <numFmt numFmtId="168" formatCode="\$#,##0;\-&quot;$&quot;#,##0;&quot;$&quot;#,##0"/>
    </dxf>
    <dxf>
      <numFmt numFmtId="168" formatCode="\$#,##0;\-&quot;$&quot;#,##0;&quot;$&quot;#,##0"/>
    </dxf>
    <dxf>
      <numFmt numFmtId="167" formatCode="&quot;$&quot;0.00,,&quot;M&quot;"/>
    </dxf>
    <dxf>
      <numFmt numFmtId="34" formatCode="_(&quot;$&quot;* #,##0.00_);_(&quot;$&quot;* \(#,##0.00\);_(&quot;$&quot;* &quot;-&quot;??_);_(@_)"/>
    </dxf>
    <dxf>
      <numFmt numFmtId="34" formatCode="_(&quot;$&quot;* #,##0.00_);_(&quot;$&quot;* \(#,##0.00\);_(&quot;$&quot;* &quot;-&quot;??_);_(@_)"/>
    </dxf>
    <dxf>
      <numFmt numFmtId="166" formatCode="0.0%"/>
    </dxf>
    <dxf>
      <numFmt numFmtId="166" formatCode="0.0%"/>
    </dxf>
    <dxf>
      <numFmt numFmtId="167" formatCode="&quot;$&quot;0.00,,&quot;M&quot;"/>
    </dxf>
    <dxf>
      <numFmt numFmtId="34" formatCode="_(&quot;$&quot;* #,##0.00_);_(&quot;$&quot;* \(#,##0.00\);_(&quot;$&quot;* &quot;-&quot;??_);_(@_)"/>
    </dxf>
    <dxf>
      <numFmt numFmtId="34" formatCode="_(&quot;$&quot;* #,##0.00_);_(&quot;$&quot;* \(#,##0.00\);_(&quot;$&quot;* &quot;-&quot;??_);_(@_)"/>
    </dxf>
    <dxf>
      <font>
        <color theme="0"/>
      </font>
      <border>
        <bottom/>
        <vertical/>
        <horizontal/>
      </border>
    </dxf>
    <dxf>
      <font>
        <color theme="0"/>
      </font>
      <fill>
        <patternFill>
          <bgColor theme="1" tint="0.24994659260841701"/>
        </patternFill>
      </fill>
      <border diagonalUp="0" diagonalDown="0">
        <left/>
        <right/>
        <top/>
        <bottom/>
        <vertical/>
        <horizontal/>
      </border>
    </dxf>
    <dxf>
      <font>
        <color theme="0"/>
      </font>
      <border>
        <bottom/>
        <vertical/>
        <horizontal/>
      </border>
    </dxf>
    <dxf>
      <font>
        <color theme="0"/>
      </font>
      <fill>
        <patternFill>
          <bgColor theme="1" tint="0.24994659260841701"/>
        </patternFill>
      </fill>
      <border diagonalUp="0" diagonalDown="0">
        <left/>
        <right/>
        <top/>
        <bottom/>
        <vertical/>
        <horizontal/>
      </border>
    </dxf>
  </dxfs>
  <tableStyles count="2" defaultTableStyle="TableStyleMedium2" defaultPivotStyle="PivotStyleLight16">
    <tableStyle name="SlicerStyleDark6 2 2" pivot="0" table="0" count="10" xr9:uid="{D1365BC5-6CCE-4917-87BD-DF61A56D9324}">
      <tableStyleElement type="wholeTable" dxfId="17"/>
      <tableStyleElement type="headerRow" dxfId="16"/>
    </tableStyle>
    <tableStyle name="Superstore Style" pivot="0" table="0" count="10" xr9:uid="{8FF461E9-4686-4198-85DE-A96D1745C32D}">
      <tableStyleElement type="wholeTable" dxfId="15"/>
      <tableStyleElement type="headerRow" dxfId="14"/>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1" tint="0.14996795556505021"/>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1" tint="0.14996795556505021"/>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2" tint="-0.49998474074526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1" tint="0.14996795556505021"/>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1" tint="0.14996795556505021"/>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2" tint="-0.49998474074526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Dark6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uperstor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B48" s="4"/>
        <tr r="B8" s="4"/>
        <tr r="B38" s="4"/>
        <tr r="B14" s="4"/>
        <tr r="B40" s="4"/>
        <tr r="B16" s="4"/>
        <tr r="B42" s="4"/>
        <tr r="B26" s="4"/>
        <tr r="B10" s="4"/>
        <tr r="B44" s="4"/>
        <tr r="B28" s="4"/>
        <tr r="B12" s="4"/>
        <tr r="B4" s="4"/>
        <tr r="A4" s="4"/>
        <tr r="A12" s="4"/>
        <tr r="B20" s="4"/>
        <tr r="A20" s="4"/>
        <tr r="A28" s="4"/>
        <tr r="B36" s="4"/>
        <tr r="A36" s="4"/>
        <tr r="A44" s="4"/>
        <tr r="B3" s="4"/>
        <tr r="B11" s="4"/>
        <tr r="B19" s="4"/>
        <tr r="B27" s="4"/>
        <tr r="B35" s="4"/>
        <tr r="B43" s="4"/>
        <tr r="A3" s="4"/>
        <tr r="A11" s="4"/>
        <tr r="A19" s="4"/>
        <tr r="A27" s="4"/>
        <tr r="A35" s="4"/>
        <tr r="A43" s="4"/>
        <tr r="B2" s="4"/>
        <tr r="A2" s="4"/>
        <tr r="A10" s="4"/>
        <tr r="B18" s="4"/>
        <tr r="A18" s="4"/>
        <tr r="A26" s="4"/>
        <tr r="B34" s="4"/>
        <tr r="A34" s="4"/>
        <tr r="A42" s="4"/>
        <tr r="B50" s="4"/>
        <tr r="A50" s="4"/>
        <tr r="B9" s="4"/>
        <tr r="B17" s="4"/>
        <tr r="B25" s="4"/>
        <tr r="B33" s="4"/>
        <tr r="B41" s="4"/>
        <tr r="B49" s="4"/>
        <tr r="A9" s="4"/>
        <tr r="A17" s="4"/>
        <tr r="A25" s="4"/>
        <tr r="A33" s="4"/>
        <tr r="A41" s="4"/>
        <tr r="A49" s="4"/>
        <tr r="B22" s="4"/>
        <tr r="B24" s="4"/>
        <tr r="B46" s="4"/>
        <tr r="B30" s="4"/>
        <tr r="B6" s="4"/>
        <tr r="B32" s="4"/>
        <tr r="A8" s="4"/>
        <tr r="A16" s="4"/>
        <tr r="A24" s="4"/>
        <tr r="A32" s="4"/>
        <tr r="A40" s="4"/>
        <tr r="A48" s="4"/>
        <tr r="B7" s="4"/>
        <tr r="B15" s="4"/>
        <tr r="B23" s="4"/>
        <tr r="B31" s="4"/>
        <tr r="B39" s="4"/>
        <tr r="B47" s="4"/>
        <tr r="A7" s="4"/>
        <tr r="A15" s="4"/>
        <tr r="A23" s="4"/>
        <tr r="A31" s="4"/>
        <tr r="A39" s="4"/>
        <tr r="A47" s="4"/>
        <tr r="A6" s="4"/>
        <tr r="A14" s="4"/>
        <tr r="A22" s="4"/>
        <tr r="A30" s="4"/>
        <tr r="A38" s="4"/>
        <tr r="A46" s="4"/>
        <tr r="B5" s="4"/>
        <tr r="B13" s="4"/>
        <tr r="B21" s="4"/>
        <tr r="B29" s="4"/>
        <tr r="B37" s="4"/>
        <tr r="B45" s="4"/>
        <tr r="A5" s="4"/>
        <tr r="A13" s="4"/>
        <tr r="A21" s="4"/>
        <tr r="A29" s="4"/>
        <tr r="A37" s="4"/>
        <tr r="A45" s="4"/>
      </tp>
    </main>
  </volType>
</volTypes>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84" Type="http://schemas.openxmlformats.org/officeDocument/2006/relationships/customXml" Target="../customXml/item47.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onnections" Target="connections.xml"/><Relationship Id="rId37" Type="http://schemas.openxmlformats.org/officeDocument/2006/relationships/calcChain" Target="calcChain.xml"/><Relationship Id="rId53" Type="http://schemas.openxmlformats.org/officeDocument/2006/relationships/customXml" Target="../customXml/item16.xml"/><Relationship Id="rId58" Type="http://schemas.openxmlformats.org/officeDocument/2006/relationships/customXml" Target="../customXml/item21.xml"/><Relationship Id="rId74" Type="http://schemas.openxmlformats.org/officeDocument/2006/relationships/customXml" Target="../customXml/item37.xml"/><Relationship Id="rId79" Type="http://schemas.openxmlformats.org/officeDocument/2006/relationships/customXml" Target="../customXml/item42.xml"/><Relationship Id="rId5" Type="http://schemas.openxmlformats.org/officeDocument/2006/relationships/worksheet" Target="worksheets/sheet5.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pivotCacheDefinition" Target="pivotCache/pivotCacheDefinition17.xml"/><Relationship Id="rId30" Type="http://schemas.microsoft.com/office/2007/relationships/slicerCache" Target="slicerCaches/slicerCache1.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77" Type="http://schemas.openxmlformats.org/officeDocument/2006/relationships/customXml" Target="../customXml/item40.xml"/><Relationship Id="rId8" Type="http://schemas.openxmlformats.org/officeDocument/2006/relationships/worksheet" Target="worksheets/sheet8.xml"/><Relationship Id="rId51" Type="http://schemas.openxmlformats.org/officeDocument/2006/relationships/customXml" Target="../customXml/item14.xml"/><Relationship Id="rId72" Type="http://schemas.openxmlformats.org/officeDocument/2006/relationships/customXml" Target="../customXml/item35.xml"/><Relationship Id="rId80" Type="http://schemas.openxmlformats.org/officeDocument/2006/relationships/customXml" Target="../customXml/item43.xml"/><Relationship Id="rId85" Type="http://schemas.openxmlformats.org/officeDocument/2006/relationships/customXml" Target="../customXml/item48.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0.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83" Type="http://schemas.openxmlformats.org/officeDocument/2006/relationships/customXml" Target="../customXml/item4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pivotCacheDefinition" Target="pivotCache/pivotCacheDefinition18.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78" Type="http://schemas.openxmlformats.org/officeDocument/2006/relationships/customXml" Target="../customXml/item41.xml"/><Relationship Id="rId81" Type="http://schemas.openxmlformats.org/officeDocument/2006/relationships/customXml" Target="../customXml/item44.xml"/><Relationship Id="rId86"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 Id="rId76" Type="http://schemas.openxmlformats.org/officeDocument/2006/relationships/customXml" Target="../customXml/item39.xml"/><Relationship Id="rId7" Type="http://schemas.openxmlformats.org/officeDocument/2006/relationships/worksheet" Target="worksheets/sheet7.xml"/><Relationship Id="rId71" Type="http://schemas.openxmlformats.org/officeDocument/2006/relationships/customXml" Target="../customXml/item34.xml"/><Relationship Id="rId2" Type="http://schemas.openxmlformats.org/officeDocument/2006/relationships/worksheet" Target="worksheets/sheet2.xml"/><Relationship Id="rId29" Type="http://schemas.openxmlformats.org/officeDocument/2006/relationships/pivotCacheDefinition" Target="pivotCache/pivotCacheDefinition19.xml"/><Relationship Id="rId24" Type="http://schemas.openxmlformats.org/officeDocument/2006/relationships/pivotCacheDefinition" Target="pivotCache/pivotCacheDefinition14.xml"/><Relationship Id="rId40" Type="http://schemas.openxmlformats.org/officeDocument/2006/relationships/customXml" Target="../customXml/item3.xml"/><Relationship Id="rId45" Type="http://schemas.openxmlformats.org/officeDocument/2006/relationships/customXml" Target="../customXml/item8.xml"/><Relationship Id="rId66" Type="http://schemas.openxmlformats.org/officeDocument/2006/relationships/customXml" Target="../customXml/item29.xml"/><Relationship Id="rId87" Type="http://schemas.microsoft.com/office/2006/relationships/vbaProject" Target="vbaProject.bin"/><Relationship Id="rId61" Type="http://schemas.openxmlformats.org/officeDocument/2006/relationships/customXml" Target="../customXml/item24.xml"/><Relationship Id="rId82" Type="http://schemas.openxmlformats.org/officeDocument/2006/relationships/customXml" Target="../customXml/item4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1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project.xlsm]Line Chart!PivotTable7</c:name>
    <c:fmtId val="7"/>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Chart'!$B$1</c:f>
              <c:strCache>
                <c:ptCount val="1"/>
                <c:pt idx="0">
                  <c:v>Total</c:v>
                </c:pt>
              </c:strCache>
            </c:strRef>
          </c:tx>
          <c:spPr>
            <a:ln w="28575" cap="rnd">
              <a:solidFill>
                <a:schemeClr val="accent6"/>
              </a:solidFill>
              <a:round/>
            </a:ln>
            <a:effectLst/>
          </c:spPr>
          <c:marker>
            <c:symbol val="none"/>
          </c:marker>
          <c:cat>
            <c:multiLvlStrRef>
              <c:f>'Line Chart'!$A$2:$A$22</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2018</c:v>
                  </c:pt>
                  <c:pt idx="4">
                    <c:v>2019</c:v>
                  </c:pt>
                  <c:pt idx="8">
                    <c:v>2020</c:v>
                  </c:pt>
                  <c:pt idx="12">
                    <c:v>2021</c:v>
                  </c:pt>
                </c:lvl>
              </c:multiLvlStrCache>
            </c:multiLvlStrRef>
          </c:cat>
          <c:val>
            <c:numRef>
              <c:f>'Line Chart'!$B$2:$B$22</c:f>
              <c:numCache>
                <c:formatCode>\$#,##0;\(\$#,##0\);\$#,##0</c:formatCode>
                <c:ptCount val="16"/>
                <c:pt idx="0">
                  <c:v>73095.941999999995</c:v>
                </c:pt>
                <c:pt idx="1">
                  <c:v>83385.757599999997</c:v>
                </c:pt>
                <c:pt idx="2">
                  <c:v>126074.93829999999</c:v>
                </c:pt>
                <c:pt idx="3">
                  <c:v>172189.94020000001</c:v>
                </c:pt>
                <c:pt idx="4">
                  <c:v>64532.948600000003</c:v>
                </c:pt>
                <c:pt idx="5">
                  <c:v>80531.092999999993</c:v>
                </c:pt>
                <c:pt idx="6">
                  <c:v>123435.3602</c:v>
                </c:pt>
                <c:pt idx="7">
                  <c:v>162372.2132</c:v>
                </c:pt>
                <c:pt idx="8">
                  <c:v>89667.043999999994</c:v>
                </c:pt>
                <c:pt idx="9">
                  <c:v>124224.651</c:v>
                </c:pt>
                <c:pt idx="10">
                  <c:v>135113.3302</c:v>
                </c:pt>
                <c:pt idx="11">
                  <c:v>224078.8008</c:v>
                </c:pt>
                <c:pt idx="12">
                  <c:v>99827.1492</c:v>
                </c:pt>
                <c:pt idx="13">
                  <c:v>127192.02589999999</c:v>
                </c:pt>
                <c:pt idx="14">
                  <c:v>168368.41699999999</c:v>
                </c:pt>
                <c:pt idx="15">
                  <c:v>262325.5992</c:v>
                </c:pt>
              </c:numCache>
            </c:numRef>
          </c:val>
          <c:smooth val="0"/>
          <c:extLst>
            <c:ext xmlns:c16="http://schemas.microsoft.com/office/drawing/2014/chart" uri="{C3380CC4-5D6E-409C-BE32-E72D297353CC}">
              <c16:uniqueId val="{00000000-114F-473D-99B2-4D8F31AB10DC}"/>
            </c:ext>
          </c:extLst>
        </c:ser>
        <c:dLbls>
          <c:showLegendKey val="0"/>
          <c:showVal val="0"/>
          <c:showCatName val="0"/>
          <c:showSerName val="0"/>
          <c:showPercent val="0"/>
          <c:showBubbleSize val="0"/>
        </c:dLbls>
        <c:smooth val="0"/>
        <c:axId val="1990961119"/>
        <c:axId val="1990955295"/>
      </c:lineChart>
      <c:catAx>
        <c:axId val="1990961119"/>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90955295"/>
        <c:crosses val="autoZero"/>
        <c:auto val="1"/>
        <c:lblAlgn val="ctr"/>
        <c:lblOffset val="100"/>
        <c:noMultiLvlLbl val="0"/>
      </c:catAx>
      <c:valAx>
        <c:axId val="1990955295"/>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90961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project.xlsm]Ship Mode!PivotTable11</c:name>
    <c:fmtId val="8"/>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50000"/>
            </a:schemeClr>
          </a:solidFill>
          <a:ln w="19050">
            <a:noFill/>
          </a:ln>
          <a:effectLst/>
        </c:spPr>
        <c:dLbl>
          <c:idx val="0"/>
          <c:layout>
            <c:manualLayout>
              <c:x val="-0.1333333333333333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bg1">
              <a:lumMod val="95000"/>
            </a:schemeClr>
          </a:solidFill>
          <a:ln w="19050">
            <a:noFill/>
          </a:ln>
          <a:effectLst/>
        </c:spPr>
        <c:dLbl>
          <c:idx val="0"/>
          <c:layout>
            <c:manualLayout>
              <c:x val="0.10277777777777777"/>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6">
              <a:lumMod val="60000"/>
              <a:lumOff val="40000"/>
            </a:schemeClr>
          </a:solidFill>
          <a:ln w="19050">
            <a:noFill/>
          </a:ln>
          <a:effectLst/>
        </c:spPr>
        <c:dLbl>
          <c:idx val="0"/>
          <c:layout>
            <c:manualLayout>
              <c:x val="0.14166666666666655"/>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6">
              <a:lumMod val="75000"/>
            </a:schemeClr>
          </a:solidFill>
          <a:ln w="19050">
            <a:noFill/>
          </a:ln>
          <a:effectLst/>
        </c:spPr>
        <c:dLbl>
          <c:idx val="0"/>
          <c:layout>
            <c:manualLayout>
              <c:x val="0.1416666666666666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bg1">
              <a:lumMod val="95000"/>
            </a:schemeClr>
          </a:solidFill>
          <a:ln w="19050">
            <a:noFill/>
          </a:ln>
          <a:effectLst/>
        </c:spPr>
        <c:dLbl>
          <c:idx val="0"/>
          <c:layout>
            <c:manualLayout>
              <c:x val="0.10277777777777777"/>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lumMod val="60000"/>
              <a:lumOff val="40000"/>
            </a:schemeClr>
          </a:solidFill>
          <a:ln w="19050">
            <a:noFill/>
          </a:ln>
          <a:effectLst/>
        </c:spPr>
        <c:dLbl>
          <c:idx val="0"/>
          <c:layout>
            <c:manualLayout>
              <c:x val="0.14166666666666655"/>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lumMod val="75000"/>
            </a:schemeClr>
          </a:solidFill>
          <a:ln w="19050">
            <a:noFill/>
          </a:ln>
          <a:effectLst/>
        </c:spPr>
        <c:dLbl>
          <c:idx val="0"/>
          <c:layout>
            <c:manualLayout>
              <c:x val="0.1416666666666666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6">
              <a:lumMod val="50000"/>
            </a:schemeClr>
          </a:solidFill>
          <a:ln w="19050">
            <a:noFill/>
          </a:ln>
          <a:effectLst/>
        </c:spPr>
        <c:dLbl>
          <c:idx val="0"/>
          <c:layout>
            <c:manualLayout>
              <c:x val="-0.1333333333333333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6">
              <a:lumMod val="20000"/>
              <a:lumOff val="80000"/>
            </a:schemeClr>
          </a:solidFill>
          <a:ln w="19050">
            <a:noFill/>
          </a:ln>
          <a:effectLst/>
        </c:spPr>
        <c:dLbl>
          <c:idx val="0"/>
          <c:layout>
            <c:manualLayout>
              <c:x val="0.13055559634908023"/>
              <c:y val="-0.113416430233670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6">
              <a:lumMod val="60000"/>
              <a:lumOff val="40000"/>
            </a:schemeClr>
          </a:solidFill>
          <a:ln w="19050">
            <a:noFill/>
          </a:ln>
          <a:effectLst/>
        </c:spPr>
        <c:dLbl>
          <c:idx val="0"/>
          <c:layout>
            <c:manualLayout>
              <c:x val="0.14166666666666655"/>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6">
              <a:lumMod val="75000"/>
            </a:schemeClr>
          </a:solidFill>
          <a:ln w="19050">
            <a:noFill/>
          </a:ln>
          <a:effectLst/>
        </c:spPr>
        <c:dLbl>
          <c:idx val="0"/>
          <c:layout>
            <c:manualLayout>
              <c:x val="0.1416666666666666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6">
              <a:lumMod val="50000"/>
            </a:schemeClr>
          </a:solidFill>
          <a:ln w="19050">
            <a:noFill/>
          </a:ln>
          <a:effectLst/>
        </c:spPr>
        <c:dLbl>
          <c:idx val="0"/>
          <c:layout>
            <c:manualLayout>
              <c:x val="-0.1333333333333333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6">
              <a:lumMod val="20000"/>
              <a:lumOff val="80000"/>
            </a:schemeClr>
          </a:solidFill>
          <a:ln w="19050">
            <a:noFill/>
          </a:ln>
          <a:effectLst/>
        </c:spPr>
        <c:dLbl>
          <c:idx val="0"/>
          <c:layout>
            <c:manualLayout>
              <c:x val="0.13055559634908023"/>
              <c:y val="-0.113416430233670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6">
              <a:lumMod val="60000"/>
              <a:lumOff val="40000"/>
            </a:schemeClr>
          </a:solidFill>
          <a:ln w="19050">
            <a:noFill/>
          </a:ln>
          <a:effectLst/>
        </c:spPr>
        <c:dLbl>
          <c:idx val="0"/>
          <c:layout>
            <c:manualLayout>
              <c:x val="0.14166666666666655"/>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6">
              <a:lumMod val="75000"/>
            </a:schemeClr>
          </a:solidFill>
          <a:ln w="19050">
            <a:noFill/>
          </a:ln>
          <a:effectLst/>
        </c:spPr>
        <c:dLbl>
          <c:idx val="0"/>
          <c:layout>
            <c:manualLayout>
              <c:x val="0.1416666666666666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6">
              <a:lumMod val="50000"/>
            </a:schemeClr>
          </a:solidFill>
          <a:ln w="19050">
            <a:noFill/>
          </a:ln>
          <a:effectLst/>
        </c:spPr>
        <c:dLbl>
          <c:idx val="0"/>
          <c:layout>
            <c:manualLayout>
              <c:x val="-0.1333333333333333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6">
              <a:lumMod val="20000"/>
              <a:lumOff val="80000"/>
            </a:schemeClr>
          </a:solidFill>
          <a:ln w="19050">
            <a:noFill/>
          </a:ln>
          <a:effectLst/>
        </c:spPr>
        <c:dLbl>
          <c:idx val="0"/>
          <c:layout>
            <c:manualLayout>
              <c:x val="0.13055559634908023"/>
              <c:y val="-0.113416430233670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2"/>
        <c:spPr>
          <a:solidFill>
            <a:schemeClr val="accent6">
              <a:lumMod val="60000"/>
              <a:lumOff val="40000"/>
            </a:schemeClr>
          </a:solidFill>
          <a:ln w="19050">
            <a:noFill/>
          </a:ln>
          <a:effectLst/>
        </c:spPr>
        <c:dLbl>
          <c:idx val="0"/>
          <c:layout>
            <c:manualLayout>
              <c:x val="0.14166666666666655"/>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6">
              <a:lumMod val="75000"/>
            </a:schemeClr>
          </a:solidFill>
          <a:ln w="19050">
            <a:noFill/>
          </a:ln>
          <a:effectLst/>
        </c:spPr>
        <c:dLbl>
          <c:idx val="0"/>
          <c:layout>
            <c:manualLayout>
              <c:x val="0.1416666666666666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6">
              <a:lumMod val="50000"/>
            </a:schemeClr>
          </a:solidFill>
          <a:ln w="19050">
            <a:noFill/>
          </a:ln>
          <a:effectLst/>
        </c:spPr>
        <c:dLbl>
          <c:idx val="0"/>
          <c:layout>
            <c:manualLayout>
              <c:x val="-0.1333333333333333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'Ship Mode'!$B$1</c:f>
              <c:strCache>
                <c:ptCount val="1"/>
                <c:pt idx="0">
                  <c:v>Total</c:v>
                </c:pt>
              </c:strCache>
            </c:strRef>
          </c:tx>
          <c:spPr>
            <a:ln>
              <a:noFill/>
            </a:ln>
          </c:spPr>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4B8-40EF-BB4F-3E3CF1DD78B1}"/>
              </c:ext>
            </c:extLst>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3-04B8-40EF-BB4F-3E3CF1DD78B1}"/>
              </c:ext>
            </c:extLst>
          </c:dPt>
          <c:dPt>
            <c:idx val="2"/>
            <c:bubble3D val="0"/>
            <c:spPr>
              <a:solidFill>
                <a:schemeClr val="accent6">
                  <a:lumMod val="75000"/>
                </a:schemeClr>
              </a:solidFill>
              <a:ln w="19050">
                <a:noFill/>
              </a:ln>
              <a:effectLst/>
            </c:spPr>
            <c:extLst>
              <c:ext xmlns:c16="http://schemas.microsoft.com/office/drawing/2014/chart" uri="{C3380CC4-5D6E-409C-BE32-E72D297353CC}">
                <c16:uniqueId val="{00000005-04B8-40EF-BB4F-3E3CF1DD78B1}"/>
              </c:ext>
            </c:extLst>
          </c:dPt>
          <c:dPt>
            <c:idx val="3"/>
            <c:bubble3D val="0"/>
            <c:spPr>
              <a:solidFill>
                <a:schemeClr val="accent6">
                  <a:lumMod val="50000"/>
                </a:schemeClr>
              </a:solidFill>
              <a:ln w="19050">
                <a:noFill/>
              </a:ln>
              <a:effectLst/>
            </c:spPr>
            <c:extLst>
              <c:ext xmlns:c16="http://schemas.microsoft.com/office/drawing/2014/chart" uri="{C3380CC4-5D6E-409C-BE32-E72D297353CC}">
                <c16:uniqueId val="{00000007-04B8-40EF-BB4F-3E3CF1DD78B1}"/>
              </c:ext>
            </c:extLst>
          </c:dPt>
          <c:dLbls>
            <c:dLbl>
              <c:idx val="0"/>
              <c:layout>
                <c:manualLayout>
                  <c:x val="0.13055559634908023"/>
                  <c:y val="-0.1134164302336701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4B8-40EF-BB4F-3E3CF1DD78B1}"/>
                </c:ext>
              </c:extLst>
            </c:dLbl>
            <c:dLbl>
              <c:idx val="1"/>
              <c:layout>
                <c:manualLayout>
                  <c:x val="0.14166666666666655"/>
                  <c:y val="-5.55555555555556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4B8-40EF-BB4F-3E3CF1DD78B1}"/>
                </c:ext>
              </c:extLst>
            </c:dLbl>
            <c:dLbl>
              <c:idx val="2"/>
              <c:layout>
                <c:manualLayout>
                  <c:x val="0.14166666666666666"/>
                  <c:y val="0.1527777777777776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B8-40EF-BB4F-3E3CF1DD78B1}"/>
                </c:ext>
              </c:extLst>
            </c:dLbl>
            <c:dLbl>
              <c:idx val="3"/>
              <c:layout>
                <c:manualLayout>
                  <c:x val="-0.13333333333333333"/>
                  <c:y val="9.259259259259258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4B8-40EF-BB4F-3E3CF1DD78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 Mode'!$A$2:$A$6</c:f>
              <c:strCache>
                <c:ptCount val="4"/>
                <c:pt idx="0">
                  <c:v>First Class</c:v>
                </c:pt>
                <c:pt idx="1">
                  <c:v>Same Day</c:v>
                </c:pt>
                <c:pt idx="2">
                  <c:v>Second Class</c:v>
                </c:pt>
                <c:pt idx="3">
                  <c:v>Standard Class</c:v>
                </c:pt>
              </c:strCache>
            </c:strRef>
          </c:cat>
          <c:val>
            <c:numRef>
              <c:f>'Ship Mode'!$B$2:$B$6</c:f>
              <c:numCache>
                <c:formatCode>\$#,##0;\(\$#,##0\);\$#,##0</c:formatCode>
                <c:ptCount val="4"/>
                <c:pt idx="0">
                  <c:v>312133.70990000002</c:v>
                </c:pt>
                <c:pt idx="1">
                  <c:v>111512.48</c:v>
                </c:pt>
                <c:pt idx="2">
                  <c:v>428168.78340000001</c:v>
                </c:pt>
                <c:pt idx="3">
                  <c:v>1264600.2371</c:v>
                </c:pt>
              </c:numCache>
            </c:numRef>
          </c:val>
          <c:extLst>
            <c:ext xmlns:c16="http://schemas.microsoft.com/office/drawing/2014/chart" uri="{C3380CC4-5D6E-409C-BE32-E72D297353CC}">
              <c16:uniqueId val="{00000008-04B8-40EF-BB4F-3E3CF1DD78B1}"/>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project.xlsm]Customer Segment!PivotTable14</c:name>
    <c:fmtId val="4"/>
  </c:pivotSource>
  <c:chart>
    <c:autoTitleDeleted val="1"/>
    <c:pivotFmts>
      <c:pivotFmt>
        <c:idx val="0"/>
        <c:spPr>
          <a:solidFill>
            <a:schemeClr val="accent6">
              <a:lumMod val="5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75000"/>
            </a:schemeClr>
          </a:solidFill>
          <a:ln w="19050">
            <a:noFill/>
          </a:ln>
          <a:effectLst/>
        </c:spPr>
        <c:dLbl>
          <c:idx val="0"/>
          <c:layout>
            <c:manualLayout>
              <c:x val="0.15434930008748901"/>
              <c:y val="-0.135152741324001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lumMod val="60000"/>
              <a:lumOff val="40000"/>
            </a:schemeClr>
          </a:solidFill>
          <a:ln w="19050">
            <a:noFill/>
          </a:ln>
          <a:effectLst/>
        </c:spPr>
        <c:dLbl>
          <c:idx val="0"/>
          <c:layout>
            <c:manualLayout>
              <c:x val="0.13013385826771653"/>
              <c:y val="0.210567949839603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6">
              <a:lumMod val="50000"/>
            </a:schemeClr>
          </a:solidFill>
          <a:ln w="19050">
            <a:noFill/>
          </a:ln>
          <a:effectLst/>
        </c:spPr>
        <c:dLbl>
          <c:idx val="0"/>
          <c:layout>
            <c:manualLayout>
              <c:x val="-0.17664545056867892"/>
              <c:y val="8.466754155730534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6">
              <a:lumMod val="5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6">
              <a:lumMod val="50000"/>
            </a:schemeClr>
          </a:solidFill>
          <a:ln w="19050">
            <a:noFill/>
          </a:ln>
          <a:effectLst/>
        </c:spPr>
        <c:dLbl>
          <c:idx val="0"/>
          <c:layout>
            <c:manualLayout>
              <c:x val="-0.17664545056867892"/>
              <c:y val="8.466754155730534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lumMod val="75000"/>
            </a:schemeClr>
          </a:solidFill>
          <a:ln w="19050">
            <a:noFill/>
          </a:ln>
          <a:effectLst/>
        </c:spPr>
        <c:dLbl>
          <c:idx val="0"/>
          <c:layout>
            <c:manualLayout>
              <c:x val="0.15434930008748901"/>
              <c:y val="-0.135152741324001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lumMod val="60000"/>
              <a:lumOff val="40000"/>
            </a:schemeClr>
          </a:solidFill>
          <a:ln w="19050">
            <a:noFill/>
          </a:ln>
          <a:effectLst/>
        </c:spPr>
        <c:dLbl>
          <c:idx val="0"/>
          <c:layout>
            <c:manualLayout>
              <c:x val="0.13013385826771653"/>
              <c:y val="0.210567949839603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lumMod val="5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6">
              <a:lumMod val="50000"/>
            </a:schemeClr>
          </a:solidFill>
          <a:ln w="19050">
            <a:noFill/>
          </a:ln>
          <a:effectLst/>
        </c:spPr>
        <c:dLbl>
          <c:idx val="0"/>
          <c:layout>
            <c:manualLayout>
              <c:x val="-0.17664545056867892"/>
              <c:y val="8.466754155730534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6">
              <a:lumMod val="75000"/>
            </a:schemeClr>
          </a:solidFill>
          <a:ln w="19050">
            <a:noFill/>
          </a:ln>
          <a:effectLst/>
        </c:spPr>
        <c:dLbl>
          <c:idx val="0"/>
          <c:layout>
            <c:manualLayout>
              <c:x val="0.15434930008748901"/>
              <c:y val="-0.135152741324001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6">
              <a:lumMod val="60000"/>
              <a:lumOff val="40000"/>
            </a:schemeClr>
          </a:solidFill>
          <a:ln w="19050">
            <a:noFill/>
          </a:ln>
          <a:effectLst/>
        </c:spPr>
        <c:dLbl>
          <c:idx val="0"/>
          <c:layout>
            <c:manualLayout>
              <c:x val="0.13013385826771653"/>
              <c:y val="0.210567949839603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6">
              <a:lumMod val="5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6">
              <a:lumMod val="50000"/>
            </a:schemeClr>
          </a:solidFill>
          <a:ln w="19050">
            <a:noFill/>
          </a:ln>
          <a:effectLst/>
        </c:spPr>
        <c:dLbl>
          <c:idx val="0"/>
          <c:layout>
            <c:manualLayout>
              <c:x val="-0.17664545056867892"/>
              <c:y val="8.466754155730534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6">
              <a:lumMod val="75000"/>
            </a:schemeClr>
          </a:solidFill>
          <a:ln w="19050">
            <a:noFill/>
          </a:ln>
          <a:effectLst/>
        </c:spPr>
        <c:dLbl>
          <c:idx val="0"/>
          <c:layout>
            <c:manualLayout>
              <c:x val="0.15434930008748901"/>
              <c:y val="-0.135152741324001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6">
              <a:lumMod val="60000"/>
              <a:lumOff val="40000"/>
            </a:schemeClr>
          </a:solidFill>
          <a:ln w="19050">
            <a:noFill/>
          </a:ln>
          <a:effectLst/>
        </c:spPr>
        <c:dLbl>
          <c:idx val="0"/>
          <c:layout>
            <c:manualLayout>
              <c:x val="0.13013385826771653"/>
              <c:y val="0.210567949839603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6">
              <a:lumMod val="5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6">
              <a:lumMod val="50000"/>
            </a:schemeClr>
          </a:solidFill>
          <a:ln w="19050">
            <a:noFill/>
          </a:ln>
          <a:effectLst/>
        </c:spPr>
        <c:dLbl>
          <c:idx val="0"/>
          <c:layout>
            <c:manualLayout>
              <c:x val="-0.17664545056867892"/>
              <c:y val="8.466754155730534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6">
              <a:lumMod val="75000"/>
            </a:schemeClr>
          </a:solidFill>
          <a:ln w="19050">
            <a:noFill/>
          </a:ln>
          <a:effectLst/>
        </c:spPr>
        <c:dLbl>
          <c:idx val="0"/>
          <c:layout>
            <c:manualLayout>
              <c:x val="0.15434930008748901"/>
              <c:y val="-0.135152741324001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6">
              <a:lumMod val="60000"/>
              <a:lumOff val="40000"/>
            </a:schemeClr>
          </a:solidFill>
          <a:ln w="19050">
            <a:noFill/>
          </a:ln>
          <a:effectLst/>
        </c:spPr>
        <c:dLbl>
          <c:idx val="0"/>
          <c:layout>
            <c:manualLayout>
              <c:x val="0.13013385826771653"/>
              <c:y val="0.210567949839603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'Customer Segment'!$B$1</c:f>
              <c:strCache>
                <c:ptCount val="1"/>
                <c:pt idx="0">
                  <c:v>Total</c:v>
                </c:pt>
              </c:strCache>
            </c:strRef>
          </c:tx>
          <c:spPr>
            <a:solidFill>
              <a:schemeClr val="accent6">
                <a:lumMod val="50000"/>
              </a:schemeClr>
            </a:solidFill>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1-94A0-4A86-B37C-B747FE8162C2}"/>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94A0-4A86-B37C-B747FE8162C2}"/>
              </c:ext>
            </c:extLst>
          </c:dPt>
          <c:dPt>
            <c:idx val="2"/>
            <c:bubble3D val="0"/>
            <c:spPr>
              <a:solidFill>
                <a:schemeClr val="accent6">
                  <a:lumMod val="60000"/>
                  <a:lumOff val="40000"/>
                </a:schemeClr>
              </a:solidFill>
              <a:ln w="19050">
                <a:noFill/>
              </a:ln>
              <a:effectLst/>
            </c:spPr>
            <c:extLst>
              <c:ext xmlns:c16="http://schemas.microsoft.com/office/drawing/2014/chart" uri="{C3380CC4-5D6E-409C-BE32-E72D297353CC}">
                <c16:uniqueId val="{00000005-94A0-4A86-B37C-B747FE8162C2}"/>
              </c:ext>
            </c:extLst>
          </c:dPt>
          <c:dLbls>
            <c:dLbl>
              <c:idx val="0"/>
              <c:layout>
                <c:manualLayout>
                  <c:x val="-0.17664545056867892"/>
                  <c:y val="8.4667541557305343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4A0-4A86-B37C-B747FE8162C2}"/>
                </c:ext>
              </c:extLst>
            </c:dLbl>
            <c:dLbl>
              <c:idx val="1"/>
              <c:layout>
                <c:manualLayout>
                  <c:x val="0.15434930008748901"/>
                  <c:y val="-0.1351527413240011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4A0-4A86-B37C-B747FE8162C2}"/>
                </c:ext>
              </c:extLst>
            </c:dLbl>
            <c:dLbl>
              <c:idx val="2"/>
              <c:layout>
                <c:manualLayout>
                  <c:x val="0.13013385826771653"/>
                  <c:y val="0.2105679498396033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4A0-4A86-B37C-B747FE8162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Segment'!$A$2:$A$5</c:f>
              <c:strCache>
                <c:ptCount val="3"/>
                <c:pt idx="0">
                  <c:v>Consumer</c:v>
                </c:pt>
                <c:pt idx="1">
                  <c:v>Corporate</c:v>
                </c:pt>
                <c:pt idx="2">
                  <c:v>Home Office</c:v>
                </c:pt>
              </c:strCache>
            </c:strRef>
          </c:cat>
          <c:val>
            <c:numRef>
              <c:f>'Customer Segment'!$B$2:$B$5</c:f>
              <c:numCache>
                <c:formatCode>\$#,##0;\(\$#,##0\);\$#,##0</c:formatCode>
                <c:ptCount val="3"/>
                <c:pt idx="0">
                  <c:v>1056016.0926999999</c:v>
                </c:pt>
                <c:pt idx="1">
                  <c:v>654234.32319999998</c:v>
                </c:pt>
                <c:pt idx="2">
                  <c:v>406164.79450000002</c:v>
                </c:pt>
              </c:numCache>
            </c:numRef>
          </c:val>
          <c:extLst>
            <c:ext xmlns:c16="http://schemas.microsoft.com/office/drawing/2014/chart" uri="{C3380CC4-5D6E-409C-BE32-E72D297353CC}">
              <c16:uniqueId val="{00000006-94A0-4A86-B37C-B747FE8162C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project.xlsm]Product SubCategory!PivotTable16</c:name>
    <c:fmtId val="6"/>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SubCategory'!$B$1</c:f>
              <c:strCache>
                <c:ptCount val="1"/>
                <c:pt idx="0">
                  <c:v>Total</c:v>
                </c:pt>
              </c:strCache>
            </c:strRef>
          </c:tx>
          <c:spPr>
            <a:solidFill>
              <a:schemeClr val="accent6"/>
            </a:solidFill>
            <a:ln>
              <a:noFill/>
            </a:ln>
            <a:effectLst/>
          </c:spPr>
          <c:invertIfNegative val="0"/>
          <c:cat>
            <c:multiLvlStrRef>
              <c:f>'Product SubCategory'!$A$2:$A$22</c:f>
              <c:multiLvlStrCache>
                <c:ptCount val="17"/>
                <c:lvl>
                  <c:pt idx="0">
                    <c:v>Chairs</c:v>
                  </c:pt>
                  <c:pt idx="1">
                    <c:v>Tables</c:v>
                  </c:pt>
                  <c:pt idx="2">
                    <c:v>Bookcases</c:v>
                  </c:pt>
                  <c:pt idx="3">
                    <c:v>Furnishings</c:v>
                  </c:pt>
                  <c:pt idx="4">
                    <c:v>Storage</c:v>
                  </c:pt>
                  <c:pt idx="5">
                    <c:v>Binders</c:v>
                  </c:pt>
                  <c:pt idx="6">
                    <c:v>Appliances</c:v>
                  </c:pt>
                  <c:pt idx="7">
                    <c:v>Paper</c:v>
                  </c:pt>
                  <c:pt idx="8">
                    <c:v>Supplies</c:v>
                  </c:pt>
                  <c:pt idx="9">
                    <c:v>Art</c:v>
                  </c:pt>
                  <c:pt idx="10">
                    <c:v>Envelopes</c:v>
                  </c:pt>
                  <c:pt idx="11">
                    <c:v>Labels</c:v>
                  </c:pt>
                  <c:pt idx="12">
                    <c:v>Fasteners</c:v>
                  </c:pt>
                  <c:pt idx="13">
                    <c:v>Phones</c:v>
                  </c:pt>
                  <c:pt idx="14">
                    <c:v>Machines</c:v>
                  </c:pt>
                  <c:pt idx="15">
                    <c:v>Accessories</c:v>
                  </c:pt>
                  <c:pt idx="16">
                    <c:v>Copiers</c:v>
                  </c:pt>
                </c:lvl>
                <c:lvl>
                  <c:pt idx="0">
                    <c:v>Furniture</c:v>
                  </c:pt>
                  <c:pt idx="4">
                    <c:v>Office Supplies</c:v>
                  </c:pt>
                  <c:pt idx="13">
                    <c:v>Technology</c:v>
                  </c:pt>
                </c:lvl>
              </c:multiLvlStrCache>
            </c:multiLvlStrRef>
          </c:cat>
          <c:val>
            <c:numRef>
              <c:f>'Product SubCategory'!$B$2:$B$22</c:f>
              <c:numCache>
                <c:formatCode>\$#,##0;\(\$#,##0\);\$#,##0</c:formatCode>
                <c:ptCount val="17"/>
                <c:pt idx="0">
                  <c:v>303013.02899999998</c:v>
                </c:pt>
                <c:pt idx="1">
                  <c:v>189923.25</c:v>
                </c:pt>
                <c:pt idx="2">
                  <c:v>107435.3554</c:v>
                </c:pt>
                <c:pt idx="3">
                  <c:v>82127.614000000001</c:v>
                </c:pt>
                <c:pt idx="4">
                  <c:v>209163.68</c:v>
                </c:pt>
                <c:pt idx="5">
                  <c:v>193429.584</c:v>
                </c:pt>
                <c:pt idx="6">
                  <c:v>97402.379000000001</c:v>
                </c:pt>
                <c:pt idx="7">
                  <c:v>71338.923999999999</c:v>
                </c:pt>
                <c:pt idx="8">
                  <c:v>43477.576000000001</c:v>
                </c:pt>
                <c:pt idx="9">
                  <c:v>25689.668000000001</c:v>
                </c:pt>
                <c:pt idx="10">
                  <c:v>15556.656000000001</c:v>
                </c:pt>
                <c:pt idx="11">
                  <c:v>11600.446</c:v>
                </c:pt>
                <c:pt idx="12">
                  <c:v>2811.19</c:v>
                </c:pt>
                <c:pt idx="13">
                  <c:v>302373.44</c:v>
                </c:pt>
                <c:pt idx="14">
                  <c:v>176080.24100000001</c:v>
                </c:pt>
                <c:pt idx="15">
                  <c:v>154663.98800000001</c:v>
                </c:pt>
                <c:pt idx="16">
                  <c:v>130328.19</c:v>
                </c:pt>
              </c:numCache>
            </c:numRef>
          </c:val>
          <c:extLst>
            <c:ext xmlns:c16="http://schemas.microsoft.com/office/drawing/2014/chart" uri="{C3380CC4-5D6E-409C-BE32-E72D297353CC}">
              <c16:uniqueId val="{00000000-5327-47AC-AA2C-B3B4ACD4147B}"/>
            </c:ext>
          </c:extLst>
        </c:ser>
        <c:dLbls>
          <c:showLegendKey val="0"/>
          <c:showVal val="0"/>
          <c:showCatName val="0"/>
          <c:showSerName val="0"/>
          <c:showPercent val="0"/>
          <c:showBubbleSize val="0"/>
        </c:dLbls>
        <c:gapWidth val="219"/>
        <c:overlap val="-27"/>
        <c:axId val="2054766143"/>
        <c:axId val="2054772383"/>
      </c:barChart>
      <c:catAx>
        <c:axId val="2054766143"/>
        <c:scaling>
          <c:orientation val="minMax"/>
        </c:scaling>
        <c:delete val="0"/>
        <c:axPos val="b"/>
        <c:numFmt formatCode="General" sourceLinked="1"/>
        <c:majorTickMark val="none"/>
        <c:minorTickMark val="none"/>
        <c:tickLblPos val="nextTo"/>
        <c:spPr>
          <a:noFill/>
          <a:ln w="9525" cap="flat" cmpd="sng" algn="ctr">
            <a:solidFill>
              <a:schemeClr val="tx1">
                <a:lumMod val="65000"/>
                <a:lumOff val="3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4772383"/>
        <c:crosses val="autoZero"/>
        <c:auto val="1"/>
        <c:lblAlgn val="ctr"/>
        <c:lblOffset val="100"/>
        <c:noMultiLvlLbl val="0"/>
      </c:catAx>
      <c:valAx>
        <c:axId val="205477238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4766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project.xlsm]Sales Person!PivotTable18</c:name>
    <c:fmtId val="5"/>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50000"/>
            </a:schemeClr>
          </a:solidFill>
          <a:ln>
            <a:noFill/>
          </a:ln>
          <a:effectLst/>
        </c:spPr>
      </c:pivotFmt>
      <c:pivotFmt>
        <c:idx val="4"/>
        <c:spPr>
          <a:solidFill>
            <a:schemeClr val="accent6">
              <a:lumMod val="75000"/>
            </a:schemeClr>
          </a:solidFill>
          <a:ln>
            <a:noFill/>
          </a:ln>
          <a:effectLst/>
        </c:spPr>
      </c:pivotFmt>
      <c:pivotFmt>
        <c:idx val="5"/>
        <c:spPr>
          <a:solidFill>
            <a:schemeClr val="accent6">
              <a:lumMod val="60000"/>
              <a:lumOff val="40000"/>
            </a:schemeClr>
          </a:solidFill>
          <a:ln>
            <a:noFill/>
          </a:ln>
          <a:effectLst/>
        </c:spPr>
      </c:pivotFmt>
      <c:pivotFmt>
        <c:idx val="6"/>
        <c:spPr>
          <a:solidFill>
            <a:schemeClr val="accent6">
              <a:lumMod val="40000"/>
              <a:lumOff val="60000"/>
            </a:schemeClr>
          </a:solidFill>
          <a:ln>
            <a:noFill/>
          </a:ln>
          <a:effectLst/>
        </c:spPr>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40000"/>
              <a:lumOff val="60000"/>
            </a:schemeClr>
          </a:solidFill>
          <a:ln>
            <a:noFill/>
          </a:ln>
          <a:effectLst/>
        </c:spPr>
      </c:pivotFmt>
      <c:pivotFmt>
        <c:idx val="9"/>
        <c:spPr>
          <a:solidFill>
            <a:schemeClr val="accent6">
              <a:lumMod val="60000"/>
              <a:lumOff val="40000"/>
            </a:schemeClr>
          </a:solidFill>
          <a:ln>
            <a:noFill/>
          </a:ln>
          <a:effectLst/>
        </c:spPr>
      </c:pivotFmt>
      <c:pivotFmt>
        <c:idx val="10"/>
        <c:spPr>
          <a:solidFill>
            <a:schemeClr val="accent6">
              <a:lumMod val="75000"/>
            </a:schemeClr>
          </a:solidFill>
          <a:ln>
            <a:noFill/>
          </a:ln>
          <a:effectLst/>
        </c:spPr>
      </c:pivotFmt>
      <c:pivotFmt>
        <c:idx val="11"/>
        <c:spPr>
          <a:solidFill>
            <a:schemeClr val="accent6">
              <a:lumMod val="50000"/>
            </a:schemeClr>
          </a:solidFill>
          <a:ln>
            <a:noFill/>
          </a:ln>
          <a:effectLst/>
        </c:spPr>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40000"/>
              <a:lumOff val="60000"/>
            </a:schemeClr>
          </a:solidFill>
          <a:ln>
            <a:noFill/>
          </a:ln>
          <a:effectLst/>
        </c:spPr>
      </c:pivotFmt>
      <c:pivotFmt>
        <c:idx val="14"/>
        <c:spPr>
          <a:solidFill>
            <a:schemeClr val="accent6">
              <a:lumMod val="60000"/>
              <a:lumOff val="40000"/>
            </a:schemeClr>
          </a:solidFill>
          <a:ln>
            <a:noFill/>
          </a:ln>
          <a:effectLst/>
        </c:spPr>
      </c:pivotFmt>
      <c:pivotFmt>
        <c:idx val="15"/>
        <c:spPr>
          <a:solidFill>
            <a:schemeClr val="accent6">
              <a:lumMod val="75000"/>
            </a:schemeClr>
          </a:solidFill>
          <a:ln>
            <a:noFill/>
          </a:ln>
          <a:effectLst/>
        </c:spPr>
      </c:pivotFmt>
      <c:pivotFmt>
        <c:idx val="16"/>
        <c:spPr>
          <a:solidFill>
            <a:schemeClr val="accent6">
              <a:lumMod val="50000"/>
            </a:schemeClr>
          </a:solidFill>
          <a:ln>
            <a:noFill/>
          </a:ln>
          <a:effectLst/>
        </c:spPr>
      </c:pivotFmt>
    </c:pivotFmts>
    <c:plotArea>
      <c:layout/>
      <c:barChart>
        <c:barDir val="bar"/>
        <c:grouping val="clustered"/>
        <c:varyColors val="0"/>
        <c:ser>
          <c:idx val="0"/>
          <c:order val="0"/>
          <c:tx>
            <c:strRef>
              <c:f>'Sales Person'!$B$1</c:f>
              <c:strCache>
                <c:ptCount val="1"/>
                <c:pt idx="0">
                  <c:v>Total</c:v>
                </c:pt>
              </c:strCache>
            </c:strRef>
          </c:tx>
          <c:spPr>
            <a:solidFill>
              <a:schemeClr val="accent6"/>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74D6-4F38-9E13-1CCF0744B4C3}"/>
              </c:ext>
            </c:extLst>
          </c:dPt>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74D6-4F38-9E13-1CCF0744B4C3}"/>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5-74D6-4F38-9E13-1CCF0744B4C3}"/>
              </c:ext>
            </c:extLst>
          </c:dPt>
          <c:dPt>
            <c:idx val="3"/>
            <c:invertIfNegative val="0"/>
            <c:bubble3D val="0"/>
            <c:spPr>
              <a:solidFill>
                <a:schemeClr val="accent6">
                  <a:lumMod val="50000"/>
                </a:schemeClr>
              </a:solidFill>
              <a:ln>
                <a:noFill/>
              </a:ln>
              <a:effectLst/>
            </c:spPr>
            <c:extLst>
              <c:ext xmlns:c16="http://schemas.microsoft.com/office/drawing/2014/chart" uri="{C3380CC4-5D6E-409C-BE32-E72D297353CC}">
                <c16:uniqueId val="{00000007-74D6-4F38-9E13-1CCF0744B4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Person'!$A$2:$A$6</c:f>
              <c:strCache>
                <c:ptCount val="4"/>
                <c:pt idx="0">
                  <c:v>Cassandra Brandow</c:v>
                </c:pt>
                <c:pt idx="1">
                  <c:v>Kelly Williams</c:v>
                </c:pt>
                <c:pt idx="2">
                  <c:v>Anna Andreadi</c:v>
                </c:pt>
                <c:pt idx="3">
                  <c:v>Chuck Magee</c:v>
                </c:pt>
              </c:strCache>
            </c:strRef>
          </c:cat>
          <c:val>
            <c:numRef>
              <c:f>'Sales Person'!$B$2:$B$6</c:f>
              <c:numCache>
                <c:formatCode>\$#,##0;\(\$#,##0\);\$#,##0</c:formatCode>
                <c:ptCount val="4"/>
                <c:pt idx="0">
                  <c:v>374412.80800000002</c:v>
                </c:pt>
                <c:pt idx="1">
                  <c:v>487232.91139999998</c:v>
                </c:pt>
                <c:pt idx="2">
                  <c:v>617974.76699999999</c:v>
                </c:pt>
                <c:pt idx="3">
                  <c:v>636794.72400000005</c:v>
                </c:pt>
              </c:numCache>
            </c:numRef>
          </c:val>
          <c:extLst>
            <c:ext xmlns:c16="http://schemas.microsoft.com/office/drawing/2014/chart" uri="{C3380CC4-5D6E-409C-BE32-E72D297353CC}">
              <c16:uniqueId val="{00000008-74D6-4F38-9E13-1CCF0744B4C3}"/>
            </c:ext>
          </c:extLst>
        </c:ser>
        <c:dLbls>
          <c:dLblPos val="outEnd"/>
          <c:showLegendKey val="0"/>
          <c:showVal val="1"/>
          <c:showCatName val="0"/>
          <c:showSerName val="0"/>
          <c:showPercent val="0"/>
          <c:showBubbleSize val="0"/>
        </c:dLbls>
        <c:gapWidth val="100"/>
        <c:axId val="127764112"/>
        <c:axId val="127772432"/>
      </c:barChart>
      <c:catAx>
        <c:axId val="12776411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7772432"/>
        <c:crosses val="autoZero"/>
        <c:auto val="1"/>
        <c:lblAlgn val="ctr"/>
        <c:lblOffset val="100"/>
        <c:noMultiLvlLbl val="0"/>
      </c:catAx>
      <c:valAx>
        <c:axId val="127772432"/>
        <c:scaling>
          <c:orientation val="minMax"/>
        </c:scaling>
        <c:delete val="1"/>
        <c:axPos val="b"/>
        <c:numFmt formatCode="&quot;$&quot;0,&quot;K&quot;" sourceLinked="0"/>
        <c:majorTickMark val="none"/>
        <c:minorTickMark val="none"/>
        <c:tickLblPos val="nextTo"/>
        <c:crossAx val="127764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project.xlsm]Region!PivotTable9</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60000"/>
              <a:lumOff val="40000"/>
            </a:schemeClr>
          </a:solidFill>
          <a:ln>
            <a:noFill/>
          </a:ln>
          <a:effectLst/>
        </c:spPr>
      </c:pivotFmt>
      <c:pivotFmt>
        <c:idx val="4"/>
        <c:spPr>
          <a:solidFill>
            <a:schemeClr val="accent6">
              <a:lumMod val="40000"/>
              <a:lumOff val="60000"/>
            </a:schemeClr>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a:noFill/>
          </a:ln>
          <a:effectLst/>
        </c:spPr>
      </c:pivotFmt>
      <c:pivotFmt>
        <c:idx val="7"/>
        <c:spPr>
          <a:solidFill>
            <a:schemeClr val="accent6">
              <a:lumMod val="75000"/>
            </a:schemeClr>
          </a:solidFill>
          <a:ln>
            <a:noFill/>
          </a:ln>
          <a:effectLst/>
        </c:spPr>
      </c:pivotFmt>
      <c:pivotFmt>
        <c:idx val="8"/>
        <c:spPr>
          <a:solidFill>
            <a:schemeClr val="accent6">
              <a:lumMod val="60000"/>
              <a:lumOff val="40000"/>
            </a:schemeClr>
          </a:solidFill>
          <a:ln>
            <a:noFill/>
          </a:ln>
          <a:effectLst/>
        </c:spPr>
      </c:pivotFmt>
      <c:pivotFmt>
        <c:idx val="9"/>
        <c:spPr>
          <a:solidFill>
            <a:schemeClr val="accent6">
              <a:lumMod val="40000"/>
              <a:lumOff val="6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50000"/>
            </a:schemeClr>
          </a:solidFill>
          <a:ln>
            <a:noFill/>
          </a:ln>
          <a:effectLst/>
        </c:spPr>
      </c:pivotFmt>
      <c:pivotFmt>
        <c:idx val="12"/>
        <c:spPr>
          <a:solidFill>
            <a:schemeClr val="accent6">
              <a:lumMod val="75000"/>
            </a:schemeClr>
          </a:solidFill>
          <a:ln>
            <a:noFill/>
          </a:ln>
          <a:effectLst/>
        </c:spPr>
      </c:pivotFmt>
      <c:pivotFmt>
        <c:idx val="13"/>
        <c:spPr>
          <a:solidFill>
            <a:schemeClr val="accent6">
              <a:lumMod val="60000"/>
              <a:lumOff val="40000"/>
            </a:schemeClr>
          </a:solidFill>
          <a:ln>
            <a:noFill/>
          </a:ln>
          <a:effectLst/>
        </c:spPr>
      </c:pivotFmt>
      <c:pivotFmt>
        <c:idx val="14"/>
        <c:spPr>
          <a:solidFill>
            <a:schemeClr val="accent6">
              <a:lumMod val="40000"/>
              <a:lumOff val="60000"/>
            </a:schemeClr>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50000"/>
            </a:schemeClr>
          </a:solidFill>
          <a:ln>
            <a:noFill/>
          </a:ln>
          <a:effectLst/>
        </c:spPr>
      </c:pivotFmt>
      <c:pivotFmt>
        <c:idx val="17"/>
        <c:spPr>
          <a:solidFill>
            <a:schemeClr val="accent6">
              <a:lumMod val="75000"/>
            </a:schemeClr>
          </a:solidFill>
          <a:ln>
            <a:noFill/>
          </a:ln>
          <a:effectLst/>
        </c:spPr>
      </c:pivotFmt>
      <c:pivotFmt>
        <c:idx val="18"/>
        <c:spPr>
          <a:solidFill>
            <a:schemeClr val="accent6">
              <a:lumMod val="60000"/>
              <a:lumOff val="40000"/>
            </a:schemeClr>
          </a:solidFill>
          <a:ln>
            <a:noFill/>
          </a:ln>
          <a:effectLst/>
        </c:spPr>
      </c:pivotFmt>
      <c:pivotFmt>
        <c:idx val="19"/>
        <c:spPr>
          <a:solidFill>
            <a:schemeClr val="accent6">
              <a:lumMod val="40000"/>
              <a:lumOff val="60000"/>
            </a:schemeClr>
          </a:solidFill>
          <a:ln>
            <a:noFill/>
          </a:ln>
          <a:effectLst/>
        </c:spP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50000"/>
            </a:schemeClr>
          </a:solidFill>
          <a:ln>
            <a:noFill/>
          </a:ln>
          <a:effectLst/>
        </c:spPr>
      </c:pivotFmt>
      <c:pivotFmt>
        <c:idx val="22"/>
        <c:spPr>
          <a:solidFill>
            <a:schemeClr val="accent6">
              <a:lumMod val="75000"/>
            </a:schemeClr>
          </a:solidFill>
          <a:ln>
            <a:noFill/>
          </a:ln>
          <a:effectLst/>
        </c:spPr>
      </c:pivotFmt>
      <c:pivotFmt>
        <c:idx val="23"/>
        <c:spPr>
          <a:solidFill>
            <a:schemeClr val="accent6">
              <a:lumMod val="60000"/>
              <a:lumOff val="40000"/>
            </a:schemeClr>
          </a:solidFill>
          <a:ln>
            <a:noFill/>
          </a:ln>
          <a:effectLst/>
        </c:spPr>
      </c:pivotFmt>
      <c:pivotFmt>
        <c:idx val="24"/>
        <c:spPr>
          <a:solidFill>
            <a:schemeClr val="accent6">
              <a:lumMod val="40000"/>
              <a:lumOff val="60000"/>
            </a:schemeClr>
          </a:solidFill>
          <a:ln>
            <a:noFill/>
          </a:ln>
          <a:effectLst/>
        </c:spPr>
      </c:pivotFmt>
    </c:pivotFmts>
    <c:plotArea>
      <c:layout/>
      <c:barChart>
        <c:barDir val="col"/>
        <c:grouping val="clustered"/>
        <c:varyColors val="0"/>
        <c:ser>
          <c:idx val="0"/>
          <c:order val="0"/>
          <c:tx>
            <c:strRef>
              <c:f>Region!$B$1</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1-EE1B-4BDD-AE60-457E3AFD77E9}"/>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3-EE1B-4BDD-AE60-457E3AFD77E9}"/>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5-EE1B-4BDD-AE60-457E3AFD77E9}"/>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7-EE1B-4BDD-AE60-457E3AFD77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Region!$A$2:$A$6</c:f>
              <c:strCache>
                <c:ptCount val="4"/>
                <c:pt idx="0">
                  <c:v>East</c:v>
                </c:pt>
                <c:pt idx="1">
                  <c:v>West</c:v>
                </c:pt>
                <c:pt idx="2">
                  <c:v>Central</c:v>
                </c:pt>
                <c:pt idx="3">
                  <c:v>South</c:v>
                </c:pt>
              </c:strCache>
            </c:strRef>
          </c:cat>
          <c:val>
            <c:numRef>
              <c:f>Region!$B$2:$B$6</c:f>
              <c:numCache>
                <c:formatCode>\$#,##0;\(\$#,##0\);\$#,##0</c:formatCode>
                <c:ptCount val="4"/>
                <c:pt idx="0">
                  <c:v>636794.72400000005</c:v>
                </c:pt>
                <c:pt idx="1">
                  <c:v>617974.76699999999</c:v>
                </c:pt>
                <c:pt idx="2">
                  <c:v>487232.91139999998</c:v>
                </c:pt>
                <c:pt idx="3">
                  <c:v>374412.80800000002</c:v>
                </c:pt>
              </c:numCache>
            </c:numRef>
          </c:val>
          <c:extLst>
            <c:ext xmlns:c16="http://schemas.microsoft.com/office/drawing/2014/chart" uri="{C3380CC4-5D6E-409C-BE32-E72D297353CC}">
              <c16:uniqueId val="{00000008-EE1B-4BDD-AE60-457E3AFD77E9}"/>
            </c:ext>
          </c:extLst>
        </c:ser>
        <c:dLbls>
          <c:dLblPos val="outEnd"/>
          <c:showLegendKey val="0"/>
          <c:showVal val="1"/>
          <c:showCatName val="0"/>
          <c:showSerName val="0"/>
          <c:showPercent val="0"/>
          <c:showBubbleSize val="0"/>
        </c:dLbls>
        <c:gapWidth val="100"/>
        <c:overlap val="-27"/>
        <c:axId val="222688496"/>
        <c:axId val="222690160"/>
      </c:barChart>
      <c:catAx>
        <c:axId val="22268849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2690160"/>
        <c:crosses val="autoZero"/>
        <c:auto val="1"/>
        <c:lblAlgn val="ctr"/>
        <c:lblOffset val="100"/>
        <c:noMultiLvlLbl val="0"/>
      </c:catAx>
      <c:valAx>
        <c:axId val="222690160"/>
        <c:scaling>
          <c:orientation val="minMax"/>
        </c:scaling>
        <c:delete val="1"/>
        <c:axPos val="l"/>
        <c:numFmt formatCode="\$#,##0;\(\$#,##0\);\$#,##0" sourceLinked="1"/>
        <c:majorTickMark val="none"/>
        <c:minorTickMark val="none"/>
        <c:tickLblPos val="nextTo"/>
        <c:crossAx val="222688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project.xlsm]Line Chart!PivotTable8</c:name>
    <c:fmtId val="8"/>
  </c:pivotSource>
  <c:chart>
    <c:autoTitleDeleted val="1"/>
    <c:pivotFmts>
      <c:pivotFmt>
        <c:idx val="0"/>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Chart'!$B$24</c:f>
              <c:strCache>
                <c:ptCount val="1"/>
                <c:pt idx="0">
                  <c:v>Total</c:v>
                </c:pt>
              </c:strCache>
            </c:strRef>
          </c:tx>
          <c:spPr>
            <a:ln w="28575" cap="rnd">
              <a:solidFill>
                <a:schemeClr val="accent6"/>
              </a:solidFill>
              <a:round/>
            </a:ln>
            <a:effectLst/>
          </c:spPr>
          <c:marker>
            <c:symbol val="none"/>
          </c:marker>
          <c:cat>
            <c:multiLvlStrRef>
              <c:f>'Line Chart'!$A$25:$A$45</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2018</c:v>
                  </c:pt>
                  <c:pt idx="4">
                    <c:v>2019</c:v>
                  </c:pt>
                  <c:pt idx="8">
                    <c:v>2020</c:v>
                  </c:pt>
                  <c:pt idx="12">
                    <c:v>2021</c:v>
                  </c:pt>
                </c:lvl>
              </c:multiLvlStrCache>
            </c:multiLvlStrRef>
          </c:cat>
          <c:val>
            <c:numRef>
              <c:f>'Line Chart'!$B$25:$B$45</c:f>
              <c:numCache>
                <c:formatCode>\$#,##0;\(\$#,##0\);\$#,##0</c:formatCode>
                <c:ptCount val="16"/>
                <c:pt idx="0">
                  <c:v>3687.3663999999999</c:v>
                </c:pt>
                <c:pt idx="1">
                  <c:v>11006.934300000001</c:v>
                </c:pt>
                <c:pt idx="2">
                  <c:v>12725.66</c:v>
                </c:pt>
                <c:pt idx="3">
                  <c:v>21665.395100000002</c:v>
                </c:pt>
                <c:pt idx="4">
                  <c:v>10016.1515</c:v>
                </c:pt>
                <c:pt idx="5">
                  <c:v>9895.9676999999992</c:v>
                </c:pt>
                <c:pt idx="6">
                  <c:v>15749.2264</c:v>
                </c:pt>
                <c:pt idx="7">
                  <c:v>21535.2281</c:v>
                </c:pt>
                <c:pt idx="8">
                  <c:v>10679.498900000001</c:v>
                </c:pt>
                <c:pt idx="9">
                  <c:v>16138.0861</c:v>
                </c:pt>
                <c:pt idx="10">
                  <c:v>14834.3894</c:v>
                </c:pt>
                <c:pt idx="11">
                  <c:v>37530.814200000001</c:v>
                </c:pt>
                <c:pt idx="12">
                  <c:v>15717.8796</c:v>
                </c:pt>
                <c:pt idx="13">
                  <c:v>14841.259899999999</c:v>
                </c:pt>
                <c:pt idx="14">
                  <c:v>21919.420300000002</c:v>
                </c:pt>
                <c:pt idx="15">
                  <c:v>25233.4411</c:v>
                </c:pt>
              </c:numCache>
            </c:numRef>
          </c:val>
          <c:smooth val="0"/>
          <c:extLst>
            <c:ext xmlns:c16="http://schemas.microsoft.com/office/drawing/2014/chart" uri="{C3380CC4-5D6E-409C-BE32-E72D297353CC}">
              <c16:uniqueId val="{00000000-E7A3-41D4-AF37-2FA69AEF6070}"/>
            </c:ext>
          </c:extLst>
        </c:ser>
        <c:dLbls>
          <c:showLegendKey val="0"/>
          <c:showVal val="0"/>
          <c:showCatName val="0"/>
          <c:showSerName val="0"/>
          <c:showPercent val="0"/>
          <c:showBubbleSize val="0"/>
        </c:dLbls>
        <c:smooth val="0"/>
        <c:axId val="1859654607"/>
        <c:axId val="1859657103"/>
      </c:lineChart>
      <c:catAx>
        <c:axId val="18596546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crossAx val="1859657103"/>
        <c:crosses val="autoZero"/>
        <c:auto val="1"/>
        <c:lblAlgn val="ctr"/>
        <c:lblOffset val="100"/>
        <c:noMultiLvlLbl val="0"/>
      </c:catAx>
      <c:valAx>
        <c:axId val="185965710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crossAx val="1859654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project.xlsm]Region!PivotTable11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60000"/>
              <a:lumOff val="40000"/>
            </a:schemeClr>
          </a:solidFill>
          <a:ln>
            <a:noFill/>
          </a:ln>
          <a:effectLst/>
        </c:spPr>
      </c:pivotFmt>
      <c:pivotFmt>
        <c:idx val="4"/>
        <c:spPr>
          <a:solidFill>
            <a:schemeClr val="accent6">
              <a:lumMod val="40000"/>
              <a:lumOff val="60000"/>
            </a:schemeClr>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a:noFill/>
          </a:ln>
          <a:effectLst/>
        </c:spPr>
      </c:pivotFmt>
      <c:pivotFmt>
        <c:idx val="7"/>
        <c:spPr>
          <a:solidFill>
            <a:schemeClr val="accent6">
              <a:lumMod val="75000"/>
            </a:schemeClr>
          </a:solidFill>
          <a:ln>
            <a:noFill/>
          </a:ln>
          <a:effectLst/>
        </c:spPr>
      </c:pivotFmt>
      <c:pivotFmt>
        <c:idx val="8"/>
        <c:spPr>
          <a:solidFill>
            <a:schemeClr val="accent6">
              <a:lumMod val="60000"/>
              <a:lumOff val="40000"/>
            </a:schemeClr>
          </a:solidFill>
          <a:ln>
            <a:noFill/>
          </a:ln>
          <a:effectLst/>
        </c:spPr>
      </c:pivotFmt>
      <c:pivotFmt>
        <c:idx val="9"/>
        <c:spPr>
          <a:solidFill>
            <a:schemeClr val="accent6">
              <a:lumMod val="40000"/>
              <a:lumOff val="6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50000"/>
            </a:schemeClr>
          </a:solidFill>
          <a:ln>
            <a:noFill/>
          </a:ln>
          <a:effectLst/>
        </c:spPr>
      </c:pivotFmt>
      <c:pivotFmt>
        <c:idx val="12"/>
        <c:spPr>
          <a:solidFill>
            <a:schemeClr val="accent6">
              <a:lumMod val="75000"/>
            </a:schemeClr>
          </a:solidFill>
          <a:ln>
            <a:noFill/>
          </a:ln>
          <a:effectLst/>
        </c:spPr>
      </c:pivotFmt>
      <c:pivotFmt>
        <c:idx val="13"/>
        <c:spPr>
          <a:solidFill>
            <a:schemeClr val="accent6">
              <a:lumMod val="60000"/>
              <a:lumOff val="40000"/>
            </a:schemeClr>
          </a:solidFill>
          <a:ln>
            <a:noFill/>
          </a:ln>
          <a:effectLst/>
        </c:spPr>
      </c:pivotFmt>
      <c:pivotFmt>
        <c:idx val="14"/>
        <c:spPr>
          <a:solidFill>
            <a:schemeClr val="accent6">
              <a:lumMod val="40000"/>
              <a:lumOff val="60000"/>
            </a:schemeClr>
          </a:solidFill>
          <a:ln>
            <a:noFill/>
          </a:ln>
          <a:effectLst/>
        </c:spPr>
      </c:pivotFmt>
    </c:pivotFmts>
    <c:plotArea>
      <c:layout/>
      <c:barChart>
        <c:barDir val="col"/>
        <c:grouping val="clustered"/>
        <c:varyColors val="0"/>
        <c:ser>
          <c:idx val="0"/>
          <c:order val="0"/>
          <c:tx>
            <c:strRef>
              <c:f>Region!$B$20</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1-2A36-4A88-A7FA-B23969AA6B0A}"/>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3-2A36-4A88-A7FA-B23969AA6B0A}"/>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5-2A36-4A88-A7FA-B23969AA6B0A}"/>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7-2A36-4A88-A7FA-B23969AA6B0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Region!$A$21:$A$25</c:f>
              <c:strCache>
                <c:ptCount val="4"/>
                <c:pt idx="0">
                  <c:v>West</c:v>
                </c:pt>
                <c:pt idx="1">
                  <c:v>East</c:v>
                </c:pt>
                <c:pt idx="2">
                  <c:v>South</c:v>
                </c:pt>
                <c:pt idx="3">
                  <c:v>Central</c:v>
                </c:pt>
              </c:strCache>
            </c:strRef>
          </c:cat>
          <c:val>
            <c:numRef>
              <c:f>Region!$B$21:$B$25</c:f>
              <c:numCache>
                <c:formatCode>\$#,##0;\(\$#,##0\);\$#,##0</c:formatCode>
                <c:ptCount val="4"/>
                <c:pt idx="0">
                  <c:v>88755.071100000001</c:v>
                </c:pt>
                <c:pt idx="1">
                  <c:v>86550.038199999995</c:v>
                </c:pt>
                <c:pt idx="2">
                  <c:v>44530.819799999997</c:v>
                </c:pt>
                <c:pt idx="3">
                  <c:v>43340.789900000003</c:v>
                </c:pt>
              </c:numCache>
            </c:numRef>
          </c:val>
          <c:extLst>
            <c:ext xmlns:c16="http://schemas.microsoft.com/office/drawing/2014/chart" uri="{C3380CC4-5D6E-409C-BE32-E72D297353CC}">
              <c16:uniqueId val="{00000008-2A36-4A88-A7FA-B23969AA6B0A}"/>
            </c:ext>
          </c:extLst>
        </c:ser>
        <c:dLbls>
          <c:dLblPos val="outEnd"/>
          <c:showLegendKey val="0"/>
          <c:showVal val="1"/>
          <c:showCatName val="0"/>
          <c:showSerName val="0"/>
          <c:showPercent val="0"/>
          <c:showBubbleSize val="0"/>
        </c:dLbls>
        <c:gapWidth val="100"/>
        <c:overlap val="-27"/>
        <c:axId val="211210384"/>
        <c:axId val="211208304"/>
      </c:barChart>
      <c:catAx>
        <c:axId val="21121038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1208304"/>
        <c:crosses val="autoZero"/>
        <c:auto val="1"/>
        <c:lblAlgn val="ctr"/>
        <c:lblOffset val="100"/>
        <c:noMultiLvlLbl val="0"/>
      </c:catAx>
      <c:valAx>
        <c:axId val="211208304"/>
        <c:scaling>
          <c:orientation val="minMax"/>
        </c:scaling>
        <c:delete val="1"/>
        <c:axPos val="l"/>
        <c:numFmt formatCode="\$#,##0;\(\$#,##0\);\$#,##0" sourceLinked="1"/>
        <c:majorTickMark val="none"/>
        <c:minorTickMark val="none"/>
        <c:tickLblPos val="nextTo"/>
        <c:crossAx val="211210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project.xlsm]Ship Mode!PivotTable13</c:name>
    <c:fmtId val="7"/>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50000"/>
            </a:schemeClr>
          </a:solidFill>
          <a:ln w="19050">
            <a:noFill/>
          </a:ln>
          <a:effectLst/>
        </c:spPr>
        <c:dLbl>
          <c:idx val="0"/>
          <c:layout>
            <c:manualLayout>
              <c:x val="-0.12777777777777777"/>
              <c:y val="0.16666666666666657"/>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lumMod val="75000"/>
            </a:schemeClr>
          </a:solidFill>
          <a:ln w="19050">
            <a:noFill/>
          </a:ln>
          <a:effectLst/>
        </c:spPr>
        <c:dLbl>
          <c:idx val="0"/>
          <c:layout>
            <c:manualLayout>
              <c:x val="0.11944444444444434"/>
              <c:y val="0.15277777777777768"/>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6">
              <a:lumMod val="60000"/>
              <a:lumOff val="40000"/>
            </a:schemeClr>
          </a:solidFill>
          <a:ln w="19050">
            <a:noFill/>
          </a:ln>
          <a:effectLst/>
        </c:spPr>
        <c:dLbl>
          <c:idx val="0"/>
          <c:layout>
            <c:manualLayout>
              <c:x val="0.15"/>
              <c:y val="-3.7037037037037077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6">
              <a:lumMod val="20000"/>
              <a:lumOff val="80000"/>
            </a:schemeClr>
          </a:solidFill>
          <a:ln w="19050">
            <a:noFill/>
          </a:ln>
          <a:effectLst/>
        </c:spPr>
        <c:dLbl>
          <c:idx val="0"/>
          <c:layout>
            <c:manualLayout>
              <c:x val="0.13055555555555556"/>
              <c:y val="-9.2592592592592601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lumMod val="20000"/>
              <a:lumOff val="80000"/>
            </a:schemeClr>
          </a:solidFill>
          <a:ln w="19050">
            <a:noFill/>
          </a:ln>
          <a:effectLst/>
        </c:spPr>
        <c:dLbl>
          <c:idx val="0"/>
          <c:layout>
            <c:manualLayout>
              <c:x val="0.13055555555555556"/>
              <c:y val="-9.2592592592592601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lumMod val="60000"/>
              <a:lumOff val="40000"/>
            </a:schemeClr>
          </a:solidFill>
          <a:ln w="19050">
            <a:noFill/>
          </a:ln>
          <a:effectLst/>
        </c:spPr>
        <c:dLbl>
          <c:idx val="0"/>
          <c:layout>
            <c:manualLayout>
              <c:x val="0.15"/>
              <c:y val="-3.7037037037037077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lumMod val="75000"/>
            </a:schemeClr>
          </a:solidFill>
          <a:ln w="19050">
            <a:noFill/>
          </a:ln>
          <a:effectLst/>
        </c:spPr>
        <c:dLbl>
          <c:idx val="0"/>
          <c:layout>
            <c:manualLayout>
              <c:x val="0.11944444444444434"/>
              <c:y val="0.15277777777777768"/>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6">
              <a:lumMod val="50000"/>
            </a:schemeClr>
          </a:solidFill>
          <a:ln w="19050">
            <a:noFill/>
          </a:ln>
          <a:effectLst/>
        </c:spPr>
        <c:dLbl>
          <c:idx val="0"/>
          <c:layout>
            <c:manualLayout>
              <c:x val="-0.12777777777777777"/>
              <c:y val="0.16666666666666657"/>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6">
              <a:lumMod val="20000"/>
              <a:lumOff val="80000"/>
            </a:schemeClr>
          </a:solidFill>
          <a:ln w="19050">
            <a:noFill/>
          </a:ln>
          <a:effectLst/>
        </c:spPr>
        <c:dLbl>
          <c:idx val="0"/>
          <c:layout>
            <c:manualLayout>
              <c:x val="0.13055555555555556"/>
              <c:y val="-9.2592592592592601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6">
              <a:lumMod val="60000"/>
              <a:lumOff val="40000"/>
            </a:schemeClr>
          </a:solidFill>
          <a:ln w="19050">
            <a:noFill/>
          </a:ln>
          <a:effectLst/>
        </c:spPr>
        <c:dLbl>
          <c:idx val="0"/>
          <c:layout>
            <c:manualLayout>
              <c:x val="0.15"/>
              <c:y val="-3.7037037037037077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6">
              <a:lumMod val="75000"/>
            </a:schemeClr>
          </a:solidFill>
          <a:ln w="19050">
            <a:noFill/>
          </a:ln>
          <a:effectLst/>
        </c:spPr>
        <c:dLbl>
          <c:idx val="0"/>
          <c:layout>
            <c:manualLayout>
              <c:x val="0.11944444444444434"/>
              <c:y val="0.15277777777777768"/>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6">
              <a:lumMod val="50000"/>
            </a:schemeClr>
          </a:solidFill>
          <a:ln w="19050">
            <a:noFill/>
          </a:ln>
          <a:effectLst/>
        </c:spPr>
        <c:dLbl>
          <c:idx val="0"/>
          <c:layout>
            <c:manualLayout>
              <c:x val="-0.12777777777777777"/>
              <c:y val="0.16666666666666657"/>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'Ship Mode'!$B$18</c:f>
              <c:strCache>
                <c:ptCount val="1"/>
                <c:pt idx="0">
                  <c:v>Total</c:v>
                </c:pt>
              </c:strCache>
            </c:strRef>
          </c:tx>
          <c:spPr>
            <a:ln>
              <a:noFill/>
            </a:ln>
          </c:spPr>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010-4E78-B0BC-64CC3966B382}"/>
              </c:ext>
            </c:extLst>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3-7010-4E78-B0BC-64CC3966B382}"/>
              </c:ext>
            </c:extLst>
          </c:dPt>
          <c:dPt>
            <c:idx val="2"/>
            <c:bubble3D val="0"/>
            <c:spPr>
              <a:solidFill>
                <a:schemeClr val="accent6">
                  <a:lumMod val="75000"/>
                </a:schemeClr>
              </a:solidFill>
              <a:ln w="19050">
                <a:noFill/>
              </a:ln>
              <a:effectLst/>
            </c:spPr>
            <c:extLst>
              <c:ext xmlns:c16="http://schemas.microsoft.com/office/drawing/2014/chart" uri="{C3380CC4-5D6E-409C-BE32-E72D297353CC}">
                <c16:uniqueId val="{00000005-7010-4E78-B0BC-64CC3966B382}"/>
              </c:ext>
            </c:extLst>
          </c:dPt>
          <c:dPt>
            <c:idx val="3"/>
            <c:bubble3D val="0"/>
            <c:spPr>
              <a:solidFill>
                <a:schemeClr val="accent6">
                  <a:lumMod val="50000"/>
                </a:schemeClr>
              </a:solidFill>
              <a:ln w="19050">
                <a:noFill/>
              </a:ln>
              <a:effectLst/>
            </c:spPr>
            <c:extLst>
              <c:ext xmlns:c16="http://schemas.microsoft.com/office/drawing/2014/chart" uri="{C3380CC4-5D6E-409C-BE32-E72D297353CC}">
                <c16:uniqueId val="{00000007-7010-4E78-B0BC-64CC3966B382}"/>
              </c:ext>
            </c:extLst>
          </c:dPt>
          <c:dLbls>
            <c:dLbl>
              <c:idx val="0"/>
              <c:layout>
                <c:manualLayout>
                  <c:x val="0.13055555555555556"/>
                  <c:y val="-9.25925925925926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010-4E78-B0BC-64CC3966B382}"/>
                </c:ext>
              </c:extLst>
            </c:dLbl>
            <c:dLbl>
              <c:idx val="1"/>
              <c:layout>
                <c:manualLayout>
                  <c:x val="0.15"/>
                  <c:y val="-3.70370370370370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010-4E78-B0BC-64CC3966B382}"/>
                </c:ext>
              </c:extLst>
            </c:dLbl>
            <c:dLbl>
              <c:idx val="2"/>
              <c:layout>
                <c:manualLayout>
                  <c:x val="0.11944444444444434"/>
                  <c:y val="0.1527777777777776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010-4E78-B0BC-64CC3966B382}"/>
                </c:ext>
              </c:extLst>
            </c:dLbl>
            <c:dLbl>
              <c:idx val="3"/>
              <c:layout>
                <c:manualLayout>
                  <c:x val="-0.12777777777777777"/>
                  <c:y val="0.1666666666666665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010-4E78-B0BC-64CC3966B382}"/>
                </c:ext>
              </c:extLst>
            </c:dLbl>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 Mode'!$A$19:$A$23</c:f>
              <c:strCache>
                <c:ptCount val="4"/>
                <c:pt idx="0">
                  <c:v>First Class</c:v>
                </c:pt>
                <c:pt idx="1">
                  <c:v>Same Day</c:v>
                </c:pt>
                <c:pt idx="2">
                  <c:v>Second Class</c:v>
                </c:pt>
                <c:pt idx="3">
                  <c:v>Standard Class</c:v>
                </c:pt>
              </c:strCache>
            </c:strRef>
          </c:cat>
          <c:val>
            <c:numRef>
              <c:f>'Ship Mode'!$B$19:$B$23</c:f>
              <c:numCache>
                <c:formatCode>\$#,##0;\(\$#,##0\);\$#,##0</c:formatCode>
                <c:ptCount val="4"/>
                <c:pt idx="0">
                  <c:v>40931.575499999999</c:v>
                </c:pt>
                <c:pt idx="1">
                  <c:v>12918.9316</c:v>
                </c:pt>
                <c:pt idx="2">
                  <c:v>52615.199500000002</c:v>
                </c:pt>
                <c:pt idx="3">
                  <c:v>156711.01240000001</c:v>
                </c:pt>
              </c:numCache>
            </c:numRef>
          </c:val>
          <c:extLst>
            <c:ext xmlns:c16="http://schemas.microsoft.com/office/drawing/2014/chart" uri="{C3380CC4-5D6E-409C-BE32-E72D297353CC}">
              <c16:uniqueId val="{00000008-7010-4E78-B0BC-64CC3966B382}"/>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project.xlsm]Customer Segment!PivotTable15</c:name>
    <c:fmtId val="5"/>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50000"/>
            </a:schemeClr>
          </a:solidFill>
          <a:ln w="19050">
            <a:noFill/>
          </a:ln>
          <a:effectLst/>
        </c:spPr>
        <c:dLbl>
          <c:idx val="0"/>
          <c:layout>
            <c:manualLayout>
              <c:x val="-0.15566108923884514"/>
              <c:y val="5.59448818897637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lumMod val="75000"/>
            </a:schemeClr>
          </a:solidFill>
          <a:ln w="19050">
            <a:noFill/>
          </a:ln>
          <a:effectLst/>
        </c:spPr>
        <c:dLbl>
          <c:idx val="0"/>
          <c:layout>
            <c:manualLayout>
              <c:x val="0.11297036307961505"/>
              <c:y val="-0.191477836103820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6">
              <a:lumMod val="60000"/>
              <a:lumOff val="40000"/>
            </a:schemeClr>
          </a:solidFill>
          <a:ln w="19050">
            <a:noFill/>
          </a:ln>
          <a:effectLst/>
        </c:spPr>
        <c:dLbl>
          <c:idx val="0"/>
          <c:layout>
            <c:manualLayout>
              <c:x val="-7.5555336832895892E-2"/>
              <c:y val="0.197617016622922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6">
              <a:lumMod val="50000"/>
            </a:schemeClr>
          </a:solidFill>
          <a:ln w="19050">
            <a:noFill/>
          </a:ln>
          <a:effectLst/>
        </c:spPr>
        <c:dLbl>
          <c:idx val="0"/>
          <c:layout>
            <c:manualLayout>
              <c:x val="-0.15566108923884514"/>
              <c:y val="5.59448818897637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lumMod val="75000"/>
            </a:schemeClr>
          </a:solidFill>
          <a:ln w="19050">
            <a:noFill/>
          </a:ln>
          <a:effectLst/>
        </c:spPr>
        <c:dLbl>
          <c:idx val="0"/>
          <c:layout>
            <c:manualLayout>
              <c:x val="0.11297036307961505"/>
              <c:y val="-0.191477836103820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lumMod val="60000"/>
              <a:lumOff val="40000"/>
            </a:schemeClr>
          </a:solidFill>
          <a:ln w="19050">
            <a:noFill/>
          </a:ln>
          <a:effectLst/>
        </c:spPr>
        <c:dLbl>
          <c:idx val="0"/>
          <c:layout>
            <c:manualLayout>
              <c:x val="-7.5555336832895892E-2"/>
              <c:y val="0.197617016622922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6">
              <a:lumMod val="50000"/>
            </a:schemeClr>
          </a:solidFill>
          <a:ln w="19050">
            <a:noFill/>
          </a:ln>
          <a:effectLst/>
        </c:spPr>
        <c:dLbl>
          <c:idx val="0"/>
          <c:layout>
            <c:manualLayout>
              <c:x val="-0.19301591308235472"/>
              <c:y val="4.19229113071512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6">
              <a:lumMod val="75000"/>
            </a:schemeClr>
          </a:solidFill>
          <a:ln w="19050">
            <a:noFill/>
          </a:ln>
          <a:effectLst/>
        </c:spPr>
        <c:dLbl>
          <c:idx val="0"/>
          <c:layout>
            <c:manualLayout>
              <c:x val="0.12994970875572481"/>
              <c:y val="-0.18680372304600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6">
              <a:lumMod val="60000"/>
              <a:lumOff val="40000"/>
            </a:schemeClr>
          </a:solidFill>
          <a:ln w="19050">
            <a:noFill/>
          </a:ln>
          <a:effectLst/>
        </c:spPr>
        <c:dLbl>
          <c:idx val="0"/>
          <c:layout>
            <c:manualLayout>
              <c:x val="0.16215690825430984"/>
              <c:y val="0.197616970847916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'Customer Segment'!$B$21</c:f>
              <c:strCache>
                <c:ptCount val="1"/>
                <c:pt idx="0">
                  <c:v>Total</c:v>
                </c:pt>
              </c:strCache>
            </c:strRef>
          </c:tx>
          <c:spPr>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1-E4E1-4BEE-AA6A-463717AAB52C}"/>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E4E1-4BEE-AA6A-463717AAB52C}"/>
              </c:ext>
            </c:extLst>
          </c:dPt>
          <c:dPt>
            <c:idx val="2"/>
            <c:bubble3D val="0"/>
            <c:spPr>
              <a:solidFill>
                <a:schemeClr val="accent6">
                  <a:lumMod val="60000"/>
                  <a:lumOff val="40000"/>
                </a:schemeClr>
              </a:solidFill>
              <a:ln w="19050">
                <a:noFill/>
              </a:ln>
              <a:effectLst/>
            </c:spPr>
            <c:extLst>
              <c:ext xmlns:c16="http://schemas.microsoft.com/office/drawing/2014/chart" uri="{C3380CC4-5D6E-409C-BE32-E72D297353CC}">
                <c16:uniqueId val="{00000005-E4E1-4BEE-AA6A-463717AAB52C}"/>
              </c:ext>
            </c:extLst>
          </c:dPt>
          <c:dLbls>
            <c:dLbl>
              <c:idx val="0"/>
              <c:layout>
                <c:manualLayout>
                  <c:x val="-0.19301591308235472"/>
                  <c:y val="4.19229113071512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4E1-4BEE-AA6A-463717AAB52C}"/>
                </c:ext>
              </c:extLst>
            </c:dLbl>
            <c:dLbl>
              <c:idx val="1"/>
              <c:layout>
                <c:manualLayout>
                  <c:x val="0.12994970875572481"/>
                  <c:y val="-0.186803723046008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4E1-4BEE-AA6A-463717AAB52C}"/>
                </c:ext>
              </c:extLst>
            </c:dLbl>
            <c:dLbl>
              <c:idx val="2"/>
              <c:layout>
                <c:manualLayout>
                  <c:x val="0.16215690825430984"/>
                  <c:y val="0.1976169708479167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4E1-4BEE-AA6A-463717AAB5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Segment'!$A$22:$A$25</c:f>
              <c:strCache>
                <c:ptCount val="3"/>
                <c:pt idx="0">
                  <c:v>Consumer</c:v>
                </c:pt>
                <c:pt idx="1">
                  <c:v>Corporate</c:v>
                </c:pt>
                <c:pt idx="2">
                  <c:v>Home Office</c:v>
                </c:pt>
              </c:strCache>
            </c:strRef>
          </c:cat>
          <c:val>
            <c:numRef>
              <c:f>'Customer Segment'!$B$22:$B$25</c:f>
              <c:numCache>
                <c:formatCode>\$#,##0;\(\$#,##0\);\$#,##0</c:formatCode>
                <c:ptCount val="3"/>
                <c:pt idx="0">
                  <c:v>117117.01519999999</c:v>
                </c:pt>
                <c:pt idx="1">
                  <c:v>86526.709900000002</c:v>
                </c:pt>
                <c:pt idx="2">
                  <c:v>59532.993900000001</c:v>
                </c:pt>
              </c:numCache>
            </c:numRef>
          </c:val>
          <c:extLst>
            <c:ext xmlns:c16="http://schemas.microsoft.com/office/drawing/2014/chart" uri="{C3380CC4-5D6E-409C-BE32-E72D297353CC}">
              <c16:uniqueId val="{00000006-E4E1-4BEE-AA6A-463717AAB52C}"/>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project.xlsm]Product SubCategory!PivotTable17</c:name>
    <c:fmtId val="7"/>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SubCategory'!$B$24</c:f>
              <c:strCache>
                <c:ptCount val="1"/>
                <c:pt idx="0">
                  <c:v>Total</c:v>
                </c:pt>
              </c:strCache>
            </c:strRef>
          </c:tx>
          <c:spPr>
            <a:solidFill>
              <a:schemeClr val="accent6"/>
            </a:solidFill>
            <a:ln>
              <a:noFill/>
            </a:ln>
            <a:effectLst/>
          </c:spPr>
          <c:invertIfNegative val="0"/>
          <c:cat>
            <c:multiLvlStrRef>
              <c:f>'Product SubCategory'!$A$25:$A$45</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'Product SubCategory'!$B$25:$B$45</c:f>
              <c:numCache>
                <c:formatCode>\$#,##0;\-"$"#,##0;"$"#,##0</c:formatCode>
                <c:ptCount val="17"/>
                <c:pt idx="0">
                  <c:v>-3586.8569000000002</c:v>
                </c:pt>
                <c:pt idx="1">
                  <c:v>25395.202300000001</c:v>
                </c:pt>
                <c:pt idx="2">
                  <c:v>10981.2662</c:v>
                </c:pt>
                <c:pt idx="3">
                  <c:v>-16667.398700000002</c:v>
                </c:pt>
                <c:pt idx="4">
                  <c:v>15566.334800000001</c:v>
                </c:pt>
                <c:pt idx="5">
                  <c:v>6178.2515000000003</c:v>
                </c:pt>
                <c:pt idx="6">
                  <c:v>32024.040700000001</c:v>
                </c:pt>
                <c:pt idx="7">
                  <c:v>6548.0497999999998</c:v>
                </c:pt>
                <c:pt idx="8">
                  <c:v>857.78219999999999</c:v>
                </c:pt>
                <c:pt idx="9">
                  <c:v>5141.3019999999997</c:v>
                </c:pt>
                <c:pt idx="10">
                  <c:v>30816.4702</c:v>
                </c:pt>
                <c:pt idx="11">
                  <c:v>19774.428899999999</c:v>
                </c:pt>
                <c:pt idx="12">
                  <c:v>-1309.7553</c:v>
                </c:pt>
                <c:pt idx="13">
                  <c:v>39068.404900000001</c:v>
                </c:pt>
                <c:pt idx="14">
                  <c:v>47006.887199999997</c:v>
                </c:pt>
                <c:pt idx="15">
                  <c:v>3647.4852000000001</c:v>
                </c:pt>
                <c:pt idx="16">
                  <c:v>41734.824000000001</c:v>
                </c:pt>
              </c:numCache>
            </c:numRef>
          </c:val>
          <c:extLst>
            <c:ext xmlns:c16="http://schemas.microsoft.com/office/drawing/2014/chart" uri="{C3380CC4-5D6E-409C-BE32-E72D297353CC}">
              <c16:uniqueId val="{00000000-ADB5-411B-9DFE-328D937B1A4D}"/>
            </c:ext>
          </c:extLst>
        </c:ser>
        <c:dLbls>
          <c:showLegendKey val="0"/>
          <c:showVal val="0"/>
          <c:showCatName val="0"/>
          <c:showSerName val="0"/>
          <c:showPercent val="0"/>
          <c:showBubbleSize val="0"/>
        </c:dLbls>
        <c:gapWidth val="219"/>
        <c:overlap val="-27"/>
        <c:axId val="2117686927"/>
        <c:axId val="2117669871"/>
      </c:barChart>
      <c:catAx>
        <c:axId val="2117686927"/>
        <c:scaling>
          <c:orientation val="minMax"/>
        </c:scaling>
        <c:delete val="0"/>
        <c:axPos val="b"/>
        <c:numFmt formatCode="General" sourceLinked="1"/>
        <c:majorTickMark val="none"/>
        <c:minorTickMark val="none"/>
        <c:tickLblPos val="nextTo"/>
        <c:spPr>
          <a:noFill/>
          <a:ln w="9525" cap="flat" cmpd="sng" algn="ctr">
            <a:solidFill>
              <a:schemeClr val="tx1">
                <a:lumMod val="65000"/>
                <a:lumOff val="3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17669871"/>
        <c:crosses val="autoZero"/>
        <c:auto val="1"/>
        <c:lblAlgn val="ctr"/>
        <c:lblOffset val="1000"/>
        <c:noMultiLvlLbl val="0"/>
      </c:catAx>
      <c:valAx>
        <c:axId val="2117669871"/>
        <c:scaling>
          <c:orientation val="minMax"/>
        </c:scaling>
        <c:delete val="0"/>
        <c:axPos val="l"/>
        <c:numFmt formatCode="\$#,##0;\-&quot;$&quot;#,##0;&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1768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project.xlsm]Sales Person!PivotTable19</c:name>
    <c:fmtId val="6"/>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60000"/>
              <a:lumOff val="40000"/>
            </a:schemeClr>
          </a:solidFill>
          <a:ln>
            <a:noFill/>
          </a:ln>
          <a:effectLst/>
        </c:spPr>
      </c:pivotFmt>
      <c:pivotFmt>
        <c:idx val="4"/>
        <c:spPr>
          <a:solidFill>
            <a:schemeClr val="accent6">
              <a:lumMod val="40000"/>
              <a:lumOff val="60000"/>
            </a:schemeClr>
          </a:solidFill>
          <a:ln>
            <a:noFill/>
          </a:ln>
          <a:effectLst/>
        </c:spPr>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a:noFill/>
          </a:ln>
          <a:effectLst/>
        </c:spPr>
      </c:pivotFmt>
      <c:pivotFmt>
        <c:idx val="7"/>
        <c:spPr>
          <a:solidFill>
            <a:schemeClr val="accent6">
              <a:lumMod val="60000"/>
              <a:lumOff val="40000"/>
            </a:schemeClr>
          </a:solidFill>
          <a:ln>
            <a:noFill/>
          </a:ln>
          <a:effectLst/>
        </c:spPr>
      </c:pivotFmt>
      <c:pivotFmt>
        <c:idx val="8"/>
        <c:spPr>
          <a:solidFill>
            <a:schemeClr val="accent6">
              <a:lumMod val="75000"/>
            </a:schemeClr>
          </a:solidFill>
          <a:ln>
            <a:noFill/>
          </a:ln>
          <a:effectLst/>
        </c:spPr>
      </c:pivotFmt>
      <c:pivotFmt>
        <c:idx val="9"/>
        <c:spPr>
          <a:solidFill>
            <a:schemeClr val="accent6">
              <a:lumMod val="50000"/>
            </a:schemeClr>
          </a:solidFill>
          <a:ln>
            <a:noFill/>
          </a:ln>
          <a:effectLst/>
        </c:spPr>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a:noFill/>
          </a:ln>
          <a:effectLst/>
        </c:spPr>
      </c:pivotFmt>
      <c:pivotFmt>
        <c:idx val="12"/>
        <c:spPr>
          <a:solidFill>
            <a:schemeClr val="accent6">
              <a:lumMod val="60000"/>
              <a:lumOff val="40000"/>
            </a:schemeClr>
          </a:solidFill>
          <a:ln>
            <a:noFill/>
          </a:ln>
          <a:effectLst/>
        </c:spPr>
      </c:pivotFmt>
      <c:pivotFmt>
        <c:idx val="13"/>
        <c:spPr>
          <a:solidFill>
            <a:schemeClr val="accent6">
              <a:lumMod val="75000"/>
            </a:schemeClr>
          </a:solidFill>
          <a:ln>
            <a:noFill/>
          </a:ln>
          <a:effectLst/>
        </c:spPr>
      </c:pivotFmt>
      <c:pivotFmt>
        <c:idx val="14"/>
        <c:spPr>
          <a:solidFill>
            <a:schemeClr val="accent6">
              <a:lumMod val="50000"/>
            </a:schemeClr>
          </a:solidFill>
          <a:ln>
            <a:noFill/>
          </a:ln>
          <a:effectLst/>
        </c:spPr>
      </c:pivotFmt>
    </c:pivotFmts>
    <c:plotArea>
      <c:layout/>
      <c:barChart>
        <c:barDir val="bar"/>
        <c:grouping val="clustered"/>
        <c:varyColors val="0"/>
        <c:ser>
          <c:idx val="0"/>
          <c:order val="0"/>
          <c:tx>
            <c:strRef>
              <c:f>'Sales Person'!$B$19</c:f>
              <c:strCache>
                <c:ptCount val="1"/>
                <c:pt idx="0">
                  <c:v>Total</c:v>
                </c:pt>
              </c:strCache>
            </c:strRef>
          </c:tx>
          <c:spPr>
            <a:solidFill>
              <a:schemeClr val="accent6"/>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1A74-4D05-9598-C5D44506AE9A}"/>
              </c:ext>
            </c:extLst>
          </c:dPt>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1A74-4D05-9598-C5D44506AE9A}"/>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5-1A74-4D05-9598-C5D44506AE9A}"/>
              </c:ext>
            </c:extLst>
          </c:dPt>
          <c:dPt>
            <c:idx val="3"/>
            <c:invertIfNegative val="0"/>
            <c:bubble3D val="0"/>
            <c:spPr>
              <a:solidFill>
                <a:schemeClr val="accent6">
                  <a:lumMod val="50000"/>
                </a:schemeClr>
              </a:solidFill>
              <a:ln>
                <a:noFill/>
              </a:ln>
              <a:effectLst/>
            </c:spPr>
            <c:extLst>
              <c:ext xmlns:c16="http://schemas.microsoft.com/office/drawing/2014/chart" uri="{C3380CC4-5D6E-409C-BE32-E72D297353CC}">
                <c16:uniqueId val="{00000007-1A74-4D05-9598-C5D44506AE9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Person'!$A$20:$A$24</c:f>
              <c:strCache>
                <c:ptCount val="4"/>
                <c:pt idx="0">
                  <c:v>Kelly Williams</c:v>
                </c:pt>
                <c:pt idx="1">
                  <c:v>Cassandra Brandow</c:v>
                </c:pt>
                <c:pt idx="2">
                  <c:v>Chuck Magee</c:v>
                </c:pt>
                <c:pt idx="3">
                  <c:v>Anna Andreadi</c:v>
                </c:pt>
              </c:strCache>
            </c:strRef>
          </c:cat>
          <c:val>
            <c:numRef>
              <c:f>'Sales Person'!$B$20:$B$24</c:f>
              <c:numCache>
                <c:formatCode>\$#,##0;\(\$#,##0\);\$#,##0</c:formatCode>
                <c:ptCount val="4"/>
                <c:pt idx="0">
                  <c:v>43340.789900000003</c:v>
                </c:pt>
                <c:pt idx="1">
                  <c:v>44530.819799999997</c:v>
                </c:pt>
                <c:pt idx="2">
                  <c:v>86550.038199999995</c:v>
                </c:pt>
                <c:pt idx="3">
                  <c:v>88755.071100000001</c:v>
                </c:pt>
              </c:numCache>
            </c:numRef>
          </c:val>
          <c:extLst>
            <c:ext xmlns:c16="http://schemas.microsoft.com/office/drawing/2014/chart" uri="{C3380CC4-5D6E-409C-BE32-E72D297353CC}">
              <c16:uniqueId val="{00000008-1A74-4D05-9598-C5D44506AE9A}"/>
            </c:ext>
          </c:extLst>
        </c:ser>
        <c:dLbls>
          <c:dLblPos val="outEnd"/>
          <c:showLegendKey val="0"/>
          <c:showVal val="1"/>
          <c:showCatName val="0"/>
          <c:showSerName val="0"/>
          <c:showPercent val="0"/>
          <c:showBubbleSize val="0"/>
        </c:dLbls>
        <c:gapWidth val="100"/>
        <c:axId val="2054777791"/>
        <c:axId val="2054779455"/>
      </c:barChart>
      <c:catAx>
        <c:axId val="205477779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4779455"/>
        <c:crosses val="autoZero"/>
        <c:auto val="1"/>
        <c:lblAlgn val="ctr"/>
        <c:lblOffset val="100"/>
        <c:noMultiLvlLbl val="0"/>
      </c:catAx>
      <c:valAx>
        <c:axId val="2054779455"/>
        <c:scaling>
          <c:orientation val="minMax"/>
        </c:scaling>
        <c:delete val="1"/>
        <c:axPos val="b"/>
        <c:numFmt formatCode="\$#,##0;\(\$#,##0\);\$#,##0" sourceLinked="1"/>
        <c:majorTickMark val="none"/>
        <c:minorTickMark val="none"/>
        <c:tickLblPos val="nextTo"/>
        <c:crossAx val="205477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project.xlsm]Line Chart!PivotTable7</c:name>
    <c:fmtId val="0"/>
  </c:pivotSource>
  <c:chart>
    <c:autoTitleDeleted val="1"/>
    <c:pivotFmts>
      <c:pivotFmt>
        <c:idx val="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Chart'!$B$1</c:f>
              <c:strCache>
                <c:ptCount val="1"/>
                <c:pt idx="0">
                  <c:v>Total</c:v>
                </c:pt>
              </c:strCache>
            </c:strRef>
          </c:tx>
          <c:spPr>
            <a:ln w="28575" cap="rnd">
              <a:solidFill>
                <a:schemeClr val="accent6"/>
              </a:solidFill>
              <a:round/>
            </a:ln>
            <a:effectLst/>
          </c:spPr>
          <c:marker>
            <c:symbol val="none"/>
          </c:marker>
          <c:cat>
            <c:multiLvlStrRef>
              <c:f>'Line Chart'!$A$2:$A$22</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2018</c:v>
                  </c:pt>
                  <c:pt idx="4">
                    <c:v>2019</c:v>
                  </c:pt>
                  <c:pt idx="8">
                    <c:v>2020</c:v>
                  </c:pt>
                  <c:pt idx="12">
                    <c:v>2021</c:v>
                  </c:pt>
                </c:lvl>
              </c:multiLvlStrCache>
            </c:multiLvlStrRef>
          </c:cat>
          <c:val>
            <c:numRef>
              <c:f>'Line Chart'!$B$2:$B$22</c:f>
              <c:numCache>
                <c:formatCode>\$#,##0;\(\$#,##0\);\$#,##0</c:formatCode>
                <c:ptCount val="16"/>
                <c:pt idx="0">
                  <c:v>73095.941999999995</c:v>
                </c:pt>
                <c:pt idx="1">
                  <c:v>83385.757599999997</c:v>
                </c:pt>
                <c:pt idx="2">
                  <c:v>126074.93829999999</c:v>
                </c:pt>
                <c:pt idx="3">
                  <c:v>172189.94020000001</c:v>
                </c:pt>
                <c:pt idx="4">
                  <c:v>64532.948600000003</c:v>
                </c:pt>
                <c:pt idx="5">
                  <c:v>80531.092999999993</c:v>
                </c:pt>
                <c:pt idx="6">
                  <c:v>123435.3602</c:v>
                </c:pt>
                <c:pt idx="7">
                  <c:v>162372.2132</c:v>
                </c:pt>
                <c:pt idx="8">
                  <c:v>89667.043999999994</c:v>
                </c:pt>
                <c:pt idx="9">
                  <c:v>124224.651</c:v>
                </c:pt>
                <c:pt idx="10">
                  <c:v>135113.3302</c:v>
                </c:pt>
                <c:pt idx="11">
                  <c:v>224078.8008</c:v>
                </c:pt>
                <c:pt idx="12">
                  <c:v>99827.1492</c:v>
                </c:pt>
                <c:pt idx="13">
                  <c:v>127192.02589999999</c:v>
                </c:pt>
                <c:pt idx="14">
                  <c:v>168368.41699999999</c:v>
                </c:pt>
                <c:pt idx="15">
                  <c:v>262325.5992</c:v>
                </c:pt>
              </c:numCache>
            </c:numRef>
          </c:val>
          <c:smooth val="0"/>
          <c:extLst>
            <c:ext xmlns:c16="http://schemas.microsoft.com/office/drawing/2014/chart" uri="{C3380CC4-5D6E-409C-BE32-E72D297353CC}">
              <c16:uniqueId val="{00000000-200A-4FFA-8E62-097CC34ABDCC}"/>
            </c:ext>
          </c:extLst>
        </c:ser>
        <c:dLbls>
          <c:showLegendKey val="0"/>
          <c:showVal val="0"/>
          <c:showCatName val="0"/>
          <c:showSerName val="0"/>
          <c:showPercent val="0"/>
          <c:showBubbleSize val="0"/>
        </c:dLbls>
        <c:smooth val="0"/>
        <c:axId val="1990961119"/>
        <c:axId val="1990955295"/>
      </c:lineChart>
      <c:catAx>
        <c:axId val="1990961119"/>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90955295"/>
        <c:crosses val="autoZero"/>
        <c:auto val="1"/>
        <c:lblAlgn val="ctr"/>
        <c:lblOffset val="100"/>
        <c:noMultiLvlLbl val="0"/>
      </c:catAx>
      <c:valAx>
        <c:axId val="1990955295"/>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90961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project.xlsm]Line Chart!PivotTable8</c:name>
    <c:fmtId val="6"/>
  </c:pivotSource>
  <c:chart>
    <c:autoTitleDeleted val="1"/>
    <c:pivotFmts>
      <c:pivotFmt>
        <c:idx val="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Chart'!$B$24</c:f>
              <c:strCache>
                <c:ptCount val="1"/>
                <c:pt idx="0">
                  <c:v>Total</c:v>
                </c:pt>
              </c:strCache>
            </c:strRef>
          </c:tx>
          <c:spPr>
            <a:ln w="28575" cap="rnd">
              <a:solidFill>
                <a:schemeClr val="accent6"/>
              </a:solidFill>
              <a:round/>
            </a:ln>
            <a:effectLst/>
          </c:spPr>
          <c:marker>
            <c:symbol val="none"/>
          </c:marker>
          <c:cat>
            <c:multiLvlStrRef>
              <c:f>'Line Chart'!$A$25:$A$45</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2018</c:v>
                  </c:pt>
                  <c:pt idx="4">
                    <c:v>2019</c:v>
                  </c:pt>
                  <c:pt idx="8">
                    <c:v>2020</c:v>
                  </c:pt>
                  <c:pt idx="12">
                    <c:v>2021</c:v>
                  </c:pt>
                </c:lvl>
              </c:multiLvlStrCache>
            </c:multiLvlStrRef>
          </c:cat>
          <c:val>
            <c:numRef>
              <c:f>'Line Chart'!$B$25:$B$45</c:f>
              <c:numCache>
                <c:formatCode>\$#,##0;\(\$#,##0\);\$#,##0</c:formatCode>
                <c:ptCount val="16"/>
                <c:pt idx="0">
                  <c:v>3687.3663999999999</c:v>
                </c:pt>
                <c:pt idx="1">
                  <c:v>11006.934300000001</c:v>
                </c:pt>
                <c:pt idx="2">
                  <c:v>12725.66</c:v>
                </c:pt>
                <c:pt idx="3">
                  <c:v>21665.395100000002</c:v>
                </c:pt>
                <c:pt idx="4">
                  <c:v>10016.1515</c:v>
                </c:pt>
                <c:pt idx="5">
                  <c:v>9895.9676999999992</c:v>
                </c:pt>
                <c:pt idx="6">
                  <c:v>15749.2264</c:v>
                </c:pt>
                <c:pt idx="7">
                  <c:v>21535.2281</c:v>
                </c:pt>
                <c:pt idx="8">
                  <c:v>10679.498900000001</c:v>
                </c:pt>
                <c:pt idx="9">
                  <c:v>16138.0861</c:v>
                </c:pt>
                <c:pt idx="10">
                  <c:v>14834.3894</c:v>
                </c:pt>
                <c:pt idx="11">
                  <c:v>37530.814200000001</c:v>
                </c:pt>
                <c:pt idx="12">
                  <c:v>15717.8796</c:v>
                </c:pt>
                <c:pt idx="13">
                  <c:v>14841.259899999999</c:v>
                </c:pt>
                <c:pt idx="14">
                  <c:v>21919.420300000002</c:v>
                </c:pt>
                <c:pt idx="15">
                  <c:v>25233.4411</c:v>
                </c:pt>
              </c:numCache>
            </c:numRef>
          </c:val>
          <c:smooth val="0"/>
          <c:extLst>
            <c:ext xmlns:c16="http://schemas.microsoft.com/office/drawing/2014/chart" uri="{C3380CC4-5D6E-409C-BE32-E72D297353CC}">
              <c16:uniqueId val="{00000000-BB7D-4C75-B66F-74AA75F8ACEE}"/>
            </c:ext>
          </c:extLst>
        </c:ser>
        <c:dLbls>
          <c:showLegendKey val="0"/>
          <c:showVal val="0"/>
          <c:showCatName val="0"/>
          <c:showSerName val="0"/>
          <c:showPercent val="0"/>
          <c:showBubbleSize val="0"/>
        </c:dLbls>
        <c:smooth val="0"/>
        <c:axId val="1859654607"/>
        <c:axId val="1859657103"/>
      </c:lineChart>
      <c:catAx>
        <c:axId val="18596546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crossAx val="1859657103"/>
        <c:crosses val="autoZero"/>
        <c:auto val="1"/>
        <c:lblAlgn val="ctr"/>
        <c:lblOffset val="100"/>
        <c:noMultiLvlLbl val="0"/>
      </c:catAx>
      <c:valAx>
        <c:axId val="185965710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crossAx val="1859654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project.xlsm]Region!PivotTable9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60000"/>
              <a:lumOff val="40000"/>
            </a:schemeClr>
          </a:solidFill>
          <a:ln>
            <a:noFill/>
          </a:ln>
          <a:effectLst/>
        </c:spPr>
      </c:pivotFmt>
      <c:pivotFmt>
        <c:idx val="4"/>
        <c:spPr>
          <a:solidFill>
            <a:schemeClr val="accent6">
              <a:lumMod val="40000"/>
              <a:lumOff val="60000"/>
            </a:schemeClr>
          </a:solidFill>
          <a:ln>
            <a:noFill/>
          </a:ln>
          <a:effectLst/>
        </c:spPr>
      </c:pivotFmt>
    </c:pivotFmts>
    <c:plotArea>
      <c:layout/>
      <c:barChart>
        <c:barDir val="col"/>
        <c:grouping val="clustered"/>
        <c:varyColors val="0"/>
        <c:ser>
          <c:idx val="0"/>
          <c:order val="0"/>
          <c:tx>
            <c:strRef>
              <c:f>Region!$B$1</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5-0738-4E68-861F-3B1A5DC4CF08}"/>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4-0738-4E68-861F-3B1A5DC4CF08}"/>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0738-4E68-861F-3B1A5DC4CF08}"/>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0738-4E68-861F-3B1A5DC4CF08}"/>
              </c:ext>
            </c:extLst>
          </c:dPt>
          <c:cat>
            <c:strRef>
              <c:f>Region!$A$2:$A$6</c:f>
              <c:strCache>
                <c:ptCount val="4"/>
                <c:pt idx="0">
                  <c:v>East</c:v>
                </c:pt>
                <c:pt idx="1">
                  <c:v>West</c:v>
                </c:pt>
                <c:pt idx="2">
                  <c:v>Central</c:v>
                </c:pt>
                <c:pt idx="3">
                  <c:v>South</c:v>
                </c:pt>
              </c:strCache>
            </c:strRef>
          </c:cat>
          <c:val>
            <c:numRef>
              <c:f>Region!$B$2:$B$6</c:f>
              <c:numCache>
                <c:formatCode>\$#,##0;\(\$#,##0\);\$#,##0</c:formatCode>
                <c:ptCount val="4"/>
                <c:pt idx="0">
                  <c:v>636794.72400000005</c:v>
                </c:pt>
                <c:pt idx="1">
                  <c:v>617974.76699999999</c:v>
                </c:pt>
                <c:pt idx="2">
                  <c:v>487232.91139999998</c:v>
                </c:pt>
                <c:pt idx="3">
                  <c:v>374412.80800000002</c:v>
                </c:pt>
              </c:numCache>
            </c:numRef>
          </c:val>
          <c:extLst>
            <c:ext xmlns:c16="http://schemas.microsoft.com/office/drawing/2014/chart" uri="{C3380CC4-5D6E-409C-BE32-E72D297353CC}">
              <c16:uniqueId val="{00000000-0738-4E68-861F-3B1A5DC4CF08}"/>
            </c:ext>
          </c:extLst>
        </c:ser>
        <c:dLbls>
          <c:showLegendKey val="0"/>
          <c:showVal val="0"/>
          <c:showCatName val="0"/>
          <c:showSerName val="0"/>
          <c:showPercent val="0"/>
          <c:showBubbleSize val="0"/>
        </c:dLbls>
        <c:gapWidth val="100"/>
        <c:overlap val="-27"/>
        <c:axId val="222688496"/>
        <c:axId val="222690160"/>
      </c:barChart>
      <c:catAx>
        <c:axId val="222688496"/>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2690160"/>
        <c:crosses val="autoZero"/>
        <c:auto val="1"/>
        <c:lblAlgn val="ctr"/>
        <c:lblOffset val="100"/>
        <c:noMultiLvlLbl val="0"/>
      </c:catAx>
      <c:valAx>
        <c:axId val="22269016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2688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project.xlsm]Region!PivotTable11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60000"/>
              <a:lumOff val="40000"/>
            </a:schemeClr>
          </a:solidFill>
          <a:ln>
            <a:noFill/>
          </a:ln>
          <a:effectLst/>
        </c:spPr>
      </c:pivotFmt>
      <c:pivotFmt>
        <c:idx val="4"/>
        <c:spPr>
          <a:solidFill>
            <a:schemeClr val="accent6">
              <a:lumMod val="40000"/>
              <a:lumOff val="60000"/>
            </a:schemeClr>
          </a:solidFill>
          <a:ln>
            <a:noFill/>
          </a:ln>
          <a:effectLst/>
        </c:spPr>
      </c:pivotFmt>
    </c:pivotFmts>
    <c:plotArea>
      <c:layout/>
      <c:barChart>
        <c:barDir val="col"/>
        <c:grouping val="clustered"/>
        <c:varyColors val="0"/>
        <c:ser>
          <c:idx val="0"/>
          <c:order val="0"/>
          <c:tx>
            <c:strRef>
              <c:f>Region!$B$20</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2-A541-4634-B504-1766418C71D3}"/>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3-A541-4634-B504-1766418C71D3}"/>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A541-4634-B504-1766418C71D3}"/>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5-A541-4634-B504-1766418C71D3}"/>
              </c:ext>
            </c:extLst>
          </c:dPt>
          <c:cat>
            <c:strRef>
              <c:f>Region!$A$21:$A$25</c:f>
              <c:strCache>
                <c:ptCount val="4"/>
                <c:pt idx="0">
                  <c:v>West</c:v>
                </c:pt>
                <c:pt idx="1">
                  <c:v>East</c:v>
                </c:pt>
                <c:pt idx="2">
                  <c:v>South</c:v>
                </c:pt>
                <c:pt idx="3">
                  <c:v>Central</c:v>
                </c:pt>
              </c:strCache>
            </c:strRef>
          </c:cat>
          <c:val>
            <c:numRef>
              <c:f>Region!$B$21:$B$25</c:f>
              <c:numCache>
                <c:formatCode>\$#,##0;\(\$#,##0\);\$#,##0</c:formatCode>
                <c:ptCount val="4"/>
                <c:pt idx="0">
                  <c:v>88755.071100000001</c:v>
                </c:pt>
                <c:pt idx="1">
                  <c:v>86550.038199999995</c:v>
                </c:pt>
                <c:pt idx="2">
                  <c:v>44530.819799999997</c:v>
                </c:pt>
                <c:pt idx="3">
                  <c:v>43340.789900000003</c:v>
                </c:pt>
              </c:numCache>
            </c:numRef>
          </c:val>
          <c:extLst>
            <c:ext xmlns:c16="http://schemas.microsoft.com/office/drawing/2014/chart" uri="{C3380CC4-5D6E-409C-BE32-E72D297353CC}">
              <c16:uniqueId val="{00000000-A541-4634-B504-1766418C71D3}"/>
            </c:ext>
          </c:extLst>
        </c:ser>
        <c:dLbls>
          <c:showLegendKey val="0"/>
          <c:showVal val="0"/>
          <c:showCatName val="0"/>
          <c:showSerName val="0"/>
          <c:showPercent val="0"/>
          <c:showBubbleSize val="0"/>
        </c:dLbls>
        <c:gapWidth val="100"/>
        <c:overlap val="-27"/>
        <c:axId val="211210384"/>
        <c:axId val="211208304"/>
      </c:barChart>
      <c:catAx>
        <c:axId val="21121038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1208304"/>
        <c:crosses val="autoZero"/>
        <c:auto val="1"/>
        <c:lblAlgn val="ctr"/>
        <c:lblOffset val="100"/>
        <c:noMultiLvlLbl val="0"/>
      </c:catAx>
      <c:valAx>
        <c:axId val="21120830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1210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project.xlsm]Ship Mode!PivotTable11</c:name>
    <c:fmtId val="0"/>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50000"/>
            </a:schemeClr>
          </a:solidFill>
          <a:ln w="19050">
            <a:noFill/>
          </a:ln>
          <a:effectLst/>
        </c:spPr>
        <c:dLbl>
          <c:idx val="0"/>
          <c:layout>
            <c:manualLayout>
              <c:x val="-0.1333333333333333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bg1">
              <a:lumMod val="95000"/>
            </a:schemeClr>
          </a:solidFill>
          <a:ln w="19050">
            <a:noFill/>
          </a:ln>
          <a:effectLst/>
        </c:spPr>
        <c:dLbl>
          <c:idx val="0"/>
          <c:layout>
            <c:manualLayout>
              <c:x val="0.10277777777777777"/>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6">
              <a:lumMod val="60000"/>
              <a:lumOff val="40000"/>
            </a:schemeClr>
          </a:solidFill>
          <a:ln w="19050">
            <a:noFill/>
          </a:ln>
          <a:effectLst/>
        </c:spPr>
        <c:dLbl>
          <c:idx val="0"/>
          <c:layout>
            <c:manualLayout>
              <c:x val="0.14166666666666655"/>
              <c:y val="-5.55555555555556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6">
              <a:lumMod val="75000"/>
            </a:schemeClr>
          </a:solidFill>
          <a:ln w="19050">
            <a:noFill/>
          </a:ln>
          <a:effectLst/>
        </c:spPr>
        <c:dLbl>
          <c:idx val="0"/>
          <c:layout>
            <c:manualLayout>
              <c:x val="0.14166666666666666"/>
              <c:y val="0.152777777777777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'Ship Mode'!$B$1</c:f>
              <c:strCache>
                <c:ptCount val="1"/>
                <c:pt idx="0">
                  <c:v>Total</c:v>
                </c:pt>
              </c:strCache>
            </c:strRef>
          </c:tx>
          <c:spPr>
            <a:ln>
              <a:noFill/>
            </a:ln>
          </c:spPr>
          <c:dPt>
            <c:idx val="0"/>
            <c:bubble3D val="0"/>
            <c:spPr>
              <a:solidFill>
                <a:schemeClr val="bg1">
                  <a:lumMod val="95000"/>
                </a:schemeClr>
              </a:solidFill>
              <a:ln w="19050">
                <a:noFill/>
              </a:ln>
              <a:effectLst/>
            </c:spPr>
            <c:extLst>
              <c:ext xmlns:c16="http://schemas.microsoft.com/office/drawing/2014/chart" uri="{C3380CC4-5D6E-409C-BE32-E72D297353CC}">
                <c16:uniqueId val="{00000003-FE8A-4674-868D-06B86E5993A5}"/>
              </c:ext>
            </c:extLst>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4-FE8A-4674-868D-06B86E5993A5}"/>
              </c:ext>
            </c:extLst>
          </c:dPt>
          <c:dPt>
            <c:idx val="2"/>
            <c:bubble3D val="0"/>
            <c:spPr>
              <a:solidFill>
                <a:schemeClr val="accent6">
                  <a:lumMod val="75000"/>
                </a:schemeClr>
              </a:solidFill>
              <a:ln w="19050">
                <a:noFill/>
              </a:ln>
              <a:effectLst/>
            </c:spPr>
            <c:extLst>
              <c:ext xmlns:c16="http://schemas.microsoft.com/office/drawing/2014/chart" uri="{C3380CC4-5D6E-409C-BE32-E72D297353CC}">
                <c16:uniqueId val="{00000005-FE8A-4674-868D-06B86E5993A5}"/>
              </c:ext>
            </c:extLst>
          </c:dPt>
          <c:dPt>
            <c:idx val="3"/>
            <c:bubble3D val="0"/>
            <c:spPr>
              <a:solidFill>
                <a:schemeClr val="accent6">
                  <a:lumMod val="50000"/>
                </a:schemeClr>
              </a:solidFill>
              <a:ln w="19050">
                <a:noFill/>
              </a:ln>
              <a:effectLst/>
            </c:spPr>
            <c:extLst>
              <c:ext xmlns:c16="http://schemas.microsoft.com/office/drawing/2014/chart" uri="{C3380CC4-5D6E-409C-BE32-E72D297353CC}">
                <c16:uniqueId val="{00000002-FE8A-4674-868D-06B86E5993A5}"/>
              </c:ext>
            </c:extLst>
          </c:dPt>
          <c:dLbls>
            <c:dLbl>
              <c:idx val="0"/>
              <c:layout>
                <c:manualLayout>
                  <c:x val="0.10277777777777777"/>
                  <c:y val="-9.722222222222222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E8A-4674-868D-06B86E5993A5}"/>
                </c:ext>
              </c:extLst>
            </c:dLbl>
            <c:dLbl>
              <c:idx val="1"/>
              <c:layout>
                <c:manualLayout>
                  <c:x val="0.14166666666666655"/>
                  <c:y val="-5.55555555555556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E8A-4674-868D-06B86E5993A5}"/>
                </c:ext>
              </c:extLst>
            </c:dLbl>
            <c:dLbl>
              <c:idx val="2"/>
              <c:layout>
                <c:manualLayout>
                  <c:x val="0.14166666666666666"/>
                  <c:y val="0.1527777777777776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E8A-4674-868D-06B86E5993A5}"/>
                </c:ext>
              </c:extLst>
            </c:dLbl>
            <c:dLbl>
              <c:idx val="3"/>
              <c:layout>
                <c:manualLayout>
                  <c:x val="-0.13333333333333333"/>
                  <c:y val="9.259259259259258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E8A-4674-868D-06B86E5993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 Mode'!$A$2:$A$6</c:f>
              <c:strCache>
                <c:ptCount val="4"/>
                <c:pt idx="0">
                  <c:v>First Class</c:v>
                </c:pt>
                <c:pt idx="1">
                  <c:v>Same Day</c:v>
                </c:pt>
                <c:pt idx="2">
                  <c:v>Second Class</c:v>
                </c:pt>
                <c:pt idx="3">
                  <c:v>Standard Class</c:v>
                </c:pt>
              </c:strCache>
            </c:strRef>
          </c:cat>
          <c:val>
            <c:numRef>
              <c:f>'Ship Mode'!$B$2:$B$6</c:f>
              <c:numCache>
                <c:formatCode>\$#,##0;\(\$#,##0\);\$#,##0</c:formatCode>
                <c:ptCount val="4"/>
                <c:pt idx="0">
                  <c:v>312133.70990000002</c:v>
                </c:pt>
                <c:pt idx="1">
                  <c:v>111512.48</c:v>
                </c:pt>
                <c:pt idx="2">
                  <c:v>428168.78340000001</c:v>
                </c:pt>
                <c:pt idx="3">
                  <c:v>1264600.2371</c:v>
                </c:pt>
              </c:numCache>
            </c:numRef>
          </c:val>
          <c:extLst>
            <c:ext xmlns:c16="http://schemas.microsoft.com/office/drawing/2014/chart" uri="{C3380CC4-5D6E-409C-BE32-E72D297353CC}">
              <c16:uniqueId val="{00000000-FE8A-4674-868D-06B86E5993A5}"/>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project.xlsm]Ship Mode!PivotTable13</c:name>
    <c:fmtId val="5"/>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50000"/>
            </a:schemeClr>
          </a:solidFill>
          <a:ln w="19050">
            <a:noFill/>
          </a:ln>
          <a:effectLst/>
        </c:spPr>
        <c:dLbl>
          <c:idx val="0"/>
          <c:layout>
            <c:manualLayout>
              <c:x val="-0.12777777777777777"/>
              <c:y val="0.16666666666666657"/>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lumMod val="75000"/>
            </a:schemeClr>
          </a:solidFill>
          <a:ln w="19050">
            <a:noFill/>
          </a:ln>
          <a:effectLst/>
        </c:spPr>
        <c:dLbl>
          <c:idx val="0"/>
          <c:layout>
            <c:manualLayout>
              <c:x val="0.11944444444444434"/>
              <c:y val="0.15277777777777768"/>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6">
              <a:lumMod val="60000"/>
              <a:lumOff val="40000"/>
            </a:schemeClr>
          </a:solidFill>
          <a:ln w="19050">
            <a:noFill/>
          </a:ln>
          <a:effectLst/>
        </c:spPr>
        <c:dLbl>
          <c:idx val="0"/>
          <c:layout>
            <c:manualLayout>
              <c:x val="0.15"/>
              <c:y val="-3.7037037037037077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6">
              <a:lumMod val="20000"/>
              <a:lumOff val="80000"/>
            </a:schemeClr>
          </a:solidFill>
          <a:ln w="19050">
            <a:noFill/>
          </a:ln>
          <a:effectLst/>
        </c:spPr>
        <c:dLbl>
          <c:idx val="0"/>
          <c:layout>
            <c:manualLayout>
              <c:x val="0.13055555555555556"/>
              <c:y val="-9.2592592592592601E-2"/>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'Ship Mode'!$B$18</c:f>
              <c:strCache>
                <c:ptCount val="1"/>
                <c:pt idx="0">
                  <c:v>Total</c:v>
                </c:pt>
              </c:strCache>
            </c:strRef>
          </c:tx>
          <c:spPr>
            <a:ln>
              <a:noFill/>
            </a:ln>
          </c:spPr>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5-DD40-4AE6-8685-6B7E5A25A399}"/>
              </c:ext>
            </c:extLst>
          </c:dPt>
          <c:dPt>
            <c:idx val="1"/>
            <c:bubble3D val="0"/>
            <c:spPr>
              <a:solidFill>
                <a:schemeClr val="accent6">
                  <a:lumMod val="60000"/>
                  <a:lumOff val="40000"/>
                </a:schemeClr>
              </a:solidFill>
              <a:ln w="19050">
                <a:noFill/>
              </a:ln>
              <a:effectLst/>
            </c:spPr>
            <c:extLst>
              <c:ext xmlns:c16="http://schemas.microsoft.com/office/drawing/2014/chart" uri="{C3380CC4-5D6E-409C-BE32-E72D297353CC}">
                <c16:uniqueId val="{00000004-DD40-4AE6-8685-6B7E5A25A399}"/>
              </c:ext>
            </c:extLst>
          </c:dPt>
          <c:dPt>
            <c:idx val="2"/>
            <c:bubble3D val="0"/>
            <c:spPr>
              <a:solidFill>
                <a:schemeClr val="accent6">
                  <a:lumMod val="75000"/>
                </a:schemeClr>
              </a:solidFill>
              <a:ln w="19050">
                <a:noFill/>
              </a:ln>
              <a:effectLst/>
            </c:spPr>
            <c:extLst>
              <c:ext xmlns:c16="http://schemas.microsoft.com/office/drawing/2014/chart" uri="{C3380CC4-5D6E-409C-BE32-E72D297353CC}">
                <c16:uniqueId val="{00000003-DD40-4AE6-8685-6B7E5A25A399}"/>
              </c:ext>
            </c:extLst>
          </c:dPt>
          <c:dPt>
            <c:idx val="3"/>
            <c:bubble3D val="0"/>
            <c:spPr>
              <a:solidFill>
                <a:schemeClr val="accent6">
                  <a:lumMod val="50000"/>
                </a:schemeClr>
              </a:solidFill>
              <a:ln w="19050">
                <a:noFill/>
              </a:ln>
              <a:effectLst/>
            </c:spPr>
            <c:extLst>
              <c:ext xmlns:c16="http://schemas.microsoft.com/office/drawing/2014/chart" uri="{C3380CC4-5D6E-409C-BE32-E72D297353CC}">
                <c16:uniqueId val="{00000002-DD40-4AE6-8685-6B7E5A25A399}"/>
              </c:ext>
            </c:extLst>
          </c:dPt>
          <c:dLbls>
            <c:dLbl>
              <c:idx val="0"/>
              <c:layout>
                <c:manualLayout>
                  <c:x val="0.13055555555555556"/>
                  <c:y val="-9.25925925925926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D40-4AE6-8685-6B7E5A25A399}"/>
                </c:ext>
              </c:extLst>
            </c:dLbl>
            <c:dLbl>
              <c:idx val="1"/>
              <c:layout>
                <c:manualLayout>
                  <c:x val="0.15"/>
                  <c:y val="-3.70370370370370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DD40-4AE6-8685-6B7E5A25A399}"/>
                </c:ext>
              </c:extLst>
            </c:dLbl>
            <c:dLbl>
              <c:idx val="2"/>
              <c:layout>
                <c:manualLayout>
                  <c:x val="0.11944444444444434"/>
                  <c:y val="0.1527777777777776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D40-4AE6-8685-6B7E5A25A399}"/>
                </c:ext>
              </c:extLst>
            </c:dLbl>
            <c:dLbl>
              <c:idx val="3"/>
              <c:layout>
                <c:manualLayout>
                  <c:x val="-0.12777777777777777"/>
                  <c:y val="0.1666666666666665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D40-4AE6-8685-6B7E5A25A399}"/>
                </c:ext>
              </c:extLst>
            </c:dLbl>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 Mode'!$A$19:$A$23</c:f>
              <c:strCache>
                <c:ptCount val="4"/>
                <c:pt idx="0">
                  <c:v>First Class</c:v>
                </c:pt>
                <c:pt idx="1">
                  <c:v>Same Day</c:v>
                </c:pt>
                <c:pt idx="2">
                  <c:v>Second Class</c:v>
                </c:pt>
                <c:pt idx="3">
                  <c:v>Standard Class</c:v>
                </c:pt>
              </c:strCache>
            </c:strRef>
          </c:cat>
          <c:val>
            <c:numRef>
              <c:f>'Ship Mode'!$B$19:$B$23</c:f>
              <c:numCache>
                <c:formatCode>\$#,##0;\(\$#,##0\);\$#,##0</c:formatCode>
                <c:ptCount val="4"/>
                <c:pt idx="0">
                  <c:v>40931.575499999999</c:v>
                </c:pt>
                <c:pt idx="1">
                  <c:v>12918.9316</c:v>
                </c:pt>
                <c:pt idx="2">
                  <c:v>52615.199500000002</c:v>
                </c:pt>
                <c:pt idx="3">
                  <c:v>156711.01240000001</c:v>
                </c:pt>
              </c:numCache>
            </c:numRef>
          </c:val>
          <c:extLst>
            <c:ext xmlns:c16="http://schemas.microsoft.com/office/drawing/2014/chart" uri="{C3380CC4-5D6E-409C-BE32-E72D297353CC}">
              <c16:uniqueId val="{00000000-DD40-4AE6-8685-6B7E5A25A399}"/>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project.xlsm]Customer Segment!PivotTable14</c:name>
    <c:fmtId val="0"/>
  </c:pivotSource>
  <c:chart>
    <c:autoTitleDeleted val="1"/>
    <c:pivotFmts>
      <c:pivotFmt>
        <c:idx val="0"/>
        <c:spPr>
          <a:solidFill>
            <a:schemeClr val="accent6">
              <a:lumMod val="5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75000"/>
            </a:schemeClr>
          </a:solidFill>
          <a:ln w="19050">
            <a:noFill/>
          </a:ln>
          <a:effectLst/>
        </c:spPr>
        <c:dLbl>
          <c:idx val="0"/>
          <c:layout>
            <c:manualLayout>
              <c:x val="0.15434930008748901"/>
              <c:y val="-0.135152741324001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lumMod val="60000"/>
              <a:lumOff val="40000"/>
            </a:schemeClr>
          </a:solidFill>
          <a:ln w="19050">
            <a:noFill/>
          </a:ln>
          <a:effectLst/>
        </c:spPr>
        <c:dLbl>
          <c:idx val="0"/>
          <c:layout>
            <c:manualLayout>
              <c:x val="0.13013385826771653"/>
              <c:y val="0.210567949839603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6">
              <a:lumMod val="50000"/>
            </a:schemeClr>
          </a:solidFill>
          <a:ln w="19050">
            <a:noFill/>
          </a:ln>
          <a:effectLst/>
        </c:spPr>
        <c:dLbl>
          <c:idx val="0"/>
          <c:layout>
            <c:manualLayout>
              <c:x val="-0.17664545056867892"/>
              <c:y val="8.466754155730534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'Customer Segment'!$B$1</c:f>
              <c:strCache>
                <c:ptCount val="1"/>
                <c:pt idx="0">
                  <c:v>Total</c:v>
                </c:pt>
              </c:strCache>
            </c:strRef>
          </c:tx>
          <c:spPr>
            <a:solidFill>
              <a:schemeClr val="accent6">
                <a:lumMod val="50000"/>
              </a:schemeClr>
            </a:solidFill>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4-CC48-4C4D-B9C4-FA986A8B86D2}"/>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2-CC48-4C4D-B9C4-FA986A8B86D2}"/>
              </c:ext>
            </c:extLst>
          </c:dPt>
          <c:dPt>
            <c:idx val="2"/>
            <c:bubble3D val="0"/>
            <c:spPr>
              <a:solidFill>
                <a:schemeClr val="accent6">
                  <a:lumMod val="60000"/>
                  <a:lumOff val="40000"/>
                </a:schemeClr>
              </a:solidFill>
              <a:ln w="19050">
                <a:noFill/>
              </a:ln>
              <a:effectLst/>
            </c:spPr>
            <c:extLst>
              <c:ext xmlns:c16="http://schemas.microsoft.com/office/drawing/2014/chart" uri="{C3380CC4-5D6E-409C-BE32-E72D297353CC}">
                <c16:uniqueId val="{00000003-CC48-4C4D-B9C4-FA986A8B86D2}"/>
              </c:ext>
            </c:extLst>
          </c:dPt>
          <c:dLbls>
            <c:dLbl>
              <c:idx val="0"/>
              <c:layout>
                <c:manualLayout>
                  <c:x val="-0.17664545056867892"/>
                  <c:y val="8.4667541557305343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C48-4C4D-B9C4-FA986A8B86D2}"/>
                </c:ext>
              </c:extLst>
            </c:dLbl>
            <c:dLbl>
              <c:idx val="1"/>
              <c:layout>
                <c:manualLayout>
                  <c:x val="0.15434930008748901"/>
                  <c:y val="-0.1351527413240011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C48-4C4D-B9C4-FA986A8B86D2}"/>
                </c:ext>
              </c:extLst>
            </c:dLbl>
            <c:dLbl>
              <c:idx val="2"/>
              <c:layout>
                <c:manualLayout>
                  <c:x val="0.13013385826771653"/>
                  <c:y val="0.2105679498396033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C48-4C4D-B9C4-FA986A8B86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Segment'!$A$2:$A$5</c:f>
              <c:strCache>
                <c:ptCount val="3"/>
                <c:pt idx="0">
                  <c:v>Consumer</c:v>
                </c:pt>
                <c:pt idx="1">
                  <c:v>Corporate</c:v>
                </c:pt>
                <c:pt idx="2">
                  <c:v>Home Office</c:v>
                </c:pt>
              </c:strCache>
            </c:strRef>
          </c:cat>
          <c:val>
            <c:numRef>
              <c:f>'Customer Segment'!$B$2:$B$5</c:f>
              <c:numCache>
                <c:formatCode>\$#,##0;\(\$#,##0\);\$#,##0</c:formatCode>
                <c:ptCount val="3"/>
                <c:pt idx="0">
                  <c:v>1056016.0926999999</c:v>
                </c:pt>
                <c:pt idx="1">
                  <c:v>654234.32319999998</c:v>
                </c:pt>
                <c:pt idx="2">
                  <c:v>406164.79450000002</c:v>
                </c:pt>
              </c:numCache>
            </c:numRef>
          </c:val>
          <c:extLst>
            <c:ext xmlns:c16="http://schemas.microsoft.com/office/drawing/2014/chart" uri="{C3380CC4-5D6E-409C-BE32-E72D297353CC}">
              <c16:uniqueId val="{00000000-CC48-4C4D-B9C4-FA986A8B86D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project.xlsm]Customer Segment!PivotTable15</c:name>
    <c:fmtId val="3"/>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lumMod val="50000"/>
            </a:schemeClr>
          </a:solidFill>
          <a:ln w="19050">
            <a:noFill/>
          </a:ln>
          <a:effectLst/>
        </c:spPr>
        <c:dLbl>
          <c:idx val="0"/>
          <c:layout>
            <c:manualLayout>
              <c:x val="-0.15566108923884514"/>
              <c:y val="5.59448818897637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lumMod val="75000"/>
            </a:schemeClr>
          </a:solidFill>
          <a:ln w="19050">
            <a:noFill/>
          </a:ln>
          <a:effectLst/>
        </c:spPr>
        <c:dLbl>
          <c:idx val="0"/>
          <c:layout>
            <c:manualLayout>
              <c:x val="0.11297036307961505"/>
              <c:y val="-0.191477836103820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6">
              <a:lumMod val="60000"/>
              <a:lumOff val="40000"/>
            </a:schemeClr>
          </a:solidFill>
          <a:ln w="19050">
            <a:noFill/>
          </a:ln>
          <a:effectLst/>
        </c:spPr>
        <c:dLbl>
          <c:idx val="0"/>
          <c:layout>
            <c:manualLayout>
              <c:x val="-7.5555336832895892E-2"/>
              <c:y val="0.197617016622922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'Customer Segment'!$B$21</c:f>
              <c:strCache>
                <c:ptCount val="1"/>
                <c:pt idx="0">
                  <c:v>Total</c:v>
                </c:pt>
              </c:strCache>
            </c:strRef>
          </c:tx>
          <c:spPr>
            <a:ln>
              <a:noFill/>
            </a:ln>
          </c:spPr>
          <c:dPt>
            <c:idx val="0"/>
            <c:bubble3D val="0"/>
            <c:spPr>
              <a:solidFill>
                <a:schemeClr val="accent6">
                  <a:lumMod val="50000"/>
                </a:schemeClr>
              </a:solidFill>
              <a:ln w="19050">
                <a:noFill/>
              </a:ln>
              <a:effectLst/>
            </c:spPr>
            <c:extLst>
              <c:ext xmlns:c16="http://schemas.microsoft.com/office/drawing/2014/chart" uri="{C3380CC4-5D6E-409C-BE32-E72D297353CC}">
                <c16:uniqueId val="{00000002-3529-4186-9B7D-0B534774A60E}"/>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3529-4186-9B7D-0B534774A60E}"/>
              </c:ext>
            </c:extLst>
          </c:dPt>
          <c:dPt>
            <c:idx val="2"/>
            <c:bubble3D val="0"/>
            <c:spPr>
              <a:solidFill>
                <a:schemeClr val="accent6">
                  <a:lumMod val="60000"/>
                  <a:lumOff val="40000"/>
                </a:schemeClr>
              </a:solidFill>
              <a:ln w="19050">
                <a:noFill/>
              </a:ln>
              <a:effectLst/>
            </c:spPr>
            <c:extLst>
              <c:ext xmlns:c16="http://schemas.microsoft.com/office/drawing/2014/chart" uri="{C3380CC4-5D6E-409C-BE32-E72D297353CC}">
                <c16:uniqueId val="{00000004-3529-4186-9B7D-0B534774A60E}"/>
              </c:ext>
            </c:extLst>
          </c:dPt>
          <c:dLbls>
            <c:dLbl>
              <c:idx val="0"/>
              <c:layout>
                <c:manualLayout>
                  <c:x val="-0.15566108923884514"/>
                  <c:y val="5.594488188976377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529-4186-9B7D-0B534774A60E}"/>
                </c:ext>
              </c:extLst>
            </c:dLbl>
            <c:dLbl>
              <c:idx val="1"/>
              <c:layout>
                <c:manualLayout>
                  <c:x val="0.11297036307961505"/>
                  <c:y val="-0.1914778361038203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529-4186-9B7D-0B534774A60E}"/>
                </c:ext>
              </c:extLst>
            </c:dLbl>
            <c:dLbl>
              <c:idx val="2"/>
              <c:layout>
                <c:manualLayout>
                  <c:x val="-7.5555336832895892E-2"/>
                  <c:y val="0.1976170166229221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3529-4186-9B7D-0B534774A6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Segment'!$A$22:$A$25</c:f>
              <c:strCache>
                <c:ptCount val="3"/>
                <c:pt idx="0">
                  <c:v>Consumer</c:v>
                </c:pt>
                <c:pt idx="1">
                  <c:v>Corporate</c:v>
                </c:pt>
                <c:pt idx="2">
                  <c:v>Home Office</c:v>
                </c:pt>
              </c:strCache>
            </c:strRef>
          </c:cat>
          <c:val>
            <c:numRef>
              <c:f>'Customer Segment'!$B$22:$B$25</c:f>
              <c:numCache>
                <c:formatCode>\$#,##0;\(\$#,##0\);\$#,##0</c:formatCode>
                <c:ptCount val="3"/>
                <c:pt idx="0">
                  <c:v>117117.01519999999</c:v>
                </c:pt>
                <c:pt idx="1">
                  <c:v>86526.709900000002</c:v>
                </c:pt>
                <c:pt idx="2">
                  <c:v>59532.993900000001</c:v>
                </c:pt>
              </c:numCache>
            </c:numRef>
          </c:val>
          <c:extLst>
            <c:ext xmlns:c16="http://schemas.microsoft.com/office/drawing/2014/chart" uri="{C3380CC4-5D6E-409C-BE32-E72D297353CC}">
              <c16:uniqueId val="{00000000-3529-4186-9B7D-0B534774A60E}"/>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project.xlsm]Product SubCategory!PivotTable16</c:name>
    <c:fmtId val="0"/>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SubCategory'!$B$1</c:f>
              <c:strCache>
                <c:ptCount val="1"/>
                <c:pt idx="0">
                  <c:v>Total</c:v>
                </c:pt>
              </c:strCache>
            </c:strRef>
          </c:tx>
          <c:spPr>
            <a:solidFill>
              <a:schemeClr val="accent6"/>
            </a:solidFill>
            <a:ln>
              <a:noFill/>
            </a:ln>
            <a:effectLst/>
          </c:spPr>
          <c:invertIfNegative val="0"/>
          <c:cat>
            <c:multiLvlStrRef>
              <c:f>'Product SubCategory'!$A$2:$A$22</c:f>
              <c:multiLvlStrCache>
                <c:ptCount val="17"/>
                <c:lvl>
                  <c:pt idx="0">
                    <c:v>Chairs</c:v>
                  </c:pt>
                  <c:pt idx="1">
                    <c:v>Tables</c:v>
                  </c:pt>
                  <c:pt idx="2">
                    <c:v>Bookcases</c:v>
                  </c:pt>
                  <c:pt idx="3">
                    <c:v>Furnishings</c:v>
                  </c:pt>
                  <c:pt idx="4">
                    <c:v>Storage</c:v>
                  </c:pt>
                  <c:pt idx="5">
                    <c:v>Binders</c:v>
                  </c:pt>
                  <c:pt idx="6">
                    <c:v>Appliances</c:v>
                  </c:pt>
                  <c:pt idx="7">
                    <c:v>Paper</c:v>
                  </c:pt>
                  <c:pt idx="8">
                    <c:v>Supplies</c:v>
                  </c:pt>
                  <c:pt idx="9">
                    <c:v>Art</c:v>
                  </c:pt>
                  <c:pt idx="10">
                    <c:v>Envelopes</c:v>
                  </c:pt>
                  <c:pt idx="11">
                    <c:v>Labels</c:v>
                  </c:pt>
                  <c:pt idx="12">
                    <c:v>Fasteners</c:v>
                  </c:pt>
                  <c:pt idx="13">
                    <c:v>Phones</c:v>
                  </c:pt>
                  <c:pt idx="14">
                    <c:v>Machines</c:v>
                  </c:pt>
                  <c:pt idx="15">
                    <c:v>Accessories</c:v>
                  </c:pt>
                  <c:pt idx="16">
                    <c:v>Copiers</c:v>
                  </c:pt>
                </c:lvl>
                <c:lvl>
                  <c:pt idx="0">
                    <c:v>Furniture</c:v>
                  </c:pt>
                  <c:pt idx="4">
                    <c:v>Office Supplies</c:v>
                  </c:pt>
                  <c:pt idx="13">
                    <c:v>Technology</c:v>
                  </c:pt>
                </c:lvl>
              </c:multiLvlStrCache>
            </c:multiLvlStrRef>
          </c:cat>
          <c:val>
            <c:numRef>
              <c:f>'Product SubCategory'!$B$2:$B$22</c:f>
              <c:numCache>
                <c:formatCode>\$#,##0;\(\$#,##0\);\$#,##0</c:formatCode>
                <c:ptCount val="17"/>
                <c:pt idx="0">
                  <c:v>303013.02899999998</c:v>
                </c:pt>
                <c:pt idx="1">
                  <c:v>189923.25</c:v>
                </c:pt>
                <c:pt idx="2">
                  <c:v>107435.3554</c:v>
                </c:pt>
                <c:pt idx="3">
                  <c:v>82127.614000000001</c:v>
                </c:pt>
                <c:pt idx="4">
                  <c:v>209163.68</c:v>
                </c:pt>
                <c:pt idx="5">
                  <c:v>193429.584</c:v>
                </c:pt>
                <c:pt idx="6">
                  <c:v>97402.379000000001</c:v>
                </c:pt>
                <c:pt idx="7">
                  <c:v>71338.923999999999</c:v>
                </c:pt>
                <c:pt idx="8">
                  <c:v>43477.576000000001</c:v>
                </c:pt>
                <c:pt idx="9">
                  <c:v>25689.668000000001</c:v>
                </c:pt>
                <c:pt idx="10">
                  <c:v>15556.656000000001</c:v>
                </c:pt>
                <c:pt idx="11">
                  <c:v>11600.446</c:v>
                </c:pt>
                <c:pt idx="12">
                  <c:v>2811.19</c:v>
                </c:pt>
                <c:pt idx="13">
                  <c:v>302373.44</c:v>
                </c:pt>
                <c:pt idx="14">
                  <c:v>176080.24100000001</c:v>
                </c:pt>
                <c:pt idx="15">
                  <c:v>154663.98800000001</c:v>
                </c:pt>
                <c:pt idx="16">
                  <c:v>130328.19</c:v>
                </c:pt>
              </c:numCache>
            </c:numRef>
          </c:val>
          <c:extLst>
            <c:ext xmlns:c16="http://schemas.microsoft.com/office/drawing/2014/chart" uri="{C3380CC4-5D6E-409C-BE32-E72D297353CC}">
              <c16:uniqueId val="{00000000-CFCC-4F07-B37C-814C37FD0002}"/>
            </c:ext>
          </c:extLst>
        </c:ser>
        <c:dLbls>
          <c:showLegendKey val="0"/>
          <c:showVal val="0"/>
          <c:showCatName val="0"/>
          <c:showSerName val="0"/>
          <c:showPercent val="0"/>
          <c:showBubbleSize val="0"/>
        </c:dLbls>
        <c:gapWidth val="219"/>
        <c:overlap val="-27"/>
        <c:axId val="2054766143"/>
        <c:axId val="2054772383"/>
      </c:barChart>
      <c:catAx>
        <c:axId val="2054766143"/>
        <c:scaling>
          <c:orientation val="minMax"/>
        </c:scaling>
        <c:delete val="0"/>
        <c:axPos val="b"/>
        <c:numFmt formatCode="General" sourceLinked="1"/>
        <c:majorTickMark val="none"/>
        <c:minorTickMark val="none"/>
        <c:tickLblPos val="nextTo"/>
        <c:spPr>
          <a:noFill/>
          <a:ln w="9525" cap="flat" cmpd="sng" algn="ctr">
            <a:solidFill>
              <a:schemeClr val="tx1">
                <a:lumMod val="65000"/>
                <a:lumOff val="3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4772383"/>
        <c:crosses val="autoZero"/>
        <c:auto val="1"/>
        <c:lblAlgn val="ctr"/>
        <c:lblOffset val="100"/>
        <c:noMultiLvlLbl val="0"/>
      </c:catAx>
      <c:valAx>
        <c:axId val="205477238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4766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project.xlsm]Product SubCategory!PivotTable17</c:name>
    <c:fmtId val="5"/>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SubCategory'!$B$24</c:f>
              <c:strCache>
                <c:ptCount val="1"/>
                <c:pt idx="0">
                  <c:v>Total</c:v>
                </c:pt>
              </c:strCache>
            </c:strRef>
          </c:tx>
          <c:spPr>
            <a:solidFill>
              <a:schemeClr val="accent6"/>
            </a:solidFill>
            <a:ln>
              <a:noFill/>
            </a:ln>
            <a:effectLst/>
          </c:spPr>
          <c:invertIfNegative val="0"/>
          <c:cat>
            <c:multiLvlStrRef>
              <c:f>'Product SubCategory'!$A$25:$A$45</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'Product SubCategory'!$B$25:$B$45</c:f>
              <c:numCache>
                <c:formatCode>\$#,##0;\-"$"#,##0;"$"#,##0</c:formatCode>
                <c:ptCount val="17"/>
                <c:pt idx="0">
                  <c:v>-3586.8569000000002</c:v>
                </c:pt>
                <c:pt idx="1">
                  <c:v>25395.202300000001</c:v>
                </c:pt>
                <c:pt idx="2">
                  <c:v>10981.2662</c:v>
                </c:pt>
                <c:pt idx="3">
                  <c:v>-16667.398700000002</c:v>
                </c:pt>
                <c:pt idx="4">
                  <c:v>15566.334800000001</c:v>
                </c:pt>
                <c:pt idx="5">
                  <c:v>6178.2515000000003</c:v>
                </c:pt>
                <c:pt idx="6">
                  <c:v>32024.040700000001</c:v>
                </c:pt>
                <c:pt idx="7">
                  <c:v>6548.0497999999998</c:v>
                </c:pt>
                <c:pt idx="8">
                  <c:v>857.78219999999999</c:v>
                </c:pt>
                <c:pt idx="9">
                  <c:v>5141.3019999999997</c:v>
                </c:pt>
                <c:pt idx="10">
                  <c:v>30816.4702</c:v>
                </c:pt>
                <c:pt idx="11">
                  <c:v>19774.428899999999</c:v>
                </c:pt>
                <c:pt idx="12">
                  <c:v>-1309.7553</c:v>
                </c:pt>
                <c:pt idx="13">
                  <c:v>39068.404900000001</c:v>
                </c:pt>
                <c:pt idx="14">
                  <c:v>47006.887199999997</c:v>
                </c:pt>
                <c:pt idx="15">
                  <c:v>3647.4852000000001</c:v>
                </c:pt>
                <c:pt idx="16">
                  <c:v>41734.824000000001</c:v>
                </c:pt>
              </c:numCache>
            </c:numRef>
          </c:val>
          <c:extLst>
            <c:ext xmlns:c16="http://schemas.microsoft.com/office/drawing/2014/chart" uri="{C3380CC4-5D6E-409C-BE32-E72D297353CC}">
              <c16:uniqueId val="{00000000-C462-4EF4-84F4-A72844B990F6}"/>
            </c:ext>
          </c:extLst>
        </c:ser>
        <c:dLbls>
          <c:showLegendKey val="0"/>
          <c:showVal val="0"/>
          <c:showCatName val="0"/>
          <c:showSerName val="0"/>
          <c:showPercent val="0"/>
          <c:showBubbleSize val="0"/>
        </c:dLbls>
        <c:gapWidth val="219"/>
        <c:overlap val="-27"/>
        <c:axId val="2117686927"/>
        <c:axId val="2117669871"/>
      </c:barChart>
      <c:catAx>
        <c:axId val="2117686927"/>
        <c:scaling>
          <c:orientation val="minMax"/>
        </c:scaling>
        <c:delete val="0"/>
        <c:axPos val="b"/>
        <c:numFmt formatCode="General" sourceLinked="1"/>
        <c:majorTickMark val="none"/>
        <c:minorTickMark val="none"/>
        <c:tickLblPos val="nextTo"/>
        <c:spPr>
          <a:noFill/>
          <a:ln w="9525" cap="flat" cmpd="sng" algn="ctr">
            <a:solidFill>
              <a:schemeClr val="tx1">
                <a:lumMod val="65000"/>
                <a:lumOff val="3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17669871"/>
        <c:crosses val="autoZero"/>
        <c:auto val="1"/>
        <c:lblAlgn val="ctr"/>
        <c:lblOffset val="1000"/>
        <c:noMultiLvlLbl val="0"/>
      </c:catAx>
      <c:valAx>
        <c:axId val="2117669871"/>
        <c:scaling>
          <c:orientation val="minMax"/>
        </c:scaling>
        <c:delete val="0"/>
        <c:axPos val="l"/>
        <c:numFmt formatCode="\$#,##0;\-&quot;$&quot;#,##0;&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1768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project.xlsm]Sales Person!PivotTable18</c:name>
    <c:fmtId val="0"/>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60000"/>
              <a:lumOff val="40000"/>
            </a:schemeClr>
          </a:solidFill>
          <a:ln>
            <a:noFill/>
          </a:ln>
          <a:effectLst/>
        </c:spPr>
      </c:pivotFmt>
      <c:pivotFmt>
        <c:idx val="4"/>
        <c:spPr>
          <a:solidFill>
            <a:schemeClr val="accent6">
              <a:lumMod val="40000"/>
              <a:lumOff val="60000"/>
            </a:schemeClr>
          </a:solidFill>
          <a:ln>
            <a:noFill/>
          </a:ln>
          <a:effectLst/>
        </c:spPr>
      </c:pivotFmt>
    </c:pivotFmts>
    <c:plotArea>
      <c:layout/>
      <c:barChart>
        <c:barDir val="bar"/>
        <c:grouping val="clustered"/>
        <c:varyColors val="0"/>
        <c:ser>
          <c:idx val="0"/>
          <c:order val="0"/>
          <c:tx>
            <c:strRef>
              <c:f>'Sales Person'!$B$1</c:f>
              <c:strCache>
                <c:ptCount val="1"/>
                <c:pt idx="0">
                  <c:v>Total</c:v>
                </c:pt>
              </c:strCache>
            </c:strRef>
          </c:tx>
          <c:spPr>
            <a:solidFill>
              <a:schemeClr val="accent6"/>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5-7714-407F-BA8C-870804FB4BF0}"/>
              </c:ext>
            </c:extLst>
          </c:dPt>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7714-407F-BA8C-870804FB4BF0}"/>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3-7714-407F-BA8C-870804FB4BF0}"/>
              </c:ext>
            </c:extLst>
          </c:dPt>
          <c:dPt>
            <c:idx val="3"/>
            <c:invertIfNegative val="0"/>
            <c:bubble3D val="0"/>
            <c:spPr>
              <a:solidFill>
                <a:schemeClr val="accent6">
                  <a:lumMod val="50000"/>
                </a:schemeClr>
              </a:solidFill>
              <a:ln>
                <a:noFill/>
              </a:ln>
              <a:effectLst/>
            </c:spPr>
            <c:extLst>
              <c:ext xmlns:c16="http://schemas.microsoft.com/office/drawing/2014/chart" uri="{C3380CC4-5D6E-409C-BE32-E72D297353CC}">
                <c16:uniqueId val="{00000002-7714-407F-BA8C-870804FB4BF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Person'!$A$2:$A$6</c:f>
              <c:strCache>
                <c:ptCount val="4"/>
                <c:pt idx="0">
                  <c:v>Cassandra Brandow</c:v>
                </c:pt>
                <c:pt idx="1">
                  <c:v>Kelly Williams</c:v>
                </c:pt>
                <c:pt idx="2">
                  <c:v>Anna Andreadi</c:v>
                </c:pt>
                <c:pt idx="3">
                  <c:v>Chuck Magee</c:v>
                </c:pt>
              </c:strCache>
            </c:strRef>
          </c:cat>
          <c:val>
            <c:numRef>
              <c:f>'Sales Person'!$B$2:$B$6</c:f>
              <c:numCache>
                <c:formatCode>\$#,##0;\(\$#,##0\);\$#,##0</c:formatCode>
                <c:ptCount val="4"/>
                <c:pt idx="0">
                  <c:v>374412.80800000002</c:v>
                </c:pt>
                <c:pt idx="1">
                  <c:v>487232.91139999998</c:v>
                </c:pt>
                <c:pt idx="2">
                  <c:v>617974.76699999999</c:v>
                </c:pt>
                <c:pt idx="3">
                  <c:v>636794.72400000005</c:v>
                </c:pt>
              </c:numCache>
            </c:numRef>
          </c:val>
          <c:extLst>
            <c:ext xmlns:c16="http://schemas.microsoft.com/office/drawing/2014/chart" uri="{C3380CC4-5D6E-409C-BE32-E72D297353CC}">
              <c16:uniqueId val="{00000000-7714-407F-BA8C-870804FB4BF0}"/>
            </c:ext>
          </c:extLst>
        </c:ser>
        <c:dLbls>
          <c:dLblPos val="outEnd"/>
          <c:showLegendKey val="0"/>
          <c:showVal val="1"/>
          <c:showCatName val="0"/>
          <c:showSerName val="0"/>
          <c:showPercent val="0"/>
          <c:showBubbleSize val="0"/>
        </c:dLbls>
        <c:gapWidth val="100"/>
        <c:axId val="127764112"/>
        <c:axId val="127772432"/>
      </c:barChart>
      <c:catAx>
        <c:axId val="12776411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7772432"/>
        <c:crosses val="autoZero"/>
        <c:auto val="1"/>
        <c:lblAlgn val="ctr"/>
        <c:lblOffset val="100"/>
        <c:noMultiLvlLbl val="0"/>
      </c:catAx>
      <c:valAx>
        <c:axId val="127772432"/>
        <c:scaling>
          <c:orientation val="minMax"/>
        </c:scaling>
        <c:delete val="1"/>
        <c:axPos val="b"/>
        <c:numFmt formatCode="&quot;$&quot;0,&quot;K&quot;" sourceLinked="0"/>
        <c:majorTickMark val="none"/>
        <c:minorTickMark val="none"/>
        <c:tickLblPos val="nextTo"/>
        <c:crossAx val="127764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project.xlsm]Sales Person!PivotTable19</c:name>
    <c:fmtId val="4"/>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60000"/>
              <a:lumOff val="40000"/>
            </a:schemeClr>
          </a:solidFill>
          <a:ln>
            <a:noFill/>
          </a:ln>
          <a:effectLst/>
        </c:spPr>
      </c:pivotFmt>
      <c:pivotFmt>
        <c:idx val="4"/>
        <c:spPr>
          <a:solidFill>
            <a:schemeClr val="accent6">
              <a:lumMod val="40000"/>
              <a:lumOff val="60000"/>
            </a:schemeClr>
          </a:solidFill>
          <a:ln>
            <a:noFill/>
          </a:ln>
          <a:effectLst/>
        </c:spPr>
      </c:pivotFmt>
    </c:pivotFmts>
    <c:plotArea>
      <c:layout/>
      <c:barChart>
        <c:barDir val="bar"/>
        <c:grouping val="clustered"/>
        <c:varyColors val="0"/>
        <c:ser>
          <c:idx val="0"/>
          <c:order val="0"/>
          <c:tx>
            <c:strRef>
              <c:f>'Sales Person'!$B$19</c:f>
              <c:strCache>
                <c:ptCount val="1"/>
                <c:pt idx="0">
                  <c:v>Total</c:v>
                </c:pt>
              </c:strCache>
            </c:strRef>
          </c:tx>
          <c:spPr>
            <a:solidFill>
              <a:schemeClr val="accent6"/>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5-CA48-422A-AE92-A538F9270B61}"/>
              </c:ext>
            </c:extLst>
          </c:dPt>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CA48-422A-AE92-A538F9270B61}"/>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3-CA48-422A-AE92-A538F9270B61}"/>
              </c:ext>
            </c:extLst>
          </c:dPt>
          <c:dPt>
            <c:idx val="3"/>
            <c:invertIfNegative val="0"/>
            <c:bubble3D val="0"/>
            <c:spPr>
              <a:solidFill>
                <a:schemeClr val="accent6">
                  <a:lumMod val="50000"/>
                </a:schemeClr>
              </a:solidFill>
              <a:ln>
                <a:noFill/>
              </a:ln>
              <a:effectLst/>
            </c:spPr>
            <c:extLst>
              <c:ext xmlns:c16="http://schemas.microsoft.com/office/drawing/2014/chart" uri="{C3380CC4-5D6E-409C-BE32-E72D297353CC}">
                <c16:uniqueId val="{00000002-CA48-422A-AE92-A538F9270B6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Person'!$A$20:$A$24</c:f>
              <c:strCache>
                <c:ptCount val="4"/>
                <c:pt idx="0">
                  <c:v>Kelly Williams</c:v>
                </c:pt>
                <c:pt idx="1">
                  <c:v>Cassandra Brandow</c:v>
                </c:pt>
                <c:pt idx="2">
                  <c:v>Chuck Magee</c:v>
                </c:pt>
                <c:pt idx="3">
                  <c:v>Anna Andreadi</c:v>
                </c:pt>
              </c:strCache>
            </c:strRef>
          </c:cat>
          <c:val>
            <c:numRef>
              <c:f>'Sales Person'!$B$20:$B$24</c:f>
              <c:numCache>
                <c:formatCode>\$#,##0;\(\$#,##0\);\$#,##0</c:formatCode>
                <c:ptCount val="4"/>
                <c:pt idx="0">
                  <c:v>43340.789900000003</c:v>
                </c:pt>
                <c:pt idx="1">
                  <c:v>44530.819799999997</c:v>
                </c:pt>
                <c:pt idx="2">
                  <c:v>86550.038199999995</c:v>
                </c:pt>
                <c:pt idx="3">
                  <c:v>88755.071100000001</c:v>
                </c:pt>
              </c:numCache>
            </c:numRef>
          </c:val>
          <c:extLst>
            <c:ext xmlns:c16="http://schemas.microsoft.com/office/drawing/2014/chart" uri="{C3380CC4-5D6E-409C-BE32-E72D297353CC}">
              <c16:uniqueId val="{00000000-CA48-422A-AE92-A538F9270B61}"/>
            </c:ext>
          </c:extLst>
        </c:ser>
        <c:dLbls>
          <c:dLblPos val="outEnd"/>
          <c:showLegendKey val="0"/>
          <c:showVal val="1"/>
          <c:showCatName val="0"/>
          <c:showSerName val="0"/>
          <c:showPercent val="0"/>
          <c:showBubbleSize val="0"/>
        </c:dLbls>
        <c:gapWidth val="100"/>
        <c:axId val="2054777791"/>
        <c:axId val="2054779455"/>
      </c:barChart>
      <c:catAx>
        <c:axId val="205477779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4779455"/>
        <c:crosses val="autoZero"/>
        <c:auto val="1"/>
        <c:lblAlgn val="ctr"/>
        <c:lblOffset val="100"/>
        <c:noMultiLvlLbl val="0"/>
      </c:catAx>
      <c:valAx>
        <c:axId val="2054779455"/>
        <c:scaling>
          <c:orientation val="minMax"/>
        </c:scaling>
        <c:delete val="1"/>
        <c:axPos val="b"/>
        <c:numFmt formatCode="\$#,##0;\(\$#,##0\);\$#,##0" sourceLinked="1"/>
        <c:majorTickMark val="none"/>
        <c:minorTickMark val="none"/>
        <c:tickLblPos val="nextTo"/>
        <c:crossAx val="205477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6AD18455-24C2-4F19-BFEB-C70A61862434}">
          <cx:tx>
            <cx:txData>
              <cx:f>_xlchart.v5.2</cx:f>
              <cx:v>Revenue</cx:v>
            </cx:txData>
          </cx:tx>
          <cx:spPr>
            <a:solidFill>
              <a:schemeClr val="bg1"/>
            </a:solidFill>
            <a:ln>
              <a:noFill/>
            </a:ln>
          </cx:spPr>
          <cx:dataId val="0"/>
          <cx:layoutPr>
            <cx:regionLabelLayout val="bestFitOnly"/>
            <cx:geography projectionType="albers" viewedRegionType="dataOnly" cultureLanguage="en-US" cultureRegion="NG" attribution="Powered by Bing">
              <cx:geoCache provider="{E9337A44-BEBE-4D9F-B70C-5C5E7DAFC167}">
                <cx:binary>1H1rc9u4su1fSeXzpYcgQADctWdXDUi9ZdnxI07yhaXYDgm+CfD9629LshOHo+z43PGpW9LMaCxT
kJpY6O7VCw//+777133yuFXvujTJ9L/uuz/fh1VV/OuPP/R9+Jhu9Vkq71Wu82/V2X2e/pF/+ybv
H/94UNtWZsEflonIH/fhVlWP3fv//Bs+LXjM1/n9tpJ59qF+VP3Vo66TSv+Xa0cvvds+pDLzpK6U
vK/Qn+83j+2788dO3ufv3z1mlaz6m754/PP9T+97/+6P8af97ZvfJWBcVT9AW0zOiIUwQ4Sa+wd+
/y7Js+DpsoFMeoZMjh2To+dv3WxTaPk6a/a2bB8e1KPWcEP7///c9ifr4dL5+3f3eZ1Vu34LoAv/
fH+byerx4d11ta0e9ft3Uufu4Q1uvruF2+v9Pf/xc8//59+jX0AvjH7zApxxl/3u0t+wWee11HKb
bZ876Q2gMc8cjkyT2yNMHHTGHcQti5vO/kGev/SAzKtsOQ7Mi6YjXNZ/nSQufyXbr9v0LVGxzhil
xKKmc9RhOD3jxMTYMq0DOM7P4LzCoOPQfG84Auav9WkCo+SQv6m7kDPLweAUiBw6no0iGUJnAJzt
UPsQ6kbx7K/fG/QLYJ4bjoH5cpLAXD5mme6TZpvJN3QbYkLMotThB6cxTej9l3mGsTOOOXcYe4pp
/Ge3ea1VxyH6ufUIp8u/ThInN8+yx/tK3tfVc1f985xD0JnNbGRjbB+AGsME0Q9z8DHLfv7SQ855
pTXH4fmp8Qgd9+Yk0flLxdtMb4GuvCFT4w74D0b2Ib6Bh7z0IMc6I9hBtm0/+dgIoddYdByeHy1H
2Px1dZLYXITyDRk0RDYCvY6Jw44TAnAZ08E2t9BRQvA7a45jcmg1wuNifpJ4PJc47/Jv79w8qdOv
b5l5MD9zTMIYs58I2YgXQOYxEbU4Z09+NfKb/6l1x/E6/ikj/Dz3JPFzt4n8lqs35QuYnVk2AcKA
nmj2KBEh5JxRxCwG2B7c6jnSPuWjV9l0HKuX9zNCyD1NrnChHoM8e+6hN6AJ+MzBnHKK6feY9jIX
Ics8gzyEEAbYDgnwAMvvDTkOyXO7ERwXp5mAIMjlavvwhkloF+QcbtsmsY7yNmTaZzZhHFPQEl4C
8hpTjkPyo+UIFPfiJKOY95hs2616fO6ff+4l2DkD9YZRCz9lFpACXnoJs88I+BDBCIjd7jHOPK+w
6Dg2P+5lhI03OUlspuAv8mH7dtBY/Mx2bBtZeIQJBxbNGSYWx9/Z3Et/eYUlxyH53nCEyPQ05ZvZ
Y66CN6Vp1hklUFlydpymcXxGCMGMmE/lzSiQvcKg48B8bzgCZnaaqX6Tqyp8523jvHpDfyEMep9i
mATAh1A1chuQqSGW7eS340XOa606DtHPrUc4bbyTDGnneVa96XQBQASys40ccJH9AxzkZbZBJjBm
AiGP4tF8wStMOY7L94YjSM5PU7NZPGzDN+RkhJxh7pjMIk8+MRJsECJn1HYwA9L2nNkOLPm3hhyH
46nZCIzFafrH3aOu3n2UkGTetq7k4ASWzUDBPASykRrATSgrMYP5Tghpu8cozbzarOMQjZqPoLr7
eJqhbCuzN6TNxD7DUPkT+5k2jyCizpmFKCIme6r8x+Hsd+Ych+b80GwEyflpEuYVcNb6Pu6f48ob
FDPszLYYtqBi+TmvcPvM4jBtA/zg4FEjOF5jynFEfrQcgbL6fJJ+skgSmeVSvx0ooD0jSC8ECv9D
34+xcc4QAZXG5j8q0JfVzGssOo7Nj5YjbBanWc/cSX2fZ1q+pUgG6R3Yso1hqcDhMXIcB+bSLKhC
neOl5qtMOo7Oi6YjeO4Wp+k62cMbL65xzkBadkA+fsJmVNDAMg6Y5eQmdZ4mQkdRbfF7g45D873h
CJjF5jSBydu3LDOtM8jq1GbkeA3j4LMdHBSZT9fpcyx9Is6/seYXkOxbjfE4zfJ/9dazzhz0MAKa
DGT4/QP9HMQcDkWOCY7ygqy9zDC/t+c4Js/tRqisrk/SS65CWKn4bqGTbfbwPGL/OSWDxRowbwkZ
5Ek+dkbZn8FiDsQhhsGip/1jVMu81qrjCP3ceoTT1WmmmfOt6t8Wo93EzI4326P8wiisCoAaFDtP
RcwIm9dYchyXHy1HmJx7J+k75xLWOem3VTMpVJgOguUyT1ryOKiRM+TABADImc/eesgvr7LlF7D8
uI0xLqeZ+c+3Wm/vw1o/VtVbljTWGUzrY9umMBv2Ur+EaEZNyP6gcR6iGUS7l5nm1fb8Ap+fb2eM
0WmygXOp9e7fopDPnfXP0w6GBU0WzGt+rylHoY2DzmxTC1TNp7noEUl7pVG/gOnlHY1BOk1ycC7v
Qxls37by5IwwB1TO767y0pVAsmHYhOJnVwLtHn9D6PcW/Qqe55ZjbE6DEPz3nSeHcHPwoJ/e+T/d
dONAGYNtSkFn3j9GCqcDCwcQ5B/rF/iMNsT82qzjII2a/3Qnp7Hb5uaxe9OltQgmLzEnsGDpeJHj
nGHY0QE10NOkwSj1/Nac4zg8NRt5ys2nE6VpWue1ess8A6UlZbCamTyhAmTsZRTbLXhmDFY0Pdc/
f4tiv7foODC7DHW4lxE256e5tGnz+FVtdbx9Ow6w2ydgMZgoY0/bBsfYOGewdW3nLscXo7/GouPY
/Gg5wmZzmjM1m8dm+5Yrm2DRGWQWAuXNk6o8qm0QokDPbLxb/fQs6Lyk0b+351e4HO5jjMrHk4xm
13kNq2jcrcphyuYN/QbDwlkTan7rOdNA2f8ypsH0M3dgiROC9c37xyimvd6u4yiN24/QunZPEq3d
VuT5Ni10KN9y/SbBZ5TbFMHmjQMtGIG109cgAFowh3C4PlILXm3WcaxGzUdQbeYnCdVFnMAimzfd
kAsrmzmG2ecnkMY7Cx2YuIYN7KbJoN7ZP57T4NOS9FdYdBygH/cywuZidZLY7Abc8lHpx/65h/65
WLCboYbFNDALepzEMZgkBSUBDlF4Amc0z/Y6m47j87LtCKHN8iQR+vioUlg3+IbwEJhwsy34Zxzb
YDkutahD4eiH/QPUuJc04RWWHAfle8MRIh9vThKR3Rj7nKv4uXfewGMs2FvjWLApYKQKwHYBUNVM
wmGN5/4B119C8hpTjmPyo+UIlM3nkwTlrs/h5JTguXveBhNQySz6i723UOrAfidECOSgAzbP333I
Ma8w6Dgy3xuOgLk7TWAOC7n/F2g1cAAMK2ltUDWfXeMlrWawDorbBDGYqN4/xkxtv2j+NXYdh2l8
XyO0NqdJq++2QKizoHrTnYOwkQC2BTIM6zefkXiJ1GHnIIhxsDVn5EOvsuY4Pi/vZITN3WnO7Pwv
rIyGEAYT0uau/tw/xowAVk47UO1A7Xq4DsLCy/TzGouOo/Oj5Qibj6eJzaHIfvMtOHBSF4Zlz1By
Ho1xgMqZhWE3NKIjDv1ae46j83PrEULX3kkShBs44wYOJHt8fB7C/5wiYBvOfQK9E9ZHH+CBOYKX
gQ0WFGKCYU/7L8SCV5l0HKEXTUfw3Jzm0oLbahu+ITKgiFqYQeZ/Wjgw4tWgte1qUMuy6Eht+50d
x+E4tBohcfv/qbz59ZF3308F9LbVdrI/TvDFqXf//er+xuGYw1HTp3xw1JkOqWLx8Od7iF/gG99P
Kdx9xk+J5KfTgMbNHre6+vO9AdIbg71ViMJSEYp35xG9f9fCjqHdJQzLE2xYrQiQA+NzqPP+Xbbj
d3++J7C8FGg6ZrAFzoKpIwKBUu+UXri0O2wPjgbjsPKEIQvO1/t+luNlnvRwesL3Hnl6/S6r08tc
ZpX+8z2cHfL+XXF43+4W7d0eYijiTAvmFBkUBZYJ1++3V0Cn4O3o/9hWD7V1Lpu5Ssx5WPmBWwfl
mkgm3XDIHNeuqk+V8S1W+IqbTSSKfKgmWd05bhxRLTKeECENzd2GZ3dFTi7Mit/whsfLICv8VVN+
6+pk3XCiBTPoRuZJK0y5SEwjEyxqHLevSSecwIGXjd+JJCezrOfSzaivRDbcSqeORI+GDQqND4Vj
SLfAbKu7+JY51ocEZheEGbTnxFCpYJfmxPbbyrOKQKCSdSJAYKRK03XbTn2MthHKCrfPY8/sbn0+
RK4lyQenv2oS50a1tmcM2Y0awm+hohtqR1/r1rnQNDxvlb/uqmwZm2oTo6FxiyodRF1T0y0a9WkI
i5vQz68av/ysEzXrzW6izar2Up99JDi8rFn8rVFgPLWLT0kOx5QEFRZdDt0MVOYDLeyVstHayqCf
4gBsDpj6RPJJIcMpTq2Z7+tJ1GabylETOOdzBkXEpnGiT0njzwLUWm48aNMLsgdcRhOl+EKa0G2+
ziOBoUnk24VoHH8SVCkWLIknmPbnVmx0glJAlcRzToiIw7R0zRJsSJoCCzNK5ibJvMBqRRdSPilM
viAd/eKz6t5X0E42QyGSyHDzNl3JLLXd0Le0oPuRYuhS0OELooMXEVVM4zAxRdwFC1pS6TYx+TCw
ZAA4rfnugyPic7FH29fGAynugh76oUhwNSk7fhfVVi901HEvyJMPOiiXdtk1bhq5kraDiIvMXtht
6bVNJzTRqZC63dSZUwo8ZJO6VNrDBQXgh+A21k4nfFZzz8mzbxoPziSJsnkug41kMHTgv1nFtS1q
ppFb5exOVbxZOUlw7ycGEpVybiKm4EzU4DzAudBJ57KwboU2o8gN02iYkopzgVh/aTTo3lL3KJbG
laV9DyVOKIK6MD0ceqVDfdf2l2Qw46liTM6dbtlyhQXWYGtrs0Xjs0XYZO7eWXzH6VwzbCZDiYg7
mN8K1pge6vGHtAGfUaZzU3bBnRySTSwBXwQdZNofGqks10LBh7LK5DTu/cQjqRZRmcFtFtMgIqHb
+0W3sJL7rvHdosgaj2bWlVNVSgRXZltXLqzT2Vh52rq8TESdOI9+NQllelVYeIKyfpYQ8xv1aScG
a+d4ZbxIwi4QqW1vuj7+1jkxFnAqIhfKyu/sdh4mufBJDJ5g3iGaL2GMdqJBRuYRtSYtDBHW5IWb
poBVkKlcDG3wCeWae1VOGxim2nGVVp/aiCJhLNKAZ6JJwMUMcDqXm7OySNc+huEg8Q1zVCSaIp4H
aFgO8de4DKYxT12rhL6uwQoTBd+IQl7dTskgb+TQTVGMLnkYFi5n4DSqKToRpkrEebooSWfAC39V
YRZPkhCuUx59xYhpAbGRi7b0P2Uq7Oc1QAhLoG4shQ2Xk3oCVzJRONIRsuxiL6EQT3HmSzcI21LY
bTJxmP7EYvheykosINbOQt2vOUTPmLLIbYvLrIAIlGqOpmXaKlHE6VcDApkbVeUiLSCwZCx13Dx0
E0vbkyIoTWGZWBRmSKcqQVc1x4kbBWU9T3VUuFbRRqJVfeM61s5n66IUvWSbLoJgmSu1tXLnm9Ul
sWvoxNNh2Xl+2Ys8LvxZTowV10Y3qwJ8GYfDUoXYmuASbsgJP2oN4ShmueX2LV7LNsrgfnLtlboO
hVORqYpkBskgPsfQEcJO+Xngr0xZSeFIfG2QatJVBnH5QARBce6ZUfwN56nvhkaWT5vQ3rQGINgQ
W7tZQGvRZBkTYc9vzdqe5xyFLrJFeW6mqhV5HeXCTGvtOSyH8Ja2tmBBPQlCM5u1fkXcLm4mDcpM
r4l57rbEuUTYmhJ8YaQAheFna6vw72OLuQFCsRcW0UOdJde4BbRi+1NbtakYWDxM80I5s7Ivvhax
Cfes7ZsGkq9LcQiul/BeGFbgYgLDZRdLAm196FUceYFTXbEkvDZV/dDV3a2iiSV4VUGwoMElix/2
o7xz5lUchiJSjajorCVtCKOhl6Jg+YXEcsrTFsJtRtSixLwT+4RlhwDJYIChuaF9t9FlJnwHN25k
y6+4KS66vtqyOvsWknQWDfXnvIRhgFDyYBrgiymuHDew0lkKu5YnsiELX5uNyx3DFokZrsrIKVed
9md2Z89KiPa9Xy+MQPbCt+hmaNl525quH5kQgf3GcsvQn9TSngA5gjw1mI8mrT7yIZAiTPoPA057
MWTlZ1kPTBQBJCMDxRDKO2QKRsGXh0YpSE7JxtAO3FfGgV9E6dZs4ztVmEs0ZEJ2kCdjcDbTfLRJ
GLnc775UvhWImCSBS4MtHOTRuE2xttvPYZUnnlK2Fj4qB6G6ynRbCsHGienCqaE1q6psinQ2D1Jp
eqrVrpEEEKQCVE3qAoJPy4wb3QwQKniAhV9bH5pauWXdddNhFyBpR0PRaMjEJjYTN2lWZeeLMogG
4TdwE22NICaHbTDrCRMJ2mAGuCZmNU1ZgsU+HYLzYJED40h27CuShegMNGskBEQjMG6GvvrUxUO8
7PKauJmCYGuTD6YRexKZ4dSpIVOG+Nyu8h1/A9pg2MW10cK9hM451siH6JaYXlia2VqjSZAb4WZH
XWRhnTOtDcEstOkH89N+5Dg4z2EEKJcb/TLMDDphnZGLGlLclGQ0nsQDUUIZ+qJt/DsZpfOE2KUI
Ng7DMQwkkrl2xyqvC/1La2hDr4oY4G/6IkJFOMmrXijY0c1bVC6lTYtpafrbqrbtSdOEk7D2I8FE
XrKPaQ5UKTaAZtF4aju+YHkVCVo00bRC5Aq6PJtDUVWtKqt7eir7vFqpttHC7lUGlGlCu8ZZYqRn
vCrQHBj457CkkCWCytM63ZPjdqmUgyZtntwlZueFht592pUdsm3A7GjKi8JKha8GtAw0PB1em3pI
vKyJqLCKwV+GeXIRRaTzamxec17rZdFjvURZqpc5m1Y8iCayRo1oiaqXdm3Wy0JG9XL/cv9U7y74
0z7Q9ZKSry2KqyUzmF7Ssspd2reDW0srXMUpvyC0t6exptXS4coRKkLUNbBeOZbiU6OaUt5a84HJ
SafJBqUhmpmS2iKM/dAjpIyQG8W1M0utbKZJhROR7WzJoB+XcEz9ra2cZFruL5QxDLlKKgOYd1At
hwoFy76eyLLZ4RkE4En+sJDaEbxW8SrMNn1cmZPMCixBexSsGa3WRR3Wrkr8Eki7DtZ+layN3DJn
OMR0yZOaLh2CJyEl3ZwalVBZdu3bj7TL/Gs9YCBgTnOf56pZh8xs1sOHJKSbosSxwAm3l/AttzT8
UvCALrFvCxk0ySKpomRSKhgwXJvdsmp8A7n7H2NmAcWhybf9K1kkMTB+Ngg0RNdRSttlhFS33P+U
MGFnLFgxyopVlMt62lnsc2YMtVfCYHWHmn5iJtXTHA65X7ZhjJcU1t+k4sdrqwusCc3Ch7TqraUp
O5aKw48kJm7PYuCOPnyPoQpriQyfpiIJnVXaaukBzYkh3vFhlqfWuswbY6UiUiwDO3P3r6xWQjnl
BDRzO94UXsMTY7V/0rs3H162xUcsfX9K84pNoFCRIk+rdlU5FZpYbZEIk9FmlZoN1IYMSECcyXZN
/ZCJnZ4kehVs0sG0V3CMmL0q04wefvKJYh6pDCz2v9u/pS79ZaaHJaIRmex/A0eU2CuaZeC8qujc
WpvnCNvnfhs1jwUYW3Sm+hwrP/O4bdJN6/spVDR1s2rLlp73hrGOBmDhA2mvZaWNTZXaq6y1OlHi
NlmVrEY3hs4cz8ppMNu/tIdwg9OwmLAWuFnRmtZNIiO01kMXirZJcrdHaTFNHB54lcTtl2IIZqxj
8YfYtmJXxd3ntGbpx6J27EmSAUGIMxvoOQ1dXENvh4yC2PJdXzhSrqNdNT6q1ncLgDGsyDZBv8Og
Jrys1hPHsAaSq3pepTqbWf5kV6vKuOcezvhNrYDVYBPKkqbPBZGQvf5fvp/A5JRFuQlL80dqgdMT
q3eqop5r1t3aQ7lRDMgkFIJYxg9A9i2tI1HTcOmjYfbfvxukl7/fOqNwAiocU2PCcs2fbx3Iv0Hk
kNXzpIc6cVcw6tq56ZIeiYD07kDMuRnqAGa4oMef1KanLj8oJvd50SsZhE9/AOP7y//c5Cn8u2/z
45e7v5/x4xVsjTj84Y3/+i44wWs3zarHb9pZ8/2zwJgn63aC008v/iZ+/ULeOvwdj19cfJ32heE0
ABCdvg/Ov4lfP+ZCfihfT42epS84bwMWO2EKvs/3R3F/l77gjDTKoOqBo4jh9E04VwDAfpK+YFko
nBKxX0kNoxymcEAVe5K+MIXJUxj9EGWeVdDne/wJSND7nl6/lL5gC+PfhhR8P6wMhs8EM0yTww2/
9Cbe0DzP+wDNq6H8ACe8lqCDZNGEre1KAjEPosx16mzGynKWDGxVtW5MGjSjqU0SkWK/WvZRC4kZ
6u+FxTZ5E3jI6to56lSxhAognjexNYGTl5plWhi3WslJ3xi3A6qVsOvac0AJSDBoB7XZQyHYeD7q
rpjMQR7gy9LU19S6HbhuhM5SECXy8wTResLCTfxtGNRd4XeffFaYUzhtOxF90H1p9aX8CBwWCdWu
Btns+FrxJdLB107W5TINgcIX9EpadM21Rh6cyDFpjEX/TWrlEUb9aaCzOBGMNf0cdE1XQqmzbM0g
B+qfBcLP6EWeMWupc4LnnNVebPs0ESSEchgO+FgMsPxNUCZB4SiG3nP6wTOy7BsDEcKFfHBRKqcW
0NOt19flNuoSXzRxdKXMj4nzAPvpbrBsziPp3HawWEukO5aR7LgLwHcl/UZNA2wBF9w9pbZIjQiq
OLtLJyotgkleB7WAPMOh8h0MqHiz3nStOJTCMH3idQ6QJRYCyc/Ip8hog+kQyVk1+MSNJdhvYUwn
Cg56uvXD8lNuezVJslXPNEgXrFgXkq6SEm47rWtjCXRV2DmRl1atFSg4Wb5qbKMWKGyCaeYEc9wH
8iI1q4eibepZ2EWDF0rf+diTHn3sB7QoeuRZpRkKq03RvG99KJSHIPVITNGcRx8wsA+ROu205CG5
aHrlL7hMtItVXU1j57Jvw2ZZA5UTAx6IV2S3Rb9jeUGnXRoiMIUEq0Z2FnJLp4WChqOF6gxo1ySz
3PFI2DcwaNCX2q9BiFFxu0y19dGWWTilIK4sZaecRUfnkgH8PDEDL+VQmkTJo906Ny0wxTbIHwZu
fA0HP5+2VtxOTL+HkoNMoqTIlxqU1szGs4xna4VatbQQ1Owy5EtumUIO2vZSuC0o2eOrHObigWo3
VBhp2npwwJ9rtiRfdD3QWAWCZAO6hZvT9LoYImBRqP/adVY7iaxILYEFrAPaxDO2czW7I62XWVG1
43zZcv+k0q72BgOKRCvLiqUR9JYXlCgHvQm4c7V7IrUh0jay5w5Ks2WXfJbK+UxMkJCUbYjKESSt
7mPOZ0EFhWikMigLQF33UtWBDK7MYWLZybd0x473Q1YCfYXwIqGj84eEpXcqNf2pn0yCutSTrrQj
EeXMXLTAQ+mevO+efCNZyH5oZ7buy6UGmrWMhTHg0O1SP/dAQrfdKDQMETe8mzsF8/CuY0CeOI9S
dRtH1TxSXeKasQ2CcUOHpZ9F5tJPg3zSZioRoHHqVW7qDwpqpdkQ0Q2nEZ1Wsb0pS9uYUSfxjCK6
ZKWKhbZD7bYgxlRB0C5bnLdLi8hJUiXDAkrIaRWY1aKn9UUI1b9bwJQ8aGxAnvo2NSdJqyZKG/mc
1YZyqSal2+wKl6jheKoa86IsQXaSNEAuq8P5wU5pX0OKbqdNXg9uZpJc4LyZ+WVnTMI23PJQ11MN
b0KsKZYqjft5K0t3eDBjEE6t3ZMPBThvr+K2qqCiBtULVW5WDnoJSsOmCBh0LZDgOI/SRZdgV3es
n6PdQCkNlIBer3sg+cXSaRWQPcOCWYts26Y4ndY9ugxaqLhrCAWuyvTXnllyWuSs93Rt2TCWyg82
gkhjMECplDFbQp2bu5YV9VcJ52taD6Fnp8YwqxZ5QNXl7nTXDTeByCdsWKEISHdHprxTbDkUwY0K
u2yWOHkj/LZlEBG4F7U9WpaEzGioAQw7frD6NphQGmSe3fb5qtKJ9EpqTsM+XuwTUafIuQ6iwuuD
rF13XXydxb4/8zXwWBD3NiCp5FfKcWAeQamPvcohbpX68/5VEOpoyrAcPFzdtZmFzi0EdeJgSxA2
EiOY5SCSzus6CNzMD6DXfRqCiGUaHmjPZI1K67FqwmWqcvUh5uuWEBD+eTVsrTDfhCouRJrCBA50
tgZJ0cF30LVQHvbVqjeLbp2lldtZcXVehxJPs8GqhXKKAqYcsISZCx9B6UjaqHQDx/F4bxUzHjUw
jRFXMOo6P/AyYrRTMzH8ucYpdYecsiUMfD11QKkXesiDyyD8SvzBXuUlSaa9KtAk7OpLNQwcQn4p
Ydj1vbDBp87zLvha+BF3SRe38xjxhW3nbGk5Bl3SUK4VcfiMqTb3si6+0xUx17af21ODZngNgkQj
6kHHHudEekZukImf+FTooNITS0cfaZ8EIsK6A9nfr5eQ00svDRO+dMrwjtpptg5qKHkLCbp7XLR0
3vXcWlZ5xQUoF9W13XvET/SFnxUXoZPnixpqiFlcWY0LuixyfSSLZZo8ZBiySOUApmXMV60k9QKl
zo1skTlvgZFBnKjz1cCRPU+MJhcoC5JzEz7L21+ALswmrKhnEJTaUMj4MpTWJQiGzXWGMzrLdXBV
G34lZFT1G+pk2Xmh4JU0o6ukNuXUN0HwDPDCMPBHv4r9L9q2Wlc2cXGukNs0UXzdYKgMGWmWvIMC
GnWoWnImq62CWQazNZbhoNMJ1ok/iwiPQZxM6lnXl/7UVNGqaoghIQ7R7qrFesGYcRm1ufOBtByL
qinVCtQPHERu3ehAdAzred4DqkOtgMYhZ97y6ibndTpp0riGYZVsjdq5wgZNL2Kq3NpuynXAWb/O
inUN25uEtH1rWbPunFUN9ULlkGkekIuB6XYq44u6w8GCkyaYqAbeNFDgZYXffq4HHlyiKptlVulM
7Iq7WQFD1m/wNUC0HEK6BnZaXRl9MUwpMj41Mk095GTpbRqQ8ySKZkEcqbXfxqELWWhYmeo6HJTh
hlabbIgfml6fonxlaXINNXMgZKqMi9Dsw3ODQmjlX/osCC6BRJhuHPvdvCbhLIqiHmYUglwUBqtv
GyJTt1ZRvkRa1rc1j22ImaAcDgPIpAS8red5eZuiT0ON1DxoAZ6ciDRU7Bzlti0M3gMcFgPBK8ER
nUf2cF1JidZVLONZZebWnbRmHNd05VRD5iLW2euikivDsSD51lW6jqLh3M8aY1loq3Cb0Bmm9RBD
3i/BBAyS9qwgEq9bmA6Y+52zNjvz/xJ2JsuN61qzfiJGsAObKRu1lmW5K5cnDLsagAQBEiQBEnj6
P1XnH5y490bciWPvalyyCGCtlfklFFcRWaI3hfVV4uozCxmHfk0YRq4tbNQ6n0Zy6OiwFHO0Qvsf
2uHYxyK7bWa65p29GZdPr46FW63SSF946tET23WT15/Hzna7cOzStykKP3H0FdHYLm/ttuwiaqHZ
MKw4dGGidhtV+N+2f0iV+NV1g1dG3pgVrtPkA0Ilp58hl+bK0CLWdvah9k7xUgWokFero+fcQljA
gZ/W3jB31Uhg35B2XPbom6e9N6ewaRyNT3QjSwmvZDpAZuOV4xHcvtkGL8OIb8fl3Ny2YfmxzAz2
B03HNz/c8MJMzH4TM2Lrjdnb5NKkEHB4tnR6kxC2SrFtONWVG3/CI4KHEXj0LEgfljJNwqoxw3cq
JnOiNjJFMkiyk7N6k7zMxoB9d+t0JYOoWouDPh7CpGrs2FdBq2GQZUmK6jG6Ylsw6HSJfmeC+8cm
kn1FyDgcuPP3CU47HFNTWDQQUC+t/jMLuO12TdE8MZTzhaMhNglWB95Xz2P5Tgo0yc30wzYBHEQK
HRWth9kZL4mORNj44C22CjuWnKfc8YoK2WPAS7OPu5PX9gm5WWtEGWXTA4fPWHS56PccStfjkHdf
+C7NWaokK9N0IF8mp+E1Ymau2xySPea+2jVb8LFgNlSOPtMNJoCDHXUYBIOr4PvzMQjwvnc0rscF
znAv5Vp4EppF7pio/DEyu56lwZ70y98tGtgL51tcRun6Q05mrUSE5tBvIni3ND46F11gb8EcgPyK
Ti0vHDS+J9M3N80Iwc7x/sox6o6Jd9TjcKSdzmsp+HSYl8HtsNBM2S5eWAq6xofMjocRvvsl9OxD
h/I547C/pl0zFl3GbCUHrHy4vaqa8Y62fuJd0H1dKWzKhzHkMTyP+YgioU6eHtqjJOSbrS7YzV2S
Fn4O7VDTOd23ZoU/q8Vw2frk1urldc1hyqLzzerNjDmmYPowqhEebxgO+M4OW4Lmh9nhO8MN/Uvg
2u9V6E9VHsvuiuMG/cYYzM9Tt42FZexOBCx5jVNyKZamg8oYpWOVUgGDBB1GlTT0cROZfmx++r6/
Fjyfp4OAiFHMm68KKeLouNj01s7ectg2mInUtGBTktErY8P7h7C/OKLaApUprGc9sCME0A8bsb2Y
0v5NNv7Viw3WIhMPzCmN58P3sesKluOpdWOHn41sphpWqWrCGw690w9PUg1njxps9RUlfxX8IXcx
O2vu8CY3UH0hw9+8FAuzC+pW+vBYx+WP07E6m5Dj1cvka6JcwLQ0qkrl4p88ty3Fmq35MTBdSTv4
ztOc6Bvfxp8BC23Zjy1F1xeFRTDE/d7r6Foba9hB9KToeBcdbEOiKhvNdkB0rS2UFU8tMwBBhiHc
BUm2nEaX/VpsPpyJ9XSpZXhuSNAVi+LrQ9qs11gu9Zq6/Jb3nb6Ygb964plEmr0kGW0vKg6efI+6
02iGZ28aYA7kdE5gGsWXTZgH0aHRY3H6MLAkvzKihkKaXS5Uu7dLHJ+99LcPn+gcwqaBAajwLHt1
8oeXVc/RiRv8Fgy/Wic9PQqvb49ZuGLsDul5pl6ys3PUvMaZhlabD/Xmxk8Iq1hBwZOcUvbThAVU
HLXbWPg43+mkAJ8uBAjC78rIn8QuJ3yqsnvFTRv4KmIT22Gx/lD2VN+2dMbqXTv/QLMW5kkCky1J
p3KcdFrIODybIVvOXRtVwRCgQczmV5tbA0THa4qkz+fKNyysQ5+0teQQouG+QHfNi24h3SdKdVgL
2IqnRK+Vz6g+sjmuOkyBR3yG7htlUu+5HbwiCaWoJt8LT8lb75XbNqBzUX2/2+DfFXxOkzLn7D2Z
erQ1PfZTiPd7hxJQjN8rp9ttc0SUzpjfwWZeGYzFfcfJIVoVqW0b/1F+/of0W7gXgfhFEj4dmVt2
+dglFwzDslAQ9Qs1JeF7FB8ZIkNvYS6/+NpkB5c7NK/BSHeZhqSSqMsiowmT9izPGqQW3FI9frFg
fsE78QGoZz0O7RmtILtJdxhmlB9ICf0HWx5VKO2PhjpyxJ6LKqti8Syi7JgP1B69tHswRr8H0D7q
IM5RDthwJdjiZ89bw2KaAlk7EDs3GJ7wkMIjJfPyC18qN/KSqzF9YV1Upb3ZeStD/5tOWPEGvukU
smpDu3Rt2zmsYmPbHYXslHjzHi6zerBgAsommX4mqRCw1WJasygG3tW5Z+m1L5tB62knr9nrDzt3
BuO73q1TMFb4ta6G0AafWY4739v1SbvuKCfQB5cRp9vSutrjw4GFZikFxJWqEc6W0q1ZhcckSvjN
eWmCL+XEUD+Byvlh1gHnzTagFOpwOmjnl3jk9lGvWfyEo5889SIxRdCjUAIDuQEgy86Jn+oy9DJ0
ZGSr4O23P0Nmjhio+k9haR2nQKJ0q9hF5FGLTn3maBEVLZ1iMMMnKDHzpucrPr55LjL8WFXCmt8E
TnPppkSU8WShpHqiO5puucnMRU+zF0WlyjxRbRFkDz+f9cF1+KGT1vOrjdgZbU3ADhOWnBomGFNx
sUbjH0Ex9QdUVUE8G9BVOXuKqV73az8tqP4wCP28JZc8CeD6WJ3WSxZ+9Q6+qKKXXvbb3qKga4JT
OZNwkEMxPIa8eWh7fzh3GTzQSItXAvom8pN2p3X80q7ZUKglPE+trk1OXgflmkqcNo73X7Fnc//C
Evmp0kXciMACxdSXUBhL67aUmclRG+fgmntVqk9zx025qcYWlPHSWHoBM1YIy1eQHmAf5iGSpcex
SZNclNM0psA5sMKGsf32zFqSXP0IdPyotP3a2vBzono/NaAatklepzXS1ehwYuVLxXoTveFdNhNk
kisJx59bEx/4Bq1btDeHOog+R7YgPMELOFtAyvgmaYHa+TaR/GnM2GsSrlEBiATqM5DFv3GbwDEc
WJ35FCM6Op5C2vC6JaATQ7LXqz5Dtp6K7M6HSX+psI/f6GovsldvrI9pNbTem+wBhUqlGaRbEFeO
MWw5/TOyEa0MuaQtmqahXVtoAAnZgZvgxdaJH2uIxpqOIMugjXjoN8gqAOCYBy0ZQLwNfwvo6s+w
fWIMncLYf2BNfsbCB3MmI7obk/nnwuJ2HwbNe950v/jG4z33/PNo9XpAjS9XFACYU4U3czTZoY2L
sAueiYVwCo0CIOW2VhwGbXpfvDGDvOI9p4Ea8VKi9Azx7R0IxwDTVo5QCGJdTQA7YzvmBc26t3iY
gd/1813QxpA5eK6K8UZWgbfVevZUOUCzHCY8Pl92PzX0QWAsSYMWMyqXFT8sgNS/vZc9cOqqcEOd
DLY6Gx+AbQac4MHEsO1SwKkF9MtvnW3fqTdCNoZ8AHYSvZP1D5Pw4N4G9RzQpEoXAHYKavK0qT9J
23y6ZHbVtHE8p/5Rd1la0y0+o2cI8+mU5uqATMg5jEFkxo4/aBpysBXSL0WQPg0cKo2Z4N2bZT1k
K2GVG+bPhme3NOCm8B2m9yCfzxZ2SJDyQ5yf1Gp4PUBmwTANmqwDRTa352kcf9EUjZxr292kjLwE
6Tlf3bffC6+CmpLv/E6fydp+03idjzxbS+h3T51vg2OgsrRQbVfFGmcU2OiHBL+FNAutGjZEJR/n
P40i69UBMRIB/bWGsflAp9LhiJEX0qbgxNb3FD13GXuUQfBGZzdEeGthWpNiHbX65I0PNNhL+XWx
kByU57IdLkCbAbzRYiFQvG2OHYAHZwAqT8fNDWFBulgVK82iEvfVPVKe8gcJv8OL9HumglNijqnS
4tOPvK4S3l+vC/VJO6y4/q4u4HNyi9Xr2spfhMVBtTU7JydZ2BQcCTH6jeXbBiByfsLdURBtwv5h
ibzsFPbGACdCZ9YvWAiwN9QrQUu7BR4qh8Q0O+DvxGYISj4bXbYM06eM1Q+MZNPPLhkxt27GOzTE
RRXx5rncGoV3DpJXga5RHzwgQEUulksWkYdcjjd0d0GpnzzXwIr3VrUHMknBzQpWqBxcXMLUcWYY
PDcjH+Von5NtgTMQqtJi9qzkHN+SleKYEa++A/ItcnCvtI/Hgq2ZV4ceFHY1eE/R8BjMOHjDEUCS
Hq5u7Z+dv4ygqDkvu0cxCdCWYRRXAJvZee7YlSqaHAFwfTah/60BRWLlY0jCHPON4yZYmmHv+cDX
o/mbrkEP+vDSGn0v6sbuUkqGcp7Xse5nRWvVRNMuT1i6n7H+up72D9Lv5VGiPwDyAz5q/cFsg8c3
09po1x2j1bblAmTrOEhThFPzt2ndX8vj+EZ82Dl5t924xiTZchSFu2oFtGco0hZngO9kXJHJe03V
5zaiMBBHPxgB4zYDEFPbLbCZqucw/EomSs6i9Z4kn4/LNnSn3g+WKpbw7xoVPebh+I0VIUCimWYc
gdU7UeBeZX6ROToKGEsUUP7ytpoWlqN2y0PUj8d1yat1yQBRtMpVYpjeu3x5TtSQABaGKScWUcAJ
Qoee4FbbngOv0P67HYB8biCZK93acGcmmzyk41K5JX2blR8UvBmWOvGH+TC14Tnyuz1qndxHXv6d
A0T+6P3PgRmzi6AHHKySeqesFxycAx0GAaY5qKNOVow56y7k6Y9IidcUmnPd5PP2Y127cnOwOJt2
70T4uQ4NKUfH3gKjgFYGHj9MaTrv2jakn8GUgQ8T4poKeoAtWeBBZJWd2EG2HwZt5aXLu9J60GBd
0p+hwYuygYzghH8cA3R4+WgL0US6VhFcwjW7I1Hhs4czEvNh8No1DerRKE+0SU6WqQCe7jbtxg1a
Qox/adQ2Kcdt+CNJrHdD8nsdBbTzMWbVwL0BEilafyWuWuEdAzYX0RD+nUVbCC/poAfApmTTpW/c
hpcxenBv9PMS+p8WL27XmBQebrr+FgmbTp7w7S1Z0puZcW6pTe3iCcwiSfTdDFmnxz4AXm3PPgv1
zYYDpKrp1HT4cxM/JrBeD7HMjpDUXZWs4Z7CeytXKuyRzONu7Iw4Bav+AR47K+IQhLCxxbKlr8YN
b+GiX5IurdtxPlCegLRcxZEanz+NxuNPHdrCEz5h4oWOxj8Dpr5wlphHgmN1iBLvCu8rGS9iWoYH
s6DI+ml7TJkHlSzEKA0eQX5IxE5GoPMxn7OnTagntNrIDLDomHk0ePS4z/ftiFol2ndOovBBQDWZ
SOM/YQ+jAVaoWyg05RyP6C6GvogSJBIWYht4BPfcidDViovhKzI+ZnK9rg5TNwqrBVyf9OpmIh99
Yaw+9K8WINVBuuQTHwDY7qUvbOnr/sWGBO9b64NF2MbaMyarNGTIbIBEgURltbmar2AFlM0x/Tgh
C9EBrCU2vE1Bu+tkC9IO+HIZC7PPPDye+ZA0+SuPN31BgqEQk/Z3wKegO/TjKeNeUOsINaHL2WlO
Yft3qupH2COKxW/0zqWOGmcGj85ditbLtw/OgyOqugFuarpVMCH7/RLgqGPkPnTkfLpYIKszveFC
XpztLXN7f1MXB+YQWYUQpxNcANgH6OGxMNny3Y1BUKVM7oZt9QsX4IQeAsQ31vzbjBRGprOvyYCF
QqN1LQyGypiHf3qgSBV3sCeZl7yT7q/uoj+rmx7GNInrrW/HOqOS4oeBqJe1E4bYDjjYGqS3lKZH
SwFxOCi0uXqHviZOS7S8p2NgThsh1xZTKbwWEV1z4epobX5z0IBFLIl3VMh2VdvKv7TgQ63IcxDg
HJ3X5i1z2fPWTBbGuh8+jBkSFckaYzI20D6n4ZfTHUYHx+nB4E7UUobLflwjPA20u3PuM4Cf25cJ
kiowo6jG9GtLNfT2/isP7GHLVF6szIkyHUCfGh0pcJ4I4IBti8ooakk1eN2jEezO8Tu4DdfMb254
B3dJ0zwRFqq94cvB6Ab4sluKhgayxPpFCsEuTx69O1cks2iqx1LnPIQdth4DFz1aO6T7NNN/PP5D
jSjOKVIjUxI9Or61tXZDBeYDnkt0g/b7EahyblIMl3NUZ1vrVXmf4F8lTzJb2MfmprVOzKiLpZ9g
VGOq32fSp6Ug225px8duc7+9AUkB366/8QMR4NLa27PpefDlc35zjq5vMLx2JMnGS7KQRwIL0XIC
Gj3GQEua5pmLNIPYOdR3a69gnYLow9Uey+eSqOkKt1ZVzcKeAwR4MuXNRRBtYxmR9LQwkDCi6+qw
zfujbucfTZbV8DnWfavxgBx6Ejit+X4xELCZhD/PnCuGxu1FkkLI6E2R25Ri8N+SohM4XYd+roNE
ZTU0oKJLkwzq2LQePLDY1obqagb2Acsvqdv2c+C5B8wmvfYNuakgfPD86FkrjiYz7i+EAmMIQmhB
WtDXfPslBAj00YbgMpq+DHpMgMheLVWUJ7IaA+w3iXLk2VIv0fjBmSXnO9uE3hXhGz2vph4MKGrP
Tjug4ct+8n1dRUqPFUvXYL9lPeYaljRVmq7IGrCkaJgZdhBNsgrTHn9omP2YswUfwHeHLIU+bXTp
i35JTrQNDkjbrUW8bUBQ+uEcJMu80y2CGPjEuUctcvgG8J/KrcuHksn5U4MkTRmg2KmHudIkx60B
l8QtKkumUTW3vPBH+XX/3XbdLsBKr8rLzxi8akh7yPq9d3jlSbQVIyJBek12cQw4h623bZnffVib
jnmvw2LWh34MX/3DzAUq+QTQFFbFzHN51N1cdnPynLdie0XWqw7YPZYRym6nFNvRTJiC0kFVIwX1
mBgKZXYJvEp2eIGpHS9Owwi4t8Bh+s/LayuM5vZqEgZTjH4pDNdlZJF+Sdqq1yTbLZt52QI0SRT3
HdSx3yN04Sf9vp/JVAa8y+sxBtI0czoVVsz3x+bHdbC2Xg1RxT1xqi/pClG0aVlbheELAfZRQxNX
1dDIS8NmBr8oDI4t2i4RZEUIVEMaAFIrH65+ynOUFIvRo3cPYbOdOZ5JSbJ1l1Eo2JFcv1YL25nE
EGPmbBuOJhuO0L4rHmU1sqXjLvZUWEaBPMw9xz6bDl7G06rN3VjTnw3ffujmHjjsYg89EVIkyXTq
mU5Q5c5UZhdmEfDyU9bs77u2jNMFSNDmy7rrmusiyZc/4zGQ1ivcfWiwCmL2RHaDAWpqfZMcp5rz
ST8mwQObfHFss+lrC7hfYF7vax7z6Rz69Ko7KLtZ0/+Jret2sb/9BvkbG4xqEWKo+55iRo5Go2+J
dxgBSR2G0DZ1F/SHDiaMAXSLIKAs27RvSu5Fa40bR0Ed2RLOZPrsx2TfouOqmG47/OnRVLg8EcEU
slwBM7bHsGnRfGe2WqarBM2OnkS9hNFdumHyEC3LWUfZfu5hKpiNYZ+EY1wNsu/qbsArS0OPg+Jx
L10zq32i3rSTtvJtWqDydhB654s/27dckLcuhFxou2UPoKAyKUSj3lhVzOlXPoTsYL4Xm3xYuA9F
GwPfWdvguRddUhMLXSRvk2+W9UHVtmqo9YD4bl9u3t28lVtU9QQtu8I0kg7ibd5QZLtLmNUqC+DV
0dk/6Nwd+zapJexldFrSkS/ebbb2UCROHRyvmi1bDPlLXoRkGC+xn5qolx+cj+Uou9+SiNO00vSM
gGolEb45bChXuAY3Ro6MHwe0i+9WXWak1T4JIytIJx+Y5RG9WI7/Nq7cyHBRPn+IoclDYX6R+XCL
dDg/hMtwaib8ADEdeJnTCMNnvs0YktPsMGgsJ7RdUxHZcfhCVFcVwxTWBKfX0WvzvY7+dlkXn/1f
EvNp5WsPedMR4GYiQla2QBBwCIDl4qHbUUamB6Y4Wpngb7s17d34fA38BvJBkn7oWO9bkQRPgaeD
J6hzQWEohOEItjCsPVc2sOT20Nenelt7IDCGfPit2cH88H3k1SyTKFIr+SmCdr324W3LH9tFhj9Q
J/Bzd8k98kgLS5yGppKFNU1BU/F2WOt4UYhr2T0f8FxHDi02QBSvpjkOMnBnDmHe6H0xnw0sw7Pz
p35vN33DKhJ7s7RVOjcPvTehOUUwFWlD/ML4hBBwUmfTYgqF+a7gU/sjHcvAW8TbtInrAp14J9dm
J1FmagY7r6TJUre2Q3ZWqReQUU+2sarMe4butH+2SXYxSv5c0qwvE8SLgNuDWOGbrBOFljhMYEdZ
ELHL2CMSHEVVMwK4QuqTV+n0a+56uNO2RBt+IjPSpwlCgMY672Y2jhZyzGF2M15tQ7QjC/KscdK3
ZTjcJ4N47veS52iwBALcjUpRU6teweVBK5SXY+MuTgDXRPCMYecpLGwf554lB5sKdxTsHtMOCcRl
jTPVADgsl3T4Nij4J4foa+/lbaE7yLtxKH9wnIvQtpsraJShWH3ERaEazBNyUkzJQwKs8sQT6BlJ
nqGx747BAPYlX67+jD2BWLMurCKw1hqxA3n1LZhRe44rJhCeMTiX8XZHE+SmEIN66VJvrkaWMADE
XfqYo4HKHNKeHDxVZbMRAgvDFrR5fJHdeBzSnFTUJDgJiHeZlfjTdJ3ZYZLe/J8Tc3Dn3AaW9plo
a85TOi1Hrw8O04BsHxEuKXG21W2EfDfNs/jQA4yxEHA7M1QDMUFFpCtN0pFHthhAjNDRUFIxwElg
eVh2Rb9hWYqlr2EBYRpb0Lk4+GZ2655HKTB3zc1bOH8Fk/e/PHDf27Fw7ZxWcwsHlMVoVuxIGoQi
FdiJO/Mn2/bYxr2u/S7446zgNY3uqHLXiJOFTqVssh69cSFHMbFH8G3JDgB31xeTP732edjvEP4O
kbLGevlnqBkAhHRr+Mm/p2EQ/kcFWdpd3yt2JPlSqnhUJ5BRQ+kpiHMbe4/blzQIHBz55jnSvdr9
QzylGsu+mcMDyTaF8TCEJn+HLVEJrrEDQpbjPgVcL2H20Lu3E3bYBdIzxJVlfJ0NHU7GLsGB+TPw
ifWKEMWMCwMggBfzsvqniSBLyRqK1DJeToPL/jHaAY7j3cs6+WDCLI0rkdql+A/97e74emuWZ4jd
aueNyGZ74YTUomkQjDUO8bIImh5gBNfwyiP6ppvR7gmaANuB7FCIzvr5fWsKPNXEMtx6gLtryzgH
gEZlSHaZp64xgIDd4Le/xmw4rCs2R+KRtuxZu6CBnlWd57/NbNTOGiDjQXJYuxbC5NyVjmMhzkI8
a9ThvljuUOlw5269VH4NvgjrJmOkRyg4rxzCKTVt7M87iQGbJn11vs5AHYLmLIOJxvuUDAfNhKhn
530GUCBgr8jbEjSkWrVMa2zbCzj0DrZo+Cld7p/gF+GLWodjq2AQM+SZY4oeJg9dcE+0o/EiWZWE
z9wfsxpXH8AS6zGr378ozk7YcNveZb09rbz9SCSQ18B/TBZ+Xi10bU2RKWuD3UYkvDowJ4g1oza0
23XK2JtLv6KMGlAdoIX7PN5HBMHCMSZHHoR/qYcMY9cjyc3zJijjvsNjzrIOGpiKawXECW0mRyPZ
8KUGPoiUEAG2vQTrexQG0V7hkMtTI48ddPdTw5vshBBHFcrUK7IoCEpoUneWltnkuw/DO8IoVcnu
icOFJlsZLuMXRtwf2RZspRXpBQWwLWJf29PQw+XPhi7eqUU9A51e61akzznGAYKJRKzLHuHmpuwl
VE1r+zOUZwXcCbvPw2jzMm/Du2MxUtmD95HMW4jZtwFv3H/9I4dTdB//YZ0tRNR93OU3DA5onuwX
4fdwwOI4wur66uU5PTl/JzV9BK0tAWUuCiHH4UqpQ4S6kVsJozk+SVk2OR4ZsNOdT7ATNEo07K2g
8nJImSMh026K+pd/uypooIasIZtrhOzPXtw8Rfje9b9l+Y96/vfF4RaDpG+udEMMYvFuqULOBIq4
j7SIErsws+99kJsdmo4faxrTAqWH7iyi29iBIPAa7e/XWQQn3YC7s/4Djm2AyfdXOw2gV9R9pfiN
351jSxnC8tDGt2S9Vwf7kwVImXqK4lsQRF5GpAmK9F5i1kZdicO4ogZcWhB5lybp2kOEMykx4rlH
PmEXUDfjTEbgtR4N/ZPLFXVu6tBjAHAGNSp2JoGo1oXeYVH31d3FJ07xkv07br8wGh9Ci2E/gfmz
xj0EM9rslYtBXkbimKOfgjCH6FyjXZE3S5UfWvjDQHW33xDIUfeJhMWIgv5vA9IIR4IXrnAyPYjV
LY1Lau6HXMhfdKDryCv6mT/qgOhythvAsJY+Gw5DNTc9Bf6xSwH7FPk4Y7vFA9irlGNG/a841P8j
X3S/2Wf876we7k/HLT3gP6HKBci93NNH/3WzDs1XjcF8m0Cod38ciZuqIxkvZAIzyTLkJTuD9Rtm
JD4BPAkhocA1s8lXDhnv/5Odw1/6v15MjItaSRjfP8WdhOT/DA4yY3Ev9TwcfB/4dEriaddbAeSI
+5dwVC+YSCqG4HLhgb6CFMQmGB6RrOYgc+CWB/o+DC8cW+shbbl8uJPQkJqfR8b5YwKlTJoZl7xY
BvVpa+qVZbJKQ+ZdY7STXcohi7dtdFp6sVQIFswPTZwColzgdAbtMpVL1tlTJtE4rVzs2yDmz8sS
xgDjHsemaf/Cuf/2jZ8dghDBcCOAGqHkIAQt4cf6Qjbl4un4DVFnRAJoCSbYv3lji9N9NeTYc7gG
ZEBvHxP0P7RH2aQxwvFrF+ywHL2fAxje/2HvvJpb57Iz/YswhRxukZmTKEq6QYkKIHIkAn/9PFTb
Y7tdnq65n+ouFc/5jiQS2Nh7rTctpVlUTxRlbIStPEEWFrcpQfwkJpeHRWmp56WHdASHyi1epLo5
LO5qv4jEWt+pSf0mt2Oxjm9CtUoUGps5Ko9C3ZpLYAhsBe0gbUuTdV63CdukNnXeoDxPzIep7MQn
v1hO0dpKhfgVECWP4czpuhXf1NLtaBigMB2sBJJbJcjzCEFblZoLUasesNq5FchspR7ATx8gfpD8
ShDfcu1RHAXNPKpN/thUgNFuX6uy1yT1QFxU2gXIs55YdHvNojJeTah98UiUhS3JubAGOfzmqJCW
2czbzFJAxFEqzJUaKUFijNPaKNkEq7mfNigFBadQtZ04NtV1umWxbR44JcpPhAaJrd1uIayl9mkh
enRNuX5NoilbC7CUqNpU1n2UrW/qg4MeaBH/svwiC/ic8kf6ju0kNOrc9FC1EQUyqI9LYVWtgxf7
V6llORALFhN+lBn9dNa+Wkb/IeXSCPYJFDbOubhR9bZYqFGxvz//lOrDCNjxfFmyoDaK3Oe+WVei
HZlN3rBejAeIIGy/ON0x5MWGjFH/+c//voeULRCjubz94x+KuO5dfZjnMCJFyUF+li3VHt/0HS+b
/WhlSlItucPqaMriplnTsZuIrcDgaptTB+Rjvqop+oESIvrGpCynio0Hmtn8VM1Vs6ksXXTFLBV5
KsFSH1RSqEBItOCZLE/duEI7VOzFwojDWlccKPl5bVmjZec64rFbry90qWl9WWh/GuEmc7J3nAAV
KAZur9KWq1Y9Um+iqo52ecPSv2NbdoqbrPpxFWGH4sLu+jHKMWhk5kZsy5RKnGwKDbDwiP68sgvT
SheR2kF4R7j2hlJ2pDqtd5n228TDeDZR0mhSH3tdBkqHMlNbJano5xHGl8zsJY5DFL6GnoIFzsbV
jKs2NOVBXUfx/dQJcb2ZBh0eU5r8pFZGv6/J6DHvD6C8qs1drlnrR+oDKhcgR0BTgZXo4UWTbkN1
VIRSKNtUF8clSRVenlX3Vaq0fxhTT49IBFJc3QgtmMZxxQTm1oWcbn0Eo0lg6I8rEG/rIPbLA3Gu
QjM3E1eLgWX+xUFBrN8/HRSGxiAU02SrJ/xf/aeDImslOdI7sQpRFDiUvq2jSmW6FOUiJZlEjmhQ
sp+WdYxjJkcyYCYV+neygxgJnazlQdhJDY1SWWIigWv5BU38F29Rfjph/+tZxlu0dJUAO9VUMH/z
3//TWWa2OiAfGqhwklLF6+JWckYTAg+tl7wS844VXxQpiVC894wMsZ7goWWuKcJ+SEdXEg95CfR+
Az50hofZB0M7GRsdsVpSmZqDLkkC6IavAjOs7Y6CHqizkv/FKShhHf6nT8H4X1IvdVMViS7XSFH8
z5+iFpDSi/NUIRsrm40aa3sMeLZO8+FqklZuumJZV8M6Zg8Ew2qCZCpVGE0Eeew+I/r2+qy2SeJa
0yd0Eqq5qhHQ6xZ4wv7vS0Ilwva/vVOV2YWWLDF67b9db2yIQlRFLUr4lDQBmTwNt6tFPZTN0S2J
1joN3fg1xS2BXmb71utf0wwVb+hdG/Qlxg4zKla6UpbuFA1CUBXWpWyMVVHO09pExO21GUe91jYW
BbYs21NU0LCUtbYcVDxkGgSoXReGEgxjK7tWUQQyPcWFcK+f4bETZnM61HWMBjpXwzixdNyySP3F
HngnMxBGgOwnoElhK8Lk/V2a/2/I/xdhlJJqSKyS/9mQv/hmXsm/h5E+sx3/7Tv+zY3/DA8VVYX/
SSraRErS/+PGlySDQF5F0oiF1c1nQuS/x1Ay3o+ceNEwGcGoshb/w4uvSv8L2wznz3MCqqUZovL/
EkNJcOU/Vcvi80fAi4NkkbgtYfL/r89mhvrkrhmRvpVmRLBZSZ/HMMrFXX7IOTwsNnnaDxk7+PML
fpvB1+Pb8R9dsIT01vt7+fcl7UDAupRMyjsQ6vLvC8FX3XJ6fvn7YzWlI1E2+Q0Rpkyv80SR/r7c
OYD+4S//T38nlEUQR+2qxBUFvglss0yeX/5eyTSmqCdas3YiI2qcP88l7qA8R3UIkBI1MqL8wTAc
tbo8Gp1cEKIqvSZu8xVD5UIUE/tItSbP6pvtZI1JYN0K6gNTNZyO2oef/cRNdCvm9DOLza0rEEdN
mS1ZReor/V1076UuEilnLLo5u1olhz9d+bAkJee+/LOJk0FIVJzc7QWNv2r78r5UBQOIJG7q40w7
5QsG7ylOzfN9thaGrBNOJ1YL5YloZJ3GuaeZNW0Khhj772XXdryUc+AjRQL7SgTKmuf7/IOL/l4l
SWUsot5vno3/3xcJQXAgjsluGuhE2EHDP+gNPKIhFnLZxFESTvLg5bU++JK+MPvPNCEp6KkP7Dtj
8ZRkYZyrF5SFNtdnWqixeiqKpHGzHv5eaMrlvUtKBCaKipNpNP+TBVx5enzjZ1f59+rvyzw/yqVb
jukBd/wd/zkd63+0rX+v/jrkv1dMONcJsIrsP4P43zv/+wI2XuLW5IvwIOJpKp4s75A/G3zeT/9E
TeMsoDPOTw9UPwQekBmGhjt1moOyljoXTq45y9rJoBr/bkWXPNSZ9L7eL0UfUH0QfMkdejv3o+Dm
UGkTSDh/9n3YCCdU76jbjryy7gEQW/E6lLTBboe1QdxBdNpj50f6qjNWmbQhtxGi5VdyyTe7VJtb
4qUEsOGBzhYDQiIgle6xU6aTWn+DOZoIoNSb3eKBxAFb31xcmDdSqRxy3kanEznybaq9cB4WiC/P
N4zRD05/OzmK4Faw4LDjol0Y6McXeDRF3bdkV2ixp60NlUMWAcNSpbX/SfeWZYOdygAYKiQztjC7
PJUnJfX1V/2OmPV52bD6aRkxL859chN1mY9BivaF8MSbFTbkxmY0kVDEcBAOOUS1da2/cXBy+XbD
S3LQXwULpMXr1/1pGKCjbYNiz37cA2zpsuVl8mY2HVCVZFUdkPx3tE0Okmjb8D6zBbG3K2GLjomM
1Pr9XnkYJ3Ly1QbKeJdY0lR1RNIb0CHa6hL3yjQEc7KviSTEC/9z1wlX/EqRbaD0JRwVFgvL+hcR
B1l/pD7m6vYYeLDfwWB9IoywervJvW473YKWTELZRs2FyuV+VKZVuZfPyqWgb9bYQ5A24CdzuwMK
CJj0+hQtH4uBiNjSU9D1Ivzg2TzWZogKssZsT4RTgT7Jy0/6Gjy0v5RX41y+En+6S0cqIXiLldW+
07UZ4QxqzV28Ow9SHqnvDaptpxu+DBqJ7GwGySZHsbSfcSn3MHWu+aKsQeZuDh+GZat+qj/TS6LZ
8Upf1ot+YQL4J7A37iC7+XfV+TGPAw7eL4SY2PQR5RYbWWGnCNVXoNDGFmIbs1J1GtbN67SXP8wi
bN/axAajZLENgF9bbur9V8/JT4Wysa3OY0FpuY9t7I5yjsiW2jZ1J/5oV16yEHWvekGijjbPIAUL
1aEtFZ7k9QdkdI9fa5k7xMHJvtl5hgPe/mt93V6UVfejfiM7+0y+rQP7ztx5+in2qFM18jke5ygP
J/SaeHCqVb3vlABRv3SJYI0ca4nxdEQ1SXjErgyjxbCbS6/mOICaeNjdp/yJRKXKQ5P1UPg1ZvPv
pvOfiZ7u97DBxjJs6snTL+oaDB2kb9gAWHkyRLynwHXldvSWoCT08s34TAu1m1Xvti+4aB6rxGLP
wA4Qmr8lrfUr+RQ4sZT+rVPe2TtgoMzcnvRvtXBzgwQ7jxftWkwX8uf8cCrUg4QS2EQiviAlnx9e
+w6RrITpdx8HOqCNnYXVUbq5XPPu8/GS+tK1+rHYQjH8hrPujwiU2KJaJ32bz9oalyzb4hjgFlmM
Pu0ZELV2Tt4fjTP6VcBuOX6Q1vdY1HsiLBAtt1HAvbwRCxBtRUSULxHwZ1D2Yb4XvhqETzmCZ49b
z7NXvkw3l18oowTG0b2+vxI0N7XQ4yRRuJaAKMcFeQX/AcQUphWwoJyFJQcd+460zF9SFiXNn+DF
nyB0N8uWqGSJnugDMQ2zyNMPPN6HYpNeyYG0vuJjHy21nUEsyUP5MdFwkv5wMyJ7equGc9psMimw
TkLjToLPj4lqJ70D56wN4aObS8oCv+rWRAKf+rdoY0noRvYQk6QHxa+jGBTVKy4qjGchxpYMKznS
fiJjakcUD920M8RfIvLuuRvfHDaPpPAidQVJWOQ/RRqKg6tINozwGyiEiS0chfDpcYqGD7n7gdBE
SOA0sysbvsIjhEuDOD5SXm292PMzoDFskquzOzpNlDjPLQNbHXLr1MIVxZ1x8+jjNlzUwS3SJXaI
6pf8vAWSp8mPJo8Pxv4vBtRmy9tXPDuS/SJ46iHO3zJ1I2/hM5LeeWzGhRO9tcQR2QlH30ps4NXs
qgyn+Ovp582drFgQr0KIXsmlLULQerlCibOv2pWQeFK/GcaAt9eWwLtuUsCL4tC2cUr2tnRfADHi
NrXPTbmYKj9lG3PV7gDEa0v1Knu3lsoyPeqrOVS3yu6xQ7W3ZEWDe62EN4OwabYYElNtkr3feAsk
SbfdTkjcm+SDJtQk4CLKkKJwSLalfJJJ0tEIb3SiY+6NL5WvuYpvcTwspBLIwiuT16TfZhPZF5sZ
ifCq9DL/tUfGg9f5W7p9qTc/kkPyh5DwV5WrkqbZUn6NtP1IIZMVWqSRLOtVJDrNlUwqHMOOgNpd
CCeNGJOQFIBGQujI8RmM6csDbEDbSEM4qK6Zb4iX5t/LKHHyQwnfebczAfTHro9sROfnjxrtYgfa
a1Ld2tai/kHb1J6FvYo4Qndyjl7d4S4Rtpf+JNlBTh1e3vDvzEGfebVMuACIqacRBaUHgupmjddA
uygrK3s1xlCWSdFHmWUnX+ql3ljvhWmXB/52boNodQN13CIyxjR+aTDFePURWySyuPUUmFf1gvNr
jR6gc4nHAlT4BW1rt7G1IMU4IFx9CGhOA8UrP/qDEAyHhxfvBciRBYGjK+W9CQ9kHpQ/7ce07R+e
uav5GQ/vtlLDMtArpDrEqWwKN3sTwyR6aWEtCX5ccY2Ixp3JmRXs5AR3S2i3TLlq0SssStMbsldl
35A9SVS+jDOTWAy7DcSr9S5e7t1lAHw8D5k7HAofer87zStqJd5FQM2uzcFdDwh9ypf5ptSd9KCu
8sN8GS/tmevPL0vuq/ogYIDdcnAMk+dUi+5lfMFPwYqtsSMiGHMe+bZcGq/S+fFzm6AGw6LcPM7t
kjZgrN2eZxDNx9d9X3+SsIxj4OlkYw25ooym3sZdczveF/EJv8A3C6cNpLPYX1D6aq9wgBJqrB7n
gKuLF/NxQrAl8k4+MXlJr9iTADuaPmyH43gDUw80R2lWhoLOhAgJlOT2usVqDFfMDo+Q8SM99BDr
kd/dvTxEeFzBvmdHFEL3IdBJNit86KVe95VPpMnEF0qfXtfsqm/OaQuHQeErr60t3wKSpjwh6Lf3
foE/TIb8L5xm15/Fa+E+rDcTTzqJx770tDfiw9jASUQPvxipbvfDsT228gY51nBUqsDKFtl7MqL8
Y9U3ewTJd8tvTtnXkwBVvHH3nEqAhI5wgGTZ7MlP6RGD6B7R4gMR6KIrJEs45G73wCRBoa57tRSW
R8iA3HDKHPuby4JPP+bOibbZLrrwju7zyMNMRDVqz2Ao3bT3aZusX43ynDSxwqnVQzYGLfKA+joV
4f27QQ2NxQH1i+LeF/PDp5qQduOCa470X12PD6Vzy16h5oRtIWb3mQJGW2YuNYDgpTKSH1Xf/0Hk
/rG56KutpSAQc2q2H2iuhiVJGnfkCfd/e/X3d39fYpX/aokqFYbZwkL2Vbeq77qj4Kh32+45DkDJ
Gqp92uXlLSHr6+/VKE3/9qoQBN4X8cTVMlc79GmEHU+WmCBwfH7LhBekDP/H71br+u5qmAfsXgsN
3BNNJrw1bTx4ckmlqHVVTYAOsoT78xeChyJXULjUVtIhtZ6X5ZD3oUr+XBeVpISUDcf+30ulps+f
czQ/8l5nu+3dvroQJ/iDvYSgJnFDi4bfLXOS2OnbQGuhpJ1qcBMD1aU98Vt5kpERYDb9MRflqg2x
NA8GOb92eUVyamLysbG7CluRTkK1xXeNk8KRsa/LRCG4Jvr5ZbYZRLuaHCHFIBTwQ1V9izPeNhz5
pJ+UzQx/k64E09dwWxLcbnjFT3lhkIDXU4uijuV3UH9ezJsdrW9OvLm/y+80SI8Vn36bMsLCRowX
goAf5psLdvl+3zQfdJ049UzsThAMGbi9Rz1GrMdwQR2jv8dLcS996Kf+Ksxu/NP3z5Jcfa/gOfDO
uNx7JIS55uHpk3+G73RPk1rnR+0KdHoggG94hNntqG2RRU3X0i8XFB4SCrN1v1YhZnkKf4ma6N+y
cP65+dJHSt33bhxgf7h0pj1v02+KYjq9UXei9+6n+sA/DAuU9kTNBhL+LLf5obi88W0x2MfwbKbk
1/Y0RO7EgVTjg7G1tXKVOf8OZDjXdk89vCnIT6GKJdKO+PvenvczTFuoHfplTCC5jbRdAiryiHkg
SK+cbfF7JMA0ta2Mkr1Pw2nFb9PxQsBJV95c+nwTP+pxJAjjLfJriMfK7WVkmOSqk6kPt+THa1Zl
nTrlNUXmS6TC5cblxLdwEbyvyUGsHCTr6MVwEgfDzOLBUIxN5Lezh9loqYSA3wpdfdBfZW7BNz+1
UZynrzvsV1bnWNcSC+qpRx3F94f8xVE4IjXMNmptA3xhOqV/VlbgKNJKYmM5EZOh2oOE7cJFAfi0
3bx3DAE5iqPDWjEKfkkd5pcWLeAzUZnAD0SMfs5BfibJR3IJmFmpXnwoI7fCoxg0R7Ln64RoI0AY
m7/SR0cJ8O2z2VobcSGnNlFC55QAGNe4NEtpZU5Bvqs+CDRBIVW587fhKIdo8JhmEJ/7iJXpcF8s
b7hiN0W5eLvMCDv3euLJ3yrNNx2V4NDh8zmelj9K6pO8aMOnictuAsuvdxGA0LtM9NeZAK9iQ/dy
fxaBYfKh1r5FI5CxByNcVxbSkeL8UKP3QXRAtnyFBc9pNCcKM7hKzS7xniJP02zE6hN+RPV4B37i
4MRVR/cgHe5wzydczumnsaEdKMzfZ0iLsNHaBdYu64vij/ZUD+rFEyyTIMvs9uZheB2fuutn24Wb
lYbs10RTuaaPxPswfjzW0fB5i2zoqIRzAncfQaOYfilLOUrRA39q1yI08LAAegBWEsuGzik+lfmL
dvHF12lR78hTkhFRSCERfGQ/jRg1mDHDMw4OdinfMfnEj+CeucweeTTedCVkQFphY37iLZ3TfTxX
0Yf5A4qgAsCwMLKMeHoHAIgbfj+ACghvNN/alUVye3v0ZM87zYfycLVrNx+KfHtL/RxA4u3+wxZ3
e68blyEmFe6g+2rYd9u/ND13uNQyKQdskrwvwImFfhh1F5Qr3Y8fluQAZcD4gWPN2iWrQSZtglLE
n7z1uo8Z5wMXbdyg23lwfMMMJo7524F/5b6R2MWHuSRGiQkGArBPnCzHjUUzjSbwGpk+QXvqRsGO
+Ppw70G6g1ZP7zaU8od1nLUtesARe4Xk5Pkhz16IvikvRF8+ffhtwIihbnrCLGyherqdIs5ewCEi
ygVfPhFviub/WLHp0TgAOoAToK9u1o8LZPtyCKMTym9uJ1NMDsBazoSxsXHa7+zAQxIrJ0PjCN08
lFAx/WIOitvSSnx2aMXtzsTMHOCpirBBq3wuDtKNja0eX0G9OIkibU/0EQ82R057NTxjC4KWrJQL
z26PL2ZT7/T9vCdZhekDmBQJ9qdYQIe0VHzFZTU9f9whqY/cx2ZczOfnTsEQmxN3/jnx44I32Dwk
KQ4UnncexiunRjeTE8Z2IzG+iZ13VZ2zzbg3PlT3bhF+4oo/kxreeeSylXC9a3gFfPEWziQB1oj/
wjzxJ8OuKCOsfUQVY9jsXeCIlfDzd725MaonHgY2AfPdFUU8YgFacdzlmh0F9Q4joSY5CCnYfCw8
IxQhVVhUhHF4Es2nyoCReYnKGQjL/OGoxYKbzIGQv+npihOKXZSFlYwbA1tzYRNCdCSnkNt84nHT
yXEZPSBxsLuUHEPZRwlI0ii/UFVdybAtzlceFNlms79t8ULQ+xPjR/QsYQmfSD9qmIA3KNHibf4Y
NzxpbNiw0ynCJHgxieC2MyHpSEfzRbtQ3Hom25flVC3oULlWgnKmWiDm6hHy1OKZSANVOA7PjV6h
v+W9c71V6P+Q50KvUD+ATiof2uQZpZsXXv1YNHcnM4Nm8k0soazG78SjPSZwDCGXlxWeLr3os2e0
4axx7nlYG8TRZQc5PT8zO0vjgXWyHG2W2I0/hNo1p05Rnzc8Gja3OoyNfZYs0QPZHV0lxzbCptIW
IghdR8VyK3tkZD4Xigqc4vf5oWeD6TjWxg3HRtt4mNWUyNFL39qy/dpYwl4Hdi1qKHnF+Aieu/GH
3BeEz91Ad7kVzxyKgIJ3uqTvivlPiypI/UTbc1OUC0bFQ3xWCRWxje2wGkhHuTAGihR5Ow6tHXoL
iySFr3RP7s+EPWNRZAHPqMoBW9sV+aJ2pNviGb/yhL6UJXEZf6i9msbuIYecHtTnqMZOu5OuJPQA
TD6uCMY4dKpDj2HeNl9nLxndBzECh46N5AlHZ3SLFYFPrj8eu7O+LD6zo+jpHw1uOZxEoo1yAUD/
jsXuovnjr0V63sOR/JsDrVMuhOmLJLQuiEPzk+1XZVmeOSQfqi+euLARebZc3h9qcZQnOGBbRiXV
G+GTIz1b4vBampv6TSIc/Vc36Lb9h3nu+9FOledoJBAbRiEZTrTMAML4K/UJrIpAlncwnWJLz/9h
MIOEdOIfmaCK2m3wtZ5HD3kSTwAF3sjB5xdlKCG8X5VMcPi9sQMjPeHHaDYYKZUaAwdQmSyntfzL
rivmZP46wi5escr6U/mteoT942SYWAl2vZ4PTB2IftC4sIPrSNHBgdLlA/Jj/CHQZ5num2Mcslq/
eJMRyul+DVha1ztuMrLmhUrpFmgZCWZ28mG+Nls8oKskwHtwJ+nTJuWKXCXRuf9yLFuMX3khXFu0
tVVGU7LM1xIayP08kyXJP1JcivMje1SrhLLkP2N/KmJnnmVGJK1ic32r6XsYLuKIFU4/e7haVx5O
gZEEFxaL/C2TbmLYdrcZX4kg2/H0dufpMqcuD5TL5fv+yF8e6/bUndkUU/AT8JuXhDLBkxfq++Nq
XR5dMJ8zbJEfnEuausvv29v8xUFD+R+tlY8Ijbu+Mr+oToSbU5ZBmy5ux4Ly4UU71AA6p0zmLTNQ
z9XX8ovBmrwM4f2HSTI0ZbtsMx3EN621CT582MW6XKkE60VwJwgqsWYylwi+xZYXtWdt4j3Wk1s4
eSrx31Tgmpe+yr7i8eysE08JUVjurdUUTsfxTQrMNXmfmAqE7UzMDPd6ByQOUXHzuRst84AopDyq
ixu5LFeEncOJPbJ77ht2fiV4cB5CyvdYoH0CczaxLtGNsfNRTdZe2wSscCbHJGstsAJggvFFxF8z
EX3hAeorJvE2RCw48t2pptXst4KXWUFBrAJCrxMuvXJFKAd2AH5BRsbN4OYInHcPxwzvxnJWzjUb
awYWBdqAeM8R5DCXPApEtIlf0rJd9h/jy9D5Gla3t8nRXW46FfNd9jWawx1dH4XpkSwR6UPz9EV1
puNbQQgsaCyMMw5ea5Nv69siFx1wvgfPCDnL79itYzb9OKxocntX+IzC8W36Ffl4lS1smjdGtdy/
+lcUo9YY5ug+HFzQOPq0V3MlXgGutMFTL8KylYLbcXodWwRxPtBF9Z1SIfGuQPN1GjIx7Bk98vAZ
OiQj4ABo6rjhXq0Dh+AatDtoPIwwaBTXTEBScXpN+KwccQ3uM5/mx1rxjMA8NW9E7yZQUBTjxuwV
gDHAJEc1+xj4RMlifEvGk6b61sy0RfBCV16DpH+FnQDmRTQEWXKR7Qw5wBvKMduUCIR3ZrYRYp5s
4bt3jF/lFdIjir0iDjQoNilM9spjgx+nY1k48Z18qHN3D+qOHPfFjTYYlXgakvxjMF0LX0Kghugb
xdLOS3eGWg3Mr9qWnPiNMS4iw/NApuXn9U+wmFb2dJQw7zFXjKo2ou2kxZt3+bbXn6BUtTe/xjbk
H9MXYGww8BVu2LXJxYXNiL9nX+WhhlvcN1tmwGAc92QfYwUPD6UyB0m8YQybX33eX7Vrv04HDAhu
/CkCJbfP7ZcheMRD/PbvJi6C57AR2odu2a1uGzjW+Fd5SQPrpVuODnNtnPlD/Z1IVMVcmDy5UY6Q
G8YRnydtWGTHSNiTMo1nBo6TaUOtuH88tk+PPN7ct6hcTbINIUn0OZt1eg+EiAiAZfVwNHVNciUk
nUK00uBIDx9iM3meWWfpKhLGjfjWCiAtlTiIDHcsXMEMHt2bmi2aB6SbA03U2tM9KAnDfNYRcKKm
Q+gE7sXmyIBBVXv+VutNwQoxuUWM2Z8wSY9jgchj85PiONrqTHwisGYxLikI4Atp/FwiiIWv8r0A
WxNcdsvSOmiYLfNXLWxPkuXPJgWMnX7dSGnkyHKzsPjEQopdlklWGWxwvoPgGC1AadjPkMal8Z6T
o7ap/zS1bAhhZR+juieFGYaLu0cFnB0SMp6II4avwC5ykD0ujiTbt8LnOPPum9su1TYdqTxey4Fo
kErrxAFb9paPS2WcvlEtF/W6xF/4qEJqNOvTOBeKU75m37HusdSLNXp0z3wHCcDXxGb0AcxUHKZ1
vIU+7V9ICiBenlzu4YUeHkLRem/JoQEwSTH6bXmkx4pP4Ak/45f5ziEna+7zQBpCi2Lj4xE9j29O
uEJ32VyH07hVf4pDQ4mzML4q3W687ObP8iKK1qTb64H2RsCdRSfoYcuXMh+uf5r9pPR6XOSzz6J9
7tXcfMreF1TcPmwyfJnhGAzE/OIAVZz0ez5Xpsf8JMq0alPgbnsdvWlHaognw0w9qG2a0bYUL2U0
heJW9GE8aaxrwb6dE787ZaYtSl7WrcwyvH3ktdPs63NFmrcQQi7AOEgpmJ1vDQsp3c/jq5V65MOh
Fopiig3ein+/ZuA8gQ68g+EK5IpWotsQMrYgizgEOmItUNkxAukMLjsnBKLZ2cnYa+ylO3nJ8ai+
kk/vdxel8muBlEFnOMs4X1Jw23UCaJwBSw0e86Iep/j1cSIA+q58JDi5eYPQEFBZoQlOXnhGz3A9
J2EkGkyVoS/im/9oiddeKrcPfat73TLjSuFmfksQG6Tn5vlek0+cmZET8X/yN9VgmPcQ5hBG493X
DRfIknID84CnriFPH68gFx401tsdmvIs7RmEuWte8iOHutXCGQhuGijfEEZI+hLMrQsIh8RhLz6J
6i5djjudHAhcNz/RRbzgiWLq0bho3ssgXcouwRd8yydg91NWbTPURHDukkPW3UfpRR4xMufkxMdR
mVzCvFt++m2RIDBgu2YS7CbeTRumFBVPPiV9MnQJRlmOIcxuL+0Lj+b0wiJjw8ORoZ2UN+KfhN3E
5IoF3jmyV4bqXQTCeGUeWd8HI3bj0ieij/RNhsZBd9c/pbJqM88EE4Ir44jm2lPuFDgywxv9VQ/n
wiBCT2N7GTF5+FW2RDdv1BsksjcDF15wMzwCLR8TXIaPiqxg+lXG6rejP/6BVEvzjiXJs7JLXlPK
GKtB2EobDpZ2XkJ9cfWMPz4u1VyRwYIGfLStvLc/yam4TqVT/kAIH/jxrJjnTWCkg23g+aZRunSr
9qcVWSIc6baxTs+1aptMWX5+OmX4Y5aAthobCpCsgQHU74W7w2ckVIWg7PEir9A7b/QdMiGHPJwj
3OHUesa3lnpuBA7ROgZEoUq22EpfDZ/zVybxDNrpLzzHot+2k40beEqDcXyN71tJwaNPmJVXHuK3
obErkF1jYwQi3IhIbatCdAbEsZMhSLlBVLRJqrtkz9fkQlMRFUF7c1FCEBo3e8yt4zlF0nM1V4j6
b4f6nDOR1xcW7A4MrEmDtlpblU84EbYGyeMxaNyG+bAv6j7+kY4zfPMX7l8CjHy+9YfZYXUFLOHK
F34fNtSLDGa16S5iqJyhFAW3Ognv+nF6j9NQWpA22DvyV0eJ8n13OSkA4s5CvOgdK4BbPBtzwJbR
ndrlbbLVS3xiU9BFfJXEHHg1DsBdvDU3YwjPUJOOmto8/42f7Bl58pXte8g3YX8njBHV3Vl5VyF5
klPODJazecVFqQH+rO4vkCfo0rmebUB07vzCz+gP7UG8qqtsZ/FZW6eD4PzTo0yvj482UOIn1doB
NICLniCZNVuLPNRv8pvsFqfbB8suPomAzY65g/KpZ7dYf37SVmcgDOEUkB3Z/xij3Z8bQCGH0Sk7
3mNyUtnwTun5cUIbUFLVsoNjz2c+54BJz26uFt9jrX9zLqi1zoOYWbTuHe0C3OipiFxoZYhbdFNe
/jOfdP926FbPCnni4EUIYCMhOQNYrvptsdO3gsstTT9qHqxV4rdHMt8W2j5zm/0UqFcFwnC0kYWs
cLvuTcvr3/DXsFssE7c85NvRhV2cJ2bAeuhegOUpOw+utCjJjnZk/38Tdl67rTNb1n2hLoA53Fqi
qGQFZ/uGcNhmzqFIPn0P6jv/2Y2D/tE3giU5yBJZXLXWnGMKJB32Fh0ebRYa8w9AIUHC80/0r93H
cLL4bxnf/iwtW5goR6aU5O4cyCideJ/Zrkd3xTNu5Acr9I7mbx0dOL+sLbCCuN7xOf/Qi4lCD3hr
b94h70DoxuGL8IauA0NEYjmuurazzpSYaf3k7pVDvmB0QAgdOS6rffZM4Iv9aX3xWK/e6X9YIjhQ
1HfAQxmV/Wtzr62xo/cxFdG61i6y8xImNRNQNfR0K5Zs/kMj9HV2tkRxa/B+lkNEeWqu6D4FIzd2
1Dnd8k+q90qHmoWg3lM1HxaQCynnuz7ymxDLOoAESVJ8kY8gJ/k9cbFMgvHvHAh2ND/7p/wpOXB8
MrwuMdPR2c736WN3L/bpU79DRWXdpvzsGh+0IwBwuaNSr1j6eIlcMdkgRlvnlRF2na5AML6L9fBn
pKo6hi94xJCIhWtn/AimnXuuP6Mdp9ZMP/UNTQhzGyD+/R3Jjlzukc95lXsOUMSih3tp3lq24JKM
3DXr9vhWM92lO7UPX1B0iKN1pSuARTf44Er3lKZ754qw7IrM9dq9QyVcg17Ks031yYpNolOyGgBt
XPXzkmiJw2SPasiAQwkrZl5RaKr1fYjv/UqVbV/UaTVGK1CMfXOdntpH8yIPjZ+lWMZXNpXtS+Oz
wJx7YyMO7hM8aeukICDhykz7Y/4WsR+uEcUcknHFyic2aB5ps1D1TuQBOv7ku2tWgjeyEMcXZt0w
8l7cZzal5D7EXGyeQ7ZBlF9euO73b1lwX0SYWcgIupt51MVGdcdIdfqNcei+JU9sGDo+yNDP2DR5
9aU5JdQcbGvqFQyCUqNS9vKf7pOdajz4ycn9CB6x1bMkKs2uy9eRsgViTj0ZyEMBdEnZWt/Wdwpj
jLeKN/Fo22sz3TJGj9/YU/VvxsQ4xLMYXClncmnDfJVe5I/SbcvHZFucdE7MfmV/ErYxeFCz8vC9
RsOic3AZ7KfkFm4Y5k+3eIizq9QBqm5qRq0Upn9q5n+v1BBY8SkzStpY65reynP4PaaeFtDmWHH6
sFLjA8txm1Zera7G1O+bV7xQ7NW5NNW001TUsluOsqaku8zcleYVs6YQ2tCddk8yjr/KPvhdE2UV
j7O0DJ5l7W0oGl7lyy+CqOFXIsg+mNYqGpcNNaxdHNMsyLNYKpow90gdI7SNC3D4OG27P6OvEXsP
QXOZLZhP7St+hzncRuURJ7NJ9wOGi74ts3t4bsioWPkEY31EfDabtpX6TWzusaKXMS8lLLsb+pbh
Cu87DkOOoeKa0DSXLyMMmZ3D2HTY6joy1CPXacbSm5AFJ9zK6QHiqz7ua0QQ1l7rN1QkvOA8e1OB
DIzVnRAUotgV4QRyUWEYQW2tLW9/rXnpuZKQ0Q/DeO3KB9JKtPw+r7Z6iZB9hchwFi9C7uRwgTTu
LPavA5dtw9qPA5HdX5O1NxzEYi+TQ7um2FKWUJdRC1EkAK5uaIZQslN2a54Tb1gr+TjmBK3e0RV+
gKhuWmmY5wibJzeF5uGb8eBekCcRN592YG3B3m0FaSnMo6qNWn5C0G/Hozmi4XhhYY6t3fBsfQ2X
22C/X6b9f+f8t7uqzqpu5RCa/j4ROeHSHWnQw/EDoxWmMGqbQEIwiHa3x6bAMjZ2Z1+GIHd3jqN4
eU9jLGk5EypBUw40R7ePQ8L/bl/ZFYp6gjrMXd0Q1G6wV7w9dHtSm+Gvtx2t7dtjJFPztLv8xO2+
25D4VNcAxQwk9nmitZ4yxj+qXLT2t8ea5YkamMA/N1OL9eB29+8Tt+/750fAIhas5vAb1oPBeOv2
TXnm6Kx4yy+6fWsXlmxMEi3dD2bWnOEJjBW7cQNQ2NQHW50Xq1qx4zeyLTdB2PkTGiAtAa49Srg8
VuHFz2k/3TfhdAXS1a1Dh0+tzHXzbBXxOcuiT1fPH3RDfGrYUjdGZmDmZbxBVukuFonXcL72wXkE
KuRHpZrQ7X0LBIxcO8nGTYaejjA4fOQABDd5UrLJo4PgFowas4XurifK2hYqWxrHZpvcoxPN9OQk
4vQtH0q5G2LqUxwnXPosrpsWUKa7qu3HbW4x2Y4lmIhSw8uKLKoNt5NjwHUjnAEmSWMqwCWwUnMM
0hqVl7zT1INrMn3AMfGDwYyGgL6pbOaTabt2mukDV0h7l80UHP1AKG+AJE2EFEZZzMgyRt9poraA
ZBF6U7+kxkkuhCnkrkkq4y4D/jYk2n5xJy9GkoDxQE/G1VYxsdfGSb/hDSEnuwyJxjFrhJdu3WMq
ReQ1GwliumG4Dy3tT6sgZ7YiFP6tupln5uVVROC6Nts/SW5+FnCy1xlBRavSTNemjTJhdNC+NLRv
EtQUBtjHuwHCw1oV4J9XAnQFQA5ZsGM95xFiOwSBU/HjjARkgr2Px/gBOnfXohZrBrYByRSuR2OW
a7Nefjxys0McESI6FA9BmSJ4irSrCuVrZermdLSjktijfKYT12b5vjW/xmlrFmI/C9bAqQSWwlvu
LRT5OzXOZlAR/VugRNWuyn+VBOVD0CBYt0dwvHNq7l1mAQOmh1il59B0cXJKutzru2WtyYrPmJD1
lXpKqhqRQukgWpg7duSp/RHhrfaxX365IG0mCC8lThCUx4q5mWLktSn/UWjQ29QiazzlJnC2rAy2
ZuRQ9HKq7Wy9h6E3LrkPM2ruyKUfzExRt8qXmiMRUJtKH7Le4YhCHJmymCVO9tvIqDlUznSeZ3oi
TjyxQBecH4GMABiSokloGbWr/cESWP2S9/KTWA2ttYxrW6rSotI4ZDt6aFotiLl2pr0965wlCdWA
kbTvwuFaUNFBA0xPtW1YkJF7i8VAyz7NGraR1iRvdqxRyJGV49nVo5KyJRhEQV95YKqq0DcMEy5t
ie4+Ar6g7Vel5rphKUuq3Dyr7P41eQk4kDDS0ozQQmcNGhJ1bob6u/iVIu2PasrKbWj62u1rKvI4
j32LSFjA1fQeg3D0gxkSF2B8ChYDnaFSoJ7PFB8ClskFtRyycjOZ1sHiDRiWuEawLUCEZrrgoYxI
rdGQ+IPqPvYxhQqpEZ5bVOlVhp9xO+7JAGCWg8iAJTbcGiY5CwZjiDiVP3kGzDqNgSSXjJRLO1MJ
4k79SW9hXDfp7Gu9UWxaZ+I0QakaDgXN/2YGDz/36SvhcC9GehkrRlMdM0SwUoife47gCKhAJmhi
lQw+Y5D+4AiUq0105LkkQT1Ox2/FVt7Hkc+6NF3wUVO6cKa+2pK9/T6IND7aST87Bi1HYbwUFli9
6CYBgpDMqofYNseFHZjNw5gL430hu2s6s0qbXnAYESBkiL2kiNBGiwtOS0JLOsQfWe8QKp/pBx3e
EKrIman1wIB0DLElBKhE4qm+ump35/QJ5BWdMXFSUzl0qg7yh4SFBd511rrJ04BcgpQh3y1o9Mes
zwrE7/QMCZUAljXGSzRXg/3Gjs4F8XwnRevfGq1/xkVLQOtcet2osI236U9EYRud8ooNqMnQfjah
iikpzXZ2c7asKn4v6xtA7wcRhMwpagh4aBHrzjxEJvVF4jIkd48BS2TpvCkpbcogTxjg41BQk6nb
ElPmCSt7dsfFrmD1H50TBYQUUQ5L6yuz8j9TZ7m+OcoBaiY9+NwjoAWwYYC0RNPyaI39TT33JVJz
Vy1J7jPYL/XkhWlaaPkzGS+AiiPPjdwXo1QyOs30KTjNUMq1I0IRZ16HHOUo/VZtiL+HibMsEmuX
OZshRG9YKG2x4mr0ovQPk2xf2vJheYn7wI44qCJL+DpcYRzXJsdJ9hK7erSJClPdazEzmqaYJGMc
NB6qS2fE6TgVM4AMG7enmC4YfAyWAGcYKqtWncRqjsJgMwzmOQ2oRkGAlMSgQaJS4SBabXbN83wC
Z0171IENYWgEDUQzwoZZwsnNpwChfUaP0b5BNpZ4WH7JyA6nT9ZqDtQw5JC3E2I3pqVN3VKIGzGf
qat0ObYEtCuiwu7f0Fyu5sFZAYPj8hQoDCE68zVTaBrkznHuxOwZNeqJUrYdyqV5W1VDsi9HnJRm
mHllQQnp5lj7kpAuP4CvHlK5E24CdmGpiGMmaGxhEJ5IJAuhQ9dQn5p0YzdXXa1IESXIiGKZjX0C
8RrXFXu/gSssKByaX7Y74UDMmGGSfMj8EK/EANYOjLofFkj4CPY8TVBB0LUS1cMstme+HwNuICiE
z6bBKAOOu12HtplsYwbt6pht4gCBfBNpr6pDd1lwfHsdDbUygQWPcfLZzVpnHTg5Q05p0v4w8ket
SF5A9WzJregYdS05goQrMszS1n2I6aVoSYHquJiQOfXawsd7yY3TpDcmF/KKbBcamJMChNPpyh/e
cbbsjvtqOaZ8m3rnO8jyx1Hr5lPeD+1Bhjt9ZB6gWbE8mFqI0txlUz/kdKEa14Han3/C1IWhB4eX
V30ZQVXs9bl/njgCOVgpa6juKtn6OFtpvTJpTALFXuXUXui4yIwomT/llvEGI8B3BSK2xA7Y+Mb0
sHQly1CjqT96ar6UDTD4sVK8UU7HOED0ObB/WZtDl60r1QDNh3Qhah9m295h0IeqiKhBU2sfyjyt
QmA7az20PvRW1uy+Oi+LR5pYojhV5sihN2MYY3hQ5drGFao497z+BUXUnMqpOQUiep9GJ9pakm7M
ekpy42p0pDdNdJNyzZ392h68geg4ihYm26Ba/REe2Q5O/95o5QXGLRxvgsCimO6VCpSad6vGhhST
QJMsWyDRZB75Bmo7cJmO3RMxAtOOjDoYV0m5ToF3bZSKIX0WJUSX3luCLA0rZLxqWhgZFfXXlN23
oywRF+EFGfR0oL7jDaueQYM6u/rojp3xOGsWvlvim3IsaTPFiT+/RElsbHCAz8QbY59mmGOQe62p
s3mUkckwpRZ3qo1WyNaaXbxQt8aWzAVrvlRhjuF2wkramivb6Sa0tRCm59lGdyXvR5erhGT209aW
Cr0CNaTsX3RdT3ZZll8QIoxag+ESQX2t8lHH3ah7imi8Arfv3WDXgLjt+mCMRvhQJYTyAdNsG6SK
jm7A7627D9ut5DF33cPksl1xzcofxo/CBFsUH1uswp6wHUZAU7zAWV8j1XzsspHMSl4rb1OCmjAP
UgrI9GkKna/YHMiumnR30xbdg9oN4TE3WMqKKX03U/En7XhDTfqkrjmAbKnemxqJscjbt1yLmWso
5SkmIQQR8LiXnLnr3AKn1nW8C4AS2ZRkWJr0RyVX1lU8nKFNTneqX4eOsnHKYeUClvPqYj6SgPJj
yzzA5fgVpHR2AkA7HsXYpuiq6aTb6imPhAFdGJXCxlArJMcVTbWeXS+Lv1tfFZeJSheXrV8tyt6k
7neuXYsV0ap1j2GTlCKaGCG1Z4tDpDanF2PMMSs6MaC/pFU916wPtZJ7RB2+lxrXYZkJP1XpHZVF
ilII6CPOX3FpsBY8KQzNZNy+52NCjpku0U3K1PZNhPnpwRo0ttDaAHOC60cXwSyxi5yvyI9jLKI3
RP2gTzP1BsY1Uo0mNlhgvpV5TlYkOvCfXrsaD/SSsBOpREpZJuZQMiaQKU5hsgkCtnqznj4G0Q2b
zKyWT6Nc9WbqDZnSegTY0hOva/r50Mxjth078lovql3T72o3qTLtBbqJMWc85DCk0NmlImGG7M5F
C86A3HEmuw9tdWwykpP7peOGVpCTB40TJHY3kjsdIAmILMbKU9Rd6Sk8A7zEt5GLrR7wAQq1oQdC
qFDak4JpGY5HNS9WbaccA3LSkEXlqCBpN06IpU3rarEb2qvmVSoMxJLpJQn7rZtCm7QjwkXykNwf
k5MdvG4iX01VGKsoUJHVEn7H//SCuXs8aBV6KzL2CvcAC2oL4K9HEWtGvm6N12FQ2XnDOoWwm9AK
rZ0TOYcVwpfwfg6WYlnl4KQuRZDT3nOc52sndJnvul9O04M87ZKDKoZLEmr3NzaY07JhE7LFwz7U
J1tJPlI9Tf3W5B0i0zH2S0IXDDt90EbU44PeIS2ZeH+V5XMP0JPqanDQgOq9Khak3Ij4tWShJQHV
ZgI5ZUQZ1MLPOpNZn8LcZXTpTfNRGh2DDaL2svtx6fO1lTg10Vc/mvtmgproOi1Hh2Mw1mlCXD5I
Wh22FQSTMrSGli+JX9pFyUOZIWMIo+47UtBUNDQH6o5Nj8tcfTS6tWLj7S8k725Fc2YT9gh2upiB
tyjZXFg1rq1pAufGVQADdKOj00WPaNUWYJvS3lSuKZdWBh5vDVFcrAU9kSE6gtVZgyveoK/rjRmy
IukTUkdNrgSV4xNsTSOa0XNpWJiqmt+Jpdd0o4ngCdipydRYiBhRH0nXDMh3DuSpTYE4D4BoFS09
FA66P/BxB7fvwLs2AdrBIPbMJLimDeJrMROcsox3TIOFiWC9FysjY1JR1pZ8ncNQAUtpvgyGjphr
aInqBKV7x+cZbQ0xo4oZGbmDZD7oRY9RqkM7PU0c17nY6Ca+hulFz8Cbhco8rgiJPTgtl4OQo17O
pbIZiyhYswt+RZpRKY32PdePkRar3rLq23ygGEyJdDppcYw3WI+v5AX7lYbCsJpq4OzZulZF8Ah3
yrmbmQvzj2Vq9ppZ+maYd3qLt0Lo8YGy8ErHZEZsIX2SMX9ZKH+iua5XNrBR5lwSLKeer4PWEHdN
B4g00bKVWTilZ8UuG1rHfSomk5PQ4kC1GRZK9vBnjcUGc5b9DboOTQjCd8jr7HYs+Y6DinB52LpH
2IzELaOorqti3EB5Zc4huug6WbCsHrA4VPSkYG6SImJL7UPpGKbIZXo0vdmSnQukrg9NYVtXbdrA
eCMrAEGDnu2VDp1H1kefBCRTTsEMSMpkHWuSsiphSNnW9RunHA2mABq3rhjvjd4D1tcRnipWoSFz
V750Sz7ODTONzjqlTYkUoHWQ86kIyGT6ExGldpmR6mslo7Jy2ceabOFUarhKhkeBccKRtEDGTD0G
c+w8mg0DEcnwaqL5FeqxerJLFdYpNqp2QKpJXFvxOOvK1y0BmL3Nj0n4Sa5aT4Vr0tXU2x+ub++5
Re+FzBaqrHNZ982WdqY5huMmrON3QzHQZe16yQU1NjDztj1tNZaGY77Qjgt8+522jvW89s2QIsaG
1dDABePSxWjCKPc28amrQh2+Ai2pSEFGdRVQnUxBE+C6HraRkYFWdVjeikn9zICWFXOCfyW7LVYM
n4LxFI/Zu0P+iD9beXusR8Nh3iXUtRUrJYKc+nOQhr9sM1ZlY87eZBnzwXUHpBzULeXcFJtBDe5Z
6JKDo7mEPVYFzQ1HfapIrL7L8lEg9cQUZ/ZEGLUxgazdBHLffXTs0PWCmYjftm6fHfhNFkGWkKpr
bKml/mh0rH+FajTrLKx8WyjCR6MKErFi/5CB+VTo8YysfQUMZagjg7UhURo2aGFtbZQHemb3fiAo
Qh2cnHpQsArlCn4EqiQFqphD6Z4PYKB5l40dODXCesMKcHLibnVqi31YGt9xLtxznFSXWcHUKTV9
3BCRAnvZwfGSFxTyhuVBdt4EtbIBTMzMkjDek/4lEZ7kLPwrdoQ12t50TUgMU4fgFVKV58w6Iv2B
eUaUfDZVaV8c2tHsGqY7a7BfXMR3OVY/PC8GsL+KcGMo6tJyLHZu4mz3zU9I480rG7QSstJn30WJ
QXpnuKoDyu6law8buNyEtp7eySi0tzKYTs446neBzYzUDCYKuZriwBYoigOBBmHSWDFU+lchLD+k
rCNBr30PlVC8JKVtklbMLjmqijdtmvOtZqaHIGiXjGrsh3q/iCy7bp1P+PiFZCEl0ybc6u2lEQ4o
hpA8UBtS/IbgC9EfGkilvjZLTB1EseKy7FsuVjC7BxUvj1LMwJ2X7MNuph0xcoVbJapLOIGm2F6t
8a6KUfm2evNBb3Pz3RVorJyk+gAG/6l0EC0b68i19iL5ZF+qwNyPip4tqRsoVkhAzvLMADH+NrIr
3gYNHBmBmqE4phIjf4L0HT4vRBtsWVxIRsKgBq7PVv2dEbCzilUHeXG5kHf+9y+jqbnKbjFUmeD9
R9csk/Pt28PadiYG1csmAjDjmo1/gTt0+abl5u/dvLZgItzu//Pl7cf/1+f//vg8NLyuv/dthwmj
9FUhf/mTER4JnVe83Ny+ut2Icij2zcLU/nv39tXtsduzf7/5Px77j7u37wugzVTDt9oE3pRiFXYJ
CQasXPHfTMu/+M+Xt0dv92d95CmRLzhgt3xkf1LubzccXThu/94nQe//3Qc/Su+wXcdvQOhN0tPF
yhVKq5Gsms576Kcz/6XoFgrmXVZNzjYYyYx0HKan+VCb+0iJzD2EcGftOpQ0t7tdPf/riXT5FhKV
mDwIffv3B27fdrsraAr5lowOt4di04Boqzk42XolNfAvw+25fd/tmdtNmTf8cTadD+QfY9y2Cgxd
yfIybk93mmnuSu17MjQTwbA74G610ArEUMQOFA5QthZakV0zzA8yrsU1WMiNkXSPXcKAZmimZmWV
Vre/3WgkCCJXKJsZfeOMQgTqjF12P6NAa1E4Jt3PRI0PKRdwo2FiFrUt40IhVimwsW28UJySBRRV
3A7w5e7tsTyXSLd7G6BnA5+vVAfsDbdnhrBQgVBWxZ9M0pX/+3NZG3FBnXprH4ADJO9k+Q23312F
YiGPiOHAvxP7f//eP3/l9mv/+Z7bU2PHJEWVBa7Qf7+o9N+v7Pbdtyf+x+/+/z799zdUDlRYtycz
89+/6n/8zTJ2tjFhKsS/DSuYWSx/Tg5IwXSTdRS6j9JAuEh6qrMBJX8kX60DJwU9Y3AKhmEipnX5
mRpqvbXrgKkAKZNwgYudFSXNUfSSqVLKHL8jGisaIIVmO0GG1l1dgvICsbIOXPE5NMqvZUT5fqgZ
xDcZpX5D5cKO02SXDalAWBY9MWaWGvz7tVvoIwQYGESDCxGf2YewaAW0XUPjzX2iACtPqbyF5ipI
ZxWF7O00WBPtQ4JVy7B+KBqEnw57EWMEatDC8CjyP0NI9k5ToYGiFlj36XTpadGtscujLrLKJxCt
9IoiyCAqSoqBLhnsYJt5d4dfMSbndleP6qNmF2fKWxIzMwUhQpxsMy7B28FSSWgtYPCo7MuUgPis
2sHPVfaXTC25mMVBfxoh3Kqk+h1UnTFdv6jBs9DdDyUBNEGKaSsRaInNuZo5tYDi2GiV4X5MCCWd
SjSXktlikJyjYM5WOWHAO0ftfswwdbw5qe215qqHMpI98tMAMXob7EMHA4hiu68pssqOOcg6DGMc
RD2KnqKleS8++z7NNk3Rfin2Js1ILaGYZ6Kfppe2ZrOdmBUa6gi/boAaVGO4djDMD9vUP7W0xzxL
8MZoTOrWtNCORyXCgPI8pMgN7ax+xWWQ37kOnJOmC8O72qFPqqaxySWQnLMhZX0QRjnuapu9Q8gM
Nu3i5mBLcWJO0AzdU61QFxMr+9AVMEymNl4xDD7JVD1KHQDplPeJ1znlPcjlekMW11loxldRL31b
Xo7gEKY5ogl4xT3IwAJjDMzkXzuLD1kgMY6HtbiPCnpoXM5gCsWC9yQjxhXKiK6QsNzAu/dqJDBT
FWqrIlXflE7/Y6ViW4SYK/jRe9oBnDDRfCE89XGwmvFC71ELKdZSMK93lmm7WxseTU0zZC8MZcI1
laY71WEXVLjiYAePqTGYV9Crv6aGiz/OnkMKFBz1Bbpd431oFXAp3fwabYk6ZJswa8nWSBddr9V9
MwxcNn5SeA5BmpeuxMSn95lXJaxqeq7ODFeoWfWCkTYS2LawyeEeXc0rU/s7HJoIQPiAatklOkzG
m1oCbgvo626CPNgraUxgQf6s1UawI7jwDoK+oNVZms9q2R2z3EUD57CIGrnEVmeY20GPnG1XBfdt
FDd7wwDJOpT5npbAvYIJa2yH9zprPpSKV5BXiGDz4FqV6qWNyHViit8OwhtMSkG9n37U1BL3TYxP
QGtp4YlIRU2DDiuNkYEnZvBG5gRz5EKBqRMRw5jjAe6i4L6cCQtSOD+gR4hvtmsoKpRd4WLwDfuD
gcJOYuxpG5BKLOcbXULjqwTBNARS11+5RdughZC41i3gewb6NpXWHuKXtN3YsyEf865BZZgglOG9
RcDcReJETQ/AT0V0OxWHzo7Di91zTQ4ZCxlGHG5GXf1wEldBDVOgv9TS58mIex+8MgmDkW2ehij4
7mih9aoJEkND3jX2vK66Ty5xV4EPnHXcs0HP2T0OA7KY6c4d6EyRLWd7AzE95jxqXmV38qkvJWNL
+VS3rYK2NPqj6T2x7DQLNp2J5ndUNZUanl/KlBiNS784EaXrrho801mbd/BOEo0MSwDpBIaRZN6h
GKX1YYyEWBUwKhnjo4QdYc4WoexA56EmRcjhz0KYnkwwVUADygFF31mtme80HbCQKaIz7GKJRmsh
ITC92wSJ0+26UDnXYJF9hlXEY2WYmoarbNt5pYFuJgtGxV6ohMZeOv13AimVRlvxMyYgCWUTFVRp
yotQ6pZ3nfBnYULKrDtiTslkIYPK3pCSTAu/1Gnw6PaCAS0wW9Tj49hp6MGNmG6xIBa8mg8d4prM
DPP7RWTGkWuXQ3xMqzn3mjw/0ic9C+UmQI8Nr0ws8klru/H7Dv2/HOd0PzV80O7cnowwBk5TDQFt
hPHdTtGAZON4Tunb7yVJ4E3uYOMaEx3TcOnulDF9lwhe7XF8zyyG6YqV3PezQB89YbWwNCxMSkNk
jYkUfhqmY98k2Z6EFZlfs0plTS3cz6poaeZ3WHyt5iV1lBjNTPVoMdQqZlJJaosrcy7sH2s5VS2N
EU6aHxvJCUTPjmpvHr8CpT5JZaqA5vDfJzjeVaJpaifHglxHT0RhmypSXZd43pgzBSECATz8unwv
LeB2jJmxQS2P3Z6YCTnd1LbxVLZdeHAj8y3OIBsmjUIC9kKwkcuNSqwz5q7iORJRtI/yxt1PxvgW
kQJAp1+f9irVHvISbhphhp6ZIydI0EEd0rpQd7U7k1xH95AUHn9c9gCKzb6gZh/ptKXqKwvf83aj
/fur291/XuLyA20cM5jzbg8MnUY5Ny6v3JHqk0gzID+2VNYO3nJ0ka/52B2qYip8yseZhtOUdntH
c/iSQXp5V1qFvlZdAYCkcf0CJmLevOsh2n/VRed5K+lvN4bDoQC1+19lfiQcOuhs2NZGRypOGnyE
Rk9i7O1F6W0rZ6+b2mu0HOGpwfWgS9L5zuJsYXPJJqLWQJeUy83tq/94bHBcrpsWBqNGS2hOLjsn
ISpK2lDvUV+m5insezZ0xfJZ/r1plxq1j8mjVpg4r4yaYedWXXisN0RqSBxqyurrjy0JbcNyk9gm
Uqbb/XiBss413Rg307eWGFJ09fZQoXghuyRvHobOUXeWDbHolrAzZwh5RVcT5KDIhVQFLHbfV7jO
mtK8j+ySBcLStP3Ul/r+9lWjCG1fSaukmUErNlwYsbWuL7WYyZaDe7fXcPvKYqtLZggSrig+VibJ
7F3rqHt07AMxmTuzhmaipYh+wyrCBJ+pxrSL9AfGIuW+UJ3ajxIHKFv7PkvqPPZ6+YqxQc1HWCqk
DQgsO3ar7ytN1fetnjTrnmso0H/UB7bGUrmgk2FdunYBLQDiTRZAU6gQlFZM66bWIFFiYC/DHPOy
BGf4am5zOLlseb0uFr9y2cfcbvrlK1WS02rNOo0hPozbjV3EzrrJaIg0jVMcikHFviS4oEH1qlyE
uEmMwpkb+qs7QnUICWU+up+Xm9v7f7ur01LMcpo5vN0hAL3lM6By+9eNO8JQcdAKrGZXoMDN2BBp
kY6oVPplj+KlpuB1l9ypvwfg7e6U4CkvpzlY963zqOvyvarw1A3zopVM5qTdRMr4pWOPZ923d3Ks
Dv+VG0MbGZ0YTxowwtnd0dwBvhly5aVnDXySWKDUSz2CPLfKx/wTsYFIaBN6yKvhOXruU/1FaOiB
0RSxzrjT3aUWhLmcUBCvcDTZR1KZ3sGL/YxnJhbBc/SUo/Xw7QnC6Sr/BaK4nJSjT9uTCWKFL4lR
ABndpCeZFO4My+mxbrq3YgGOgSAhlw1rGTzpRgJ63ZD5A9UxGrbKw3zuvkvuTsgG7wzEECCOmAG+
a5y+BCjjHH3jT1nM4pB/NXfKA2Y0hoQ5bnCEN9Yx/lLZxWBPdfmhGTkDfmNxwDvVJR6VczP6OEJI
f4jMb8QwwGoqQKNP6vsVgJUXX3rGcXfYjBFaPJEpC/kE23mygKac4/QdXrQj6jTABR7+WIgEGaPX
n4rLGSl+j9aPedIexYe+Dx7px1PrtdixdNi7RMqSWkHW0FZ7T16nc/Az4g1/lTCwOz88qvHOwMDf
kyGOKYGN5Mao14IpFnLyI/DZuWLTfVe+cRzggJ+ZTjA1OmaH5AvHZbUqAk8lzoK8RDhKGXoLjL0A
HnoCrGNGWCvkcYCi5IVKjHUDSbx7PaK28MevkFCJhz/E5HUTUvnjhM/bqbkYbo1669qPIvs/4gk0
5z+o/4qjmArlhGk7SFNV0/zPfIJ6lEmmqxg1lX0lkKx46a84EALwRYTIA5TTDN3CRgkusb2ecp+2
on107udvjhDqWjR62cJ2mUiP3pD6l/NREOnB8RX6kbMLigvMTlnBUF3rwheuxoydusHXkPy9QTRB
Gfgy/0L32+Sb/B0Kxz0e0G31MlyTh/ypeunoOKy0dfOHrOut85Z9Ghhc/OGU7bn2o8NUOGAx1m91
f2Ii4dtXFjO0BltkM9ipkU/j29cxNk2+RubimrNjBeYNZels4I4ievseDPNIN/toDZ7bb/40w4/1
lB/B8Ua/GBMwNNi/OKDMeWUd2KWtAaa9J1+IIZUf+tbIX+Xjf7N3Zk2NI9u+/yo7zrt2aE7pRtwX
wBhjG4MpqiheFDW15nnWp7+/TNOYovvsPuf9PnSGVmZKRYOGzLX+A4WFT/hWFVBt0CpmhKcavQYN
WD9Qsg2E2WDnPHDLdpQfj4DN6i9ALLy78voOogRcXXLDGb+/WyBRX0XMIvsm+w5W/1p7sD6jgnnt
r8Jfy3cXYjc2OJ8yqdNoPnvWKt71G/0mWtt38ELtl7a6hD61gnrfPSADCOA5/1KiLALrBWTTCrgz
5EieUwEb4Huyuow3hYNc6wVP2HyQEgCfLP3yF8JksVixOrjqLuOrG8QsEfukgh1BINz2knixhaeA
nPrKOFKsNCJWOvg7rFAXl+oN3LbA+O6wUV2LK62+QZEB/7yL8Nq6N37m+aa+mb6xBedH5QO+dm7r
r/PW/8q+cs3K7Zq1+Q3G2CTdEFq4++q8gCQEIbq6Tdbe6p1Rwf3JR+RfRZ9jK1R07f/9L1OK+7+z
Fznd+K6pG7YrXN83pf3IO3sRhOxbEF3meGd6wx2cpehKvmO4vZ6E/2xKhOlFjFrXC7QZkE0QjZ5g
JLVS8Vtilf/hh8EI4S8/jGHbIJ51G++Dj0+hk3ST2/jDeBeb5Ar5r9M3UbGa+RUh0QbDhu/HFTy7
BHUM6mCHqjuEFHChWT7BH4kP6sf5/34XJ7+LHyWQ92Y+/grjsnjvXmHa3AT/vdvFUxF3v37+67H7
1v1q/3Leq+eF6/7b5036al5BIfu//jX+ajusMYT5b9u3he8Kx/RxvcDY4tXzQhj/thxbWK7Fqtnk
jLbsu4hTvH/7lukYvm+YwvCFKf43hhd4Wvx2l+EGx9V13zUskzveYmn/+y2fGUlTsGdxftVWuXeQ
tXya6szEoHXx18bgmk+jXUP6XFj+q1HdowCpRs2msE6jWYayyX977nny351r+N9izI+weK3qrWoo
/tUkNt5if5pRdpXNh74kXKo/J2rtzi266QbX4mZ3bliSvg9jQDLbMr3xa9/6ElYZvuKuj76jDMlz
6KtxROXRdGv7iym6n2nRjYdwWnijRaxxmuQaGP784lQI6HWG/2WgWEzWuQP/qZNIQZR6CbbzXAdk
4zhyKz/YFmCGgeq8xSlV4NuBhBCAbETIBWmPrrHQzvfGxdhS4xb1tcFuaqviyMUosgz071VKYnZO
7GKXLLC6MtlEwSQuyevYlx8GVKgaN4bfnFYpL1B1WN344Yi7n7wQO3iExqMJX1JgdSR0Fg/uXiPp
XIF3B5ZguF6mCVoFZTJQj+uytdrPvl5r913GYjXVwKxM1VDeDbIJtJRG1DPJO1kd7MYQFJ+du/lV
VYPmsbruzgjBerJ5tB+NMm5RYgjC62ZqnMcorMZ9WLVPdQ7NV490ZzimaYJTCsta12mPvZ51R/4/
BoDByBKqPtXIZ4U9ehJuVOguZnj8TyepC2XOcGM1ZcnC3IJjgDPavB299H2j+ipTTO8GVN9gV0+v
f3Osw2Y8YmxjzA4NBr6PQaA569YGfwjTIXqc2hmE0oiqSGKO3bpOO2trGGZ/W4kRaSGDhZ8zYXhe
eEsJVMmzLh0tjb6kGbCGcfIHNua1fsUuGD3PEU8tdZS9HbWjFp/6zkfCMtE0zCIX+kMTk2kuECeK
Asnxk/FYDM46zH1qGwaCecMSQRBtx+hRTCmkuWaob8JJ945VOzSQMPLkZwR2vauj/KULZgMaoRbv
nc4MdiHV9asAXB1Cyuwy8yoI+UyyqmRNHwBtzcwSmaiovNNFU97NsqnF6CC011QA2xjAgx52lxrW
IpZBXl39EP20x//txUxy8B2gFLRbGRaQi0CPUF+/tfryhceT/6G3sClsSMnLxrCWfIvPvVVf2NR3
tklBegapjpIa90jVXnWexpPW+O5KcJHInXhVgpCFbYIRIDDCH9iFT2hEBJLg6F96GOgsn4cM7Lle
xyH5d9LDKLA4FQtdh5KLvzjTqSmoTE5+/L4nnGBg1M2yxo13vp8yRFdtc15nIgRjFJQm9Ycm/xEj
tzQl/fTFaZs7UWCdLd8WquGtF2CDxXtEhbl6mZxj/oCHYKGqIRoj2XWDgS1PY5MYEM7yHAb6zm1N
92cUL4/24sRfMMlDntEJkh3gEMRJff91KuDoXWLn5Zd3n8K/WU8Zxu87Cdv1dRZRGJzZPo5KfGg+
LKiEkSNU4kbeL8o/2SZWsELT/9Oep1Om1idjZ7nLfhd/nPou/suhusC7c9t5QS+ym+yVbS36U1+H
R1Cn0yGP4+SJekKQQ8UL8NhcZfLPrBrDXWzeYXm6KzLw2urPb5bQH9ShJ8+YNGrnat75tLczzv2O
uYQWUML/0b9RF82+LsbicZa8xRai1kNsAucKqEaiPI2LMeCZ23Cyws9UvdmBYqjGJtKrvg3bLg7T
b22OgQngW+/GzdL2s6blm5wF4bh0j1O4FPea2znHPOr34Sz6Zyr70c3iuvbKEF3/XFC+ZFPeRofc
ARHShOhQGg0OBH4zRy9DICnwuj7thsKbH/O0vheyv/WmaKXnCxWU2Cm+LD3bB9nf+4m4BqtproM8
jV6M7jDOk3gO5kK7GfqGLIPsDgd70yVV/IQde7ft7IWK6hjGL5aZXP3D3ef97uXF3SeExRvPtrC/
dQ1uxd/XNktiea2ru/HPxAAginMJpHA9XV5sHV/4cTZZM1SBdewXj095Ob/ome8CNOra3dLO1jEK
tS8zD+y1MYJ5mzPsQRtLT3d51bweqT7Ny+/TArb1h341d+pdtjpq3nmYVPt9YzX8xv/mcqpPR6u8
ivoHxY4hSzXuwCo5u7SBPpWXS4jVHrKx8uF20F2tXVv/oqaakf06daCqdp4Ks0z8LDXrHtKc8cUN
ZmwsKlxTmqgL8VbSAFlWxb2HBiSP5PWY2FgqyyM9sxG7Dik2no5+H/04T5vQU03JtKlzz6Ol18IV
anoK6BStdtq8vG/8ytgklttsPvSf56ZBhcW0PNV1yl035QEAgJnd/XnK+VzV55TFwRyzCdMUTlWD
qv/jabmvH7UU0xzAatdUoedPfDyhaHpG8+zOsEXizhu/h1W3X9IwYt+LplMca+zxpdli5/jN0Ygx
QdKc4skgHXkwI918eosWP7Se4hhE+ZAnB0NGckxFJl+q88z/0XmL/BfernL+90L+BRW9jZ3/PTl2
jt5+MqfIxCatECkBchLtvQrv6slBpyDH7nuv+tTRuUnVQIjdFCaor/P+bnI0BcHNf36Sxe/OpDZ7
J8uyPfYnrmEDBhcfHuQpijUzaiztZ5zojxAtvQeytsm+TYPhUj3RLAl+9IXlPbD0iff1W79HP1WX
1/5hiclY1OYslxA/JhH77+arfisUP7LgW9z4R7/LSJPwcIM6fbtrT0eyT1+QR0hi10aHodWZKG9q
NawadbepIzWRr6MNVcPmiqrzdHHPCIrLegFWp1EYf6yzFEb24BfbWi6K89LS12DW4ysV6oWHei2y
Yyoq5Qzg/qBTIRNsY+dl6bJLL5gR9K279jCaY3XZxWn+o0Y1McEx8yVnmbw6z3Cdn6Dv2sFz4Q6T
buoMl0XWOa6sf1gNqIRFmc1hWUgbSPVXlJtd03R0E3vFj3/Fqp9LwTvI+4kng+FoF46B7oPaRVLY
ynpT+6QClGBHcJWfqtgtH+P525CLLRSscO+6EvX7FlaBzg+cjMFp1I+h1vnhDERRu3GW2txZNqoU
baWbO7CCAB5lnzpSfefRsgq09XmeOhrj8WhQaNxB7WQPYpvTdVfjv5Mu4WujBsren9gU/tmnpix8
ZIHJMFA52QQ8SJ5HlvX1Mmq2muinIBD+85Pi/vVJwbeX/SFwXscz2dP//skLnSHW9CmyfjqFVPCA
5QIn+c/GbWPuVBV3nc3btApXFrgaamJMUV11wR8miwdcnkHASSEDVKWgL4Mobvc2BLs7UzaqP05I
/fszPIIPA2p08qV2qxmvut4H81cuscju9HKQ6PH8uZ5iAwsRpz20U98eLHkk+6EfzDenuWlipwcb
AuVgD0jkmqV/L0QM8ruynqx09u7lWK1778ZaGdk29kfcl3C5NThHY5Vs1VEyzq9H2dvRefR8FI4i
2aYmFrb/+W9jWPKX//sD4AnPtV3Hw8zU8u0P3qKRiIIsmXXU1jtgtDZ0d/+6iWYNYXPkBbVp2Kjo
1CUMqMlN0WODgZfwZXaK5Ww1nqTxfDuKZjMXnra38sjB688v311GDai5sQvnHyQNYKuqwR68XLSv
jlkcS9CKCADtwrkje92E1v1kFvXLGCBpknWF/gjxdloVpRbs60passVFvfHcyALEBY3QGJPm0ZI0
8LmNwhd5RWx3dXlFOwjTo2dFDZLhlQXYtc5/2LqOFPg4P8dDHqwWTYy3RuYG92pG1rjjHU7ekuoi
b1d5e052r++EumfHesbnDo+Z6/PIeWJpYmJlQY6n4Gu1D/6E7VU9RY927UeP5gjkI4abg5MEfW8z
uqlOkesNjrXcPzpLBKWCSuVVK0PVF2eCgr/P2g+AJzvO8C0u2Kk9qImqT/OTBJHOpH1QA+dr5Wrj
Wpi4V7Rad2vX0aruvOKuDyf2w/JIQNiFFVo4W4Mk+Yd+NUMNyjPV1PNJjjyzkWe+XVbNUP1qmhlP
p8uqrg+n/37Z1i//4Zvt/eVmd0y4ZY7juQ5lbMf68M3uICkkc1oEPwBXYmYgoe3UkNmh62zTKV/n
WxXWToAwSZPAHFzYAyIUyvCHiYmHPMblabqaNMlJauZ5urqkCtUlvco5ZKaVX8dJNyNSalW4+ASI
V1cYv9OzjNZ8l6puUSXBdYgICuIpLUS98zhZW4SHRZauFyOe707Dr1cxyCJRm86dVRmuqsZDQHTQ
+mZnJCV8RXWomlbLgm0erlSgj3azezf5PG2WI5Hu+VuQdnFVcTnVdToMehjEnbCC66DN0IgtEEKt
WLMj5TOUe9WnGofMAuodco43il2lzw3A1i567TtPjPzu9Qqqz68c//YfXnf2h82/0B2smdh+sf/n
DfUXK+XQXxLHrzrte4o2f0fuAtJ548GWLrFOVd+I87fEG/zpzntRHXFRMVV9U+bcwlN3WV7nqz51
5hIv093wgzeJvKr8Sp2u9fv1T/9onIg/BH/ydMrbB2Dv7cMgjpFu1/enNYNcOLAFP/eEXp7eV8nO
7k10hngdpF3mPPoazoitXdp4MPvOY7FAzHRrzGLV6GRMzqM8wQ54D6guMq6cMC6oMLRoNch0ueZj
YsIzU96oMMyRs4fmX97ALbOeAGW/jqrM+3lU5dbVqC4nfzjXSPXiqczHfLNU0x/BbOb3AOCLU6OF
w0/YJ8ZGdanB3suGTWI2f+RGW9xnOtwRAJQW/yd5CeEwQctwkCvHZKC0NZuzc6hnvd8K+JUrpw3C
l1bg3RdE1vMCAiIMa4wLpp7qWNVEj0NtRY9GOq38sNMOqmuKp5KFLM69o5PwjetHE5PpvriOUIe6
dIwSaT7b9w5CHlUOwFqyKdnmPDClvr2vER1U08796iJ9V0DrluerAXKFlHd1jcVGHMCHGpqa7EbK
ai6pyntdcwEliul5HsriWhgOfIGqmp+Dvjy4vTce0yj6hxehoIbz21efrJhuwxdzDEHZxnI/5MD6
MfAaHUDg96kh0w9vatKQNrAnZ886Daphji+n6Ow/LGzQtkuiD4+kbdubVGAPpkLVDNUnt1jqowrM
mPvGFiJAcpz5kQENPUycBxWhNzY8DnHwR5rV/daEQHNHbtU+5bngUa/KcdS2Kod1ylVlno9mxAAy
+TwPx20eLB8x39rHCiS7VYuw3GelnFboWat1V/l76M+ALzuBQJownb2VlY8qua+aKs3vQedWiL2y
cQn4E6wyS2Bup6oBSeOe55fGDJSG1eitnUxYz8qj3J28T/Xc7EaZp1H99pza6C0F3qfOqz72W6PO
ciiJm8vR0MPgn1ZyjqyKvV/JGYYrbNfSsYnHyZ785u/LbK82W/Brbvm9nUfvqgiCBi3D/i6Z5nTG
6Sia9vi3T3t1hOpUu3Gb9o79XOvcqskyzMcgAfNqHTM9A3NQxvlN5fsRWLQx34tkcfFRyadHviz+
RRPH+TeRT9u0r4ATNOBIxZCaP8U84yOmA2khJ7gniV+Q4fJm6kqsSOpF9xDPyubivoB/5AtMl/IA
7fDBTONfJpVNuIcRTk7y03Nu3Chud55szn0DyuW6MYXIMvgQ9lnedcdycDdF0Nzk5mR9sZIILcPK
djYO4jNfOtfbBaZfHXsAssekC7a8ApHKEwch8N3mR8F8+63xlmZuL5Kh25ZtZtyoASrfVIjMUF+f
ts0Unj5lVRuszxtttTc/h4Hcpat999tc1aVmuFoFymnoNm0VYoT51ixDNW/zLL/J0Ve7sYA2YvPw
NnqKRUTBysXK10lG+7C4I6CrvN5bMlJdHV+drd5NexXxjnntH0o9vp4T/M3OfWoKNZwXdJra9UiO
t/meWPhkj5T7N1YBbwRqVPg1t9DjJ3c5b9FpKb4YACVVfxkE5WaOEqSuyEh9teCfXeSu4R/svHAf
DLt7cmW/Q4IEbsmEVbGGHU9pzhE4qwDCx4zE4ug+FlYZPyFCohJPdmuoQOWP7MiL5IgKMjktHN5N
CwHVJ370D9ALS6ek/eGR4t0okG1CLEt3XFc+cu+wF5M1FhXCetb3HDLgRti6hz07jeYtCSB0lOvP
fXbU4eppkgg/zSmyTN/x5DlvZ6m5H0I139FnnBhy/pdE3T1G2oKhy+CTGJXN7GA1YbMSOXe5McrF
M/72N7VZ2qdpQATTa1dvMYSUfRb8DeTm/Ppa973psppanICn2v9UuxpGO1ZFRVeG1WI3NynKSmw7
CJMZ1XCjrHAUkWHvYas56PZeRWm0lJ9C53Si6skBpgVJIu5DP/6R6HmxzV2Szr09BReqBDbLDciH
Pl32pb/PO/dpDpXrU63tw3m95c1bZ8RlcdHCr0Dl08/tAJXBMCM+KXMY7N0FMGDmpPpXfQk3utG7
P3+fmgq+Prac6tTg+2OkjtZeE+H1Uw7RHRok0V2tk87VcdmJ4iy6c50aBKAaVfHoYZfLd3WjoRaH
3oSc4w9OdNdoaHJaERbm786rNVOsMw8cQB1F2cFaupdF+PrnxGWZhu5ZdqnCpoIyLVJwNCpsTeD5
FvTy9WlyhryQmQ3NVoWhBibcifqDGzbG5wi9fc9yfvVBTzHRsZzH2anjfeUaz+orprqozW3Z38YH
UfpoEKf20Z5L6pxqQ2bksP4qg1zSead23papUbMmb/Rhv6YFerlBO8y79ZeAt0/Xz8ltHdubaNKB
tZseJfe53VqyQSSnpWDIEYp2WPYCyT13qSM1Tc1QoWr0TmDsHBjtmqo7HKmw9xAjFNaqLOP42S0R
+Y2XedmnYxh89udDJIb4WQ+cYLsERXGpQtPP7Svh6vlGhWVXbIcC4dekSb4GrfstNWZxFbrBdOtH
Zf7URdm2yQZUK2V/LPtNW//bfkFOHaojivGqHDq5PjI6MlQ1UVUNVQPnsum5r1+6m2rRN1qrW3uE
G8trPn46RW/Cc+O/hQHqKBdOjcCeGg3JfWAGIIeb2kz2S7wJqtraJz5eSeGEM7y1WN5+YhuOEuBY
fyVxAPkSCPZ2IDP5VPWYWU5x/dVONXuN3EN33S569bU27X3Ml/3RsyP/dPoip304Pe9hcsh+lkr2
yomTXVx7cL8lJEI1VgmqN8mFBTGWPlYCxqFdgODKaC5gcjkLq0SvD1Oo6U/xFAgYKHKZEFFsvJpi
BJCGhAKW6nNcgwqGePKRmns/rXCe05GdD36Smv9gz8eF5B7CvD5GKKlpxdfI4EWP8CgCOVhL7EMw
uCcA2o/p/2Bse39aXL0H5xmOzBi8X3SZbOGBSLm6gSyNw67y9y+EQECrHoqheqkCe7jMWX9t9UFp
d8UG9I/TMbx+ZzuICkRtBA3EUUNoRDBBDZ2aBvWmZETihOJnvR5y3JJNuQOrZOhxb67Uliso3Wpd
am2GWjFQKHcoX0eTIS8ffB5VhV9QeAZ11Lf9UyP6eHPuP0Mhxj8H1XyFiThP8/XxKVnaIzI4MMBS
ZG0T8MtDvjybRsYzhdoBKa5mfvbHBVYKOV58hsfTNA0ewh41B/NSLXhYXejXgYPY4LkKcV4Jfaho
nCd/WE59CM9X5jsVn6oY54ua07DrrMQ7IPx1p+qSeTw+GFo6frEbp17ZSdYhtZz6Oy0EP4v7c/7c
Ws1d3JLg71WCuAg7hEr4ll4YVVcfbIe172jqt3y152cL1tVNO+OrqEI1zQTKtKsMDDrLAJNLMiT5
/fleDuf8aagm/fZ0M1tuNd1YOXtcNUU1nbzxI7d86sdSvz33n+eqa54eGs0pT9dLyhnW5hLB7F6y
9EgmGqm41vFXCO8kR9WYefyy5Pa8VVEwGt59kD6rQJ0TicDcWB0qw+e+D9eZkJj7hyWWI1GDHx4g
y/TJygAysmRa7sOuBaJGmwdRWb2gjIXK/lxE+8z2w/3Uzqios/m4clo0NK9U598Nq4Gucr62rV1t
1Uaz8w+9Gw5HFaRN016ZgRetVahNvQFNEhcytclNU/1XXYpwNzSec4NKNeq504R/WeL34ZUFd/Fq
bGb3pk76LzFbn1UZRwB4lsU/OPZo4H29WF+8wk5uVZ8r0wXJrFGLC+q1ipYZiD5YO7BN41DxBiyl
/mkR+PaDFy0r9UPlJpkHPXUjOMbsnYOyjx4oVcPTD8dHNaOxMwo4RVZuVFgL17sdZaJHhUjbYCSf
xuM6Q0ZpV9nTVcdq6c6tZrKKdUeeEaEMHAp71M4jry/cKzXUavqLX3n2zexDxwjDMLop52K4CqfJ
OEYCvcqF5M4xTOfhapJHiewrA8/ca2rZLlLD5xsZU0rPImyCTMomsmlr6kuqn00fJGeiBYNz6tj+
1nNTcb9oA5wtnqK2DJfrAWbo2mjGcNt3aIBGRQBVd2r3CrLWmUW6iXxQ+658patGg9KapqLdq+g8
Q0He1Flv11Az4nCSpBIExM7vRfWyM4022nfBzw/dKhSDiU/PcBo7vzLV+1GNBf3P88tSHdX2fmi9
xr2THyskA9KdRa3uln0jYJjEGfe6UQKW8TIUyEQU80t1ks99ZCOi2NXltzrv7v3MDv5wu+9DMWNK
qxnVqgRB+LPtjJfC9QscvnEALih43FYmG2pTswTizInYJ4iy72OUDzeFkT4gYIFpbST71EDhPboR
a8BBR//4woWyDxPAlI5V5mtqbipQePZRzA6jBy+M7B9vB1mYnHqSPw/kUGeIgxYNKNzpmbfXorZH
lq4htdg7WsNWhE7fAMF5Be+rwhRTxDjlOs5thYT7RdR3iMK2thPiG5/612pxwNuneUjmQ4Z7GqRD
Z3d+/wl+G9es93LUteV6YWiPXeRpK2EAsxzjNPvEfDT97f57H0NyHwyKPY7tt7dCr6xV3VBDEnl7
oWbAo4qvuqZJ93nfizs3sNHxqYW50bySj67nO9uKneu2kY0Kz01T6+vRyqLNuat303GNkGq8fDYa
XPdIeK9IvkVodyX2/UQl+97T4FUY0yLWg7Cx2iy9ZLiOalgOatiWE+MpSth5hBQya3gEceZfWIPl
r5OsWW4hVoKOTTs8vIyGmweM/mXrBOJLLZwf0+IUvyoYG8IHxnexhPONVjfTdyRfcT7r2+BqJil+
4Q1l81hqCPaapvuQtV79WCZ9vNL7NL1Wg1bciQNS89dqUHWFRqHBsauqjQo1PUMINURZOR/TriJP
kz1liZVh5VsVV5UDHve6bhFORD8w30YZxRXddqmhqEPVqZpUDp+OdBOT2Kqg+HKeo0Jet+7asyds
VxB/FheT3cQ4iybPUznhilLn/gFVBxK1Zqxd6mk1r9TAmJYTMj0hfNB8EZco+vJa8ab5GbtidjLi
SzWYwTacqvayIMVTo+W6fIZiqXPjmslRNaH21Ad1cK+RdD52TjFtjbl5OY9b2AWsxmpCclaeY+rt
N6+cEhYKYkSqKMNRZx7D6lvn4DDnuyZWoKMu7gwDajZ3Sv7jb2ZUoW5cj5X9bLE9O4bkPy02GU8q
ShyYKW+RHGOlQclZzixRpT9HcmxGD+hXzvdtm5VQ23swc6fnrc5I+k9kQk/LdQU8LtphG9gA9oIq
x5TU0D47Hu4UzTJ8CrR2OOpGgVppqX22C2fa1RZy4KOclVSjWCc1AslqNEvwGYjaCnRxBYRAXdos
s+zewJJGPd2qGcahXKPE9/oTJKGVr7swhXmHItBuWsxjnwuUN5AszVaDS6nXQHL5qBrqpXcTugir
LmgPjgKuNC0VMhQKSN7LTNupM5udcj2YlFKDMOET5mrszcy0uIfoihfroo2HBC822XPuPk9FJTU/
DWS5McmputBwGqzgRtzEpW6uyJG3F6BLs18t4DKjDH6J3IupEHTdk5P5QPaNftkhgW5shYbt4yWL
RFy4JMjHyuJb312GJz0Uze0Qeu/67clK0FUov+dhbh35+FzqmeV/UpmWEs8UPx6ro4qSQDwbQxCc
8jImSVBMg+ryVg0OYedfUYjLEFgmhxNbbrdOYrS71dXcuUEQ39SQQPECmExGmZDSRKZmCRpnp9tU
VhphQLYPuug7z97DYKS4R1t8wCpTinTGZb2fZYWL3fS6bbT4p8gs/MvSrH8MllBb99E834BCGo7Z
4sFOlFOSlGwLKJCXbNT4iwwR4DUzH/4hB27/zWJS6EIYnmVzN1nGh92YBa4zNPwqe4ljDLCGur83
LK09ph1mHlWb1nh2Nwjbyr5KwI5K66xfq1ANLJb4eNakGTji+J32iKwX0seX3uRjYY2U6NsB2Ir8
wdJDc0U2CkiAQNtzq5ogd+rr0tG/Qa1vUXEQU3VhCrPd6rJRU1RoFx3nqcPzye/OUddBa//rP1VD
f+eWAXsSfIdMZFB82GX+X35fbaO30Zhb41dzKCA2hjBgLbmeMGSjjmBq81mP9e7YxCJBOJaBWC4q
xtphgDoAeuganjuqs09jb5+bltilAx72QRmyGXWNw4ejwczMUx964q9H//t5o9kgtREua1WndAAE
X0Q2iTW1LVZhaCfpVu2hVZjaE85qckt9Hj1PPp/blfgifJh8DsMWH4Mow85dnww4pmVZHrwZY1WJ
5FAN+XrrMvcta00CNnrMFr84uAJpTVOvvzcpdqZglOE+JoN5g3EEtquenbIvsKyLZBrcn2mA+cDc
/HQR/8GpaEpuK4NXslu12NVPWfEczrzytWhCil2GxSQ+aaUoHgqTYhzovDvLt/LnOCvbm0jroRqo
MFlQM0DXb492yPzZKn4l+VI8YwFSbC3k+LmhuRZMg/iq9PT2Vo3ONnJpUdEAGNUnthP8BOpieo4K
h/oJTqHtfyq9oXjo/aI+toNzlyPet3KcJN70AOuumkk4lDQq6LmJxMimdfydh+Nr7KHcaOmJtXFj
SdF0kubFE9+1TqBh+/uJQW98+c/3v+l+vP9JUbkmLEbTMXXT9hQ46l1+f7F4a2q+m392J9Yin23D
s6/bKHHh38JiH/pgq7lWsI2G+iEKQ3utItVPZQ3fs3MMm4bMOzCwm3G0883sIrBYRHaZXwqzx2wi
WNqNNTjTsa7d6r50+8uwyeaj6irKabiW9iJXKlQDtuk/4moCYFCeJCDn7NA/elKRaqbAqCB3kVUZ
gPyuEhPeklhasS77YFlNCVBJFpnRZaN32c4BjPBlikEleOi/gKRDZisRyWWE5UEn4VDowMD5RK2f
J/v0yKtHOe7KtW0327BHbczhs7ROkF452BS9Tk2VQka1Myd7NxDJKeoMIc9Qk4vK/W5YgXtZ+RX8
uCHsKU75ab3t3o4aNaJiCr2ed+l54sdU+QC+5UQUHO863b3/kAdQ4bkPDYEFFNtO9ZR8jvbnlEFn
hjVVNvTVIq+IbmGAaJ/DJHixefcfVNR3h8wuvafcDPIHFKgPlJ20z2YfYbmo24gRO732GZJSvHZJ
tbYj6NQjBJziyLs6eWj5g0Sp7jxqCU0dYU7uV0m9VX155a/LLp/XQVINWy1A1BKzg2HrZ6aHCdlb
rI7Oc1CpZHUmG7Z9dxFJZnMwppvTJi4ieXEbBdWTglEo4IQ6sqMe69LSB2k+V2z2QlLJ53lOCQOs
1ZKF5YFhH4zYcS7dhhWUJUPV6F3oHAq7epCIXhR3HATTuiEN9s2Aa93v05K6my9O7Dh9CbDvbJvo
oJpiatI7b75XAdlA0s5klj+XvblsimXMbcyCmStiWXyycSFToc/NtPW6ZM8bJzlOyC5n5Zjdqwhh
yJz6RSzfRslRNXlGiWuBX8Xy4s8+u0Iwqq88fFiHaF808882GKyn1K08FSHxbz0l2vIuouZ2itrc
NJ/SNHg3NkCKuiL1iis5rkG3TpRguSiPOgSJTkeqDx4mJtoIuWKziWyvcLzq1ioNnNxc0WM7djo2
bCmykqDnLah5b7x6njcTetY7E9+Yda3NwV0/or2uUeo8lnkVX9lF1D0VDmIWwUjdYhriXwn7yR9O
YXA7T4hJJDh42UPMpqNt0D1AVSSE3tHv8lrzvrtR+0fgdt5z4Zf+hV0Z+VMJSwxRXMhI//mF+hfm
rmeBqGLzyEuVlynDH9CkqRtExVi34inqcC9R39qxwm89Q7zhVqWvJw2maqXr2a369KrRPG5fR3Uj
ex09n6tGTWfa9GZZPfzd+epy6oTIBGHsNI05b4t6AtfSIa/9gRGAog9up96Az8QpiYVk2LizzRgt
AtwonhAKby5D3x2fbDbtPWBXTTMPCIxVXxYPO4tJlLIiS0imUF95oTXzkiR0QwGU/v+Rdl7LbStZ
274iVCGHUzFHUcmyfIJyRM6hAVz9/6DpbWo0s/c3U/+BUegIiiaA7rXeULXVaWq14tWyCqwdqhS7
1BZphDZE/gE19o3V6zYaXIjRzhtBNIDRmgDw/BQLy9o2gVptgjZ2XpTeeIygSm0DKzS3xlDt1abI
31D4UpcRy9yTaeT6IfR0a+UVdv8pa+xPMsr9pyueT7+7Or2vXbu63vBaiFJZwph0TqYLLXmppXCn
4qI7tF7Img4bKfekk4I9Ga1wv+nZ9GhzU35TjeqnEw72m1FmHTYz/vQKaw1KpG33L4MDCSPz9O4p
jdF0RLp6eFCVtkcxLzTv81zBl9ipw7Nfl2gZdWZ7tIXpbHVl8Pae62R7Q0Gj0BECr+aqKrajDRnQ
i9DN74bSOZexpaxsd5wuOrBgUoCie8zjIl3Gkds+ozLHXl7PxSceXLgMZYP2OcJtAtSEUL440/SZ
v6T+zgLg5EyV89MS2drsinAfkLTZVoI/pzfz9H4scHrKy+obqmHamxaY6rIJtGqfIIj4qiHjIeuR
p3I2Ndi29RA46lsYWNswdcNn0d0P3Ny7yRvjbQlVGqYUYooktZLvZoV0apV0P8fKxf3W7sqXyE+x
KLMU49BWeXByAytb4fQTvCbC/iQ8xMeVJF53nWWu7SLWtyN7mkVhJN1jVvjG2ujU/uCAZuWBGJTr
rg7LpyaLeVyGRvbNqqa1VtbtISmidOEkpXsg8e9cD7Jok41jDWLhtDs3aI6GfJA8VbNZSUh2up56
83CjnfJDEr2bRnbGMENgJlikOx2HwuUgVMxi1EjfdwitrwNQi88AHnNeOGb+0wjfxBRO33NezLhx
5+qDXk35VolNd2sqgX5RQpdbr3Lw/ApwgJ7H5K77q9PV4qXMzGTd8dM7WAbMbEXLHSC84UA4ulZ5
LcZY5ZXDUyRXH/PBmFcpsr7ucKP/U3WrJyv5JEvC1yFFpFFzneNv6+Qk8gpDn6KqA0wAJ0hrCVko
eO76qjm3mXvRlTh8llW2hW4fyeR7da5yvTqDQBmpG9kYW24GnGx2hpqHe/pIPM7emHhHNItm6FfQ
685GOrXY0CvtUxtGhyBFG1/X+nRbaVgA9nNUC+o07oS619yjy9U96V3wrls3grTMvFcjccZtSZgu
8wQoXr1y6+NggV2TB1nEjY3/P8vKl4SPjIuPoOoljvZQc4lXyipFWF8M1Wt/1002NzowgAqRdwaw
yigP//w+Ic7wr9khF8KIC8qT1Co3p6apHwA4FQqBUxHn+gv5T5Ixa5615V5M7gYxb/2hml/kk+dt
oG3+Ls1tt9LcJnu282t9+Jee/z5O9mzmOf9c4c+4KFHqjajxj/Z7n3SK3wnSK95RbXowk649nmWN
PIyAojZKjAzVh4bGTtkFyECx62KC49X5PkwsmAxzmo4bvDhbtb+VJXkwm8ja8KCosbcMkfdBzq1b
9J47bkIEFidwS3AAOw/L7cjfR0b8EKFGfy+r5JkSka7pgknhjfFXA9EtfHSyYDzHXrMys0m/YPIK
cCRD8BPV1QrYSW6B34zVA+sHJJkz/VtNnPcZ/fKfU6uHL7XWi/WYo7Wq+ejamaaBHVwaNLuyEN6K
aBTsrdZ6dMqsfErKHC1nu3i1kUU+Wh2xQVkcwCvy1LLadT3k5es46ejpa3u7KLuzkmKlSEwKs52p
sLnNhVWc8aWdtAbIKOrTO5YS7arPIMFuxmn6aukFvvJJ366ITLsvXaljfj5m37OeFMpQQAkBGoQx
ukEm/T/0ILpZLDF71PF0LXEILVuSGnqWndgDl0ioqtkn3mU/IIr4P3X9rWu75pLCLDa3vlNjJ2iW
aJU5KabYaaHtYyIlK0gX1mcVoapwsLLvmpL+7sGnV/cz6WzlIGZ3akoETsMsYQk+Q34JqXeLtGav
jIFT9BnMaaS44nCFyPlhFxyjcTgOaoD1Z0MWpVUa+KBNbKHcIfRfgWaiLekk32p4wXc9UNhXt6yw
RhNp8jziRIpObale0gjhLmRx+5OFout2aIGyjFEfIuNmFdvCLdwT4cYUFUkkAfgfQ5TBIKE8BpmN
8zoCziejGuFG6IWxC1Rl/JzgGOeUg0fM3K9PA/yDO1lv+g3my+FAt/nBNVTDu25qglNUOz/BlBFL
saK1fndL0DfOEu8Xr/bk1eQrREShfguQO1ilthseW3zDzqmW+JBfOv2bhvJIoNrfI1UtFlObeCCj
PH0vhaxLW69ekyI7Z3Zif8/S9GeuiPrZqary/1r6Wh+YBTyqPM0wdWRdkSozobv9KxKkHRLNSbti
fAGt4z3W5ifX6HjwIpext3q0sJM0qd4yvCHubKXt7ntRGQ+DriGtQX0yYdaE4VoIDwM30SHZyY2I
LEaN9b4oW+2iPVRR+eBNbnr0tUjgrzeUj2md1IuBaMebkU0PkcTleu6utJzqV2OXX40xdV8VKJ6L
WVF0R/LnF84D6gFBfJI3XTni+Zo/NqanP9VzfQgYH4tXY/zSH6vYL+6FSuhd7uiLZFLXONkEC7nf
l3EBElzDKdJLa4emt9lurAKjxcpCsxYFSlaW2CqSq3Tz+ncw3REaost+f3TiPGCBpA7iKMt+UIhj
MFgdWYkB68F/bZBd7NJmiOzYejWeV+7w0pr2RSIJJfYQlnt6nKsUSAMPYemkSEy4Ygn5Uj25Tlut
HHXeDKlqiQRINPxoI5iremD9ctzqMfZd5TOCAhZmHLV2mSCr8/zXiMX9GR75YMbkcL6563C8ucxf
ddQ/TsYY3HemL7ZONOT3DbSCuyKw8894HbVr17GzjVI3+efQsd863xSXqJqiJw/arKwevdzdIp6A
xM88KB/Z/Zl67R/NUG1fkUI3DT/77BWlfSBLXC9kcVDGJ/g39/EsCJTX/hlp8+oZ7eD0IDSjX8p6
PCnuAdVVz0aL+Jk3aXdqWq7NtmUJzkr+CHj8/eFWpzr47ZoFMnayy61BFkGK4sZLXmKZi2ZcDnqW
PnhV7q1Ybqi8KKN+M8vZHoNqLHYJy8J9BnLhgOdWtTXirkMjJNOwpOuhTMSIAY9ZPDymqecvSjdv
XhKcUDD20LrPatgkiFCOaKP7cw64LH4iN78eE1wY7yZr41pgUe9mb9AuCfAmUguSML7Tfu+C6Mno
pzz+1QOm2MmM2dCQF/C75EGds2mFG+E9YCcPso2MzrXNmEnxf9pkFu7fx2F6FS57ketX9oBnRjag
Ui/EWhdQJtxYY1+UIeSsmWrQBg5KjXhwAnXlF9k9eWqwYxkf/IKpuAv9InojFoIhqDIk5xRp172K
tM0a/3Pnya3JYkdIs/yMbdy2kVCoNYxv8NFSHpG6LTYti4H9ECCXFFSsNys9Hd+KKjhEXtqeGkxk
Nw6RvDsCn8EvIKdZbhq/lLJ9K0guvzpdUi4rt5vuDacct5OhlzvD78x1oqThAQO2aJ2GjXYwai06
qQjJrgB9Ja+GSD+hA9D9BOWy7hIz/Dom6HaU9hheIEbwpKnycBvUvfHghEnItli3vjniC0tm6AZp
bohTJGkK9lCKw5yfFDNfQTaACPp9ZmpoH7d4ud2pGB9fetG+1aU3fO7dcVw7uUmscUaUtJq5VDvF
ex5TUR3hNUULtTWjz10RA1fj57GVRUxzTl0TiMfab9sHUSRP+tzLKwwEhTFzYflNkeAdkU8l/J5b
ojuTT+CrKCEj3UBSU4SSNZoyxPL/gK0QfF0qSE7dyyond6JtnYYbcgXGIU3wZiMX5G3MsuHJoKYY
amhd95zYg32n1r340gblQ8yvAzFSZZUkSYF3QlweRqMPvqEqC7E/iMwXdTpfFwZK8p0H9Scfu+XX
stWmbZfl4UoWcV7qForCnXZt5c8SeWCf/3mdbv/bu882DALEOgh+zVP/jeGtiQmKtF0pz8JDdjz3
DUylqqm/V0WW7BuBvRR0yeLZL1iWmHrm/CjBBQYtN/Gt7wivcTcmZ5YFdI/K/Lms0DkuCwOh1L+6
ZyqKVHLqFILr/tp3ntqa2SRoqOuLK1E7nzCCTNP00BLx/Vm32n7oiuRL2/TmImrj/GImtb4t2Hds
g0KLLwGs0YWtFMGXDEZ2wKJcDuqFkxAFBacxgZvQ5ydBaWXRs4PjhT7n40MEr54TPH0lM0G2/SmN
yfSxbR4HysX5P2RlgMx93CjBODHQMFBtg38g0P919UH4xjeBEzrPBqndZdKNSfmaWv4dELNkA1Cs
ObiqgJspT+uOdGQ7H64tuTmiSy/LaUMmchrdRZBZIEnt6SRxLhIOI88+YGI+FIWwEIqdWtvcQpGa
1WmxCB7Ipz05ms6i0+27g6ZUzrFNEDJtkNZ4QaokuJt3QT+z8ogYg/VDDsIUhUEONnCqwZ5fDmqS
gNsydJG+TEuW+um9jr/Xj06Ilas33CVVUCzsETAM7L6vTmtPn/HtbhZwWaxHdUygxSaRfWpjU9nC
P1R3Cc7uJwu4wNqchLL3QvNT6BNQSwHZHAnReQfwofFaySbxnMOJ410pxp8+8ObW5AcCHg+8Rx+/
iMSzVpFX/x5EIDy6DmLbWv0ZNEqkQI1UV53q0XVQPF9p3jZdr+TrinhWffztegBAm970kBoG2Bl9
mtrgq2a5GqYc2MlNZeyx2CXKiEE6iqTDgIn7HIOsDBW7LmwkrjFI5KXu5v3mS5laS6GC31QUzf5c
9r+aGefedu2wromnbF0rdubqyoiLS2AmnzMn85FHg6vbNPorMob+WVbJgyx6GcLMRhUfP9SbjY4w
fyawsR0fk84YD+EsgEgGBDLxfHY7yLok6Mttkh95Qrk9+zb1KU9mwHHqW0dtztY6Nnha3c3toz4j
nmXr2KnWsfaegnpodnqWGK/J5K1J0tlP6uCED3UontKZBFaYjbfVssSe7R6NlYIhzLoo63wriL8v
5V2ruWO+xZ23uxZlK7r+O18bN1bZ/rLmrdkAUH9NGMemiqISa6cK/OejX/wwRkc5Nt7onOQCN9TW
kaNWp+uaV3ftdiI6ryNTrSOATsIXHWs1Rj2tCUFXs1RjlxkskSsIj2UcZk/WFL+vn9j1DdhMPs39
rS7z3kz9mI4g/LMWjm3ShStTfqIIL2KW/u5SGL2KcrnFf0AWYhHRtu6pTcLiRWlxj537jnk3+9Hh
sC4SvXsah7DclK4Rr2Wi0E8yA4Vk0zsmfGWveXwpVW38BPrs+QqCAetlLCdDwZwqrp195nfKye1b
tpdxW3222uQSzLHOPi73dpZbbyIZYoDiXnRf+ZG/85Sm2USBZz6mearfuWBVfrT62kyaXzlch7e8
eCQYXEAi/OtEUT7WvG/KQS9gSvGuT161zpsKuU+mHMC+zDkih3Dr/HPKG1JGOG0Ga9naQ5OsivGb
6+BzzF7d579zAZWgPaeRkxw7q8BZ02mcty7DUTJtte9Z0WHdriXTQ8oiCSCg7a5xqvdesrZ/lj3q
LGLDislMW6bVpnPzaKelXfXYzcE32cNBeKK0+vGECR/smVlvpJ4PQoVMo4aZtnQxSGJfb8dUOjbC
6J0Tv2RDdDb0tLrIl09BiQHlRf6M57ZbqTWCd6U/43yfH+I/v/093B3+7e0zw23I/Ggk6v5dC8mw
lAZDqmF8njwcJDTR7aIMTJLnmf2yx8XjIIkR8izofDZAJhwnHDd9BSxZ76+7HNkfyCmza7nHztYc
XLLn6nPiJN7K5lG1Gc0WK0Y/Jyo8g4klyDieNW7aAn2iCsJahKjRAXdA/ZNjep9yN9HvZUkNBoxG
4uckImqj2bm/57ldL4Pcsd5gXP9wAMo9lF6jnBNMoe8yGGbn0VMqYhDDQ9j2DeS/7oeFUu1bTWQN
7EI/vsYG9o9RnV6SMRDnIoaFHrluca49x9/Gmmh2NbvTjD3kauyqHkd5dTqmUfdFm/T+aaywr4qx
q1vbHlmFknfdD89GYJvvbptosbKt/PbbWKMDl5lZyfcRGEuhefVXjbs910vn1cR+agMdON/YVdk9
hHZ5SoHyvqWZsZR5JbVFl2gURXhx4upBKGGMjXNkH/wcLoo88PoEoVhUyK3NPKGZV9X/EjrvWzI0
UeV9DgsfoU1DrQ8urmX3pMR4lXbRuDKsoVrXiW/e1zydFsKvXKw8QBTcwdpGtalLnEfXV+8NYHBf
NQAzd0VZ5FhJliUbnnFdqO5raOX9N9fFxboSdbOKpy7e2LWKw5FqiVfPtqO72gz77wF0+DqoBPrf
xnOfm94vq1ce2BRvW7Lzy9GBsTAm+qJttfZOZKG7SczWOxRDM2xtV9n7U5GvtBEWe9r0dyro6tcp
74Z1Dy4O+9OOHXje3usl+L0G0OG3LhEXl2TrT1JOxGwcbxH4oYu2fNvuMSQFyg3bjw5/0QJxI+uh
LaTHIQjjB3moKlU7KAkQvrkqUZR6EWWutSqtQjsJZ4R/IMrPg1teKjsvn0HlPmu1l94joqS+FIr2
qQg056zHZXMarfoCEQBIfxbHbOF+xmqXH9UoePTgde8CJ4tMiNiFeVQIQHurKbSzN2ETNS47XE5l
URnte7dke2jrvTh3djvcBUqev5lKHC1rtQsPutedgGm64J9REZMMGpy0NViLxo+kDIMNbs6/62Vj
QhCTcM3cRZZRG/uiOEW+7P3xhcwI5m1p/MLqpDmPQ8ydhKHHXoim/6S6PKmBhmcbgiQ/eO+Kh8zt
jdMwOFsrNTF8RlCLgJ4JBH1uVEdfPPSD4+zLKflGjpEeAoWEnRehS3YtRyji3o2wJu/8AXH7ksjy
J5Yx3QroPa+1uWgbNiazHpa5OfrM68grx4VoG9w7OtvID9dTx+zYJrHichdirk0CXlCujoWxOJf4
6OBxOF6qMbbu3azdsPtcmZ7xoxAaK7y4/SZMq79MbYaxbuHW6zp6m2ryuzFbl7GLm1/CfBKuI16w
qPaOlT/BHa5SaBVJB4kk5pGOhJ+/VUWU3ZXczliddeUln88cU7tkPPQPsko29kWTbfDuxiZg7gG4
KTvjsf4tISVcNI71XCdqvxONXS9kEa+sichb8jVWcvsZbWHxmHXFIp1LZQFjMwr6bjWog3Kc5gNo
st9naWL0G/xbvt6qbt1ufT0YxaQ2uPqfkY7dHEDx/qr80t0PVRPv3M73oIQO2TYyteAkoqjZhLWR
nEkljmujNKr7ya0dfECR9hAiuHi8mbcFBnd4eU/tPuT233ZR4R4NlFLX+qhO90PVFisf8MdjNyVI
T5tCfS7Th7q2QB24U/aArnW87c263sWB196PURcR90rrN93PT2rFnZ6kYAu0vPkS11h4gdTLLgZp
1y1AKnXbl12yqAoduh1R1J1mM5uwlPmVISqMWgztq83GQldr+6dbZk8aa4hFQ1TwIgxlhbhI+cuE
VBbyLHwLej6hCJPiYuVRt8Wg/exyK20S3RWbwQIrozousQU71F9Vq/mm21n8K7dPoDQRWOBmvtjk
nt+c0CgXVa81j8i9YHqXtsXRHeqDF5MTxCenucAw6nC/JBNQFcMCd8/0pxqyzfJy1iS2a2LCnOXF
YZoM66SDI1mGntA+m2I8EQNxSVR6Go/sdaPa1dcoxMZZuGq1J0zpPOaN+Am3ggclWXt2xI39kDVd
fDCiACW/rB/PGNaxfbGsb7FWktacsAjRwrbb2AFLJCSLHjpQut89YHJ3Wp6Nj2NmChDmtbqu8757
JTxBgoQe0bxwxlsxe9BFU4ADaLaqE6Q7Z/LsnTbFxZH/y2Qzqq1975mVt4zELFc1xN521KPxmJfA
8YfI858t02wuTj3gwo3/sSHujIp0bzC06SlCgG9DBhnzNQtwV8B3ubRFVO0k9KtD2BykiNsiakVr
07l3HZqmz6ra548qFktG2VoHq+7ThWH2Ytd1WrCaXC1/g4jxk6zLcKk8qB2FEf6I5meulXh3ZY9D
S6QThx091d71UT9uhj7JHwMdXxe16Jrvtoehc9RpPxVSFpUaOS+Vak4rTUve3LEul0VueJdsPkCw
F3cYTqlb31YwYSQQpC2n2ilXIfZxF9nR82xz48amd3erQ9kNfovFg2WeRXZLrcG+uNe5r5OltrYJ
QDX0YnodlSBcuUWZn5SAACCcQdbPvZEevdj74iSGd4oM9tdhg8u5ES30SUew1oPlXvt7x3O1UwlB
ZTGhrw30BFF8L230Xd6n4305H6JtPmb5ms1xtC3ZKSxNu9NfkTv9atTD8Iv83ARSmYUKu+1aSbO7
pvXwpCL2zeMyDaa9kvKgNhXrYeA5slVHJV6mla292DFu1n6i5Ig05tyvWvoZzEy6nNyGBZdajsfJ
Bz2SGZazjm1jQA8owexbHbH1qbquR0mpe7IKJ9vKuttBa9y/ujSuTlzNAf7FagRFwqZ5dZvZ+tIx
o089ou7LPrOMS+KFbFHBQoDn3sTGBEUAQgL4HoQghV7hshi1J1EbbAGJUD1l5JnuIGUPO1mnZQYG
QxPmJTC4LrEROT/JReGCsGj9wH0MDFbJOHJ8VWcbN5Cn095UABjd+WgnR+McmqgUwUIw+aw0Ufom
1BDAOnCgGbjsEgAP96DSe2TODHuRDG6N7SoeWmFEQjLIoqNaDvkumnD8dEsV31Vn0kntef7j6IjH
wA5OcKOx65xihQBLgpO6VhcPxNOgJGOYC4+thTZus2qCUlu/2MUYnwbiGoRC2volKQv37CXY2IWN
/Tzhej3Twf9iiDuzWsyNClaxi1tWPQlgSRCXDXHV+Oe2/C4Ldhiqq8IR2II59XRJkMa6M7R2gJlg
TJdrHWofGz11wV7MXWQDuwU0UhQ0YKgpRYwLqJWzAJ4F1AbPqY5dl/4+S40Sx/KevKsSiaYlD0uf
6ylPIn5X2NaukcxHF9FCclJRoXZnmuef5IGfgbfrYFoZaIucrNrmBZDFD22F14xa8FhkBes8aNOA
OArfzM6qLedB1mHDuteTZtoWsYuxpgmzq0ttsvA4O05qjqZKNZ7JOhkXdRytheGHwUPIp96Mzphu
FbaWlR5MsNHGOYRwD4J12VuqyWsa5KZX6nBxYsxQIfWdwv7HaBQkWruxXHsugdsySpx942OKLs+0
BPmca6Usy0PrnMnyjuu+i9oVYVNSFCVsPaGkb34SJl8wE5gVUZT2E897jERjP3gCixKtzLj2Mf3h
RxElX9lckYDvasD7ncWrZS7Kg/B0ULWWR3QAXhtN+uDYmOktFRxoL0bzGJkNxEbVRnrF5wtGEgHl
ZNWr051v6wL+hqZEi3IiHmAmVrqMJsV4kIcqhBLIaqtba4H6u65uu46EjV7thrQ2r/2Epp1J6NnH
pLC8dRnPOHFHM/dtRKTFQ8P6WQvt5lE0eD4hgvtsOv3KS1TlYV6o+12jvRogVo8ECPxr0SqzbBGP
Il5nehnXaO3igFEi/79BgiklF1t8d/24wDlAiD33Gk5OrTk8WChpLEYvnTaW57uHpFY+hXGRPAoY
kmZXN8/BONbPBWik0mi1M1bV9bNnCGvRo1HNE5YiLiz+RusJzfitf7YKQFVQt/xzHts/tGmKX4Ms
rneRGpIR8oLk1YYtszJFE21lK4wItDtDswS9Qis2E6jcJsqT6prqI+8PYCxUD04PbzEs7DubjebB
USYAg71lbC2jSZeoiNgwppIGwSbQY/DA7ZeMUAL+FS5+kHPRGlVtUxa83pXEsQixhOh3AhNdybG6
1webUiu71XVsB+iMtz1xvrkzK7xmXUwg42Vr0hP7M8epuhaBafHCGgd1LTvnIiW/OZjIGc7XVYMk
X9UdgbHr2GHwlw4J7Y3sbGBiuaxD17+2pnaDGbOdVdvr2EiQeOtJCck/IZlCZUGGNdk4nrm1HK+/
75G+X2fRVB7d5AD6JHrG7LrXVPGsaE7/nNXDJ1hU3qkw82Fb9ZA3FWMQ9x3+olbUe3CHlMi+1rXa
12pCT+1a1SNWcDZJNvtqic5tzI4ZoHm4d4Ur7uUceR2laJ7k0cbNh0Xm5IIlHqZpwKfTQxBA/Ib1
9j0nOPW1LEPsIArDus98K95Gg7tv2ym7dFbygn198AofWd/ja4HitTcEr3XStmti7eNatgIeaBbk
CL29bC3M+gn78f4SRK7xqfvaVFmw1UO8HUth1SiG2PWygbe6aWKSnHhaIIPklbiDrGLL+es0nU9N
Lav0xbsO707NTCvXyUj4ILAefUiYn2z+vCfPBMY7eMEng1/bg58We1lSLGHex8H4KEvxlCOBmovv
slTzR0PfjirSrVX4aarRDnIHcnRy1ridjLUPMmUZ24pxP/rq74Op7BxFBPe3ahb85T71gxfZ6Vaf
mp22CkcyxR8aiiBW8QKHLXDrLLsQj2Cvg46Z+HM5v2fDaNWa9gIffh2JdnxzJ9tfTi2g5lHL1ZOq
E+4CO7100XqB/16Hi2g2O5GHajZFkWepYbnc3jnvcAdnFFmn/TlLi8xbDT2Ekg8NsrNsFZ2Chfs8
sxwG2Qf7FVs0RCWIvV5nbRr3Lm0mgHsdpGICLLPTJnJhvw8xS4V9Oh/k2a3h1u/W8KHff9HlNv0E
ID65k/Pfxsnirc/tSv9Flw9T3cb+7af826vdPsGty4fpm2AG5n1o/nCl2zS3D/NhmluX/+37+Ntp
/vlKcpj8lFo/VusujB5vf4KsvxX/9hJ/2+XW8OGL+N+nuv0ZH6a6fWH/09U+fIL/aew/fy9/O9U/
f1LkHWpWh0axQCCEpV0034by8A/ld02kohiVz8a4ctS13JmzHfA81bV8HfBu2H+8gqyUU70fJWv/
Y//bVW99VPLO0+rW8n6m/9/rs5lh6y3MmNX57YrXWa/XuV33fe3/73WvV3z/l8irt3AgrApf99tV
b5/qQ92t+PGD/u0Q2fDuo9+mkC3p/F/+oU42/Bd1/0WX/30qMPXdcsTh586Mx+bcDaGzqkHEL2Qx
7GfJADNvQO7QCkbLwpbe9ZcKxuX6Jm0w9WtqjxXl3Cw7DmMAJg7wyhGSer3XCzyblrI5wN3XTL0T
mF8YdLIKc+X0UHmsAku91Df6aDhLk6TSAt7fgjQD0MvZru1q5iZ93aSlG5w9JD3lqYWnvbK4Gb3p
zu+Bt6qbFZzvGzEqx0361Y8aZWci+bzIsyzZkJMiHqVmxSOoTDx48/aM2FL+qBB9OVpee5FtslfF
nbv27HpYQgvPH2U3PcFKLCTYspdddF9liYRb6jyr7JCWBRguM9bubhP9l1fX3f7iWLpPEPU/XNkb
UV7S/W9BbhCBy11xmkBijXc22h8nWYbDHi6G1PvdfGsw/3SxTYUuxUCXQvweJsfKg+zn/ZnFqpJw
XZiQd7USRotRx2QB5Kk8ECVEpPRWftcpcd0T6Mtx824MyNO/ur+rRVwxdReDgbuv0qDhj8ubfcZ6
3DnLsxTvir7Pu9OHehZE0ZL1Kb+hDwOGNjz2SYBaw19zyB7yULK9RQXK7je3OnkWpk6/hQb580O9
nKRs3ENdTvZeNsoqJxXrTB3FrgJvD2aSPCFGThZfkbPI7dq71stGWS/PbgfgdVgPz0MnKYAnT12S
KX4d/x4rhzVm5C8jo27xPMuGNRCAfhHFE17X6Os1l7tKI0iCqZHCrxYINWE7e1jHXtFeRKC2l1or
nb3Tu8+y6laP/NazlbUuew26ykMGHHltm0G/GOeRsu56DTnTrVJex3WC8Xod2aCW0+esqJuNpOnK
M0ShHn7zdT9QdxHh88q7a9v1XHJ2JXsXWVjQDu3SQ5czJIe7V1vDSNE1r7Jmr1SKzbmvqPW/nLea
UasL2d1v6344tJpu3wVNny2b2PjNnU6UznOJbsCOvh2MskGsk2i+rHrX5SPzWrYHsQsd+11XQ/GF
HC6J2MgX3EXo/GOcRszaNCBKN6lrH8IZFIFDpPolK1AHmp00bj1CW9MQDRbZQt99AP0kGeDztax0
ZrdQ+K8WAZBl8QcbhKbRIbcDMkdzBJA75TEii4pwJbJ48oAge4avXNtfRfNKqSc992vJhl37AbUQ
K1RPGqTjyuZhVihYR20dL0Ok3sMFSMEcOEgWL4Xv1Q+lGOsHWafNdR2kbiyHiNGuZVk2f5hnUOP7
pvODXW834tirVn/0BBniO1mOUaE/uPq56IohX14bCD6BBxic7luIuQ2Je71Hfzkol7cZujz+PdeH
unCez9fPH6ptNcKpXB8euj8uoe/eK79dRGt/WhBD0N69Ya6vHVKAh2sfWX438vqSEX6kLgJATwsY
fujjKmRMszR6FfDCNvlsNicP6Z+zUZrK3cqyuRfJdcSHellkB91vQP5/bkTnTncEPmFNeZCYMzNS
TrdD7je/i2bQ3nXARI6yUdZfx/awcRbBVE+r2zCi6v6yLyttcVW7NSEcQoMSiAGaRhQBAtaqleI0
b8bYZcG+zR1xzOOcjWnUVLt4SqtdYqSu+igsYgfq4OYL2aeeOyaSkTB6IKM7sm7EIc+yyg31YsFi
VCAP0mhqtvB0G73iwZm2vOa0e8is+r08y/AB1aeoO93qdazbjplu/T/azqwpbqzp1r9IEZqH2xop
qAIDtnH7RtFud2ueZ/368yhFU5ju9/2+E3HOjUI7M/dWAYWknblyLbiLCPVUQLUbbSyto8PHpsUP
4/VAWo+fBNT3LlIgsV7dkelBVfl2NYlulkuOhUJJhqtdP0BY5825b8z1au/seVqBjkEXb5j105xG
1ZE8tfrsdRlElYpv/9SR8wi7bPjhtvmwrWnq/+S/xUaGM3+IHZxvNZdJK/iUA40SQNdAjpZ6Demk
PLgx4GsaVndlR2QkQTq82goaq4qxQmFnmbFOlnWGcEnqVaG7aRZPDY+ZtpMV7TG8kZCPU5a1aa2N
YH1nhngLq9qluuOM9gOY9XzvNhAN86ezf9ohfSJaUv0e2jG8HlaTPlR1gvYvYoYHiz6XzxIrdC2/
xqr9bFGmAfqg6LWycTQeSdIz0KB6QDNMwnCBEasGvGrilW4D8TouQAfxytyiow6peobp1VufdbYm
dfJNvehJka93brUK/NR1KN5qUaISb1agKlObAJoaDZZfr9uYfto8QFRCB89ydnVcbeHiBcGhHe2Y
bgWJk8MAG/PqoHfj50yFbx4GiqjXCXKJDyvJJSbYTmCEZmEJvl47XT4U6KvmUgFrMhyz3NsTcLzI
HuPf6INCDkb9LeAXQLEwgmp46LTfKksDZFVOz1Mx0J+nJCmV8ED7zclVh+Kn6l+CdFYRQOQLu0yX
VfM2r08j+d7/3ar+qMONoSjo+/DyeLIG1zpqfk9nNvisDfxh/TnSo+AlLOdTUJHtb914/lxUxXZc
iNHonyvu9Q7ZqGCJommRd2cbjRnxeole8aOwpHhlSbryhrN4I1N9t2Q+5RSKWcNti5+UFFIqDF4B
gt7pnlQIx0+dG9oHxK7sr8oc3ctz+BqRAvw8lZFjHcLGgnTZhJ1q2NSzVR3lPXmOI+POdPLth3dl
mip5A59V1biz4lfvq008UVO/80wjj5/N+qpOwefGKJrnZJFvNNIUFh2zuW3VQRnu34YURYOLHObc
OdEcXV5sBT07FipuGs2NnuTgAfAoE7B4MoLbQr9UZntn9CYCMNmUjcesG3puskyY+f9/crK03S76
W8cCKjpEYlr1tmw75yIhk+4P97Y7H68TdHtObriD0lUvE2hltrYt9OlrzHrdOXkoiyJcFzGgd3wI
Jwqf8ikcYPjItvvWRmLlAGo63YFtGg7msvysuOV2RBXhWUl3agy3a9E1w/MU1Po2GhC+FdsI4vYM
Kuqnt/C9iqkqTKiCMvXiLKYBdPohqW3eIpdhyabvybC+iU/CzZg+Ui+jZadVffN2yvzf4A4Z7rwg
GO4mfwSFLqdy4PauKOhavAV8jKrePBIjQ79og2ojY6jOor1uzf265jUmK+LJ315ny7pWPb1+jnUJ
GZeZ81kd6uD4IcRuVJ6ogfcltGqUVDrPvHV7JQI7OKucyuE6Fr9EituBKus1Usb2NXJ1SSgFiWmr
BfCMSJCsIWfXS6JNoBjbf72aRLJHDWEdBJmo6s344EAwuItHLdnLsPdCbL0xPvTu7GwGOCgOHxz+
kP4MqbecPtqL8TYsM+2uzuvURk6FRUb3WZ/K4T7QgxZwUuYcPHaWj5Da1xu/noeTDOWQdO6Tavbx
WUZVHGuPnTXucgSEHopl5JlB8Ehj5nVKBQvHpeusG39q5mjrdS0sA172u0b7d7SF42XmX0SH7E+m
LxcezXA4NFEGTqmqt8B7hsfaUcNnGgHAVfrPcjBiuwVBZPm36WJzG4Cq86wg7rIMqdZ3D3mg31am
9zpB74EwWAgJiolWtGzvzD20sUs82Nv83BfOX9d4WgOBd9mo2y0BVV9N26APpxsZzm3ZAUazo60M
FTc1nvLya5akr1eDFakifWk7JyNtE1A3hUHSxl10y+ASjfnJ4mAHxTqKZYstKixAxNexeTJolIOr
nwB/CZAoGcrBiOwYHE0R7D44rkO0W8xDaNlgBL8amotOzmQESKW4FJtGeOwtgI+7dmjmA1V4qOvd
KHxUI3cTT2X2D6/MNZHkkdjUcINnmU9z/8f5EhFCTrtGXK/wdn1xXtcAFAyXLyB0D6r/gxXC4ZXU
SOhtbJp3Lq7S7unMCCASsIY/6jYObuMFY72R6M6OnO0UGuMnObSwpl5Kv4HWvp0+5TZNHlnsZ0f5
TFBMI8lg1ed15FJGaxRr3CTy63jzyqfL/sWbkhJ7N7db5g7Lry5XE+uGWnVAh1NK601S1rfABeGW
AgD7NIbbNFoK/oulUGPv1h7zv8S1BtV+t08rN9pf5wRDkW6mPnhdRxyQGf9/XOd67fF//jxdP6tb
w4KhrEot41w0+rGPdevU+gbvW2nfG+epYhlevVLjnNpGfDvSAowspHEW0yDeNUbCK5py9lrr0Uuy
TJFIWVuGyoh6xK4KIHxqk2rai1Hc6xUlfKQJaU/zVb2J3Ch5vUuXEzifTWka0w2aGHvU7yJzS1LD
vI2qzAK6zT2/DXjkITHB2JP7u/jJ5Uzuvqza9ub1vcYfoxNZPuWef5Dgwe1S9zAWLXJhbzZ1caB/
R2dOra/2HOYdxJKXEBTMv/W6VZ5kvphkgsbXZ8c3BVqUZb44hj5zz7Y+KYc4G+nnGMozWInqPGtW
ef63oTgkZILV2q5nWmv/51hZKY2C3x0bRrTafi4VQ9nKmQloZT3LF1uZKoj/vXn/exx6sAqoYJKZ
brr/wI0lQx0Yr5JHAGaX9zgxyaEO++CdDHcKtCD1DWjbsuCiOQHNZ9SXTTMD4zyaBgDm+NlYzH7W
JbcTe+mtDK2K1ns4khQAzHPxomsk4ckCQTi6BPNGv64x807zKXbC54BmpRcOCf+2Ju8xKFzYGXpv
x6J0nhrfRk3yOqQ55NQHEJoclcZbvQFkZY+xbVpnKMLHTzM0KdZkdHeQoE2ffJNDEymwYFeRvnP6
kpvXGNvJeXZfJ8gsObhGuk6VkcwfrSTeO0BpdqVbpeQ6u+lYaJHxWNJote9K8mSmZSGpt9h8xWy3
ZWE3a4g4JhbYwMyW35b69GcXWNotqWHjEVLTWzUO1YvWtW60LV4mesUe28U1da1y0ezxpjUcL0JI
O5tuE0X/a400adYCnW4WW7nm9cOkAVzfMbCYEgz7ndjT1mu3FRIfx3Wp64cRt3zA2EnXD3JdrnjR
vMQ55bEeQJjAxs5Y9pNupPQ3QP3p21LY0m+uRm2awd3KflHCwXwTCWn9GnNd4uq42q7LoPYTb2b+
T9G6H7+SQnuhoVL53BaTdSw6s7xpszr9DJPfDx3g4x+/BowRghd1QFpGqIAmlT4ZAyIvIQNUQ9vY
2VX2fmguQwkWrwRfh+L9MLewgae3YKy3Q2cZlywBDzT67jfwrZp/G2jQpdPEA8tXXSoTaZrYvJDb
NS4S3YztLqmN4a5o/0oLy7wNoXi6o5OUP1WloFNJZ2hRQyKGFR3z8Y6UkHinJUTO5FA3NEmtno9j
O2qNW7v/A0kzm77oJU6WkzFJpI5W6Oo2ngLo2oOkz2iD5mDMWqjcjBUJ+5nnyLa3qtz9K03N7A40
cEnqM8qyuwZE1DZxfG0rkxo39fZR10W8W+WOYl7QaqZrfZjoAFwU0pchrFHTgxf6qBgjirV6LbWv
H2ekAS404L2w6yy+dVk8b7Qi8l+6DjiS1hfTi19F1sZrm/zFd5AdLIrAQ0WhUTaKRc9uZ9DRRNnA
u9VQp137tM049tehJlQPsNW8G1690lf3v52bpkG0dQa25O3S/Wl0wGOMOtJ4V/Cci72wnVA+A8U+
UTO8G4JqL7YRyOW8W93LlKwvtH29rGDS0LX3NL3eu7VS3kCf4u4T2nZ/05P4a0OLwaPaV/rDkFXp
Rux51pu7TAVG7i2gXtqfeTXTvvlz1aJPCaQOuFbyG91tzaYJPP8eLOD8VCrto9gDPasOqW9aJMa4
SNS0h84ETtTCs/kSfTfCePw5zAFyBdzWHvuynW9QP6luVDMLntgOgqG3c/tn9F1v4T+RSOjNpkc7
hhbm9c0avkk6n9B03EFhkdID9SY/L0ZaDdL9NDnpBTSe85BXirJVAoun2dtZkJMqFVv0dnb1rmfx
WFy6HHKsKLAfQ95eT3wXjXs50MRu3luxj2ojyoGbDw4ZTrH/WJaZe5LYawQ872TCLDCnfRo8Qe6X
P2t1Gu99Fdh/0dA4FitlubV6J/2jHePtbE7j9wB1sf1cJ+8jmqVE8l8jhCcqjaNtFoWoiQYKDR85
VJtH2G0y/osUNXzwlw1HE3rOzlLhBFtFlEPZnDjLNkT8fkB/gxJZdx6cod3OWxzi9VKXf5q0vkxK
WdMUsuxp3k1b1qYGPN419aVdpHb1noSvUXnl0wQw8TS4in4Y51L5SgZrjTBo+tlkE8RDdkxLVE59
WFu41VEB/53Ss3YHs277BI/idA/3+Y2R87G3ajEVB2vSh53EysFQ09+hsNPuZFR10UxPZX8Dn3vz
ic3ltp9rypI+Ym4ilNs25OEKg+zI3LTTF0fPd9ICDT0q22HkVHbS5ezqjrZxbVu90KC4TUOtV54j
f5r2sO4XNp0y0OLKIbRV9VaxlgNY84y7CKdga02dloLuR8a9kUrB4pHwpaf9P53mASKQNe2w9L1W
0/gYLfdryL4sajipxbaexoX8z9lv88NV0nMGd4u6X4VW4OTciP2j6qeE5LEx3qVTaG5mWDh2EiiO
61JyFiTNMX5b6kNY4j4onpY10RHKFT3etZm1a1s7/2SVKRtNM4mPtd6mu0aP2GmqKY3znYrOqFn/
GMrMO+i9OiNFgD61aFeLrfX6eTsqY/Mojv9oU5e5dPjRmnqNkSlp3Qzbbhq1nRQerwTRa9nyXR0z
RL3o4A/DF6laru6VO/qf52t50zSQpFs5p7uisw990X1xox3klxtLH9PLMPV9uE8UWj2d/B/DZOky
zgcydGnfHmX0Ftouvcj1cnizy4oyErtEvMWL3VwEkt7i5ZIS6n23KwiYyoW1Wg5F6dv7pq/nzdUm
Zwt/5kUvPGhsJcZy4SWkX/91XusONAVJ5JBUSGkNibMvquR9zHXFFuK1I9Won+gl2LdVZd2vvw8Z
wnpFWzS/gOtPRJVtDROTmztUAd6mrkPxfLCR8f3dD+pqo+mDum9a7mzCLlA2xk8A9f1DALQYDKu2
EQ6CJqiys2nCEypRMskJetgXFirzf05qm+TyWirRIg2lbzOn3a1MJjSkkGfeJKU9XmQcII9z6CdK
iWJTlpj3gXRd77lbOetscZMT1qgskn8De21APBT/aVJ5Oyn5ZHySw9z2zs4ZmmB/tdW011FCVINN
lqsm22Kk2odFOEwOZKvhW63JeeejD4PjIhwW2omBGPV3CXhn7nrtAJ1tthXbdQ1ycuCeGsdZ1xCH
nWveRQ941Vwu1b1dDxRQephnc/jo4J3jD0qv/em6eOXxb1CaHV8+T7+BQQlKmEW0FVLD+tHQC/qs
HfOhyVGhRxyyflwCxCQBcoid9yYJXSYCVrbWib+udV3+17Wmov3mRbF26+rhxrGtV4nJWCtQvNf8
7lXXpi0gRdJnzzx1ato+9X3mfeqzcMlRoSUzBOir+irR65jEFbX4XHuNdmjH+VSwlfkYfb2ezFCX
9cU2maP3aWR9GXWl9hJl4cuYRM7jOPC6VyVGeJKhtO54s3NHF1pzkR6eLPaCx1i7k4EEhTDT08to
fo6Wvh+xE+0fkx7UVG3RDLbtkM7baQ3/OTJDYuhAfr3UdanlUg5JXGS3+TBaW4SPfk2f37KGSufV
eeAymbdUtlQ/PwRqCMgCnP6nMOvv6zmd7sQkhxJWpyN62DpkjoSReYRLPiZOtQAPJIpT3VajGTso
CSO7fSNbiUQecXIqBzgc/V2radpGtilik22JnF1t1xkfbLKASdVvo7pFtw9pAAUyBF/YO9IwmkWd
U62mdyudGO2ur4RhxVTvLUuHIrNHXPCg0D95qJcC6ZyU2YE2g+RQLdXUq3cK9D9GDQQNJb1oS5+S
sxdE+xUmL0PxlpQcV+8VJi9xVGnDde4Hx7rU4k1mvsloG5LdoosITaOvcwlTl6/B6O/2mvXV7/Tv
CDLlD+LsWn0DSZ7+ucpq72nSw6OYwwwhPmOgD3fUI/vrWKjNKVfLZCdeK2iUfeDF1NGWC/hoH68X
WJccnQ8XoJj47gKR27gHqExBvdLm0p6tMNkyJO0iw8wC0Ddp+jZN+lsIPN1z50/RrrGi6EdFI8es
w3+KEJx5GPTChtSiSL6MSv0oAQAoHcguAuPhOhN5wPBHpbEJ9nzzWzpn1gFxF75WFqz16ZjBD7Ng
VvoF7HI9iC1HeAV62/x4tXtRPRwqgJLkuRAH+zBVhoqAKZe59OmiF/W28PQUR3yZrC6oy0236FPI
wS46ElVyWsdAsNrlcHWLbZqDcDcPJILE8XGJdZ2yplBMFnpn6LV9vh6Grm9u+xLo0ps9AI10NkaI
9nZ/n9Jy2M/Nu5iijcZj0no/+mAs7uFK1i+1cpAB1NDIPNu8jq/2KjuKXSxy1i5zhqTRL7zbXM0B
gpJw2lFk/WXRd+td7b8sGiCI1edN5Dpbnc6pZU8hGxDLd+3jOCbf1y2KFE6Ww4f9B43C3xD9Ak+7
OMGX6YcoHskW/xrrLKtVYfR93QGJd93P9NWwA9Dk3sVGVpHSyevnJqWBT1VmmlGyyoFHuHI+Tzad
6RDW/IWEnftF4/5JDk/zz3Nc13e6ARAS/SLjmd/5sAmVVv2ptA+i87XMsSr9dY6vKf65CSKkuZNi
2mvDtJ2ygl0xGe3vLffnTQ+Jy0Pd9NB5qAG7rzCbvzcO3A/wRU7btIHL0RmmYkdFJX4AejyebHdS
jrrTFI+u5lXsfOjDMjzolhfysCkaPo19o3/7MElrawW2VbN4bGt4D9xJd07m4E0ZqhO8QNIfVDuH
xMqNr0k93qeTm/6RGAmdlLy9PcGvWdNjSkSoqMbXeujvJX/2bxFva/zHCJrY3G1OF/DO7ZIv8FJk
nwTo0O1VqltframpaQALPwugoghV+3aEY2uFOWSlAdQTNYyDMcJe1cG3eyyNvN8WhYna9oKEiPNo
XVTmtztZdAItKYsKhoLGTmddtNOmbh8jWgK0mNcU1Rk+BWqVn9E2YAeCONk6FJF64Y3VMJE7gWFl
ed0R+2KqYzU/yxJv64gJQc+tEysav2bo+21AjzReQfIRnGdbTx6aRUivC8P8jy4EMdV63vdpVv1d
ykZrjbBatd+EgHQ8kHYHu4lpoHrLp0IH0DwUZarhQEZukvzp1WjBg43MpcLWRWZTtKk2OpwPywM5
sHfFOJNem7LsISvhEhVd866KRwBV/3TUtsJeYnEEZNTWGUnv8S1eHEFcmmfdgIf4MpKqyopGbZ5f
8zuD4WSHkQK16N3t/H5Sf2+TF5RCsz/I9KnbyJvmew1805kGdijCXgPyPtrXqQKeT4nd49R2B0tt
nTt78i1nR7okOeQQKYIyQmNe3JGiO3cRPw/0Q+hVprTenVKdJnb5yYBZ7w3Q/y/dCNPH1Q43zt5M
k/DlX+Ltxa5HXgGysYGLrIDeI01q/kuXnKSMVTeoN5SNLQTtyF14pTZuTDtrkYytjJeGykvdkoQk
OXAf1l25EZZNeFagtFLgO5ShaZv/fVKlmYDz8ulCkqqA/nY5KPBUAi9EP6Od/7YtjhiZMhRhBmBP
qr2fYDcuNbc6x800PYbLIR+tfVMWsLsvIzkA+DejhpfOxeJlnfrQUSuWEZSO8HGA7EMSObi7muKx
zu6GXv1NTHKwO684uarerjObqA5PeW39iURPdwf3JzJG3Zj0iIMW3RYidIsa01CSb1+M4pFIOVvD
ZWwG2Z95qqrgZZLxzJZJ21dzP2wEa6kNdN/wXo5HxhIjZ3KAJQ3eguR8NUPfC4Cz7LrXCXWDxHY1
qw+J7iBlpLSewz1Z0fnNdbW/n6rA3cWJMX1u+pA8quU96ipYrnAsYQ+1NeVOnPOgqjRUIrQuXhf6
pxtEq/2teF0eNRd7cn6ns3j6bMEF/YwcQFHXdbctauWhGuAWk8jCoju7mnL1JOvoNf86jTVMe/Hq
TTfcavS7wobJJwLHEX+K9fJWlpUIkJAQ9inVk4yiHCJKtpzVWVYjZ9VBYl9N0GjZ6I2a6OFZWs82
bA71Lz7NrBQ8ImiiUCK9GfginwxodC90ZXNrroPycwU5xkYdUGYr+KX5JHwC5IKanRrE400X5AAu
lpwq22ltG0VhBSsew0wvQgMZezO58FCCr6U0abZRTGcXt7G2Tf3sl8DQQQTAr7KDmleoAC8lOGUp
wflLaS4lB+T1Y3svJnHaDQQ2qmcOB4kQh91B5CTzxXZdRLM6MLpZdy92tVEGJGnQzKJfXzvXXZXf
lKH/6M+KCfWXUFoFmQ6RlQZH6uzHf2Q8yyFXWTxh43GKFkxysNEO3ogR7mbC5XQNhboy33cdZSnk
qXee9xIW7fRwTQFMiklbgB8pN5I4EEfUmCNC2E294wZrfBJHqjfUvAvtBYKM9NYpipwbn6cfzazz
7ssWXYPMihBU8Od5q9ZO/NIObrFx5sz/vXKr+2EgIb8Z5+8lGz5+q0VLB0lf/ZmY2VdrSPLvncKf
lv7l6Qv7gWwX5mnz2PUFCQHT0i5uOM43U+B0t5XqDajy6v+4cjGa769sLVdWwvK+nAryLEX6naL9
+yv3XfI1LjN1G+dmj/R3foDEDDbu2VSOZjEpvxsD33OvS3TIsGt3D8W/d6bnv7+ljq4djSFWPyUQ
mm2dpiq/WU33soC2mf8X1EZUOufkd0VT1Jegd5Kdzj/9pyD1lSP92/FtlMTNZWzjeW95c/HZCX0I
o0NT+4GQxuvH0PgYih8EPzqDJOCHjzHN3j8+RmS6xS8fo+bF5mLwnrztRv6fqwH5CooQ2WeoYItH
o+W2soxMT+UAli93pvxeTLxtNTuvMbqjDGV6OINVkmFrjOt0+rqdZrtMpTGAHnNIkZ3ZjHa9EVoI
xGvZI1stgAmt9YyegPXcB0sSBhGkO7HVQbCgfheuK0iOn0EYZY+2/zodSTDqiZFFNsHs1HPXmq+H
ZjlLgL/bSg+6dBnZUT+TW0kNEqeLB3IeVHs09aTCUrkTXQdTI7tACWQ+wwYLh5L6h5hRF0UqZokS
nRqJyudpOpeV+sh7i7+NyhI+zGkw63O/MKjIQW/7nvdjyKAj6B9PVwfSCESrb9HTWO+L1r9BrrPb
GuTPTlK8SxO4r2CYcCFDBWctXjivvZMU/jJ9Ro7XhV7W9v39ChyYhzDc+P7gHotIq42diL9rixFN
Bfcowu4iFi9n4tVhcdu0i7dqwc50Q4vqOiRhD3NofNaFpXYZTbb6WShsxbeMrr4lUn2L/HUeAsNr
ZGnUBo1kwML8wZr2SQuHkrwCrm+DYhyjEp2Q5WVRSuVyWKPN1qDLl9L89eBNyrSfSt5+h9C+iU3F
AKQQTd8Bdu3K1EtepqguafXDLty0SeTBZFGlq92dFoYx15++L/ZrvKabf/L6NnAPI/cyLoztcmgT
nW6RoYtIt2G7eoMlLnPaGbCD7BbzNAvvA40HV9sOdFpMzvjN8/xgNxqZfivVHaf4NM9T8/IhanDi
pbZ4m7KDf1T4o3WGTeHCjRxz5+YhBc5FmHUwmvGxmviTSlmj19mzSXltNBTnMTVV4xmWnb3C8wbN
FKs7Kyn7NVGq0VON1zk9pIlo0bFB9iUHmh42d+JtU+t2grbiKQhCU9YQc4+06DnMWEOWNMiDgUdK
sk0WFgkKVl34XE5VBf0OQKXKiMLnAuJ+yFrc7TzCPrutjB5NQ993DpVpv3oTttUyVUz/Nn+JEKdD
g93eQpOG3oHaacvlR2lWAnOnMKszP0qzcparVlifxTsvlXHxUh0nOITf/OqV/yYZho7+fu6/Bcv/
Gne15Dzc5ZEzbnPbUz4rwfSPs2nUX23D29mHOCVGy31s6vHY5IlxF44upDvLlxYcxNNUjtOz1bfG
XdlNKaqGfDlr6L4Ndi/v7PJl9v+OH2K4QOe+GGx1X9oOCSJITO7mJtTvJr21d0jCGxuxXR3/NiSX
oFcbmXd1G/ls79oQhewPDm1ZP+WJu2tdA4kvRQsf5JAV6Wf6Vx0Qj3+b5AxeN28Lp3y6L0QvU4xl
3ECbYrtQoP0aHYWA3VP7x9VsTEF0vULmFK9XcCywWwtrnLfVgzDdy4xrsK1kz8GQnRQFlk26l+JN
lY3xoUXlEy05Vz+1s1rdq0ulVwkz707tgBgslV6etM1TQ84JmYUK3dYlQhxZY540esjWSbQXd7sG
cbNJm/175EjbjZJ65W9tSTnS0rPwLvP78gU9stVeT6gUIUhk7qukrn4reVfVtKJ4MnIftqJsAmm8
2PtlOh1QwXV6heTqc2B3XxG5KHZo7yXPg0q6Rc7ENiy2abHJ2f+bOKUgvZCrcE2PY6htPWOGbn+5
o1nHuZ/ab6YeTneTCmZZrEmaadtx4I5Shgb6FftuhgTbQ4RHgSDvUDexdhShi9kx7i2tUJ+SbEw+
RY3+U8wS5UauesxNc/q2RKmeczQy8DCFYj7zrpnfaRY3Aerx1rPYijDcjTQ5PhoW+iQxQs07B9T1
USJkgjmR7lwEYJ/Ftkzobdhb1zyAqwcRIL5kD2t3+AJcuj75fa3vwyX15WC3Wuu9vWBb9H2J/zf7
MKeoz1b+JhzD7j7JB/eQ6H2xL/Iw+wKNoXGDLqW3Df02+zKENU3LTuBsFI9hPPskJUroMSVYM+Dz
6bPhXpxJGc9PCSRkAa9OAzpbuywo9M96N0SPg9MON31iuyppOLu9LXlYpptBC/yTaRw1q2n6n+JQ
Cuiu7jJ9bG/XcGT70JtBhAr0VAULy1yO92ZUdC/tzh7N4UVVmhbBqTHdyDAou4VhUkEGdvGiSloi
rkAriwyzEQWzwBqeqUx7j25nX8TMbxeGogCQe5nULOmigpYhBHMjXkebvvvm1B6SlP3d9XFLdiSd
NhEZErQA3j2G5Wl7ffj6435p6n0XIL5QFFhwzsi8rM9qmaiTg44gQzqbsLuzh9SGQ79U2bJubJ+i
2T+0XRg8iKlTXfSOw/qn+MR0nXS1/TqpHefqTuuGnxL/fzsp6kCLwfbAR+salzypMz54cQDUo2wG
o/ox1cGdEvO2+Zz7bfE5T/y/tOWtq3LqaOPyMnmBTtBYh/avQ/Feg8lYNZfrcEjoONPSoNp5ysk3
l87i0XDnT4wC6TPu/3VkOHm+GVK7egISom+tLNQfXV2bDshK12eI4PrboUEsx3Pc5oH8srFTAEx8
mSuENKaiqn+4VXhqNPC2mwI4N/wECIVmxg+Ud8Jvtu7o24Ry27pkryy0j07+uuQwA1jqBut1SVrK
zwHf3ahthm9KofdQM3I20YO3Qedg+JY3XFPOhsX2r3GFMUMT60FYuh3bLDyINphPWuViO1BcVBAn
72VYdzVC4ShyilKYaIaVme5c3uwiLWaTwOBhnMS8C17cHNngDSemz/Nng1THevLe9V9iVAA/t/0c
GYegM7pdODv+KfK86ZuDnHU3FOXXRiviSwpD9GZE1+ObhEVRopzgCEZn03Q2pd57N3Gi+8eQZsUd
jcnmPhpK/tZlOnc7o0jR/ZDx1JodtCKmuR8RFUIX1J73huocwTL99K0pOAlvPaCr9kHO3uxXk9hn
S1vjheJeTNYCGBmx81QNTmIXkzj/R/uH9fmOv/s8v64vn9MTRMfb2oNuHTy62g6aYpt8If8+9BDZ
Tnr30OUJvO/V4FK6yOMfteH4yR5sO/mfuoNkZJmwxhhzjNBL7KAKE3OX/udSV8vbcuv0GEpfe8xQ
CF/UEMzCWr5FTbn1NDc9iE20EzqYT++HVN0YvQ4vNo9Swwy0E6VRdcWNDW5qbqzG7S4OLPNfosp4
fQDH5WvYCiNbwry26C6whthfkr/D5nb8x2q/hsn0wg/4E9t8+42ZjTEKTA9taaFJb1TOY9RE5iNo
z4H+Yb7ohXpOW5gtJLIxjfbGtg0XrkSdTckSX88RVIdhDdetxEyKZW/qBjSdTo1ljVmuAPuy9e4K
6m4NTwd/PkMb8UmiZdnR475lrMUhtRlvRwfUiukr2U2KDuZXtaQk4Tt+cJEhVH/HOmujZwVFuuds
MnbT0uOapIZO11NTbGQ4z5pxAxmzunrTMQQIM+b5jXhlyRDBjYsMlyWnFE4+WTKHXiftgvZiBT60
KIpHsiLc6pI3WQ5NnQETRw7uLLmULihnNPGi4CBDLQmHO11Fs6ivwvxzQN3o2UzXVIoE1BWUz9fp
TVOpW8/p9lproFIYxN7jWNGqpi9qoeXQQzvhtACNux72h39GDG57V4886j9EgJwiLb6UPP5lDYf9
+26MDPTheWfJ9D1IHFIqtmFynBfa/T5WDkKkv9pWP6T6kOxXNSywVq5oR6syqUrosJpSB6vOjgwp
maxDQdgIpiYcrNV0xdS8TRK0jkS9mWQkoW8TddoRzmFAK3WsFw9dmtwhP+g8Aw12nh1d/0obV32B
JNZBsrxy9+S3x704W0fxLhMpq3ZxiinP0/vCSXVYaZmdRFa8p6W+Psh0V200dqL1j3X2MgkpjSPw
/uiTmFS356UK4uejfIKxd7u7ED3gjXhlDZ0aXK7q/aOYhlKhg2hwkhv5CKhrV7eWbqsAQP7+RJD+
oPqlPImlVTNUn+Yffhz1J0nANRDkHueqK9cE3hAZ7T0P2kdxypeMaiyi73H4KF+wMGlp+/h1epOV
5S60deib88Q9RTwHwO66p9arss+WHuefM96TjDEZH4LK4Dtu6ebW0sPmRpwgpOcbA6KErUx4m879
KoPEdXL2rl3E94bxLKAJnYfQDkjvDPsOfPdJRVG5HsboBzS4v9sd+j4QjXinLESN0UlT7TsTxS8T
p1Jxd1YMaCbfKWqsn6wFgq8p1XRDWVxboBfNI3Vha+OXdXpwYS0YkEH61iWRAdtpSgUj/T+sfdeO
5Lqy7BcJkDevpfK2fU/PizBW3lIUKX39CaZ6tXrNnn0OLnBfCDGZpKpNSWRmZIRSklJSLsoOZK35
yf5vf+QML2bQJfyA0mUJCGsOpIKK/P0RA2y8tAmtFAmNZeBTsLCjSKAnwKpZpXiGD0MNLg0R3UPF
K7p3DWRZsD0OdgNkbO/BEYCYv4vSL+EHZ/Iwo8y4k/zbNDpOFhZB4ir68F+RJ9wsdBQ7cKeWJF9a
g5Z02g6afeoO7WAieMuh3h0NKHpTJzs8l1zI+MX9gbqdqa8TsMI+pzh5YNvyn270qhgcKGgHZf9X
t1atRkDmDzd1jplXIzvdVOM2W25Kq/EBjMpDLgCcgDDZrp/y/ARdsOJUGpq9G4FCuCWiBoy9NvxH
HiF03ZpO/WamyVuaiOZXm0HvLvdksrIkINBdUv/iQfs2akn1VrZVBmmc3HscTXyZGy0pbhCoeL9L
a8jPd3HtNNsgD9aB/vhra+nvrDFQmhYnYLaII+aTGdqQM63M32w0SVFw+LEBiY3A3xSIvT1CJKY+
OkjZQJjHsR/JFrMvvbCHB2HgdRA4kB3uJnBhLf6QvgKkkenYpXZGdz83r0M/QbS0tu+cUbpHS21W
XWA3tkY+ZkhjT+yGZLsE2vXfxlk8noyW8sw29lEy3/9Z5/pZB8vJcuG5xmwJ/rn4l0+dBeNL2rdf
aY9Mu2XaKI8DxOZZpB/ILgL/llg+sA/F9MZjyA4s4V0KAyu7bULs3HbjLVUejOKliaFUAakIY50i
zwjJuWy6WhHTQ3Jwgpe8b+0wqVCs3rG4CNmkx9spdeyrBsTt3BiBmZwDZm+GMkJ4iwbIRUBuKazw
JduSbUD931p30hjCdJzdBgG6kN7J5bauGH5/ba0hAMnGIzaN4xew53qQqHS0I1dd09y2gfReG5DX
nBwf6n2J0o42yskLOQOF/+RpFZiwml/NaGlf1YWfN+8XBvhxcwZBEMdAdrEyCuOl9ft+nXBm34QB
bYG8S8sjEgZgdIimYNOYUEXIjKgKiwbkO7GSp6vUFfeB9gaQB33dQNIvk7qx+e8+5EhNloHtJFHe
y2J0lZTfqqoPcNyyznTkHOpkujO16UwyZHlmjndqjE6YNNaZ+G9Rh9OPsf9tHvhQwHIv7a8dZBlW
ID5KHhMr8rejD4yNAI3hxcyCdMNbZrzUGv9W1hJq5il48LCr+wG6Z2sl1STN/GcSwLfygoKeDMya
mv4ySTlPgqzqPKmrEdAC3ESLhvyUto4WFpPIQsSc8lMcSZC000gfZeP7JQ1NuY4AilNOR0sigVap
sspaQyF4akB4HVpg6TmIwKChlax70OysCeuGJV/HUtw8B7Veq0F8G5jf/0LJ1O/Ed/wXr7DAw+xL
+5Z7eg7dJ5Yc8ZttLvlomRtm+96jmbHXNIp3k8ofUSPqMQC2JkHdOPULC+ni3JFHgzJQn3w+hhM/
GY/U63UozvdjMO0IElRL6JQPHSJ6M0JIwYdAyfJ3G3PBQEGi1ORMfvJjLqGOaD3y+6/rOR326H7e
n8G/gfIU3dPWS4RlsPUnsKQDc6OCNJUNUGDtuKAqU+ho1dCkCNpOm8U2ZcHV0L62OHYfUz9ocErW
NYnfYbyeu1KU7m0UZYbK3TRAuADESalqaABMdtHKcqpk98kbu+V1NxbDZXF2PEXsnTePn9wg5J5u
pFN24AJ/BUFMcGF141irHvGAQ2BFr41pRteR4dyyBvx+61pgIJtdUHM1rbI00vB0Gcs18EQQNVie
T9IsGpBZb+jB1JPdHrl9rYq+XAvlTCNRgQzcSmcACGZsdv7j4Uerl6ZlgGwRZemK7dBV9IixWaEu
ky51Ij5chsgojMwGqg/YDDWFNPA++SWDUSdrcnRSA+VBVuNZB9MWs21ewRqbfQeZNjtZlU0JuQnD
sO/SfGr3TtoXh8pyxtsEIUhoxGXtm4Tco6fF2i9ftHu3Nr2vvVfKkCaVbtbuRWGAeSTg483CkvOk
Uncv9ESwq36PGJE7T4qAa7sLsnFjQqFvVapKBVdVKlDTyDZE0Cq4WLYwgKtRR3twbSSgv0LpAQgZ
3/1wagJzCWta4M0R8ll9TNbrVOygjwZ5Y6RzbsAMy1uZi/ZiulCoZ2bpQnwHFCh62o3HOtDvqecq
E12Bt6TYc1eVJ6iptAgNVFqcb/UG8Dsv6qr3VYKi6NcmRyQ1Nfwo3VQ2DpoyN0FIuNwKuSV8GiBo
9rSaHLN9lGXsykCqsPF9kW7oG1Wrr5WeVo9QcjPP1OuioL9ULQfvH8aoCVpdbFwgLjZZHbzbULl6
H9WaP38XUVVbXZrJupE/fRVBHs82cSLazbKQiNidBdniC62D4DDoN0YvQ5AJlCqN4r8y8vQ3E5l3
5wwQ72YRWOvJzlzHC43OME9dXMlnM0t2/egbb4UwoGRddeOO3HKk0AsDB/tuGszjf1t2MrVm5QrQ
cNGyZSSqo0WwwE7j1h5Vg9GmdKZ+Syxk1M0QW//UTVSXKMv0ro02y2gkEJTQq98xXgvPAzSFjizH
T0ldO0G0vHZ9FCKo0cxRHJFJA1yi6uoZsIdM0fRTFymD9JI3fT5341Hol7jRfs0rIeNxzeLqG/Vi
5jjXoddfvGmanvuK9TcNOmI0lhhWctcVwZXGJJCLd91ogTMAdwSjRnuPDdY+AsHKc6pNGjBF45bG
ysE0HlwQBtI87vDucezTkMaaKU6f3PJ3g/+8nciAdedRNTyKsspBy1UMJ1eROwE2bO0z026gpQO+
qNkF1TSt5Tj31MuqwgQGMDW21B0MYLirPLhSjyZV2KCvECAYTtSlJT2f33t59jQq2pNi6PIHTUVt
qyaxd9hgDJC7SZqDRO3+lVyQlEmu0KA4LBP6kuk7FAIAQaEWoYaXKZsXict2OFiALq/AMBEgld24
q6wNgGZubFtbmZqTQGSLBWubT9FdU9TRHaoli30KeaOVTj6tiTK7quFXGqWGnMdjFcTu3eyUd3i4
dPgfmNfNAzAl6U4e75dJy70qdRsjA4VtkFfOGgVXwJAEsW6eHPxyPvYCpUiB1qb+p7e/TMdiwz0E
wZte32W8GPYuqoUe48T5mWRT+aPSA2QOvPq5BF3a3xzyznsOxrqZHfDiHfbNiEOXWqHAYenBA4/M
KnWhaV8ZcXPxCs16Ndl2isr0tWlle5VpDJy2MvNKJLscwPEtklHW6zLpvYvdeoZI1jTVp/nNKM0A
35E0qVHeB3mkTw2PAHhLhhEqvxjo1LuVriDz7l1x4EktGazJEpgm9jl5Xe+iooIanmMHkHUt2MZh
ZvbMSmwF0z7uf9aIVWmmbf9mSGM13pi9OT2CGgXw2ThpcxwPsf0+Gk2HYjs1PYLYzTx98vXuGSmP
YZMV2O13CgvhKnwE62y8Lj1+pZ6ng01h6nMWGqMBfIca5b54H41jlMu3Tg3ElJr6MT/wZbXVAzCY
pqCwRiwAhfCDqlEpLNCq4AvyiLy9D64onAUGz9S/cvFE4xG43damFUwnmlioiT0Vt0zyqS3S8eip
soq296uro66oG7sRvqfRcDYmaG2DhQP8jG0tzuRGHpMW17uegyz2APARD32nbJHxHLW5NiAqsnqV
Grq4Mwa/uQL7ogHNitSpK5oa/5+NEif9Z4YV58E9CAHBYV7YPzzmsxO9nHiXBlfIoO36BG/6sDPj
YQsmvW69bPXUBFcU/YlMAjR9W923AJJGeJRlrvwaFc0BxDvaL8MxzhAund4YmAVCD/X+N/BmaXuH
68Me5aVAbapJnoO6xUxvD5NM6tsU2dUqH6vkUqiq1DwFPFpAEmjufdgd5lRsXYryWFngUlxIZgAL
ha6Pxj2wq+rVkQYK/Htt6sJGjt+MoOTK9fHSgiHtlf9uhMFfY1PG4MgFK1rQBtYrA//XNjOE3JIT
WFvf55hua78aP+y42Iu2Su95ayWPZmkBGF/ooK/qsvSxYHV3xhPnjQanJGkuoKi+VNItztaYF2so
40JgUXUDjjfgii6pibQMjzA1MsocIx6EO5VQj7sh4+B8BySuuLdHr70WwI+u+iHQvySd1NZ1a1YH
6ubIWEAdUzznhjqCAWe7SsAM8yXKWglshe4fvMTPTqg6dUNsh1Y8Z+xlKuPkomtjAAJdwAAgJNuv
tdqPj7XqKjem3PS4TS6IV0ITLe6QDAMKaw0qm+RI3Q83Q60GsBi40QhUMHXfUdkBhq2m/ha4iKmr
iHmmdwJIK+5fZVDVZ1TEuesPD6QkUAKQCRG6yiPqQSlPHtAkqr/F7fsa5KFBcQ5cROBIxgNJf+iR
TNtMLWpAZN0aDyilNx4KFmw7RClv5FGmmQXEQSBXiE6BZ9fL3GmFp814IGfbQk02GztgrjCVZnRq
TYQju41di6kMG1fbysF5M6GpdchBx7TqFTOMM0XNiboQqbGeHc7eu7Ec022KUuW1bJm7byoIhtFZ
3cVPvWe1SNd0kKdR6tJpfXG2exGdENTJVpTV6u0eVMFZNWzTztcAUi75kdmWf9KB2pqzY3kESi6J
DCtNIDulzrpRprsRGKB5pWXCn2siUgRVwnWeYNtjFgC6JeWQ3wU53mhy8u7bqIIJGIKTNP2vi2nI
XEgi2KUI477gWeglJVtnWp9v534TT4qzPLUOc9+I8PJt6+pKS9Slm9+NkuN8qCYDbzevX6DEFiR1
8likpzIW+Rm7nfdm8jOAff7sJ3UznMruRHaa0UeBBRpVnahmrKunwObTEEEw2EMtpRVp5opsjhrA
n78OK4CiNgsNCF0hjI40KpB2SVo+Ts7oPEkGmMyY3jjTnCeyWNp0AH0Ev2PKNFh6u8oa7p3Io0JG
Yt0xKKF1WudiR4VSSdaCQ4qmJpCSPaIYK1hRFyWxxvX/uJNntfwuBcSlQxY+4IWDSumpLU+9alJp
oc/HpARmaCpPdEXDtc0lyIktCd7GjzkxudM4eTZTAz6fPy9pXOuGdgMprXRnF3G+Jt3wQ6mqwxr8
n6zNThcXDgD+xSmKfF3opnWSbv2LRTk/G4K/N3Fm8zPZXB/8eo5dnGhwUh4cbA2Io3240IhEBR0o
ncGrVmr3S5pqGrzkpI/tG/uoLLeRZiATpamo0XpQVCov6pErTZySfp44Z7T+WWtZ/t9rkf3jjsta
5j93pJXNqrJOqMXG4xMPozZH5S0heP2PLo475nPW47GyjGI78blLo0iIJ4XZXWxHExdpsuiAV9ux
NzMgdsg2X/oAqBwywziSjZrKbVDPrBqUGYCk9DXpcYIAbxfzxmcN8Hs/016bvq2/V5b/6uMf4Tuo
oOcL4Enni38N6ZH0XiCVcVTDlZr5fyzx/90HEmCo8gJ/98bhjnNupWuviOihTIpk20GndmaHsDwo
uzSN7lx7/Mgvpv+UTqb1+rdJkW92MzvEf06SWWO9xpadnkWF4kteavKOmj71CmhlhotlQiDuzk3V
hjxPlOirrtgsq8bYGSnOqK4wxk9TCx5qUVtH85KDAa4OXaqghLqDiundtVFi7PIIRLBks5GhXHW9
V4EatGo2A2rqD5HHipdRm3ZVawLUquy6lQeLXcT1u90DY9uhBb7uxalxhvywL/7/ttct6tcoezUn
vlT2CpSX0GQe52RZC9raMw+6pyV/VgxmuxscX4ZL/kwghYkobOpvl6QYt+O3IrbliUyzPQnrCBVl
lHObtCg/J1bztNya44Gza9tkDJdlumj4vDQNjEYxL00L6aByvuOuGU4GKgSZOyEwWACSci0a1w21
jpWoA5DRdR7BE2o8oK7luVQ28uvMCAqKQJDsaIV5Li3wsYoAuw8KmtSiHw22p/NKi2lZs03zHd43
3okGgQN7yJyCnweU8a9l6WHHrTYy884DL75mtJGaVSYfPNP7uhhB1aW6tF1xqhi5NhHlJ7K5PggO
AAq/0eDsptZ1kQrfLrbK/L0sq43+52VpUqAhmJUJluMchW0QLTuA0ZoGqek/lo0Yjgpjg12V7DXn
0PTY2dF+xo+Bg6Au7Weo6/qDQCESUhNLl0ZRy4bvS372Y5x6BlQQ7yI5fQt6HIliTx/OIBTHHo/6
njLSFTVpVEEiNu92NDUCyzpeG2oK9ZcVohoE/9bQPfxhn1f+dJOxCNKV51diixDHcJBe/Gjag/7V
gxBrEDnpj5JnQ9jJzL9C8Lc/g8YD5YRjHXwz2gs5OFAlDmsPnPKtbJpLBR2RNQ24OwsaU9+h7Nyu
3VaklyCJy2syAXuA1Fb6wzWfhsaYvlkoSl9Dx7ZS2+ZohxQxYg8Mwp14545fS91mqzS34ruqcu0r
DeAIgNoKNaChxG4eaDTwL0cm6ihke/SMBNSKjoJASSYeyCZ6Byi7cRgfWkQGt1asiVtUJObN6PR7
pja1GVJJ1BO9lmw1MOZDERgij7HnmUdEVQ5U1LIUulAX6s7OEeTn8yD5k52aEamlo5O6+z/talmw
Q2vH2uj3n/yVnW6QT1pyQkHOPPjHdFTvIn+si/njLfU25AZIZHWammK3LGsCU3/JfBG2GpMX10VC
RwKTfxsivK5RaJY+sDwA7LeGYoPsgio0bKN59ViHMj7RFV99HygAIaofQQ7ypMrlv7ldrfO89KAf
+oBkUIZTSsHCJrCi30idAcZd5N9l+hM1eu2zzfm4SfBoPLd6VZ8MZFe3k29jUwnygVVc+v0Py4xD
bSrK3+DgfuHOaL8GmkRwH5H3q6vp+qG2Ubrv4Ux2n1X+EIpeN76O9nAQrlH81r3pyMeg/QrQJgS6
wH7ocbZKxDA96maV7SK7zY+tx/Kb7Sfx2ggG8RVI+t3Y5MUvfUy+8CIbXwYhR5w+jeocGNw+45td
b7zBq189jnCgcrX66ZB6fnJqu9QJmzjjoMB22Cn1jemxZ8YjeDqcr9BohppTZPdn6Ic1D6Bp+052
/DCIygytuFSgrbvvWAIgdeqvtQDFdSDAjK9aWaWX1khw2Les4XvnbNwsrX4AXAOZLOVgMnfcoYYy
2WRmXt2h+KW6qyMUeCHg0CBe75R3BrTX/FVT4hNPxY1MqOHSkJkWgZWspFbvY63PtkKBPvCn1u5N
v0hXCBuLo6Xee/NAhGqBKarvqJe4UX0pzeSyTCpqvPXHJAWJ58dCFRLGa3yZsq1GEBFsqN8XJh8v
Mdiq9LsfRPY2KT7OJufjqS9XlaMo32bit7klH2o+9RsZTycGrCs3/CMkbFaOCxaPurCuM2ZhgjQG
ggPZljAOcWWyCwo0XmiQTG5iXExrePdnQLgjTRY7J63znZDoKOy6+1KntvFgImh2/ot9aKvP9szs
vzgFe/dvAQAKib0C/zdfgigzH2SMaqo5klVFA3vnd0US5Oy54AYlTAKVqpXgX+i7HtwTkX2HX0z9
PECSad+jhHvbj5bxZcKDN+Ze8h2vMNCnsFw7j9yZblCp9kGUgYJkNRM53fpZqpmsRmAodpt5Jjk4
EYrAaKYFRMWNZxAd9/6ZSffUPUAUaaaT+PoXBvAROWCnh9qLeFPGnf0AhHi2xR8jOIs8Bd8wxKv3
FrMa5AUSC2rhXIcetQV6VcvMf0C6aDs23hSjJjHZgKPL+JHZqCwEYjZ7cSZdrANTmLdaxNpumIb+
6Lb9eEaeHeLjXt0+tHjMozxvqN6wjXiKcoB7V8nDxDswhjVeo1RF7Dem6VX4t882ces/Plvc6J8+
W6ppENlVtV9UupVIVobMSvrjXJylukDN90cq+2Km9oA6EnZoRJ6LFSKroJCjcJ3fee3GSsEYMBtd
pG03vky0FdLYFU6tvbeVEDMLExnht05GVqd4R8fOeVIqXlI1Fde9LYshdu41cmdJrzpqgIRchMvl
ha6o4VkNhrLIddfLQNtG31OmR6uy8+TWymLr4HtN8uCPqqRtBNUvkCdnlHg2r+Qx2paJ/Kb1jOof
EUKPPT5KPEqsJa3/KcY/X5LTBCdKAXhZ6myFTHDsBxvdiOCu4/moQYmKTatgxcxi/crogQwcAAt6
ch1ApO18+kJukQ6aU6dpEIEbcNZI076/9sptiFHLp6b/zU3im7+rAEWEjJXHn7uy3KGUG3k9fPO2
ppNMu1J1RdGEGXRDXvOq1Y+56UJ2XJv0N92Rv8Ys8O+QaJY3sGmjYl35W0bghox7yFypZUte7ch/
zLz3ZWvEjfdTicp2UGuDYXfrAzMWIruYHuhoS91Gz7LDfPBVo6jYSD91EctMD1mrIxPdorrUJ+Bq
nDrDyjAGZxNUgX52CO2Kl8TgblGecfd+R6jTnOIecZpiMvszikxAL1GCqPoMgc7I3MYNisprT4ot
jVOjeem3zG3MnaxMjhoWNGkVD5eatTVK+QsHDDK+K1dkTGv27mO5nIcNY8j+Km8a4F4swX8JpYW8
QfIWWuv8wkUEMCH0pcK+hkSjyIHmR+oel9h59VswvvUrH6FJuSJjp0boygdS5lC33m2xN4YJ6o95
lFtrowHQUGJn4OA1fmL0RcNXKLn0uY3vHF0m/mNjFRkUzhA3pwY5qkIgpPtPvwe/UAVef7J8mkn9
KU8NaJaHtNYyB0JCCMWrxiw9a2PLwi2uoAfrtzq4wK+NEVkXnT8bCu5FDZnpakqEFbrZWG1S7FQ8
nEEi/zzFZUguOdnGoOqg35PYm2WFLtWfcTpJQNPn82qlQZXsGKiGruLc6SswKbgw4jwXbMjaT50N
+K7ycjwbSuds3JMPmWyn/mc2Lbn0yYe6dV06driMuIZXrw0XgpKdQMJIVOl7kyEa2aFeHv1C+i0I
h+Jfs62gEXJ3Oq/eDqX2myKQn4KUeZpC5ScBeXoPNPsZZ8fP0cw/gps02XfiZy3VXoCCti6mBn5A
YSUjlOLH7NKORQXuJa7dowjNDNs+MRHjKeIVGCOrnzLONwApVsB+pBCucaLkF8/a73Xs9l+6EXl7
zU30B2x4fHBPMh1/xzo/4KU1gAWnQzW/l29cvFzxfXAq/C4yMZ7nS83i2tHosKeq8haVRGqEGlcA
mTWCFk/iNNinJor2QIfxBuDlPcQ6u0d/aoIzigW7kOwaB/li3SXtLY+s6S5wJPYvakICrgBkjGrn
ZKO++MmvIacr9Oo5rqduJcHId6ZmFFp51lWz2KjLBWehU5jbegIgXFTswty4fg6Agn1gfhTqZpcA
17Lu3Kp4dmRfPyPyCnhjwx/IMa6LK1BS/o16Xdb9lFU7zotArw60qkWC76Fas1YHWjyIxIG6xeRM
a2CB7B11e79BehAB7i11xzRiOI11/tpSNwVXaHpAdsMKaRSZeO3Y1qC3oFHfHdJL32OHSqO6NLsb
Qgb3NIita7pqnFHfl5pmTWBbzjsUZHTHHpsDhJLKPLrgfyu60JUmmi/gyxZ706idaWW20YAA/Agm
eKPEwbCEMrO6oiaGKsAxStEs3b/5LdNoBrnQtKX7/77Ucss/lvrjEyz3+MOPBjwm+GEwHqMEIssa
VELqFV0uDYg/nHVtNXIFoYTitAx4KSjp27r8Zwr1l2Ffrbh06erPGxQ9MpKGB5bD/32ZpP34YHQX
+iSzcbkrGd2uteuVaxv3E09xdlMfYplC3dmFLmlK02SvUN5sD5qV1nc9pCEdpILOlWLspKYZHaBA
tKgJR9N6twm6yvKtBlGjy6i+AcBGc7bteI5aiY+5NKPOgJaTnnlZ7JOO2u2pwJOI7roMjKDXEa7I
r5WfYGfOk8Hd5E0ahPMdPxZGlAqF2+DwFnTvglc4JbdGtp6XoskJfys8kdzmpQpuNJsk1drZJdCC
qwUSoh0YJvjR5To/zldeMbxf/cVGLtK3vQJfbMyjpvq4WmyuWmZZlQYWWwuW0DCz8Y0HvVvw0Awe
uKkSMKlTN3Ly4IGbkNAWuXlLlEcLebV90jtDSIOt7QcPNeItZSv0yzxJcCgFoogHkS9ARCvOqptv
WVfQpLQ/m8m5aq7e/LS5d008XFSw+FHGzl5agJsp0KOD18lnAqQTDD1WWHREAmb7YiIPspftdEOV
+UofcSAonOwOBHr2fZZm3hUPpA31qNEmsDkXVv9zGOMcmb4eiLwmaFnouxFYDLwyPnWFrc7zrfvW
f1zlmfFuo6uhsN23JBmLlV6X3ts8Gu90I3jMOc/vHcfJ78F77Z5ZP53IBHGI/L4HEP8W4VkG1TwZ
h+Q2DPcJyJjuyIuavmP73KrFhXoyzfL7rqpfa68Ck4ZamUySgbPC1cz4sNiG2upCP9PzHbnQQMFL
FF3UKOIhG62ZtJATjXs7Xy93jT1u7XIJBuplvdgqzINnSOC1DB8fOKsn/2S7/T1Nox8JuIgWSqXN
p9WNFjS82fwRlh8hx4lSgP3rupiqqLuTgZecl0/GvShdGaBJRE0qfmHky9wuWmma6336qVozAozU
BF0VuVATTOAAYQYz5p+KFvWGAKJ7ZcnD5bZ6X/l7rQVufflJh27Qjrovviy/OARIwfvPi8Py6WTl
BLc6fqO15r9hIBsVdR1vc3dq7CMYNoQqphEHz4RIglaX8lvG+iezKPOnDJKNR0/XgdBVdujZWVrd
XyfswwH+9Nm2B5XRwS8b+5mD6I6cdNc0wt7Vu0tqOdpac+pyxSHA9zhI40X0Y3URquc2wbQFVgTM
yW1gPHau7O58kF71fm48kmkwQO0Vl3F6Ipsc4mZfprUezhMcM36Uxjbi3AATJyB62FcP2YEWBydu
fkRUxFhRlyYE+GfRXEPek2mYEEos5NDtaHFUm5TnzKp+0SB9XC01Tkjhxrf57r0lgDZL3Q0t5nu5
uOp2cyV/aoIs+1bnnnGmnsT2cBd55gA6EfxAkybjeyBV1jRIphoSmSu7i+SRuvnUWHsvRbCOXOgj
CFTG6dMjGTQPGi9BO+l7+gCg9dCPMZc4SuJMJdJXPbWG+8n2+F0ziZ+RCIIvkHYfN1AEHPexRDfh
2hqkW8BoZkFwbroSCnyooP4CnkIblLhlf2qGFNA18342D1Dg420LvhDEaML3Ezco1PYzTm/B5udI
fZyGqll9AupZGYOYuGE9aPjYTRy9Uv461qvvnPH6qUGSbc8ZJH4QpQ2elAOltrEH/G6zrxqCnN8z
BwDIXNi/c6u49cVovvGsH6EHalb3rpUOO7815TFq3RxxilwHa6Atn/IRyrgVBDp/qOnQKLV/p5ju
lQgG41802kZWgX+NQkdJgqojT30NzBZGjuKzIpEv0KgAlzPsi5tQ1edF4CGNiIDa7Oai9p7cUB3x
vtqo3JbV0uxHREQHkDweQfON8g5tVY4/Sy8BujQwXyE73AKUaJR7Jvv8pR3ss9cYyXfU8xRhA3j0
lXumfqmNEak1a0y/f8wUBcQoaGbtxoBtW5a+1rIMCaK4Kl7oqordfL4Sf7H9zS/WDR3Pzab4lGfT
XGs8gRls/ymrN+fYnPFRcyb3QOm1edRDlmzjaC3KTD5ydORMqxQt25NdZsWqmpDYvTZD0+xc0A+8
mmUz81m5hW9scsvvDkAhQZy3qGc+K+ylYc96EGibgfai/H3EyVClBpiCM9bgUTYbYW4Udj5M3AA8
2G2S/5e+CDO+ilIenYIcsiOAyuT1tZwcJFwMsaYB5AnrawoNQWudTXINDFV0Wtyi0Um2Y1x4obRR
zSkA1DjxchieEmFWG7CUye3cnUDEZrsdPpLpDU9cGBMIXIszDVIjPBCGoajrnnq0msyN99VsQ7yv
FltavB141SPi5Zv5ijizID90Fr7RXanH9ILts6DsQupSgyAviDljdrXbAIBN5cFAIBbaSkqEbH9Z
Y/ZQE/69xt/uYrXQfm0GcE8mo908arlxIm6GCOqk+xy1VhupvhTQ6EtVLFrcWoh2P9piOukQf93g
4eidEhYnYe9P9pnltfWigy59pq3jVX0EC2WzjoGa+0JuUdHaZ0OPd75ZDyiqd7/TN4YxCFe0iFnc
97ren/p48Nd6nKffeXmpWyv4OuSgXZ36KT3qZVE9qok03uU1NHRMwIWsNHcPeYF1XGa6P2MEfJKk
F9+RLRXhYAfJXe4bBsRcJ7CMWvUEEeX83deBIguHHGO1NpA8HcDQC+4PW19LurJwVBUV9xEuwNU8
qq6s5JvTS6i4+ygTUg1IMXm8YwD07pzeRlKW40nUYxsBfn9v2gV4zty3HlLrii9t/mMk/bhmLoKu
9LcskiG7h7Kc0uC6cwLd+VqAaxdiiuKrOUk95HkmoKUXi33vDtpeR6bzJlASHiIvN721Up6JQzuo
wN6Z1uKr3haQg0T9hSay8qlC6T1Kt3EVdw1kQ/FIftIy/m5bRumq0nW2EVUHZiAbD0qUaJRH+siR
WxRnt+2+zZ9Y/ShuA7Iv8igTvodiQfYclM25rrXgKQPh0xFPFPUtFONXZS90vC3MJLGPrgeqlH/b
JyQyVrXB2j0ef/KCDb+8TI4roA9t17vcbNJVq8tsXNGIl6TTqm+dZFeLEbpmGnQQ/EAFtVR3sXl5
Me6BbevuB9UwEOsjewEbdWlgsdXMY9s2MoeQUG6Ed8MZ+N6z3ejwP4R9WXOcyLbuX9mxnw9xEsiE
5MY996GKmgeVSpJl+YWQ7TbJlMzjr78fq9Rbst2nu6ODqBwpowIy1/oGwre91xtuPG0YsMOLlGRa
352tPLu6R26tXukWT4/QMK07nQhjFc2fQmd8+0R1f9UKYCnkc4CV3MT49ewlUgfrenKLp6rS321E
Gb9HZb1GIK7/YmZB4gM/NZ5bKRHZM/N6rVPXWVp6MhaBzMyjJEUEChRTWSAih3VOuKcqOrhzFJk+
IU0BL9dighEtwKvr2G3BVp4JdwTiojoIAMD/xnZOCOTkZ29+/OrWerGmhm1jLvBILowh2XFm4C1R
JvBA7+qQw0zHjL8HuCuk5YjXwlOxbwqRnb2EyYOa8no1tLoF1xt8cbh5fud19mPMu+ZRqqjZBEGe
7cJMwCltnox6TDYc16NavCK0H/uBO2nfZXLcQkKQMOp08LQuV4ErrBUVe5D3rs5bB26LjZNlgIuP
zcOkA1D7kyjbIacBgiEcHu7hDPJWV7onI4h3Wjmrv/KsCGy8aufGaU7Fu1oxH5DF3nhAdA1XoY/C
wifuf4LU1Ra5XguvMLg8QUixulcIxtzqqEgNQLc3W3tpuBBA6HhnPYEG3u25Vcza1BLhwwrWEO9F
BwKKuK72KbZDIKSl4y2TWWEcVq2fnLoKH1zRpMduTIIlKXo7f9a3uZ0ec3u2Z0IEfgUt3xSmhMUC
t635FXobLTD/VnpxW2eE1gv+EKmIugcmKwgOzY/aUb317RQUjW2rVVdlQry6DZDIwt5w+sIZnHmG
dnyGXcxbPQExoJF5q6f+k46DVWhM4Bg0TbLlfaTWSHIgrycnPBeRK4e6DUghSZpuzSRrPlMP1UR8
E8Ocb4HFVra8Sc83Bhs2f1km4Xnky8CSEdLbWg6k4ZRTw/2MLmlbfSxSKyL+/Y6ufxn1v7X+Mva9
czdPVUqj3UzhtO9HJF1hhV4eBkQA1roy7QcNSBhsjvX0PQ/uiqEP/rCn8octpHxqUxM7y3AIjkCB
V7cxbVYYKz2CqUT3Gxt5tYkNlSP2NK+B2nnB08+H1JvsJWOv75zpd151ATGJXVbC3IeDed07WQ2D
4rF9Y2K/94MnA9bmXfbEWc3wO+0raNNk9joVABdHSVmcQILXK8Ceyk+Va34jaqPhfMNjK/n+PoZF
k/KNQLy0Dv6YxFoDwrhcvxe9eijXsEdW69QNw6MYQb0SwzOh3/O8gzWdCsaz5LI/Wi02MlEZmK91
cutgDw9sMBfIFpRAiOCWyLHCRFiYF0eyocnmopiL1Gp34HZSK/aK1hO1/tXYxFHIXGQaAqqGPmOZ
gHUlDGitcpCHsmVYas71feVAMGBsXspW5vaPNnHlFX60PhRuw+xehTOBoY2OUOoW/JsGh9iHrAa/
Mwq4/o2GmzyFaV6t4CQ1nUD5SvdOkTibqcjtix0XYtkJR710lr5mac5/gNgPfKPXflfln8Nd1QK+
0SUWhPzxroA+godQjJcdRdMFQA8Mn+j2p3qLa2fjFtXNfcgbrewCbvdBaxgjvRsSZYVqNqJVEMOd
YEj03mAWHIYfxgUKNlCiKoDaR3BlUYqoP1CxGfO3IlEP8Xb42Dr+XKTWmIEe9r+OzSdgdEqd+ZC2
PYra1TtvXmABjQhHNllm6kRlOsxdgnzSuzhxo6OJxSfpGcRt/0cgcnVx+oFf2ZScSQzB1r29AWw0
XlOvMZv+AEsvvGBte+tF1dZoo9eQote8cv3PXNCvuPXSdeGsW1nbK0QoARAeKvYc2dCGw30d3GtV
Q48bD/8TODLIQQWdQtClt08ToOIwR6zta5PXzTI39fA59uzXznOTP6yywfA5DyXSElsllnx3PBit
DqFgMGQLcU+HNbRR+hFpks6MToFpvKZGwG8Lyi4xs2Meq1daptEGQYLlupB2l+xpseZx/AZBhi9W
pOZFul7tEKQno8KrYlb+ovpmaEHtmOt5L5fvXakeNp0pXgxeuYBg77QBaSZ7dmEvrk2pvmYBaNAu
tNjOcar6swSBGlCDRn2NYQ0gGLQ3LDcKNj+PTMxouujMftZY2ZwgwaRPWPXqE3Yg8VYMxidpR9HB
jqN1aGXlQ5rG3cVJXABaejiDDoi5LKuAsS21Gp1ojmEov9xa2eh8r0H+OGBxhF2Lww1YXiJCRn3p
AOG6tei1cUelqPQc/9//+u//93+/Df8n/CO/AEYa5vpfus0ueaSb+n/+7bB//6u4Ve++/8+/uSdt
KQSHhoXwoD7iOBLt316vSIKjt/lfqoHeGNyIrAde5/VDY/kwIMi+xzoIwU0LS4RuPb61vVlVAUz6
a5OMoOG2rfsdqXOkz/W3zvBv+9iwV8kBjJVNQiusXohuC6iZSM/OpLKNJF052KXyhRrLaHNzGUyi
5qcyeMRnBSDM+zIjTkTsIxuTwSAEykR0CJPgYx11LrPUZ/iN72FPDPTsfBA6G072fBjiplrneOhB
kenP1rRqP0NMP9uKjmHFLjKnAh5JdrcuNJY60wRwU2CLv7/03Pr90jsOd/DLEgI5aIf/fOkhj5cb
fe06D00fjVskgUOgpsxplXGjfKkSJE3m5UQ/gQddSl5dqIcDzhOo2gwwsb/uVenA2GdKfpinZ7PM
hj20MCs29kLU6iWNKsuP7aQ/ubDEPJQFdDJG5KY+TRB9xuV1vs9doT8NjPfclQVwGgnT8Ui3mVmN
d62K7T3nFp65oDS4//C79OxfLw5niPri6nBAQxzhiJ8vTi+TUgI6rx9ui3SnEODl5/wTMhT5PRxl
u3tQ9Z/ocRjV2ljTI4+Kcy/AtfT9WMCr2FLeK2LA7coRmYZqGh5MStcwaxCi+Wy11cmd14h4KV51
zPJnYRSwDCp6dB1zfqjdizLy6gKg/RoJe/GQz2r6JbRtIXeQBAeqg2RYsmkK6D9SKw2oomEtZl1+
RM3gWltFHLw9O1siOBXvJldDtT/QoDwOATQz7D6plnUAFqFqHuBdLx5+6cvNS+1YOwnnjl+W9uQw
Z7XC28+NZD83dSHYST2CHlj+sqPJoz+q3ssem/mASGFRiRgCYChkkdMtOlAP95lX6EerNau1YU75
ilppdN+nt9E5xHvvbvFGXlhsZfEm+SAu3zXu/FQ2mzU1lBZT//CL4N5PvwjBmDTxv4BjtgsasmvP
t9OHJxWeLNYIKZnwQeAVBfs4Npx7E/LKxDOMyk+mV1uvtAjjRjccQxEMZ0N5WKIZFawg4+RErrI3
l1gyj73Zw9LHyiuKYtHMbm8RQIDw3iljmMsk5YEGUQMV/9e622QhS4JNXUugbEZbplu3n8wD49I8
0Cc+JHa50NEItBUSRWzLZbx7b/6tz62CV+3mH549Pz/254sJASiHM0d6FoToPOfni5moiplpxoKr
O9QjUrGZtzDBX7hYkeEB9J2Zqy719EvOxIrWutSjqhRYej3voXAL4VmkEQsJ7nFXbGvkGebnbDU/
XT8cQDI6dS283NCBquHxgaCTqRBOCye9rBIT8q4Wy+5NL4kWFGyhBpYZbw3IzkSIEkDW3eCtXsZF
AS2bwEvvHeBc/v6qeO5vPzGbu0y4pgXJXcbtX64KVlQ81E3qXBnsck/2bJgBaZMEELbZ5ZY0UUMn
jv2huI+cKfU/SC/nMDQguWSqg34eiLESUvIkrRy4I3Bwg9P4dRUb0OLO6iVBAXMBeQ5YIYcHMSMG
43DjtoX7/N6rdoBOcxmsG/s5NFQEMUQxIiPcUrGd63oJhpIa7d/qqF8xh5puned+VDfWEkttbrxU
s7z3wg0n/oDHMHxFrDCGUpdT7qglKuGxFVSw4aLWD709XtcwyOXeUbXW/BMYv+DnVKxjq562WgCo
MtezfHDwjEBQEaop2PFDsF8CjC/koqu94cGaCSQFiMhI3WKnNJfmtn6Eg1LaICwHizAVasg792aw
g7l3cW6bCDLzUxMcZOZ+TnXbXKkqx6vLT5HDWFORGswUFCpmvv79b8QSv906Hvw2PBPmAp7g2IXP
7R+eQ6PH8Lob7fKqlDlHnfVzXFfRV90DdBgMDrsg8xMBngcAMPT11NcCihjI7wcvBdJKa/imQiXD
daLHn0d6VcewgRmPXmZE4LhCi8Xp4woxKcjVUlFG00oV7fTQKReqIqFeR7MjXpEb+QkysYCazkXs
MJqtdGeVm7mYVRAfLaUYtlQE0ehtSirCCnkVAWq2kjZ+5cQIigKrXkWT03ygXoMtjpVRVd2IQwhU
TbuUg+p2o16LDEIScAIzb9RruM3ld4EtPlCvi3CoV22ftbdT0HlGEHOA+7YS98Wy3PbesbzwLunA
fx1A4nmxWwtO4YxlRyAU3EczLHeBKswXqIo0azxTgw11i2PonxfIdfWNBN6pww6C6h3evL5Pa4cT
IsDzcJq2aPMQofjiWLd8Am4U1o1j2alHaK5z4HMQravcejfWyAiAVuAuoX4RfcfySS+yqQyekm6y
/MAY0jsNbOi2zTtrRzOJBhnA95l6loVXrxhAToZPVhcMSwumcQhOg5ss5wPVi6oZV7Ww26XpTG91
1ED9BoyyGbNvc8hoAxOr+k6GiKBo3mZfIAC/J2fIJm4OYpi8F4AYnWXsjgr8Cdinuk1lbocIAXvT
sm18A5l9kVG9rwP9BDJDcsfwOLwfsTGC5wUMrkXePSLPFcLOLswf82yqYRNQdBsqOmXa7uoOwHEq
woTZvtQ1W8etnd8jwm76OUvdq1Xm6R0r3Y05Du6VqoYoaPzACqa1PddZvKzh3HHrHvSpPluF3lGw
FqZBUDdMnR0FjBRlyOa6ZnCBje4YCOFYLElIt70Y2ryPKoGgXl7v7KAqf3RW8mrHkwTntQ6W2Kbz
S2na9YantQE80AS5BrA410XU5te/midNdkNWlBsELLpV2cEST0fFtZjZKIBBwiV5JqJoI4dpY51q
3FKoo4OAcQD1dSY8pWRUIic/jJ9lnvvTmI9PcQKChiwdE7kW7NixuuUgaOR4kc7ihiItfBCLhn1f
NRUycH3XJ6c6zstlbTLvHvqkamPLIoLjTD4eEwvReUAS3QfHQqLAyZX8Ck7VKs1C/iNsvUPXICND
wwEH8O55qKINAE3T+u+fhPavb0usGjizGV4MjmmaeKb8/CBEGKpsrMHoYBhvIsTaB0gvEWUAclMX
T7XmFlJhiIhQXQfvKNV0j1PjlDC8gUq+4xbmfdxprAf6MvuW41cJcBl/fu8BDH+IRHUQbd1ZYoV0
VlqIrGL/03krElVpZwNb+gQLRxjjLsO6zm7rCBvo42XLx+Tcqsa6UANDBuTy95fB/HVdOl8GwbBu
mP9zHNphf3gfuMMAnLdk7fkN0+56M5MUtzyD8zFEvBAGsK0JepnvN30a2j4f7PLXhwGNKFKA/Onu
VwX07JApi5d//5W5+cs6xzWlKSX+chIPD/7bzhNMUxNGg1F8vi3op8CtoIQeRl8QE07noDzUdpJN
6QVs82c1veMrE1Cq36tD6DbeqpndRl9gtfHeu44b1xdRqaHRtKIwZ+Z60ZMloOWSp6tR1RAORsrD
14mprkZYvn2CEQL3+xY0Dx2a3B/nT+/9NCzy/mE7TvuH90iIwDsd22COjYXteJyh/PPPuR+nIaom
kWzHAFQvsbRhytJNsNp2sdBEAMm99lMPQ92ZcNK3yQWgt+rTe4/A4BPyQ9aw6MMAro0WqAzRMMDK
SUFgOsU7ByzQXD0IlpX7fm6lIh1CJIJHZwiPijN4Vf1nvO5FAp6waX5l/eHvfwPWHF34+Z+Lm1e6
UAnhluuCk/XzPxdUi2xEJivc3jhcdrG8RWQQ2/dOVqiRuISGSjUfkimsoQOO+m7U4LRBoHqROFBx
DNsOwnzMRdg6tOzNCC1nhf0CqLsfyu/txAmT1T/8mvFHsudowId/jGAW/iWeZ1uI8HApf41iMbj6
5m6k6k3aJnzfwi58CaQQEGy9CD9HmQcJPADPpVuBKcmHaEH1QAC5a2gxIgEdafXZY3kKsyPhnE3k
HJ4y5EWpm86FPoQKYRcq5gKy1HXcM4g6RlgtD02xR8bsK8BW8Y+sOGPRiDeSDm1kpAL5MksNLxEZ
bK88SJt1xsry2KSdu0cSud80FZ8u4GaHPh7l1vM8T9cE0Y9pepvHMqD06CCZWBRnM1R4gUBBsjsD
aH+SYZLvLdzd5hweaqFAFbanyXiqoLtxpl5UTcWxLact2M+vVE9V1EiHsSsD38Syf3k7A1XW85S1
OXSLVutwQ3UfTibdZtOOcX34UJd1Ojs2rPRFX8JvkobQqQTIXxsrrbKPddTHEFU+e6B1CFj8/q1h
RY09oWTeBiutchcyqCCmYI7BxdEEP1Om2gfbzxLHuLAQrk/MADJ5rdEdqJzLPFw2oRlhdTuu0qB2
4Ko2JeMSAsp4ozhN9uC2yj1NPLhzuEJprmrTwFzUDRPwChEZ8jchPxg8+/HeoxfsB0SwXTzaeYL1
IkYiEefuGhc2yzSHN08E4XSIFrTiRD14WiZbxMYRgJ4bqc5O+AqhK3W5nSnzxnU2jpN/myPCijee
4ju32kR1AqW4eZxVS70yPdNd3WbIg/Lehr/l+6SuOUU+iJ7FhmblUxGcozTcS8FEvgQdEI4URTBu
U3Y7TxMG/AjrlmfqTvMMSOsvGghp7qkYKMln1g5wnfNXoEMZQk8jdawjjQplaGyrAn8T+lZUZ1ug
IyDXfab+EY8gzhGYyqdrMw7BFzuvo6OENhyeMd3aUpxfIfTIr/YEKSz4SXirxhFKLwcjWcCxJbun
LsAY2KCwwY00sqx8ZcW82Xgd1ITr9DXt03Q9TDzaccMqPqVTgAWIm74CAVn7TpNbB7iODlej676a
ZZC8AheFpYRuzLMMveQOq1NnQQ3aGX50pWvcR0GeHKe6SX06ASLjBznDGfNuPEOqDzL2A/4UdJI0
eMwLz4b66pBu0qL3NjU3is+w3l6OrArWVlqDWuohjWM0hz4ukXtoEQxc4ukS78zEZeBY45Ih8sgW
xRCxchngIRaYob6nVtOJOt/Bzn9DRWV4wDPBePU2VYXfcIkYzVl6LXuAIUa0DiwE8qhY6ordgdK4
vfVtBvCzYRWQr4Pa/kazuYVrbGCyK5bYhZsPljHwa2YfqO1Wo8GEyIB4u31VaTR6jz0LrFbmb26n
2F9BRAS0oRovTcRj377zHBONkazb0Pdoc8aPNtdv37l35B3gxPr2neefwxraBvmKzpoKINgn10Um
fT7BfKDvjXhzf/tef/edadBQG7995zCpINiPvNtdo4d1byRi01berkBuDhy0tgCww+iwtKCPY9pW
gK0iJ1JErth61CKNHGxFncLW7dazAakjFjKEa9uMC5nn6IGoXgeRfE5sBSNpqmOQF1VH+nirLTqL
LQC1C7SR+CrCC8BOHuK6BJ+jgsobliDpA3iX6UOZwZGy9+6pA0AD9oqBSrWiYsES64rB1JGGwAFM
+r3q9ZrqaolkcRstYYU67vIuXb4Nw7y1aoDLaUvobltd+sBC0dyNprN575GVY4t/Zptvaa52arwT
rojulmVRHKgfDa3CAXZsbKh3VKcH1h9HHr9M5dTupF2mPiK78YY3g9izRGencKiwUh/8QBc7meSw
t2I6W6SqGP9Q0zrVbv1jTKdv2EFbn2SO5EJcBRqYcAjfTTXHxtJqwvshgI6M7qzsi2VK5IoxCIBZ
7HQa6zUWNoT4mym70pmHMRf7OB6cHaQBN4V0IC9kTe6hidUfdm+VSJMaELd0pDhFeGuseRGaYNPB
MntMSm/JAmAejHpVcghzpEBZvMqQnSGhPac/EbWRAy5yDKCAiqz8u9GG30o4u352BpYseT8GDzX0
KX3YMDDQPqa3c4PFX+x/OW/UhvIefAjQ5pTqPwElDIKzCUTBT+eDRTf4fHldrL2xgII51M/XFTRA
/CCFhY7uTCy4x858BTFvEXRW/eLVoNorqMZtGWIZnzzu7MtsnrXyzKWcYHRkD515p6MEuRwaiVhk
oMrxIfDMYu/CTHpFAzK9maxYfgG1JIVBTl/vANOXj5PnXKh9cmLEdM2yP6sC4XmwG+F3Pp8p80II
fXH3EbddsxuYStalVQVfgmp9G2jLbmW1U743GSJcMPn7fPsiQM0uDI0Ll2BDcLKQv1nm84QALu3z
qNWfJqnGrQUq+Dpr2vYlKcYFdTBs8PPg3ZcdIL5UXj0J8yk6VS1A3q6xariEwEAcHShg+tRgiHrt
4an53EqbbySkSjcqGYznnOMvP58TEnelPymZIoULxA88ksvb5cphrL4A3iW8OgYcaoLZRJhGVDEQ
PwgkvTSTE26Gqai2cCEZP005fFbmC51k0FWAAGZ2cibDAwQvthYTXklPSFY9lSMcPCLgCbZ5mMA2
7Jb4RvZbQDsB8SwHqctZCIYazNB9MAaYc85v08qIxbWYDzLF2q60Y2NFr8/I69AgvylnqG8v1CKL
pk0O3Z8lDaJeHdC7I5aTJyo5Q+vBdaPHazjPrQ2WueYeDKqFC1TMU8oN4z4Ji4MZdOHz4Oa4OCB7
3mKRVWUC5sSyYUWtThamvoHU3Y6Cj0CS/kgLyc5Umme0gKJ40vOMkKeDsDril6LEef8ki6cKfpMg
hRyBPZXHVnRYnXblYG17t72z5gZw3UAi+9BsDMUWD31nNxUxPOyAy5LHQFh/fhyVA5edafgeml96
HkLsu+0yBME8O1kqVzVLiXfkprQZT5awY9xYnbTPNfgm16li6mRn7O6tszaQ8BvazL+VLcQLwdAs
GzjdzJPVGj6kLL5PIy+9IjWOgL/y/midFG1WK7OV1dT4mdGJap5/a4vGXAGJzlbAO9tQ4nLi5zQ0
nFVmeDmMbVAse0iyByopjlQcbGsLDBpWUXkgHvRUrPJRJ8+hqpDJmE29sJBOnuGWIDcVC95a43RI
fCg2jTtq7Zj7ynNV3dFQI1xNNgNjIS2LC4IvT3SeTPNyT18qm+cHZfyvvxS1Zog+0pcyoPCJxUJS
boJxYkdCed7wnnNRIwG+CLCTuYkFUJebjMAHZGhoBAiwz51cEhN4n+jWieaM5k4iyya/bMIVtvRL
wJLiB+BApicbaPekATuYSqzPsUSDGjuVpGnv7Iklt1JajEc7zPsLtQWNdwe9LnlHJStkDyWkJW8l
oCqf28E1z9Smw+yrqUR0Uw1ncJhHboT3p9spWJUucG8ER9IGh8BqtdDeCEDI/OWCNodmgZnKA7Vq
vOcXZsaRp6FW+L/jnkqBtG1D9uS4XrrM2KlxqmSH1Fj+ODluvEkMZvpUDFPWnGQVfHaZE+FXDJ/S
cITaGDWyBqfK7drb69rIH4eky9c6RoieWvvAzo71iCfabWwDnRSZPlLXTEOqHIF6LNznk6q271Zw
fEiRfcdEHhQY9kD/p1Vfn1Mb1gJpkpk+8uv1WZTw+QUoBx9jBYzFCMeG9a2yVB6aytq8xFnHdwg9
jLCEm+dgAIJkdva56tVumIBRhziifjC9PjuXkTozwzRygEUnbNhMG3ZCc6uI6uYQjECcBVmZP1Ad
jK6+iMwCEGuuirwepvHzRmikCUYTrAUrr/H0xfjBBHQqUDB3pCKNsIq1Sjp2pRpTYa03ijRZU5sa
k/6CMMitO/XoBxhetwUiSVSUCHtCuL+7Tu7wBVI5zZGqGwOwRvxAuz0Vw7rkYBqBLkBFOvSV9Wg3
aXqiM3kT6BUR3l6gLOGL0oEJH94bPn4o6aXnA1vZrO1WeNKUa93krk8Du9w0rv0ft39tXXqTP4Js
DlgeZpli27pL0nhjqVE/UHehkZi12GS9fX0ZcuyBxLOXwG9qCb4o+PjhEs5OUPZ2bfuSuDMy25D7
9yr6lAzuGki+4USlWxUMN5A2HIYNCLVvw6HzbwM6PnZLKB3sVDG4q5SD5zACBXvpYpndDkEtZ8OF
YO+1OWRmshpyd8Og3/rZXtuvWxfGfp4qIr9PQvOEfHZzAhIw85MhVd+CHYWZ39sZ7/62ncbj1Zxh
85fma2S5XL9EiujQNuDmkzv6e5FEdN6LoA5BfmbuDJoiOmP5/fTeSmNrwDL9ymPDTiKDdVfb5g9K
CTtSQaKtqpwNpYSxajuNMCK4NliFUq8gdp/GHnrFYdZ765uHkmU+dW3U3HvcK+9TO/1ESJgiDuXa
LQpv3eLViZTsYnRAqwTJON+862ylRpUdFbYtSRKpAiigP7uQxlYyqNKHFM6wGvs8GReupy/QPYx3
BJC61RFMyhma2r+Zu8HzGwCRYoACusMkLhqElNXEAdnVIM5A989+olZYjMHgGL4OadKH6yFEnK4w
eqhpmlbOTirxViayYxd7PoxQv7iEWfF1tKpkTyWql631NpTq6MAcY/BHbNruhA2t4wji1IfRrbtH
kbT1qilVve7nIjdMd+fEYbSk1pzH3l1Z8T01UlXRdb5nM/OeSvDLgTzvmOUHeLB/nI2Z6yisnHs4
ZTdXIzm1lu7vzdn+vM+QQveChi2ojeqc0ICNVdQjIDT3pzovOTVVax27ODu/D3TGgS2o+MtAWwuk
xTEIfLAeYYrp7Uw0IM50sM0tKdOzxjoBogsmQlihuzUMbR100Du/fcIKf226AdBfDaJHiKQhSjGz
EAAP6MtOHKnUDoY4wBjjlUp0AOR/XMZwOt/YWQ+h7k6G1w7x1HkwTRNEjTHf3ZHf1QlUt+cZGyXE
se8NdXUUQFKphgfk9Mmif1IMWWufK0dCAhWXjw5xVR1S2zZOVBp78GiH3vxEpcrtu2OVy2mTInN2
jEIFR8n5kPznk4i8dtMk5Qv1SM3yrQcVxzRdCl7EsCXkDSRoQQKaYFm78KCWfe7L1Ltjc0M2N+Qc
YFYIwoKmn/feHcjGbyPAdv0xFRboOiLddTNEwTYnfs+hfjlZ9TWbYQouHu3bukAYhTpQXT+LARnA
wt4G1bnB711vrd2TI4alk1gRwNKan+nQewNs2OChu+5gqIQNPRqUnIHO49zCwV8cbITUqB+1Alz4
2MGVbUvKWtpzYIniyAMJa3kmNPYX1EDludUIwm/AfIJ/r+AlpL3eenj/FBqj8ou5zgjRyhPvY+t7
vyEXR5jdfFV9X74gOIt0CP78Z+RdrWuJbCTVV/CgR9isLrZsiMoXhW1SNhTOp67FggcSnNhyz/Xv
wzVcag4VoNmXxoJizQQfp2dsJCCAPn+q5jr6RHXUSv36rlK/tkqvfxubV0G19HplbYzJBkmuURBJ
ghL/HgCUFVW919On3GnCUyt5vfFEMj3yNDgZMOn4Pn8AZLKnDzCFv9W4FZx8b1bkAf4SbdyqvVGZ
lzTAHiKivxx9rL0JZj1y7BEgwd/UmQ/UYE+W2nt/jpD4l55vVCAXxi3AeNiTb+VDs+llaT7iT2ls
+jTUPhXTGkhjgbDNgor1kGCbhpVCWEVWu7QNa933cQzsEIZ6QDguStx5B6OxzUeauIpLBFbnonIw
sacRaw8Q4YVO8CgvEBhbFcoazt5MDkoGWIQyEfodWE9IZQcNt5+hGAZJwyQrlqaX8mfD0YjWGroE
z620n6uifhmFnV5CxD8f/2KQYY7M17nlnDRstQ0jTrBW8sMQqEvcMX5EH/rJxxvL2Tq2I9aZYenN
CIw34uN4+VLRrjl2VvPLl4oN/FSXU6bK+3FM+d5KPWMJGajxM4No0rJrRXZEyKV7BiZNc3gmUC9V
cAN0M2/47EmI9kLwKTvanUG9aPBf9bINcEG06ShEQ5LumRsnmqFo2rfTUvGX06JXnfb5ujR600f+
MDu/H2IbenAFO73XZCbe4wtgspZVJYojNcBdRJ9Bfm+PDMK+n3WGexnvmSe4hDnbbCzFOkHm83NX
1X46Y5ZiFyYGYdHIYwwl2Luhg+X5DcyEkUEVJ09p2byNNIPsNpI6pP8ZWVqZfRtJaCdYTN6PebON
4FXxWuvNAMGqHxWcKBdl0TlPAiodq7zro1NVGsmhMgZr7Qknf0CkBbktt+Pf2qld0KgkH19aNUXP
DYLxPlBl6qw4UqumQPwOJNjkGteBWoZZWn6NegmVB2TOkgBvVKOoP0+RV0KzpVZ3kIvsdrLKX7Do
z/xy4IhFwXgJek+j/IIFJzC1bfRjNjpJwHp70ZnpLoNcRBezCaytlImzzW0TSSLg72HT2w8v3Mlh
Y4N3q2kELy1eCK0pvHNQmvljBwrBsoBHyNb08vyRIVUFuqc3LQuuisd+7NldA7dE3Hf5I/UQg9yG
05heqMqpvHoZS6l21H8KO7EpMzP1qRVB/OYMebR7OhVVSTX4sNpp76nUKNsD3wg+JjR3FFXG2oGn
MqRh8WWc0M4Bgi2+UN8hz6pzFgkwviPDhplOlD0idHXuUp1/sSNgpDkkffaVlMDWTiB11Gb+ZQxG
qHm2HD8KeHl8LthX6m6YwCYNEgt7KkKXwc2b/iW323ILZ716TdXwMfUbHmfgUmTWLrdUuaJJO0Ps
c9yMj45uQMmz+Q4YsuSa5By+PRzg7trt4E+VdwFehSXe1YgmX4sGKCM1diB56T5ZOmHVbqHiZSBB
Opf/P2XntRu5EaXhJyLAHG7ZuVtqZY3kG2LGM2Yxh2J++v1Yst2GYSx2bwhWIDuywjl/+D9e/HWr
9dX+8wZGjAto2lWor6yKDR3MfvQs3lIDMbLeqJ1Q1ZfGtGzreLS+urXl9I9unZ//s5vLYumks06+
nxNlCU4S8WeSdUEoPQO/hG6xv+k475boQb/reiAeXLcR4bIOoqwPhkMAN2Onim7jkIcnUHCnipH1
NsRu9y6s1r5ORZyRxuRmg+tAJu6ROEyH0CXn/zts9q1ulgQnADZdUiMIfrMt3OSwTtSfEWsZ9lPW
aZcoaPoL5G5/byW19pTOCL4JON6/OUN/NdX1S4YM1Ji0P+sSi4rJ60YUWvEerqOgvHr13J+QsZ6P
aSS7h2LWUBXGiuSdBNGvIh3EH7F+dEyL99EY5puf+xNuNDx72koyS9PGOMAM6M+dWHBrHUpnl6D9
+aqvAwW79+mH5kq0rImJ4Rc5HDNLj46z1sbbTprWW5l0/rFuCEKo4gyk7JhpWfpVxOTUOpqBzL6K
Y8xTWmB9ttWr1H7L9YlsuVWWzK8UOyedKLrVV2ePdPWxwUjxq9Vt4+7oERH6ulZUHuu8XGA1uF5b
u2RP5Gxg/7i+K+g9BbZx2vDVWjgQSXtfR4VybQ2COjnGhjZ/teZBpB3iwdC/Wpc8jQ6k2CFjrHdu
PRIhWIJbX62OgdOzYyI4rm4lEt066B06qqrI3GYcll4iW7BeW07jcjCdCNOU9XWNwZwO2LdB1Zrl
Sfp1d4zm8g3voWkKYVnKe3Xg5/3zLLUePLlMd//uoboJKK8hibz8oIqyxmS4FA6mSat9ZGGb/n2w
dOCM6uiBydfyEEdxk30TI36qKlU/dYir9IeXgCxVJdXoauhP9sW4T9frb13TnFhUnpILu9Wps87U
X80SS9PbvSXOrBdfOGeZRMx4qluUwrlt0MrZqhsbBYNPmMAeL2BZX24vFlXYjzRa9ZixIf/H60Ph
kIgclelO9b29mGdmJ8eX9d2tvo+14ox29bt65du9k9L0NwTGjK97eC+RZ0AVXe1W1EFLcFoRAS7Z
88oq+6s6z4XThapsYpXx96lDKg39FiQHLK3Y6gAs7r5OVdeuzrVQdPjxqZb/5XZdnhzMKCa1sL7k
vN7HjXt2Rapsz5qPxEhg7ozUZ22GDm4wGsGpifmXq6LrZB77JlHd604Qv7d4uKl6Y/KtU9PqLGMB
X30YEiqYK4E7g3K23wqiAao+K4LptIgJcqC6ObY85EjAFRIDYUFrkApQh7pLg7t2Pahi1znNXo8g
iqu6sWlIUpPjr0Pd1G0iU6l3n3qdd5/lctsH1nJhEraJja0NbuQNOwJfzCtZyTpbdVQtRoJt49pb
rNfe6tVZEBl/XqaKX9e2sXO2KzRXfzS5PMyzqd0Bach9u7hXh9lOEKxaD+pM1SUkjLbgoNvNvxqQ
GoeAuF6rOqfacJj1ujr/q171UJeSJo/2Lcvlr1f8rxdT1xpt8IMA4hqZI/Sbj9G811d7xHk9gOv6
81ArA8UcWsnJjfVdq4q3PqMV6xs90MaDKb00dAwnwVC6jU9eXeSHUcT5exJlT4pSssgo5W/R/bNH
ABj9f+8RaU23nZcOedgABdGg7whedXF5Z+rezrbw2r1VeXmKOMKtfLuiNbP+aFXNPfSY4k7Vf3X2
Zt3bDgWOdk7fd49ozcNssXHsmIidBKT7Wu+ILVUVNrPTPX5V1qU8AOhbhVypq9aDbPNkxx5b36rb
fDUYHv4xGWrai77aOK3eTpM265s8j/rNrS71hed9lSvl3XRrMgzkVEN1par8R7sqS4kWxr9u958d
p/UdqBZ1UHd0Df/PuluRp46JXfXxywZHmH0GAW0bkHGZwjqe6/sJN0YyO1WjXxq4KbolKKqWPpJm
v427Fm4lv/JeVbqtu5qCzFa6zVq0T61RPjeJzlhiJt7JDzLCJWObPZn+h2pTNSBO06NH5HFzq3Md
fDySEjadkTntswAr8Fw9q+7qkFsBy3bd975eQ9XZQk8RDRHyaFb+eDQKHQxMUeT3BOPye0ns4yhQ
gWiiyhj57/ocVYvqA5azA489oOO89lYNcCeNfTVYSIYVuXmunGyQr1GB4a/TYIUX+PFL4STTp1GA
WW+doiMP3WBKl8cAJEo5n+cGUj0Lx/gRIU0MGjUYmBlb53As7PknRPsNJJQxDvN+BGtkBWCWbAQF
8qR/1SKSeIPVIt3hIb2t51l60tZ1F9ylamdN8/RaS8DkiYuyvuFnp687YXRKcCVC8LHn8cuL8hot
BSKqXX2xHJM8rjfnNdmhv8rqTB1kIqujLS3EnuL43v37QGgN7vvEsFYkvnnQffmpGm/1/+q7TI1Y
sW3/eY/bpSLzhzOefDt171u9OrvVLbWf3CXIZq/v4F+vdKtTbyZbkF72cSH8u6tf2smhcUuEtmJH
3iMMi1G9F1v7yS/krk0X8PvFU+BB5NSqzn+tS/Oxxn7pQSeR+ip7YwkXr8svw1gEr0vUyy1xF4/v
gFZbju7eYvm/M9disHrpLhoQHHWndGgNfGPEd9XoIBX0HPG4sOa+azOnxoYt5lHHe51jtMrZkoEC
y6DK6hSZ9PEMonXlfUzBWxHh851P41WVoHK+FKU+PnyVhE1gy58ev0qudyyWSn9SpSAjQuKiG1Ba
3jfw59CGx255UAcTIOyujCwdiAJ1ZWP/2dCCqMRyxfd3ne70Lgz/tQVRlTBmhDre7tCgE/CQxuJQ
5glm9H/fGXJ8sCst0JcBJpzQnQp7h/aY+9gBunm0Ky89zrYHs2yogZasB4uoyH2B9bwZsRthVUpd
b8UHq10mlqeUVN80sc2wdRPo6tj7PPaYJqXadKcn87gtiGz9QIWnMdwfLUp7Wz0rzDtLq73rPJBW
Uw0NbHN8O/XPYXTgcC7dLwhZ/mGWXXUuMGtABPB2mgLPPpPWlcsmjc3q3Bku3l2TFp2wdCDmDKHS
ddr6VQzAwJnh2xPBvfq1YIFzaLHC3qrWAnLhfTsW7wSj827Tj0vo94l8rtekKiozS+h4uDgOcYAp
AAwpbEX6Uj9LI1q+Dlk5/rP4Q1vcAqFfLb4QFYKXsp5FSyX+UVQN/6rL1361X2JBqy4xlm7H2OIc
W+BAkxBkPOZC7Dyht7Bik/TJcFqYMI1sfsjBfQ0m3XrN+sk+Zp4d7fN6iL5p0AgmoDQ/mgXJ0XKY
u2uqF9b9RLZz07RT+TAlQpeHOIaJVoLyQg9jjE6GzPCKlGb0aK4Hdk3NdVyJbCnh/h0YWBbpcsQ1
hkbVjSn6F+Hr9KzuoQ7CTQCBx3toqeDShL3gbY6UoW3Nv1l1jdImiXRcofr0kAwgwqPBEdcUHYdr
1Qg0X2XkEomgeGsQa7GwO6BPFiZMtwbNdZp7DeCm15Qo55bS+7DiCK1l0XoXF2Lxt7H/4a7VER5Q
p34NDpIlaEIQzPHRgOuKAtao4Y7qaneQh+3dGBckftYGVadaHYNtLmLt9AEO22zQIAy1YvEegg6E
uO/ZyQ99zp9l02ivNdCuo1xsc583pfZROtpGdZhx2N72TWbfqSujEqiOsl7BZuS5MHTyu39aQXRO
zmyXWQ+p65gPRCTHfVxoOIj8XafO2lQ0mzWcsZ+DeYBDyM5omCefPybXqoPT5uY1qF5VwaoYIMIC
0N9pqryfXjv32Y51d76zYfBtb1c16/WxVQ+hnCPvoBrUW4nAPmDhEyMyv7pie1DxtV6K9xnP94eh
NuKQhD4B53aZD14jvZ3q5kekCFw7YN5dW//fVzlD0rz1mC9pljk8Ik40PMJGQOrDwieZTNLdrb5P
ShLFy+KzHaSbashyXb8jxHpSF6l6Pi+iD924hrg864FsNxH20Xe/6Y7+oUR10uCA7oD3S4sl8v2G
X797UnO3QwC+zopFd5I4Rh1BZlkPTi3/vJpv9AP08B9W3P/idvH9l86fUgD0Vmka4eDilEQYet6k
AVVDN0wPZZ7pWzM3AANL/342UFVTilTpYB5iPfHvVUnVr1WqV7CI6PCV+DXLCsCf7YqXejajJ614
BiQM5WU9LFgybdNmSvaqCFx0tVFu5kOTLghb+v2dNLr5wVkKhCzJum+gVC0n1Zh407zHhbncqVb8
bqdLUeLDo1rbAkWvGRyXalRVMC2A2trzgyo5ETGGSN5FbG9Kc7v6TeerncYAoHSbA0jfqOLNr/rL
6EaVp7WPbLRuozytdc+f4EYb84vvI9tpahiZsuRdXjRYPWwmprd5Lakq3TTfkYnN71V/yV/2gE08
s87awwdG9DQImwA+NwsgUyCyAVLMxEbHTK7YY7EEnBh96vxp1l1Wj3ZyT15K3/KGxidk7UwWtiHj
5tPUDjXgSjPbzMWM35424BLQf8SdEzxmZ5fB5smD253PM9nWvPAONtH1ve8F7t6u8o86rTVA+q62
EaQnj6RjTwgBJ09BxOBuwFH8zSfQbXcoNBumbaFxYU9XdaY5wI2aGgFH0+VnTbWxwL69XkWPgw3x
J2ZpQrFEzpiSRz3C7VhG9tavTKK42YokP3rT0xysK6IAad+Y10cCY67OltkumzczgeWNfMaZ538K
gbH9XiGx91zrVnyK/eIzGOLvIo2DQ5QYwTGLNGJbbIeZJRP+Rcubk8z5wV3RDL6cTmlb81nRz/ET
bIptJ5yRk3qsYSLuBbIHWQT6vDFee8v4LTBMP9RBhG3tPiLaqXlha5Eg0meAP2Pcb4aRp4coQYnn
VIdtF5oh+mMQ6MifkycMzUVAACIRsQP07EE8rSe5JdOxG8eeeVnP08sEbDEUVXffE46Pidj/zJwS
idnG6nZxZTT7utOKcLQBmJr5sEFXEqBT8mm4/fK9a/oD/oUnuTgPVt3ql0CCbWVyGnZB0pahkcx/
RP33tkR9mb3vL6Sw+S7kJyqDhzQovw0FYBKz7qHiVs8maLVwbDGXN7VvcZltnLZhWmk67MeE/T0v
P9D92lt8M2WAad7kyV86y4StY7/DBmjOQI7ZnWD2EtrpQMhA08aNuZQ5ACvnNzMxFwDfrCmDpBIb
OnxCJt3VJRPsXGA21dTZNXFBVi8xeTsnw6NgqvoDaNHv2liWr330R4OE7gES2ptGdJR1wnKtJwJI
RbIKTk05k8fibXXDvILH5JMsDapMhBeASI6/8jRur8ZsYYaWv/bDYLxZ3nkAQbnRIvFqwAvZVigb
bCfGACKe9gl78au9TOdK6DhxZcV17PB8MqDI7JaMH4NE73BIwJOek/gUNN3OMzFPjKoWixx7fOqN
pGXx2TWHxEV0cBj6R6AfW7udR1DI9tmofC3Uk6QAade/eEtFwnKulm0fle1ZpOOp7cHmIrVEahb4
utbrx3GEY1bZJcBXcF3I1pPtTzwsVGrSRF2PW9yAK0MSuVffA+aMa47oG/fQ9QnamYm+cUFACqQX
jssCj8HGAig0otI4sy33N2OvsXSP2hMx7NBuuhkUh35OAwE/vGkSc9fMjTz3GcLpD+q0gfeWh/9o
W0ydirJyh4PU+1NVE+gCHclV6i6Gav66QYxHUBqZYTEt4wGyRwnb2W5DrN4ndDQWeRZBYu6dXn/Q
zbo5AyRfeMISH7sU9sdbOQMy6c35F3OVC01mCZ6kWNXkWRmEzH7x2TURVyjjTVR7eFDl/s9n/Jw+
U58N3Ow1SViaP0zXexFRH5rk9E4xXNWdlw6/15KfRwTLY227CPjWaDeTga/KVSR7CB7aPEvQD8Z4
1RWvZbI0u7wHiNz2vwoPzRKAuh6yqXW9W7TEfxja6FQsvvYSIfAbzcnFsPq30umqPcoln12Zazsv
kvx4CDui/jPc664YSOGTqDZk9SKT4be4tTuUDBP3kLkkVOqx30dDW254v9mlKKZDkPCFFDWaLWbh
DPdNxZdl5OK1GMnrmw1bl0gcsrTYLwSUj66Qd0VRIe2TVW9jrW/E6g2DTyU2UXimkdHM9l0V3bU1
qhIZD6NuDI91ZHwkpkeoRrYXnf3Gpl+GYQdz0TlrpiaI2Wf2KReIXLRd84cwqirEk9rS2z9Q6UnD
yU6xJpc5hqnxU1daxhGF3jbunS0KyJUnX/RcvDe2noSBNbH19Ytr4rnxvrVG9IVjsKltUJxMg0VC
5mcfXRssYZ/588aTd3WXh747u6EISgzfi9rfV6R7rj2QxTaW3bV0eqK5yJEgpgYPqxM6mpSyfyOm
n4ZicD6sKoaRRcjpQejBcczRPPHludLmX4GH/pUTfDpjgf2nNZ5KMk9hIkgXMzlPm9kBzleZgb8h
DD0d2XnlZNdQs8mL5pKOHWOwP9l7zDPMsF+dPq3ceIfQPYFdbe/s2Q+2aT3gnZFBThVjelGHQTjp
hezoJS9aF+qwWwDjHV78DIIFkaWwcLWw79o/Ust5d8b599bsyIEl9h1g7EsNC9GbiSPart9s0UH4
JjEb3Xll/oqsuHOdmO7Drs3bYx3L4rGYweFpSf8k+iW0+yLfFSzqtibELESxUhy+jBEsbeFuegNn
5cYUFoJAfnZsCz++w5YmQu3HSi5LUDiniJXaWSSZcU5HC4ZmUi6XKs3GY4kI8h3QcOtgCDHfD0kR
s5iF1go8ptkPI8aI5JqMXZ1m3mPRxckubu+bHlqPLVySqRhAop3Bkrhs8DlMEP/drCjITZfp5M1t
IPGOEM6rawXYBS6ieZPyOGgufgNl6r91JO03ref0qO0naAz3wICsGUsmJPL1b0vDzslohupDa8iJ
Blk3nWrHdrZQXmXYMVx+TA5MnwReywe04g5wMtgHcKq4/vXC+mACw1kRqtbH5PY9Hr5Cx1vTwT+D
uMhHjCBKyLA+fhBPZ8OWNcOHEURDWICS+ggcpJCcxW8/4oohAh3D5gMK2YSoNhJvsWadMRw0r+hP
BgQkvGiriqlYzGupwSKako+ly+oNvCQbTHfc7Rt7YpK17XPisieOYnu4doi4XiWf9TL57R7AGXtl
JqBtHRRQLXPPuWetTUQpeNSWVnvtMr6y0d4MLu8SiaEMKe9pRCMZUZg+ttYoKGo+QKOA/cY46LmT
bWxcION7Xdckxinyuz/kpJjRBoHjX72Q05n3A3oiW5BC7gY3LCscDCt/aJzRC2eRWbuMEHBoOcPB
rLIAT/J03C/1dcia+djLNLoufBYtde/ALL7lSSQeCaT2IZpUTFmtpj8ghY6iX7k8uvbMhF2184ZA
Aug6lLtJTLGT1Ye030Bm6PbWaoLal+kGRnz24I59dQoWnFaRdsSDpV5+q/oKn5FqOTS48u3mOngH
HLzt2zGF+MLzHy0gfufGF3wUF2wIhsPdAlrbc3dRlsRhlBNolS06OILTfZpCGRIRGl/GmD+6WnY1
16E7zglcuUXfbnu0QzV02Ji4BcQHAgJosUbOpg8KL9SLikQk00OXRu7zWAcE1Z1iL3urDseKoEYV
xP42wwAulGSWdzKp3e3st8MZoQ73PhVGyp9uAbcgCZcZNgNqyRL6wavSu9JqAOladzPSdLvBmdML
3I7mwMLf4Z09oJvWHA0UM4Qmo0vHo4o4VP277S09RmzCOQ5I0SRJSgh59oxd10XVoYpFvrHTN+ka
zWM8T2ZIRO03Rm8yzKOYz6UTDvNQh4mMtQe3lv11cictLEnX30sxig2azXxwPTgnWG+UFWGerGsf
iXYDbugB/lQtCpSlg4G2Zxgo06N5GSJK6+tGdoXeuOcvMV07SbYRG8XgHEc+jqmFf4+Q+2GItTwc
fP3BJqCzs9x5Do1OO3dB9SaE692VnfarnfihJsew7u26KXdyzn5KC/xOi6g4zjmPVd+md/kwTqGW
zl444TLQMe+jCsG0orvFGSPvaDdHuAeJAaZ0H0WYriHdITztlz3Z48WOgG9NdbJJ+snZSMH/pK/N
4qyJAQqoRWB0nqqTPw84g/hVc4fm2FVv2VJZQEUsLBFNLDcAy7IiE4V7aacAR5eJxZPRDvIAyXaX
TBqUtUYsx8LJJdDK+rWT1ZOmA3hDYFsePCk/DZGbG6s1bJ6wnIcvsB+WfoIlt8QnP8a1aI2J9kOS
7ZCDZgUfG/NWZ/dRB4k4w1HSyV4tv0lpgZVjWbDloYBDgc/6Zpkm3If64DOPSjvsvIFYBzJNU442
tHQfSJVO1wmQIZpFcp/78buHWM1uCkzcTEW+W6bYZTM88AUNg9i7caTvhJe/Ywg0bRtCZjskV/Vd
noAmrLQYoRWzvisn9LBkxBRVuLYVekjC7bV08DZdkXYbESUHYnD5OUN619VN98Ia/w6zyw4Z8/TR
MgztUPMghdH8mAPgGItUPEn2s7FDotnyyZsIeCVdI9mx6q3JSp+dXW3F06GoXWObArAJhY+cbPoQ
i8lheSOHTQFCcut42VMSiIvr+O2uQyKXvHWh7wfoeMfF0wMYv4icMIZDpRmyYt8j/L70boWcV4oX
A3rq+2jWd9Lz2xC6cr6PAoeRJBLxDpWnTwPdnV3Ty/HFKAgLFbBvGtPE6isI8Cy1EP5qonTaYv74
wk/lE2PxvxP+zPdCw+litrZeDkYmJigHWt9rcTRpEbQzowKYzyTeE+Iz8Fw3GthAQO1duxlYUuwb
BwXzBiUI0OFV99zkULgsEoEBOf92AkGfT/Yc6qyk7R5rMMafH8gsjBeR5k9a1CybQTeieyGtT9cm
D78M9TntM3EqZ4ZrWwPOVZHNqL2Lxy4T6ukF792tgQvdpmkMFJGqCOpcBE4pk+fOLAF5TTmajnET
RgisHnSNPcvQOO3XwVlAQdhVgTWS6zxFQbbs4WhihpFBSO0XjZ36VKQAAYLmhOVlf55GMZzV2e0Q
u3Z/LlKgU3BqmKk9wu3g2w9zmfsHftz6bOV6fXaJd+27pbrOiP2ekURazmnBpi2Al7RRd/M7kgF9
Ph0aEozI0FyIXvghof6rMIL2nDXle+sXBFBKe2yPS1KwRQ5gNfv5jCxxP59Hq0fL3JN44bpGUYSO
gzqLWdqnQVsN8erDNC/lmVmkZBM0RTunr97dBFRAN8QV9yfUIvHZLexqoyVVwl7Kj87qwPKVdWiS
XR3C7vtI09vz0rfoZY3OoWU4PLd6BnYxYVkaNm31mmbd77Ir+6/vSp2prylZHLTP52jxUX7pxSFa
3SjVPkOd+Wtxtebj9962dTnxpjm4UzSe3fgNUlPNQLczkPpnd0FWNvDSd6uMS2Mj9SY7dd1Cwn3Z
GmP2ZGhBips9H4zkm4MMJUoQrOCljKINg9T6BpqHoZLXTGO4QEJ3k2RzVISJHkWHJW+Oo2wQVihx
RUyT09jBS9RYrAGDnayzegeIeZAX9pY30nY1fhWWv2zUqTSSmu1vZIVJB4gSqRDo369VGbC1Gm3i
NRhSnQE6mGcBx3xTe/DYmh/+kv8g7uLzzUZoyA2m47M7powHFjaoiTip36o2p+rcrgdVVAcbMQ/+
5utP+V/NEUb0/+g9eoHcz6MguFgejHrcYLb8yeak30gbVbidq9kIjJTZcWiKgKQOHeIa/+/KTxFL
n8M2aMFnCq8BcsdhAPG3n38KPCXIAE6G1t1FeZ+ccq1Azv2hxyZw3yfDUxnVdxnjwBmVbBzS6uI7
cnIxgXIJTavHY3YxHyTa8ITDNX/nZa0WAowmnRCny3PUFCVj91LsjTF+8siKRcULvutvre5bh2EN
E+iOU5ynGJnItjUvs4G1zQEigvfStzzDweCDlyyq10DRILEfKGOIlMN40io349Hx56uYEWRzPE2y
aiLOGCDe0Az5OdIFutydxrIKMtaFr+aEFozmhAtZ51CbAGn5lhlmQWy/oHhU1nV2DqrlJz82/jSA
Vk/2WOKtaabdNiFFZo5dcB3FYh0IKtewxjYpW4it08rqQS8gNQ5sozYir9Owz+PqwUnJOCNkhWh/
eYBov2zJwgT0QvDZmlC2xePG9JfsA9R/e4nK1N5giVxupbY0dxnCGZZRae81w+zem1r/lONL9IR3
JjlpZ+l+nzJx8JYO7/nOfvE8UR14BMpjRBz9vSojFBNS7Xsf2fUGedoBxKjIr5rOvkcGw67OE/E9
rpM3IkkbHLjtzyEWTwiier8KQTyNecEsNfchj1i+lHHahK2ObZst3R9E5n1iAYxRnt71R4Ilz6QG
4bj0DUQroiXbKpbZyURxfusV9nJExXQ5LKQOtqA0re2idXLH8nFb1WN60Js13hEQkSqJtHaid68A
/bErFMNzCZ/ESqvkM9JqFyY4yQTzJav1aiWvJDvdcpdnOeqfnTQ+yrFrUCeHMEm2nzwMXi2pnwbo
AI3lFs3l7EmkWQG5NZsZpHbdXOSXpqjHi7NG72agvqPVNsdgaLU3rK93IrAIqcLY20Z9vpviNH4D
KfhDYDR1b7em9mrpjoZ9hj7u/L4A2ehUyT5vJ/+zJX7dBj7YehnNFwKf8Ta3kVMayCAfUeTf+ii5
f5fBaG28zDMe2AFYp7ZO5EHCPXtJ7A7WO5nwXy3ywU6Q/mwxJGY9bVhPQZXXq/eIfQysQTxZTURo
QxPl73n9C1mBhBxpUodL6wYvoI2jfZx4EIabBY+tJVseCDH8nM3utMyiexll5z/1CFskJXhmjKbb
A0rgDEcq/53zZs8q552RS8vDW/mrWfVUlaqsDqr77epb3X/eQjW7S6TGecTKtFNM5BP2x2pq/HVa
jdgdq7I6U/PNkOh0UuV/nN7ab91VnTr8q07dR9XNRlduLb2eQvZ2OdpvZVkzqa6nuscShnDqX7XW
YLMgWNtzDcjuDj+2P8tfl34dxUwaUHO0fZyJ5qwO9TrNjnaF+Jgq23L+q4x6NavIIb2rZjN+dgyd
x8EvrA0govhZ1dWFy+ie2uNB1amDDjddT8bo7quqcLPHmGHsdlGHc+PJRs3/q041lHJpye+sWsfr
zb/qUk2GhjHop1sdO84NYvbWQ2Xnxi7x6/jg1EiNV1rjXPXa1q9RESRMfVP3vfWN9wIg8oupa9N5
iUSxczEgeqrmhe1TPIdIvFWfCYiLQ4oB5JHECKxl2ImY7G0NMxi2Q5sTS4nKe7ca5J2d5gefOfaC
kydLpCXLTzDHDhlb/kuJZOsBcZe3ss29K/RDfaex7WJYid37sZtSVvj6fTZ1Z8RQigvuvQJLHYDc
oKiWnRUYLqYnBfpx1fJdeMhO8kUHLwT078uu1T/RWyu3YnTLnb4Yj6Sbe7aYPTKNVTZtJOqGB7ut
yPToCDIZJkQ5lt7bbBj0t8YbAYx22cqmIJKU4w+FBVVsfaT1T0v2kp0ygMY+dt6X0a63Bdy55zxB
pKCeqh/E8ueLqmpjs78GeXFSJXWAKBzvJdTvreqv6rrefAucob1TpSGpFjJM033XzQE4tU5sqyIb
n0sRldBgk3GnxeP4rOqSisUu4KirKgW4cl6SpviFDM2fHZYJqWqikmBQ1nuoQ2H+kYyOeFK3Ceol
OelYF4a3DkOP3YOttflJ1TU8t3edFl0DSQ5/rrboJcaPxlLomHhm897z4zU8wbCt6mIneSpKMqiq
yqkGULd59bsa11VVMi7zRq8N86CK6Syr55mo+NcdSiywTYBKCvOqQK7AQR/TOvWOqWR8RbLlL9Dt
Vxe5sD43om+3+n/3I8RfAoe0zL26363jYCQvE9k4djbFuEHBqbpHMtA+WdOqn9MkU6jq1GGo9Oq+
Ww9xqgHnNOdl1XyCmvN3w62zkS3esTb1x1uVOpvzqLq/1flp8UsPWlY/bRKEfivT+8okZSww6/06
u9W5WgeIoA3OqodGhumrWxk3+VEzAcN0JqrjaW1jhqIX3VtMIGgXsWbYq6IhqgI3hB7etefINxFF
K8hnjRWunZNRFMdUCEDVa3EUfY1jMDgTpJrYewn3zQpy8G2VTYR5Ldok1Y+mBLnfjb37NpXteBQa
KzbVmk8yO3ZtPW9jG6780LneOWpZlLgZ0TldMwQiabn76g0lW7BAvKuSUxjZy5onUKXEj9xXy3ZQ
SeqKJ1VV9TGriaJe7lQRxJS9wcPxs0HnYWtOTfDqJIOGJFii7Zwg8F8NlkZHvWRRp4oVUi/or7HI
UZ0thotHGAwX1RiB6Hj9ZvK3HjbjbPFc1fWjvt4061judkFQ3qmO2BKzppt7nJEwLgxV3cjMsxMS
FaqA/X2Q1AMkGqa8SU1sam7yTS8i3LmmcboBusjGcs3l6OVyL7whB/sZJ4cStZDXeHyq67bYBxrG
0Pm46l6O7gtBAofkr9HvKlBZb1o2EJ3K/4ex81qSFIfW9RMRgTe36TPL257uG6It3nuefn+snD1U
1Jk5sW8USAgqCyOktX6jfumChK/7lGdvljZOzPMZ5TCNSZmLG87NHEF3Rkc0feuVkWSL578jB40F
x4j4s9eZR6lV5VC/OsaZ0THa23hZOqCCLo6ue9C3EqSocz98a0YiWWlFSgoajX7S8sDZhuQEliif
s+1Buuyj1OwOhLGW2JjLdD57mToj35p6Fpw8fYf4qPtoL34wUujpyTCVByOvv3S6ghWPW00P/Ghk
OIqReHXK2kUxoEXGJI+3gV1CNdTREEQ1q/je5v2j71fqK06GgrjZ1Kbnv2TEtZKKubqqVFyfSQNd
tBSyFS5zDLsw74I8SK9N2uhHF8Xon+Mm/VnarnFqsLG4Dy304SamuDdZlf3F3Lv56ZrhfT9m2m9s
Ng6J11gslh6aad4wIc/JYbctcAkr2XiIK38JFvx1mNebAG+MNzNuzhFA3p9ahjCc8phiY/Ks28UN
yrz5odCI0+ZKnO/dIS5JekdfmPRVx96FyBC2Xog+fdI+mn1REwiwo591+F0NZvvoNdqCzs/d3aQS
I8zjsMA42yVoq4KMtWf9aY6H/HXo4oVdmIYXqaYVeqOAJm5h3tuPfjeRh+qGCq6GMT5Gtbnwy+Lm
ACo4PjUVGiGWkp+we8LEIbXrE0G/em8utHJW5sYzU3/+/EwOkgTFDhDUPlZI9JPUSjex3kYEb+yN
qT/hOvgczIxABkPtIfD1ArfvHNSXopVvutOiWZvlTxartbd+drWnttEPsg/pU++mw0N7M9q/Ogbn
NzN0vJesRJ4fi4y33jImXLQxYV72jQjBEWvG1XSpqegtPlc9kful1pMsfs5x4pUaesDlc+Mlh9Av
rbe2qDDbzbOj7Os8S31y/Pp0rZVm9dQO89lUExVZC/2UVOl8ny1Fqw43c9zqhGuolV3TH3pXsdEy
0u37Udcc1rxTtiGig2aANBrLntjiGzNN2U2m1/a9Omjs9ad23ptR1CNYu9RllxQkMLF56u+lcj1V
VjUWSdWCMGo2hKehzwhLNiGGaa5VhxCGUA6TarH8AZIANkcvsGeyFsCJqI6tTu/ZVedzF06v16rs
0eqyv0RWcp+l/V9mERfnjIjXfd9XfxcoYDp7fOWq7acdg+qNdzo/Ze3bGo5mbJpRqzYAyJEWWc4S
tQSDRj1GMMD0gwcjccdD2EOm1FI1eOBNgiRg9/N0u3gYSZv0c7EGepCqW5mPMO6IMizHr+1z1SBf
VNsKuoxBzVTO13bh5IcwTinyuM0BGEOxHNKSJPLSFpmMnggBBcA57PY1s/K30q/Ce6l53uQv0Eoc
yZedQxsrR2WwYxbSefeq2rl+Z+P7AWKkBfRCjwpYKovjF6mENTkm9OrnW6lqLVAOyHjpUarllMdn
f/BADi9HIuOZPcxDdP3D0mRb0zaq0+BZalY2EGId0ESRaoT3+942l0D0cnhoW+UFLoa9kWqqO9Zj
DQVXavL72kA/pXZWP8pvzxac12jFCn6ay+9egEWTrpV7qZaYy/No5rjdyG+zM2SQYoSglpqcLfL7
x7QkxEtimdSapeXqVqma+mKTLCCQPFWM1WbRnFSbzFCA+eebMxbTJg4C5zsA4puaLTzpeJ8aa/5D
3OJ9IhL6teygi5CUD1/w+eZTz9Rwg0dneQ+CIz2Vhe1fWmMOb3xfiU7kIfNTgYjng57F7ynybL/a
yXk2J/zaHbf8lWeFjeVyMl60ElNjNwZ9Q+wn+nUmEd8QwWdhoAVufJ+OeQwSJwhuSJEe43F+tefc
2CDHCXyjTO27du6KeZNVGo83b2qfZg9SKLadPhANRSLb/+6g8LjtExjo7lCRTwuqHsAV0HM4dCoa
mx0sFq8dbwDLz+e6qX5gm6mcLS2bXq2u4rEbHzX84N/xXfuZz+6WBD3K3aV/CO3wd9VlyUMUR+jW
po5ygKavvpdWrDFpbQ+aq9tvoX0kJZZ+MeZ5OBhKFO9dJb0JFO8n03X1YtbRbzMqfnRjaJLeqZyT
BmKULJuLcRZCY2MdpygwQX7wQiP5NpAkSifLBYpUkax0eLGTavR2ekh6qQII8FwURyLyMSk/TM/b
PMb8BXVisgTal2oOvJPlkfkE+J7uqxB5TNMBrDSAhW+a3r+1vrmwvu+HXHs21OYCEb3akIUKDmpB
RMxC7pLAy0i8V2VuXjvGwzh+03E8MZ6K1nZPU9YhfzgCUK63xBmVk6aQV4PTVB3gzuvIg/jG5SdQ
D/U+JQK2Q1/J3uV2vvjIzmc+j0hs2sHXKnPrl1nno02T/uCQuAfc7YRETCkUcwxvRy/+OeWYLo4D
2rlYLf6ZocGUre7hBhg0W6sP2yeSt9rRqqzwElg5UfmodHdBrhrvID9/DFZc/jFRwSQX9Dvqugry
d0iwvigRhxjabqMiUnfGuW94VgsteqxAqUhNispqtQPEeYJjSw8p/FIH6TJ6Nz5klWdkVDRgf/EJ
bMQ+xovhoddM9WUitbr3dHLdUrUQUrzPYrTgl5096MKXwYCMPdr9rTQZsA+OTmRXu8ZNtBevN1pQ
ngCIlpo0aYaF4FubJhc5YPn6nA2+zMxdolOh+YvaZ9m9TD6QVjMqn6SGJ1WwT10fC51l58jKhnx1
e5Gap2vdS6SkIAQcJOmlTccj5Nx7uQ2LhgOkYFJy4NXAXnQ5IHCVaZ9UiQoagR7MquPHTif7sOxU
lmIcCPwpkAbO0oNQ93DxC1Sg1lMGbnpBfDW5/uYsGopt5E0vU0y4Y7I0/aXxsUbL6/CSZiFfuqKN
/9itja40c6dnJ7Sf0+FXiSfuKzHN7WRYI9YkufFajuXPMEFoQvYRolW3iFN6JxCj5qut4Weo9N6w
l765oQeXCpuarewdVDI92K9bR9985HtfAoapp+zihcwgoKJFz1IgjlLsq8Qv9sk/bfoUZZug8hDv
tvXoeQpGUF6+h/a3eUzDyHhxi854SWaFQR9My1mqseJ1Z20GHiJdtME2XviATU4WXfvnDWnkEZXW
k70cXgX1Abi7jyA63LZK6ZxnKZK4YbRrhvHsBLHz3KKNfj/GCjRzHQBaYQawo3GkOUpnIoLhE1py
rGn8Nt+C+m32XKBxD7D57/PV3Z8iU/w9zH6AUdimPMOl07G4a7prVdpas97VGt8zqWFiWhznCoDd
tar7HDVnRx/gxoM0jcZMOq+LVWw9quBF2qbZv2g5L4bU6lbpT61VF/Tgj0rR29NDCTjk7toECxJH
q8HbGE4ePTour3mLdpY96eaG3C6ZYmMInqXw1PCoFsZ8L7XRd5v7qHaPhZ5GyXZulihwXTkb2VtE
fOVTSyd01iTxYW0zvOS3p6p89PqyedIiWGW/HbxFx0Z9loLnCAWPnmz12uabw1sdqeMtij7qcx/4
8W2t2X+tHRLWKShvNM1xbXOxK2vH60mbfkCwAhmhrTXa060exY/t6GX3fAOze1Lolx4SxEVqGGXa
6kY2vTR81lqzPX9ok8OspvhRt36w08oqA+STO09SuDVRQgdCAAx12kpVAaRLLqYedgkc1Zc69ssX
PykJr3lxdJS2LMqJVcZAzMO8KLdT5asbnn3/LJ1NA4/WApViwwT+U6rYYaUMs/ugi+qXei6fWwKF
d+i91i9FgsitGSr+VoUOitfDcON0Zs8FYGcIfGpHIhWklGbXL+pUxw9N7J5lpzThM6YRvG+8szYN
5f1kjjd2Hfbcz8F4a8yhvHhj3YEKmoLsrg7KfV7uFXUod03j1DvNCmaAR35zMBXDuesTKBpx7yeL
/dgeH7cvjeEX8OH7W7/s76w+QLE9JCcFL+GH38UHK0TwILFY6RTMALxSq05jZP+a3RwEW31W+wDm
hBKC6VZ7fdcyB9k2zD5yD38hPdvMoIS3Y6RAJPX5mku2D3wM7HoTDLqqDBcQE29a7UTHgA8CAW4V
SDog5b7Xb9QZrblWUwySC7CTXOWYjvo76y4GG9ALu9JQ77MuPWNGrdxWXQk9th/cc9ZDgDOMt7gZ
YpZ/Lutk0J5ZH7ovc2Zpl4mMNvGOlmCiUWyyfGrhTG3UESdd1IlJ3064AXhln2zamW8ki+E7tX/S
wsZ7XET4JkgM9lSZ8B4D49ZsYvWgYIyyKaL3eZ5fyQjtolYrD4Xdujd9hhsMgQA212IaUIC3jeoG
0bIvICxGXOja/lA6IT6uuu7f9/kvThNekFsxNug+D1vHNMjcFop2mzFXzaxRfTJSzjxU2XxjITgb
hIBEMgXLxUSHkzclp0Yb6kvd+fUe+8hh1zhOcJu69bxTW/1LMOIfAGKq2wczFA11Lp8s4B9PlW6+
KXFUnTLUGm+RSQRXwjdlnzZOe1sWBVESfYC/NfvboJr6W4AEp65GkLGtk21el0cvG71zbkzVLmXe
wNLKDDcGblrbuu9OVrUgAoNO25uDnRwACP9Aqun7YiZ6MsmSb7la/RY4XLdFnY0IHs+N3SjA9ZK2
vdEo0UkAroWWBCv2zuBrb9iwbdQfVaJP8OrM+mYAaHBWloCH0TzJjFpbptVMUXiMOvIgaYgwS54g
GRENrfqmZ997W7lPU3i+iKNs0/gJ9PKf2TWqC/k3lS9hUqO5pl6motKeTRgeJo896V67HhLwN061
NfIwuu3yKrgEIzOMTOP9nUJ8edKuRG5vWJ7eMiNk5fRoUjjRG0a9TDATYqh2VdfH0J5+uKbq3o5u
0m4JBbYhodAr2AFvNXJLtnMO+hBHiAAyjZZjWlbUS6TkC0SAfDvE0a8mK3HJjswT3/I+AbGCvFV9
4IL+qVMsYkbC8GQfMOVoK+uRwIi+iUGX7fy4efHcBo6Z2+D+phrFOawZB2PF3M5D32zLjphAnT+i
aare9lGk3bZL4ZgYVjqQMNN8E+qBvzc7kHqhprNCUZyOsddq9kGSuFtAWYeoCH4pZB5QYohQFCKU
8bO3hvK9Rdacj/apy7Gxc1w4TXpADkQdoad6TI/vggYgz/zEiqTdkvesSvMeW/NsgxvAWxqrIX/e
sRYI9W6CXPwwegTYa72byAoHzwir8PlsKxBKvtqBwzfj2xHk5QbbLGYVLAq7RIXDY7YEr+c0ONje
oj5b9b8C188QKDOAN7p6CojBzAEe+sdwxqpRhzC/6TSoTO3vAdJgBOx333jA+WrbIersbMy8VbcI
TRd7tehAKHcKBiyaqiAfiV5MEPgkFkr3Zaqm5zG0m1tCjdl27iZE0bL2AfbyM5HmZmOhJ3/2Jh0U
qO5bZ8d2L4rfexcl8d2LteB0qrj73rjebRkxzJqNwjCWVtVpRmEJC9VvA0DUY9V13/A+MOAE28Fe
KZPpbsCr6NYheFwsBOIg1V9Sx70B/zAxyx59ruDwbWTVTnQjAL4Ux3vd6PxNU0CiyOKKQEUbmGTd
SutUuVWxsRK7PQJdLwDFeRagGz4GB8jMFycnKaUXaG4hHftSWp1LlKfQdkkcH8upNY99XXl/pd4r
XKZObf2fs13v4LzzLfUWiIzyMzL6bW5lwUUfA/wRK7XZsVL3Tj3As6MFDhTcCSkpxWfx1kG4d6yC
oIdq7pgz3nmjNTymAxpFDjXEZJJ9awaveabYN2tRDYVzrdrM/M92DUUMm697y2fu6A0WOEY3A+hZ
ed7BD3xvG3qor2kMfVuWzBtdDXgVfdO4meuYtCmzj19pru/zIJku6ox8E0JRT1oc/LYWhyioOrfo
FsvDyOqMD/FSLOI5Zj5qt6pZt09D3073bbyM3NS8Mmif6oipblWnxzJw1HCbOtxGMGFnpWX90fUp
Mw8rek9SHZ1Ds3i0jNE+jHnE+nspfPdu9jp4aK0W75vuKXWa5BKyPLikvhPtjAICAGzs6MayzSc9
MGBveCNPFHaPA4gr4nvxflDqpxmDSgJ7LM66ReBMy06CAbOXjDRUYWCJprV4XYHA/KdQOvJFPdqm
hYddhhEiqeWXIDXGzGsJs+DX4CB7viQClFnf6z62rhhuwZHADNSDYx30oLGmYJhYcfocS2jkFkHp
Mw9qcdOY06MaziPUDt/ejajSbKelikzBtO1NbpaZugDNnDCFV9IhPTlroIs8s7gBkXEaJhgpwJXu
O7N7Ulr8n3IzTnY6JprzVjBz4ULgt8Cf7Z1hyuEUzO79mGoaU8Eue/BIzV3ipnqfgRu94bUB2rD4
Hg5R+qbmuMR47S+38Hm4JUrgLKGCetZZ6aQ8UI7nandSTHzCAFh5ys6X3miAY69WSqkA9vRBCkx1
bl7kNLhWvkZ1kJ+zuGTIHjtnh2E38BBSCoDginlboJgWOYXNe2FvTYa8u0GD0lsDFMB/bTgkDX8P
yRH/LibAekrm8D1ECg7x0cOEtdzOcUYI7gveCID2LtG4u+j/pso27es/rGvam3bIjvVY85kEFZg4
WFqrCSShFh5nXZ+d8GuRl8YXJORR5Byf9SSwTumgPM8EARZ6q3qszMV4IP6mdsYp9saQbP3Oi2fv
HEbWfUwqbZvqyCq1ao7wnwFi3L5xTX261dL4dVRZpYZVgIxiCGV4MWmqfHRtkoa/BxTo/aoAEWR1
d7BJeIPlKu2rcEQ6/ekGR3sBtusija1MLARMxmltwdXnad/sitT2HmEBOA/q9DqD4Hs0ACPYedAc
qjj5UjIxQL4yAlpZkkyV6pzqGXO+MgOgqSjHpHND5k9GCvzF2uVBZ2yrsuhPsCOK186sm9MIW2Qr
VT1xGvDGtYVfqNLcMV3m/2k7e6eXwa/JVqZjEafzDcIfj/0M2Nt07eQhQMrlIWi0mswwUphO76R7
q7arYwkN3AhgZygJEnMZP29hargDUsFOSJKxCDbOPGZ7VtEPBnEORvFdlj10IWCx77n9imlZe84W
zEy54OpCEBZn03mIFtxobUzqGWBEuCBJpZj06F1RDH8f/9Mk7dI9W167+lIGXFevhU63yYqUUoCe
jQ5yWqurYOcfJhwhT1b4GjcgBfyXsQnSQwCd124NuEXD+IJQOeqGeN5ddTUEIyS4ocxkweDGDkre
i+CG7Oj8FJLk+GNym+ACLsua90xW+SWyKW+0VcElO8lmMhNBgoXFvzfUBWhft9VRECqV47RACpnL
ZpeiB24dNHg9+JtE0ZY4Aq0BWKw9WZWvjpLvEjXAIfeX2Q+gmJcL1yxnlK0Vn2hriTrvBaoojeOc
TdlJekZOy5VBFjH4+/h2OYn00kJ12thOlu7kVyZoTZOARfhscfU7Bo16FIURx9tCch/OYDh/dsv9
G83IOeWoUUsOWIpErr9sxiyRSWlhfCfVLKuOYano+M8svykH9xngnXGSPyk/A+flMKoGxEn6au+V
5S85Lh0DOObLbbzeYWkUvFTuk3WxFtLo2jaWendEagVPJkAfV+yvPA3QbslQj1M67lW9/i54YCkG
YNRdDb+OeCqSI1k12JgRVU7KGO82e0l6X3FeoRp862Eu7r0m5I7aSIge2qR5kXtvJ+7DQNznMNcG
w7o1ROjtMXUnvVVcUoflXxui2bbeNLDDOhDqJtjJ7ZK7IVslHp/JRjblKbBC3Sev3G28os8v+Dp6
oM9kcykgIvBsKMcKr3fGliGZASIAc8ZqGCPQD5tytIMjBUhk18gv18057UFD2dFJ/t7YNMSom13c
Jl/mUb/IlbteJailm8JKp51ca7kqSVuw/m81xFcWDIDcEzlCtqTt+jhIXQojxTGk6UIgmog+Dt2z
3PjroymXZn0aZE9N5HNTgWHfyaWQH6n3NdenDQp9SwSdWa5V/WgX2xDkLq/X18ydfgZ4ZRwyZgM8
dS9albcwbcNDPkN0bvXpWV+GDvlsZ7HtHOdgBgmMHd9Ghc6JEm6DnpCV5MX/84c//AbZxPYKsrse
6tee17uHmgwOpb2h72QIkO97h9z4yQaQNT6ncHmvF/cKp/jw1nwAVXy+ggZpvCKCNTk3ByPMtXkf
u+E3pcvU/XqFGQQvuuNC6V4HF7V/zDCxPMhv6f3qIbVn9YBGYz9vmyy8bQddAeaxjEPLay1HytZ/
tnldOSMcECY7eRL6OD0whWHpsjwI+oi0kwnHen18lg52NdPB1LcDEmwneYLHzhpOU26xLKn2uTNg
fOQu4Mr//Lt2kZ79EKywlxvAFRZAyvrszfGdqy8ARqOw60XehuFtGZblSZLq2lYQ/VlGJEufnb3v
VAOYlfTRCRTGSOkvxfq2fnhEr5uyf6684eQ15laehOsh2Aoclfe2IUEgYyEL9uaIQvd5fcPXZ1na
pBosT6Ha94cGkN4xdKKD7DPlYZce6/GfH0Gpy12TresxUr9uftov1U9t18e2rGz776EHWzkS/Kl5
DuDKbVLgMUUKyK23QTgvHw7dg2ga6CxUJ/2ADwV5euYFcscHW8cY1HnI5/bJYW7A+vBWJ2IxqwUe
28lTDihlqLsba8GqzmP5lA9udzDNmalEo6s7NSiI3fQIzGxI8B6EdzDli12kOQ/1LojKBwfz4vXG
y1+V6vV1WuvSuD4mnw4phrQ99dgPysMoRb0M17KlJ9CXzBjOk1x9OUkBnnECs8Jj1/vQ6rfylsBq
p1U2P7QOrvFXbiGiJOuWCdfgPaS6r7ZwKUIuWBcr6Zk4ONSQeME3jIn+FvXA3ZEx2cs1lkJue7xM
TxDKZY08pT/ySb94sZEd1Hm8ScwSgTKvO8kgozFqt3B2S9Rzd2ERXL8ARvsLUn52lhPKnZctRvp2
YcPY0fBrHrxHzOLcK2bZT+wXH8+zQy5PxDoYqJrqnDlu/X16O2q7foJ4v17FMnMYSZPlM5O5mbXz
LehCQiqBF/AXuGSDmbiH/Kh0IbcG5cRAF2XUrP1Vx0wmW+B1q+PkOucJYA753CP0SDSKI3ub4Rh2
nV1dV1GRFhTk3HTtOgjDpb6vjcQ4yPnld/l2NJ5b/WE28vagmsaT3NX11spW3nU/Y2OKNmNRoPQP
hfzvBdo6cCjy7Zf6dWLH8rTEkYblAxj/vZbZOez8Nh/uEGQ3T0DTqouwdoaoqy48C3/KMMuu91fu
xDrGrDeGD/TvFHqmOXn1zoIgjSyGY+BwUvASuIzgOxQC9yWXTO6MPNaBSuzRAh7sF/iG/DOYS4d1
RF/v5PWBXsb79SKse2VLuvz/T8VcbYS9dLcO9fJjpHqdi6912bo2zhG2H0xoEWaQia7S2ScVj0Xp
In/2OuWSTRw2edWum+S1/4bVXz+U8js/zDKux5a5uwUWcEtCEHsMPvQyfyU5QuhaXpO5QA5mG0zm
N7RWiCeHfXIqmjBU99L9uukvX9AIMEgXpNd5nDypMqNbi7VtmjNSDhpKkRowsWUSJv/OWlxRklL/
MJe9/vpyHmHi3I0Fum492w3w9INNlmreotdbkIT64coPMeuL7urqWaZlMqmTLSmup16mhVIlEYTm
dQABZO0sXdaqbK3FehvXtvVvfDo2yt86hDoYwxgzZeDsAALkJ6nLm8cVT1jGL/uvP34utWITKYP6
YRopt/D65M3fA4j2Z3lcI5R0AU0v9yDsOiQ35En59005+jpUAcppTm6Z7j5TQQKYIusS7hMnRAge
snfdsa4BZYcUaz+pDv7PQavz8/XXL0/yleyxvjPX+cz1YZZWT8878if/vHeyde0lm5/rctD1rB96
ff4Dn49SNBIbrf2qzUjNyriyzh7k2H9rW7vI3us8WzbXQu7HWpUtOe4/z/phOSO9peOnP/VvbZ/O
+ukvBcuAj9Fc3YUw+pZXHA9nchXVfF2rygsvBaEUyJnQiFi8L2G2tVjb5gxPUOh39Klag81rJxlu
5eRr1w97ZNM3AxBCpOCvT7S8LPKerC/L+lL9Z9t6mLx30u/f2v6vp/LnfCH3FzFov3Hn4tDGtHaZ
C8uHay2uK9m1/iFW8W/dP7Vd1xPLaa9/Qc7zqc/1LwyJd6spwx+188KtDA2yBpWt9RstY8hala11
QrZ2/tT2qSr9/B7BgP6nViOJkBQ2RD5eTnLvTG/lEb5uSqvUZ0LZLKuzKjvoXvGyDu+AqaCNr3Vl
XmjkUpeRn7lQQETJyiz3GjryA6udtzI8EP1HkrVBGfhvutp10LBVYggyuhTlDAkT8bfdvw2366Pg
yKJ/7bM+Bmvbp8dFqrJ3DJqUkIUL02tQZ3PXOXo6b2X9mwAwIFyUjK9BO0SH6xsvF2UtrsPqWpfL
9Z9V2bG+ulINCKT8PXxL/dMZpG3OErATWsJrtA7214n1db/cn/XIBq8SFm/Z2SIwYiwRkg8rx7Wb
HCuFTAzWqmx96ieD6Nr24R+XPZ8OGbxK2c/GHajAxxoqBa4B0oNIuaGB5Fg+XCWOeO2LDF1+lmTZ
Sa5MmfR5dppVZ9NkjnWSl329o9d3/0Mw88NUYe0qW3J7o6InonftdA1y5Q6iJ0YcIZOio5U9zF5J
OgY1F226l1f0GqeUJ2Cc9bj5S17kv6NatRrssc4mddKQHMzz7JwgEQxLHNKaFHVDtnKz1n0rUNA/
C61NuegOO7OFARkD8hr5sHQtOJq6fyOcbYsEQKSiXSNXVe5LnUFl0qvitYzhmQifXF9u8NwiutNe
45mfLr9c1A+36Lp0vV51WbPI5vU1j0hOzp457eUqy59dC/kBa1Uu7Ke266pO9nwmc649Zff6L+lh
qG9trPU22BhiFRfk/ntXxOPRQAhwr8OYpQr1DAHS4ozPJHstndyZ4SDTs+z1PGCeepLg3VQHL5GW
HbXlHGpSZ3dlULcb6TV32XhS5tLcqX0GSG8Yik0T8apL4WWuubU9AJ4amKLbNHEPahRa+R7JIAyX
WdnviUqCGp6cc6MHzQOcLHLNiMZCPM8c3Iti9Tb1x9cF0f4cIAP7DP+m3qEaN6LKQVXaMgSPsoT0
RD2iAhHbVfocew7KgmZ3N8VoITjAFg46uf2jZ/nzY1o1P+E7nnpTK9/H3MRVK/W/5SVT8hof+Isf
qCDFs+a192bru0e0nsyuH5Bw0FrUcYZhEzR1/aWewfSyJC/fdDW1tyjqAK+KkO1Si8UWwCSUPOdW
hX6Tqu4qJIJRhirBcWPEWN2Pyx5CSZgJDDgKhIl2bAq7vJ+npLqXLSmyonDQPctzhIUJwltFHOzK
Cvkhfxq+miTPjq26SPllamVgR4ISx24JAG9cn5VbXMSoXqsQPg0fI1EVBcNdmxVggrx2YD3cFO4F
pAbpNY9ge4vq19RP0eOwFBBdokdfTb4hq6mcpanMMOlGdxFVrgLhM8MiW+MEjw1q2I8qmdDHVNG0
7TSOASsIdsS2B7QqtbmWOZaieMhupmHo7rWk8x7mpagzYHs2zxbsanqsO0I9S7da6eCKNpCdMSfM
5sZRRxfG/z0l0Xx/rYHmQPnX4Zlbj68iy3tAZSbaVmG7QffU2DuaZe6mqcnReANMXxiaebEdoM7A
WrWdbutJu8EKHhkMHMBLLyxvK6h2t81SrFWez2NSEEMdkDay4aaV+iWfzdTYaqahXaQopuB/G4u+
UraTB8vdC1OCzYgavPY+gFHXHvuvyZD/ZZBKBxcO3Z93y4TPDDIRtEJRoRLTz79Jd34J80T/OjUJ
aAUEcV6DMQN2jQ7Ww6yRS7amxLqp3Ly/6H3cntI0Lu65BRqU/1Z9bkaFhytLzTvV6F9rVIPu3Ch5
GOyqgfqq1M9xT+LIQexxL1XZQSr0Dfn1fF+Pmx7jjs20dI+1FFO+GCzXchwZbJocBdotY8buw8FW
/s1JZ/NGTlU3pnbveOEJchhOnRmyaAc+ONVu/QVtkPwJwzm5nrc25vah6dp9riJrs/WxWO6D7AWj
wpmgfdGwVrbNG4gWzTPc8/6e0PFZahjtts+Y1kGGykbEmpYe0uYY5eeDEvdVddHjwjUQoDa0HyIW
y6YCg+4W/bT+th4IK5cpaieyw0HJ4owMZgKajUuhm0p7RGxT20pVLk+WqsunygETtlwfexwBulTL
RC8+2uOf67+TJrl/tIsaztly/VCdBpGXTR7+9Dwz42CinCKbUlTBDMN9rcvTNrZISH5olN2yp4Pc
sRseAM6AwAuGDbguLBXKikFJr/+q6yA89fYQoPEeVt/K8iD74yGsD6mOalM1Kw4Ba8XFLZx44LkJ
ouC2W4ohQffENfzjhx19n2In8x74dryHwhDflGOGh+FSyJa0mayysWywUVSLtajBb/A/Osoh197r
0d2IOeD/5ZDUHcBXqNrx82narkDk9mm8L1WigdtPv056yx+ZilJvbtN24VGQdjStFgYsipR30VLk
CEzcSXXyfRQLI3+AvK7GBNeX3aWKcvlm7SRbOOjd8OHryCNzcOwSVQnLysMTY1KUi/NuAcVHWUr2
fjpUqvKHW1RHTw5C4NdD5a99OCLTzX1XAtD4vGP5VVMZQ3Z8mgv7rxR7UpBLs5vetFOV3rhjBOBE
Q3mzy8gzqmQr9kkRai9qGQ63rl7/yENNfRnsQn3Rw/q+Y4C9JzcN0wXRQb5+vYH+l1O3+o0NtOTd
zTgVyZzyLkXN4D2qlC/wkYMH2WmWwZ1fxPaj7AMpvE8h1D3nS8+xfk8GzXzV/Kh405KzdOGbk72o
TQP98j6s0+m2D7T0blwKxP30YWMmNZt2M28Ys0HjLVXpA9GURI7v/laTAfdSl9glzKX0PfNqdLQ1
o91K1eib4WTgmrorTQtF/I1tdf0zNlZIF1mjvo8gVL43PbYIKny948KvfAcKVu7szDdPI5aZj6U9
vgKh6b5a5ffZbdwvluK2l6yMkE6y9e5rMwOkUB0rf0REBy3dsP8TOHb7FciWvptjXMTtxn/VAJ+h
YdsO4D3ZisN2P2MNC1/4f5ugRf6981ObbjmgYrP5thy8eo9fW4nCnFO8ZoplX5q0m9Dc7otXHcb0
M9bvG9mpAGN7BYHxBSaveidNtt+QX3CH8ijVETWJs+ZNyVaqdeyajzNZOqnJGbtBvVPRetNhRN8E
0wwuobBC46ZGKwZadO2jwmbndwTd424HFg9ZT6Rl95U/OBfZ07e+tze1weK5w+1k9hl5EIyJ3nu1
6rf/w9h5LTfOZM32iRABU3C3JOhEI7HldYNQSy14FLx7+n8B+mbUMzEn4twgCEMjiACr9s5ciccn
ullW7Ui1kClE3XFZtQgiIgdS90/L6qSM7w6/+ZdlbeyyO+7X+Z0Ro+/xh2AfRr1yTbNGPUc+NuLQ
J66qz8s7hD4bsBPdtXCbxyRu1CNihf6q6w2XSgxVvkyc03LAsh0u4rZQquyybFoWAspRZGFgqFqd
wFVJemxmBdfl8Bg72l0urnUtt07rlAQWVhsw5sXRGm15jFrMcjMsuDgqKou6LR0ws+roxW4HdNyK
6ttQs4kCH80HCGHpq2qW7gZuZrFfVvHoIKnX5VMhBpCURoeWYD5M60Z/BdMPVU0+kK6sNgjFy/QV
FXW2w45vb3V6H6+WaRxzRzHvRZjZ5yIxEVjMhzWj+mdELXngp007M6zTSCPikTMvJi3111TwavS7
/9r2c8jyyFSaP2Wna7v/9Xy9QQDTWvFtNUz1ZVBK5NLSAX2HqkvwS/QnV/1HMfTWU20P8IFyXZ6y
0LAgG5cpirh+eu5K57ocOhjpqYoM96Wqc9Vzqtg8p4VLAEtVQUuBC/uIHelDAX61ieXaQTZ0Ugsu
KmeI31sNgZhpOPWtK9rgRrHsZBeloXoPVaVaLS9vTy9q4dYfLX0jZEQihsM4GntqtgXU3cK8uhbM
cS53G7Cllq+SrJKQcWFUnQruqSerCL3O1+ObCjj5Pzu+j1l2Fz9b8ZEgfgbj76lToMbesj9E93ha
Xi22HTZaJXbC0haH79Vlt+5qybDl0o6+jww0/WqKxNypVo93++clTFscLeTlN3ZoKptUkzqxVL29
N9H7Hsi6qU+aIeytlWTj3UiOi9c1av3I1agi/XHsN8bOV9g8ylftPjh9wpB0kOb2em81UnzgSQQW
KbjP8+3jos0SG5NKMG2qsqwusd5Ue2GU/U3kNCbpvn5BLEFrw8dCrMqND2emXoDF8jv/NQ6GxyQS
yh8FpeX3G2W5BipOmp9j2r+HimK/aFadQTvWpvvQgg3OECW4xULt7LIZKq4qfnrs0tjcUQ5Ibx2s
QGica5P6GTcyy5/CV27Ab5gPlU89IAcZdRIjbAbhSeCIPxlkZL3tHgKiOermV9eiWYZTXD+4DXPC
tiu1W3QbLfIcEpbwXdkexTXf3+u6QQbVYM9IAzUlLU5rs+PyyLYrWoAgEM5tAtaF/Jpfmt27D3nq
vmhjrJxF57qcA/C9VZhWN8tqa0Cey+24PehxB5hKY1x2aAukbrJ23McAQ/qq7EP13JWF/xhV06tu
BvplWZtmBbitm7fLoa5mHyPN9O+WtbALdk1apL+E1P1Hf6KXKM36vjBs+9HfDX5mv8b8VO6aQW12
dtMHb1LfVX1lvRUosojMKat9H/TyhZi7dWdGzi/mkSdCHuSl8hXg+QHmjbYLtdX3tnlHJOk4k6w7
O1mGHbCjkYsI8JoRGX+WuEMTmFpoB+3jzwG1URleabXmtidS8NLOC74Yo1eTjewtq8sOGrbyUk+k
bRFZfUTsxDsHbYm6gcDRFbU7eTHmhQWK9+goxjm3y+kXVYCXtojGtzGahR4Nfg44UCD3Uv0lnvrx
bagicz3M26N5+38e74Bc+jned3xeB3naug4cgG//ev2f7f+v1//P45f31cse57YrNiI343XPhP1a
9GN11W2h76x5G7iM6rrsyJn8fm9bDgEUWV+Ledt/PZdfTnBWiruLdX4Tl4U5uy3dsla3fDOyf7ap
xEe7udj+HLbsHGLXXVUVfoOguFWyxsQwiedr0Ko+2Nhc614Hx8bLBk3eLotB8P+S3ZO+0upyo4eJ
egpKjHjcpJYVCO3qqZkXy6plKJjuv9ez0uuYrsF6/NfeZfvP6vKMZRtsu2MeIWj72fT9Sj/rKTe9
aXBuC07Xe0f8B0Qy9zXBz8SXqsgPro+XVB/sX6PVue8GADqqhW5/azoOgaMJvBWZqhHdV9zEGI8P
daFsDd2dniEy9LuWV12Ap0/Ysg7Le4QZcr6ubMwzSdjuxW81Gl3zaxNecatz1h7RjZikDhjGVq+b
4UavQpjdc+DOkqjzHa5jhhJzLpOvZcey6GB1bxxEVjjRO/sgUlEA12n8a2YnyhVAdOvpe5cYsWSa
YLoYsGOAkNtixRAEX0w8VDulzLodkz+w+MZXKZo3ECP9cxSTBJ+0TXcb1Z22V+MmO/hDKi5hoJOJ
oRTTUxqmX4gOsy+eHBIHf6MIAR2L6N8reTI7Y2iDSynr+irnhaEyPAwluMT5AEOfrUg1kg2zKS5a
ii8eZLK66V3ZXpbjl8MIeNoQGjkSgAacJpkz2ZHMkyXbJdcAWAe5anV6B3SIgAiTYDSjVYctOWjV
xQzaZFdirTknGaYKYxDTyXZQFuOOt4521kcHCcr46IrIPFD2kDfuOPU3WTkMB0WNimNmSIJ9/C46
JbUP4qm3nVNSjGS9VhRJojbxt3HTqCQwqNXWceWA0RXoMgCo7o7+RLFJY7u9+tCe4AajHeSOgxqo
7Lr7qSXqh3Dn4SEywSO3YtW1IUWpQKqPNT3odTioxtPgOLC84Z4+kz3TrcpoHM4+OVQgqPPUK8cw
goQFP47fJgwffjr9Tmpn45NH9kL3uoZrE81e+ym6R0v6FVnq9FtJjN8UfrGXmwGF8sDRt1nDj7Pf
i103v4ITk9+BDqwg4mFgQmWNQDqRmPyW6BL1Vry7aA2YAmb9ETbqcFcRpD7T+Cega9XZNccWFDJX
ADOjYp/VGiAZ4H3DJYbWwqB82OdCiR58xbUvtoabdgmCD0WH5c70+32X9uOLsJg7aVrw4EiuFG3M
JdgAdXiJEABugqLv9suz9Dg5VEav3eS21nvUEuUNjqCYqeqsDDZdAjn8ZvW9SYwAEZdDlkd/bbTm
PcvG/97zc/iQLXxC3uDndZZtZengQ6OBt85IDLyYRUOUY6O0Ty0BljeDr2bgKzglGbxt6pY9To95
FaKduxkbSc7lvKqLEdOSMOVhWfXTSlvhToxXhDxgkrNsJgXzQs9D8p4KMRbHwU1KEix4tCx+jlke
LdtIGufoWkei1Oeosf4/njcBjCowqP/Hay+rf721TY7AgZHQ6q9tP09Z3n+IiukmS1/qMQwfuOf6
Kxnb5kH38VZ0uXGvura/M/pQWU85/2bblfGdVcr9srY8SRjufdNm7tk0lT3oounitjWWwiZvnrvB
LldGbwfvTaA8YChyP4WmbXOH2wEc8HWg5XrEAUB52yz+ophxCx0k/l1GVczPTt28zHH368RsizN1
7qMKxP2MUaA851oZbsGZTqtEqOX5Z8eylwHWP8cJInlkY6/V9gmJDMnN8yssT1kO/FntrMFe2X1F
z/Lfb/JfL60MCX4h3X9K0agCzJzf5OcFltW0V/c0v+Ibz+kV+9QOAQFERIeS+KJ0IRYS3b4TkBzv
Umu++2oShYEIne9tOH2JVEqdvU2p4GyrBJfEKqj/79V5G0nd/TmaF8s2JJjahlw0uiDz3p8dy3HL
trJSs63oSQVYVhvLyDcRWBivjUfK+2X1O8K44Eq1etWCEftbV4xPdsGkvRpr/z6f8s5DKtZd9TaG
hmkP2a1jAFWJgbidR7Pr9xJVLQTHCM0+sVUHM3Vhgsx38d5Wo0uequU2Y657p8LapWJA9To1K4XC
uswe+XThmpq385xYEFDMSYg3MkVf/Dq1PgrTv1EpZAaQcPA1JVXCUPpRFo0Fvo8iAw2N9msY3ZOf
5/LDqON3RVCl5m6JgB7VkGl2pGEJUAsmSM9syvpHv+prmOZMIJa9gx0WxzDDCrjszYnwPPndVK+W
vXEaZmRewpRb9o6NlV4qRbwl8yvR8chv06q8X/bFwqHmBGiJMXl0WzSqcolJEuJxYE7R7fJoWahZ
8Drpann42bQ8Ig019GJyfL6f9bNXtTN7F9OIWi3b7DoEN+nU+E6Bg65/jvt5H7XPzrWQ1o0/6Rw7
xaRS4US6HxK3oEXk0zzRUu3oOq12VPFR4VmPtF06gYpZdiyLwYEatFbmYypFGcvtz3M0X/kopgKy
3b9f5q9DTDvGQ7a8+M+rdcR0rDt7LLzv1112+2nMW/x15GQpypo4LOEZlosRbH55pa+wCOJg/euJ
y47vt1w+YJip/tYV4ul7m7F8gp83H92Er6Bvt+qhDhvvf/5NP0f/87raZxbAbfj+DPNZWB799WHn
D/f9mZY932/aFtltDNgVq/jObBz1KOfDlgN8UVHmWR4ue5bFuJz+5aFwWtAN/W+XjtBZafstow3i
1Ib6XCdRua4IsAgirGZBnb+bsh5h6KFp7NSDFfrTznbbP8hyRy8FrKhGH52eEB0pLPIoXPhgbt8e
wrT5rDLf3TJmOjogTKNSjzzNGmeUrfthKURkx+1KqbiRA5oV4PAdlxpjTbqVUyVPzDP3mPAeRd25
q47LDq7H+FD5JeLi9lELBl4Mmx9E7OTSqfXJjvFflqieKOhsUqpbUujvoexPCl3PURKJOIJgKOaG
n1RoOiT4fff4iJmmuskxUrRr1STKnRoz5S3IM7or/aNgLEK83LypHzpsUmly/t6mEeKymmSfHX6e
FVDJ87IK5BK5qcrdsgMP2nsz4bgqmw4r53Rfl/d1Kvq7noFQY1ew0HOm5P2EZAR4WcwHCR6VgpAV
EnKIPShbG7JDM6wGrKbCRW9oppdOG0gAmxdj6l+rHh9/Jo920Juo/llIqsVrPGbDVpewxpZtOQSG
3UTKGgXTf21rJwYSIE31XUmKnnRM/zabF+Ao3MIu7xoLXFPawMUZGMPcTfMiSo1i74z2uFpWuYMY
dzE0CgxD9femn+21JZ4jszFulk2OUupwyYaJuNBabpZty8LQfZ02EczG5ZC/dkDMM8b6+42XzaYu
6e+OMj8sb7xs88N+ZbmN4TVjRcd6/pDLzihR86NpASCcN5mU1S+2rXh9EMZXWWwkhuC7RtOiKz3z
ryEq/UOvGWdA5OlpIKzqblk4E6x/sFbm9mdbOnY5IW6Q+RNViRUsjb5B5nV7k5iJeUex3/x+bhtZ
m0n6pB+FTU2KlsOkzU/JGJrMwtl9r5OQVG4rmYo1Ol/2h4WpH+fBc1w7t5PL6KCbSnpFZSvuXDdR
bs3oGMwrRhT/sxjM6rWlankzinSeFuL3If0PYcbPcUMC5SiduPUuL2Sr0iK7Iroj8K69FHL0vr9R
UxEFaI2bFVTk+lZWWXAVFMmueizvCz8Yjsthy4Ihmb4iFqjYL6vLsRqUdc8sUY4vz1q24ahIsSQk
Z+Zww9pVA/cuzQ33Di73dGMY7VvgV1BC5u26nXUkScUrP3Zw/i+HQcA80LkPz8sRjPzu1EgzjtHE
90+OUbNXAte6wyxq35EgVm600CHLYJjsu2WH1gD3VAuaM8vqsgNgiriUKQNGkjcUyLFhQyvZMNZd
xP036czTz7EhtVPCzGp7l+plvHVGFBPgLMNrgRvCI54l2Rg2ZLS13ZT+1nANyOHwW66gnqOraGq8
oUZC/WCgHuoYKaFCc5bJsmDsMpGWRZqnPg2MNoqAODyFsBB/JvX5gIf/eTSvwtd7zhuy/MjWcNHf
zdEqPuHQN8sj4poz+tc3zewSamcJ4/JoWfSLUHJeMKlFOLlsBF3b7lydjvcQA3yR40P4Lbyadd4q
w+7qRdUnyiwNs9jZ+PCzYIyM1WFZzxbXQyeyZzEbj9rZSVPNH4FsIpxH1uI/MkvAbtAgKQrA3b1Z
FnrZDBMBR9XM3/j3Qz11P6JEh4FR52Afl91dN+EQXR7GYGdA/icxbQ7A+TTtoOx9nzFnJIIkgTMS
OxYtxOUsfu8G9nKcqzI72CfEHeAww74gNspoKFjs2j9jKz59aBGpLHcD8V+eqd0H5DreyLZ7sTmt
x4g4sG2jibdwFO5mmFW1CS8j3SN3nGyz/L0/Z3t5tPwH6GGFGxFwrhRS0o5qq3tVEoh9Q1DbjWXI
4mAxSUjKuFoparvrhfWY8leb5oBDH1OHyn+Yr4BWMSZ3ANJPiunFFSbm2ZSWz4pre/5nLY8yoA2b
EiwIv7uddlNDtghKi0aXUUDiS9Lh9NeJwaLMebPcGoSira0VJfOp91NwK0PzQ2ShsjHMk+yr4aYO
rf57YYhouPH1+cxl41um6eUNlt/yxs1LoOPLw9xxO22zPFyiV5dHyyKx/RK1kwsNY9bOyzmOpTBK
DDoMOv7nF6tw7fwQZYAAZo/o/Gcui+UP/lltMwOyjEZupj97mKZZo7icDrl4TpeHzUTBK8/s0fv5
zyzf05/V5ZGr9cRbYeDl5i3hBLIwZtnfz8JsRbhrhXlMZu398j1YFtG82tPi2E5RfVo2Fb5JuEPg
MBpZYg26JdHAUjr+v52Uv1KtrkgfNXI8YLNr7Puh3er9IQHyhUmeczrzIUpBjMGyWFbjCAqxFilf
FUPK/kgwZLOaarsjFUWJh6PtSM8gpquRw7gKMqJ1Q/KpPdUpmcXoqr+j9vPppsODVsxgXcYj5MZK
Auew0o+0zjd61uEbTc6ZLMMVjDIapVMRniy0MOfAb9f02+tVP2aXTOMnIndL03OhrB7Vsllzyyho
oVNZLMr2AG5gntpO6hX3vb6fehKELIdMWvu5qZp8K2jCoGJvO7JY6mAbNQRRinyldBn9EWSCHj+4
3DTiW6Fr1nrURmXjKw2xMJ2+hf0Pnm56NER6yIuC+h2RRFEtXsu+JLNwTLfgl6KNidFPNu0pDCp1
xY8jzuRQSq/GkBG2J8Cv6EliWrqKSus1iCmq4KVaA2WLtn05Z0Q3BipcShQ0p9dToffkGzu1V4Co
qB1qjd3wVducGKdziUrh+VPnnoIxidcRAVt+HqtwTYkojTTK1Z0K+NaIoeMTmll2X7GPI1tFSbUe
JtPZ+bBulKLZN3rISYBDFwmLMy1CvOJ1L9DF9E+uM5cuCYJkPFZ/2vx0z/cWTYMdY1uHPNkZyogR
WEHv3/bKjhHFtKb/+MbgOdw4I/79QrES2ETIdJyJsafAm+OAR0O+yR8e5O64T5zrAAJpT8dTPSGm
JT3DIYFBzflHF7h08cy3AcBgJ3BUsrZaAXMK11OofDU+2TLVcJ6/QXpsNec0nP6Y7FznNT+UJZNs
xfYvUm8/ygw6ks4lutb6jrCmsaffGNok5qix8CiInmRSk4Br4RPDwe2llBMMgSl8StR0bTUzUgTW
8mrQm2ef3wsPyuuKXGbyQTNaOA7vZZVuBBNi6taockaIXua5LZVtFtT+dYS4PpXO7yIlVS9Qg/ex
U7aNw0Sw1zpvHgB2lhEe0cptTTf8VOCwruRANrE2TC9uScGCAqSm/LGJSIRrZEQHQ6OS58bqFeKC
szbG1PPD7mHUnC1BuMhHQqRYilDptjJDUpKPpNTa7VQOrTeGabFVnKdQyfOVGWf+pkpz6jNdvjUt
RZ6mkBfsGyqDkabdBkPcgKYcD636zsw/XLuj3W3a6r5OiGqtyOuinr+x3OJVazrwLACSHIPQ46Z7
QpFrADuKwzUpntmK0aC2nuCvrlwCU1fNOGSr2A73plDUVQeyy4rFEyCxUiCSBPOVMj4qVS+PSV9x
IIaqWrvXjMBk3/gcuN27H5QVUCf5GU8vk54AX0vDD8S5mVfrj0QoPnboJem6QEvtjy7I1Lm30Qyt
41FrG8bWpmSGCNjy9S/KNyBMrNe4Ny9yoGmfuiehc1im9WdDZfTPPT3edKQON0V98qeWANl83BHP
a5Eum4f78TfJ2dSrH5K8fdNaAuXVZrwTMSP/dppxvZJCINHoNPoEd+gcyGSLZhiwYcB3Yl3JFiBY
/N5xklZVQSiwYiiHYmCQFQqtXDc7zr3qpTYFfyIFjkaxrTLTv5Jt2Gxo7cTrobQfrSHzjLzlRqCA
oU3TFzLuU09zaXjXVROt6jp7Ri+KybFhDj0kEXlJqDetiiDhOScWZfSwqZX0CZj/FXSas6qfOwsC
XRkl+O77gxPpn1JJPrNI/6hLg7DACjK/yhyKCvcu79tx62Q0CyINLbuToiMKx+BFowo6ZMD++lHe
q3F5KedCVT7Ojdg/Rm0TvdDzgUOksnUnVnDvqs2gWLPdubjtwngVSYtqySzULYPhIDV+FDI0Qhbw
Plgv3DWtYB1rhyqLbm2EGKsilZcskV+ZYR/K0nqvIyZeg7gLnTTzhJruEapQD/Ib8lp6H1+90980
pJkFoKq9EgX6pjViiDx9l3iWQhq9rjTjSjHzwfMN5cOBbBT6HUL0yNgIQqX0xrZ241A9EPNGGzoT
O6oAO3Oikhnmj/mgbgWp3lsntNAPo1mJTL5minxxVRnfdOsgdGaG2K/OCKGNp0/j1KQe/JmHsJo+
5GA963K8dtZaz6xyawXDeQLNmViQ52ryJzXLOksw1o6s4QxKnY6aqA+J7yPTtnZ9pHhORNb96xgV
b26QPlhFexosNI1q/xQ26b5Gg5MMfCfipt6CZANN051CwIEI2gCjVanpJQUzcKXyjIrrE6q8me7L
WvYUcUeYcfChgQaQXRGYb2MzvJFNna3sVHmsHUA2TaS/1lny0YPTM8rhFX/ZH2S76GKN3dRFh1Zk
DyM28nWqyl9FC7w8gsPUJSiqOR/3ghCxnaQNgObPoHZUTzsakMDU6kPQtlcyjcgQdKiP9439pxY1
aAp+YcnYJuo9FyB/ASivFNETeanmYJvSk97k1wQ0z0qbenMjXHc3WO7hNasB9EEbOsjBbODtJ4jl
R+QRITmapLEfCcWQF3zDSPhssOk6V2ThU9mhKtyYH2rWnBK1f2n5UEz9niNEGJA+0ye3Uo7c+e4R
lxWrtrU59cFFI5lemvquifv9IP1tva/7fFtzWrhJMPOndzis6O1FjP97UMB2cYmoUu0b8tTUmmCx
wT0lEtZnayT0U/JtH3H19o7/J02JUE7Qp+VD9Wy1zUl3m7vWSdfkOVyLJngzM+aNWMiIbujTVxtP
PXxS2a1pzZDyIIj+nPhu0BEAG58zbKi0nhHNsHEMFYFxuxPMMw4us2WZXYgerRgHRCq1Ki6X9tlq
KCpPqTOs4PDcpvFQr0obIqAqEBwZWfAgrfRP0QzVKmvS3ivdlsRITIdVqB461f1lGwwixxBydh50
R6NmlF20/lvbcN1Nrb61gHnbdXc2qN5BTkk8EHeWktINLX1QominQO4+wyBE6BRQQjOoHVadwUm2
OY1Enkzc0LXMa3XbxfDvOKsu7jMvu68zGFFdoqhb3YDZUFfRLwLgGx+2PT9wjCSv7qc6tO1JA0TG
bMzcO37zoIgR7KbbvokG0vioROhe2reqdrdBB1K0jsgodhPXSykRVDQ4UoTxXq4qXDwMwkoRr8uA
ikCrqhkV62SfTZ1zIGTy2Y6A9/AL3nbFp9YwNh57Lk8JXyeOTkKRJMz1MBRjvi5l9Evj9uPhTkLV
RH7PFJWnIJJfhIyGK6G1tJWMR792CCrJf2uQ65ypwiWhkQjmRw75nPm5DcqjxWAxaPJL59I0JF8E
1NUZA9ETY+0nh6bF2gzmrAh9+BhNZgCJ0w0Xx+Wnxhq9xGnnhEF+zS0CpOIajmr5nOglV0e/tqpJ
vTW7bGAwniYr4TAGs1J0G0H01VHPbo6mnAlZ5gDvbegfTdlvNN0cGFgRmhHZsB2s9k7ph+IQKcmd
ETAgJ5M21818Z1CZKsupZ0AbdjtM2kZtZR4FoUcrDH7Dt4KdmqDZC7WSK4AvjfJF0e89ksnBt4yB
ZOCGbuUlK8CYgbgXqxS17X4yg8qrIWK6fbyOJ/NctS7a1PaPqdwQtXyKCGbNKUIDfER7lxQbrIx3
cSfEVs3LVyALN20+QXyWM6L5rRQEVw+uhllfho+FsBkJoYFyKBKsSjVg3CkjMJNI0HNnh2jJJBrS
7texhbnHGnGFmO9xCwKy60cy2y19K4zxQVetUxlzBYac4UQQKkFX8o9p+52XNhCHs02oWbvIGt6m
4QblzGOKInVFLki5yTTOE1HiF5wYyEYm5usWXqVmnEvw5rMCmW/Wtq2hh7zo9VHRthaBRyvXVO6F
FNsOwO18k5IrOKhYoUYE1LuZLkf6R8KNTTGOoANfu9D4rVvKuPX1DlgyFlKIhkxP0xS8HSNC0+Xb
LxW8AwxMiE0M8a8wxm+iEEZSYnwZVpOvrIFyvwk1ifsmJUQTvKCuXiNH1aHK2V5CyulKcfmW2Kb+
TsHlDxnKxbFL6FrrNO5HoooSXfsFsC/zkMpgoDQ0T02kOT9hE1Ej9nSdxr6T7IQJl1Ybhr2tdQ7j
gLhYg5qroac0L7FWgqNujkrEt01WYlWnxWOc5tiRrBvAmN4kGT/3jUuqL0WKlZWGu57Ecaid08VC
wl6Iz1FzP4psij2EbAVf0/Zq5/2rXfcfkET30ziuLV17k0NkQkvuQfRivvCHyoRP0udr+iBqIe67
xL62tYMtI87OndPSQClVGtnua2w2JNpnxoPf/GqFCqobhigJYiTuqLbvDWF+Tk1xEprFpRs05DnR
x6hU+7Zg1tHJvPfCSL0jcORR70jFdNt8G4Tjr9A3O7SA9pWGCgEusQ+zeXpx3F+OpSAS0WcWX9YM
66aJGWAzwARfF3ixLr0Rii0x56uuauk3hDulyM95+gg2z6XZ6e/5Tq6rIjQ2Q6wxE+s0DtWjfKPo
lrF2buoAYCdFP7QLZIO7LZqT3N70pfqipCmtllbf+QPMvcEnDC8Fg1ba7Tromo+wRHpvGgfGF3We
MsDo7ZXJqJLZV3+rJgdG0ibU4ZSUqshda7KzeBvyEFJXWftoc/PS0NaOE3+OdvgS0qccxzZbKx1s
wNjVx4M9PksRpRtf36WChnSODxUParCxyIGRon1J8mCuUDPz92P+a65VrflBoFdSaVRayatTdjEm
0tFKHoeBX2+TVO9t0TPk6KyGNmFNezgkJNq1XRjKn4VPRkYSFpcmCLcGQSJbdxyORaL/ThUMu2EM
+X3mDZXNB4qkRxricqugUVmVXPEbV7GZG7pcSn1fX/Jx60IBHkfK7ei5Ss9PAuhsEltgiRMhpasV
13j/Up9aSBR9Sj89qbYC1DwuSBbyTVpPUb0PAWysEC3Zq0rqn70Bdip91Cw73wVSe7M1ZW9PA/UT
FzWPUXxKCeoUXvcnvJl3RtT9ttTDywRyGLJvkqxJg4VCMN1WIRGudwO/plyKGA7zdyQxSL+7L/It
L75LxHLEPUoj6Dzr7CdXG45jBYwEzhxZ8kZ121XiPeefBRLlGiWuvlPmyOWwGE+pqUJ9j/J2G0XM
01TG/kXRP3GNIgNBVD/fDq1NFYw7nkcXvA0A34YHYoUeE01XPBKwdk8YSf1VX/qohz7d4bl0jGdq
2w921jLaRJhqTijOiK7GOnFME5dpKrco32DAy7WJyJZab1khr3lVLf2t1NBSZWgmKNj+kpy8Vd4b
VyVNKBkK46Wjb6kFfeeR/jPzVNzgFJriIZisvZYyQBcBoXzcnRgBQNpjDuvosFvL1kBoDEmYgtWd
GwbX4g83Xp/OT4+zcgi7ayqYqVkVfpq4JxZFqC9hRVDDqEvyoPoHAKTpFg3XXWx3J9oKGP2U9CLS
oPGYBJ76mdw6Gvfae5A773ZbP9UqX8zEfCL74l63ck8E5BQSAQwFnCDZ8aauuFqwdaEQ39eG+tI2
5m/F7qgro3SrDbLrYpViTMzvvz1FBo6J7lC2l6SEA84NABncDG/WXv158uoowWmCVAhS+5To1kTh
rv4oymFb2spTSiTxyg6Nft1LBt6qiZrB59vCKKbNpYtVXKgrU6Q30m9+5wILRdhOQCmRP1XtvZ2K
o5FZ9VpXWsZUOfJ7FUD1ECuKJ+Z83tbVNljBiaKP5UeYhXvAFTdVFG7VxPwMnYo6VUUXkCRVohSj
nT4Wl8QiULQq00PREZnaqsUGVfh7otXIRXUSus1oEyc0nuMG/ZufAw42N3yEYxve2lGOSLg/5YoG
38nSwhWmR783fvkNFgrf/5py5UEnSmiwZPigJG8wE3Nz0tdKoKLG6vXLCHvMMxrtw26bg+5G97Kn
s44D8LPx55Mdpm+j1j0nOb5q0hagX0n+5qi/jEl/ljHyPD94ZwjxTrBquLJltzWL8a0tZl+eyg+5
krkoAicJe1xHbcfYfK5UDju6eKFnjJRm1UgnAF6nmhC+uSaJFEmdn7KUOCVp/sqcXtBBV16noD+p
JQhpNz/r3MKF7ewaKZ111gO5y5tN1EcvUVqJ9VdpFh+mkf72iwKtpS6vGbTGxs64uVgVaUtmAx7v
OOX9xic/HpUTXm2tOOIzuteVDnE6zl9cFvuxB0sYkg0axypFvTbv+DaiOZ+E4an0VGFwBXhB8n6t
rptpiElKjJLtFNhHHJTvlijf0mm6/T+6zqy5UWRNw7+ICPblVhJaLMmSV5XrhnCVXexLJju/fh5w
n3afnpkbQiQJkmyUZH7v1uHzBaxmn/mF3OwUtzal3XhFCQfTDXe6TNZO30I4VkiLSqZ7xEt3uNZO
O2EZvoW9Ac8fjTzKbO3q/Lq6Se32ZDrgog8NfHBbTNb5UpXhPQ4OxRuHesrKYEbHXVycjey1NdMN
AapXGTU/og4IfL4Fp5GIKYgl6ja0uVHQT9xPWbCjIv4jcJp7KreXAKN8Vgno0DKh+aQQHTMzf2oi
/S0fbJOFXsS0Fj2V6+HyZDY8GIv4aaEKhCpFGYrH1Z7V2BOh2j+qJvnN6vcZFWhzwDafTOUp2KB7
+WFVJ1kFb0wP4GNETFECCvUnBSBHaoSttKOV+m6u72EZUdZLRoMpgwjJh1ROpVMp96w1b0NObXdq
nS152cWmtOyeNf3gbfMJK5rJzNJ9Ic9FqQAQcAHfTZXfrHtXI1oIMw7c/TAp6CZzLCsJyQoHN7zr
4p5FI84JYPvKukosYotHazfWuXanZCBYAiUCSITDQs2NVOQZ2m4cPXFAHhev5EgG06AZ+aMy1pjG
O2m9W3a/2rChT/hd1lmwcZBwYMRf6TyrGsLGnbwky2BOfxp+uGaMGTcBFrYzjGvhjYfSQZKOyOmn
TR1ZM+GfOkar7Pk+20ljotqaAZU+TOxZ2rxOmax3HTN02fMM6yQFyLh5Il/4vW2yWdnF02dS+oOp
dd7OCf44ZHaux0x7h0fGs6aG7paoZkjOcfamtBiqlgZTe7vXPoPC5UfDDDsPgl9GYrZrSkTuBtsA
0zMwcVYLvpPNsOSKu7ifp2yRcowcOHyB8zvy9N9dDX17ZBAO2uCAEzMG6VSsGk+/eSmm39a2GpWz
mN8unhEYw4Y+1eN877mv+Odhe1iQLDEV625MTpNqP+bVpUrMbpVk/VMRgj5nrnuQlUlJ07mkOmpy
x/2Qg4WJfyiuo5U9JDN04Ck5ZcNBHk017Ne1NPhFeKTAoyq7Ix+j2IhQDGD4zYbJdc/P2jgUnUmg
jsXqbW+EkYnZBMwO1caRQHMqPFFTw8GhMZR+YlUXmXQ/hnwOWhySbhcY+Z8+nupzg9NGSHlbtVgp
G6HHA3Y0wAcMw/ci9Uc8Omcv/KPXBpisJA/NZcFZxW7B8Jg85f1rYMS4C7ms0aLQCFdIrFdDg5fD
UA5r10tYOztWvwJT3SWxqt1Sj9Ea71hWt5RYhpx8KC0+mi3VF7sz71ljP9tqfqtzN/MVacYQLcIf
eIwgYXf1HWomdQ3Rg2FwJh06xA5ROaRI1a7nsqff6YjVdf7H+oy2TgrBkFaa7ggy5Sz9aICFbVXX
fp9Q8uc9pcqgA1zBQgWJO4h73wys4RRyl9wic9epbWsomrpnLcMQUDWwfOnKCloVBSur+kgTgfdL
0e+zkTqzllneQTcPTd60qzEEmKonik+Ok763FPl42pTKqoD0UGdldAiTbp5A628WEpcV1coQu5NB
XtU8B1jRrV/lDD0FPwUVlrWWKsxdm1NNzRKarLwLkQa2TEYeApu7sigpdrYqupPuvkNft4ajUvle
YeGSPgJ72HNiTSuo+MVT24OXccPgjJDuZIRLBdO71SDT9kGQmb6piTeaDfmP1OXPoSXWWUvdZsBR
Q+spazKXqg5JJ3D84IkQCTNYizZWz02vbnPmlKvRQTkdTySWm+rFq0xjZ6qt2OIQeZhE4qzstPAj
ncCWKeThEIZmfeypt6cuBPckHV7tApKp2ryAmvH/LyaoP1Rkg7hO7rKSsjrrVnxqE5volW6LFwMu
EqKIT40DfiokRfvKGBREsfhBZl7uT43Bw7ivf2DR4xfWPP8skcZN3cFKGUmzuHwt7MnYO3oJm9ks
xzuznjEhCZ2G+A04fE4qmddm5Imj3fDNiNtC6U0E2DWFQH5oLLNs6zXPZL52tCJYY7lSwOVE9Vol
ayLbCgyg5p/kJRt4i3TkJ2xk0lqbpjnnKYiTZSa3xuZvG2iNvU/iFAITP3tkPq/S5hsLi7dET0Ql
JrQZ1oBkbLe7WZ4FsTjNT1h9DsewfFApoXBHFauA/4ofpTV237Vkucd7a9W4JWikA3VmluWA9fi2
W5XrJOz2Jgt34oVzIlZbs9gBFht4xGy97lxGhLeglX1XbbN5zPXA75LxZvSoLjune6kDtJ7QgOSu
IIiGIbq5DPFEJ+WPSUoQZZ3wV2XY7cZx27sQDJXCoadjjBKOlM3t6gP/Zv5EY3Lt1FYhfNpFAdO5
xG4UCBNEBZ9Wp0KnEzbSkrBZcCdbAXZr/JBQ/Vdnc2wYboZCP2BUUk5MKyzuObPSPobQelf1P90w
fWA9Q7gFRuGWuE61reKME1CHDt4x3+JsU7e3aoaCAsgQ95oakQl1D6Xv7nswZpsUnyTq/DpS3jxp
un6rSQLX4rQ8g/w5fja5pOOZYDrAXmtVY6bDOgdxLzNW1rU7jH3MNZ4Y6YbH9iExgvHODlSwDZY+
ZgElxwnLYavgBQ8P+alRMnUr3SseF0wM1fG1G7T9VKtUhQf50nQgInbfrPWwqNdD72lMFLOJTx+e
o7p5y2wgMuOP3sVXl9U+i2Ceil03QDViOdAOANCRpzBn30t045eQPBKlJMyacKdNXysfsuzejJBc
ryw4py3cSrP96F0K+lVCCR525XNDUYC8Nw/f38Km+GG8dAHLwwT3Bh+Bzrsyq9ciZzwODtEFeZI8
KGaFe741cstNVbkqoaJstI41nzN74tdV8aka/a+mU5mx2P1eY+zZzabbfZn9grtBeiXup+C9rIx1
Rz7yjRLuqiih/GJluwgLXMiGm1RJ9rlKoLMMjKuoveSurLm3DbEJ+SOvxsqDHggIrgnP8qOm7+8r
1zdgz27cwSRto30fx/LCEzZhFmyszAr5nCwLeCDVdkxmwW7DuoPQNgjyU/WRILJiqZA86aoXrCNB
6TUqrZhXFE6ysGwvhY0yV/lNrb3/qYR70FcVayfzvquB2aah+O04szeLydJI1hDrOv4rmjrtQm+q
L/G8sai+5TBp75YmOxNEGVF5qFKbb1vPETTBsM+hP8LJ1RlLCVZ3FQ8Xf9mNm0owDgeV9py0ccJ9
oN5q7CU2mq4769DYu7ZtbczJu4VxZKJyo6Zd1nnvy4CFTN6jg0hWcijFQQz1c+dU005PjNjvZHY/
QBkDOwadM2Qmdvx4CDZ22xQf4QGsFiSOKRxjLCp9bCqoDvuGrNv7rnIfs4I/aDFlq7zS5H3jNRUZ
3luXh75b4cnSAG/gOnaRwUiRnzJjEw2/+lbDRdwBlk9a7dWwYRZW9c9K4OSCooupUO570rnkIGKb
ajLrNZNWP0A62AGx4pkzB230n4kcN4HdNcQX3qWyHbYYf8NcDO69KTyHNmsVlmXbVK+ida+k1GO0
/k4jf4BJzvDJkIt5lONeNUM+iDalDGOHr9kI/mnyXApxkJbK+GcgPzgJDO0+toxu0xR5uFUykhGE
5v5xLDiaefM6NF2wMrFBXjujunbqkfHZmD7Mwd1Lg5js5I9jc4NOefZbDGhrVadh7qcQYlSM4bE3
qheZQqZouLn0+hkdx9GTMHzCIPKDWOLi0eorxzN/z4oTJuK4k9SebqwD3TnpMK8z8Be/C+2DB+Xn
DqHiizbHjIeVAtpe8gdwzI86Q2yJjqik+LodAhdTmyR79mxwat0howgvkDu7HC+dAXpgmcFbdIWB
wqiyDvrJb3Wo+508j22a7aBlHMYuuBAXgvSFWkSqDVB1HK4ZjuMtL6xPOQ1n02wvzFKxLY6OaUAP
7k4FQlC9Tc2Wu3uenYGjXOwkMpnO1jmVE2MvrOagDeSg58OTMk7auYULpMMD3pbxPpdMcRvP+NRT
o10Vdn1TymaizpXyMODvpqPMFJCepBsdG7A0am7vutk0J42w2CRyx63SNN6mnsq1Z0bcLfFDhjPD
OmSsL+UOW6UDnEke5amqo++vfmY2cWLBYJA4rXyGVvuemumvRkYTd7++6wX/FzMmvJC89a091T9D
gyJkksxy+gQEzSDjSS/dcG1iUUaFAcTW4s/cyW4L8YkR9i5pkhf+/4/OL1lJbxNSL6BMS9G/9tSV
0rOsssLPoR4ea935rLLm5o71EyhEsNYTBZ98h+AsD0cpEbAcMLWZvQOOqpAabJtQsok8cFdtPgmW
/CqosxMYR4zSfmlB765FAU9sRrOKBnk+K7VsQ+zOoRtszB/uRmPcOfyCirDc5Qzcga38MNr4D+Zm
BZVnMexKFVob8vdIfhZOfSNnimp0UV6EudUCnpyM6bgre/vc7HA/Ln7pqQs3ffBbN4ZSp5oVuQzo
Tqs5fkYZIdgF2oejfwJoun40eecBStqm0LBGgHodCxVOrxfdDdakrZI4OlelQmqlkZ9s1GppIfJd
M1qqD23OYnbRr9vC3mn9EOI2VgkiWMSjzoVxWOPnn5p3kkVpiKKTdMcI4bUnGkb43Vgln1EpZtOp
5mAUCt+bVE7TporD9JZF2JyBNvav2hR5Ryob66Eme9y1Ys0fnOI5quTVaAmCwKaajxFv+hyuq0u1
HL23dbZTlkICuHwdjyrBVUZ6wlPvAfo3pn9DBWI1AGIMhDvBnNqJRqn8vro0k6odi7zb9oUSbkTK
pKyq92WhMW+lJhwXMf+9ofDdaDrHOQNQEInCV6vmLnQJbg9VYhdgHGmeUvtepiBX7n5kg/RlVzMF
aMKrojHp74vyIwTQEwlhlF6oxBtl1N/tRlxMtdnnXjb6jcZ8N2tSm3qQgVgow5El6K9NaPyqzGNo
MGqSE+gAh/3x4DiUpoXMvfM+yUh5p/hlCvcVBGU3EAOHpuVosCiNQqYRQ6hfEKxcol69xH0L20M7
VGGWbzXKA3ZuXwfdm6k8TEcrQZDiCNe1kvqtHuJnGJZMR/GhspoOoUZh3xeT8RQYyaPJmLJ1nXaX
ymnnVdpdwJMcsei6LQHIiKb0k4RqJImdSSxXuhiMDTRK9tyQyU4FL6bOqZqj5Y7LaDd22tZpGmYl
FBs9MgtWlZKdzEF+BEn3kdZgFcm00sRjJtqWHw2Sv6D8oUf2RzxYn21X4tevbww1q3aY34OXjRgr
CFbtdvSLkiyAfVVIimfKxSin58hyXhNn2Ku6cRARU1Wl0U/Y7yD3MOHotDwQrdptV6c/mqn4Qq14
YGAN0Xnm1hI8YdX+lyywDUx/mYZJDlt6oKj7YDtU4rKmvE2Bt5HjZO6iRnvxyGEVwnuL2pkRH0cn
pYdIAdGOFIh8OFk5uaelToE7d19UXNzaoLxgeNTBvOqeREctpgkRw5aOfUY4RqBdUD3mCBlW3jSe
itbbxJNFihJdQExOBj4pwKzu1nLlo2Hl77Imq0xRHbz2IaSp3bNnUl42PGQFlvvUNxoTNmvDkAsC
jUcCNFzzJSWgE7kJ9mKWId8Ltd0osFQFqaFDrF9szSEzFN/AhJp7WwX7+ZEHLnCbitRamVGBNh2p
TyCsB2HU95Yc3DVYI8tuQutWijCuWWvXfgGnp3dhPg7NUW9Bg0PgFKn8xsmBqEdqq6te4iAJL1V3
+Nf24OVZprEudQ6U4BkbY63iuTbtWq19zVVKYLgizYr0nYKwu/ZsJiVMFHvUKjMMiJ9UjO2EGo4U
B5j9BvVP4WrbVpqn1nHwQ6lIhkwZszG0cEoKmm1z7iuzOWtl3J4pQEzAer2yhz7Sr2qlGg55bVaP
iamkjyyr59dLQ1mjf8SniMemHeAFGUShtpaWWu/+OkxHZeh8Yg3FZWmCDgAOYZlv3xdJ+jBhHHcH
35rq6pE6jHiELvZUqZh3LE0G8a73wlP3Xx3mXhkBpls+bbT5vhCFdFT6va4cln6QrYeHQRBfP191
2aAt2UcIKoGt+WRLW23XzRqGnYWNy3/asthda5j6XJYeeHeNsF0SCtpW2l/Moftrw9ruwTWL/u5f
7SZzA6x0egCt//TXhI2LhXkCJ9Xvv5szotXuQxhGy0WX9qwciZ6KrCtrkW2li+CakOn5LAKIU2XV
N3fLru2V6ZwBN/nxkLTPngyzoy6oJRZh3/LkaNwHMhDWGfKbZl04w7lXGXyXU0fp1esQst5h2U0y
L9khbDA3XxcOg/5EViFFs/ltZYbrXKp9dV3eyvWqG6iLeV7eqY+JbJwCN6QgQfe+Ffme5bSyXnZj
lKfn3tNfcqHwOVT1Ygitflquo3EmpQwpTsuFrAJSnyi8YLscbRJrPcLpRVWTlQ/LxsqE3KaSnxZW
WVG0bu0Sr4s+r9fLYRjN5QNvGO8lGcyM4nOfPJ4iWFeAWt/XSetxYD1Q7ChS6NumMeILJfZoW/ZD
dgWCn5kDVfWARZ2zKcO4e0yx1NzUuCo8jVLY6wD1zTNzL7kOezt7bai+8buz+ls04WfnZJbzoxis
YpUpbfnTlNUnobLIJWVxc7sk/z1UBbLBxPgoJojsmVv+aQZmFDmYCghHue7UioFjUq/BwIxmJU9U
q6Dk5rjQmHYC/YBoYqY7Hb2ncheBhXwCRByNZhIfmXQeHBj+v+I+eXOLSL6rrAmYvdXemw52u0qT
bNzGVUg0iqeJB8Lk8dXMHIagOXB5aQvTCknlpDD56YR4WA5ooeYwSASVv+wuB2RMcSgJM4XpDpf6
6leFg29DMdssu818gdLRXb8bXBz1/n4Psp5L6NPgaFYvymg9SUfdKoaGC/HcZ7m+Bya4G4TVfX3U
5UBRB+2uqMG0li7L9QdFheffReD9pYDPhiJ9P3UpcZFAoBfSgvJ9K6yESNAqOvMzU/xGGZInTAzi
tdSs5meeKfe6VfUhGPHD5AbRH5Fb7xC8vVtv6y4RyA2y2d7JqKp44qgUpXF09N7dsnjt+P3nOri4
0f3og+6HVWLlElk+6gH+QVM6PRROZb8Ntl6uw7CfHj0tLreenWO3k9fdHex+d0dqc3Ah1rTeGCJV
X2EUJhgmRVehpo/FpOv3RpVjtGDYPdAEWGCbRuKeGwegKCzT+5Sl087Aa+Gcpma2awUuKVkBwJWn
/XhOLaPZGQWsgsIE/G9NLT9r7ajvcLYJz5qn2zt+KM4pTREClAy4/MruCkgnuwpp/96wkuiB2QhT
Os2xf4fZHb4S9kfDOnxVN+H4uHSNrUmhKvOfrkNX/6urgcz5USXje9c1FqNvmz7BnkpOZJ/t+gBv
U9yWKWcsbRQ8d52o+sjviQvdVFIF9Qv6h1yvSVZOgsnX46l/WDbEyzprAzuJ7bKrzf20DiVuaFTW
rmJoI7g7oZaNq0940GMxfJ0XJRSVXT2Qd4DgHxNpfhhVUemH639tKg/bG3RKrAbdfUmKChzLHjEw
uoQHA1fhDaSdwV/a+tINHpjdw9HHcRNMiH5Lm9Mbm37EnmnZ66Mgv8eibL/sLRdCn+btE9LzoDNz
jWVjmVZAcDO/oe82+JwSKNfWD+3f/cA/NjrWdpelqfLcAks3uS8lEepDljUbVe9hV1BAabZKYvK/
Iw4y8lEjosdUppRall5fHB4LEAHmRmqT6fprvxYSAz7quF89l12M8yk1zZvvSywHSitsLjaQOp7T
LjYwfX3RglHdL4X7Qsn4ENyY/09jaNnqXtEo8S8nLh2XzXIAHSpw8HzyNFXQx1PPPoTzAlRE0rjv
qP9cwlxAa8E18CdVwxqQxyqveoVRhTWhxylbAEfDKT4LvfQe4hDhjSeopy/tueM9YfehPnnzdFcI
ZDFK1NK/KI9lhSuUNZI2HYyF8Jf2NmJF1LfVDRTHwZxoIF41AbrMLSJntahXjrXD3bRaXjYjyaXF
0GFlbinHpUkmKUeX/a+XS+v38c5DuJblyp9/tS+7/2qzdFc75CL1e5caKrlX4zHSx782qlo/xC3f
dTLhi+eRY/3QEsQHapVWPwHtPiyzst8Vp3htNK05mLZh7lwtiXwvN3D9wAP+1Sw14DMUHoXuMp6G
Gr5MMotvJF4SasyACStD8WtjPLq4bAVjYmxghTP+FcP9KET+OVaYera1/iO0ahUGaemyYu+Vu/62
17UOW1EV6H6l9ka4D/KCpXWDtMvV8/fK097IJ1ceMcwuj4WOzWDsTBAShnYr8iq7dSog2qhk2lZB
wvXTDtZcIPfbWyfD6k4TMtuqCMQOZRvmr+44HihGFu9ab5SonoLgmEdd8hiY4Z/l7Sbd5T8ohvLi
lHl3H4SgDMN8wvw5YFCCaSVwAws7NHfYSf5KsCQ9LxujGNqzMFvotZaLxYHCKl1AkDwbemwOq6UP
Ws75JTRtNHDm8a/dvy+xdM+r6pbnWbn/vnRmQAs2la7xW4E0YBimA74t3v2yV6QI0JwO2/tlN5Gw
WKCnHnq3vncABJtDTQUEdpgar0uhyNvYgasmhSnenAncOh6y+r3M8hs0j/43Ec3nlvnoZ93ZSLKK
kAT7clqVLjKBlcJCfi5HeyH6lnyAIeOG5iy3z9GJN+iUZ3O50hE4zOlatYqJlt4tu98H0kzJyUGG
Z9lR7r7Er0pHjLiBIfXJtSPhbesKim8/2PUhMtq7ZW/ZLF2sud+yK2Z1kdmH1Msa5yEeVOVQuOi6
clTqrNI7TBR0xFebeD689JFKoK6zjJqotCz68Fj9zZJeufs6RdeytdRD6/LVmf/TvUayhCUt5wHB
EBf5+z2+zu+DXHJn8R41lILjUDX9dt3Aw34M07x4DOYlR6xKuDp/t7l122xSSmBQd7CEQ7miX6Xq
uiehJ/KEluXGmth6VpFV4TdmX6vawVI2gU/ucCOeloMWrvYbeCDVXq3gCTadUe0KB75r1hjhSxyU
jl91mCPoyYCOCnkn4TkdUrcht5+nDJaNV4bK5xZ8LfgsOqakhmys55xr+RBk09NgGdGmSjIERDAF
nqhm+gPXuhqWYT1NMqBw6uisMBHZsTbH1N0wm2S1HHUMkM6xcYIT8DwGo3Gc3Ve1Le8dGGtA6DL+
JZz8ThaJ9SqNykFTEWIHMuXxrVIoIMwdnP8+Eyy1pqjuRr/gi3ydaTNiraux1q9gS1TcHZE99xkK
JQw844ckCPCN0poSiCRzdv1o68eEZwR0mLwF0U7KE+Nbsxtz1bk3+fv4TpoaD2VG/F2sKs7zMFsW
4ce7EsJ0d3UbTOMqnzMYWmfUzkCdGYVLXLfmpgIG/7maN1/9GmmWZFsof52xHGnGkYTk3gyIIETc
Dsbtw0hsH22jjZ4qG8+KGKM3f9ldNnQwHbt9ZGY/q4AwHvrusLTRQTMpB1IB6Q+B15ok03bh0S4y
ee6jPvfTPGte9Tj5vfyrNeNPbPXRR8K9SjF9JOhiPsfFquhozudkDjUFmZj162TM8EEffJrF1zmF
l2kr3c3/OkfY8FLSrDgiqfKOWjN6RyBP8K1eB5AQSRFuU54NkjRsDhXLoX+/ZBJsbJQ23maDyFtC
Ckx0fKTqrmq+PS7P5KiPISYMK0t12RZzw/emyWICgGG9Pk8Iaf12IHG9jgfjVBZ66sdWotwQyV96
7sIPK+6uZt0bN3QLBbB4/b+6Bnl7WaauZjRcKy/+q+u/rmpOKhnrpUgpI77rsjBe1EBWz2H3j524
e9c6W/86onn/OPLvcyqv6ne1DCChTKIjWbxWB56xKP4BRFXTX16mGoYA8bypvASHSfei4tt1lOm8
XlteFnjQKmSq/nfrso8zvLybDErW3qjcFVZ4RDJi7jKg4jtQeeVuaUf4TvF0adTywcUXee4N6OcV
q6VXa2uttV861Evr8nLZCNcCK3PaZFXhnPFX/+XIqIU/W09Gx5Fx/hry09hnA4U5LRfFNSi04rq8
Yhb62gCm3n23D0Go7V0D4H459b/7wjb9q2+Dd+8Kj4MW22E3PC8bC6NP7qPc9B2R413StGi/l5ff
feoRuOPffZbDtmph1tIRLBNDMwyfFczfj0XRqNSn55e6AuNrebVs6pBnF/SkaPXd1unuKM7f+6k9
pdskx8dsORmJI05N/7oO5UpAmrq2Ga5cMLJ/XIOJk7MuxkGFX1Oh1cKur/PiK0YGxTVUo+IqstFB
Ix4YG2/U838e2DcdBn7frZVhOBuQVmOznLhssFYurvVezj2XhrqHH2Yz5dih08hJmrlNwI1nwhDE
atlFylTuagOnpWVXN5GMKmg1T8tubMcbHpD6c+Xp+jXNzeeluY/xbm1MMuSSsRhvtQbUyxLCOSxH
FUu9kKQ5PRCUbT7VxfR1aS8z22OftBV+SpwE4jH6+AqxHp0/lpbhJlhainHfk6t00wOSSf73pzXn
T8s0LNqCJA2370+7XDLl0+Y1Bs0Clf5ucULPeVxsmzKEFz2bpX+5o89+6t+7oo5QonlQaJajy4Fp
yBjZl/1MLd4yLSv2y96YiyNDJRKfTPO9hLkussA4vuLtNmxq6tn+UDsjVKYoXwcYFdyXTIWITgos
4AeJfdbS++tEx4jgTgt3zvWIr5ZSx1f4ZiFLi/4hJf/ihIH8sVUG96bqvP3oDaiOPO8quvSlnpsL
D52NTIHTmzZ1b0NjJGsK8fFpOdrYCZkYY/oaarCnG5OInaFX3JtENLYtZDJsl7N0vacc2SbJvadk
3uuUnJa3dJVOPeH0CgI4v1WQJAC5slB2y+6Yjm8TubN4WNXVcx0G/vKWXgM2pk0kX7ddpr+aqMbS
2D03mQHioaqIiwmyOpOU7Zx7YYG9JJodwAs1n8YxM7Eb+vvwoMBh+D5lmqaRQRSLfYtHq2GhOom6
pzBquyeCligdZpBDg5BdLG8IkOnH9+8eWhu89ImRnZf+pJ7UO6NDaLnsyvmCM4o7X2s5p5e5tcZT
xNt5hrVr2lFehgK9PRMAqPZS4deqYpLZGnb4ET20UVd+kOGUwxMM56wBE7Xt1LgI/fvkxbLrX56h
FB9poEN/scUPQ7eE3+BMeKIaaZ+rSRNkIHnOz0QRm6WrcMH59F51H6eMbLhRjXmSWLJ/nCqvWy3v
ZyNSzDpbvAcVVEVFDEzGlNQ61ogq/TK23RvEgfPStUn0t85V0SDqtsaHoqKzfIcy6MXaYR31n++Q
sob6+g5lzpxq+Q4S1dBLXIhf0He7bSBSc5up6bSHHJBvdIw9XpbdTqbFRo9U/cVs6r+OTl5o/GNX
TXWxBzTKt6idwUkMJXlVyUnfqKMq7yHD9wehpfUe22R8RJU42zj45v0Yx+4GBdr849bHOlOmz0Yw
TGBCniAo5+zJC+R9TT2zbDFc6I3ivc9FtMMvK8f+LuurE5U5IqPmV//abTF5JmbYbNasA+gtRD+i
jiAGOmhy+z7TDD8YlPgEbOSuM+qu/tIuXB0uEELn4mRYpV82PZERYcsZhhcT/OIN7tcF+oPhmKRq
aXO8nuOoJ9OECzrviSSExVPK8etgJyPNl7LDkWA+sHRZjnqdXh4BEHDRTwCocALbZjK0zib1zbM9
b5bdKOvt40S45LK3tC89tBz8CNDHwZm6SJC+z+f2JRlHkZVvI1Jv1osBO0rXlwqj/6c4hDBZa/As
FiN0Z6pfbM9Nn4DTo6/2KnPWrabXP3HbQG3efeA2zjMM+stDWJnBPsQ6aOdGWfGU9oAcjaJ2H0av
rjGAbt9VXJs22Dhq91inkoDWZvF2EEr9KlXtJZRpj6UOQVlj4d2shAyVRHPSU1uJngwQY8S1fwyv
rDEQYxfhA7Ly/mTojf1gzRtTh7dolQ9jEtuzo1h7hoJ5RP8H11KaqTzoE9OK7/5tXcdbtWHJtrQt
p3URLPwxbvPdsrscUGP5iW29dffdzYFJ5dRlfkG8aT9kIqgvbqesvzvgLMPULBl/f1+mNhyxayZE
fctJy4G2jYdNmkUBkgsutLRpTTEQdh3nh2W3KwN7W8QVbAiVbBwvtG4uS7pj70ECWHbrcYx8nGrU
/bLrpOVLA9x1RUwVPKFQ39ZNa92qMUTA5j1qQ2KegS6w4A/VP9Cw1F0iK5Y0S9uyieOiPqG5QrZM
X3UqjW0wyerQdMUbXGCk516gbzTVTR77sbCupv6rpbaAcIa4igM2Zkhe54OlLNNH1YzVjQo65C9t
XweC6s0Yde247GGlaF294tfSfWmJLU09MGn953WSrFRhRTSKL52uQ0ja1G8hGqqva7C4gK4tpjfE
L+5aeiDTCdC/Ng9AMX6vT997QfC1t4xVAy4X38e6/9r7+7xlkPu753IemFP/pPdg1fMA+HfPr/eb
j82GO//Hed4Qwn4M+0PYj+kZZWN6ttLgsc3Hbo8dS3r+bl9efbWJAcCsh9lA9+/mQjLSr5b9eup+
ZyHEfPIZzkFulefl1bKpxYinip61BIj950CgqfHwj33TifelGuZ3SU8O5ddlvq/Q1cr4P+yd2W7c
yJqtX6Xg68Pq4BQkD7o20JnMUUpJlmVZ1g0hyzLnmcHp6c9Huqrsqr2xu/v+AAaRs6lMMhjx/2t9
a6cnC7tv+fx1s34Wk4J+8+6X//jHf76O/zd8K+/KbArL4hfcinclPK32t3dSf/dL9f3h09ff3jmo
Gz3pWa5hCoGJ1NYlz7++3MdFyKv1/1OILgqSsfJeRWLY8nkMRvwKy9Kr95u6Ex9tdN0fJwxo3F4X
a9TFvPHWkClOcaQXn4Nlyhwt0+h8mVBjM3vwKP2d03WuXRh9zwUGee36knXj5rW7LRr0vvVGiweP
iQohAdk+TFLrpplt8/smn/Ubi6H1TG+Y7xpaknWDKr86aHqoNj9etz5Bz40AzTIGmVzFFEXt4lgX
7nCxi3y8rLfMP28tr4CcUjCNQ3casTS5BIZ+6mJVvq9ipLSBNf10zyvEyY68af/vv3nb+/s371im
lJbr2abrGKbr/vWbj+0JHV8YO18bYlwv0sjLm0GJ7IZ0i+U27u2W/sbySL2zJ5LJkG2MoEOWze8P
J40HNrBug4tGc9PPLWEDvBnb917sNCAUeGwMpI2cVPQRrr4/7leqea2zRpE+Ez3WyPVvY7rhj8J4
zNJOfTQxTd2naLnXR13VJRc9wGK43s10miqjqQHPX95j4z3YhVnbYN5X9iNai2w7O0V2tT5blOlP
nz9WP32+ZorToBqMloFO6mkQdMA62v5C9fnff9Ge+U9ftNQFx7ljuTqWL8v66xet3MJlwhoWb1RE
BngxfH/rNxzmHl+qDcoCYx+0vPU7/vH0UIJFbYvi/P11UatwCsMRPUfW3FxT1sEPm3LA5XJShGYu
D/buoh9ebwaBtdx0jN9fVdnyra+Zd9Vh5Z1gVpm73u3ml67bTC318JmAmL3IDXVSueU+2IF+tz6f
s8qhYm5UODkDedOAN962vTu/BG36MFJjfmAM+NsHZsgP7oVnIjTcjhnc0tke73rHia7VUF3We0AC
p7vfH+/vyHmGwNdXRbDpTciPyFxMP7B+vIS3dlbx/a2GZjX+zPzkWCaoPCLQISDs4/FeBPXDNOo6
AW89tSS3W/6WUHtynN2kbPFZQP8/IhaS3+/KKb4p8LB+MF1CguLSzglM5d3/6lOXtzcmLIT10PiP
vwx/7TocvpbV1MRh1P3t7j8eypx//7m858/X/PUd/7jEr03ZIhL4t686vJU3L/lb+/cX/eWT+d9/
3zv/pXv5y51d0cXd9F69NdP9W6uy7o9hfHnl//TJX97WT3mYqrff3r3Az6LMSjhr/Nq9+/2pZdjX
8aP8dBIt/8Hvzy5/wW/v/qtJX4r2pf3n97y9tN1v7zTX+1VatkWckmd5C+7OfvfL8LY+5Vm/Sl16
UhqWY9suAI53vxTwz6Lf3pnyV6qMOqehZ5q2h9fs3S8tVp3lKfNXLBm82uVhFE+G++6PP//3q9j3
3+1fX9UM3fjrdc3WdT5OmPhsWGzQ05V/O+nruDasChMNgH0XdkFuodXNW6an9mPG5fekjDjcDdJ6
Nee9024lrtiT9JrPzliLnYK5cwzl9MGV+efWyyJfzm6z5NGaBBOEHz1Ae+SExDSj1bgzzFieI5ZP
FNCUQPiSwKL0k4AMzV45n8KJqGlPSzDCQmAMaeKivyQR1ZkvfuRSEsDug0pTn+w9aVpUXaHdVan+
xR23QSLaawEdcBvlaOw7B1JPrpsEppTOt7Q35YcWMfNg0KpGlHab2cExa7vAZ56PZtabsA+Mwj4A
kN7ws4xbKaTYOVNEfoJnnDKxa9L8GTckPJlqloSUuZOvapCG/QzNxi1ndFEA2tN2Fn77PsLxgvsW
1aRwcvw6ZeodWZ5PcZqguEziu9lGLj54NBHocNza5a2nu1SCEpXsPJHrqK4XLGIejNtQlW+F7bwF
9DjAGaDgZxaB/qYorob5aprRDkZlQfxEhk7/Ru9BxpWK4i0rekgDl7bHbYoT4uAk0+OQGx+oapt+
kUefPIxtu5GSyH7K8UzTmmj28/AtyMbbrgnuMnrEPpoPcbB6YNOkN8gt69ZjqmKS4gaEqbXwblHu
t1u0bMzRcT/0lv4pKNOYCoJotgR97IMw3mMHg5Jv93tkV+Xe8npxKAf7YgNOdOvwkHjuuS/Nel9F
GSJb2P00hsbwoKduvgHvg99liqZtaHsPlV3Ym7ppmkM8lCRnVgnI0eK5RJkCie3ktNVzQ94Bck5v
vgk0h3pWJ/A0e018mrz2hjS3s8fUaStllPmzKJ5rRIV1FX5sk4NTINIJi9cEK72KxnsuNwUcaExc
Of1Fe3yO3JI2ngRomhNsmgsdEnp4whGmHzvpPglqNayA+3TXefpXrY4/eu0u8CpEa255djLwu6bu
vCAi+YwiDyGI4tet7fLFWWT54UCRInCxNsQk2B3z0ADPSpqEnCkrEe6XVuDFDWqOEKgV/YDa+iyq
+G02GkodJVBMs7KQ4KOPxbqVZZWfUEnFEqsREpaHLz39RQB1dxr5eTTXp6fENI7A7Q4T7geKXeRe
tCE0sJzJPlSjORIkQduvfZxZWJuQ0xXt1yDCjpMCw+ALNd63g/sB35u5eyRYr9oX7PVG0UjdCNaR
o5KEApmQIQDmYc/UnBrLVppc9RZWMDMB0BpEr5AZmFdZLuMHPrTaMJ+txAb5GAzWtvTkXsdi4+hE
4jU2gnaI/5uhuC/l0B/k3MtDr+LHSCV0xBGkjZzQkZE9VgItJ3WAiIUoUcSsC0CxkCdVDrCD7ssh
veixe59wxnV0P+3YuAkaBzY+1+FtgRxqM/YK4fTQHPBh+JqrnfrMeU8UAIznAQ2gSo6jVavN2NKe
mhu60SJ/NXpg5lOeUwDo3N2UxQ+hhgcxNIZL6CXlhoRCw89rDzdqnyrk6MM3zZzHjZbVn21F12+G
qKxBsXIJAWmzKLqxmuYUfK7lOBCkGMmzlaitybT7GGPL2+id/S2gporqmFzP8N6tcCOkQQ0vyjjj
ZP2Ka8bdY2WzdjEy2NDu8m0ZWtFOhKjhPdGf8iA7G0VDSpsXPqUL+ZtrAIc5PuZN2aNLQfDyeSim
e4g5YjkpB1TrBQyTwCScmEz5HGEOSv50a/bjhbA+ipy0sbYGGPyjQz4ZTBegu7KHXEHuwLjJ4/F5
mDQCLO0FIeV8wZbf2M1X2ishcpp0MzsV0IEWZXwTEQ3KrzZ6c7bPVXJrpjWQlBTGoAzbxs+DZHHr
Y+nC83oihOQccaoww0Qb0Cw1sW6G7cToc0wzGtjZ13Kk400k4aYMsSnGGP7nTAjfS5HTAe3pESX3
O41i0pUawnsDYgEsMiqKSWBgL/f7SrvQSaX+S1t5GxM+EVa6BLNeMSGVbXYYbY6Mcrxe8CeRGxq7
WWC7cLOGCpIJfYhG7E4nRoQDGpeSHpVAPAmf2Xd1/hiwauRiBtApauOdCXJkO/ZS0uRIDL/EoTOR
M7Y3ckN7GWlCHMei5BIrXLGDMXTbj9XnOAZQ6g3dzViXRGa045OmMnEa1ZPWYbnMXFHifdG2AAVm
MkTJ4rV1bA7wTRp8zIROTwzK2ObxZw0HOyBqHNUAtopN2YzpIWGCjIluxEFi2o/QJR9riYW07hvN
T+w89HWbgmMSYMWKJ/ztqbrJpIGMLqOcNkAK3Bhh+kLQ8UfIr/MjErbW8lxfkaeMO3jXQwoswkQd
YY5b+46WIccMqRMK1clY3xb9jIHGO4dmW/tW4VxkSbSTkvE5cM1jU7BJq/g4ILX2R9177GX0MUaA
HxKoFkuPrpoJxbjqr5GmsKsq5JedbaJzFydYxLCLaSjDhxTwv0KH5wrUg7x6rF0uLzIgYa6aeWE1
a862T6FFBMa5SCfwHCjxO/ZRYyDBBB5rxxgRXK91DUm4ZH2nwfR+yuVzWGPHbcbhNMe6d2WHA04p
nAgNkpmg4UQuRXbQKxVdgkRexxNEyxaFaSfKIwsMHDZx/TIBS0yMqyJw9HBTWd88s+LIn/Z0StuP
EerIKiwZc8eQ9olX+ir2hK+06NaY++yiX7VFyMlnj+YlwC+ux0qeXGZNkEtrP1beUczBm9d9yhMb
Iu7iHwLDeYw6DHhjlp9Q9Qc7zZnu7FvFmg83XP0sBZxNjVh4faA25zCY+ZTp5k0HbxAHLigeDrgh
UABlPesLQqcUtLN66rWypRFSHaTKpD8/OaJ7nkorvxaBe1cye7vK8oncReKyr+zUe6aqU+1rw2EG
NKQPYIE8AC1ctYlbrU8uFZpzwhfosHbcOfCefTNvn2ZWyofIqi4O9UFe+UDKw7JUfDPqFEUe6JGy
b0/BkL1YaQ4jvOJKWmDDZDxisGpx6x8dMZ9cy3tvGN6Iw5CZIOX8T1OMLdchkBGLBhF2om5hIohx
ZKIDKC7sjFPSaBweSkcDFrkp7QY9JD9zPAE8hTrURS4O/uDkwlzalvPMnAmG84lZoIJBcRpNfvUU
jZ+vmzSW+pz2ah+r64pmhN/Z2I+bCAB2GHhH5XneNjerHnZf9JIBztimJWK92b3hugS3oaQYHZId
zhHJAZoVAW1IPE3qoR97b0scvUB2sQNj5uz7IikBSBlPtlNXuwIIqeu24/c5V4pJasJIfXIT1Ihj
cAabUUFF3+h2po65S94yyUSnQXIJBCMBZjpiZtGAj9B1SzFfMmNfqBTQd7UjR+OWwIKQK9jELtWC
1lF17ILmPorNELkyVfoEjCxEhE1DlIbSzU/olaaTnmBxTQqU3cLEFaMjgced51Dq8fpj1tkHaAJw
wfkxsatL0vTMMDtJS+zS+Slj7oKmPgE4ODb9xZmdZ1r+XxQIax//0BeYEjujD9qNnhAbMZIwiSWc
soVC4zOx5CDMr/+mt6EDnIoQG4cCFQZ5R+6sGu4fymqmm0w1AwvcWDnQF/42mNXLRAA4IpFLbtDe
jIlr20TKfKpBrai0s3wr6c5VFrcMbu6eKaJ7rksPuDqs6KTat0PlnAydhmevlPCHiFxZMpUIDCeu
2nTKs92OD2lfUaqq0ITY1BlQV7kIHtva2zaCSAxSqu/bkuHdhnIyOz1ZEh0cZa9jCp4byUuM6aFg
srJcDeHueHhWPWczSpIiipPz1XXCnS2Uvum1gvOkgTM6iJPM+qsy/4otUNvYfQUNw3WvWLmKh2k4
2WQPYztv9nHZvjJXemamV6CvZ9Fjqd3at06Fs2sm1e66sfelEer48RdXpiwJDCWAfmPIetfLvtxz
WAc5UDzBssV34gnQvjglupIXnFkSIkbwOsuh3E9cc5RTmLsCrcO2bVHvuxopURlozX0a9c7ehRu0
JXmQyVfW3dLc2thzT/3dBmuWltpVyglIcKRxGynEKGGC+5SmOM7d5Dlv0XAkWnUxZ1Sy+SI9ogS6
ICWGK+QS3ns1JRct8tRppFUMiX74LBSwW7OZj01lfsvM7ENfM5RK+vhRxhLRg8uTlN4uS8Vt2ILw
XKytQXtdyIplTGO6u8GQp35qrkm4OGmpiA9ubT6GDpqUWg3lQWYZAXrDx5lV2Mbpr6Rx24fMJUBE
nVF/ym3YkEM7dbMf2tqrWR5Ex1S2aHtildMcEjcH8t4KAr/RWgBG2pcEEt+GWgAA25IrnG0yJ2Gx
A4XbiaK9IcKzhXchImkpOrtZCYATDMeGSS3Xc51SYMREbJuGqe+2NVDVIgVAkOM/5HL6DdzsTdQ6
aOEi71Di30Az532OLeOTLoKOLrZ2LwrIukl1JLvWgubxkSoo19E4GPYhS/ZiYm1S31sVq3lv7sk3
kHDwwmraGKJ60VMDNgzYwL1smWUlc+EDT7JA/aYPHhQ9b0k2wEb4oHkR1MFmgq+HgkA8JIm5aUfM
2rVqyn2kR4S1xOkG6pWCAlk/4r0kcWfqql0YA81r7Y9VkvCzG0+ejW01ShClLNMoiKZ2RCF2GJLY
1wlV2mOd9ftMnlMSZ33sjySuwKoxU8JG+vJz12rBtqRHtjeG5yGO0HQzFMSF6x6SyPjgEpeUYaF5
sPJDL4x4F0tpMkW4E61LdPICJke/AiE73XlhG23L5BVt7KfEre1r+hcX0AXuhuvlqH/ztOY5VMGZ
Iu4eLUp9cKm8bIx22Bk5QJlAV9eeLaetBsNJRoPFNSTVN8rA6zNDKKEEEZzC9q5In4duAts9tNV2
HpIbRwyY0L8Zg+f55TDDalJgiO20B7kD0HvU8ApLq8B5tQAUO2dfyFHf5cCCoNzdOBIbAqgSSrxj
c04Nk3gEHRmPci/0enas3rRdrtHhsF2AC0ETHElu2eYdq0q3FixPJ4XMGj9EmXXUVnH3RYoaVRsV
e3LvH4yhdk6uOX/KnT2gfJQ5CYNLGehL4q9x7JjxyIR6aI/FlBgCF46VC91ymZeEAesmE6ysbmvW
oXMnOt2jeKx67yMqUazA3aNE77A3pfE6lFAdSU2uJgsuI/QIuNddRKMbn6ARXvIqf+gFQ1TsUbXo
AcOEefJhjGqYLxFlmS0Wjw+IYM+sxaZLV1Ma6ioY05EQBraa+Ck1RHuvR/iMk2J4me3D0CbVyTHN
J7DJ2wvoiQ+4xx5m0zX5RRnAYqvagkEuz63it/5+c72f5F9T5ZYnDT3ysYbXWTUdl51lo0v3IDnn
EPtwLwuN8lzrRXdwreDOEKSz5I44BVHhnY1s1vaBErd9LBxOEnVqcxACwRLSY09uPHM0cXPIoAdS
eztEOskGtGDJFmEx6TaWt89CEPcRTtr30QBAtx6+FSQ9n3CPNLvQiO5ax3hUbRP6ldsXR5Plnd5j
WesYkV8H7U5GtvpCvOepzjy56Vu7QGPhya1QAF7zbABIBHWOPRsZmOqM7zNsXoG8naQ2U7CwFSMa
sbd804TpIDbY6EYKUYiVYuSl0077IBzQY0IMd2bgXLRBMoecUuXHYXVaeu9ICWKWdCDK2m66D7SS
XNYWJGXW3Wt2/cpQRN6VKS+Wm5/REzxLCC0InAe/1MQWMcGN4Vw1sQUCAdjxHCM4LaMAjgiHduVC
i/aMGe/BcwzzlD+ihw+WwRWZXOM+81zD75zqM5cHmsjduU4SsE3JPB9c274OKhJNQA1ahwbEMvA7
9ybt5GevMp4qL7+HQNRSDepfFf4J7DxXcZmLrYWm8pDUIWpXtE8c9AwrcwXCHTQLB624Qzt50Sds
Yk7p6NRnaSAXKOmrGi3/JMyjjWxiaZUnGOJsLT2U3ZKp5vRPuRltHTMIN0Oep+eBQMgsTrBUm/um
iLapY0cZ6rY5OIRZekU54cYyjWvQ7fXe7glFoqnZbUYVKV/QVjkbf27Mgrxlc3nJ+pgdBe1WM8di
686ENQ+kW+wMl8DQPDPOcg5vWw6lw3ovqPOPgNi+xD1VE4KrWn+G67FZTw7y1QlwFq7BIEOAA27o
cxmT1NWdBQ3Tc+EBGssG1web92Rmgv2bvZyL3vJkn82T31qSkWrZLW2cl4hr1n6zo88UQnisW4Og
nCEi24e0hbBPn0trft8kTPld263O6wb0S8mX8ud9nR9KJDJCx8D5vG4mbPgQJpb7iQGnrzZPcF2v
OjPx9nXoN0u4VuJhoCQxU4JsDJpL2BqQ2+Pl/GO1SRAs2bfLHROJjWn0zdFa/vb1I/UQ2cj3T1/+
b5Pm3Ikgq1xd1fwnmVbkh/Uvth0FwGv9Htb7ReQ1e8eY7m1TfUEABDqV8slAv+1gq+YAnCHOudaO
w3mcLaZTrMfQPbETLMbC4Wx53WmIAfdpS+DXuqfrKLLeLRtz3rrLuqlZ/up11xsze6q5WnGJIdbN
M8Dlyd460m/pjkVQ7kAgjLtIDUwbDfW+awNrP6LEpj6aIyUjc4gBF75TscfKe0+nojj3xN1HVUk6
B6U6xjXPq45RMlOWIlVsykftYMqWVmuckAkdB9aV3gB06cdowKSbDmcRdiTTNA7uPGyAKRd6rHnr
/zOHhNfY2awzcKTd2dGc9oxgFOR6axylZkmxpbg4VcdlhrGOv2lkdESrtTfdtP6EIPosYE+Uw6L6
HCRs1lvrZj3iBJlgsxjz3bQmjRmwpANXZMfvp8p6viwbrNoMmJUDrQKY01lVLlTmZBnsPd6Mc6Z1
fLr3iiPfDAhuKuQmUSYTvZhkr/JUTTVEl8p+y0NlnPPMvnGpFOwFoM/zujGdptzZHae842T92axq
TCAESZDu4zXUjYI2pN7NaLNEILZM1VlclVsFGDUdk/gKQ2nl6x2rnvVkXDfVcjyvtyJST44dhFat
WdIBbY8wwbAmdXndYDcoz69KKq6yuirNc1iN5lnJj6LA5bb+DoRkF7//IlRzXEN71XqbpaDEAzJ4
0zVLvfm6RQq4scOkOYRi/jgatuPbcX47aS7BoMumhjSsNGNCJx09AlYxL6M7/f6c3mgHO5HuyYF7
c53B24cfJXZuxYIppyJxLV0qXRngs/UFxTC2V4bsNutzej5ctzL4Nlho4sxaO1jNMB1ESgvcGMKe
rKq86Q8mJ9qmqYr8prfMI6x08kqohup9A0ROC+zoUtvUIOxRebsB/fz1WFZYp/sP1Bao4DZMkoxl
p0VDj6vSSMjKmWhcopFlqdZzV7NmEoEVl0dTgSG0yM4ojuRPX5SXUb5AL38Jpm+l0qNrabTUkCi4
beZoSk+ECRxd+FL7pGP1PAwTASYc4vqFIdO49I1C9g00hpiG7DpK6xm/swYIuM/g90SQjV3tcx0u
6RkJVc4yv3IBoZYbRd6vX432e+Fh99LH/LkiNcu3RfakiJvY2RUHgz64r3GT3xE0RNWh7RPsxcyx
xXXsVtBzZXyt20Z1pUj63ACEtn2ptwnLkyhc8rqaeAtzJL/6sXFGNAcmKWl+ERDe5sh95HrvKdzC
luxJDcImN+HQnDvmICEhYzGXOrcrffQoxtmFvMlUiFtWYhC4bsijEFl+Zc5u9n1DmgxFIJvJmXLe
xgk0AdLGXeyVxHVMoXHWLVM/r7fq5e5668cTUVsZZ/wjxjalY7pdnxCRxeyvsklU/vMD1k9ZX2zp
8WNLfX1fC02ee8uQZ/iQbbFZb3qOrh3havqZhqUBIOD66I9NM5TO9zcVDXx7RAbpVu9Npmijcy66
jmDTebmSUCc/h4Fwz6Mw0v2QiyPuVz9jRjgtAUUDSI0NsLwvFFcsPkCHuTkcvAFSVgXMf/RgDnEp
4HdheAxNUue4cJ4qRlU0ZN0516yMovwgtw5BWVf6RHZiMiBez5lMgnY6WQbjWqel5d5mFMD+pb/a
oIN72X6KO6JuMgpssnvCNcPp5XZ7VbYPccoaN3Vx0KfQBck1RnhiHim3qpsiiL5miEM3UJ+jrTlU
tN6andECWl1qmGczzZ714ZJMg2+nVNJ62bg+seGvo6jrnclXljXtq+fQ83a7nTeaD4n3ZE0UxmMI
mdvOmj5yyV4QZx1ZGgOVrrL54GDHAxmWUDnpWGdDIAUodKij+CESxPlRzLC3LI92Y4k3sk32gWlQ
eTSJ/laMeDbg0bbFWNnZlNuK5M5to3OABpgOW/TQ589x3ruMa7fmpC1Y9fy2NGAgVDk8K4ISO4eI
KSsjXBsgll4Q/+PVTBbmaGGMZEB+i+oGsepGbyRnfdCfXSPrrpay7DLrB2z0jQxDml/OUdbJnTlZ
tm84XErnrPvClWHYu8Ztpo1n+vh3uFUOQxI91RM9Ni97IHVxObA4Y+SmGYqHxgmWVE+Cn+aSI4CR
8uB5oyTaeCS2N0huZz6MoDoqSg3fURcfQCRSMc7QwYHDtK4cBkXy6Wx8Rpu5mm5yOMXH7KHt4sbv
TZKsGQA5g3EhssDdGjWQfDGLSx0EnzudMmVc78o6P41kVlZ5/FLRCXBy4BsFSIOSbg6+U4PgTvok
0ssgD/idwpfWBcWN1L0N0JBTNHpfe6e4gUpAS6GPXxBu7Ea1U5XZc0V7H7huiu0UKnFJDFRFprGG
1kiDg5FH5XZQPtUIX7n9QafkVyYExXjVzraMawqBJUtVcYHkcECNdO5NIBiQUymfW8Z4k33TjP4Y
t/yqdgPHY74A//XTAYeGET42Uv+gy+vAsb9iUE9z0mOo/30YhwVTq0jlIMvoatLk6NuYrjdzb6JX
XTbrrXWjzNDA0M1YmkfJM1YAgiwc5pOpNUdA4/JPhk30bCKzgkp/FNFZjzb5MgTQc6g5xxURd21C
RDLcHmZvBLs3Z1Fw2svGG5bJGffb1pn9uGTWPRh4k9MRDntChVENVs0ajpF3CFPzc8TcA5vpZLAU
og+3rDOpVfBjdlRLz82yMaKBslQ1JZydbbOLQ+dGaXAkTTJsVYgvTfdYx8aycCkoMC1cN4g+37f5
3OwrLKzZJl4mcxNWsHnbjl/kLJJtlrOIcZYVR98Thx440yGqgkVOAKoXayUTn+XJ8TZp8WdSccX4
vWzGdYaWi75bqC8Kdh/IQSMmAyzhXCkibIe1BXjVKTiHV9OdJgkssGnQwWfD4VHMOdSY1Nv2kQ2Z
35tJ9BtGUdDRlQNCOzY5S56zeDaX+XY3ax/cgr+EHEIueeuLGjJkjpEsthEmXwJ+nfrMYo0g3/Xm
mFTBCVSanmb4Y9zwkzF0/Dl53DBbtNc/6vvskWYQBhwo/ZljqqsxZLJnqJxS/DJDNdup5qpRsp75
cb/Q7ZMYwu7gdQPd3h//fbLsCI09Ot2MLUv0dZ5a7lbWKAS/Z2Ivj6231o1mlNclpz7zI288M1Vx
yBUDHJnNn02r7Ray26NNks0V1wKdEhxFprJwaNKVwLoKpZ5EG1MS7pdmIdNfqYQ6UwqE6+vAOp5i
myaQBJy5bsKZEzbUxkNBbfi8buzI2bmkvh6RrfMXAlcs/IwpD5WAxNgCbaGMpSfxPq7wmmgMiwAv
xmGjO2WzkEIYpxXi+3yZa7P2YrkBhnPXtoyo3OTBrJXdeei8D/9frPc/EusJgaL1T1H3P4v1spcv
L/nLX7R661v+0OpZv7qeawmmMAaJwz9r9Vz3VwvUmenoLk4ktmiQ/9Dq2b8K4dho8YRpSel4zg+t
nvjVMAirp6oKnlaYnv6/0erpf1PqWXyMay67wRTVEP+kg070yrBa09KOwNq9veGOydacPVKyBhrG
4V7Pq+JIXqfYhO3CKySPaDv31Dl/+s7+hRD+X+6Gs4gP2RsqJQgQ/yKEn4m1nlhDEKpXlYtp1nCv
8LN8cVpip4vOD+vEIHKg0nZIVJilCIbhyBjN/0asrCOB/EmPby/fhqfrpmkZpuegsVzEzD/p8V1L
T1qvN4OjaKzKD4ivXVLCjRPVdrN3TsNQPqUyuJOx94TMVwN33HH9zclOKTAKtmYPLRv32O6/+XYs
azEC/DAKLDvmmPCgbLHoN01HLD/jTzs2pq1dE5qEEKaHhJgLVR6spL7Vy8i9zh3b24yjNfqr1bmZ
DazxiHn9MUGBs6lbCst9L1lfS0seAkWIRlV61/qYNdeOwwI6cK+Jn5yPtpffET1qXU9/brLKAbNo
D6lfTe60K4bSxoEQjbfANqZzrE2fqIxVV2MAVNWMtfISIsjZyFK8abWLxui9Hd7Xdkg3ZBwOk0SC
o82Ddgr14psXoLEkh04sLMhd27VH4AeXQM/anRSsivDYdReRt1/70ePiMVSsN1VxEcn8wQUEtNem
1yBE+dUm5X7s6NgThj5Qd3ay0k+n/ipMT7qLN7BH/SBzc19r9Y2TfPWmlEDfISLeKcPwSEFhY2JB
BsYyPMBUT/auUnLXelcCtkdi4Hqjk4JwzEvUxnZgRrvDNeW95ERj2pc9l750cq09bDeStk4Um45Z
wm6l+bepFvlJq6jtsfR+65YfpIjg1MWfcltOh7FTuc8UEvBzQlQVIgCqXtbZg8vlx517GHo9ONRT
/AYwACUGbWKoq9+QFN6VHr4w1DWJFRjUf+r3yYciq78MTo7Qpi+apTHoN0h/byHBMYeNB15FdyO0
p61tootz4FKGuXUg1gdiqAIKoSGVMRsmt0FzdNAvYCayP+g0qA+Gnpx6FSUUHpthUxEtY+fDR9cg
R1JDu7bTxjA7V2P9BRvAPnDudLrioUOlv7KJ7dCi4JM3os6t9LGk1ired2N346TZm24hkO1ynP1N
PjtbDNn0gIY+8gvns15hUEX74RVTfJuIL2FfmdvUBp+P+jVCSYQeV5AbObyNhEPYWEJZvXjkjcIh
2SRVBr/SZX4UFONFTTpY01CZd1aOGjNrSARD/HkYm4agtFy+TqGO0AzIBsvh4RtCI2ubQtnaZApd
sC4p4bcKWK5OftYehZFDZ7CyL0XQwAUZAj+uYSxXOnAqLzPPpTJtP5KWOms2G0tzbCYxy02RDD9v
8i6y/Tqh0b0+QfX/yxRn846Ac/oqY3SLLM3ew/xh+bo81IeYmjbr/XXTqeIjaDPYzX++ZL2VLi9e
3/HjifWxH3fXW409zodEs5e+GKFGRs86DJ3MJxjacrc+ppYZ7XrLMmYoHlP2iYh5fQYuVzPVja2y
vfrxQh08NstQapjr0+sGyH1EE2l5OYcMGiW+0mZLHBZEpOV//f7g9+36qthDfzgPIFjXu83yzvXW
upmlck3yg5a3/rQnkxDRMaDN1rVUCaxaT77v4Y99c8EZIm1Yd2F9dFp3fv14Z310vVmvu8sQwoQa
baglaaJgy3xTYG43mL0pkoX6lyGlFWuAZzgggcSZRehqRy1oT6ziHbFMh2EQxGTSs23GBmzm2D/E
1v9j77yWG8eyLPpF6IA3rwBBL6+UlHpBKFMSvPf4+lkXyi5mZXdPx7xPVBQSAEnRgcC95+y9dvsO
mmOAI/WEbv9c5OaxGIvhzqqXJ13roSOOKDhKguANtG1BFRFzN/f5XltaEHTaJB8kTuxEyYU2vuFm
H8jhvS6Zqm/EpGoPVnJPngKTJu0mSGVnP9fdnRraRKBAuCL6w7f6SHOpQOubSCQHGmEF6dnWr6Ni
Ds5F8YoL8WqqUBgRawA4VQK7isb4oxuYuhdmsy80ZO6B2qBbMhIyF2XlAVdWjPCpupamIDouUXbQ
h3l5VJEJBFL7EyCAv9Cd9xum3x5GvJTTc31X4BJ3p6BlYhwh6Ik1qtOECRi0aWbk4HMVbuYFHzR2
sKCLE04HckvihCP7EJ1Ij5xIm0QR6FtxrnL6XW4kQ/mo+f1+r/sbM+rLTYwGdtu9p1ZonqHRVECx
igTllJg8d+KiReROb+oLQb4hwOIe6ha5GXK3zZ1ZGP5iYnDL6dtsKlzOCrXZDuRd0WA7tRO8Uosm
IHCYYKOCat7G/Xsz5h/6svwY5OabQXH5Xhqseq9Kzt5JudSFUCNuikwmVIv6OF3GpDzpn4z3HDdA
QVOS5+QO0UxxKh3eWlFHtZpe8TQrLn3g7+TsNCjuUyyBTB4ocXMCIL1n6FDnDQt52AvywZxkDrce
qBcH/abNbpFmEsTObMGtqugzLodjXisno6nfFYrJWzoyflXfgNV/iWHiU2YhItGq+yMpX741Ao0x
+7diiNUTdhHmfFk97aEjPSg9NOkBOYGmxBDQFfOHmtcf5jSphANQtcLoDubcgcxXVifFnK4yW188
sqCuEdAB7DUojasSCZY0vTyiQ11H5ghQ6ei1loYoy9jPhnpGCb5jiIGCUEb6KGD3ajRv5ZDxpm6G
1V4tt4qqnup+mPxwjqj4dql0WzKaOQzTx0L7BclyuKCyXbbkcLzGJVJ9PczQ00V3WZz/5Cd+GPAe
x6mV+1ZlEEWYb8gKo4pVoKsqm0cTXvRwb+uGb08kvQRgYaRGfWuYqWsRJDapQk0X29GLFqPGkSnE
oIFF/17dJAvRQPVQnjSVC9QUeKmD03KgsHeOm/BWjoDUGcv9YGr3cw5MLtBsz0KpccICupWG0PJU
85aR3yE1QsR8U7mXYjpqZjjdNwoYAVOgu6VF+8ShzrEFXaEkYaGwcsS0FWFvufw61cQCRE71Uy9S
AMkWutGVulrHXMXS+GF0AFM7A8wiIKMoX7XqZkpanStUHRGM4vh4OyV3OpC4dlRz+9a26lvmsSjY
Jd1l4PR9CsYrWbeeGkwprpNzHErH2kZdtYzz7RTTCg5n+y6gqW0owyOwTcpTIlsDeC8RWJJzbwXg
llH908UPQTlaBhfhZm4Bkaj7yhqeExl8nh0mbqKRnjVEVOXSGhEvEe61Fp9NIo8s0NLmEJNgOp/N
DpGqIcnnIoMivwz9qVnu1SVSadKAOw2D6rVC6u0CBX1K4G6DrtIerYWyI3WSOIiuKK8/zon5YU/y
2zx5qRR8k9DGp3ojQNc408uH0MkblxjYMyLj92LMn8sKUY8c7x2UfWiOgJ+Rlki42bWVZeRTwrrJ
r7Pa1Py4mJlNiVvWfV83K5nJWMqEBFNWjzUXmX02qC/rvYIqb/yqnxBNcPm/JiKiR/nKYdOpuMPD
gLyCBBrb9VLQnVEnSmxRPl9Tu/c7Vcr9rM7g35qOiNwzqTw1Fb9GlSgWq3ZI5cS3TwMFD40tf1r7
oazns0birh/FBXguQoGr1rrSOhVSicJIr1yUaWv1cD+rTMUzwiUtANx7pUiPsWXxDsUr0eVu8c02
yDmrIqtNBxlFEXm4Y7Ng3+8N4pTiz7BbiptJK1kQq+3qw/A2Rg2l09ShG1POFZLAKRBIMu0KCl+6
8G8JOKZTuxz/tfqhOiP+WWl6lSptk5EaxxQpOCfdZB9yiCxtTFusKOA1G2TJq0t/becYhkg5/JQk
8ya1NKI7u/BmVDWNi16nXSsok6wgy65+yPCGeUh5kEvzoJZDfxyN5konG49kbfnOyFT5AIEhP1eI
piNbanmsRW6e+BKrPE+2ITwDEk8J3pxbZfbtmtDtyhgOc2P5YU6lSCIfoqcHe+jqilDUdiyupwjX
SZBet1S79spc/4jL8KjphFM7yZgenWm5D/pxvkbRCVyGEluYp5+RyWt00p3WDjxNzpGVIju/Hg3s
JygEGDQaz3XBeR8G115R603ZWd9tg28layaqgCaAcbWRD0MqI26v5mNkFzeEawYHCuGNpxtFgK+0
Nrj2g8hXZmK32rI+OXN0KDp7vKaDMF476vgx2q2+pfXH2GB5ypyZmuIewDmToY6Ri26lsyfjJyb/
Mf7hhNO4R1KTnunvbnLED4dAXd7tcro1nB/AizgsaOyLxSAWUgmXDhQNq22v0Pdeb9LCnsZozYyO
6mBFktJXEzuJTApol+31Zr1qqgwdKveM1tuZyP/e9P5zJ9aBTaqRn1705Yhjgk/bFPXHdS0WtcX/
uLnepRGPWNcuj10fdtlc1y5/ytaJypwyqufrX17/AOdvQ+rsQyDJzVESBct17bL4j/vsQmCO/t3j
aiR4GFNSrMRL9XWP9W4WbBVCL8QzrYu8pn6+rn39rctTxarzz3vq0SkPaKphwexkC9a0ePhvt4e6
CNdd96Y2oTC/Pd/69/q+f23sWUXs1HTgUcRzpjXEXdEraY8ZGnqkY9+yRWZUQJMmkoqMgaeWPZsG
SSVliDNOah23S2fyfZniHZIQqn2RDmg7LRtbIZZemI/AEJIQgiZ5283CUd1DgohMhPmwjHLyeCzI
T3CptzVhK1dgQJutFLXgEcXmECrZVSwJjUlkTNuxGvWz0mpPiWzou4WqtIvFUyXIeTSqDXl0+7ho
lINt29rZgv1CX+jBwjMU6Rj8wLKeE3qs5ypqIk/GitgpkYnysR0OdiPfJDTvOoZF6HNnXp6L6pYG
CNnZ3VKe5+H4jYn4ch4KaTmva3ajMkgoHa604gZFLAqNiHUGDyBR4193CxdlOWvmDEZewdtRaOTF
8EoW4zvV++IqiSkYLzNzgjaVEbJqwQYXvOLLHQoZFInIkYLw3ImFQu2iTXD4JXVNE4Ro7U12rUvS
lcpM5RiSsH5SSczgwsZnxB9kOs/lZcGyxNmUGIwwf6yRQHBe5h5NKI3nVBoJRUzxMrWZKQKQqpxp
ekaFYYqfLLWprhab5AmYlwii9eJnhBAfuWDltk5b7+0IwuwiGyfAsfugZma4ZKKl7CT5zpzit6Ce
hNk1fmkcM96F+CrPMj6l87q2LrRxBpBsyIunYmFwE1LYqf1INPHPw5KSdr/eC11xASYMfZYCO+JU
54V5MjSFnFqUs7Ni/XSYzp8to2mORdgRXMRWL44U5hfUKXUTHcRf+yKL0gr0zXYY7yuIRG6y5Pp5
PbDWNXsYw21ikOQNY2hm4NjBCOjNvZEvmvBfabs0SZ4Xh+C6TehNqaGcLXHTers5VtrZBocmPK6R
yluJx9EP5XI5GBUzyrnsThIKNNcycFdN/EjOqpxL53UtC3HlxVpMRH1eEYNztrq43ce9AZNLM6TC
z7L6mUDoY4Mv11cFKQptbopwI0vPmtXBA9g5+qRs171AQpuNqeVUeEo7OVt/3XO9+7qw7FNi9o8U
OtNtL7ry2pA7G33mSgxZVz5Hgktli8+wEwf9ulD6uMTHqFRcWysmgkZyWqLx10KKwwHXndj+WpWk
ZBazdoLcJbQy4oZePKRM+v5vd1xvWv/aevu6CU8YGHeqKV9Pc7nh8qzrvsum09XaBuYr6se/v7D1
fpXWov3qn7UEcQds9jj97aWTTsAUADnretev13d5xsvLq9dXng1UzgJ6AfhheE8jB5yjI4+93G9d
++Pl/bG53uWPl3H5CIYu/kn2+lWTBPku1DOZ6y5pWQhkHtLeOtsjUsoceS8x6nFxW1Jw3muV9lJm
unSdNGqBV4DyJKP02EthbV05ZBWOFsl9QemcNHn6KTcSsm9ERS4Y3n5TGBkqlUxVzxQfAWsu5p5R
fYTZ4CZMnltL3mXULHy1SX/iYyTuzHQcTlLMdHUQ8a7Gr5NA+t6tYBCIuWX0it8mxqOLnqTF+TBO
y1GPVbIUu4ojGO+n3sPKKWYZcXX2EjGv2VHdYDqqYb1kUz3wIghjbBkOGg5GV0mBTDiHV0tQvOby
bD8P0VvVRduqmZQbYj0QVDV7qRnuCkJ53Q4brQcttPcWe2j8tEi/RzgmmRUtRI3UFJLGXvtJDNHP
tM/0g6h0ECCKbaSbEjiFw/cWw1puyOZW0uHyEWiXKM/M04xTNmf+wnfpcz4P/KBUKKniJDxhJ0TO
ETkPgSGrXpkgPpZymwbAVG8CQvIY95NoZxInHrRMnXDNGYC5vVoeDwU/wXu1TA0q6DAbkTinO0cm
NKgCbj817CpgvFENnjxFByO69LDm1Vb+Mdbtaycbypa40Q0poxo9ypclMcKHvE13RG2aWw6Sq3Hk
8l/qye0AuW5rNdMNyObrYaagw09ZP2b7ZdJTpmDkynZmgzqrg4QQV3AfpGJPysN4MpaFeJ8bshDb
HaTfY+no5hmx3LIpSzWiAN1X191rEpj2eUT++Ng58bGjfHkoh0R3+wJZL8UvYxvRSfXQZ5s3CEgJ
Rs/1wtXbZUvf3bhXkhAoZIessTSvRmlUrgI52CVVrh2JaMQihevuVMfjh0o81Y4FzJg5m/dTN/Y+
tTOcgg7y6QAfrUtqB54cI5QODEjIrook/GIjMTc5CvjEkpRtpENNoEYm3SFCu+5tNM1mkVPl6Gmm
G32l7ss5+dQx+t3Ieum46CNFpY2c+XjcAZnpt440jFs4uYbfZ+MPZn3gJczFT21DPRA2dUgVs/tq
y/0/oeW/EFoQnKl0XP9z1/d5LjnThb93fX895lfbV5H1f8iMCygUyfwtS4OA8gvRAs6Qm2jtahqN
4RXD8qvrq9P1Vej3OvwHKMlR1b+6vrr8D1yYliLL9Edly1bU/0vXV3RTf+smyrYsGokaHBqVrBGg
nn/vJiqL2qaNU4/XWv0S0Q4iu6yWtpD4DJ3Y7f8COdP+6F3+y7P9ATmrQ426wcizBVfkgw6u+VTS
qmSKQK6I21AUA3h5Cq+0XflIP0R/qfz4I9zFB2aZkMaQm3nReXxSzkDRD4ADUDhRUCTkBhbl6bcv
8d+1oU3571wwAcgBRq/RldcYivDlyX//aOgWkV6e6coVrWfM0fXSHguxcLhUcNURCmxscgSLU5Oh
RPzIVY70CIh2mdvXRnNc1UPrWhI6FG0mUXZXDWVT6wUCWtxhpKOxGJQFEZ4uv9ZVMR2lcJyOmrKM
OI0I7F33FcFo0oCiPEKQCpPUGAcTA99hu9gwqC99EaR6jJihpie+rpBKqwmxciyX1A5X8dG6PQjd
zbpZycNtYdfjlpE48hWDxk+p4CDRaIIcL4tV34TEztyGS3nNZas+rou8CRSCc0KgLf/c1SiUiIAt
kEPHh+RsyCOtjrIwOvQWvTi37ysAJmJKFounNKxR3Rd19SWBIggCFa65LlfZkyzk5os+cF2GyuON
dhMArx22pZjH66tJQoiE1jXkYfVx1Qi1JA50inowxNz9N0XSKkuqxRxdmaRqMwoS4EUVZK2T58t2
qTOTgX/xTCVt39WyukNrSj9NOJsWQ8Zb1gXbdRfaKBm7haqZyOXj7zb27SOBA5/2kNS0r9lad62L
y6ZSJy+G6JRJgjyyvt1VFUVpcsK5I975+q3YTXi2iFOEk4MBZH2X61oApJeDUOyk8lxt8yV5uLxD
NcWzxGiUN2utIilZ69/BQ6Dor1F12VPFQXp5s+uaQoTjnp+DPws3hCRr7XFdi2v8DIOOcX2qw61j
GU/rbVkchIe20gB8UzY2JYLjpxhIYET/mb+tdnRV+vLpaxNbWXHkyimOBEMYU9a19ehQGbXsRxHL
KPavu/jGbcJqOebD1YNSC/l+HWT9At4CX5DdwhGfQsk6dg5VKh3zIok2whyyitXGka4Qvuq59mNw
qZA+4gnPCtD5UbfwsyNvsMRzrYctRvhfh/Ow9He5EXSEh/91vFZoVpn+iaO4LUu4xhhh1ldTri/p
rwU2ZewPFT6C9dagpSwcl4uxH8T8JrA5VeRYmvCHsLkuAK38vvnHXTKBS2naWdrQW0WFJ8SMVP5o
bhtFY+0IxNvRCELsJm5FTyb0h3/bLKBBuo7TxpjCsWm3mUYghgZd0V8fYtKa96usf7n8+XWto6O6
7zE2rFtN1PKrm6gvNjqf19jyM5/FYl1b983VxOm7wIlGxZfy57pzAYUBwMlBMbPe/Ns9O9Qgg5Qf
AD4j9RR95XVt0pOqeVlX51B0ltfVdVHbxhsOv9Fv197t5Yb10fVl5+WvrfeRbFpiWUG08vrJp399
/CYlXX526n2PffJQc52lMz3yDYeGOEVh43f240K85PrarZDjY32/60LVBobIoXz6ulUnPQ8FIrER
mft1e0QAXNxoz+VMrqyZaOeAWAtUL5ym1vuu91q3GcD/+svr5nrDuu/rz/32mEISXN4xwy2kWjtN
lrZTIn5k/+7PXPapWAMpcDTdO8Re4loZ80fiMLVHY/SVzHpbt9AdlEdZHK9ZtADhFJsjAg04aqxd
Fn/uy4WBzITDsJP4NHIJDq+73qdYos9ZvPl/+9j1YZdbyvVxl+117c+n+vtLCns9kh0+hlkdoBKo
nyVnM38QF1wNlrQ1VdleKuQXPYgNPxGS23UxiqseVg8yCyUCg3cDyiijDjt6DKU0e0vcDEiXaT+N
etNzomBhG/K9lhCG84cBanUS/rGviOuPNq4qf/VEyVWZ4HxKUBuLy1wxdrnsd6MKhTkUemxx8K+L
1U102fxtn7jqNWlNI6XMkCwkViD7hNrxWxtJhuvnWvVaY6HaXudb2IAHvIblNm26Vz6O4SApMvnI
UbaL6cW4BVdaOR84pw8P+o1O+t3Xs6+WNWv9BdU61eEpzZk2T05J4AgfT9Ok/mzU1r6I485Xuxo7
v6j1DiAMflV1I4UT07qAO2hQXg0XeGqIsMY52GMSXT8lAwZ8SepytRxa9Xq1Ba+fEvAxjHhWe5M4
C32wtjX8fDQ++0SrTz0q4Xmy38gnCKkfhHTR23lPnEOv0CDRw29E+46HVkizJyG/dqweG+pQBff0
uevtuk8cDpqqZ/tmSnjBhME5h1E9jwqXkLa2WvLV0zuE9k8dY915DtNjPJ7KRkmPAwaNnRFGB/Rq
GGkIa/xaLASzoxtM90M37zGz2deVXYiC22NNSXybzPlxGKv7WGGAU6LR2xhIhpugsO4SsjE9VQi/
VivguhAn26OTT/nxso+AK1gtWQFTmgLMcV18HQHramymDILTkRAihPPMNqRrC7SpJ7cLMpOIgmIw
QrJR08HtlvYwEHt4000GcNUxZbysMm41e+vGpD+9q2QD+IGSK5/tJOe+Ki5y6wLLMFdp4YxbNwtt
UHYL1u6i1N+rSbmlwTpgoJSG47pWJ8izlChCHAjs4ZjzDhDCLXwzv207Mic7klvE7tSJ2q/bCKU7
DRC7dpdd6z2+/ga2ZQonaJgdgiMQG7biIlSLRZbhyPfW1V6n+BPEQ7cBOM+ISB6FoXa9a5XyPtY7
rWuTuHKta5cb1vt9PWSZ4vcsUVGZiGewyHXe4TPfmlXBmUAs5KVA/bNuc7ArrrIU+YYxW3dc91no
5mhBUUGe0aevu9YbI6wKpPJyN/ABoTfUvLysb3A3Qtki4NU+UJ64hQ6sY7OFNqar0SFrgnE3mmGK
1Xvd10Fit4VzqGJkvu4yckXaIAkmb1rc43LDZXO8qRjhgmHIiCR1h9EHYsIBoIBV2in2cJ3twmTb
acSb+waVsufiwyYvc9xgu5DUXbsxH7Nrph33EpxBNXI3Q06p0o2mXZf4rKgBYSAMzzdzc9+O5ya+
FrOkZJOEx3l46tU3yh9ulO4y209VP0qf9ORGSXZE2OYSlVhyy3edym9mZyknG+mjFPD7PhfJdT2d
++m8kDPtQGM7ddLBdjzTuAupnQEPjQ9pfkjn0mumbcD72qKhOtueTp0IZMFPmty1n3+C0Wm6XY+7
Qnpt6ITy/h/IaDGSxJPnmxnySvqsEqAMrGYTfYNUUv+AGoGnalAf+8in86NjtXUnIsCQ4kvEVrs6
mEt5a+aHXjA8SITCY3FjQ1T41iS3FMWyK3lbuWfjWL1BHLqeXAhuIHC85agdDS95nc/tJvmct9ob
dbjBLzfSLeRuDHTTq7NDE3FQ35U7wB+H9AU/1VO9sTfT3oFHcaPthz28SDe+tXwTmeYtk87GlQ/2
hnzTffWDPOOoox0N9MFPdZdsgUA6wJkxz8hCqh6lzH6kTie5weYH7v2b4mBsl0cTVY6f3knX4cf8
Hj1Vn+W5Pk/M/L3Gz19gYWLfsb51xca4Vh/bF33z0e2X06F/DQ68KqqBu9jjBTMOOZa3R23aWzsg
KrMOB9Avse5Ym4VITJSYvlm/AIuIo/sxpIGwaRoULPtg6+BXy/JdTmPCsTzzAcEXlX/5XS/viDOe
v4flFuMrQFGM8VPuYmwa+z0qD5JeCEtKKA5Mx47sZiQyil8pHSKp1+Z0tu4c3lZxML3iwZyO5Do6
fnxQSL0MnrVlX4a7BckFrloOjm89ZdFztAfJtSmuwu302jle+66e0Z3k7QawahhjHN3MD/hWTWfb
TXuC48aAUDe3NO/RohRvWnWSl+33Lt8k6l2REsd+PW7lnyjUsY36EVdS8X+Mv+mH9Y6EYxi90jil
lmvJp4Ch8OhpN9i90qd69k7G44Dr46Rsq035bLzTN3TbxGs5ks7BfShvrO+gJGdshq8OJmaQM4mn
n3R9P7zOj051VvU9ChgfidOr8kHBkcqE/MMpvOw4vMkclfVZKT1GP7sCGbfnhAfEOInpRZMH5oUI
jzZy1edi14GXrFzryfwx3OW39kt9mK5y2a1Q/RZnfv4SrctgMz4Mpgt4tH+nZ/gBvklX4Hx5Qbmh
G5TB/dN3vEL+fDYy6ffw8B61u2L2IJs5+R5OVPyB/+xN+pnd6n7pMUl7JEfzPX0kvZGeOBQY0+28
4Dp9rp/Lk3xHdSDcRn5/QipkXpf7jOjoF/SG108gAx7I771NPoratUCBAVHYyJ9Amc3jtC191E+c
aJpv3W64g3dwkg8pMLAnCsjDGxai9NBuQAL60otcetYWH57bb/pHxNKcCxXCFXm0O2SbWtl0QCc4
ZTOBuBte8wPKJNXhLbpYD+kwbjinPuvKMXXDhzLY8NZLP0dx76rMfkdXddWtvS/unO/pxnkCTrNZ
9ukraU1oyUAr3GgtbCrf8ThpbsIjeMUR/JgHbubMzy3ZUqTbk5JtPHMcnmkZoPvzKUngCApdNdkt
1wkG4mlr7Ka7n+SRnJl57ov9wg81I5PxttsDeufM02x1xyVoN9c8mbCGTf3AZ3rAhOmmeLNLD1bZ
HO5hF4UDbL1Nws/61nmh/Q9erQw9hHr4qTSOfNVFRr8PUGlxHO4Cyju70E+9epd8H6/K5htzrwRS
DX/R2RrPUGqQxlS5R6tyEx7qc7DNj+aTzmvekVixn1Lvxso96wSZD4Ud1xRP56ruhZQjAw908cd8
k56dN/02/RZehbvoR6F4xjUgwdG7XP5sYvIQR4prosZpIx+ybk/x6CjrVrOLtOBasRnYdGKGA/ML
WIeYG/XjCNGxNXs/Vu0XUngYW+91c4RkUsFD06iAHQfxkHUtFBOSdW00tA62jLh5dORY9hNYZqkO
7jcW98GzxYD9Pz8aORqjmFZlUtIZyabsTS/t0FLb1ifQZYsJFRiwI62dX4ukwVsmaUAR1rX1hhYq
sVTKmN1ru3adsdGP4bIQcpyqB3rlKHUk6HmLzplyXcXjh5LYqACgmXoLwCtiwDnWAZHd9jAdowqU
METZKOG8K5Ct63ZgcROE6M2cpvP+y2C5ei1X6+W6BmCUMfZlu6HouIsj+QRRA8l/1oDXEkgfWSys
mLHtunbZpzjDuMub/paIhE2scPCbM18w0xNmujWwmA3KfImcqxvoAPIRbwdjELNQDgkg6t2XxFsM
qLvUuK5n2iwXH+a6Foqp4GWfCv9uGw3yzVplm8TscF1rVpzFZadutrFrxbD4VVGTM4GEyPqi79dy
cCdKgusa1NL2GENZ2ueR4ynYYzNZC7Y2oWBcPohtmSsuE0gY6hOJP/TNNM7H/dNUw7iDL7qVjAkH
yl8FJNku6CKmUAmLglAeNxawC5AgaAg7LMeIcZiug/cw+wHhlNFrX5vyCNPMZqjkDMEj3EoZdu00
MmZblMeqsestPYDpSB8A/7QyaTstho68iG+80Y3nnKAQf8imcvESUa/TU2hpqDTBoAmgiiO+ucvi
sm8Y5Pmgoh8flfwIQwLjhd6X82bW60e5BfDDrEezAnNP2B+lbeEnFV0Qz6D35sWidqy3oor0VTy+
FJNVdXg1DDqssgQiDkKSdixmQuEEQCQxcUl0qAZpp9KLLVvteWhthZkbCzlP4GfSmmvxKftrWXX9
gtfFZZN2fMybZGIoMyZfv97VXCvNArijCFYKDC0baJtNeacWReevhSirEjPJzjBUNoRXMCSpu8CT
FoUK3VphXa2oX9u2QKqszYn/b8b9l2acKuv2/9qMu3pr5uyteP+9G/frQb+6cRaNNeISZJO2msz8
SKYF9asbZzn/0B06dY5hrG01WmH/9GA6/yAYRlEsW7Vp7ik6nrv2V16C9Q+Ig6DVTcPSLdnCIvp/
yEtQeDe/t+N4ftkEL2vLAFrpkv8ZkVJgDGjyiJS5aunHTT9QsEIrcJwtWRBc4WxPagolnWsuE1R8
3KSfHLPUsmFgMQiYzXcnys86wlYXfup/8x7+i0GUdqPGtNRQeZu2bv7hzOwyyCfSYs57qSWH2dJ1
vM84eIxuvJk7PEl63jzNOvHHObwBpNBuZTKi+d/7cqpoSP7WsBSfkO3wbejwI3Uk/n905To0rRT7
ognQUU2w6TDLbl1x6SERxvCs4LHCZpWHGuB18+NHQtXJJ5gX5f4zKXzMvIMRBILyUKLcVRNo9rId
514lZ69Z96pLVeA5La9ZiuzM+28v3PjXl66Yskq3l5gn3odDT/d352bfQ7YbZqvbG4SXElb8jPCk
IrVC2yOzw2E4Ieyx8/hkRYlMrmnDEBahgLl8jwkKpM2X3Y4TpZ/1s14QWLsyUAjQP5nH8+2JkQcs
NubfBkV+nNQIUabDFG8IvvMhafsk705WwdN0UXzXcbGlPgdHZ6pTYB49gai9OoOwsON9bBeIpPbU
r/C7TCRJyxrD37kEcFll6bK1q3tcyQAfdSXdmhQAwP2O/mxJHROKbKMRbegtumcX6dUUN34g5+PG
CaQMXAvAI1ulnTAHTDCM4qD31UMYgsGYwsqnEJtBRDD5ZooWmqmBKSJW92nDm88AXWA5rl4tIMFU
tBi+DPkuyWUgDQtab8MZuRhGQrEmPklx78ZkfJAQf0xRs1t6BtCSKPdW4OdbPZg9JQ1PlaX5CqrU
TdSatg8OLCxIBIsiKLNZoOM6UMNPJywhEedDTgCBEe3UoH8NR/2ltBfGv+IAD1SbAysuAD07GkzR
pILDyRUrT0+WWf3EM5puEH+lGxDMDkivGx4OJlCHylwjp9tYOVOiBXgDI65lGydPSMnAZ1vSPnBm
flXEH1kJRpJ2qW5rM3LgIeGFsBOU7jDshUGLCeKrAjA/smHRSqQ5tvOuGyuZ8SA89op2B/HVuQvy
58O08DJ2EoN13MVMJEdmdeJNkHj6KcGfbW2ehJ9DaBuPtS6Vrm2Nz62ZvBqAJivwFpKTvgIDZoql
WV6QO4+9pqCajbhYWnrLQALfWChjPeOrmZvwNA7mNqYU7k5a8jwZ6et6S67wNQ3jCFBNf5hrvnOn
xzkAudlr00VFygK6OhoahEsSYdlj+02XIUXPif4khalfm0EGYHrYp3pRbjDBeEjqyY+p+FnXNCCs
KjzTI/mm6jatSSMiGZYBhmkzXijh5gPr8RdVbRl332SCMw4phqoHgl8Xtfg17orMK7jyj4pZbzo9
1LyM7DEYkhPEQ6rvQ0XlRbwDUsOo9Bbzgz4SDB86HKlJY/DDHOLbVHzvy6B/jjDnwXCdtWR8HBcS
EyQFciJpty4oZW9pi51ScVpqpDa9J5c0CqbNJEXWoRjhtwQm0A2tB4+kVbdtPZHrbtkbxwiu8Gny
CduAUfW09vtSHBgDhGUyACfmwDl15KbEVTESDjjAAsX2X3hEtN8sMOxB1XL/0MfaWe9Uy6gIOIVS
40jzDVD8p8RQjCMNpB8E/jAXn+d0G+blt6YxPc4cHzQxgMxlkkbxYnwqZoNERgx4XiQKPnJZ+UnA
7AVWOF1QB4J7Eeffunwk3iDjgXkx7xsJQmTdOnylNuP79TReyljD2hzsk6wHGT25khBgoJUxVEx6
GBuLUqq7nvxqh0mLFKg3ofQEbfFnb1B6zXT73NQk9DTMGkixM5z+qVc4s9nE39JJ5rupeo6P0sle
Z6LPid/YlVqyYwIGiLLnRzLGiQMciMtEZFb4nivlCu3MjybnEoEfDScRv51+Jjckmfg5JzeDNaLp
6rj86ik/7fUb6TtOzOMY+ctE1MkU3TcTPy/iIj3U/gMxYEnuxXtbqUixDXl3RbB4mG6hVGb89WhM
d3keEIbHd1SqySdRyOIwNTmOOz6UCuEa1kBA/9+WMXrXkZ4tY/qqaCDW1ydilML7nI7MCVS/5mDf
ZXL81Nr1jZZweVkPE64NKgSd8B7xT+wVCz+NoTWwFr5hhj+WdfiyHiLYbwcvk8PPtrRBokbUsBaa
+sqAOTG+j0ZeIakar07WIPFU0k9V5gJUtVw8+oQyoqICTh+U7Aa8dekNdOPaMFXcSYwUNBNsNPzv
0sGoiisf4hAEIUIzxLUCCc0GAcdPxEJIOmNUiOLY1wK8V1TgcW2WfKCMqrmx60H76M/kURPKNIEX
FgdmMHPxjsP0EzK8jDCAUDttSrfl0v7o4qCibdJs6qF/WI8izeG0oofLmxYRWdHgKIUkgIuHr7MW
B3ibGhm15fxMbCeMtjoSSIPZtfsF4mrDsd0knAcks3xVMydDlZBum8H8Tmrtp6NyUiErSJxzlk2e
m4orzzisa8PmNXBblQuRR/2ziECl1wmBEeQzB8exxtTDqRjGHwUaPlOpE39oqCu3iJ+QyRL4/j+E
ndlW40qWhl+lX0BraR5uPRsbMGAg8Y1WQiZSaA7N0tP3F8pTfaqrVldf5DkMRrZlKWLvf/9DSW/e
pY+5VdwqttUVkuJVQtPX63wqTk5SD9I0hKAEKK10nI9Z5LnfA0ZjbQajMorYdxKZbAxtfjTsgj4s
SX4RQshFXMlXBkLKkY98nC6tttLh29aMziVbn0v2CKGyQEcjdg0i8DbLjm3YLHa4QfxO4mbXOHyK
WSmStYPZgh06rz3vftP7+W2pA7SR637U2Sb5TFZzbrLeFw8kaGL77C3uqO+tZFNJUkTeU5N+p1X3
UdkevFht7ZQtphQ4HivztjlJv4vxiuYKj2gZ3rSRi2vyKlU6n/tyLLdstWyD5KxHI0BlxUJmzvmx
ICIjpmrZqHNm6SQYifqwvBENBF0yECZvWSWtUEjL2v8CnBTETv91W3BOhWnuPVabVdVwcv+UIAaQ
GeOdDazahp9zWbR+vZkqogPQr6KwIE/S2sUxt3k0yJe+nd8C4Elu6DSyH6wU86UKeNjGDWbtjfjG
94EEhYo3TdP6gOZcSF2oIYBGuIfUq7YeJqn9oinBfpHEGX7ZqmmLeaps7KM6e3yPMuzkmPMRQxCz
xaYVZ6cuq1uAvGUlLf7QfHAx9MeVYmY941w0nQ5gkeN8XBphstY8glZz6ivL4SUk4EOj1xO9xS2r
QmCjxJHrVlnAQwLgLvamX5GPbMe1WUhbWhEUhpjNtY72OyBGYZV2Iy6QZEb3oSp11/ocKcf3DAmv
rb2VQ/bt+WytmI/gcyww1NaCb/qNHYTlmFgF/TgV5o+2PngT9lW6Fz01cUP2jl5PhF6ySI92s8vb
7FppGbbaE2+yKKND3E0MnlmVsXrFj1hHHIJNK9pIyiIsJ6HikuSUpNFj6eoIpnMumKLJv5CEP5sS
M0spuM0tj/OaOO8a5UZvzQ9m99GohT1JjBOqBW9tj92EkdpbSjb6SvYknXHrzDZDc2sEsUbPglFW
+9hS6K1wmPv21fPnfQrwj126jl4jc/NLV2e3JCkulfaZjUKuzTB4hNKt9tHy0kaxfvCYONtuesu6
zN8UJfuQVgMCJ/j1J6VubvPOPk0Cibk96rsI2ja+AUD3TUmJmJa35fILsNTaNBrMmH7rzvJnPkeY
d/j3nlpUl3quHPPLUgYJ8yMbyB1ZFuPE8K9LDbIs4gluGCsj0Z9Cq+XPUoO6J61vhC9s1UfZdc1r
UBNZXcCzhB/pX/HAu4xFc0vIcnMh1Hkj+sdXqzI20UyZEUTszjkpeysiNb+W2pekERMpGXu4pZ3y
nhq8smVJKg9aIF9k33rFda8K7qxJPwLam5XRU0K6EMVFJ76Fkd7isGa9dHPs9ez1wKyoREg51Rd8
nglOJymt8Om0scCuViMhGkR9pbdZLf9zmh5whUXLDqVzrfn1avSMj7Bnga3r/hA3zi3N2UjtyX3J
AgZOCeeaWJCb19iM3uo14UD07gaZN/6V4JzrWFiska17aifntuyOs0bjarrdQz6IO0kJTkMhWpKP
LsySb6Khqim9+RcFysZTVTwpb1cz4i2r90541zmI+gu+ZOwnuU39if+IXybfVIm0Iex7jp3GBBxS
H6gtIEjLM8gHRYA81427RcGNl5NwfprF706wSMyleyoy85LuKy39vVz7uOuLvQhFsFoekcEno1Ze
9x1VTNE1LwR13XtkDayqdKZoET9UveDYwZUJPYYUgnrYclMyhjg3/jCjqTMZMI79Z9neUhhi6+Vj
nuOntMNVOCADflc78SUy/ANWnechVjrerriRMgAhhSEHThHevuFu2FXNlx4yzRYMaLTkW7VIGzAV
FrSXYWa1W65jtQ9LxmP6xMtCAL/J0/zSD4gFjKdJHwXFISXSZHa/KTVv+DF0u6a3drmTfbcWkYc9
CtsJSsjOHeIG83ZEyXRLuB2Nz0Oc2keCGCs9F/dVlZ60ig8CVcpOuth2a5r8sITz2ur+zzgIUISX
l8zl/iItY1hlbvaL3MV+n3Dl7h5TnSVGYhAyuxWL0tDv7aOmmj9ddSmiNFFpDkgGN6ZDqNocELsA
YXUVhGvkMBB3VFGpMAAi75BR4tu7to3oT9NZRoyswaSLmYIQdu9b6oQ/vHIi6LzqN0QCOpgNhK8u
GyRTWG2k/2KTROyCRqIUe2njMS3NaV8JA3VbgJF6aMcqYiE4xBGj5Cz47vEtXGFSv0lSJF3Bp1nK
dh/23DXEKe3GXhdE9hVM9FM0eFRieA0fzWhAcFbP3OwOkWlCOYWWxvRTr/mQ1HXuef1R9om30l28
Qfy8fVksmhdeSruQiQndDVGBaLiDFDkTuXH2yk3iY/EQKOPo1EKxO8BWiUucLXPfQDbhPiwu0H//
p1IUTn1xQx9MjDSIuxKbxQIeh8G1reRNBHrHO1v2r9b/mEWHJsXKYXFJX37YhfAjMLYXf1g0hAM9
yj5y/5haY1jU33kOGs9IeaWjaYej/TfnS4dxKzI/Pvz9oz8PIV0jSMngg8K9/EpbyN1EeNABh6j7
5fjPh1ke8veD/z4YQpO/DKuXny3fLl8tdtbLV8Fy5L9/+Pdj/s+f/ctRRc7ctQep+evt/XEv7/+Y
pS/uQYrytry8xvOYr7YpoYr/88pCPYPqNEFqzbW6OS0HT9vAzv/5pAS/SuYHR6x3pzsDC+XYwhel
Weu5nWyN2iJ+bnF2t/ohbE5//N2VnTdpVU94lJMRuswvwsYkPW7cy1ZReuJb13rtjnM53OGGRsBz
Q2xmhqYfwrqNfYrrt6563c7d8sPlP1ISXWNFCQbZEQ7DoGDIa8N0xnpx9O6iLEGLq75iOfUwZtTX
GDEZB8doLm2FhfzirazVlXm32CqHEyPpKeh3mkuH2dTyi+DKVRXScBwjMrWasaP7wqPEhZkKbxOF
8KAne+7b4q7WaUVyjQlP6BaHktiqMLbmvVukKcFiJEgQoIpzpBv86qZtMll3dT3JTZT4zToK+7Vh
VjluADmpU4m470ta+WPgzDquvmG6lxjJkAauahCt2mEbYbfxg9OEgCkFY31O5B33qsVNLyggGrrO
3rkmaf9U9Tg2EEH/oPlZQ7588BDqRFyJ14jgnyFrNbx3O8J8Bj/fNMYcHixf201afJ+6wxlpA4lu
nvvVhOmlQiGD+NboyB+ZaWmQVptphGeUM+MOxShw1MUT89XLrFXNRiu7AzrVl85P09OQ4Y7dEY21
syz/tznZX37h2WtNqrC9If8V4J0JC7D9wtCrHzGRGWWm3E+qPbGIFyfpHppK2Snn4zmK0TOPLguv
dAboNDZMHTzci3bY9E1JU2rhID10vxgz989NgxkvBg4a3Z23lTEvmXnynZ95B0JjsuPokMHYkkZS
Z1b5OOaeZKmmApwiYllrGBhtZaSHPAn2rQs1yPG9FGzHKzZmHT+PuetStKQQGJyawVSWi1Vkd+ja
m6RYE5kKEx7adz79MOOeDbq3KuYEiC38Bs1lAG9miCAqjFiF9LlmHEjthfAqjR3Bo/BIiJty/OgD
YQl5pE1/CoK2XJe9NZFSWm8a2B/4NULLsvqbYdfMu0Bxh+DFFMDQA/WxOfQGuO1wrlpCp9rK11dG
IQ+VBUkKzTlJyGH7i1dAv2KEwT5lIuqQ41j0Lt2IIMsQSMPHSm5v6zEsQR2agApaDYJkm4v0OEei
xf/aRIMye2cYf0XICK5Iy5/gcQSc2Ewv9dY5BmS4WT3zuK6pvmgND1Fl3my2xn1KJVbIgVzpMK1o
Y8AQk5qnkmILnBrv4sg4xbrvP/Rg11xAOG3VuuQUip2p9wfHnTfeUNo7p2kxknGMm+9kuAtE9qM+
hLui0Vque4MEB2t4wwLjAozw6ob+viOnk0gkeSnd4D43vGsYAonUPhkHhnhstGG6ahDIaFyBVFzE
ylr5bsSQ16C1XqoGSkeAET2iACgUgkS/IpCf2ZAcjCFA/zRZHfk37oPXBjiBDD13Sz04m2g80ql8
Ag19xnNy3xt4Q2cQ3QTu0g92nHQ7EjoxQCE924wwDWrCs4agf+uiiylGDefi9KfRVQCyTcRli9bW
NR6KEZV26wJXRSqlmSkrW3PfH2rpvU+jlz2ajr9T6ByOIM2RyNDfeZBviXjmfjWnM2G/5zLHJCkM
hEQCPxJgHxLma1X1QXYWvs/xta2wekkg3k1Eg6NXxe6h7+8nZZqnaKuWwLgG4JsbNQtxZfOPfhNt
57AysXWexbarYpwPbSy/eQGxAy8l1ZUpUBLfm8N0TIhwPbZ5ehnatGLtNLpt6cb16QmfeDhEgu4s
cftdGIcXvVUWYVGWbdvJfUMh9qriYUK6l7Ih0bWDbWgO5HoFFyq5DSlsxJ46zkSuM4E8zc9wvifY
6yrxXmepg0xEXNcM9leG7x7DPaR25nvbg/dK59C61l3Ql8quD3dRDZNL2PVpSQJaZMmXCopPxSgo
nA6tKHfIEZlw0CPmzPpiYa7Nqr/aPmQi07voIS1OyibmO+NT1sRfFhGWIiwfppyZQTdBMFrh5JWv
pYGdtyHWpGvsB0mtYndfSTyCTcgSxmMenJGufaKMYzYAwgi0zqRE25ATxpTsYW7M+wrXotY1bkVu
PjLbcleEK4Z9/hkwIXTUJW3ALz33vhaf29LaasRoDlHILp2f26pkt/wgUg83Au0iqvoRfeR9LNMr
IRm0dGV5Tzia3ZufeFnTI0m853TjbYjMJ8+VOHrx0VsI7ivXQQluUJY3sXgYG3lK0fJ6VXew+xY+
Nyq6uiRCx/xhjNUF58azKYZH01X21x5A+1ySjADNSGT5k6dn2FNQqyHIGhJS+3CLwpYc1nIMTGVj
Dd5k3rNFz4XTXnfJ5nElYkLm61opok45eERh22/qo1GHEt5wwNRp5YOMmTW5xj9s+Lx07BV+TP1H
6Ltfo/SuzcYOSHocR+814+Poxupj4h4a5nnrG69OGH86jYvHeYQHrcPEK4b3lXnHaHbvKi2HkNFt
8Ngm7cQe7sHgV7Zt7HwgcLyjjvgkjVNfbiyg08yX2zSONvYY/QRPeZ6epyijZ9QTewPiaYfoBbMe
WtUcPGs5EwqWpXaP9wOt6mnWMMwcOPFTxsomsDX385/FHN215cUH1MnIR3cSedMSjMmsWPvZsJK1
CcgS+VX2ZjbIA2Ryf29pzr6+b0dY+BrOZXWiVytDps+jM/0GE3unVNnIqvqqxclPuAwLtqs1+MFx
Ko10a+cnkncOmGCDizYnLIrCnWvA5MQs8mkC4PAGJ6bDHg5dbZPemCZynRnexZ5IsEc5j0dIlWNa
L+EA2w6e+1guoV/QuJkH+9QmvrctMujH7EkkL89ktoQ3OcrfFW6DbtsQgmlE7kY3tjLXnNM46Yek
KlgNMEViylRtWn/8bFLsTxt2/cLmItRTRqyQq73qnBvjFgrZysc2NS6989gM33Ff5XvSu6GbYWUV
FtBncXz7GDSutYHckBCmyXoMhu2AKdwm9x2ShLq2JvAjJhvFlUfNS14torFXMjfh0dq0F3FRbTCa
Ak6vszd7sLyTa4AcJ9ozCPeTqymzWNwRHHcEozUhMdvTcGckxvNEkaSQl3QD/wFAmXYQcWup4vES
TT8lI5FgrH5fuA+8IW8X+7bqP7rCinbgS6SXjd2tZIAaj3yk4lKW84c+FsOqLdjTq6k/2wNER40d
W9FCy/K9N7lGhiR/7wKA09RynV1B0jKxPfxV59yb5K1uwqH7IGdz1+k46nklrO4Z4sO6ENprlNmc
k0y+av1074r4FYE9hpHoXaYZWibS/FNiEnTnmut8Mh/TENzE06G1DqXYMi3D13Puv4MAXGXjMOta
lX58lU5wGXL/1QaTs9JPe6a+ptZzVYIvPh1Yz+biKRnlfggJijKrj757xC/W8Y1POTN55d8EL4J6
fd3hq58SWOE6/YvO9H3lY7potM6KGS+omCwAuxwbGJaYuAGlDX/ms3ebf/1O4KdoU97XGTB6wtzJ
z9cNF4jOU7gcXh1NlHTilbHHkaLutc0//tSMK1YjyCLqIQGzq1GFaDL5coKDOkRXMOcMw/WE0SM2
BCsqefWtSZCWJV7n+aKOG0kYe/xfPTjkOTq8MVahkbIS8qpGq3ib024t0quPo1IJMAd2FhTpzmBD
qmJ3U/G1pSXb5Wv1O/5VxA4FXDlWhWGHegxFqoFxcJ0AWOAqcajhqFtWvPy/YrxLVwEdZ19rXIw4
HwcqtoiHVIa3U1+r2zHgOEkR3Nd9c7DgHDcn035kHVobIHZ9q3+rF1a0ZMlXHCERw1OFub5l9buW
vzASjNbMdZ8HQDgFN86+sh1UDEQi8OgqrhCqFHiUuhunkfhv5OHNEsFBPXlVd9vlDTC4ttLxyCx5
lMVGHU69LvW02GUCfMJcV++dY0hnT7TCVv117OskpKdbIwcx4dcoQdbq9Ki3p07hP95qwKsyR6o5
cDMJadfFjUUwWCvxQmH93hH8AJE3WjVMwCaPNG++Vo8pmffr7qdO20K4ABrsftekfx4uIn1P+Ng6
5HBpgIWe2a4NcCwQCuTRO/WjiF+XjX9QD6lasZk7OhQdwywj+1KH0jWwa4NXA+g+1fXnUBYXdUj1
mKB8yOZH9Qj1moryd/zwjxcV8UP1glHzHNVT8RT3A2L1guY5aYzl6dThXHj+HMaqMdZIpudgPgwx
yWJwgN2iPOc1NG2GWH5RXEYTYLGO5rvWYqpXJBD/ulpuepNJR2SJb49i2+KuSqDB4hTgVvs40jW2
++myDPCrFkWG41+1kcs1d+RujvNrlJjBCb+OQ8fE3IQFHLuJzrUEFq0XXIqEltzjTTXuoSN8V0Fz
GEeVd1jqYlekhL0Pjjw4Nf4sMjnL6GcCoMdmYz7RLXzm/Uj6nec9LjQIG18fLj5cCmmKOjUUgTOJ
9nZkDIFADQVwSSPfFEc0y7GZx0crKl4gY17D2Yet0xr0TQMGeU2GPrl/Uv9wBje3laKJKSpYA2nI
TJTPyc4gUXo9s4lgmhB/6yGByML70jAvIrd4eicwG3d0B4haFyDfMxWbY0E3sGrv1ZqTDwtvNaI0
asj84jigf+qr2+S0L2lEPTQ7gOyuybTJmtgz7J42DrfEsXCOk9qwatJ6WVFAKd2K2hPd13WBu32M
NLlLBHEfmzrPz5qaVxpqAgNglyE7Zh4jrMOk2eIQQCleg7FyeQMKT/l0IWkGZn6G03xGYeuqkZne
wqBoivTLrkWzLSO6R3Pg9Re/S79kWGtlH/Antrqm8uEY7h+H2jjoOQMkU+gYuIZIBar3ojKK82Cn
Cfni6AQsezcbyhQZQTs+cvpLhd/YhmHaLSyVtY8sfJSRknsuFAdp0essw0lq50PhgR2Qa5ghxKUA
b0NrjxSMSWzGNhwAqkzEs5E+XuzMsT/pFZZAJHuc6gAwYsKDdz2oYSa2YGSP+ahljnnJy1yYVyVU
sZWOvVfGfS3GBqQ0BMs21Bh6MOC9ZRiWhhSpy4Xue/G46Qp3W2PnvrXHsNvhL8GS0Yt90TD0KzD9
pMJi7typS77SPJd+3El2jjy7k2MdJ41PtSPlekipGzUfIYMzDfce1RJjFedR9+6CUnubw/FL+Ahy
RJDslqeWI/wLl8j37WgSd9PbUXEk+wb+l1xDZ4BEgrXjwy9aQdVXevAYuVmhuSk6WIFT3SwGDOv9
E6pAmBW6+5aNfr2uBoDTLnN2fUDdMovHsCynvZj4Sy9x1rgKcCd28dVSzIyBNZoglXaEDK+YDPvC
kde8AGqOB08jzS28Iwgi2wz9kczOdCPeCR/yVyT6oSCq511hxMV+GL+oOMvtlEzmHk7DqcX5NhzN
H7rBcCIesjN9IAby44yv2VBcrLj8Yt6NogZS4DbGqaEL5aVr4rPhJt9+dh8ElEYyq+31pIE6q3sh
7Li2tXx8VbLBdeWyBhjkrZs9TYSht+fAOBoROOEYw97KlUZLUfr+jFPVQHFhSeUlr4cib93MguBY
696g3vcyKCLtQHnUYqkLheyYA9vEQayvUjU9Ru7AqKun0MvEXUfYthoXLUODOmMuR/lxI5qJ4a9i
Lqjv8Ca6OLPznMMgZNjD4IYbGPeih7az3pyEBo4cDJ2RY9qX554MdraDHTmkzHyGLiUfgIlA2eFo
i245vIw67g61T8DzDC+usKjK1JOgjwRbNd6zqrw1mfOSxvCAFMuLrYPqkWHZ3BagQ9zAuatE7NgG
hrn+W83PFmLO3LMO86Q498GbACsmliJkTkuPZscEjIszvQcokupzxwj8jTifk0zSG8qEi1VxLRRB
/KEN5Cg1DLXNLvF22eBxPxMN2hKq5YRs+O0cdGdiwR5GfXwnvfwjVjCQ08PkEbFDeJviyEBCuRoz
GFHBO8SIdaQnsdJ1Ekds2RHEyiASvyCIWQxVScOKgMi0CBNBKnB/49bDYehg6uMhFpxzzSdUwTzb
af88M/oGOuQCcXvehFAfkh0WlBFYCJeybLZ+ab1UTaB8LibisLpx5RKevioTJzsGrv1olc4tIYS6
6ppPPWGGbM3UAAXyMUHe2xAgF5LR2vCwRVf7lMzjuxgTeEh1/bCB09OSKYqgtfcVT0uNmYhbRE7V
+YS52oec4VwdNW8pCofE4czVHjNtr/0uEv/6hzw1ND8LHHqHJ1Ee8WE5pZnixaqRHzGX97MJpV/R
OhvF9Ezx+m6FAW5S9RBqmhrSSIQzGxM7Vw3ZR1Tl22kS32oo6PrVG/qal9QIAGvoN/qJqxcgWKxF
5T5x3TwXZLfomk3hqmZnHSwRPMR/1MP8YxhZgMqE2acMYhZhA1P6Pkv2/5kX/K+eSBCBDddwaUws
dh5L2Tn91z+zgmuTGw0OLFaWFRyKiYRMhqJMfn0/KYgJcV5myKGHvAFGtDXlGxmsF+5C0nGSiFD4
Qw3UWxa+kY1dcZWk4Goo6/KiKSajF1EWhYGHKwDfOSEa4AIOHOcEt5YI0824de8niw4HvXSSdfRv
PePIQA3wJMYVNKDPc8R5+89v3Pl3Ovmft43vFTk25P387zcOjavMK2JcD7Rph4yFY5yN+8CDPEpY
GdVafZ+iScUFYGMa2EdL37BWHAnORZlwQ9DJwQqgXCnh3xETyhIME2DLZOmbIuSnbFQBNgefvuwh
nPg7DC0ZF6tdFIBtnUIo6DO2NTPOX/oaSSsHhGogvlXZFKvrNFVU5NHi8/jDtVcEh6IACgrldKHK
+hhqVmy1wuWuSUsUI4rUpTikZFH+xof1sdYy+/85ada/mFItVwtv1LRc38Ec7F9Pmk8WotdrVoMj
vAUBrgqvMzNKT5VEyyx3rF9ak7HYQqZc6BFMXY6lDRynthYalrNXBvj2O9ornrIPkTR3CzlmxoNn
Nc8sHp6Lg4MhslPaNpw5l4sm1uMnYNKPP2w223rtTea4My2SIjdEgzjMaf3U9iObanysy10UA0qr
O/A/XzPev18zlsOigQrDh8n4bxIEfFRSMxBRQxhqY+4Ik9FCP1p7MdtErkXMt7DNWMj0ukleYOML
DB24ljVil0mtUyRwxSYPp/DRqbDHxfOcxe8wuyx1eX9sKiiWS8EwyulphGlQqk0lsvPb5HNmiiC4
FlnOExrALXAgWH80NLwDMyIk0Qt1yEliKHO0FVmFHj4fmu3gkeAXYXYfJSMMj2w8eHpxSOZp4SEl
ZBHeOU11dH0Jt1DtbTaOGntH4GGoiFg+kTdrI2MMZAEfCVrwfVDD/kxvegj3KJpeU6gJs9e46AHY
XRlXVRTkqYRPziduJsEGHjcAGJbNMLH+n7guTObVffq/FRmeZSJasRBmWK6n/4ssxOk0q8qmoT4k
JcGkPcXqvvWTkWgMODvF8ODOLlbRrcdWSrqE60pzU/fxN3ty1UFsxinqdVIXX6V4VoUsTnGQ3/tO
5GIhyx9ponivVVhBwfzqz6LUGEfb7VZNL5EiG+ZPfZh/eSK6wT3bDQ0q4iD79lMWjlx7AfhgQ61N
ZiiwytKaoOym9O4Tu7vNuTJskSGfh/shFY/TDsGGtD4WW7I4trmnkQYRz6R+dMNj4I3bdsZIV7b6
Lu3NjV8XzqkwBufkQHdNUys/1IxJYg597vPxLgwwBq0dJIrhYG5ELh8bsLoD5nEphVdjoOttdNjk
cGcx3ARuJB5ky9KGeKO8KQ6+J13AThY8xQxb6GxWCwPdsX4pQmydUSOpIs2ts+8siAhAZm1ybKrA
hUm1/N6kkLNq7Unvo+8ClZuWWOh2EbirgjLKq4urMcGsCwybFp2FIm7VnnPFWvqs+uKoEj+8pD4G
ZfjKSnlTrSldtLWeFDYUZ+2PIXB+hDrG/Q62CHWPYHoO6j0w5FnOVFzKqpLWuF/hHfehiEFU/Gtb
iynTnPTb7scnmecnU49dmkQ49AKV6TAHv6Yieovq7LAwVdv4Zxl1nySScqyYHiKw116BJMLJ85F2
UyO5lCtljpnYkYe21VI6USGLc+1611SDwatYXaribLIG43HVW0IqP/tZfPQJeA31P/y2TvUdRc9N
p+cdfWQtDwIOqQ+I4MVAHYpAZ8eMnVId9LDg5Zrke+6YPcG9t6trZ8Dnlw0aTNUKU8luG4iRu6az
nvyw/BGqVcibeXK9lW9Cmj+WGzyuK4xMi/EpTnoYAFWEAEaalyoZsTut6fEbgIeIiZ7w63c/Gi6O
pbHY0Pdg65LsHXpyX6sp5XLKPyOgLTI8/XmU5XMlysukdBMto+SW9jho2PwJuB02wg6vGuD5JjQM
DL8lcbOq7W7JKFn1BlDATHlvKPpjqfGHyXiMxXDuop8g/Zq2XLZxfDKMmt2DmVFm+afKheGftJY4
1ZxknOYhSRTFjyGft9JHyJYODK6ZjL92aWmcOuhpDgnCw5CKS2IOR2SWw6E0A4AeL3dXA9mCOwRp
QBZd+lwWPfuJHjh74mEvDr3lUUtdhMVEReO7PpxR9n466WS+pDNYctqfiRu7VjMiltZ79WPJclTj
EOS1IE4CvifZYZvaw6GjagsA2VbYuyJuzDXJEP2WDt3fpAgrui7bu63mMP4noa0MiHIxUeBuZpvB
XauIPZA0i4OHddHCTmqR9UyCMDGn2Y5OHN7BKiPkuZK7VMOmfBbuph51ixCV+d4ENd/HuD3EVlEc
cxU/OwfzfVzYKY6x5kXrjIrDkRabz+l+tmcdQtePapKSzRsnvsFpvkeTnzoaGENpGtYdlDTrzvOa
v75SzgApSmvN1J9mwzV30NcOlW6Z5JJZV0zk5rugfRukcMGX4KMMk3SISVZfYquRdQQil3E6wleU
2sn06hOUh/Egw1k7CS/x7ur5e/mmUT9ZvkJRxxC0xiE+JfBkyz6ONa3l38+Q1w+27QVIoPF68gvr
XcggPY8RARjWnG/QFTuMpib9FDXlfUf/cyiH+SHyvIQQvcxAOdJBN89kfsq0QluXPZk7wIjOKe7N
CyQ6Z7+8yuVVWBgmwspovstQhSGVxOBBmWOk4pMoEdKGrsvBcvY5scgm2UFHN8uY78j0nIVJsHYE
T6eX4lToenuoMoBzg+Hh1jLg8TYwBE9+/iY76HWmEx1Tr3ZPlSpCQoMEGH9sxj1isyc7atvD4Pi4
2wCppNSdDFrGtyDRdzPRUqNp/rKGJN0mnVmfbNnWpzE2vsgfyXf5WHanuBq7FQyZaFeqgJixN46e
XTDMASU8DSZGhknE2JC1+CWM/LdUIAQPQh06C9kdfe6uu4Ie0rJwCZ+enHZ6KBpulzgwLngU+z6I
CfxBwnwP40tUzMadL8juMr66OSoAhjD2hOTU73FAvYu6qd3ruUuXLCX2p1jINyAZGD/ODFHWyYQj
lIqag2CfHJMyhHuMcgGMUInjaQtTRCZ4qeV8JCaeMMsxIqi8hwFZxtrEbZ4uL34QMMQpVoBAacbE
qqA0KxrjbmEAE3CtzCNamFlasa5xAkTeGh8WCRe+fiDAaf8dufB1IKydl1WrUGUf9OpfWey+2vn8
ulQXeT+RPTLa+8FknBe1zY8+gu3oM+6DyZ3d/IllasZ5Xld6BsLKgI1sogHC7UKNzsZR7GMEVZNT
7oY6/Zwi/LUVPbswMzLlKaQZ19XcjIjWBlfD3NnaLa9yIUwriGgO88sYbyA13hmx8WDYxC0xVFnP
XcD4q7kudVI9sX0MUb7H9CumnlWR3h3dGTCNAeC9dor5SW2fC4cc8Qus/pq1n3eRgFI8zyHoL0bc
t0FRg3Vo55Tp9XWW+U3xYRX73LVgoCNsYpQ4bhokAQIRZFgSfqJQ8yGaNuz6lNIuR6oGqDlldm5C
qssWESK+FfG6kutUZncJuOKqUwGJLdTnFLvaldZJWit+sohk5qjSV7eF20+iYys8jMAzMII8HQgl
H65zK/pjkaekZ1vxfZ0N5U4nplFpthaC8GJDXuv0oriCQiOTKMsgUn5bVQSnpAHnJDgyWclxxsCG
TCijRfmalEqDGpiHkaTPWg+ueLozqzQvdLdoQ9zh6sDczTPxTdYm9yojqE67piOIg+uiHainW+/D
UGl1uTUneZGefSgmF6GJc1gaaE+xjbvGe4Qt8TjkjbXrG1hcrVcfswVNU3rAQDvWYX3RM/CbPJqQ
ROAi1ZV3TVBt5sx6yRSgWSl1Dca1wUqXwWmIO4oWYh1MeFN0+n2D8oX/iwGscvIIq2AQuk50me5k
CIpmYqgQWikDGSQZUfi7jwfqYnVFzLEFFkkZuUpMwvnUUHUBW0jpq7Zen717QbtPRP0DadoxYr6C
rjgdNnpCvkPCi26OeQddxR6pnoqIushFMGB184xEN781mrZrMu19eYLIwY9esZWtYsRox2muSrRj
sz6w2sp3VXsu+EFoU4lIJ9qo+ryR9UvK6BqRDLVvDmiTJLT1sVaehYoI8AfvOZusB6m198KDBR3W
MJ2bOrjqkSC2lvmtG3DqAr1COJM8OKar3KTAJTvnOjhZvI7Gd90A0zE9Tkc78PFEjjDhIfBAA/QZ
IzDvF+AWfP5BicByvNZblwCwHgfEnmDfc6ukqEJJkULd4qXZzOmWFlHjEIEX35Nq9kuL7ks056DV
r1h+fFfanMKbTMlEDOR/s3ce3XEraZr+K31m3bgHJuAWs5j0hiZpJXKDQ4kSvPf49fNEsOpSperb
1bXvTR4kgEQ6RMRnXrOZ3JKYfFwuY8FnxfcxpHvkdmsxlLdosm6YfaC6TNk21sJvRsFvKKNUFuyt
M7uvy1i/Igbvv+h5/tMwIQvIcYt9zJ3j5YgQVj/SID0asgCSU/klekPYaG7eByqnlvyME/Fv5fbo
8Ph4GpQaSlBJQfaRL2VwWprqmFsImnSO0Ek0DqPG0PEDYW80bdxEgwW5sa/F3o5A61pT8lNVRDyQ
DqGGrr5LIXCD7ddG7daieRUMxoOXem9oSN5Qg9rKeCka+q0+YNUA1opfQFKHyvC1sAUMyT4dKOqd
MeqjJyTL123IHz2Wyas/pW9eGP0oIqemGl3BpO6LTeAGxQ5tqTkikwckznTYwpuY6YZaI0G1ta/K
ngRHcu5aDUjjULs7SVqR+bhMSeyZ9JqYjDdJo3UNfmYuZ1IFya9PrLc4nSEMSoaHyo+qiFU7jLCd
KdH1cAf/URGnFAPDkDcVOjNPWEMeCujUqgCn6tamjJpddHmyboR9g6ACuNIQyi+BXy7rzGJE39Fi
oKYUIg/9hHXjlEYfDQDFz9Gl0mAA+gs9EqC0MusQpreO292oHxvHJu4lsh8MTcB9vnP8m37p9nlp
FisD7Mkxbg3AWI5HFyfOTvEcFSwtT71A52uwz4kIj4YwbeySXTx2HBSmBMB/SLrazbA4912F3JIt
WWVaN1D1tr7PcpZNyUHHrglWWgPwnHwNPhkqh0hVH8S0qyIgrTpqo1uBk2THv6gYschZshIV/hY6
7ZQZ7dooSPTzkWxPfQSRMOOOQf2Cpiv8dAa3NonbdipYXZmRkpxksRaw9l0KtHpLcJCOYlsH88WY
DQAYsC76xS+OVqW7q3KGSARZ46QIomN4EHZPatRtoHpqxa1qcKok10SQq7Lcq15L6bNTfW/y8sVC
5C/EpLIdGaiKdRu49Cvteup31rfenx59DbvSTkBQi6dCHBN9hLfovJfQIHZd7l5VBQDa2aWQX826
dSyDb6KMqD3gypGFwUHJdMy9Nl+b4jkLbX2djwPEElnxsUMB56/10D90xcn14R5MTKENNsRlqoH/
dFMGHaKyWXZJYlBCHlFTKSmGirOsmCfRUh+Z0R59Ub+olts8s9Z53fyy+MZVoi93AyLhK6DwFMb8
VKIUik3tJy+qbKVKzmGEz3qw3E7gtsfSfezq6VlkxdZNnccxGK6b0t57Mn/tKVWAGoOzJXUdglBD
5kyyvGS72akhy/LhVT6p6eg1jBpqelGZUvLBztR20KlqWe/Uyofu86Xt6R7TzdxJBqIaXak170SN
ElZhAl1Kn0TIVymT+uj3YOiCbpXJ8A5RJHOrhlwuOzKqqSEbRf3wzXWMkgq4XmOY8ZwJcveOm8tK
LrGtvxc941LTot3gMHOiF/oaysqx54J11X1gH3JJ9tLwm5aUQJX5lT9a0gZeiECiHMmJ6hftKtDs
B9XpVf8hUAt69QlF54YmSVM1x96lN9G6jzSaWFlkjIQJqexrQZcDf32cJoSKZDNe07Ufgxi+dsF4
RzmMhkMa4mp/iB2GR0UBQ90NWoMzihoXqoag0WCh5cMFqU/uZ929lzEzoM10ozoXqoHV2W+B1z0o
LpEPtXmlAWq0lwS9Ow8rEwg4z9GkAWkIoh0mVrL2yGcVFA1XWWavaTVy+ZQSVJ2haKFHAewBfhwK
icgYyHLGtFyF8oasenJnGUv3FnoK5KBHTHAvvie5vUy8Rsbk2xIzxaEG4gG0N4HQdLDkiucB+YTK
nV1kPGZhCJEjXSP5gmhDyNqXjLQMQk/1KyeR+DISd3oTBR9F8TKe3AW/XMRS6Uu2GqsYynVEO0bQ
n2cR/pS9vjgCn7LUN9WQ7NW1bNnVXSo6qUlTP5L4/yw0KNETmvIe//xaEYtzOY8z61O222fY36ga
0ATqRNWbp9AAcEpPQnZdwJ85a51ojw5utUvgHtZjt+xkCxOoGT0vj78lby7Qm7+2JLdL7T9BfaBx
QS0DRL15nWbRVzWGasMYd+7UQFhxy21YYvHYwTCRGjWSEudMJbe/F14UkRZl2g82r6u9ZxQpVqPp
7+GWEGbIkekN2SuFI30hD1YzRU9D25inbUqgNCWm/DGeVYtjyRElqJyHOXrqf9hz6awmwdoTuDfw
cl4LUmr0N/nnW5q8dZH9tNziNc7HS+zP0C1D6QuXXQl3V1tgjxV/UvNYVE1pyJ63xdUsxQTwZC92
1bQX8AFKQd4gb9YZweB1J6tTMmyhRxZvkIfeKVahjOdiKYWAodilkxxFBRuxrXyXiYSScU1TG/gU
bE3kH91y7cAK2hYxLsFUOhnkDCzaPid7Ehhh0y/TtXncCcjOYyUOVlj+VIABIPb0TItuM1pht3lt
Gs0AUZ5f4qUnQAmdV7gwB/mTMdN91f15J9OZWHJrRYvNoEt0LJvfctZLqn4L2r8gOQqt1Thl77IG
OfbEkIrBzfrxHKKlg5ID97WXQg3W4frIOL2i9NvDE10C+zg6XrxWXyEaJsreiPbVZeSAC39QHYxC
3puTFzwqXYsUmjVrJOjfLjyUaAKkld6vU9t8xcuapjjjCl9RB9zNcj9pNM5qk59bCQaRhlQmfNWw
1RzAwHBaBGxzUoh6FRr1/Zw5NRkvyV/P3+JX8GN7tHQ1iMTcFipYgQl1KQoPHm30U/6i8t0iqyEj
k4yO1kRnXdakc4HCKrWllW2nVwUV5MUusp0q8+skpsamaPL3PouvZeS0pIRoxLa7LIlhFSNBTZu8
etYNyjDS1Tk3RtQ0ly91DwHXpdDhyEDCNgWS/+FyVnNGK3npSQKgKYU/uYLHcg6QDKYsvuXjkujR
TP+gxRPZTL1L6uxRyzVQWGocyqTltOB+gEIulAqy3TDfSOULykS0dyTDASuQHzoNDw0Zk7U5MJHk
P4GOUtwN3GNv+NRTyMCEJNza6KmCJUvggKQLaIzhu5Mke3m7qzkxTWLerk92qh+CR8hBZC4tJUIw
FWbqkQeU3/7ulVAg+vwqEcjjel4RnOhpIt6oORtZA1eSBV5s78ijbpRUAVqX+TqaqfKWNmSpnBhS
jZ/IciFwUOZd5VlubZslvJKxl3Dph1bhcjONabBu4wYUn/s01y1WPN6TKiaoOobWziFIIPNBiWM0
2QzaNm1Be8IHGlKmUc9HXLGx3FOUlXdWxJ2zsNg4Jk7r7SP24PRhUphZuYcXe/VzFgggpRrU09q2
HyI64Ct8/zDX4h4okMEE7D0YuzI99FLmJXfLa60XaJA485s3/lAs9aBOgZf4/OaIgW89klS7iq8i
mLoexopIdcPr8kezXktgQEdGRBm+WmcDg6gMKENGzENWULNcxx1NBSTte/poBe50D4vuUn0c5FI3
Vs8dU7KsrOQl9RijOtRkRq4P6A/w8E+VQKO7/mBZ/fOACdna5P9J0yzeK42lgHaJRtd27HF9HSck
jmvAtyMJhuukP9KqPM6ZTgjoLCvhSqivLNSDLnuZ4/zNjJgi6M6h1rnozHVAtkwXcIYGSSeut6IC
yDVmzjkO9BlInbjLJeIjG4ebujEX+jXxjfDAYDULOLhcgqeqkODdZlRSnN2i0nkVzg7i0QvVNwyi
Uar3sQqXkIvO8cg87fAKLU8gAT7zcbD8cAlswebAeilcJGM/uq5L/jWvYWPYDSpAjcv1psTeMEIB
dqUY5EjwUOSApZtD0tM2YFLCdubrZFsfAkfG8JZ07bqP+chu82qZNGRtILlruZLLnphS3okdGiC1
zUU1of3UhL5VBRT+6pqo5IsSV4nT+lorhwe5btZg0Cnc92cUqqCRyxQ+oTvkGgzzNsy+l/0XNYWq
+axIXmOHpMCqwFKKL5kf74OY+oAzTPUKf+Rrl97rjjT/FW/YrZFXd1H9Y/D6t6qmr+4l/GeZScgW
g6pDpxoCppVetUKCk5holFQIwXi1Qs2P+uurzO6K0D948Yj9nPVgFQ5FnnBfL1cmpufIA2B46YJf
3onKP2tasM+N9JsS5cg1ZrhclqbhEKwaCfoIA+/R74jAAosIzGM6l9UvF1EAhekYl+g0evFXEIcU
96aVKnNWtHrW8An3/uDGByUMpZBeY41dBeuAAg7I5l/qAKL1wvQHkCcio6APVqJOfyhhIdthRfFL
a8MK/KVPxI+kzZ6kgJFcNvUygaRRNu9e2V4DonxX7TrQfvu5rb4sHnEQqjsV2i5St4Eqp8QMDR1o
y5bObiQHX9OVj1A0j6oBbOCGsaZAsxK+f0EL8FZaH24hZTDVhmDeu+BBpk/TRHiPjCP4VEk3G1yp
YEV0mEuIXy/yayf1zfVSaD9Ucdh0JJ14GihPYbjnIG9W2vzvRgsSHs9XMNZSXGcIwcnQn4NU1O8G
wG9rdZPSGB1QNHXWeWuUshGPvQzoWfnrc3OD66EBmXfVFWXCK4lVgr1wULGfyt1K7SbOg+3i0dPM
nNiGM+LC/2oAPgLMthBoAqIb7yeRIr7vfDFMpmTQpt8iCamNjGbrtyYtUuIQq/HuPXLaUzxUXzrD
qze0d9a+092ANQMIL6XEZJY2SUkk+H4C5eoXWfMd8gzpAI3ipyyvl+1jK8Bcq/Smk0pjqo3a9+a7
LQpsOOz3zJ5gFEo5CZnZyOpozApYtOgxWJMLLZGULeOwK+mzEgoigIYkg3c79/p1VKLTP1jkZ8Ku
T6h1Mo0W7pscEEkONM2EVyOjaAWAS1siLXeJX+rbpCGhyOUXjWQE0PW3GnrEebENJuSPPaO9U/pd
6cJyHXs7cPMeGaCJdh/t1q0DNLwtrYixHKAqPUOcNmlZrase4qbpPMrq+FK674XWvElFK5kz0vh4
gtNywAfsIjVFyti+Wih6UEQmZpxwCWj8B2RLv8IihIfJTM50x7xyyRf9UWkfZvLj+7jt6qjZ1ykc
4laq0aEkku8DC5hue6aI+aaqLFiTMUG2C4lo81RS54d4Ki12Ytzu+QnnJa34yMO9J8E8ZRlYNFAA
wZBqWVnxnOmqq64glDLxVCN3kep6MgdTtSdqFCeL6CUT+XdL1k/lr+xVy3VeeSdXOkkuzvd8rKHJ
ANHV85+zVItzxbsZT3fy77HwP9lFtDdJi2kGONyH/Bv4hxb0bGqX+JD/VNT3UPhY0GnjycMmIdoE
S2NVy8hK/swqIpbldJVfTy6DXqkVybNn1OFAixMyqwywQ14B5nF6nuVEIVdwOEdph/JePyWAJKoE
UTZN8japbFva1s7Jh8kaXuElv9jS2khrHAJudGr4JRYZanuyfI/W5a0zwVeTKM8FN9ZVU3v3aiUZ
QPkgd6QTytPfTyoiEW7RFwfBwnzJTyII0Wxjiuqv06J/kXONWvvtYLmxAB5twYmKeSel2HrgOCsz
jH8G6GCsbD0+GxXahnFRfe3Kh9myH5WClAx6HWt5zQr/DANPyg9aqNuH4ZfuRm+jl0qz3qs7sUsF
7qxNxR8qowq12GgebNB53gGJ9AIZqsrqhXnTIpawEsNwTIrxCE3qFoj+czv60wp2/WMx3kc5nWQo
EY+1aVo0EhOmrvRVxbdaIbQ1wv5xaz+VDQaBqupgGBQDbBtmoxlaHyjI/1U0/heKxoYvUIn9a3fR
/9fES1m8/apn/PGSP81FffSMISqwIAhdquL+KWdsGOIPzxAOBqOG6SF0DLD073rG7h+67umOp3vC
BYTpI0P8dz1j4w/AXJ7uu0BRoZV7/5acMYiyfwSHsSLaqCP7nmciay6EQr9+f7vHMbX9v//H+M8c
n6V2ksIOnpUhry91zNXDNKXLCaLTcjIXfDyLKpT9MtyllHx2oMPL/Niqcbhj/flSdA6YByX5PY/R
ALpqHk5qy46oMIBJVj6YCFqiAS/VRtSDEnxX+1wlp6J2anXa7318dvQpSSj6zo9ROYTLWomb64UR
QjAyCb8iLB6VEvrng9G2BBDqeb74bA4i/yJM3PR6KT6PcWZxor+DY5ejfLVsBKRIpDUTli++A+rB
rDssHuG+8/xzE/nA7wjIt9sQ+grtO3l4QP/5b2cmqGbSekuTGZ22HuaVmeDIoH4xb8aiMhXhNvEc
rJfUvo/DI3CJFvUXfTfmiNfbM4ZbnTNUp8+nGZImzMhalJwQilAuecWSUpxWm+G4MObVpnrQfKOj
9FYLirAFgAyAXRFEMb7554PhyK+PghM68MqTz5YeecTJLmU8aSwnVe7dIan0rdfGZL4g/aiIqd3q
hM+zxsZ8Ri9DQxq473YgX+5h22PsUORIYsst48+tuLcaHCr+8TAWnwEeYEziO20yHgMPY8u0k96X
6kT13MSmk2/zeejz6r9cs7DkTzt3TJn4Dhib3969+jj850dS1/h4J7X5+TnVC/MKpxzU9FMtNU9D
hmS92tJEZ54sm5QcDASbaqd6qBewCQJ20ucutZXLC6gtmzbYoSiTjzM+93++wIaScCqrPX048KgF
EmLkPg2PH9tq9+eDK++Vj+Nq53/5/JdLqc24HpNdaluPny9RWx/X+f0Sv7zvP20m/ruVj+Xx93f4
5UqZg+SAMZhYgaov89+80//snT8/9C/f+5drfx5XW+rhl8O/bKpDsZOUK5FZOxfnibUpbUc+b2+1
9Zf7PsbF74djGsaH33Zq0sNEDR0KfTBofnuHCn0akmOAZ1CDmgmsP1Pa52s+z/7tsuqAs9zhx2gf
lRyWsu1TW4b0wfh8+tu+UgQJxQJp7fdPm+pUdUhtqQd1IXXJz6e2sgBWz3N1ObUJYoMr//fvrk5U
D+ptaDITA4+UGeXnMdPaGb6qzSHB+gPK6WLs9REvSel459hedZoXaR8HtQIDZLlTPXiZKaigqEPq
LLW3i0ebIgV4T3SEkBIVnZYMZ3VoIf9bHtSmJK6Ut79cxnRCnPgQ+UGKLiQN+LiWBgs8OTdNHOzS
mBBvzqBC0PBB4GL6BqDuJVjAKkrKbRHl5npq+m8pFXA8zjBTGrL3eaSdWEYRSXALkqMq6MYAfq8y
yjDZBLWDBKvPT5YbfrcWLJQLliB64AYKnUi3bH/5lB9fYxZetJql7YmSAFOKXMouUj39y33tn86W
H6fIlUG99i+ffmiP/Xbp/8FlLM/uyTO8D4UwXy226p0+NtX7qct8yKipN/jLT5Lr8Yf+2K+fBk+S
XWXO98hAsZLpNmXBT7NG5d34ue/3cz4Pf57zua+qHYBAn8//q8uaykdFvfrzEv/e26jLfr7L52XU
Pj9JX3KqsKfZJ+qa5NJlytVUbal96ikr+AWNz3n3uX9QVj/qlI9NdShR66p6zW9XVE9ztUKqwx9n
qhct8m3V1sfxz+cf14yEhmo+eIfF6OCCUyaxzco+G/orXcucTCm/gus4SOwyAIN+nPatPuJ9QUS6
Q0ZtgzyqjsKQhda2cCrZQ/iWYqiARynIRdbnbutEMCLxBqJrRgen9f0SXI2BFQ/Fd4rUr5YAhlHF
p7R9dTTvaKRVfhw93FfBlkYo3t7PhTWv4JRHoCnr7wmC75uBCGMbWzcedqiXsA72bTV5p5TOA0jH
+lHHKnIfle3XLNa+JzmNxdno/S120TfhqJPNUfsM7S+tX2AJFPu4M47u2k6jPa46svNOnTArhpXT
zdu2jr6nQRnAFXYOFvpT0LtGqKZw2REtwfYxG3cgCg5VWl8ktyktUO0l4yDtd5wrUoRohWEoYJE0
fZtRiKHulBbnmIh84yFel5n6lxxtg5s8rq70GUI1sTvaKO7DAEjnCF3ejxprjcyTv819bdoKqbMw
jPE9BtMaFK0sXb0NRZlv0N+P+Cd1nI/Qhb6KodeVWfzmdou1NcYXvX1Afe9SU+gN60OZQ4SoXDnP
YbiwNFCJEBAhmoSivbG9gGpOkNhUhKa1eyecDJmdnrvXbNB16Erk4bwSwOGENFUXksdSJVnNkXVn
Wu/Z4FunPIiGpww2o4f8733eOVe4977Y4Po2PTilfr4L8/AEau6cVNPPKjeKk1YDfLErpCrssep2
RtcGOC7NAEOLCDmpmaPp3FwXc3oaOybVWreKnWixuux9+Jc5ICu39r8nBqQJE8D81WyBeXbqEK3j
Mj5i4foyRHdB0+BFEsc9mBcAoFXV7Y1A34vQhqa0drKC2N+Oq11PE33tLONxGr2XIjKT26Gvlrv+
q/egT/2wd2NgrHar/dCiQ1AX1Q7G83PpL+VeNqgzGhugriwqRt0a4nloV1RtfInEo02KSQf9+QrS
iwBCK8F5wM0FstVFhp5XgvFEnMQRtZPG3UT1ADsH8n4QhNvRzusDJtMvYdr/rIp52lh112OCcYso
Ww4jE4q4jbwaUvAoTNxUFkK4HnJQs4/M+VS9aw5aoaOf7TJYOTQ7aWB2vXHy2+pnUYuL3Qd4Ilbc
DtsINin0gpiWTnqpEwBldmMCD2gBWqObhRpHXknn0Dim2McS7WRkNsLBDhwqFYNnMe6rBQSIACy1
xSa6XyXjS7dMd07nNNs2BiTTm/1JvWKuomgT6fN1UbaXIgirF8/ODrGxnDvX3eWMD9qMzSaQNlJJ
ctcT7a+qNvPOgFHGTeChea33+cU3xakGn3Q2kyRY833CrQiN7xPet9tgFPQ4wrlCG9k5zpOPO0Lm
4wDqWTglZv1dxaiiI4KhA0XwaG0bcX6ZY/4JYcGDyWcPMtjAGt7oIZVMDOxdKwS/bYtHs5/qqzrp
Hhor8g6LtBCLkd+Ymwr7kxLRMqnaBdakvda9Ux5FOAdalIZH0r8hFTMunvZTpPXFrlnmwzCm5XHC
ZnXoETXuwqbdVl63W5LhTTSgHKcR+eWWgQ9jBAYg8r95ZzZb2u/73g6nnZnSJeJGfdLAza7szhJX
AQKva39+tQhGkNUtmE8rcCUedCGn4QLx0ECsQF+iFfXO8FD1HOuj3Syr3h42s82UYDdVDA85+1Ki
6A6krlxVfLKNJdpryPtiRY+hBrYCE2+ReHjdmL52HaozdjIeKv5cgH7RD5gmP4oyuo6H5eAk00NQ
1Jc2qMA6dT50AzCElaFhBKJZ2gr0xSPwbm6KAOIUKifRvrOsh8EykLmK/WOBe86WqXC+IIqQr6xY
2w8pk24UZSkoMQCFVYnloeNWuy4w+x1qePsw67Z1Pd1Qn/ya+4mxFmkZAxXMV1JFaYPo+X3tVs/K
IYDIj9KsrxebDL+AzkfEehTkoymicOESInlU7yf4N9JqAIRAHj7FDFMUCN+MEv792E01kjtuSbto
eZgCILXuQHNs7qLjAD54ZWjOVRoajwYSiVx+uNJtHB6CYl+ZuKR2oqcumIGfbfIHHBlwEmhAy2gF
bEP6k3vH7+wHBLiHARn6/tapIY6MDDBGmrWvJXINb6d1PaP/0+b+2ZwHEx02z9uGzt2w4BMHKxvC
ZNDS+a01E9nBi9d3UpILywZXWvymPZDMNj2m3ZeGKAp9DPrtTHddB9wdxbH1PFBs73x/h1sB94dT
pRvsCpp91yTxlkj62OgJzfi5vaRejJaDSO7SEO5J0ST0LGZxRvwo2DDwNn2I69ZYe/hQxsk1uqrl
gjksptQQ912xn4fgGXF6FEEm/3k29WUrMhic6LKvuzl4a3r7PGAqtxnTnPpW6vxAkEvbuBOS44yU
4hCQCazCynwoJmQH0gCrpMw9m06EFkMdABibfGPXRXS2E4PuleaYL7XXG2s01aV5NLuaSvcO+C6h
XF6UL1TU8uMCvxcfyRhDQedpwm/JMfKnYpnEqvOKQxbyD7ttBozNX65qTyB9C1q76LE66q0F1SEr
ukkRStkO9KsQeUbSB1Ai6CyMe60iuW3u9c6cbjw0G9wEzkfJ2HDTYNwxkXSbbngb+ngbBmLaxE5w
sVzUMUnwQEGk+qlOUWpoqFdA+JoPcU8vq03i5yBPstOSYGTei2/wAXeRga6c7kXyzpBQNL3ZLTN2
r7Cp9yKGieDMV4H8pStjuCkLl2QJpu0aJxaj6sZt4aGMannxe2VgQDELAoUW3hBQfjTv6UojxqD5
GoCNat8nxaNHgQiMc3hyQp+2hjFeF0kMacg2+y043Zs+0p1taFUm2kblQ0vkUNdOg4Bxd/GtGn+i
AXMgpAVubcd8Nhv9XAZ7cFioy1hQGtwEXVo6brQJH/rUuOIk/jbrbrKNDGJbSCl9+FbhVCj0xNsV
ejojCwmxagigsZjRvZiygXu0241J9J5Oz86YnmZz+ilNi9a1q9GAD41jW4zIRgoA7onI+y209WY9
QYJnAtHB7a1MmtBAMty1pUc3AYKM68ijk1u7A43NAqhfX2gIIqRFcKwJofWmvKqqpdg6umgPWG1k
rleuXMxQ+ijrEfq/cnlHGCtNso6NDAFDrCSOtTvtllJYB+Y4wKB+cO0Uyb0nhu+9G3MDGBA8sMPo
Itypk15riHz6cx05DnVeB8/XQ5HN8dG3cD5rjzTJjHPnLwXxPBp+ybSqzFSjv1xZe9KHtSnwDqmt
W/hJTJ1Zke6dCdxgP3xHkZTJJFrzi0OECgER5ickmqJ92Vb7OYSexs9yPwnpZFVU19ga3Jtjjser
XjzYPU7GLWadMG1WlRt9zRIfkYEpMq80UW/12OwPGGpul3piao6S6Ay45yalDD0tkKqE8bWJwbUy
GTrbJK2uWAcJtxyPnxuLrr70fdQ5uG9FVK2F1Yp9jZSdAfebAsJY4vj2OnTzq2YPu9CSHUmrvM99
D6R7B6mrsMNDn2Fpq5tNxZy3uPQ0kwVsvXmbOM0FM6FuF1nasU/d5LpKhhs7fm8886YZTecL6k1r
dF1ALVhb9A0pKic/5sUqEVaGooVSUbRFXZB7FM92zRVUTGiHEaJpqxFo6DoqkZmsR4PBF4P+igE2
THcQEkpaT+aNVnGNsmukZgnAwURzIIclwbYzkAorxqRa4Spyjrs+3LvNsgUmeh00kQ7gNPsSwTjb
Fw2ciZ78x6Re8dSVZ2EK+uo1N5hv9PYmGyl3TB0CnGn0hmcDFJDSQf53/IkE1pULPOiI9vJPJ3yi
HJ9CAZ9BYk2o0ERAelL0SgksJ2s7Gu6CeETbXyMZZ5h4e4vgrLUh0mfDsvV7UBeedp374zcfKB8o
I6AEtiVOxtRetyluHACljiFV4QM1+je7bOcVIE/gcPrRiYJl7/r9j8qr5k0WbCM9/j6YUC1q4VC0
8WMU8Mb+GGXde5MH/q6eprM32zi7mvHGcFgUKtf/7uB5UiY9DUv/2nbbvWhAlPhZJ5Eyd16TPpdm
cBgN9AnbAasekmSIcPNjE9T8q/2TEU5cLBgAFOnpzaC3GMdNSLxibus1yTYzy+dSmG9ROV5BrcdF
aMjw/S6AGMfLDb1/2oqQSw6DKcw9bJtzrBl3TZdqFz2xg0sFV+pSB2ehQRcA4sAuWE7HZsrS6499
hgu2EHxRfvx8VWgGEcjXKdpV8krqwLBYb90C86wGGIf3zENbP7SZGC+jMe7hUJkrEtUICnAKbBWo
HB8kfNKqAWBCQBSb1L27HYYOT7n4DKd8FVMiuMGgObzr5MOcBXfNiAFhXp5diNMX9UA5EmPbeSES
Ld2/7SucuYauGTHk/9zXL16yMkVs7msPIIRnB7eIpgW3SJb7lVtfGBQA+ruu2QGoMy/SvuhCabY6
eDM2COpp20V4kTdufDv2HwZHH6ep/a0jvsSEvyd1qqdB9c6qCQrU2JYIDP79kqBKcHAObZC88pRf
DkioFOHL5x4UF7AInsviqN5AHQgiPEj8ztqQnMI2k5dVB2OsJs62Mz+oXXZexTcu5I8xjJI7aoUI
LqCrZhjx3VhPPyE3B/A4rWt9TrKriW78RT14C+Oq7FDs/NyXzUOxD+i2r1NdS9BopOxyZWn9KbVT
G9g9D+rkPnZo5wQIXkYAvUBiRvypWYjYmF15+4/nDfS9HeZ1IDPU8QitIyKj6ZK03i3yAst2WOqR
sdOLC/4X2q0dn0P5xCK9+XggtXrpk2g5zQLSqESFAnlHqR2e9t/Pm9LBP2QLwsrqQq5eOucQi5q8
yvubCgPjjztqqVCSn6Ju5Wd5e1sSfd0JzQvvzKR8qIJwOqvT1IODdDLGWUV1UE/VuYYHrtiuER1X
r1L7TGD1yNWjMd5P09rXQ/+SFZZ/CVEaPgEefA0hu13UftPNh1tnRMAn8XS+hzwt6Odj5ZrRtTqD
LPCix6h7xwv3XznH3QGfSedSV6V7qYoI04DIWzbkWO5FHTC6pD3q0idVPVUHQM+LGyAuaytJO43A
P+p2bY5W7BDPRG6DffV5biRhHn7auvvMrBPIs0m4WfBau6sK29tMYk632D0XqKR0CPRaPtW3Fgn1
u14+iK7tYJ0h/htN4BRUb/x/UQT/AkVg2z46QX+NIli/gblG6Cb+ByDBx6v+DiQALWDQ8ndRFRKW
bQsgAX/zRYZS/IfQbSABviNZWS4CL38DEgjzD93wTERydRPxKlO3PoEE5h+2hUsw9DbPwzXYN/4d
JIH5m+6RzscyTMOh6mjpSPFJ1MSvKlnUCUvKb/10AzDG3xqlznIyiatBh04QVoTl8AmKYy9iD8Ab
t6HWILtmdBSJ4qB/QJYkf8Qs9jvNmKth8qNdYBU3Md5q0kvcNovbXPe1UyDm11jzEAltsuE4+eIA
Vfdp9Lzptkjm6dbvPGf3yx9x+ZDJ+Y+CEg82MR2QBxuAxq/qOfKLCayAXRf8Br7AjlQ8+gUgIYq5
Sn2U1G5C08r3IxL+Zie+L6KxD1EXFlel60YbA7EhoiQNT4O+9a6acTJuqkj8QJymOvvTgHVZNV3j
pFYcrF7rdp45ONcNSHV43/3FjSOBZMqYHlgdhxW+A9l14AWgMBFuQqT5vnR749HNy2YNshD5i6Qa
MDUrur2jFz+pOY3nRrIJZ9FtNfwT8CUpkrPVj4mUiOoBuTIX4BEabp3JCM5WNFJs1rxNGwzWUz+B
H/MR2ztHW7vQwmMxe9qDs1TWoZCGmCE96H/xmzrcq//0mzoudq6mb7t4UvzmES1iN/Icf+5uwmXu
dkMfxTssz/ot6W/4OIQ6kOJlPmkL4R8FGgQwq+S1K8d3T4TtPvZr89x2VE1xDrgdBsK9ruz6beFQ
rKiTfTM10L6cLL0HKEL9yDGfQEST1gX2Vyo5Aw19hypjNRTnEARZKLylAEyHWUKsj4+AOkOpJ/sw
ZVHhrLI0JL6PKmPlmnl5IyYjonIXNBsGnQGM28tuBzvY6P3QJZua+Go1m6PxaLn8lv5y8SInf54p
XwzAWzadXUXXqVHezkMPlo8oPZ6XDuFY+z5FkvOQRF3+bFJOsXEAs6zsIc6d8fT5MAAZA1eRxP9C
tMz458HrCkt3ucsdxrBlyjHw/wk7ryVJkcBcPxERiYfbLu/buxuie2YW7xP79PqSlrSrPSekm4ry
hoIk87f/2MfdSQsHkr/ba2F/s/goT17amGy6RNs3ESpiFhHxif4F5zL2VrxLoR2doNjURnSSLAIg
puxrJy1xjoEQzEjb+XLt17V4/d+PxX8FWSHkd13IPNM3GGO4ULvVP76mLcbQorexuApDa4+UWV0K
J7c3djTECin1/4+PM1Qw1j+Cs5bP8wWafctzdN/1/nXoV+z/c91E5XXdanp00/Q/tUwR72sGuvJG
t66ICvG2m7P/VHNAodZu147flchF0Ud2lnh0H1nlh6/SFPkB4ovhzP1mdnyXyZg+xSgDyGgCmjIC
UWxavECXcs4bWE3WQa0InMv/sf3UF/6fP4hjzcBmQy+Po84m/3MDuq4ZR2GRx1fbMj/djIAgN2Ln
Hz29YbgK61XopGLjuna/aftKO5uMRKeGzh5syPVjjK5w3YuIdSMvMidGQzp47peL1PL/YCJwD2bM
ITjpysFFe+RpnAu5aqNma3SgFj2RlxjHZgSLHXx6UA9HiAo6N/JeP86aSY5kXFvbtnGzq3ADGjXm
xH3zIc5pAz1OehBd9aRzsVFlXrfOybX055YhoGq3GFARqdvpeKGzj7hsX2wQ3Y9H3cXKpLXdX7IF
XNEaQjMDTqjrLqYvzQNdgrpK533oZO2JJJqB1b8srv/7drf/3x3Jw9BKwg8p0hYnEnX8/WPHFU5n
F/BX2mXyVpJEWlBce3jw7OZ9iDQG3p6I0qHxqI+Lpt+p7iV/TDRMTGCHrzrF3tKklnOLtIT0AJoG
dtJwg8dkwhYaq+f27WrE1Pm769IrUOphNKgDT0pPReNP0Q0SbbqvszxFo54xEhWO9WXpAVPE6tGq
PVbvTetvpn52V0Y93ScVcXlzOndrVm7aISz0p8FILapfamsfzR7JUzXyas0W9bZAX72PCS3WtGLY
E4OJz8WhoiG0JQUFzUefjhUxClXzarkPjdGOb15rywsNDf/7Bjb8fwcPCte0CF10SVz0deAQl4nO
Pzex03ixaCJpXsBiWFHrmX7yQWNPgq5crHKxvstmx9svDywXmPMogdLUcxpNm+rt36/RA+1XNVfN
P+76x1NsN6F9Y3nzv9+tb3PSDNypwrer3nd5OMiS/7r688zZ0TS6ETxrzZ5Cc636ltrQ5AdSvbb/
eOHywM9HLl8wykWw9eku+bnPXL7B3x8++Sl/RuB24tBGcv3//U1/P/s/31f/nYcea4flO6itsFz7
18/6+U7LIz8f2lX5LdHXBJB1O1t6wKnq9csTAjhR7WfLL48sF9Oy+ZerFodsWl8jzvE7vdfnTQCy
o5nBKVZQD+lpCvjpFQTUKzAoUbCQ7LtuNTCPfe3t+a85k+l2ki+TNvzVl5YOlGZitpv/EqOkvhjc
SYI/ZQqIIhbru8qFvU46KKyBVE4QsVOHjv8l6NxrgtX5LmudEPa6eDNipqswkRckk1AQerjrivzE
CR9gTEFkBCVvWO6bd3BKDgSWAtJqpgkp2JqhQLZpfBgU6BbCUcR0vcjB6dYDBOdqloGm0hHuQg/Q
zggaCkbE+DQUDKOdgvZiD1esAOxToF+t4L88PhIkhbMGWLAFH3Ti35CoVyw5ySUGP+RvgxYAUURb
d+vwl27SZCBcXFLglSM6WLudtssXSFKBkwYoJWGfnJCoTeLw/SR52aN0Z21P8Li0Va3sBepUoGcC
+tkvMKgCRHOQ0UpBpKnCShVo2ir41AdHJfIWQNWkw9G9hmEbnTRJPkSmvNDAxvtG8bRFY5zJQUOQ
WabvtHsQqQh0S5nw78Sungyr6dalYzwmYXPxa9qLkW8RYwsAXIEE1woSpiRSK4LnwK+wtYOTlWDH
BRiyC5bcKFAZAJPWNwU0m9YncpFVoABoOVUg6CameYWza06x81CwnkrByKivOV/Gh6baa6DajYK3
OWOfUgV4g54DfYOB2woMx2sFCEtWep095m6hXdBwbyYFoFcg6UiGaTt2a1rtRnYwSI2B2INz3uE7
LHr7MEYgbYjS4iaUlFjYnN4jqF4blyW81KGrCT9pUgwXsZynOx2rN7oD2n/mLmF2kzMUp+6LrsgB
vNpkA0I3ZiMpU0bbbVwsMGx8Ma6a3jg0imXIFd8wQzy4EBAZoRB28tspYS/Hpt/YVvJYhGVzRgp+
JJ6eOBZYs20NrZFAb5DUdc4A6FZa/Ih5SfVE6ucCQgQ/hKf4kdgq0jt9mAzUkvtAA/jP7Ncxieob
Jm26RFA7V21/3yy8Cyu9GSImUoxMVzpwMw3pRoqtIam5x7EAg+NC5fSK0/Ehd3pIHhOyR3hxiB4A
/qdTTBBpVfXdRLzynST0fpXM2W9C/Qh+URzSKFez4pQqxS7V0ExdjvzIGsQ5NGeKP2CiBJSUrbgp
1PV3umKrKCGi3lCftkXifvdaeGPAIqegTV8J/UhZ2VUIdA3zOAUT0YcQYvnCjCmODL/hg1WiPyGq
ZxMFX7mjyTXhrewHo7dltS6PYqq26Iko7nt2k+xmDtFGMCAi/CGthQhw9AdeN2zsMbl2rUXljeL0
Esi9umc9qM/6WXPLgQpjDuURgGpmfglAWL4w2cIw7L8MDm1dRUbRgGjzgzQIEUkSHICU++7NNEca
lBPiUlNLxAna/tA8tt8IBb+h+tZQqh4SfhAn3Y3p2XPKZuNmCC7Kznqi3FLJL4pi3wsjXhlUMBJH
5P0Z2hr6wG5pXYndE8uhb5TPFAKwpWOa9ggP1F4JOWb0c8K3HsKVpdi4qhQHa83E4yaXUXGzvWJp
J+jaRPG2QjG4tuJySVhZz4rdzaB5e8X3thC/CQQwvFXMHwAn7Ch2uFI8MYmP/naGOh4Vh9xBJhNU
NMA+rkj8S4F73yJIZzB2wqIUD00GTrP2oaYn+75cmGrFWScLe6147Mh5IJzE22C1YriG6m4U5+1D
fk+CgtoxE+bO0rEhK4a8p+EOvjyvVmRy2U8xRHrIeLiKFLduKZad7MonQoaYgSoGnnXRPlCcvG5/
dlD0huLq08J8tlEWuQH/8Ayd7y28vmL4kbQ8GYrzHxX7bygdQG9+cYD1u6yLVXyw8lyhGUgRD0TM
qrEAF6tqQFcAV7TLERqMSnEwKe1Bk3CT5MzXOhWPiBnmjwKeEYlzDMuBdoFUkPcGMQNMx6ZC3IB5
q9u6yB0owotWnVJAxEoLMShVhIU8YlQ6iUApJkqlnRCIKAalpuiQVRBYHgHgoLSolOZiQnxB2jA9
S0qPkStlBlT/SSqtBsDEPWzHU4KIo0TMIRB1dEX6R6dwAZn4uLfnmSAXBCA4PAhKUpqQ2ELdFBPz
dJeM3aVWyhFLaUhClNTSLt4cpS6Zlc6kR3DiIDxpI7s+qF4Vv9kywMSVaf0aKASapkB/x+3db3xh
Dac+9DUSF0siK9UzlovlZjoX4U040XgK7BlqV71MvV5nw/zyQj67n2ftUY6UqqEidHchSTDPMTVG
y3u0w6RMzd1bXVuUEucCNh0y5jZpWQEhy3sUHjE/mfx2kjRel7YeXUdZtuesM4O16TfaR08rwPJe
7pwT1EK4xoOhjeWBpVi+69Dcn5KoIFnczb5QFjS/jVw/OXGLc93Si41nkM8G7ELXnIjGtY+46RPl
1nZ5KpuedBvUFE/IqydWb0N6iOa5eWgsdt2fd+svdI5mvwxXo9BSCHEThYelJNIoqAFqeQkq/52W
sOa36NILxdLRO3ZR3IYijM5DJ+1LmHLKqCxUQ3OYQek59e/RrUvaIuvuiSkPvWx0FE64K/d9r+sP
ogusu+Vpwnozrcr6nlpNrMy4aG5TOOpHVea5HUQTv7qG97o8056tK017xlsXeuMmdkfrhK46vEbr
VLOKte73Gq2HBAzVNp7mMEYI5JjJk4+7eGdMk7F3IYkerNrQ75bfQtvmXSOK9nssUWw1sxfdOlLY
jw45cdteNJIVvPe8bCAdmymnq/otw7m44TgYTnVaN1fbHZJ1Cff7pXyVy1MrB2UN5U72Y5UG2d6h
dmdf4HN9zEzJP6s2os9s14u84EsjZmblERh2JcI7xUaeaZvaK+3XwI+elqeGXfg4JAo2qIW3aSq7
pHBFimtj5mgonc76khlFKmp7C08biIkt+kc9mNs9OW3VXh+keAzKvv/54AGNVdV5SAtC3sNuc2fd
6VN1hs63rnIaJ+RCeflrsN60OTO++iAS67pvxLnMSnk1QAd/nlBoJ+p3su8E9phUuiY49wQ3XclL
8VYBnQW//JL15aB/55g/15Y1lJfJovGkL3Wl2+Mj8tXYs8MJR0/WmSfnS+C47WXonHxdJ5P7TS77
z1dpOtBV6foXTzYxIR1du85Lj3MynNY56PfLs5jy2SvJZ13LUTPPyxOEn3hfk/a4fB8naCl5nGJx
RZ9PX0trm+RZz+1X34P7LV8oUqkTJRrIqdKTs6hdf11I2yP6Zv55BjgEuWUegeEMniTcTkaykeUk
P1uKCJdPsf0hX7Ho1G8Zy2mUEm4F49wHHxF75fIpbRPGKzZQdB+SvXrK1dCkFvcfDhFcyzNmyd9j
+AFCqND06FbFQq/Iso9i6rbLpwSI7OmAc/ZxosWsDer52OOr3bAzTe8JKarL+xCPrLQkTvpgT019
DDnnbh1HS4hWLQ7L+ywJU1HSjA+tQUg/Ufr1lph8443pwXF5RhoiFY05JB7murIOBtHI26QkxNZw
oaz1cGWP8/gVe6m/tsUUn2q7NB7tWvwi7Gn84uAhUCtwgpsXMdsXBPKsXPUCYWRncEn7JTPMYI8f
UlLsagyfentaXmjYybiR4BpHzufZBnlMu3W84mV5sCLSAwC1cq7E+MrrWNn5z7sm6fw4DKJ7TprW
QQSdWZsSSdOXMzC5ccIvOTb5thNRefAzUb8YAHzL1ycgbFgBa1EdHQbjTc/w+S9fs+/HT0nE21PX
muYxLr1ks9xfkAyStXL4qKaS2UmRkCg82sbrjKJ7+YqlOVG+FE7Eu8nYvLdDWMrllQ7aNuZ6mfcQ
J45x6ifG6p8HAn9tZF307tFJvsPnPu+E76TvIrbWy1v2I/2U3hwDHBBn9SAnvCO+wyJN81ofOlGn
JK6t9fuqjc3zLAeimNVvHytqH1p/fi0Lm/WZPpK7OPrzRyWY2uO/vIfm6Ogohfcdq8Y4wtPmT52n
ffx8K4MdLYjL4SZi27p4GrzA8kAbzdc0dIsXggmrg/RpbDbGLv0iQG35th0NVZu6jW2EFSUaFCMA
IzbKx5+t03aEBYdVy1hOjpUdtdHPuzZ69zIAjD65+pAdkbwOP39gRso1J/pPD46Y2vCCXWYsnRev
iVme8iPpT9FXyy7WhUNwW3a7yWNpaCQ7YUS/xp5Td6in49G3UL6anNtlQJBDWSGbkl1WHZrE+dT0
pNrnpl1fSA5kakK40c6xqCSoUgh1z51mRsKes2r36Au7PCSuKcmOZLGqW/puEFZ01/iIDJn5ebdE
zo+TbKxLic5ceJUPg05mVTN/OxNqC4M2oI05kJvYt4O19kdnWkO/fLoeKYatju4wH7zypfT8Q5wM
VIUFtXkce2/fFKwBY1e6F9dkVR1axLvhRdjos9E/UWvyCYxBMLdnv3ZGFK4MIhVJRJDGNnI5Rlu7
oh2pb4grkml9ClCv/lyEuUHQA3iS+tOKIypGrDXLVcrb8mPXG6dmrKOdFxNb/vf9/37e8uTlwtSx
Uf7c7KxoR5T1aXnZ8gbL/fNipFmu/n0nw7i/QvFh3XVWgou3RXF7TPsQl1xFP7xG78nstdOF9ypX
Iw0omz4tXnFSgL/ErIAiTSIH9eRrTGgbDBcT4jxbN8pa23YUfaExqGhbEsx1q545f5HSsRq0A+6A
mI1LA6HtIRzy2ETbzMEGIabD4q0tG8Q+s4USo++yjpPAmGy8/uZanfPzhH4iVXvx4uYkX/9cS08C
cGpPW99Tmg0ru43aoxR/Sk3jB2HhwyGoLiYfv79NYzhsjLH1B7mJunzCk92/x22IVCZmAUCSaeu2
w8ay61vummcXnfdu2TwcZe3GSJEilCl+B0djwZDU/cvy40BHqyMR37moFORIsry0vlPJu2qsVPCg
xC96jw24beWzoGZ61aa8QA4N20oXAmEOQq5YL7Xtct/yKLV0qsuyWkcdKaIFeUmR2+BGKFxCbc5h
Jc3V8sUik4qTsmIVV9LNgnU60RBsOIQbNs9tyt0YY+6jPOg3pdFfrSRGKMjS0vWxnijHk+dhC64m
wqLKkBNvWWD9CchZPwYpDWGgVyhI1f7x8+42IvzjcjuPaZVKRrsjpV8e9CDZt1CG+1mn2iBkqIJi
Eag8Ya3Xjg3kQMqXRvaii3ejp6S7l81DZxXdTkQQqVgOx53RumdHmxrUPKmLZrzJIEQqX9vOzfAa
WyRnl7VHogZBVywWLWljWxMJNmhl4Wr6ERCyJ+3F9oiUTRS3V1VUMOuJMaEBMZ2jNga/hrb9nbgB
gbtdk0KvmVerL6pdUzq3bMaQYozD6+KWW/xii4VuudYsNrhGGwpEyXSKy9SZ90VjvqJ6dy4BwYRe
h8CEit4TnnHmh0nlHTpeemkHLBpZ61vbptZYpye2tUncOFnHetztArfZt50zhHcIopHlptPO1nt/
Y/Z6R2z1nFB13b9Ku8NyQSj4qWit6nGeaqIkyZC62E5pbhOTrMOJhucVJKS7xRBlHvtON4/BiGxn
GplbjAFLY04N2A00OhjNsrh5HY3D5BWecHiVoqrJ9ZmeQ2sI7tPSJ4EyywgrFdn8qBWgjHxOdWw6
MNs0SuKjPsFwJHY932WDru8r0nOOkeVfJlm528V8Sh4f8U1dXWa71kxPCUvk43KBMvHeV80vU2mc
PTWAEfNO5th/X6SaXqyGktR34Wq/wjR+IWaBcFGzDo5a2b06kbZp0xGyAUDEFXV7xH7W4qn/xL5F
OvJo3EemUR9daimq3Ev2kclCZ1Mz8+e47mMyR+mJ6A292Q0mfaqqeuLvi9JRhZ4NfbNaXn4HEXE8
RTkVJCJ5P99/aDkCxj4z77qKSPcqTrrjcgHk1B1j99Uv+xHpWiWPUia3uKCkMTNQiy93LV0By7Xe
T9BhuPbrjCMEVHGcyBql3+uImKk9Uv+sbYQ7vlMwF+1AayhsJQuwJQp2neH/Ag5uMfv87OdImxtG
Q2JOe/oJTNwps8Cml04nOx/PaVKSrm4QG+u6nEYp0Ot+LpabKiOD1AT1CMpn/mds54P6JctFTmX5
OigKBXbR5zGrC7IqKAcqqP7URWSuirm8lr149htG+SjgKywXHlltP9eC/77GmxFPTRr1Ok3kQBaD
PhyXaxRy/vPm8oAgMSFPnGof1k55XC5MFSKR1vlLSEQrSnnck8tFXjOOBczYfm4u93mpaouLQmtF
QiFpGiYBBhF2wzuKnCkWMZ2XLiRpLpjxL3rqpanBUBKZM2FgeT0SQeCO+AlYSepVdSLiI8NnkJOr
BOsGNOoxthtiAIaGAjW281C+Wv0MUGOJh0AWRF0HVXkadHxKcmK8CBUHq0k6RbJGEaVsq+UCAyY4
oYjzn03S5Sma6MwHpVR7xfJLUqSAu4DlutD2hel12zFOv0RnJyebWvR60il8V8bjHxcxR+e6BDOE
CAnugddQ085mtgmjYTzaljUeEbogDfeH4q6cfXFMkpwaD7x6LJEYtHOXQ80oBB6h5bbfkS0bdNnB
GOjjE6BqK4uAhrz28fM3xSYzA4l3ymBn7wwV8ubSoBEF3fPibCfJtDwuw8Fy7V/3hQ47oi9rGFf2
i06WBGWjNqDyNEetGzURKRxpcYYr9CkhQYSvRQR9ziIcdy5t57C7LMaM0npO0ZxvSTPxbiM1Lx3L
3C84GNqgiZ8BmKbBIg+C4UBUJK6PQL90Y9wBAYfcb4Z7x53Ts4mKR0WuUCUb1Z9+bmCHCprn3G4Q
Kve0MqVPke2Pj0U7+1eKvO5KU+uPCUJBFLxwSxaUOKEnerub6CS7DTUeM0dqhLZ7DvlbyKBoADUG
aJqsj8BiDZtK23KXp050n+ORIanNyOU6yinFpvqI5QraehQvJCKD8G6I9xK0Lw7Dg2vbLKN0Eewj
Z9oas1bc5zgVJ8cx7wOvprGZGvIdSvw7F/DlnTgdjPO1Gq0TKtXttE/POjqxO32iLtwxMuwMZF7C
znjGus9D/znrk9+NCKrLcgssnilgyaCCGyBdtb5tvY2Fqmx19U8aGZ2NaemoL4w8fhtxCSz3u1UP
i2BE+sEx0+a1yZtdSd3moz+UH80UGms/NcGUaunsjQkBjDGTAyXs5s2C5z9UuCpwHxXtW0ly5XoM
C0gh9ShuZjIyye0zK79AnxnSfJvpkXYQ6HYJqJ+aN9ehNMrz/e/aIm6fSCmifst0J4SMgHK2RPaO
j/KaOkl7Wy7MtooRT4z+IalpO2GeqH9JrUE8kNvPYRd0LAyYeLR2Nt130O2sPV5rqXmvSJDjfTGk
F4iUbqOVkXFPWCCF8vGcbyJqs/aNReIpVH16bDETPkRZg+0G6TFJCrSwoP2SbOq2Xo1ZMuEXEMjc
EA0f3ZkRiELn5iAi29i3RYZzqiNJq6iqV78nuDyPW8A2C4exQVnfxvOsfsu8gZYTzpXfffjkp/0+
rEzxOlJrQ/xQtEqcsH52jTE70NpFH7X9BJ4srqT52HwJVwXdOShxrXZG9jfKC6E448ZJqfrKkpRT
oS/bh6bOu9Ool8EfM8XR2rZIiTa0hh6Gpq5eGwiOjkCHmzUniL5G8+r4xSPMlPEcR6Z8xjiRuYTk
x5NM0Mx37a3gVzjulO+lKYvzcqTHjoeOt9i6E06Zidfwr3GqKx6zIusuVJxflls6zdqPmqhhblyc
YWYYrcxgjm57bcysN3fMdqR85t+YHqZV0Cfhtc9GMuGr6QwtCvZtm+7B9WzjwVYXcz+f7QQcPRdW
yoqFegqDlsI7P8nkPdqnFSG7DD8NaYRx4EwPJoE+BzryEBcRrhuUiEWKCULbCJh7Bn1hvhuAleh7
qduq9OjbU51xARmx1Mx9oLty1mPb2gQ4heUzFdj3tlN7n6GCEoAqqzMEEW7p3He2FTlEUB/T9MvL
nI03R/OH7/coojLKu0LP7NaVKNutZk3ySeY1I2g9x79o8V17lev80RJ8g1v658Id0zOP7Bu5YSCL
PhBAhtvci/Lj0An/oZtw/tnjm+6H5kttixgCkROBEQnjxQ7q/7y5PArDCUlqM1Us26B+ckYG53Gy
3nHzzLs6CJGsqJt1M773jY7izhj+am0xX/sIr1/vZzdyWJG/Jbj6TQsE2HYwSINaUozehHCl8QRu
ArwrnF9+Dn2PxCN6tgKIAFiSaR8Kz32cdaFomLLGADwPz8XOpj7gLyH7b+z5BGUVE+ZYbcxvWcgs
KfapAs6bGB5nShPIhmaLNjF5seLxg+5SUo9HGjuM1nuoPaP+Mzg0G6VBEOHj2AP+BDHhANh1K5th
ucyASG3SbtMpJIHJdRyK6LEGJswIdpo7G+vQJTrbHPvhRovWRxaH88GaW3mxZheXS1K9VozseWK9
9KToP+Uc84VpyRv+DsqnJ08/sBPRTWXT9NOINF93bSeR8Dv2qerlU1lnz3ptyk2iovJoIMQKYbCu
oXn5sdWIrG26XtuHc9W/8Zr3tCFjXNYcGA1UMX65Gbu5BN8iyJolGukhb3M5UszVrmiYct5NGP68
OIy10G9m3e5wyottbQUdgGm0N4GS9sBM8cp2BuqA+kKo8yttgzK1N5EBLmMGWXuDFWbB2BvjykoD
uSkLw31qJlwqbVk4lLWbcHp26R5l2oUH0KOZ+Bn7kqQi+ohCLOxzpn1HOqUPfULRhhlORGAwIv9q
x98WEcS0o5vVxdTIbC2aXr+2Sfc6akZw55W5fU66lvhyvXnKwqo6BgrfdLzG/vI+xrIKd6209eeB
HL+TL3P9seDkecdomjHzLcyXeXa/kkpfaxER847jGISgG5SFGA6BAbTz7NoZYM4ra3nobZOW+4Ya
vlB62Q5ahJOYCKczUhlwhbh0d7Bf5cXq6EW1Le2SINKmEq+vHqvGbLY4SDHR/PyDEjOEGRrPTk6/
hoex4KuNqY7H8Lmzhyg7eKXaKsJ8qtPYPIg0qyhcg8fVCfgwe3t8jOZRu+qy3y23bMI9IVgTPFs4
L0pnLiLC8LO17cbm73Qufze2bm1z/n2i1shIzFr3a0ASS28gUzF6JaP6KiVEBk1lL+2I8IIYbevD
71+KKJnODi1yCCpb7WIKKz+Ra6CkROJEEeR/XTTlztW6PzAZmMADhIUalXs9qRonrZzOWaQnL7E2
uScS8unQxIB5m9LOv3FUToi/dbz0aLb+jHYmVtQdzHtoquQpw1TVtN6R+iL3SN7IU2uG7IVtC0Lq
GNi3ivRS2CzFaE+JVjO9pdsUv+DWiGrjbllMt3knT0FmHIah9Z8yXUMAE8f3XY7sYXT89soQ5Zbe
NRtYVlXqF6J/0i51wASrHjbJ8JKLCe9cT7x4K13ii+vefm2iaJf7RGEQtVYdII1xG9U4meKC10q7
9o+83UsqhreYRdWrMRKLHwzFZgzq6kMxj19xVFO1mAzOZmonZmiUtG/5NdnFqob+ToIvHLWBDjq7
Kn6B8N5kFhsPQxp62xR4bF21idh1BMnf2XjF7qTTHgu6Q14dAZYe5lhB1WHStwVG2LgeH9LJ/hZV
7qgl/PCAxD4/WUztV0Gkx3SstDsskeqXBy+hOaIuQsf6K1AzSm3cO5ghCEGxVqX3YJrYYJq+7789
lSPT+RFNF2mGPEiP72dy0FdRoOHWnLsXLUhIDS9jTnU0E9hzGa5Mxj9CNdLkbLfmk+XCsjixNt8M
jVLjARH2PqQ9aZvBfUDht1/5AAnUEbALRgOrprv5eSDK6mg48WPtVfGaNKhyb3v9sCpMBuzZsbOT
lZcTxu6Q6m+RlfvW03W2PeZ1cj+H+S42RnNvRda6csvszS4EEAt4fSFTzvmO9L8FJwsRhflT5eL9
dluxtnrHv8WGKXf4Y/vTVMbhiQRXZ6fTsngzOrgsp//IyzqEvM2z0+jqu9aXnMPi8N0O3YEvHKD6
1talXrWXOCH/lgBL7642++LeSGxSP0QK/6SzFOJn86XMl1BSXpUW4UOVpBQzIMDdAGDpj3md0HNK
FwztuxJm1LJY+FnNeZGKU0TdbLS4TdfO3OuMK1Gwi0j12XH+QBbVUbtoqtrFKuYsXzbTIUSAv2PG
QUm4b2QbUWSNqkhoTo03NifWylfNQZMVyOFlbLILGZLmgbkJIfEW6SNzEpm03qmzW/sRyTqhUsCu
TyLVLllkpFcvJW1Fm6zoAvJFKkgmojM191RhyPaEz/6gi1y7p9tAvxt7DuUMNOytIaQ2KbpXGVJ1
HedXSYjmVatn/SDtCNMhd+WpjpyWqByDDuYrLunnMBbuM5krOvJS/62PG+chrt/6kfTosHpMiDcg
S6A2dv1YkuBB2ahXgpO4+l5GJQdMNZPL3BS7UGOqk9s7A7ri03RgfJPS/rSdrn5MKkZ7ikCcb1ET
9kx7PU1urgrfwUYTxp9J1/vb2naKvQzl+CbRJSXF6K9oc8ooj7Xap9Rmh4X+2BNVTW817QRAf7lZ
o3YpntgagFKNjE4oYe7C6Vt2arlrftK4EqLUCLDAzv54jOP0PPXMc8rGIwUCZwWm0g4FOc2tduoa
py4aZ4wfbIlk6sY3jCfYf9FTQDC54xtzFoSUQfPYqcqqKkwfWEMQ11A0/sYpnYaiP7qLwA7Cy3IR
j/S10ebcr/1QrhpLus/LBZG868mg7zHOx7chRwxFlXSyo80Qb4vjY8HRxDEgo+TSBpyOLUxyCPJk
us9kJI6EJxjrPCf+F6TqXprBu2Zre9biPVMrhoKkY/nqdV52LT6NieEu6Qggtxyv3LbQOQhSMpKs
sz7bTUSH8M9O6bOcIWp8VgI9/QKcpfRrUGk5iL3FWj3OnzVao08CtDYJkW5LFjR4KCeS11tMs1VT
nQwNf14cCjTkg2UeJKK9Qur6ZWpZZpaZWzM30SiwYHXKPsm6bRyyh86x5CXp/XPoYPY1uhKRWQ7h
rCFqoQ+I/aCq86MA+PZbDrS0N48UfTK79uCoADH9R6+VKz8LP1vT9V+70iVmkOkIGtGSpI3RLrav
LPIL3C1ZcUNgsuldYzhHO12U4S0kKOPFpmqi18VwqQ3FBhLFfmtCyz3UXvGuN5F+Q8dCiW1cH8zO
KV7cQj8WY51AyNThJp7GCrAiib/H6SiT3eAZwXM9TMOzgTvdaNLf8FjyQpVb+8AKOIffoyBhDMiq
zvOyxOyT1Bd3gHgV7WCizeqgIIR0V0VLrH5a0pLB4JHtpfQbJhhcONjZ76Q5nnAG5Wc7bZI9cyD9
NI4j8FlpQw8Pwn6OpLyFhZV/+QaRQMSYx24TPlXmTIk1VcofZOdC4Lj2HxPFvlP4pNqYqp/U9nd1
4SXH3C71CzCVuORQLRfkePI4NNpZFvWmAJb6cHuEtbWM4hOZ8m8STHgPgwfcx/IdzPk+JkMyrM38
OZBG92CS9m7nFKAZzENzUoe+yH9Hb6fBGXc65RMjrOmBvGIgozo3X/+DvfNYcpxZz/S9aI8/YBPA
xGgWBH0Vy3S13yDawnuPq9eTyf6bfUpHGml/FoVIJECQLMJkfq/TPSvZJ4tG+Z9EmvemgC4w41b5
MhUGpXqv+4697zu3hqaDe8jK9LWr94Da9p66XmuY4X1njN5L4daXOCt2FK2c81xRJFtabEQc7nTE
ZxA1k+nksJlUdR5x2o6YE3QfRFfZj6orjjtvV1ZjfXTqipohT808wU+Vx2pGkPNEVROa5f1iOt9s
SlpBNWgfimYlxH1oCDmyo/nJcOpo7yMBBLkZIBGBJqeOB+9/1vP3zPgekCo12zYZsiN4DFmgEC+P
oO8WlY9I3GPM8+hCgeg9M7pMyLUI2qvfo2jU3rmY266dY++RpqXEqFjuRQzkD7dm/UY4XEylVm1N
DXM0088BRRaKkyVF1aNnxP4BbaO5xcn/nbnmXHxr8dSgTNnZts891jPeiSRpiFHPGDAYFVwGIuhB
xSAjYja5q8I1uuS2/2uR+K1/zsq1KLhP1V+KQhN3aqEhHg8SdIGUXHy0y71OGaFqXiD7G8/uQDiL
nuAjXEdkXGxa5qEQIBJG7bNnPy8p2EHbP6dy0RSbhoBfggMase1BVbcGpmCTnn0iGnDAwNcYd2JZ
jXPPaIVSt5XC4tRSODdE1FtFWmLaMBg7vOqcoJ1r8zFpkZyj9uuPo0bZcJm06dAts7trqaQi4Cm9
M14C3h4PnZeBvLc7StrenY/efdula7PTBOL5NeuIHdXK9aVL32Itlm8jI/EOY0FsLtQQJvJdb5KH
2H0vBDQTe4lXYnFnLJVzyBrkSRZYQsRnHyf5Z6f80oVFdFmIrdhN6zI8TgkXZqi/s8ahv4QZ1Kus
MbWTZkRvllVzH2Yce94uPdd7glDsOq8ecZcLQKSpUcOB69vPfjOun2bBHNQJrXSvViGI3ItqhSNO
iWCjV2V8NmfDfqwtbA1sY7WD0qk/Wl1vPU3T92kyhqeVOKvtWMEGGijBXphLYpToVsipiHo650SW
YjR+xDg1/JDa87jPJl0/mcnwxIUGkm/q4zYc4IuKNnQPhjxV44pIAjQR52lsul04SgA7Ce27WS3m
B6o+zbkHWq02MXSeI3zbs8hM/aGYkn7bTuX7wiS3BaKx9Uk067FYLfHcCIQDVXWqKkt8t6MIXvGQ
zm8mt7lndOAfp0SHbltl6TvgQP8hkXRyz2rP5M5EgWf79psSC6W6paaXWfGZnL24TcONG6ZwIa16
OGBQB8Zvlt+TJmLKk3QPeTrh0RHF48mgoHJ2h3Fj2ab/Bt50GhhZTF6YXIXsNW5dpLlPq2fcz3UJ
Z23EBDHzuFYsTb/AZq52VEpFMBLnc6n0Ub/kxMpvipRHomFF3cs8fCo0M3ljul33UjFE1iLzUyl0
/R2Jf6jktPJXS/Vpo9fiK2Ed3F6DPonoCmtZ/0IZZfy0LpS4MEeE2GS0QTm3mDlGFbcMDLr2iFEH
IMRo+Uxh9MWa2vklaUg0GYmiDEwBYXmYivaRDCoi6/OVSK5udN7ZHmRNAuD6j3wlgLEkrb4Mvfeu
jaLnhEv9EDsr9UW9fyIMuKfugARq24eCzKV49r5KlSw53zC04yg/5TqcJ72EvEM1Lnxrd3CnzVic
3TifHywdsVmcdFI5UOUnRLa4OOpGeCb3y7Kn+zQfSwIsh/BL76Rw42vxcUwdd1/14vvkUvk1CG24
VCYErCbXtTeUkHHGWcvsE8TFDxHg5F25coiJ2fhJ9NATKl+Lnrl/QrfPkPHl0I2oUQIV5M0cv6iF
ho/GJlp994wvULNdXZ/g+NpN7tUiGQA4mtj6oiq4MTxLQ4uiLcFdP0xukacmeuq5ex0zbR6OKfVX
8PTR24UCmNnStF0F0ga92kAFmTRkUqxGcYCJ1ZC4VADqjvihNBB3mOBhEej1LsnrqUb9ydacgwD7
OjqUfYOsBcZrYp8pEMjk0fuKBs1/7ilwBV3uFQfggG7HLc0KKoeCMt4QJFPEj409mf9yXPjBAJDa
+lL/+Pd/+/K9SMoto8I2+db/GcLgCgv18H/juABPtf3yvfrPr/nbb0HHOsG2QGIcC6msKbWyf/st
6GQ6cLGTwOCA+5HccPNbMPBboDTAK3VfCtv/8FsQfyFNNH1PAIBZrqH7/xu/BT7GKy2vh+2ei9rR
pYLqcMOUmtM/NaUFk+VQW7U74FqIjxE38YlUwLPzu3Xtq2dMrNMlgdwzqbba6z9tm0NUc0yXiUGW
R7kdT62qRWXAWTA9ApyiyX+iPMq8oGNiEY9uzxQHq+Ksi1E6dCRKBKjUkkB1onEvCTlmUUOnRwih
dmpLaJpS/16e1V65fP1t1z8Od9vntlm1cBjGJnGYPmEgAO/r99u8etdJMchum1Xr1T7XT9ZpLlZw
Ph5Nt31Ko/ugM2vaaXmPqUs7HrqwbM9omNuzbiOXDqjGk6GpetXCFd0/rGeV057VlhXrQIP5yUm9
WnXlSKLPxlvVvu2oVtXitud1d/m2f7zBP9v8qi8qK2/fZeIiBRWD0OvT7UiqZfmQCPVG7BUJbbay
Zg1upLT0Nz1N9ZmUBcGSAdKunLXB0nEG8jv3+lPefsVXP6paLdXv70XmKj2Ka0qBNU+l1pa+7vKk
S6WpeTW7yQ5aBGetOgmroo6D1qj1646qT73k+jp1SiPssDD9NR7UebqoPrW5YPDaWDHFQfkm+YSi
cUh6sfnjtappTvaTGNxpr9ZuJ79avR5UfkAr3syG9qCIJxhQCS4paqZXIkoyGeNpyL+Ukm6zRDje
bopOwACUC0WqUau2pC9QcK6w5oNFQ2EvbvGrpdkDkFZRQz0/LsotdpBUzTyLi0ouhg6SlM6vj33Y
kBxdD9Wn7E9+76Fn4cEsW/0AM6g6hzLEAzwcR/7butVWlPNE+cmc4fWphbLLVy3lc2/ksP7UKk52
H4gI8xB08p/zIp6FfmkfZ0fSMWGysPSSeITE5x4V/0yROyK3R+n2R9NK8FKEN8SIv9lmVc5WxaMq
VFORqzCyGk9O8YTBo0NVSr+oL1aq9BbVxEke1iBRs1MAKx+xpemaxaPmYmCUpuKY2hiY724f3zVS
d2vKFCkhz91a/jv6kRNWraqFLTeoFsK5i9cx/XAkc6fH3hZgcbWBF3X5P6IixtRv6YDb+S/AAWzO
qqXeTR+05TjbbpAaLb4c0pwjRT4EYrBg9za5SbGxh3k6R0lDE5EgWrYMQWOeme4Zjr2Ll3StbRbm
Lpggy4/ElIAgiDjlDK3QwAfqQ6nfxNbaYAg786i61C90+61CkpLH8pyTQUAYTF68r7sywh5FrmJ3
2pyXtNKCNqxsKI+IRZMQmzx5yklylz835PbYK/yCajwoqpfaplo2E1WTAEhknxCQNJX6I1v+LENa
FG+pibVuZ1jDd8IM23zTxy7XSaY1nHiyqdbLNX0xvKzeOyO8W220SlJlZDNE5HZWLaZoCSdTdK8o
OCpFAnoqOTy3PIoIZucGqy1e60cfFaVukbw61bqteqtfYz8d/1RdwxB98sZZ7OJq4JRwNVg0Xl7g
exWtl8GArKu64qg3D4mojoCtH2o7537/+8t6THz5sr/XZ2JrmFFp9fb2Da9f04o7zrpuac51b5gn
ikY4hjV/fEu1qr5vbdfNmfgvZP9teACMXQLdHpPgFrXhKnrTleSkQjGqpsaXeDKPaWRW52GWAWtm
mu3+OF/V2VFlnY/BwCKJtfLhf72C5QnsS2V4bBmHW5dtFw+MVJ292WrcgSUt8baIVry/XSch2Ei+
ZeURNdbo45OiSU6SOoVwrLyyDlMdPxMUwqyD38l58ZgSeygHBMPv1Andg5+pNc24Z0aXwLO1/G1t
9vXWlee8kCQ7MqiRnRbgJG1dzmfVF5bLZ7fqU6qWkMrUAn+fddNXsDSnuMBPYXV6BuU8HWeUzmfV
crETJzopa+dT674gYEbjVnoiqJoVPnFRkHSnyJm+ZGiOM+VmX5+LXaQbPL8V2U6d4Nd1u+kxBveh
CcSRsRVUYX+d4K38IdViXTw6mwUjErPxccpfXcy2TRfSuSUzWXpNJ7sERN/vq4Qn3j8wz26rfSuM
HVL3YecZCWR8ai1qEUXGB8ih+G9UXOy65KWqhSu5+Lc+tVqtpQ/hSG5R+6jNt1XVZ6VRjBpO3Kk1
myc09SB56GtT9f5xnGvTMybJGluOyNi1fds19yoyAqNLpobd7Jz07rkyBXHKoFhb28isLVLriHkO
7LOpLAjFrTnPcjmU7OVAirB17hq27Lw21XZuKo/oatONnuOwSWZleZ6kAKFVOSKqqTrVAqkLg0i5
0KBfMMCUp9vtNWp1fLYG2Ni3V6petYozMt88M9cRGbuoGZrI9UQe5HakOERrbSYOBjEMUFCmys2V
Gs+oJtUgHsayEwdLCMNykalEs9v6P90M8eXvPdWLIM1yxdyOqV5+W71ufvVu6e01jp9Wh36or59A
ve6PT3nd8XoMV0YmEEdr4kPAQ78iu5THtCT8q/XQtEfSanvCc2SfWgy/W2p19Xhkqp1V6/ZatTqs
TXzOnY1asSOXB6tq6mjHmQbLQ2m2fNyq5rX3dpzbW/FE1IOIGLRAbVXvd3t71brt/McRb8d69RFf
veS235xwp/CSoykvVkNetmqx/m69WkUqht04bvwwbNnZlA+0Ro42bgvbQc0bOst31aVjOkTBRg7N
bru8WlUb/ss+hNPw6odMJyGeN7LUeOHVsa7v8k+3D3iVBY1o7F+f+PcXVZ9dfQu0t9ykVPP6reQ+
anNrpX9vue2u9nGMyDmNzdGvJ4vKHxJ29SK5UP+8CTUOSUzGRMxbJl7quuyISBnGLfxexpHFOF4A
sd19J0dpjhwIuWrIp9Zvi2tnWxrhBnMxkweTHBfetlvylddDqoOodbX52qnW9QXioFHiVO9hkhuj
lEVIr1Pamais9/lCNrDm4FndJji1tCk5EE4LSbOpXRdPaA0zYfXYI2dhesF3eOsSv34csQdHP9vq
3K+4lqjswz1WY0kVE2jGqKwDj/SozQIYtgsH3z77q464UrbipoBtJ1t2MroHpvpYwkH17uT4yVej
qpQKHebvZhssOfhxoN0ZJvf/Qg3x4Ao3Z/I/GHIl8vkdyYXqRAOkBaPZ2RuKmG/MGFF8DjkZ1Xvs
nWECLYcRYsZ5losBUdOJZOYNNKr+nMpZi2oVY3dKU8YMCKR1ZEssJjdcz11rGbuocr7agz6cRzkP
ui1Un2CEsLUM6OsTgWkgtZBUqs7SeFCscZBrqN6MJv24tuQLFOpx7MknsVp0qPopLn8An+drqf+E
I8dV6h+jWmqhNuQym7IfwxIfMTQ114WZx8du9fahujeqWMl0leWHSd6ar03Vq5fJAy70/l5lVeJy
6TNoTvi+EfDV650NebdWL1NbVIt4y9rix6haFA63BQD5n6tqg+pLGgKoNX92ttQGf+VkitQu+X0B
RFTfbYNqzfJf5c/Yk8MY+vX7qtZtMcpzQP3mqk+t9oYs+tzWr611eI4BPfbZdbYgD6g2qBer1yWR
+9AL29ivSvMnH6yMDUu0FVICqJ6z6hEZq8leJzsaJT5S29SucVLaICqLjyRMPk3VTrmVHJIE9tnI
VJW0m7A7zsswnkEixzPehB6DI6Nm1oudwZYJRoxvk1sB/NXDvVoA9QVuP3hHV59RcUdSXqEWQ0Ed
agNjbDvqQ329gTdU93/dyNTtCGx13tUgmBCVveWcW80WIHU6W3KKhlAH7d/v1WG14wIe39+bVUvt
o/ZWq3Wo50dVgvyXPe7/p1hrEqtAofS/rtY+/SjLbslHiidf/qzY/nrhr5Kta/+Fv56wfZz8Ld1z
/FvWrqf/5Ri+ATFImIKKrnHL2rXNv+gialc3SR2zLAdzvq4a+vjf/83y/3INxxSu4RkWNrCe/b8p
2RoYR/5jzdYGmrMtWfs1bdfALPeVzybBod1a1DpVg7x+mdIJD7QifbEXQkow8Wf06e8jzXgsc13m
iuNS6pl2BxNaD2DZO0e/cfM3NRP4Dp762k82V1Hf7gTwN6ESEW41TE03Ih9nXGm758knrbbQmF3N
8YxjKSaz8X0xCixyQikFHfizooj0jPnNPJGm5xsfiFBKt2GCu1dlL/JYWbz3LA3j/7g/SwdqTOWr
r2k74qGVEQPk8GxZJz8+YiwpCFgh2SErbaDbJsPuATuew+Jya+uy6INvyXw1zRnOA5FSmxYy4N3Q
9e/S+A1B4IQ/+IBNfYoywHQ/IdBpD8R4BUsX/Zw6gUTPwLR/IWxiqf17uzJShuyzttHy/JyvMbkc
YkoOxchgsRFWt+9mokj0Eg/JKCFsMU/J+g6xuNiucSYCXZuzk2u2Xy3SymNUKVvUMu+EOza7NSWv
jgwD7Ptz71SM0O8SYV5cZLIw7r30lNjdJbMu09y7G1J9T2XMtN0qfQzAxEpEGRU+jIgInyNuoDmt
aLB2rZ/xkIkX9F5IQysxXpLI7u8M8RUpMNKe0YYwLFkFLg5Lc4rHV4tr06HNJ4zv4YJtx9nN9lYH
a0CESO+XhhpijZmT32M+NuJbTBqYox2sNPmAQbQPt3+BIxExZ8E9h5i9ldrZ6nZvsfW9G9tpZajG
IGOkwEiMjK7130KjAjJzMCVYxePgu8WjY5v4HYnF3Wq42wbYgl/WPNdO6Pgfnapyj7gWmw8+uOlc
2Z9co+gfid8CcPXrO20kPQ0Px6OmI0yaVu9gVdryNhwwTOhm3Lyyyb9bVsclL6g9kYzhBuEQvpul
a4bAUHnXcf/dLSgYCcLE7EbLcMs34QkGXoTlWiZwUik8cyZwo6oCz50cML/vbU6ATBLW0H268QAD
c4+f8Y8mk/TxeTXlwGZTRJH1pvf28aS5J8IAt62ZDvdlF3UQL+d6r4vcuOclTeAjoA3w3OGRo+Ft
IuzoaSCEejfN5nCi3tZu09H93Mcx1AqUG5u8FhF5f32E55/+cWYIyMjL9Egfai6623zHB4yXzN2L
LyqPDJXwc6FN9wWxJmtscMaVycX2IqxwCpeaRSZ2GNPqW2O0Pvpt/tKterc1I7wHhq49tSGEkzav
uwNCugsM3VWg0JnnEvfhF7xNYDuU07OveXvdaI6DMM1ttxTRIU/Ct9Gk/fAQHWyyecI+zFlORmoe
XAD6ReBFX/QwwGqj/Fm0lAM6tCYxQQGcLxj46e7ew1P53vH6ksGxgbSy4761lN0dH9Z65r/8FZuC
c1UmRlByQyLRwv2KsdWhKvzm0fL9t1Df77sWQh8oWYpZbtHf9dk7P2vvJ5mkV5Oa0ou1eM4+G/P4
PZsoYq3zIDMNSWlJMNif6h6dWjXMhMDi2byua/oxbAyqLQ6EhCAuV/L3Sm/ejFDuC2HfhR6RKUWP
4nrOsmm7NPZXS+RkmzfwduaxOUwuDgAhGM7eMf23IPpy1JAgPYZ3sdftBKFYhWsSydKM3HSMY6Mh
WHGF1CvnubWi8aGe4+JoOtyMDNs9TGtyJPYRXuSBKqFf4m3S+aeqaA61j88gBl7QYTXsKKjuHmzP
NI8teEiCbmhXeM1Hx5u67cTo5FAxS2p060OV4z7dL0OyH/AJOU4WbDfHcNrjMGfvqQeF26nD3E2U
KbFQ3WlpMI+ce6d7v9rc6Kb+bS81XenkRUeDmlywFvHd2BhhIKwCuYv97I7mfqqmJagjkgardHlX
59YkdUbem49rjpAgC4d1t3oneAxM11wnmAl6dGdoyIulZ4Gnn6001++xM8RY+DxNWfqAsTdRjeBE
F4ZzMImcb8xItY0/WFt/oQzkF+43zXcYqxXhQTOxusJdyNx1PdTVJtPKgJG8JtCBus53Gy4xJORG
xkpqu9al/ibWhQzC5OvaWyU5O+WHftcn5kZLXTSgEVZCloFCKxTeKTy6g/5VH/Gm7a34gKk49lS1
cYwqDzoJ+jktRvvkpCt3GKYrkfWTSPj3mcMNY2nx+LZaLMaIZCDfDrPgwYHXEvv4s6/ZG7NaOBV6
0yek13qxzOTi4Aa3WZpmOGol1zEDkcOoC3uTlHAQOsmVGpa9Q6lX5kui06g3dZHBo1nwO+0fmMM8
U5XBN8yEb+NzEtXiUPnGpwZt3m7ulngfxchdNXM89fq0MBsy+p0jxGbKiZasjD4oXHPdOz18plkf
T6vnmXurdnkU55C3Qqm7qgPG5lR+RHVoMgYeguQapFCn0ox3eIA+z/l6qqB1bhYE1EEcJp9H8J1L
pJHHPGR8FUe6tsC638iUpci3Hgq/PGodaK5lGBZgIPNqWHgTeTrTN2+ERdF6BzMNv0SL+85fcJsn
OGgXQac962u1yZrlW0Zex7a3sFrX1umAInTbR9k3nNNOgygQBjkfksX75sSYIg/t+87TDlPWP+G9
9SEaSVxKm+5RS8lVm8PAcPGbE+ljyAfsy1QDq7xoNl6LmrAuTZSJEzw48PKxh1vZ2IAqUDy7ftn1
6B02jDYOeR2eEhCptvE3kTYR8LNgDLbxCmgolC+gcLXevVE3DEfsaE8FPkKhbz1irfU+WwosLmfv
EvWcXOQOXqowjg6p1KPqqXmKmNG2AyVKDHh4jCPCSYwOd3oqcdaSfTcxTNxjW/VYl7hopojdUyMj
UM7pt9MMXzpiws7JvcPiBou9uuZ3HxivNPmWOtqbMonflU3zXRvFPitKzN9CcYh83Dlz7y2WydSd
C/fApIxMXeR/VszZZ2ctemKS2sJdbWEiVDhkQA4CiCVMkdtjtRR5+JYfebJHu2qSAfVyMfUOGa95
AY8qw9wPrx/BtdnkpzBCxK3q9reF6lNlfNXHCcCQU+DZp+A0hU+phcIkWkygTlq0V+VwBTMkrrRp
UOtcnPlplF6ov+X06yjy3UAIqLQnWk5p/VLASyAVpdU2NycDZWeggNibxYFTT2KrvojWm0xRQ1lQ
xxnhl9vD0pPWY0MmUv0KqFQttVAQZjc035yUIfatS7XUMa7HvB3OqEOekliN1+BsX9dUWOdqfKGU
45+Ea2aHWssesGZ3EK4jsCNvjx3cddEPiRee8MGhmo+vYAlsKAv717eQ6+GQku/AMwt+G3BwKyto
beFS51BN1XlbvOpTR3zVFzL3LjqrPb7qv616IeaTabp23Le4kcexhuXqbxBEIVy1mKA6KVDEBmLM
68XfKbjo9rMqDCtXmJH6mXG3bclwV6AIDicF0t4ddDn6IMjBd7b97e3FqvXqgG0WM19x44QgRAqP
t4WuirNyofqSzim2GMwvG/UR1KGuViDqgNdmFIoPZlaJ3SyrRQq/Uq1MlZByxKw8TIbvCuj2EYxt
12niahWli3palkkEfDm09ikU8dRKNtefLSJrGthc/YTqf58K7uaV0+OLin0ONyz58/0zwHrqL1ld
QPS8QdPXZiStJ3IvOjiNlvG1+g83aM91ofkFtbyiSgdfaC9hUmPUIFPYKrT8N/CkWCRwo1ZVi4pN
CyqZNli2yqY/phkz0X4Xlq44WnX1ScMh/K5KIL7O9CxZ1z7RHXS4Gb51oOu33EpMUvI6YrXJJp/f
GN29vbTZGy9xDk4bfiTiOAdznZJdw1B6n8HK3tfwPncJrPfSrt+WleWgHCueS6vGWC4qU8K4Fx6X
g5XJ+yWTOZGQfbvKkQdKiI3tUOiJSS/aNF6Oyc8qvpmGkR7HQWwJeSw2xupaZyfVH5ohN7Z+YnkB
/lLpyZgZRUSZdvK6IcFItsvupgGOh4E0CmPviiekWBm7wAehxCcy8HLY805UP+rOjGeQjoRlHj+N
ZpnsgTIwR8CMaZdiZrdtIqKmxVT+5Ap/C3aItZjPvEzTkvg4YDu0L4aBHLppG5NK8ySzCTahENFp
QYJ08b0wgPnVAjWOyYNpMSJE3S1tYeBCHzOTyNw1ZaqpgK9C3ZDlObcoJy2Fad06X+2jtvoSF7zt
V3XiU9t6ddBa/kVtyxshuMsoYHHEz6PCsQbr8+qswBLkliD3cvW6YFqCLCTjOS9dtVKmM+DFayNO
sX4Q9ZwxSBh8KP1cgdroP836Ko3IOYZCYlRLQTRZu84nQsRu26SvC/hhNl2ho0ZO8TF2vvtnEM4N
BCo7Z9mYC44lXWLyKMvCOEejCeNSVm9r5UGlmrcFLPHuMInplOZYldpOaW0VpMnJzjWS4y7DFBS3
XXlN3DbcVkXrU4Bsy4jQ0tK97qK2RtnyxUQAyY3k75fWHa7ZhkTfavn/Uv+XFALrIYWUXSMO44wW
NpbchrdXkK36HYSyYlO/a1RU/hKopqlQYMv5YFgWduC6Zp7VYhkq6wzsEAUjbqYoetxwOxR8tdaJ
zDOJj+bRY+CkYBKFFKmWgp1e9dmm4QXmhLBhS0AftHu+Rikfv/6kvnLW3uEtmaS7cH2uiiQ5aSsO
7gmDSKxwrziQxMVUayyK5ZBr01EhFLaosZIazaOE3ncIFUBHFECmPsGqbojVbzitnWxzU2Gbv1Xv
PovF2Ve19WBRbz6nudbhp/x5SSfYWMNyqGvdPOB2WiJnRCNpe8hBJTqk0KAWjVl/p9bnfK4AI0Ps
pFJ8CXJMZiAouBHpQzayxZOX/VA1frVIe98ujpglArwXWtvdRelSISHKzwoMUIuuz6T7Mv/uV1AB
xAVuVbCqeAJc0YchaxfsVDi3boCCOvjtHdXqDWlQG171QV7iiLcj3Pa59b06qtpw+3hqVS2kH8Mm
jKiZdW76/g/kRO2MJIahxx/IiXpNnHsxlmrm7o/DqC+pma70VeuhZdTWeAZyGM8kROIa0WaPpoTJ
qgWm38Dwjim+RIMlLkrxKq6OCkBTndU6v5t6tNK2pHrhZRBgEgDKF1XJ1gaB2vxTTFWd0rPrPbRh
Yu7bNa313fScWoBqCmxIPB7/0wq4sJYFXKSy0hAmy+dwnUqg2pCfR30IvR1fCGIo9x6MuyixiqOQ
DCK3xPvJ8+qCaYGRnPkKCt+xiiY5xXabuoE2hempMOceUqvxRE6Bj7X6yqRAUo7UMSCYrRAIIa4c
WiPnvgSbLumLnwgrm3+xwP9HLHCC7aBt/9e4wvZH/mX60v74E1O4vuZvSMGBBA4oYAie5pLpDW7w
iwXuOn+5ngs/UhA4wwb42b9C94ANPIsODAptx9UV2PA3ouD9ZduG4egcDzGg5If/v//7bf4/0Y/q
6RrU1L1a/zObjuigV4ACBqPCMDxbNzzf4+O9ClLL0jFOjdVvjiOD1a3HE3Y1xoYgAo/nO05oSYEn
ZCQr+RYhwjxymRzuQOjLozFOBDIjmCStvUkpKBVRkGodbEQcqSpjQDObuc0dhgX5Zq+jp9nVXR/d
jSW5Bh6F/zobze1UmT3GCm0ATHA/dLhDatFnT2AAzsUkpDX/QE4d9B8LQdqWitsXzGy9Q+dKz96l
OCWERCTCdu4y0oJj3cZ9kckhSak/sgprertziK/kKyK08ndj2X20Z+ehqvlaFBraIf8MLdLbhvZw
mOeGIqGsEvqx+56qVITYP3zweDzseAxkuxa0ZkeqcY31gtTQO4ewcJyXKs3v9KidNtrg9AE21+ud
WAg8Xu0Dj+Tm0hpOuFs8n+ucp8Ggr2CP2JHbXfZkRtFnEebGi5egoM28e0p47blYF4PyztuBuAiS
mqW7WowppgXfM7BTSARzQ/jBGumfqOhuvLLyye1wXqbJrHdQcLKXMHI/JfW+zS9Wiyxn6rt419rG
j7V0pyB16wcjN6kJAK0CnlITLhZ903bJ5wFLh0gz8XqhcFsVxhyQNIrvwbQrfMLyANixm+opcOs/
s4mquVU7My41/QtVP2sjDH77vW72iL2ifLvOOKw6JA3EApmUF313GP9syrBgcBybz+1oPjvZ0DFK
zeLtNIAkJFRZ949xZj7gHDdRg8t+gqpvc/e8jroVIUYsLuRhbwobT5oQyw+3Ew3D8OXOqRNU4Gnz
3ZCKWqcBccgIfgictHiKeSNhkUNKMfLSV9JCyDSfSSncLJaL6fdwMUJK2fFcvoxJT0Z6iO84wHuA
EQuS16wcNwz8TiR/PJtecc804t7Rv7Z18VQ32XkG1YYChedxmvKjYJrz2RfhacFSmgSZtcpOuUVV
e8k+N86IL25VEcBd7FyvzN9nYxjMqL56Ii+sON6SRdhuC1djdI8HSyLzGcJHpBiPsxXuQjcVDEP5
5uOAU6WDVrFD4VlDT98XowkdoFllCDeV5SU/WpFW7wq80HDFAUTApHVTcI1v6nE+VtNk70XjHoca
h1xfm+YTevotQ8I4MGarPECtBbZpcJECZ8QbLHqLJ8aMPJxJQ6wXP1PvDXYPjKC9ZkdpkRAU7dxH
IYqm1hXkk70MbTc9irYAmhAHd61fMDzt3+ASi1IfmTky7fdWne/mKflpmFuAxPKUT84x9FYPpmnf
PIJiHtPlZVmsbpfPFCgxrXo7xBc3JxUoz8KAUJrk0Of1tNF9OXUs0ntsN1xwSHhNKYgIn7/BpwJo
sZMYYybRxvprK7FH5wGDqP7sA0m6Epus5b0NF1LwSoVcGh8WiWRG+vimSMhNNiEVjC6GDsNiehss
LkuLEmHbbkNRURXVJiSgonluYAXdW+ucUAP2cdDul2gXW2W7K5PaPhQVETzGwt1pzN94DbGjBRwc
gnS6fZhRKXeHft3bsf7oj6u/R9c4NQOIbhK/VHGzYhRYvqA9azYpT3ciwYxDv+JBuMTGNzc5awUE
z+kl7JiwLhaQJeQsjSmT8eQSq0WxfHoYl2fTSu96mYthWbEIavLmvVD/RqIOZrkmDp1m+QIukYB6
wEd3hlDcCUKk7tKZ6HVCtHejV0Rk5CEiYMQ73NXmWuwnPoCy2FBmG9gnZgzi1u/YR24xyNxby/w+
NTBDEAb+PqMDiBf1/ZEx+jMS8PngGxUMrtDjueG24s40EbbUQ4TBxvtW3vhNYx7gls6EVudAGQUW
d8e1Su5syM5BFqZ+wNmS3TN5D4xoiU+5Nx6qDChv8KaZmw73UTj169bHuSQoQ3MEre5+IsmU5jfo
nqADaXcM2Z1DNJpPGgF7d+UI6gZ4QPxT3hR3cT7oARIIQk+Em2KGtz70qUGxuq0u1rzod5T1nC3/
CjzaZ5x+Gh+vwdL64A9rerBsKsnL2NRHqAGXKsU0Ki0X4n9aW2yT3maWIz9FKxeq1aw/YyouZ7VS
9NN85ES7fsqSODKwH7w1u4hruTbP49JQQr02m0ScsKp2fFyZI2G9rXTsiLQhPi4GZpGtbT7Pkl+E
Z+8ofWGJR8AcVrZKEgfPtrZ0mz51dFDe8WdB4ta+AoFA4/lxzOkNRX7A949ynGnXOOjaT3gVEMDh
r5dcGstGVMVORh4FMHbnw6Stl2bWrX8NQP9HA1CsxOz/ltly+dJ1X77FQ/ej77s/h6H/wd55bDdu
rHH+Ve4L4B6gABRQW2ZJVKIkdtjgsIOQc8bTz6/Y9nW77bHP7Gdhmi2JRKrwhX/47ZO/xaFS/Rfo
im8hlUjIeQ02fw9D7f/qaNL2sDwUOhmHB/iH+bMPR9Aj2iPaxB+RX/0WhzrWf4XmNpqYQv+IX/9f
4tBfo1Dftzzcp226jo4PsZEg+WcqorJnaaSVUR3MZnwoHcZc46y8qLJ3hl8GkObN8cd4+lMk/HPk
+3dHpP0NyxKiJ6P8lyNmhVM4y2RVh3HbIpxLeah6E/I4OnhCjWi5rH/KCn4LvH8+3C/Gs5QHcJ6V
tkKLxRPAyDQX8yeuZdgZwdJUKezwbOdkJVJ43nyulvQCH/5fTGf/5lC+DayHfqbk6n614h28zFJl
s1SHuU3f0yx9D4z4Pba3fhp++eeL+oVAqi+KI7mApTzGwF+eGiYpSxu5UwW3Z1RbHJJJ+yNJIwEk
4L/cP4sxj9jgHJbFzTftqa2PBXISABTWnKhY6av++QZWZu6UeGHjVNaI9WCbZ79uNpUv7yZ8hFYS
Usmq9G+shv4yq9eOlvyDHQLGEcW/eOD+YnX840yEAJeiyOo0pOtPZ+INuW90aqwOCtl2OHMoecwn
BNzOljGfp2o6tY73PYjDf7sDf/dc4SRLFCyAmyn3lztgoKULMEwLDBjpTWJ2N/BCEEgYT3U3nZqe
4lcRHpNiOSd+HaxKI740DoXxGRMudNkA2fjyNZHp6z+PgeuN/8uDcWxYzNjSSuBzf74dsil7oF34
zXVOC1QKkJn0OFpnj+CC/O5bb973DWF3lwQZUKRu3ZXZ85xiN1f1w4tPoXVe+h3edOD2/peH/82M
+9vH5GLoZEvPNFle/nxe2CACwYL6eTD6ujlUxMibBsD4PI9McIcZATDFE92nSiCz+c+HtigR/HWw
/nRs/fufBqvvK2cwcAOB7Gg/jmaSYJKU2qsQ+IJopvNkKm5FMh1GKb/E8VvRBN2/jJa/HSw/ncEv
T2VM84iklTNYkCZbCW86yym5LCUq+glLwj9frzB/9f9mUoCZ9KlkKA/nE+H9MjhLUmE/L6v8gMz+
zqu9O1mm7/g3p6vZHKydU+coFSFLEb/1XeCu5sjo1pk/noDGHzokf0ld5jtkyt7nbL5TAWPHNtTt
NKpd1ZrnCqcjFH8fQrM/OXZ/KpPd5JYfJhY4xCsu0mptUPzTeSHFKMojMph0/XPyL75H/32vqWyD
TRUaINFsk1kE66oU1G3949VQRDJAU9K0lduhQ2z3D8VCyu25FmPFXZcBtoF6Qk3DeHIceTPgYxBZ
0SGzoGVG9gCaRRX3dA5RTHSsEoGHy9hOTzHoACO0aXJMN7i3oAtvyvWSFk+dN5G6RESZed6TOkfp
TV6HhzmwdyjWnLvaPDjtt7RPLpln3qEnalOA38VO2q2qcdgKlRCmZe+lSN71eBKKIWxhdABKBO3e
9quvl2J9Z8x0FOtItLtqpCg9ia+Gh3SmOUTvMsLY1fPu27YNViPXZU3yME7Da9b1W9dtN5hNnK+L
Ryenu6gh+TMactppzi+QVc9Oww0SrHijxh4gZ3hCToeH3V9Gg4vzkWkTCZXboaMvhfr4aiQtWpcW
9eHc47GUU7Gdc0iIAQuYvv0omb6PKVzE0nh1u5A7WVLJzNudaqJ3Gmj3eDdHK2fGqyyJzLtgqL4i
47QCHMeZjSw97mJqMNNDor5PPgUJcFBnZIfOvgCY02FclFTqtkYirCr7cRU4ulLtL0TGNEnYhJU/
nJRCnCbHjwvpspWrMLV+RmOD3aUKL2AoSF6DelPE3+phunPM7KIPAVn+FAFYwumwBxRonuO5/twm
UAGN7GKjGOrqO0Xwg7+UfPBS84y64cZwjHf0oC9Wkl8Gz81W9nSuIf4RoK/8Mny2SzGCHrJO2k3W
MTvGFDrb6yDsn1H75svtNie5YXw6SBFtMfVErLbEUzq6c2RWb+gzgt5iGy6ibldXsbGmRndJ0gg3
p7l+xAACCB+HEzYPq5FqBsrzUH7Pra315HoQFTuUbJlXx+vZeynXN1nDSe+7YGXKVXwRlb9a6voy
5syR2TmqzsvWk4VLoSPsVRaZZz2UMdFiKpsoK0JuWS1Bfkgsnk3Mbr93amyFguFsN0m1a5uSKgvI
MQvbvqMzcW59FvW8wEdO32XQVBBHg4nxYQtEy5LH63Cs3fA90RN3yRkHjZF9tEX47HUAdgOPQ1+X
Ej/O3kc5nRW+tqLE0gTwUjue7Yh9yjJYi+ug9jfGMu/CMkhWUkWXTuPUsIRhcqp0P8/AJ4kJr8vW
oLf6CLekcWIIVbgvTFMmSc3ns6UfFKhZ8ytqZUPsPZvLhEGI15/WfRq9e2WF2ihg2XXXhFuvSt+8
Jr0YuKLXcfcZcuEwMwcGhosVphffqNA7N6e97Nmy1EgIPJFuUhow0J7Tf6D6fViPTDJvOPt6zewM
TmuSnLptcyiLowTsQ5vGsB9av0Z+e9bmidgNQOfB4hSwOcYz0x3WiMYmVcG92XNvFMRtXKgOrhq2
U+MJBJzjaTdmrNuGCuMdfgH3vqvru5M4A4RkdlEK4YsoTHX9vHYrZvqkNUUaCwgfRGZFaz4ArYZG
b3C/uKF7RD0HLTHfx2VmYMA7I6CFtlibEXQKu77x0MjdtJXeJsspAOzIYaVpvDK36HJKYzcbBk3F
rr2vZ8qOflRgllc5L9GACLsBgnibVcnbFA6w5tHV26qMG5ehyZMYzKss4l7JcT6b2ehvrgPyGryA
pXjX2wH8tXf0KsEec2tY4jp09FZzZ36rA/MF70zw0tbzGJDc98kuG4eSFBlNhh+PaO4+9ArJnzy8
vQ7+HsPNjQ9JBFE9I2ZAFUlxsax03loZ1Op2xpC8Hou1y7COpqHcAgn83mNuuXVL+VIXar7RjSCI
BwXa/ou5Ar4u0coKWgjozVvdc0dQOd75dX7slIFzUm19kX2Lp8lCNczCG2KDtFm9lgkwcHNkzFMe
BJdA/wvfnGHtCmPrezmTslrEupok7mN2eOuNTB/XYB46QbfBOIvKabKUm4qql5jRS1usieHZzhuo
OwiCFRiMFZiCoIxKW8CjmKhR840s74sKTL8/ELb78/caoz0BuRpnZlOtguG7NPNii/owNJ2UgmaG
qGbvg6NGg54fsZjXiV2jFDFs3bTufjy7MmMODUv3XjjntukfJzT7N13eeBigiksazf4mNWNjNSz1
BqwdIMSMx+551oUPPsCIiPfUwg+OAwruGhM5YvqqEpckSeE0NQNGQ1SsW1cZBOISmauVG5FfRKO9
Qc3VWPc6lgWLnqz775OZT+sR5HDBRSVOeSo6eUYLFdhz0L8soKiFXstd+bCYLsriLVM0HO2PHgVV
IHQ8DrfPUeey8FSoALyishqzt1Wte6b/+D2bmLa4H755o2fSbAQPZC9ImZSxwnJp5B1PJdt0/nSs
SQ9AkcBxrnjmthOKdYrUTtf3x9AXLojI4rWTVYy0roaj02vYYumxbJYZ1YIlPLYebqaGIjDomct0
ySf3CKicqv2L6Pzhpagla3vZ3ovF/zrn47Pl+eOXJARXncrbMJzl5xDNOViYnTG+JqVzHAYbLpVl
x5tkjD/67WDeIWE6Hg2fhk2cBYD6IeNjUlwHVXwfUjbaKGQs1p0IoX5ncDLsqPwaKzSFljpJ9wV+
QbF1ViGLNPyKNW4P6Gw7aDBjnDUtNdBlII/00/c4J9RbBnS86qaColmOtUrdGOZGxjXq8NhllQA5
m8i+N1vxUozSXHmfrzm5w7Afafd0vbf328DahTm26Zl9LGK8dBpXPLlTg6ZhWWKvQT3ONfxDhTMp
xkTFNsK3gO6Tf7ZoQd10MFhqrFnWYd4/mdbAHwNBzkUbottc39VOj4iitBB86OZhi08v2rd19w3E
6ENfaFSe6HaxHav9VOV3kJVqJkV6gvoCxuDsjyFlTB0yIJJI9GpC1KwC5NwiQGdYofkg/6N31/va
TWwfZj9aGK+l/TorH+l6HwNNqompY66BOps+8dYw4XJgAMVDeoaQClTTOoG+vUZNmakvmf8zdesh
x0BiKqO9Z3NAVQNJWio0neOULWAQoOpHPJ4p6DIu562rmpbxpfy9N8fUDuN+E4LU2WCEM5LzUcBs
KIseIBftRjgpx8hqaeqHVH2badfPkDB81TymIwaFblnNuKg6G6uj0t96s0scO3xqY2basiAjng3I
ANh+tin8ON0rURzwQDQ3noc8zoiSRAvaC208WLAh3YOxdw+lEQRAXkrE7ShXb2RF/xC1S3Rxifws
I/gy0D0ghCBpgtrKH3TdHr3zGMB09G433i1zMNtfd7rCLkkynXiNOLm1DqbQuVmaJd2H1AlYztQe
INJJ1I7YA55Hcye0D72y8b0z/P1khJsQK5l7JXsMBsK3LKjz3Ty0X7LaCHYzCueU6NPPJRAAVGo+
gi43VqZAudFCR7XuMH5w6Gf5nXxFvCCGsYGzRhAP93IGGuzjdg6omN5NHJUbDwt6UxAbLJAg/Yl2
UYHp6MrqYWJYDIJFh5S+JQZ4verOJX1Y+co6FwJLCH8mTDcIk92YlgXsoYveMH9Ul/AfCst1GhP/
JCXDh7nurEz0iV1xiwkaLn86KEg9JBIsyt2lUbO/C+IsSSt18IuVOaYsgjFqp9ewNY3sbVihZ2S1
Hygys8OSzSQDbcgmH58mJdu16am9AQp6P2hvuNFYpcR46+s9WfBaLovyiTXpQ+mHD9dQF2IY0EnR
TSvMB87CJ3gDxXOyEDMV35F0ZyKZ9UVVex0pl4E4Q6LDHh4EocQvcB9joICqwieXtYNFEAOCICy2
i+0e9H9KcNHI+74vmAwTxCe4T2TBI+bm/koV/Kga4ezkuI4KIjeky97D3E1paKMWYGxsmN3HyN/C
4wt2VdysEeaM1oMDNtsmuvB78rs8MLZYtTFx22JlWPU2M3iMiU62el1r6fVdiHy62X3svdEM+rKU
5tlNsOShLXYRDvd/BHKb5+RphlTJbc0T67TXO4CqDOUnbm6ZPXnD9ABl4iX35YOicggwl2Wpo/9T
P5QgLyH8LGe0g220hyC9JRUMu75+cXUaMk7pa2WiVwjlOoPu0C704Mo7hN+Phufku7DGbBvw76fZ
eXAF+aWH8kGKU6FeeUOf1NTWd9ZIefkRUnXFs+69VQXJF5bQMwIbIBsXNlSdlqJg/1l0BwOvpzZ2
rB8jNOxbsMtquUNsALoCTfQm51nr0+5BFgBNANNmkS0M0G+FbT7K0S43ElgPEkq0wmFzvsSZOqQV
O7WVDyc7V+MqjyB82OPJHuc71JIPLlpf18ieBG0Hau3dUGqC3zCc0pq4J8/CW1qq97KkXeu2A46J
4nx9Bn2cBwCMl8MVbwr4nIiw1LmFzo/NaP7gyPnS5wACqgaQqh/AIPFspKWvWbKdLUiHGw8mAMOV
NClWI9F0sSAabq4nIdpyo3RqW8j8XgdT3CcCcZ2sVsly17tvXgIsFJcKej/iKGvmBGDH59oojp43
32Vp9ygoQ8zWcmvMfJIGOBk716frH244fBnLN0c266qfkS5njBR29KQo6dlCHsre/1wNcAArazpa
C8EuAK0LHgtoAoaEZMGHa/ntevKW3nMqh/EqcgoVCZuUFYv3TqLmiSYsgwDJ+0Eh66mQnVN2CZeM
AZ/G8iEAXr6yMC3LrefJiiUlmOneTtgxDfdRMwe58296wcBQ6iN0ztRktfEmS6Ju0DBIuT2GRk/6
WXsk0CAIJtdDwQBaycu1mlyjhc1W/9nwJcUzQXqJvRWmp/JBdCF+FcX3ZmBO66R+KAnZe4tuhVfC
KkXBuZMIKXcBvgzozm4JMdS2IxNmBPOJ0I630Ohgkq+vs3bR1TGUxr5VXedC/ySN8O1au5/oibbz
p9sCv5d0IgHRC231oYiHb01Nb5qlRD/VaOnxhXcvUxZdEutrUmDl28p0nWUFy4zxONvi3lQlrNWY
y9YliKFl9oTTdHK917SPvtbQ9AuqKo0UIbv6DbxZoAv6nkAmmpbpo75MaeiaMoti1ckH16eY6Rk8
e1247FtglUStbCRvgtlRg05Yjw4dwiln57r2BmyUS1dBh9lGEOABYFjLuTba96nKTrUqdwtIIhVp
UxcC9VUYaYce9MZ0AyOx5hB0irhNTIpeQ/FxlgnygRl5hy74YIgNSoSqhkTvfB21xg2tnj22x2dP
D+3rS9zo4tQqzsseOlzc0sKMDjKTD6BGc+oiNJhoWIBzmZ48mc3ba2Ehes3Q0cax1G/X9cjAg2mh
y0g53EYGuDXvUKVFR4xIoO8BYdgudfaUqkeegZ7RFQ9b5Zei6XHmEruB2okEu34tyokp37eG3Mct
xbnpWj7DTEDZCNv5wf2IRdHcsqorbk4iuEwuEY+aLxQPt3UzbrHGBIxgEfjlVv6xG6z763zoAodH
2JDZxyRUs+FvID59c/GAR6Qd3jB54C6cNpAcPwA9O2AgyBC/Tr/We7UDsFjXVDuI8cG0s1uLGuNQ
krPNE+11wYDW6T37/VCH7zJk4XazZduPpEXST2+asT9l47SfK2Fjl6TjAyS81tEANUhH1C5V2Gum
FepSWYb6/VwgLdF1ub/x9f5IwwXtXuZ1brDrxhTdCvc4GqRHScRqIEOit0LBy6lCilMRD8TNGJL1
IlhIqdzl0ayNkA+kp8Y6sOBSsIXu634gB1XYgdRz/AJeSO2Tm9GOCpTqM2NjkSCbdvkcgQUG4DIY
q6B9EHCe3ZrlFQstkDMIzbQsMZmbfbu6MV1zz2KR2zjBFyFruUWdl7813XyEj88uFfTGGn4HBvWu
d4HVTMTwENrOgzPl79cqjWFw0U0Wb+oK/Udp+v7eBQ2Cezn6YJQmr5sdoSIW2tiQxS6psXKFAmJE
eDp737zIb3mc3Mc8cLQaov/dT0l5mxwLiCpCqFoXxKqKanRjc+9SlVF2IkZeFeqpTJDJ0UvJrHsB
laKHFFnFB2eS7/0EndFXJaVub4O5xXtSPeUzW0iyUFFayo/t0j1WBql3gJ/IZs5cFlS2N21gtSLJ
u7vmzIXNqL7ubakkjO6waatbvEV0sXrRpSnhMjGvDjZh+UiVYUWzGuuKtt80odoZLQGJALkF7S6/
gNuhaLCLDL+/v87l1hDkqNXyeI3mrhdK6DVvKtdhbSbJozKbK/3Q7Y4vdYz9EIr4ObTqU+tXXxQN
RrAM99Zsfgpcwm1gLBRVs89ejF26HdkBJQfrR01AOtqloL4pixAbBkb9lJ7qFNsMA+zvhhGyb4v5
kxEQqwD0e1jU8+iFFg8gABqekYd2UsD8uW/ZS1lKG3GIixyluyS/daYb08fJPWjmb4HtfTCQ4t+R
nu+R3mVxU5BCa5V/rOruNqxQ+W64LJ+h5RbQPophHdVfK9RvdpH7GAwl1j/Vp0VT4GePXBfFrWOL
EcxNkXpoQ8pk2KCfeTeKWNxP5tC/YC7wlqcD5r/udEgz6nWGQqllOlUK22GP8t0anjRosrly131p
wJdcdrhz3KK34oMRseujZWcQJEvnLqf20MNn35lD/YC5KjDIbEBwXgz+Tva+va3C3l3XddZidETY
kPTTYxvbJqJvgO6GaNmhgUxRKQiGQ5iMr01vyxv8ytYj4Tbp0aUYbQfPjjfXSXdu3gL6q4zP2Kjq
GmmYHJbKx0bITD/kUO51Uof1J34rewgYTwWEZWvtu+ZJ1vgv/KGgeuXxuYtb3ySA8kIxYbelXwKL
l/5TWeBjy1iQv7242sotmQn/TWVQ6ChsbzfM1TNySejp6xeZ9fIW9A1RTljeXBmCLg4mWQyhH5W7
q9DqJrIwZGoi6sUyYqWxam3SYbLaBakSG1maSE5k2ddWUzD63PxUVDQUsiS2tnkE2vEP7mScBp9U
AyFO2DXSS37088v1Z0lF5IFdypcYpfM5g9bI3XRuu3x0bq/vfvmnHfX2PkRkOC7r4s5Bc3QrVUUl
tUjM2z9eqjEE2a6qZDvUASWceopRdioaAoNqi8xkf7CNFNe3qB4xgfBYBez4mIb2S67tGUaFra89
TVszin9ypO41Dqlp9byi4I96wO9W1UnAgbKUigYmBNbt9YVyv/jxrk9TG1cH/RsPsjv9Q+EwW+P6
SRkmzb3KPLWIsJ9KrHp2aUFpMArgE2Etf0xF/GbLpj46XdeQOMb5wUDUSsvknkrUF/LJrF5M2Rz5
9fQgrR7vzTRLblQ29BQiC1QnfVWsfazRn13LEM9xZFZbmUAcVKpAeNdy251DRMCiM6uW5q/fMaD0
Pym0108jx7j+axpda0uF39iMqvD3fc/phOOM+bmdV6fZcTxK49Qprj/Dwpbwo5dPjvE4pWb5vNQP
FMXmnbfEnxwTW9IY181iJXEoRk8bYQMnddiIuJ1tb+DZcX3rFtE3awrF9ooBu8K//kCD/fQzU7Z4
lTgf/RGhrXQM+s0ovE+GiU73pNL6DmggtmDuCpWK6XbQL9d30xC9UDhbVq22pcdObAKPlr0nNNq3
KW3D2+uPri9misHT9V3VdEBjMyChLHq4MNNnENQk4UR85gSf04FRLkq4xm7mPMzPqgsGuk28+PiG
sh05kDaX4GUW+3JsXlzceoKmnA++Y2+FnsWenp0dEr/73kmOMI803TrY+kbR7ai4H93Z4icixEQP
8eBtNz14fZPeuTblcLvBoz1mqdlEtY5Pm+3cWeEPXbNWU4RlBxdrjE3rxomfc63cPKRIBa2vxI1M
a6CVQbmPcf8DD1gn1jqETIZiaSRXJjkl3jLiIcJhhFaiOAQdRMYUyTG7veNvJQHdgGSX5oBIKPQ7
nCEe+wTwbZrBkMNusKQKjvEb0g1f65pjz3vnf1pqpT6ZUKTEGNe3uKAPq9YPky2liAk8JCxhT0vI
Xd9dXwKn+e2fsYvjd658ds7+ZvbgWUFhw+xcOhxkjH57d/2ZG76NYbDcUD1G8SaYKI9H8VIwBBDA
E4HfbYXhAsS12s+zxW2NPbboeXiqovhjFtXt2kZaKKrQSrPC7k2kHk9+WkXzbG5TBjOFhzE8BrF/
K3oYahK2+BEGKkU6yI4OKU+Bf+8mrswvge/sE+8OrtwhKqfPqq7OUGM+pBMRozXbh5G4lMxXJLeY
AMXIa9hvbgLpro81nt6IHhH7wfTXMKh7OJ9N0VAnGNpv2Gnfd03WYxYKwv7dRnA5tlzm7Oi7N9Es
5NbygJFZ6Qbh/mpTpohBKK/9mLj5l1b6X0hMIEd4LXX+8MtUB5fZadbYf52KULN+Fpd+yIRqU3Sj
L8AU4564zGdKTJG9X1JivQThHxYR8OggL167aNxQZFlDhdrFLMgNnjhRUOOpbnsPWcRq18jPcWZ/
aha+pEHG2J/Y5kYIqnFEqdFyc5wzgIS7kf8qVPjF9rovdoGLX/0cpxK3vZAIDjqoQOij+Tga6XGx
b5caCzxT0O+VebNzl4Jkdu7EMS/jj6xC96kZNfjd0J7y6mov+v5J1FW+9qd+PiwYxuSN4WztIcD5
MmaDA8YLWQREbvM8Fe64JZptjoukAk4r6j0RA7YuusrjGP2mKM07fRmRTgSy5HXwGnSxybCcKbv2
6wIFHB5vxDxoni1EK4Chkqrpil6iwnddCgJtTEJlUmHx82LdiQAaC17YiTueG4XRkYvfLmowF7PD
ps+2wT+DrDDIWxw8s+GyNU8p0oMQeC+xMl8g/qFoEpIz+3m3jj2kbMDYAzjQJSSgBD0N3yzOLqL2
jdXBwSDzn/E2joaY/QlzpUyyAmBNCJEJ23J+wRe1yxI6fUv5yi7dA87MNgUXM9paS7Oa6JF4Vf6F
SC8gjQGVi9NTfy13IZi36UW+UlHibluibgoUsQWEmMzgeitDyowo4CHdchMK0llCHl0Wbh+mRNJl
dkkuEbt4JywEMTK/S5tB0CfEhKZ3iEsXFQeqPWUirV1bf5K+uGitd3hsunSQQdid4UqXySbvDTxW
h+0/3xRLA7r+clPAkFqegzWtuN60n0BXXgiLGJ5Tdmhy69wDJ2pSUlZ9SlpPw/LuFmijqtlMU+9v
/vnY4m+ObcHg4qAWACh8O/4M+Gqdwc0p9WeHSne884D8iwNZ0dmlzGAIKEdiPknQIvNknX1P3KBs
cquzMNqiJ2yyZ1JxKCrgWmYMpJpM3UwOJZ9/Pkv5F1CYMi3Tc5XvmzDSaBr++SyLZipSDCcYNj5n
GXUkiH7bjiuWYZLJWZfXCitdV7JHt0SBqwIyVo/puwZzYDHGhRV0R/rM35VkxGANLrbO5fwM9KdX
FpekyS8ZpULGxA7HTABvSfS5bGOCWwzWSOVDU+ftuhzY1UjBfUxmz1tNIUnhFadBmvBOI1huNOlJ
DCTyAivgfcKGG2Kti4QXB7MjqC8DrTht0TklDgqbbrbO3eE059H3uBgfPymZnXTCRp3nIpvxlDXY
WTnTB6GLjLGsb9yC+Da6lAutx8aeX7Ip+iHE+H+FF1v2X8Cx3GzXErYrPc+UfwGsVlNcGj6lj0Ms
U7Q3TWcLRpXsV+NNGr2S4URPpzGvbqjRQFEpEChIMikerAF+zmSWbAdUlH0vJjJGqEu7Go6HdsDT
V+/cM/o1uyXPvPw2CqmfNGo4OQEN4Moqj0ur8t1gLu/5YqCwByoFxs+8uxabw4iKhfaTz6NL2BoA
4Szq1TGPTjcUi5giWTKy9jfkKCYYlZWdE3UJCqJ2Ig7YxC5rygxlQ7lNsoWiOvQ0RjSmUmtEVqXM
PnoLGTE97UsucNeMl35dzaw8uIl9zjqPqFD/Psp4ufZbe+M7vlzVjpqDYXUVPqLd11xdy/V5LogU
MJyAtB+ZxaUXlBtz29z7UUfLy8y3RTjgoGx7ujUSY0KAqxaBHvUqKj4OpblUNEeDIhcYBq7aVd3p
WmvHb/LB8dKbqDK+l4LhUxRIspeB+8kaCPcCZ6ExkpJgmeDKUHYDyFKWiIiPeyMXclUndYWsHPux
kWCIfIFaM8OWBFCaZu7Z5Zd0CG7DcvzijFFDcLaDYHiPitJNpUECMmafwMbrALXwc6jp2/pUa7R9
ou/QsU44Pg6Ps8Sjy4J9Eg/9dLYDF7AG8kLp2DW3Wdm+/fPSYP3NjmKhU4k7pJSucjUH4GfEatiD
MXGQYDrY+pL1boBkxUgMp74ZGGp6CUkrgqYgcuJVUOrmnd5eS42kczSGoe6yf8Hv/hXxrWyonNC1
TWYRa+svp9TNcpRVbMWHzA0/VXnyRPh8o0vf2TiDRZxvAo04K8fhrKFXuZ9dArP+YPvuv9ybv1nc
0ZWjwgZFwgES+Sv0vI/7IZBFGWOfO1Ugb5hVOKkkbbUG2dLh2Ci+NqRqw+J+lQ39lxDIeavrG1Lj
x8BTrFsY/5s88F/hmr9iIz9vqYQF67ia/gWJq/4Ck1eOyZoDQh6tUghGv+BwCbAd2uBjdJjSJNgY
dNFBVmzMoU3WfgBNUPFP/Oelt3V5bHeFeRcJLBM802m2gg9SoD7OKYp1feznW/AT2MjpalSMcDdO
9nDFIk0xawHmlb06Y1oE4MEcc0hFUOAhGKr2ZkyntxzDkI25gIoVeRNS4nA2ynDVWZELCfMkmhcj
RZHsWhMPjZjdp1kOAq1/Kn0QdUcKa9mHCsOTQ1YX/bbqY8zOSy0imYRvMhc7masHiYr9PYw5nJvo
Wxj2uAmdSt4mDdPGrqtiLSxr2cXK+NBUbbaJge8ygs2PyHHce4Z90DXHK1S0oKbmK+MVB8F3kz0i
EtHTIFmQl6J4URHYqNDO501uGzfwqZ+KPnx3S7PfS3Stkqw5lK1PQbuckl0tmwjDkfpYq6o6ZTNc
PJmyWuVzNx2aOP7ejXH5I/r4/6K//yL6q9Do/WmZ21y6y39+cKoeLjnWbr+7uv2nfP/Pusz6/Muf
tX9/fP53nj7malDHNYodPhAIB/bz3wlS3n8toEwKIv7vVKffCVK2jyWbo6iK2z+YVcy3P4j6OswS
/FK6nhBEY78Q8/+JqK8P/6folojfNR2bRZroVtr6yn9eoGcLMckIzNzBUILaPjKk7y793DDcmdAZ
LUC4JmTpxIfMbn132wg8/EuPJpC5fBMGyThOuPEUrsI8OYzjE6gUM37s6o+WQywWP/10m59+xNw/
k53Elc70cyyuzxaqCqkSt0co65e1u0RREHBnyNlO5q2l+xVtXj1BVloAXn+cVXVsh3QbLsAzvYOR
myfPp2OxPMz+cKiN7oug0js4AntpfInHFFng4D7GhWykOkxdbDWO+UrbnPcURtWjZ39v0U9NUROM
gke+pi5ayNLBOiyqJ/11s8zXqKdd/yJtRugI5Vf9NwNYJrZxOtDg+108R1WAuyT5PYfqQi3ZdPS1
wSY/0n+iv7KurL0+A78aSbQBMbmoEPn91qy+0uD530nVTrHR56RP8HrC+N6UpkvZLV/rE4/5urCe
kYyVm6Dib1k8AxrzFOnX+n3N+3YM1gHVLZGnuzZMt7DgHvXfRLncNlqvlo/ya6dARJGiRK3/NORn
CU07yBZ+9+ik043o83U98F/Tb/WnnVgdzDz4LNuaghvfQY14U0foMYEhqvlsjXwD0qOsn5sxV/f6
60Ry1w/twbGHnf4L9gcAA+Gq7GYgVRx27Mx3gYVpCL7MdrAbvXMwL+cTacEXcIzreXHwGkHU3y9V
H69FZtJT0JmxoyiGg/6VYyO7z/+nAzz7lp6+qPvt9QL4HqfqdR98r2+PvnZ9cH0NjpFs6yLd6ff6
Fgb6Pb9rcf5VQJLSV5NTm+3i7JhoqjZRuxIZe7YIzT0K1qseuyFaABRPw9VQPiXiNZD5xowZDsiv
KLRRcXTQ/9R/3AJ8ZcU/zGazMilP16hBOsmw62la9X1xp38O2281IKyaLJ9xWWej4GPpsIspOoCz
vn6F4D2g+VVBYUaflRTQlX/7KDCldU27Lx1RNYsRwue9/l2tv3ZbOZrXDv7LiTtqUd2LiZhszsf1
GeiPjdlOqk+WTedBBodBh/5Yr62SobzktLeUtNeO9NY5+pRddUSGYm3a0eYyTHQM+/Q0GcGrCqmj
4qP7OW2hFwCdULP9FOTZeaxksvk/7J3JcuPKlmV/pX4AzwCHo5sKYCdSEkV1IU1gIUUE+r7H19cC
dPMqXtTNepbznNBIihRJdO5+zt5rRwaqFRvfdEO9bbJuqlpzZ8RkzJpdKxQ3HQ11dHidhmhnB32H
SDTbfkzyb2Jp7ymRT8JpbGP9UoePXAbMKnIknQEnjKKF51TTCUoNOM66jT6096B+WJQ2m65gNE/0
Oy5if7nr/ncM/Q9j6DKzZi3wt7Hu/xlEb8EOhf/H+54ULRP4z+F1cWT+9ca/Rk/H/JeBu5VxTsMK
aEgTN95fo6emSgg4dERUQQFsQcx82YtJQWXBwdrXhO5sYCX+e/SUxr8YUlXd4m0r5Ub7n4ye+FH/
3e8rGb2ljh+WYD9tMazqfxjiQP6XjQkC9aRz5oOOWm/SNtJZ6ukz6j5L7ISz8G0WiFSfLNi3r8fr
k63KArlXctNbIWBTjYrLpWnWZ1I7fAbEpDVDBMxpRN000QA3rCGFiAAAayaYKEZSqdaMi/WGCjKg
7UjvnUOC1Hlhy4H/A60TGQnRPMtjQ5AqPFbhrguy4FAhROvc7JL3Akh4mD2nhf3GhPyiBqm6z3ss
Rui2kiLamJNmHPz+DpTB6OUxlw2zKp+aYH7MyAU7MX4elEFsoMrDdIEpuo1DW/OsAOluIO37IYqP
Ehc0i3WEV0lZHCtnaj2fuc9m9OW+1TRUVlNVuBDbUBDk1YdesLZHO3cudfNbZSeXpgruJ7V9SY2K
NEVWxfxCOof2DIErA4uqROCWTcM/MRIj+Y6cX+boZTULDcqGKBPxCF3lZXvjdLFnZ8ONbA1lo8zG
S5VNd0aS3yM5eDOQUHjpAOoRnFYu/HQ/0+5VlWJrd2+9Y5AoL8XgjQFqmTGed8s/bMPmZTRCsnJY
dowM0Aa4dy6148Ra35lQ89Gat4xxhg+NinXIL4VSIOotcDBB25Sxfgrb/K0MlnKrhYSIFgvKRW0+
hlH9yrzn0Z+qB/h8Z7uxnpxQgzeM7jsY4r2TmTcOfEtiNQXipHuhoMVrauRlhLKN5XEY6hgGZPWj
anUGGT3/AQV4LGg9p7O/BG8eWpDIw4DFT/eJB6WtHSS7RW06N+m13xDCg1OGYMGtTsQg/F40SRY6
d1WietVCJF05NKJCVr+YsDpcfud5F3YTrPF7xxJ3acvcMWVvpeUj+XkL/3jSrsLQ+JUF6ARi8xi3
ARBtCxGtOcAum/nRSmx4+GvYllbHgVeHb9HAzAY93LStRatvLapAVWq5w+C8l8A6SISv7/L826DS
waXNXKOy1Jqr2SgetBeSLbEualSAemmiKvBP+uhsl+OpVAvcpUtHClxFqjYhNLT0HKWHfFDukll6
fWZeK5Z5J/qJptJs9Mx1lN1QIH5qkukHfpXb1IRgGLTxXWer6q4lON7tDN6pZfc1MKQrKnTP8Edf
CGO4bTuTVhaw4yAitGnIkLYrpfghW/WsdNc4lHK3SmjDlXa8p0yfuGTPFhwQ2tYuyydjMH90RVN7
yBivlN5nUVmnD7YqgWsn9JLn8U63bQppQ4FHRYfiQl5hVZnWVdfIc27BRK5S/xaR0z4LkpfKyQc8
ZPtabwBBTxjAYIXXdvs40DlxUyfbyJwj2RQIsXMzRaYX2FeIfU2l9tIiHlymufv6YehtdjJFVxnA
s5uMG2NmptglJlh8I7hvR/04p9QEOtdgo6q5UF07EeUV/N1ffMBrFsmzEmLDSeroXQK0Uvts4zf1
g2/G79xHhzuYe1tRnCtCGrrkUEY9sRN+fIqq4BKirsFZ1heI1Jbf0xiU1liMDZykyegKTBH0nXQv
m0h5SPL4rtFsIuSqX3GrULq/zZ36sa3VixOUiUsbFrdkrJ8BA6XQeK8AuUB6ip5BOKAigqFTtd1h
WPDbajGcRT5dLHp4jBIcXvFbr9ugpBrzV2Mv4iasGqC6URSn6oMDMxsJEvE+Vjv8VI1b35n2Y2Df
NWn0E40IGp90uLR6HfIl20et0LsrOQmI9DNss7AxN/bMkBJ2/kMf9h+NXlzUsn8bS76kPue3UsB3
ahVnxy/3CHw5h05+QDuWbyyqpspYP2kYjXohnwqilRoJfjOBTKvlqJtSlXYBVibaL5rIH4eh2sko
/jUGOaSeeauIst3gNZ/cFr6MC1HLihzK6R1CevSF1C3Rrt8q8GIWGRYIqfxJ5d8L24o3qo8TJdHV
fbqsL/xuV82u84Fr7JfownNsGx/zJMfNGNr8kyiCMYtW0si5/s1zzjpqlrdRL49Bmu+TWL74kfrT
8sV1UUhlE85o2UMJcAvbgjMOR2siPqDP5nPkdxAccCJJLArCKN3FTtULhK3DVlWDi+qjUMrak64T
iZKdZeajhwf+CxPS2NSdg2RFUu6lkZ7m92mf/gxi/WY2mxrY1Pjdhvzl2WNx7ivNjZazC5fQlqSU
GApZ+HM2ZmpNIAj8Fog7wmhvQNWsKyyOYjp8jbOvkF21wdB7CL9YCNJhtXP/o89nEmk0uoD5/I5Z
6Xkco0tgT27RI1Zvu0qn6o86tLHUb7lPWIgBKx3d2ISuldxmy+oPoqpPo5KcJ1Ysy0LPsLjI54rv
heawU435omUdCmLCbAomy7XJ2rJN5A2UZxyLbbIbgFmWeHoqw3oZsaCwDusOjmB12ti+7gEWRe0p
XoMBEEXQ6O+ZXt/3A6ucKN4hLYOVt7em8aczthsls27SQX8qNeMhH7UAo3j3GmMS2832cN3MOqsa
M0cV2FyAEpM6MSiH1tlrjR1ifS0Wr/KFtNyjDRaMSsQV4XEJrm3zrInad4mpGO380amcbVMm3+Ug
KIxiwChnDkQ1pnVpZkcyAzsP5RnXuxGXaWEt4RUoSPA7olo0FlAbDePab3u3m2cs0ik5FwMMCdXg
+VLlyM39yT8xpXCHgsWo4AjRZb0L8nRvlhL5hLwmt4iIpGh+csbsCA2Wlq/zGmHLIsbF/AF4bmda
kPDjQXl3iOBB53tnxKFDPVO/aVMEG6yY39rBUHdFGeMN03d9gvFPVRN1OwRVupNOLo6RIbyuo9Ra
RvkjVZABHW71XZfxYz5xyanr6qeOsBm/5pOeqKg6ywGHXZqeyiV+wi8UTgf9qegXOXBpP0MYNUr7
KerxUOqW/0KuS7jUbl+FndIkwIxJS/ViZj4BWLW6obvEEBTPXj29mK19TauIOrOKL0nBKKxn47te
lvRHAvW21HGIaFdySB/RdCHofs1ue1bfV4HW05dPuSJmsnm0pYzdNFNflEVoovccCb4abPuGt6iF
/TKWhcnkx7pSeyQ6XDGvpRzpFndYsgrqLpneP2h2+WE4Z/CYb4Nh/2hCADg0Hk9JY4srR8Y3OA08
aNlPvhOOV12onhurhORGg4x+H1WR1qS+NUhPSUZxNdrBnQCCLdNDp7I4HpPgNdWT97gKvlfJfBvq
8aUV8a3mqzfWZDpunqlHvdFIaYDbPhcciILwJzMcn6ccVls2Vw+zrb/linkEIAjhPE0futQ8kSUH
V2L0SVpXtllM2awIXoxinDZ5Eh6NSue6u+RoUdxXcvmoiJCgIVMS1hQ3YALGb2SCUDJoy7PPxJqf
0lEMMmuyGGIGoTC4KwwkDqjBHbE30uRHrmnANEF4ZRaDlj19gIN31QAVZ22h/LQnvHmNcWRGrsjM
RhkMpo7zvBr8x2jJ2bFbZAw0whD8U7yaQ7IArP6+0JEcxhTqoW6kF18x+Ow24AMMMiyBEH4PZPho
2jPTlNxH+kBqB73J4iXRioC24UfeyEusVOKKBNXvoz18s8L+B23qnwKyOTPtd6KAAliBbCsybi+d
IsMrirHXdCR3vWzjPXnzF8Imd5MxnLTaP6I88F1Mhm9d0NjMOwiQKHZENpdNHO/jyPom4uzoV9Wv
sGWInbT0bRCwJDV7345M6GeR3GsdIlW8Th9hC/dGzYcbTU3uHK23oEaZ721K8FJuYZ9KlgFvdBnH
Ce+2UdfVDR3g7GCbithNasXw3z3Iwn7XY2RZIrV3XHDHbL4SmgXPUaXSMnSNdTXZ4wcXnIseGvRQ
7gewo3hr3bwFW02i6gaFFXk2SXU/xLnj6gCY9iGtdAMTuswfJ0CfY+kCSUldJ5sDFhuO5oaL+FOJ
5ZEJwbbuDPQYxniI7Fm6MHXu5tC6I9LoTpTQUKeqOWCsZhHUmC6tmcVqeaqK4UHUQ+gqfbHvZuFR
kP6QwXRpdDA8dVedp0F7Vkv7FSnlSYlNri8qJ5iNOdTMKe80JgfvkKGBFIc+4pwiserH1KC5w5ZY
jwt7YY5OYc4VqnKeheZDhmsQq+mRCr3QkjhJIzdptefECjcm9aDKR/DfD1AerOw4+o/xQDERqwWz
WtldkdfGABhhhlaiG1KoQtytIxXDYtzrE9coh9CXK//VH7T20GUQP3GCbMJHhfa6l1vYpZvJ9q/N
7KQPROP4mfWkyxDyQU8X0Lot2a5BSQ2qSH92Qt1pVX/KBWlm/c8o9H8E8/DNsYz3LjSfA8l824Fw
a6tnWVq/iJq792179JCB70Zs2O4i+Q+dgnxR4yMW4O0wNNXR3agxXgYI+uzCwXHq7zS921eCycKY
peSeDBMMVZNaVlCUj01FYndM8GaSs6glI7x2Zyv9jnMHuVmITm4ew9ewpkrbED5VMsw7SnhqI2KB
ZsiXzhT+jG257QJ4KL2LzuwDE292PcrI2ue+RPgPhH+9SdYyw3o3bn3MlqYWbdaHGalRdLnFbpyz
Kdvn5eAGPu79NZDiM3wiuAujaji0OdF1NK1+rO9L0YhiQKsCD20Vtfn1yVWCnC+oc8Okqff13FiK
bocVEcN2vyRHL19sDTzpe6BYMGNIzEVP931NN1lviBvadXXe9F5uxtBJq8F07Zl0QhgbdrOhQphd
B05ESSFUg7cen/tfSfCmjLNtmzQPPT3VazOx74auH4FPrMWYIUoOBiqRNQYjtfCPtmEE/2AJH11/
bb78LsNoAk9F4XbdLtGj671yzR9d7zrZmCE+Ff5e56Bdk1IcQzp/5aesjwslyL0EioKmoJkhZA8X
wVLkSRtFEsn4dXd9tTXZEXJNm3iVz7uEf23M3Iz26+eNTTO6frNM617mUXxuuc+tFCHDLwzsBusm
XbdK0jLmNy2Bb1/bf93W695Zn/s8HL4E43qKJKIBB1mRgdLi1Fk3BQAsduy6ab6OhvUvNexbTvgU
cuayKdYvKfqanYEfhm5AS7ljMqr3dmw2dpOGn9sXSXA/bxSpoxv1DY46SiB5ewh0UtLmYvZaJFBc
YEmHX26y2LR2czBvgzXSRGUNtA/mpjOvKO1gePnjg3/7DutdKyW1SxOh+Hzl595DP8Ucuod9uUat
hEsVDTNbQaOXNIZLmibR58YdKffh6fs6a2xh+ZO7brw/t6BehbdFtLOVGeBGmGvzBt/Pm4JC/7c4
I06Ra+Jnc8Y4jqr1yxdqf87qod+u36X3q7vUnNVtqRo93KmME30Qyvbzpctpvb5z3Wf/7XNOB7gl
ZLjx1iOhjwmcSwqf+g9nixhNay99/NrL0bcePssL0CPyAsm0uAym/ZoZM3bGsJ9yQly6agMHIwa9
u5xp/+3nLlE0fihxzuf0MdbPXj9y/bZzfIODA5KJXpj14fNIWk7N9UhaH349V1iSnOZqZ4gZlLZF
Tyy0cBwHCgfi+vr15uts/e0Q/by7/n2mDLp3ljrIsrE/39KGxk55bpsclUDKf8uroNmJoD58neHr
z1vfsj63PgyWo1Dte5AVJAqHVrRd/4aG4r+2x9f7/zwE18frXlvvfb5nffx594+/rw//eO7zsC2r
JStl/RO8OkrHqTwEJRKLVOw1uq6u2pvm5/YRjtHRqKJ7NYlt3KCWXVq96x4fTGHRXrzL5xbLdEK5
0j6JlGkgWCjAD/e5jQK67o7GEqZBrfE+z45FA86XyNuWGhH06b0OIKOsFLLnJiTn603hFO11rdUm
keHLk1ZqC8g9ajB4pI/BfRE+HpucqOXERCJMYYfX//Pd3PYxVNniAVHffEjNR/De4XFYbvxoYBRY
H/vCLEx3vduJut4jpdoN+jgEW5CIwXH9QxAwUJjEypgZV+g1x2S9WXNOvh5+PYfvhE28/vnz7von
+ysR5c+X/vn3r/8cjRbxEoR+jidAIPN2feWfL//8z2v2ym8f8vnRvz3x9alf/+Wfnvv69PWvo2m8
kQVKZpPeGJs//vj1/s+PE8vl4I9/P5Mzsy2j9unz331tnD9e99tX/fo3LSWwq0Gwlvr6qJiDS0vV
188M+TUN/Le7NAOra5FNzr7D27EG3K/tlzUkY71Zn1vvrX9YHzZjsu18VdkhmoqYPy19mTWWY735
DHqBqkjJcSSCmKK5z2RhGWP5MkSwfT1OstJ0KVQxCV2v+/lyuV1vnPUACJbLp1OX9bbQtfu1M2Os
SSVrIInKALcxGhY15MRwWZtjahqmheNomTvYQxVfj589HThIyxCZ9MEeYPmG9TJ5LXkThupmbegE
y3ikdoDGo9zcrykkqUQ/hJRcFFgxSCVRl+Cx9SFhP28ZvQPMBWQyiOWkXe8xk9gN4VxTqYyCq0id
I6BlHSvzOodeEmMKANwzN9e2WjXX5d/3/niurlWLVSgqiqaig9Vqw183Q1DU15/PxaDHYM2hflgy
R3hBLx25Cyvmksv+jCjzXK/3tCVA5+u5aBAVxmgc19MUE4FXN8x+DcMur8cZf89n+219bNbi2S8K
f7O219ZuW0RnhI76Etrz1X2bCHxxWV1TMV7izarlZr237uk/ntOX+SNrn494HQg+O3Cf99cd3efU
1Frbcdfdue7ir46cuQ5Fn4/X+SURR+RrVfu1GRetYXPr3SmjI8I1uS2uk6j6CTW83Kx7UGIs+H2P
rk/GOZ1rhblqh2g1ZfJfNzuTq7wShxVhaexbvwe7z2KQx8EUoyPL0icDPvl12oPKOZZF3B4m89VX
CU/C4Pb7zT89RwVmr0SNtgs1nfgpZcmgWm7anDJAY+nQu/9+blqMiHFAddlRfYkJt2yv5+hdD5zy
QA3SIHev/2ZoM+fgup+CdRetdzsuIb4Iwq3WNBzrX3ti3TFfeyesNRap1jS56y74ulk7o18PP09K
aHIbHMw/192w7qB/2lWfKUaFKPGNzt66U0rSz+FfkVm5nGmfu2g98+y4N9x8GmiJhFbFOUxFfbKm
feLDeHFjQarPMjs/GIT46MxCaSYk5YdPJ2EzLNtpzaxKbbMnbWd5/HnXCax+IdYBYlw2obrcfG7v
vx9qsmftiA9qPVuiWNibJrFf1gvkesY40+jM7nr381wqzOhgFtTPSpvWtJnZo0s6Xuyu8VehoglX
TS3006pI9mNOsnAeUmhe/zovVwo/H5UNId3P67FUybK6Lpabr4frvfU5Q1FoPDCBWI+0cNkM8EHL
T7fK/0or/pO0QoOz9P+TVtxEH4jSv+f/Jqv4fNNfsgpb/Etqgphz6ZiGLVQdo89fsgpH/ZdUUfmy
8DTw/q2Ki/+ittv/0ha5BWpG3VRxkn6JEqG2mw45RNbC7EZdbRn/I1nFIuv4XZWINAOJHy0zU9K5
lKrOJ/2uSqxGZWzxdmtHxdce2roqSDXuMYqDLino9lIuqRnxipAWVMt6SUTzXV1N4dGZNSwxPOq0
wr7OUud+Smt5n4XZt6qYh+P6yBhTvP5amG21MviQmfozF819oSiSklStu7NWpl6CcfFaDOaGLnZ2
JJ3XYEjDx6QsYN3JyLS9XuXVZRz71zJNzKNl9heGJCrImJue/HjGEjiqzbJ6A9I7ZAQzyjMAu/FC
XiXQSdOHAOGoFCLrLvOPLdRmSgPNnaQmfUvgOL7R4F4zVrI0hdPIaKirzQPGE0aNDMUxi8ZeRbyv
5Q9VElPP9G2BFDOXB6BjYDksXd7PTHFcyzfPvS+Uhyw2vutGo96PvazpJyh86erDLILhwcrksJvj
tPPiDE5DJaa3QEUd5XRoGazYoOWdmaTVifHYilChZEs3corV/iELuFBWtnOyO4Iq0jDJkIco857d
R5tfXxpbU996GhoCV2pxeMIteleCs6nzloD3VulvSUfeljLIf05aZ526oXEe7Nl0ydMpdn2fWHTZ
Y/WuED6puDXoIFq/aDyjpj+ZrflgqqG/o8UbI+XS8ru8gBNvZeZpbCf005F9GhpgN6EOcsAAHlDw
8tvY8nolqM9wgfJZU6gQki3lCUVvaCspMBQC80zWu38MaV7bg5rcZFZ/IZ7JuhhDu5toh99CmR03
CuODpxBYeY9SYdcbcXxD5fgtneZ407ZOdfQnFo1p9RxkbXHU+nmmOlteBlaadOa4HE9IRY8j0a4w
By2KpXbQ7G1BkHK8NP4nVTs3tDVdOHOg7nJmopPOsV0O/8H596cpQmBgk9LmkgAWwTAQYf37CUfM
KBzWmunfYGJ66YnPxFfQn/SWhHmti24atQsPhh49tGFAbkvUvDLDbLxQxuCVAshTv12w/knpq4nl
E3+T+vKNpIo8WqL6sk2HK8G/fyMFp2mpdEVwdIJwOKRJFm8NiBIu6Tw4WTKJRIAA1aZqyFrtzLdM
U5V7vzSOda9RY9LrlyKGK+lX2qZNM/tcpYyHILKCt0EOJxOHYSaz4dViv10Rfx48Oh+4fycUn850
7BfB46L3upJaYu7y2PY3cWNcdaBciD3iHUUR3lB/9ioCLyFh8sbALNEUOAhIWUcPB71kRS0tfG2t
0c131hTf9F22L6fJOlQ9hfK8vNNSaR7DHnSTqrUA1OtgvJXqodX97F3B9uGpvmLtTCW8qeUcPwZd
e5q00DpaPl1Em74YIdeafpCaeZMoWnCDDSdxRQlDlNzp9iarAWxOytuAD/Bi1/rGqNVnBGjyVDB5
M4Uiz3NNdcJnEoVh2d46Tu+1cSkeVTcsEoDL8agekENcqMPGe8xY9PBippcyHA+aYmX7fviV+Xq7
wyL+xFKek5sUXLfSld5rnPB2WrjknaUWR5AaJzOOwQxmr1nWkqQ25Abqa6f1INp8d+wGoTTwm13S
dS+WiXF7ahPSCIbKKzMnPSgUXq8sxCdu2IaekjXzZpqzo2xAndssLfZ1ovf3S2cGg8yBr1Tsw6mo
N/BrwNs0EY7VYTyNcycoD+VwxLqqo5eg0Y7pf1jOQCcuBgzVhrOraYHciIy4ZFWxTiGSsSPOl71t
NQ38bhuNnpEcNGPR5Lb1K4YZdaeQco272TR3EkCN17az4hJLhp2645/GyzlSGwoKMqBkjT+99CG9
CpjM27aXtJlwlqGDk04GZ0HQwYLskDqghmnJYJkKpTyCLXjkN93Nlv8gse5vYgmGsdHMW9JsMdZ2
o3abSmyXHfUyy7FVLEVkjsWOjLbCh0qpiWfUujDEODuQ+fjW1qpVl5YhE8DCaY+hqu4LW3dOhm/d
hybRyvFAo9hO6YdUvgPN3ojuas1Rrlr7qVoKSakzxXQe/e+GMwEKdgK3LrVwh1lvyRN7UDocgCmT
4huJna3LnORi5G5ownHMncLZOWNfwn9G3tt1dr8bJZlfZfNI/Xm8IBq5shRGAL9RppsJsEAux/yg
SLg6Y2k86KMm78h2QJOoHxod+HwlSnec+Z1J5D/iXnouDMTrCqFjuMOJc46L4jSR6kH0nNZU4zmV
0LemJL8twRh6vqBd7ucRjSh8yb1ZcjqQbuDF8TRurJBmcTPBbS8hhRctzOmwyTqkV1G+W4jkk40h
qLX9BIJOEpLYykVhrI2HoMbAA4wMMHp6z5yk2eRIWj0HwdJmYnZOhbt4CvrpHe15vZd6cI6xjF+1
kMR2UT1dRoAgu0qmb0ADUCcsVx5U2m8hGYebPlQWJ3393OfOU9MZUF/KGTZ0rkhvWLZDURtHlcaJ
lxT5Pk5nsTP8R6v7Ru80dg3t3KooqRSwNFdBF7SAuaB5OWa7oZW37wY1OhWhAe4jVYzdUMoPUnPl
rf6RzaJgzpB5HRVWaWi/hijjWAQvRbXwR0Rva+MsJ2Pu++fQrPdaHhPv2OOyxGblrte4MpGcDJJJ
BqvFUzn27XFqseKN0IgzzWDVOtRvRMnFuDdck4joXa22b2WGmK22Jay+CklQ3ItdMmEBdyZDP8TL
mSvkBH3BnDflACLfH3KgPhcDBtK2U2mzQhm6bYfc2q5nZEZ3MZzC4tay6uuyYUJVN1a974GqFXNR
3vfISwI516dyQjletVMF+DYwkcm3PzPAbbdEZG81q1P2vihv/Vqzz7AEnTNJrAAMg6FB/KAhqtK7
09R5Fd8N3f5iZasAKEyIp1DSJBdzUo6ynJpjimauKKIQ8Us5oWElyrBSQE1ppvPop7pJdy3bAmi0
aMx6oLuEZ8VK7OVBLm78CVk+DHmwEaECv8Mm2tUmHCAnrmw7ddavYYkbDNtk9qQdqcc+13+aC+Ao
Afy0kdoINYj15pbm1uwxK/Hd2DfoNwW24epd8CNxEMRWCXZ+CiqvrOPj61rv7tHk4t7kYnJL9h3a
lA4nC1h57cTq4ZCShXloSSXTGvy7eQD/c0EcFvkt8Oz40NBM0bP0ukmFvxnkVBxbCS8eJMd3Ze6m
rTThcnezFVDAd24mkFEHNTWb08KamKiDMRjd5eFIAaWhfU+vndOkox08L526PKNTir7idlDD6oYQ
Kuk2wfC9a6XwINo2m75txcYgeJT4z/Zkck0jx3MgZpQtRkF8GrYNoCsvs0MGCEm+I/RrfpvCySiV
yjhYdZ26SoxtOfdhvCjxcK8UERrh5dGQKI0rrTKiLdoB7GGIfUhpfxvzrO5JagQPTjWmzwKa2bWf
4J/kWq4F4yHGgnyPaNFAPYp803/Jyk53px5ebzuqd6jdAXLGsNpmwya7A6RNPwXdpp5YllAs4ncH
8mmq30qQFYQncoGNlkttF8QAhGZDdR1OpYPWTd/0bA5Pgt42FQ1tOzQCLmLcJB4oK4b4mk5rGF7a
1v6ZpIzbiVC0x6bXrjuHWVPKlJZ5S/1Di0sXjoSG1kd75OuQYJdEP8dAbbE3Ggc9CdmDo5ntaMI9
NaUGk1DSapYj2q+hgt7aL7udgh54s2F8Toau9LgUqfhDwdcika2UwxInIfWEmHpY32E47VSOVczZ
gD3CENhkwmAwax9ggMAJ29UO/z6KM/2ak9Dji44Asti4S80rtXLlwtAFAFUDLameVS67e0k5xstG
uNR1mFoHw8lerbQiMzwy7+ewyi8UBxkBx05uiqyrmHeWrMKc8RKpotlomEEJfARokCjIH+yg3oI8
0Z9gnW+cevAi2hVnAN/Yasw42oYL/2q96XL1R0Go51YoIQuwOpiOYesFSZ8d484xGP1BXooZ2EhL
X18ZJXLskF+yH8Gm72hEIfE0jeL0uYCsI2u+IOGJUIe5VH8kwljMb9VMTErEbNADPdPggdXlwvgd
9+HsQ0O2RbDv/fYurQEWlthoPPz45ZUo0dZmk0kYYpb+9H0UTkrfD7w0AcYYhPJAsww+gmjpeHTl
63pUZrCQz/0QnhLVuHPKqjyHFdLNZjTKrTDG95AVkhu3dbEtalUA62LmXcqp3JZW9SJY3QE5ikHR
NPjd7Ag5fJ+b8jvfjK/XljhvmdN7nZlku7ifwFqmU7iddZzFy6W/tRt4yN3ClxAJUTiDyTK09MJx
8Bm39OJY5PrsWYjzd35YLEf6vHeU7J3SZnMLjrGzTK5g9mFSk2qjU7o7NL150ZUohuKUHgPF+RiR
fFzLOvoJO/KdJa6E+ULIqSZYN/S2jcwOkMtYx6mHYtrcOqGevA0zyrbJQBYkVItBjlOZ581d3QKc
Nn3cSzlQZVQ5WJIDcdBRM5z6TrxrE7OcQKLzmYTY0JQF3UE0JPAEkN40fSqvDyWQZZW5lWGHkVeY
6NcKVK0Y7ux7X1oBIw8hEU2Dvt14IwZjuB1y7YL5/lrRkJymPg0a1HWH1CiKZzSOCARy/F9zbemk
HQA9Tjf6fdGauNCybt4Vo7gFVEU/VCEeTNaoprIKCgHTD8YK/frD0kb1Nu2D0JNORVQyKj5ddPOB
hghDhhm8VpldPySteGjtCRJZlZ6CabBOOhtrwwJfkOYTJOwYaG9WEKMylfIXeyW6rspE87IC/xjd
Vjlr+Bw7gDSiaYqDEWb3XUUQfERLT/QQblG0cRY4JpRDjQuAk1XvftLoJ6ObMDxK66iRAXPb7vs8
txGlpgjkQ0cnFlBpTnhjb4rOT458se/+OFv3ho+srJsX5Iow1Bt8RpjiKubWgTy3ReJcRYiMNkbF
6a0jXX9mlvtAbntvifow5u0tc4DkZBsD2RfN3aShVEAzMJ1VCjkaUtBrvAm6izUNlmdesv5Pb4ys
xqVhOImXOePRwCt5oyWkJa2zOfwnQO/i4Cb1LXVrmKwcAOyjQWHuvslUPdpZU+OcVMj6Q2xrx/Vm
jjY1sNw7PySepI4FUNW2cG2rUPdmzqI2FsOPRHAmEQwTUUDBYmCEymXIu+KImq3fNUvZLSqXwtfs
pMwVKN44Nb59JjwHQM/9sS6k7fo2EjuFdI9jNMbRcb1X4eLx+yi9dmRrLskeCh20ojoxQ7P3uqbd
RZEaX6hP5ndGl7FC40JACb+YrgTPgVTuvqPtT86cK8l5hADl6R2Lx1IkW3A85V0FOQ7Jd6uJq14b
mYsqYXpkqp8cMQ+qbm3Hjaups39dk1noDqJtbKbo8cdsxqhzlTy7UADV9trUaRvRKgE6L1TcAExl
jkysa0k8QS7NitR0PNnF/5eyM9ttm8mi9RMRIFlVHG4laqIkW54y+IZI/iSc55lPfz6qgXP6dxoJ
DhowHHe3JVNkVe291/qW42PmiHeDXU9bJrQa5ojiMyfdHv7aDDQ3B+bJLYldgpkToUjzo5EvzQpq
j+GoEfea0nsIBZxPrSxnMh9SsWXgQvaxa5ydyMwfcd64L9okHobJRahaWOEhxnHzGgKx8gn+AH8Z
69Erq/RymcvwB3mSsf2i17b9EtVgSDSjAEI4q2bb2J15YBtPnkpMtLEphrNeIiE2G9bGOfFWQOA7
rE2swgqlfmUNJY6p3Lz1DrYCKnb4gm5yJCIJTvJUaqc0dU73PzoR6b4MARTOjXkVTmNc7/cKlq0T
1TC5NWZ1QwMMNWFtQlamlZ4XWhke2pEfgTXEG87J2REl3yOWoxlt5Y3qC1lq2vpGMjWbeHRmzst2
4tEM5Bjc6teoflvsZrk0dAOujWY9ByRGbWuFurjU9L1B4PGlvnbdz2SJykuM3HBrE2pFc89k423y
5NBw9PJUHNsocIOGZKtTr9zwOggdA1NOqC7z9m3qkP089ROaZwfiVxXyJxnxNKHR4pNqnfaVTBUw
C1PaHdtmeYBnSApLFoxXiB3BVpp1/KC1MPAzILVXoSeVpxOL5BHhlctNDHV0GYLnHPTFJZWyOWYs
6Oy2zEGjxfhZ5G5F6jX+pSimTMqQth2CXuCuc/NzNnUBbVecVCP+mvP9iyTb/rCM44saTPs8YHfi
SDn1x/sBxNEafwmb3EP8BRzS6HjxBRshGcjbttAzbw3oOXBKETh2PVSaPyu3eJ7s+jwWmiAauvwW
CmAjMb3xnckOtUc82SNKPbY0PTZyEM4JqW9+JGfQ5u4e4j3OzRpexQN8/JYsrPqtqchmNEb3rciv
JlBShrZJ+JAjQ76i0NwDprSPbBkIg2dW0Bq19m3psoTzrvPU2yTHuAS7XVz0+MqJxbluqscmUuV5
qtsvojJ4vt3xeqfd3AMxlFx8qcrXAD/7vZAs25y6sQdi7dDQaVuKWy0vATd2uBBxMR7amU5qaZXf
4nb5WRJusHfbzxrGvIWUzJMQ8TUI9Xo/A7Pe5Nm0bJPEWg5LqSEgydC7LaV/z/K4Z1+JaThVmi4u
pTY8dQUyaRUWX6JYGzl5ut/UWuLl2TZbj9JTwcAwiHMmCsmusQIvYJf3i3OLBhg+ErW6rE36TQE3
bR4iXZS0s3tGNXsWGlC3LOOEbnbkvMRIfm1l1gfqOBNnGNTpMdN2PSfltzUyHsojtq1S6K+hgvDZ
VgW0oarUd/fPn6PbDEF9cbeWrD5rQ1cciLOjFMqGZA9Pl3Oz+AT3qnuc8wz1vsHHYTtU96F5WTLG
C/Mcy12VteI6F87e6Ed50LCCU1TQyGxSRc/EaCsYSVDy2SsfQdOMKYmRXEdx4iQ43dqCB11rKmDF
Vufl1vxrNK362rIytb1T7g06nUCWAQtG+qj8nFw/6UCZoJeElXFkIWx6lBeFcDYIPhtPUwWoamfA
nYTaH5eEeLVGyhnsUYWXaFG0DXu73oaOCRQ8OlAmjCT3wNrDNocaCJ8VpJVNr7uD3wYFVyGki8lJ
J/Z3wtDD0ziIL06qLw+NtJ6LPG3o54WfVKQUH61LwIpGd6+D80rEYvAjTQaPepg9S8+b4wTkbOuq
etoEBW0u9LyZhlHdZt+1Vi8CneFfdmHUFy0LtZee4Y5VwuG9N1P6oP7C2OO5mtJhR8z7cASsRxj9
ilBHEeznnwhiQNjFVdqIhqOVtMofoon9ecYT1WMQ8gpNs31Vd7lnRMTLwuZcu6DQLMMAal5p3Oba
jbCTOBz/Ywk6tF02tkXbxpL0d+i/9wRpRa3XV3jJNOs9Hcn5bgkDR65jF9h/agLclc/JS+6zIBl2
OPZG4nBoBSWGLHbgcyH1fYu6YXx3O/VasnIsBYOoJLgK4o2Iswu93gEwK9Lapcw0qq+OOZJ9gJtv
V5CG6Q1DyGHKfO0qwz2FsovPUw9QKhgXi4F89GWinRXTBb137gX3tS3r+kF08XNrUWi7S34rO8pc
t8Q3FMWB+2lwnYcmXagdArRxQzNqZ3yVy/bekegFa7idcNpykoU0w2wk64f5Vxh+TuIWkY2OmsSB
BH9xFrSTRMbERzwuge8OHPxYvuhxWdEL9C9nI2pBDk8QVlAg+uilnWW5WlbLnTKq6myvX2CXXiEF
d+Q3cGiJzOnJLltEnBkwXJNbpzMcAm6coCPqxGgT3rdTnxMSt9aeAER610KezD9huOQXd/1SWNon
qyztDVaHcGsQIfdQ4pTqI5bqrkOIb6TIa8UvIofFEYHtO5lvDt0MSfVU28tuRFWLjj+0z7RJbygW
Cn9Kq/rSginT5yr0l8R617UQPxWmJboHU/DUjvFn9v/vZd25LykrF/MSLNqSE+URH21LZuSUvQIx
2mpdgi85Kdb2kWseKuamMFF4o409iM/R0v2TthTfnIoM30ys0JNErRymtB937lRscqd3NnlntOzj
Fg7VZq69ZCrz10XPkXI5+Qn3Bv66qWf+G6x2yqpUbxyBjgOY790IQGOHHTW4Jn1Df8aMfX4zbjTX
WV5xuW3yxGVsAML+CHzNuXVJ/t6AZYkc3Xyt5Y/W0UEJhrZ+W5L64o5xtq/NOEchigdPjnTBxNK9
WaoI9qKpaHYYozgbZvmmO9zOrliYaPaBQ1bG8iWr4U8I9UUQG8aWOlaMa3O1M8aJrJeZA4o75Iec
YaCvY2bHy7kXJmFjZcc4kintZXHlLURHy0RWnz6PdfArSBfKQbpuIGamvc5S+qWozOcwoXeTFlW0
W0Y2Fj4i7RBXcXsboPfSPrjwdBjXJIaLGgRduif5sD4tsYNadA2WKyLneQpda+sOmLSgx+Lsn+Bu
Jkn0RetmAj4AI3oYnMA8tkLzh8xuaMaxSrodJ0yriJ39FNTV1wrM49kNltG7/7fsmcxF9S1tzOJi
aWXqlQwft9VCPYEEc3TE/NjnFGlJXx5qNd9IxxtOQG3N6wDMMbHm8cZzGB941EnmBJBMRnr/FkTf
am2GoWYEEt4hTRNqImjAdFivUs30qV3O8kB0AL8HbYL56scchQmztpImeCBH1og6Ood9VLP359N5
QtJWarXzRPlGE5YR4NLMZHvki7wWVkdaY5BA5Uk0nkYbDdzU5JcZahojG6AN8ZJwIKmb9nHMc3HR
jV8mfrr7WDtNOOG7af8adHHz4oyfwYHeLMJ8Ni3LiDfHzj9D1tH9jhcHq7foXiards80c27avPwY
+6J7DsWOBr7rKVnDp11Qyw4G3l0WKq+pxTfc1q9WiC1f6W669yYZ5kSuaTVeqTnc4s1+lOQ84kTU
D3ESPiYK55I5nBKKjx1xNFCHuc0tS/sRhK300AqljIQpJWpFTa61147almvZ7g3tCJbD9qeWxyfS
jTP1Tcxlg2Zdgtl3irw92OOxCYYnO006JAC4Wuch/2HoRsjsYbuOUixjGfdGgWnGyPX3TuNozvDd
2U7JzEMfD4wPtGx1nPR4ufdlnFXvWhWbPDIcXWS6TSqcdtZYX/ScDPUostzr/bsw1PAFju6ps6Ze
R9glhiP6ji9j6MCZpkugRMBIrI5CRvt8uX93/4JCX/cHUzsWUxM+hEUOBa+LftQCn+WmzdDxV8F4
asthRqCy/qxff4a6jVQ3yT7BtBXMId4ZANmr/VBwAn+4fwG5F+579Dj/+VmwzMa+6ZiQ2HJKHvTQ
SR44+i+nMMxvZPUkD//v5/fvDJ1MvmVoLOjGe4Ipaaeg70p8ZZUXyCRUaGX9k42cJba25/UMib9d
KzQvGSZ9z++3t+HQw22lIezVARimsk91H/bWuzkTg0icaI0PNTsOWppw/MJAYS51szPWCGM9nrFl
OCWoeVB/LymtyQt6Rc/Q3WfLgsYx4yA/mqwIQUe/j178LefKbjUWwdbJHuKCDpkIrPeRymtTlfEb
Gd+/ijH+JOAMUvn79JM7hhIzxXNNK6cDT4AxjPZ7I88GWAXAeR0ke8TjZc54evwBScCyhm8Gw78+
bIwjLnbTIBwisz9nhmKsFrX7JrQuWKBMghrx1wurB3xVhM8tc9RU2ajg3TrZLnTONgZVnO0CJLTQ
aWj4siIVbdGzfyOFs91E773x3WZeRCUl/XKc7F1R60xthpBc2CR9EGbhbOVg6ZuizwB9JQouU2Ia
m2k4SllOj7IBay2tr4uR+bMNs2ExciQVjv2UWRkj3qp5UMuwp2wFFLlpdHprMsgZR7vaKQgqKGVr
JzpS/VNASxyXJoa1KOsftOMEePazUJWNboXzQcKhEZw9fbwuu9gRvxANw9cCKLY+Fy3Lbr1j09jS
OlYE7PE79WytCsFsaTMG6PJ7NiiY10oQnLoUnacFFkGMO96H8oSRgtqaic77nk4uxDBsJByk8e66
hmVsRzelbbNnasV5OLczz+wxGTDPo8gRP5YxINpJ4ooc1ItbkQ6zxD/gICCD5rlo9GhLcl+8wUr3
z0LoObTnNDtEzvicVaRK58ETs+Ma35BJ3E461XsLF6gpSBbuQ3fXSmfeIr+ZibtRrw5jItfuaPGQ
lwFLSv10U5LQbaamwFno0+H7oXcce6TjQsYQsyeC4mCRmbOdx7bc6X3n879+GQfI8lpfn81kdjdt
AYljzORLBB1sY1itvquSgRYomulJNZ/NMj1Maoy37B0/la0fObbvzVQnbblLT6zwNOOjPSpLPoHC
IK92qWFYqnqfL4R0wdQ8CM0GoTIyUQiBwA/Y/cMhrHbUmT+MCUhFQ/dRBoUnCOTe6apDeBX/tCWZ
dS2oLIaVpJBPide7WNO6QCdjx24OpioeCW/YCmuymNLnUOlS/Z2h5Feua1w9iknjBofMui0JaN3p
HQP6XtsxtWaPKWmjVK1E8ADKu9T4fAIkEbs+KBgNpO0p6tojNWfBlE0xhMHRSuViEuQ7EowJr3uc
k1tL8jn7nzK2Ve26Hh00NhyzHKECt82LZXJsbod9kUjyAeOSuaHE+NwSDb3kCJPIIW/GsGFAbyWb
amKrCO36QvomyUYE6xISg3cXukONvxNNHYC7tsddVW0NLX0qnURuA0KmtosGXhqB9WbuNclCWDAr
K+hvwXd8YBwK3NBYAH0Di92Mro75NwWKVnO0T5uMgTCofK36AY9UbPOKpv1i4b3Ng7cS13WW00tp
yMn2GLi/9BjWNqT5lfIf1N1MV+ZvKJu+paxoG1vVOB4R1JD4ZO3x5b7XMy0fOhibehKfcGZGG/s1
7w2ozPB+iZc82nZ3LfMV4mfRiCO5HpY6bv71vClH1Z1iayDogkO87ozpYajecXnH27EjCBLd/ssM
umEjCpSUJVnSKuZDtXRrL9v0RGH3OUnS70ZEzpViMS6aGR/IGB10x32dp3Mtgq8mK5FH5Nq0dyb5
rNOujxyay9Kh8o3TL8CvIyI2zX+qMvy0hkgnLkT4BIjiTpYL3oP8p43J/wD7iTBZDEnN19zqQ49E
SkYNy6VsyNKjOUQzopm8Pu/UftCGm4G1jTI+WE3o+vc8SPAWSebmVVISJmz9QB3wHpbDeIJO8GtY
3J/EMBm7OtP2Y+PofyGer0rXD+I02xb8x1ip7ALw+b/FaXWZg3nJqsAnLsYjl/dzZVVQmgukV9EY
ioOJo4+2hClZ+4NdmpESkGrXlELfI8Uk3kkyrBBLWtEh5HT0Z+2c8W8kmTIdadsKo4NpIfK1pfsR
SRbg8I6YJfhJ64hTs7a/LDfu9nYkd7To6edn7tUVfbx2tIigciJ7v8QwfRjMagbnsnEJKFFy49Lh
kzmY8/Nf3uAaI/BvaZ9tWzZvz0VpaOr6B2nfQJJw37ph4ONQTsE9NpwmCji8C1ilmjdO3t44kYPK
xPGepI7rnriC8uHPb+M3jTGXydZ10isQGzsEdP37MzRIOtBCpIc+ahqGFEtK9rXllbl6Ly0Ondn6
YVYRYpIyy/4ib1x/9b8vAI55h0/GETrmHfVBbVmHrl2hDiYIah1Jt4wLkzh2dmrET7us2fGhNY4o
ZIh2/fPfbK6f/YdXNhTrJ3eubkn1EdVvOGVSFlmuGEHF9SOyL78bNXherXHswvgwYzpojHZ6LRbn
V2kvjefIG1lDnPZy0g3WZIF8ylJvho58aYpJMIPvz1nSDFelgEBaHOLROvxNnvoRes8tzZVydMc2
heSW+ShPnXNaPi4nY1/0Df0VbfHHVUFQMnTwUiGHm4ATiTTjiEBPEiS2DWB4EVvPCD2ohxkfCbWz
WV4Inz7bGo7/pm+xaZjNU9VV3bknZ6lv0O/ZQjswN0ZEvvzIRweoVAvjCrQApQeCiwv5OmjlbGtL
KzpBPZHAdknzKwdv4/XPn9Tvd6ejLAoyR7eB/KL7+PfdWRay1rnSlt/TN960PMAbXdQAS/svreAk
GDc0gGFJfG4sMDF/fu3fVzde2zaUS02iTCTB/37tLDBH1O+t5RtEQxbL1O4RaQLLtgPPXtumf361
35crR8FidZSyoKH/hoi3OgxfqCUtPza1n2NZvaHx/g/LPjVyojyDn39+PXNdXj48A4SaCx1kO7cV
PYF//3lpndd0Pkrlw921d7GWbDkSH4xWwiLq12bHOiKIS9r+ofZcVU2BzEuw25YOTcB1PFo3tjyJ
sHq+i0bzyk22haCqGiGjl0ruUxaspQvVY9jWPmdo9y/Lh/n7AupYiuWLCyYF3334gMhqDeYxsyRE
BM3e0rMoDknb3IzeCf3JdqejYWhfBIMwy+XtIqgCN5BDaa5WOeLooBCpSBkM+niTSdyTS2ldHa36
ZMZV+LoUb4Gql8OfL/r/uJ1dE/ImaG3Bfv/xmrsmUVZLpUyfVgMNfsW0QzkQKVEAngwIiF4xeDPq
LieEqfPnlzb+x5rHnQykkwa0La2P+6FN85bXzk3/nqheF8u8MRyUOwNhXNDLXGK9hvlqdE4Fg7Fj
1rVqapsJdC4av+Evd/vHOJl1KcMgIx1D6tCqAfj9++4b9JhkY9cyfJiBrFeremhZNT837r/osFRv
VOU8cJwPNRvc5J+vxZ3T/+9738WloxDU2Qxsfl9W1iBvHUiXX+n6V3qCFcoRMX9RDrji7HmJGUEL
ldMCDdYRjp6EaJHXQKLIerdjgsQyzfjeGPZx6Uv1OAifzj0xZk0F/2jNICMUch8zuHycpHFbIo4Y
VSABbvTGmbi1wVeKqB9z0A+dKiwYGozcKjS1D2Ec7gR9lg2GEbXPiaNFc2u5u7jMXC+R+fMgumMP
rPDMUGKNuVAz9MCAFewoK1SzhPmCx49Itc1ajuluY7CXGcV7AunNXJx2T2CTPI1GcAzXIGRpeLEd
TpcwMa3DuOZfALomfHKY36dRHLUEVZKWp8/NmoLOoRaq+LgwF3MZdrZUVEmvLyQaDc6lsLOXLkxv
fRsZVGeF8Zfb5X9s2GBsKVldtj0KiPti9l/pQ0VM9ThrgfLDUTrnJVUHlAbfk6h1noZOPzshMox0
RjOQGBQyreo2RVK89lOgTvrSMFymBRvW6IrNPju4BlAf8ulihiUVUIVavZG4RYwYkJ+/vHH1+xPv
6rBxQdVDqhfOx8SIMBuQrXAG9O8yUYXGZNHmX4Dl1fc8b94dbfazTNnXdFkCrE8ZM+miv3WuBHJT
sZ0ioSHHm0EeyodLkMVbus8C9WAzbRl2ilMaAvO2kk8h06rdwJTvQBYLlqOKWUPLWMtwvwiQa0Qq
a7kkOJVJvoVM3Tem6nY/WXXU/Zf8hliBhdGdzF0GfRA5izueZS6eJo1ZSNb80xBvcfamLGZSyJJ5
rOngNeNMouy7IypMKXksPHRY/H2c7gVX+DEPoOo1uMGOZYfOCxjX1z8/xv/DrkMWlMIdx4LKQ3yP
Fvmvu0Kv22gZHLawzDm6NHsewHTVO+Rs+IvcjFiJjlgJY1WNpqUsCRO1je0UIYpI3So8NOlfVveP
MS8m2QZcfWlgIWJtkx/fTx23DC6bGcRYqMaT3SKpsO3dVOrNAyA1ZP9PaVcAKMQLb5KCuY8WlOqF
zeAtjsr20sdG9JeT7u+rPm8JV5MgeGZNSvh4gII7hiab5qFvRrFAZkrUMv2KAEoogU8G7RkTeZ1t
6fOVfv98sjIigPTBPIOcE9u/fFy/nffX94LW2CDpgcOr+rDm57hzqjbQZ1+FxhoVqLCvd/UhZgy4
GXs+tMA0kb4y9/Q6S4OX3PPetLF6DFPoT3OdAyONAv4/vfRqql2KSUDKy7S8/+WN/r47WRwo1qIE
cxMFwsfSLBNRPFmVPfpaY7obvJP6KQ/1C+pYYrQZOwKKxbtSoPl/DAKX0IhDXfJouzHgGS1+Fgsm
lNFWb1HYNCdSlnvAhE5+yebxGu0nhL7PVT3lW5a7h87tqhdWiPzMxBLD0QhSrWcZLtO28maZNrul
dL8GRfdTX5B/lrMI9pre5eisqsLFPo8gXCWS5uIqrI7qAHiZo1AWWu1BoNSXra1OqoZ33My5vevM
ut1UmIXOKqK1jTJtL3vHPvQt0fCDYRdHmgUCeRBm76UsYq9PlvmRZ7qgKzn69EYD5I2asy3JAD5P
grHw/UvVzd1+mEt5uBcgJQM91K+iuyy4JXGHFNbjQn6yN+zy3jbfjJnjfJKGb6RYfc1aStwwznaa
7IwTDs5fjY4eZBAYyem9XMOIyHur793H+yKa0DQ8687wMtf9V71c8EZouxGl1SU2tOfW7DDiTGgp
bBlew+ozA/8Ez4Hr+hYhmPdKOg6aX1OBgj1xB64GO8G2WELjwchi9rg8OLZSTX85c/x+8yuDSh+/
sauE/luxG4OnrFBztT6Ifao1knHXM3Q17hw8wHutZoAwzv//T78yeOylLRlS2OLjebMLdbMbpqjx
nZQ8M62U16wf3HOiFRnhzFbsLY44dB0ZaKsqK8fM8x+9guot5/Lnh8r8UOAQlsRRy2QnxAxG1srH
Z6rA+mHUjZKMprXXGprThYeILXiNfkD2e8C+IU9WFFw12c/e6tdYSBE6qdJ2PyWpto+akVGZM17j
uPjOQYTGsalBEdW3k5ZzdnIZ5S/Rk2D855Uos7dLSZJm2u7KaTL/ttI7H9tLEEpNiwwWwd9ikkKn
1qio/9p7iEzpYolo249g7nmOFhn+kivdzwlIzTf3f2NZNPz7d2kBIaya49NoB4ufwJyg9b1+6wRI
njaZk2f7WWiAbtPFv3+JOcUjcZ84eDbKu/9IaSXNQ1oXRJt0i28CcKnrriOlEil6r9cCii4Gisd+
JsdrYZiSWMKPVaKR21JN//dbHWWKFtJ4xjkufMD0YIat9lfuzhq032Vif2/7bZO3gSKrmTAVEQzI
ljKRH6VKj4lWMddOZOBnyLUDuCNLDoF2063fzpiFGEj4xfrl/p3bxhSUOvQUxjZ5wmFV6E+F6jDL
NMlLF6w0y6AOj9Si2XGyJNRmHZnNFL3UPZsWqxiKufo173KExiTtMLJaDnb0FuWhOtg1djZmCejF
NSteg0de787M/9iv0AtiuSM2Q034gfqZsUyVyfqmxd8MYt4CkRPxLAHPdg3ZAQKb1kZvy/CYr0xk
gEYnk+HGc2IMxmsR9V6LlgU6f8qoIGPAasyyObt4gg4Zq/R2zh3nYufCo/cc7CtJUuC6js5jdZMJ
LJMqJHg4k1107DCK3d8lM/ArVPH2REJuDO+xUC8d4dmem3I3UL4wmUci5FmZ1l00UfaXBPETxUWF
5N4kQ6/p6DXBFbwFQa2/JqHuHkK0w410gxc8/1CteYZ0rRbsS22leRH4HNR+8hoWYfZYJwhmyxQF
FkFw1ulu12Hb0gDpM7rSGmAcWVdgb5+xy+PWOnIPhuSfRohXhVYcoqmhXgAOtCEGgDia9h+8s8dO
jMbrKFOxSetQwwNKS34uVX5B5bKqndRFpSjPCBeODh0i1wPOLWMTd9RPbk3UaRpYrwjGzF2CuuZQ
5vgh0x7ClhNrzH/CT/SIHrFa0YYy5NHJIuNk5vIYUuyjUV/MXRc0/hyPW0YfaVEbX4pcfSLB54vT
hghL+whfKa54UnuavTbY6ihCAysfqfKWjsW/inD1NYP5GeEsZ+cik7uxkfGxjXYjL5r0zXTjbW46
C3v8fzqUeors0GkIQkeljpHs+W5MnVdZ7lS7ryb6LoYw9DIVR79LMfWPpUFmY6ERKuCMyKuGLP6M
ErY+DA630d1dHKCwvcmBCZMWW/E/TfRNDxfr4LZGBpwIfd+sZ+a2SKISWyvlOi4D7tfFfFpQxryO
aMQ3aZxFiJP4Z1b3V4w8BqutbqEbobtg9yOilkhMt7jh1C8GAkXzGM5+W+sXV2nFUQz4nonLRLOH
4W8ntTnChR2IZ/QCvPzSEAdOkIFOnneipZi9LCfbJOy88OwZeZYnOVvVC2SGcAvlsmd4IjMyA5iw
FtmqP8J660GzznQspwgIsqMMSxfRULhuvTMssk5HAtlEF5ol0UkmrEKtzgNRiF7bNyJtvQ4Ygjcw
wLpaZkszByCqOzps+DYTapdoh52Gs+A8HiDdVClSUbR91UWP41WZguEkQ1h5cYsnKpXuQqs329GA
dLe1nYi9U0p7m2lleHIGGK6pFdavnGu3pVPIJ05MWFbc9lp0vfHgCi3BE/GMcSffYIZijWnbJfOG
zqWhIkGx8/dHpPeRAao70y1RxXxDQRVxByygXO16r2Tk3LSwNR4rHqaacnYLYCfxY3zwawN39Ida
u8BATYOQIVmvfymriZ5cMb6mphuwU86z11XhIwJi5yVN/2FjYMLaCsfvcqoeKsk6NLFtIuaVhw6T
xRAMCKFu7mTAn7aVsdfrWWxTkGL+lIXnfPLJKLSxlnTfiNhrDjGxTBBU095rkCWdy9J5bvVJcUm/
RX14cvHJ+KmLCG5G/L6PGWsDpQV0rpohf8vTt74VQMrN8ByjJj8OIHCYMiZnDebwtnGhFUdFha7R
lhwrK5aUZy2FnwZi3DZK97HsdHs/NXpzCNLkSRa0+rqKB7+sCojVOp60HoX5Kc4L/RTO+RtbPgsV
GlWutk6jz217DEno27aciV0sSNPgZQyDDyE0zIkY0fs0NalQEUmnPVd4cOMNefJaXfE06+rBTcSv
lOSvGfbVBl0ALmk1qV2MaqoImXcjnC3Pc85xuQ4A/8r3oJ5NMPXK3HeO4tycpY+o7vkYkkr3WkgP
TIBHnF/aIcwwCuAWI1NtaWm0EenoGbiJ9xG25R2umPwQLDVeCZdo90a/mr0uHihb0KrBp3kcG4GT
H1kr2iRT7Bx69oepa7zSNp0LArp+V6oy2iPd0smS4tJ32bwva2LLiF/Ac77+aobC8dZYaS1Id0hy
taeXe+CszRLqsAa91GaYkGjbT4gnblIJ9VKzVOZ2W9yWuSwO49CN22UlGDZDisUn6J1tHejGjisJ
ytZWeClnEKy4x6DvjqjyFoKPdfeTlT7IuLe/WvA2WgXgHU8TjLVpHF5QqW3v2t8yjRmzROobzG5U
hUkWnVyt29WBJq95IeddMzQ3SsofZlwfncFdTobuSY5SFEbTD+QcuA/z9sm2SUDRS0MdZU+Kexo+
mPS4H812/jrLKvCyMLuYre4ezSbXt4tAagv3nYiNcDQOHNF2fbxY5KapgGwIPaYXR9URyXhrzbQZ
uhY+Y65bpzytybmt5ct9LNN3Ij1ZWmPxvot3EmM2uD+tS1fUZ7mKradQALNJL2Uim5OZ9oyTgxCj
9dBJhHnjBB93ORh5NZ4J/zzEYWRc1GCdFyf7UXeJ+xAgCxI0eA7d0tzqSaT8GWBWy2Dp/dgg6mA5
F2QBPqAvQ1IsK+3E5BnIi94QJ8zliIE00AqCIDAnz6XrRFeFfcKYDedSN5ZHyoYiVnj8dneWd2Sh
OXUe7ZqlvdQOJGnlQpBxu257H4Z0ldA2/ZB6dW0Y3oS0dTfF9IhKGtE75vloWvXxlCZVRNqQ8VTR
HUn6f3S1rxEjyCZwTzGaEhDnRCIrHcO9LLDeWxXW93G1MOIQxSfcCAZ10XekxdOx6sQNRWvhzUkD
/NvqA58iD5081uitUTvNJcCeeYhN9S0OhCCLpV2NSsnJ1LMvwTTKPfNQ4ndyPPc2Xp9YL7pzY1sv
blZtU5lofpATpW2VVKBpNb4UotXPJNl5DFEJAJllQbO4PRrYfk2O5s/09l7z2dTP2YJeZQzSEyH1
ivH2MOwIUI0ekJPsxwV7M4AS+2L0HcaTcYh9+o/GDlNGRrpQmFMwq5ulxZ9Yxht/pHn0uLAZC+St
J+FELCBd+tAvyiVfkiYwAsqYiSACS8Z+dTu80/2rnqynO+AkTO3pdj+HIpreZ66ILpz3Bcs4km6t
7pqdxpNPju2ioy4k8KXpuTnJ+pGSuAtEHq0XCmd40tzxpONrvna9Bjk7VFCGlJUeChjqiU4OhJZn
mGYWhHcwCxCqtPF3e0iX0zT2OFbd/LkxUja0XHvRyZA9JKJ1We7Jul7UiBk8Dk7uVFfPxQIowdCs
decMj0HFa01D+nkQ7UudT58sYwye6Rahh6pS83HAZE17CMDMnLSI+VInP7YpVQveJqx5w3KOW315
NHvAA00+au+zyB5xIhE8ZP8KIsIi0FZ9ox7WvMbsLnHDdLSGcl51qXFq0oLzjeTeyFZTFQ6wtsJ5
NFjkKgj8oUerdr5DBzBxjp3rjinZ8n/YO6/muLF0y/6Vjn5HD+wBMDE9D+m9oZX0gqBEEd4DB+bX
z0Kq75SKUohz3ycqikEmq5gJd8z37b22N6SEg5EBY1qugXEDutMPEXANnADxKO1UzEUzosK7HRyf
x9LSl4FbZFfU2Pk2DJyeVkB7dYzUful4wNwRW1Cb1MSWIY68KwhlrxhNtqHvYD/uW2IYsGbetPJF
nwa7yPwkSoX1YFYjSS7qQls0SNZ2dVGG2yAdLn455ivTHL1PIkBt04tZl0fy4kuTZy6qjZM9MitX
SL+HMNAvHlmTrkXqrtYZyWHAS+2GiftAZMSeWA//2JYm9Yuhulp1UV+lRBEpC+j60/7hdt92aMLn
XQXDpW5R/ra20d/1XaWdotZwn5h93KU1oIfH6LMaCoAEEn3sorLbauF2w3ZU2Oexw34y3c7cE2OK
wVLVszVX5rmvMose3ZQqHqnzwkUdmlWpf52QMkWFOH6IexNAk9Hfpw3Qgi6WG5FMoUmZcO4TkP2j
BQBFc+878Cs/uCI81tW8HkOm9ald0E5hT9xtmBdzjzZiBrilNqcE9ZjIjKlAX2T9NlUb5smKnFdT
yh4cgFzmLeuBpCRHwknice0mHXSDJDcPTDXDFHKFAKnI3ihluEu6KiSSVmk7V/R+2Koargivt4xV
hEjvaOTGCjFPvE9pNm0buznoPQjLniaLY1Ww9QfEv9GAhDmOi3XjItXo1UZZV8PQrHNPvc/oAewH
CtK38tZYB9/gd+PBwfk6S1tyo7BYMzTr4oEW/EOXDadKwdVlsoIbsjrC8WhhFK0DMpgrvJ7aWiEZ
bN5MLKM6sp7CEA9OWSf10ptcTVj163NRynqd+S4+K83ZM5DINf5qZ6VT/FqEbf2iN60BkkyOdBNQ
7sykP41h2aA8qsiXfYudgRjUBSDkE82y/nNiYUEhNi5JBEvbfim8Dnm7P+Wnmll96pom3mmNt0ub
JN87ZfzVb0plnfg9jg6TLlhu0A+7IZIa9LNLZFsBFFl3HlKCOsHEWWVWXV2NiIWkF1Vfh8Al69ZD
l+WEkgDuFO+nTt9FhD3RajQY9tJvjF0aWhTMcqslgckJD1a6L7zRP5Il2K0wAbgkvIQKEnAwJ4Im
qxVwDjNUVHPqFtjN+m7b2pXYhF5/8hFcbnpdf7MrIsNS1TmQw8BK08STUg5RtwmQZRIFYnwxURwv
BTsKNk1gziXnb2NXT53D0KAbTOtt193dQFCsjVQe/ClsxfmBmUBqrp28IZzJMqiOitU+lKgW53VT
EUTuCJLsSvJApa8lR0rIXpf3h87qdw57iF0BAowAjWyJ4jeGqiWqvR3pZ61z6jv259yek0E2DU/S
IZkgds0zvtx93iY9olvTv1C/X8jILZe276uLxkZWOShBeahKAiWSqjxrRTs8tys05TPY19W5RohO
jjv5KmN9sltr78uAKw8eYuVZ+Zeu4j+8WQ+tjnSYvs3OMVahheajvixxVcxip3kqW+NBYkPGZjQA
OzHnduSBCYNBNGfk/5oqAR60RC+PHe+5dTvrScndL6xVZqXpJARcuCxzKWqskyrDQJNEx5Is6Nsu
s8qGH4XSpBDGNiOUriZNg9mMuUudqpauTE6lPsVNtMm9Z3zXgHFhDy8HllXWRi1z/dnxXqAofvV7
PDOm3XnLQE/wR2ps+3vdcJbYLDUiIRtSYoJ04+OOiUdyK0wJOyZwgyPOwVezZSFnUxiYCa20yNnC
EYRgGrea/hAblMQ0rRWvgE6zL8po+Mc8yNjtONqDm5C35IvPhrTkWSflr1LtZB+V6Z1fsfEyiWbY
RF5/7QZTQYGlxEuySxxyOwpnGzb6vm79YVl3hvUitdBaKoO1FXFmnNmLHrjlc1H3W9Qo+kIJ8Rjf
VnA5o6sW0r0IUR1zSO4iEUAYbZmhKWn89ajab4FGPQpXJkbvFllAN/Cs1ihWA5v9a94x7Li18anm
Xp8F/tBsjVH2OKuUbOmqw5JhIlyFTbfXB1qgUitPP0CQk4AM+FO/iDwV/rtBVaKPzIRELCrvHpFk
UrbojDPimlhqzdQ0unfFZK+sEQ6i9l07paks0L+Rsal4DStnT2CYiY64xrqZ740Z6B0sQuPYf7cF
cL5RjVwqgn0weQWnAb1+LaKw2sASwXoux69Qt4MSx4976vS224lO7+a9EcjFDd8FVQB2Uo9s39eb
YtfpFGtvokkaxfFOULycxRZAF8vv16ZdUYVlW+dkRb02CTTu3YTtFFOQkOh5M4zls4Y0cN3PwWs3
8UvbiPDIUr6cVQK8t8O6aRvkzbVrXGNr1DZTyqDeiqZU8qbX1Go4ECHpLwwrkyu/k587s2pWXZNk
c/KyqH3adrV0nY6NXj9ZVJoOoU1Qq5vbjN82kCTyXK4qdlulgS+MexIbKlC7Pkm7T6LWt6GJ69lW
T5hoVasvthm0XoYI8GJYNYCb9hcknoQPVXRKSbPrW93YegyyrSPq/aiq19GJtVNXAQghkQLHdtfx
7LARdabNTtJ4X6sOaoJTtdzNJZANwP75THW7aGeC/pqPjlgnUzOR/B4CT/lsAOHKNf0TY0uwA6lI
EDM23oixSvPKL/wO84veLpsw1A51V570rhdbZcAATi394u7y8xxii6BaVFCdwumyjWK1Xkyhdgtd
1PdFotd3SRWZ29RsKCUq6aU6ic4yr1bsHyon/6Y6ibMspFmuHcQJFCrg8VPx1R5KpqptRtcjr/JL
YsFy60LcfB4TAgbzLZLm4S4kr1bEgzPpN8JjdJeUjrUXbaItGD4uthjABXSlT/I4Q/QYDOLASlQO
Z2rIC6OC4RFBO72iWaVJV4phZomu5mmMh7OByw3jcAGEuyiNq+Iw2Jp67Ww8IDPzosXRyF7ZohUx
3bklVBisvu0a+CmALijxNMKJlsiZcvFhd8Ey7XV7FWst85qiU652Q/G5G16dAHeWUnhsMfU+OalV
+uK52ZfWomgyJA91quuPuhxxm6J/BOtR7HVLvrLnDxaYpgjJQ/17ZrZamELPDjWgkpWBa3tGWRum
gm/eVZa1HBk473MGI0JxdhaLplXQm1+Lcgif0Bt8crQCPLxbfbeod/rxo0PGw6Ft1eBoMiBraMoO
RDdiOqLcsiHt63tH9DzWBiK4UXGbT573mR3RQ0rF6C4Hpb8Ig/jctIlKJyMcVmMQYDAlUmfDgv7Q
ZZTTlcgb7qtC5fFpBguPd0keu9dZIO+oSQXCr694vJ50lkBHozgoekgOUzZk7W4I4pZuUPkUW229
KOOq/OxMVgSvK/pzWebqtdOyT/jpisuQ129ZC41M76JkHXeK/TwO+kSoG5VTPuD9iLvRXOlsvTZ1
60YsoJT65PeXFgpSvrYTb2HYEaJgSmxzCCSMVWICFVhNGR8q1NOk4o0UAAd9N2KRwc+DTHaLkpNC
l5uos0DP7ruofyaLr19B164Pntbtjak0IgYpWW2zmUvzajihoxtOOkPZQul7qrrt8Bi3vnkhm0jx
ZiYfrSw7VrtJQxO6LeV9gGVzIyTpWbcfh8Jr71V3axI7ek7yYJ3bufboB93S1tX0c0V3ZZ2AqVhV
udY82mW6ZeG/kAK3+2zp4VXmfoRQAypSedGK4XMH9OQpcLGBO66zlOnCSpr4kI7IyNzU2toN9Cl2
8Y5o9jnxpHCNXfzIGWmntKQj/A7g61qxXN/xz/fvFzmTM/zv/MN8vURruYYXsrdO+sV5SJ7FK9Vg
vSDxddaRhpBBcqFttGhYQYQLIu2x6CxdRmHoAMMGvHF16Jxz2N2jYycnMCKXFrqNuVguT8vT5xPO
stmLMyNmedYv+6W+snblNryEF/nkfDLewN6w6i3IKysp58zxiPJjdFeSdgqg3lrG6cr52tOu2qjb
ZD9cCHx9qD8TUkUzMsYTZcN+mlO4JmYJJ5jSrNpuTS0f9ypKEBwk6ikY0mFuFcFD0BarGiAabika
lW3hFBtAiHLtRa2JFb9y55ExKFuny07Y7vKT0wafuzzteVDFkr618TVmITBjOauABo3tDWj9QxLL
7iUvgAG0vZIfByR3l7ZTn0Y/W9WdTJ75JkKZRORelobJM5XkuVUhQYitoMRbbprPhhRUzCKWm1G2
NzB8ZHyI++dqKWZ4bIbVpekWODJ3lxhwlXd/sa/4KsuiEwtrChK4fbnx4Etwnz9+tIOIOmKB6+fG
wLenYAGvrKvd7cfbd3HNrdGm6UGjnbaj83VQgkNK5XZ1C2l4l8rx148V3ZENGcyLaErjyFN7Sue4
ZXJo9MtWfeLc3X4zegSkhVZFhfiWW0S4tk2DcHX7pZfL7Efcw/QJuikw6a/Xi8ymCIcH5688j1uS
gDdlh/312u07sDbTsM+cneBa1qb3rDPma2/0SLm9HYkVFuwr6enOfa3AhkOOmVf7+XpokqreqwUJ
Zzl4t9Eic+j2N+sp/+P23bvXohKAk1Yl1Zw+6eOYlcGqsnWMTPWURcaEBhFqihJh55PtamydCQHt
a3SMOkOPHuAQolF9y0H568vtNd+uEkp6+f4WvnD7Qj+W2umP1Ixe9OBuFCQShsqoL60QylY1JVRM
b9TR3v+hHfz/ZP8PyP4a+jCkYf/jf/+vb/3/9L/ni5fm5R/fMyrMw+kl/f7vf66SvApfX34G+//n
//kvsL/6L9XQHKGCccLmYf1frL9j/0sgILVcJKQamkwA/f/4D9bf0P6looVHLaOr/0X8r/O2Cf79
T938Fw4d9HMQDWyB/vS/hfW/aVV/Eh+DoTAsNlCaZU1qQfUm2ftJOeJ3PaHQRd5urDjB2JsSfKhE
ebSnTndueqnR8Q8Cmm5KfAjpo8xbvczndG0WEVqCYgz2eou7lZC+mVOgibGtKmPy1edl4gdMkhlR
lpo80lFBpqZm5doN4Gz/dL4vPz7sP7IWGkiYNfW///lO1YrkBYkjwiQdLwonWH+nvC9Lf8T60jdr
lUs1p4O0ipUpiN0j0zLTdagWBJq2rv1qY6364L3fi/N+vLk7qbZtk2AE8e7NKyOSmpZaDSiBAGop
QITEoDQ6BEhXtW7Wev4ZH5pCQYOdpYEQ6M/H/tv357KR/mBzjyEU/LvyZ9RAgAwUttapU18Ms4sX
WoeZtkaQSBFdgfuzxSqzUMO0XtL/Cz+QFL9Xmd6Of5K7ourktvzFKQIsuI1Z9zdry2oohVc0cyvC
6Y0BIJhKMxn1eONjUUE5IB0KsMNgQnlfo6vJaFjMjKJSPjglJkf80x39n09kIPHi4YIZ9+6MND1R
C0bRNGsUZmIGxiyA8myWHyjINB7Od29j6TwuNhJSQQXkvZa69h2jlqXXgpWdZCUooZZVj/YZ7sA8
Fo2/U/3MO401fD9dahCcle5iVyilE7vUDwVppkB9hNhHoel8IAh7p+7jDFi4cR2kYBoCJWFOZ+in
Z9oqJV5HrWnXdflqezSz0X59Mw0XQhTpwSYrUuFFxQd3wq+n3dJ1NKI4XzREteKdg8cLYqpTCIPW
Eel2c5JDWZSrEHX+fL//7qzrJrJFx1bdqb/790NTscJHGsqyde0Tjj46HEZFfWeWIOf74D763Vn8
+a3e3UcIcVE4WEm7dgbQcG1CkkAbUTqBymrYJkVDMJhhMBz/fIDGO2Xi7eI5NupoA58jNzCTz88X
j72TcLqOBxoTWDsLlCbbuPhvmtCmqV/gXpXuOYiG9lgU3UND32o5lHLD0OCiHbXZMSSWsewiZQ3f
Wd/EBAjxufWVFIy7TgtCYejjQ2lBUZatK2nYh2+Vb7Am8SZydS/nWeW/gbEfN0N8Ye/PGon6Dm4O
PTw4GE+aq9YqX8zSCjcfHPl0Qv/+4FLtgsSiCcuxcSG8u21RRQk9b3hwEx3YjdaHV6OBLhr4HJUS
yGsDFLXsJFIE6T7UiYnIx2T1n0nQLr01pazeJ0i4UZm52qyFdVo46CkM+nELP4QNLblZdCnhg1Ts
LBKL5bw94nYC7V2qC23U4VnoBJT39Tf0GwpYsk7deJ8GAfxfj1p2uNHznw+ZwJ/fHTNz1zRYWfz7
7pgjSp/xyM5tnZd2umzbcd+V0fc+H4Cxd49jlMfzsXUwiFlWv2FzjVLdesP8eaLTsyrGSDn4+WvG
9uOAd0gPRb4A+f858EZtGRo5/XUENaK18rnRiJVvJPaD23ob3NqR4gSPad9IpJ/Mk0qJyU5nNGsk
WyPTUxGKNek+dWvUnAq/M6OUjBrn6mIGbNoD6NaZmQ0lcQP2UW9U8kfIkun30eiDyg1snWZVueta
efWL7tGRe0AU1RxoM4Bc815VrUfHSu6ryLI2rlAKasLUr6TjzakLJnEWzCtTwQGNG2GRUz+btWb4
FM4rqiAzpyEC2PEfjYhtlS3PlShmSYjwHBvkt6EgdkApsoHmTZly7mYJVUrdudiLQQDMlUX7gIwG
P7XSnP0u3Me1ma764rEMAYQNJgKKXCY7Uy0bIukbsBlWRRq6VO40pL+z3P0WVNa33K4ulvkgcvJH
0tL6omviwRzNT3ZKK1NxacRppHh6toGc0+GPVLJ9FL7DBmny3NyCPxmvwllWQVQOhg/uql8HLnyb
rFoZilneoRT7+wjS175F6ivPUYuevgDS5UgotMAzH7weHh5UurmXZNkH4/9v3xUDJLYOC3fse0ef
W3F3uGPMtKs+1UZ3Jfbira3EqR+Vx8qMn2NXfPrg6ZmmlL8PGJNLFaa5q7mu+MXhgldIZkrSsvYy
JR4romeGPrqvlIZQwBeLdg2F+D0tSASv1nj585v/+uBix9Cn5bmLe894H4Xjt5aM8K1wuHb+ib3+
Khp0NC0j2nCaxzu12djKq9LZ6Qen+b3NiPmBN0bCyDrXMAxO9d+vbkr+TNp0nOdJPOTyhMG6SeU8
8Yd+G2chfm+dBEyJnzoJxhO0OPgdWfIi5BMQqY+scL9Z/vFpcDyRUGRrNuuOv3+aOFRGTRRuve57
VkE0S2Yq2jxUGeS7pA4d4QReHE4oVcJpzs+4exdJQqp8GnQPOdXQtZWoiz9fGf13l4b1MFlAmkVV
zny3EqHAaI6htGuID7qDPlpZFlAZVpQFniifv8ka3xG5YagVhO4z7yXP7LPvBttTD3WifY571IIo
Pwn4wxA3o8IC9FCgXua6LhrVf9Ai/dggcz2xFCEmpaPT5aXHcgzeAtPrl1NM8wcX/b3X/nbRXRvP
BLY9l73au7WIbyqK4gUGqC5zdNekGPjtSYNKt8wkTbZEA/cso7CcS8NE+Zn08WasUQEk1vTgp+zW
alW86CNLFyGBjiJZ7YpisiKjH8QKsbBB3dLsyNRF7NOWbE3nQdVze+mLgM64iUy3cg9ubzcbK+eA
8W36BtNqnyQbn3NEUEb6werLfOen/nHILl46g1Q0hrPp9z8tYj2tctPB6eq1RNLbBMGG+OiZHSjD
ZkQ/LBuwoRYejaADl9FmWQ88/C0KlYUVsOCXralsWJ6jcPB6sWADSLgPCjZaJwDrUQV9SnvK2dG0
mQUrDWjtq+J0uNwTZ5dkWk3velr/CGORFrR5KOcjStEL7Ioy3jl+5y8LDyBnEA4vY52iq4ohOSUe
nXFdre+7XLz++Z5+75z75Wy8e85ob3WokocanahGjyuhfamPGm1IOyXSCLHRknGhmCP0ovlKnoyr
13CXMX3JqDn/+bNYvxvpWYAzSTMKafb7oY/sOLMbqOyvXSBwa3Sqw97U4+fWc5ei1IZDaEkbcBU1
54oOO4Jz7Yx1Iz7bhIy6JqwdPvjBy1VOaeE2bFWHve2mxqwaUSGn0xonysp5b8ZfLZ0/EpYYC7RW
brEL4y8uBf3Tznzgzz5UThstCGCC8CJzMuKdGFyTE74l5NgBVdLPTYL/wUrFp7Sw6LPRyJgZo0fW
bZCwfle3uJNZUBgO1XNoOqvebVN6es+G6b1odv4o2oi5HckQTs7nFmwzAfHhISwNam3+q6NFyQeZ
b79ub6gToashHoykR0oaf7/p4cjYsRcxnDpm/OJ7xIUooxrM8pE1/Z+v4m8GScE+0XTZKPNX3/Mk
cGSLjE5DvS787I3ABCR3xYah8+J0oB4CTL5ZagZzMzMf/vzGv1nycoy6A3rANAXcxXdjWekRDmF7
FsMzcWMtcn8ap8ij4qb+BieMDiDcO1tvm9mExJ9ZJJAs04GdPPHQ2EggPRa282pa+NjHAlTWEFTR
Mg9XnoDK9OeP+psbXaimDtkMwonKxvbvVwP4Sqmj6EJBFIAj60oy1KMXqSaXXsGNFIZv/y80mN8s
aqj46ZAAsXRh5Xp3C7hSqXuK1/Vak+1JNRAQK8rCtnHHCfvgI51E5VeT3kNSAlWGOzwXWx3M3wKq
mzczcvPSG1WzCAD7rqqJojuGw0NIT6tRPloC/bpf40JaTJ0QYGzzF8Nz2DbSCiRjUufkzUItbOy8
sQ3hWo1D0rqitz9fjd/esWyRnIlL8qtnEbVC7Kdtj5E0O4LCPcLraxZ6Jk4MzsaMVDSiMUca5spH
N+yvO3JH0GKFzzBdENMx/34bRKhpco3W+Todm2c0KFeMqcrcw8GExKA6s12ZoxSTy7gP8C/5yCAj
UiICqbAP98hdcdIaWJIqV6oT78ZRFB9Mlb8pRfEBbTaPKg+z8wu+ohtaawzqmCdKMV8YVSQbmQYn
SFEf2Td+D0JWx9J0VkJnv2YP97D8F545kmJdwS5nFHszBk7hny+X+bvrxQqZK8Xu1jHf38iNT8Cp
QZDJeiDyaKWmQ7BVMmubgFZaAIq0TzW2FCBLvrry8eYsWDiSUEARkXCH9DKk60y3wnuj77+3UdDd
txqCSq+m+ZvtXcUY96UTnEZGmkPpli0RLla2DllonjLmBTfSjo2jgeRxA/c4ogQAZsISLlThzIIf
lc91ecwKdggI6do1Lm7cJb31aWyTfKsYkf2kl/7rWIbLWJKg10FJPiYa05pRjcUhLxZ1yRrgzyfs
N+cLCokgqBe8EDCod+NioDjhYGUC75VPztdI3k1rjoRSZy3Iv9Z6CIP2ioD/Leo+LGL/Zq3lMuvY
0CE01XHeF7HDCC48AB0k3H1ibyKV5meoeES4gh+cO7nQtl1FJjwE8R2g+W5uGKW1Cwbjv7+nYi9l
YXKfuhG/zAxFVowN6r6SyMDhPPVhySFQ1SmXEkxBoL3g7NROuDwOOMzrD27X3xTSyVE2qOayibGp
5b97yvWRDnve8uYNMUagSoO17uRfo8L3D6lfEuMLS3/ujyNWZX9VBEBT/3z5fzPKwI8Qrik0gRp7
ipP+eb3LSikjzNMq10k7Atlwt0hjI6euZ2GU6gtymj46YrZCBn/z3QaaFbbqQsyziXd+v5d0AIK3
/qjxnjJ1v+a6Hc27ohGXnqIN2jVA3JlMFjfvoAI/iNvQezXsINjbcKPxtXvuJVJeskgNli0srlk3
hWXEHbmJ6JUPtVaasEdhWjY2wUgJIK9Hx6vnxVBZM9bJ8UGJe/uppsRUq15xrwfJcz1IhJZ1Fb00
vbsyhjq51uiy6CLkFjMg1EsTOdZj1uBVx9uFP1bvjefYNL9KEaAO0PuMJ711jr42/SFT815iVDoI
gTQERHdUc5QH02MZaaOwnFqpmKBb7+iFCfKB3FQuliqr66iT8NV2xpXGRvnYvBk5grqwl+LZMZCK
a9F3SV0fFdesasMHmx3ENe8s5diBUZ4Xacae2wk89y6yUS4QxrWfJAAjJOGnOtNgLQ2G+8mro2xt
2EBZG900z5mbPLGSabdV5I+nHueGVbTarmncL2yC4mOh9RFgeyQrzJDZUz9ED2rlg9vtiIhwtWb4
HLBuS4emfzFzK2HsIC2T0FOspzg+58PQ5vdRaH9DLTV+U2PtmjnJ5yYNlVWmm+FxsNvw2PbNK8kY
gLYJQxhnTpqjLoFAy34vkdixAevMmgQAXRhXKDK0tBfLEJ25nZBdS0gjq/o2eW6UqF1r00+3lwjr
dLAjmOkCEEF4YmYPT00OIHigTHJ7SXMIKmgcfY3ztMOby5dcNeWP726veXG/qBHmryftdhQb1oHS
ozjcvvvrS5f6cll01OQci3TGgWQ0vMl5ePS6ITz6JqodoNLl0vfifB/0Klxw7FsYJuzqSy+IbRKj
1xAi0rW723djmibLJAFkG0t/PCt5RYY5+pncK8+3V+j8DecwiTD/jjGi9MlO5VmXv76UWTsPWauc
kJvT66/jfp1Rft/UQ9azxi3Mxz42MGFDvO2adpw1nWeifWZLRWhB+TRwBVaBbfsYRC1SZqcEjiHT
npUgR/IesJdRWCarRaHcNQW0iT4vr0DeIZFGmXLRKmrHMCbXXq8YC8Cv3oMfxOUuqGt/fvsxZYl/
HDCItghkK6ngt+4J87mwTICmAx+5icL2QkID0Qp7vQ68K4nNoCqVPtnKggwEjeCSVaQKnJC5jK4U
mOSyH8JxMQ6C8ruQSG7UUO69sYjmjQE7IRmQeRE+BfsDFNGTwCszz8wGnv7orGvRj0+DqVHC8OV4
zBRvfNLjdKcgNb+malU9pV+S6UWzDpItQmseBhhDOBnLR99zh3vRwHS1tfIRK365wHlJlN5oREuR
g6kd2BKfRR0a59t3LF3Jb3RmNlBeTCUNa6RoMKqDXY4k8ZbxF0LyrJ3tNGKXBong/iZ5uvFy4qBS
f057rVpbEHJSjuVxqlHOdPg64Kh9uYoyQ7tXiZ5FMnppCRdZuuS4r11CUB7hUYmF2gM5MTAmUZRq
k0WvdcVRGfRx3xf1qtb3WtXhGqVSf21QA3/xe/OTbLu9NmbZWXS6ccpr7pMc8Cx2qbQ51qBhTTJy
X7GMk9dl+hY1CMJyct9Kl7JGKB5lTXo/pu11cHrxOY2cbFnLot8qUIU/Wf2TRXzQk0F+jFEoFI6z
CA1UWjqf22BX6oP4Qv+3x/c6Erak+PEnS9Bon14XBqvcpCDtUvYMq4aT148Ch/Zcr/Rh0wIiLqCQ
PWVD+IWBJPmSGR7/eXwf6Xl1cQjyfgoixJBh+tS3XXs1nPAYDE+FWWoPTuXmZyftH/228h4RuMSn
qFG+3X4iWDk8ZjUgntSbfF6ZwtWg9nplkiGzTnj37vRlaDAT5cFo7hNaoIsiwu5tIDdcjBSXNoWu
DY+uJ8xFGBYG/bZ8eEygSiwTW/3adyBxyjyq7wkY1I6kNt8RwFbfY6+s77We+kGfO3AJ/biZ59Ki
7Jy53a7L4DmV049R20T3YVYsRKd+cdNKrkuntzedcD/1RhazXxM8izqJGopJdKEfh1/r71zobiMV
FMtt55gXT9jsx/E9JrV1oi2XzrI+dhCAN7QpOowXDHjiYOGyWlpNGCz60Ec165TD+fadJHxsgirM
rRFf+IAn81L1dXzp0yI4i+TJLX1/lUrQ/NLw9b0qDW1f6FRsbNJGFgIK3k5ozL1u6RLRCK9nb1Bf
i4vgZA82+eFaXOzNIlWXdR25axDS8za2shUt2vqKGDReGD0hf6XuFPtUmNylNjLY22SXm/w2iGAz
UnQdT7cvFn0DLXbVtVpXPqT8cun4mr41Pe9lDJu9CIBuROV3wim+CY+QvoQ6GwewB5qzbZOAuChH
czEb98twCmMiHshfWJkWIflNd/owbiq2EbMpM06R7towitcwju/i2EPPiGLdH8PvRF+tq6KfWUpn
LrPa5FOw7pM91Bbb2Yz6SPMVm1Id1M9NCT1Er14jecBPu2YDg9Lc/CxDcacCaF9Q/rqynF9kCKPn
dqwz50vLB5wPoDo1ScRsnvWhuYzd1FUuzoTKTLMunSXPREliz9DWP5OKRCKq9Q2d2BpE47rXd550
GdaUt0yGp0F3XsemJ7GOiBPF91i02g5UmgSsmNoUc1qhUEjgLy9BV0FvQBfIZijaafn41A7iUgpc
T1pSbONq3BpDcpVAUVq2TEnRbbEkZLiftRUBvus6hDMu9fXkO7cSWo72gAw5uGKF7RYDEr4Jtk0F
Mh0MThtLVovDKjLWymq8l43sDqJ4jONSzkVk3UWmOs7b2oQQKD1WBRb1Wi/FSho63xwtKUk+wVAz
Js01c707MYwlituBFMqIlYmiplORERYg1bgyd85J1DrLceyaeeaSMYM/MTVgbWPDOOPvfwlHsbLy
kdiAauCADO1LVqgnSiUSd9w6U8ltJjJq4dbja9CFyhTcuW0k9xdzkpyXypgAy6qc1aCURz1WowWK
kHxeFsZFrRQDETkRaQR7zBP9k946p6FG+CMtblXkgLCz4qgG5lieOlvJyFjTqhWtKjnzFLzJfq6f
LIV9BGLrcFVL3d0PgiHBtL8rDUnsZL+/KZmhzh0rh2AyujjQxqtau+yQNQAgnhBLU1dyENcEXMUQ
gGYU/tHlEvY6k4TGYPSlaSHGox3IFp9eEGIm96E5IxXXwsdmHBsilkGuCvx/lJJJ0ZjVbfrdiaI3
4ubwTaJnnLWsLGa2rFZxyjU2Zf0kpPGl1AoEBlhCrTvzHCo0o31XMtZ1/aInRhEigMIJLhBYKxZc
pKjZu87qRhFTuzY5So/AGl28oOLwcepZ8aoSFryJltCjRBMLLYLuC3T9YEzWmEjtP1maoqztrjtX
hUS8TudzppXdvs2Zlwppb1M9hMlAkrPhq+O2LttvGRNgBObo2gzVWWLWBysVEAoNSWEfd4DTb9/V
obqogGFuZc3U01fmGld0AXgB6WVos82lzmhpRbFPHFNBChLs3azMZ6U6uUxCN1vkKjVjJwImlvrV
3iHjApVB7cv/w955bDeudFn6XXqOf8GbQU9oQE+ZVEqZOcFKI8EGTCBgn74+IO9feet2VfcL9IQL
dBIlkoE45+z97cVWYG7XG7vMai61iq/WiIGL2U1zMTRJR7HWmx35L4h+qW/qjRhq89Dp3c1bfmFD
Ii84GI/V0xgdvqUQckZJY3xJ+FxfO4EzZA952U9GA+mFbJj04lK7k03bdrsedAzLFRa3Qs/bi9Nk
cOrEIvuQI3DG1L9XeX40cVjt8RX+IMCgxBGXNxvRgwLrln9CnjFcIEEOY3OkdZfE8aZjNTmHhGE7
VomBWHNE4BgneQBF4NmXS9Ssi2LeD7rjVCMbGXCwbUFptpf1grlg6LVmcJSasx8B6p+kcmwkagL7
TpEw/2+kD1DU0d6kFpH7vVxbb6IEv6all+1nKS7pEt08i6S8+PD2fFwqG6tDWEYjCmi06zYbuAOK
kI3lv9xActgZ9VxeeHnlaQZP7SlBRr3PiT/Ri4uKZQF/kCNAkYfZSdQxL7svPqFHIdei83pRzR50
utJ4LYGvspw4JNgvd2ZFwFK5Hg5OtqdN5x2bcooJ6cqTy3qEIfgIPIcqCJ9/axvDMa37gycblO69
bN6w/o3h76saqMgLH6lua1vOjJKCKg9B72oHWi8mzSFnrXorqlj8vtlX5A+XLiL7Ya6LMlS21VJr
4AoTXaedJSZUg8J0zzDDh9XdY7OI+zuM3fGceO2NNAC/lD4zNBDhic95zfD4+BTKIl6Yd3xTC1wh
BhUcRiZQNDOphilY8FtBx+pWjCASsgB8ZIOXmC85zpKq9WQYJ++zb0QXmnxyX+QSh015ytyGrFw4
OZsOIAz5LUS75f7C+aiP2kI6KXL959Bpw9ZYsyf14NdkqnD08VvmpGQPA2mRMjCWBMlFVe0Lut7U
IxzOqV21F77E5dldbw1izc83uDMwmi23dsujnMbI9lZEq0KbjP2s68lxvZ1oAIMvxfI43SX1DsHJ
8vD1Yv3x65E+WDaUvpx0w+Xe37/n9+X61IrI163oNHAh60tYH1WvL3c9/H1deu5ucbv87bWN64tf
7/79SpypeHPMmTyX5SX9+SOSKAH7NdpvFXka7LmXe3PNObbOyGk6rtW5NEd1Xo+K5ejP1fVove0f
j0PKUYRdV35eb18vCPIgsOrPc724hY0xJg/rTXNazHspqh+twuzj+lG1EYFnw4Lg6p8LgE/4keeG
d3s9ZE3vznYwOju/sM6VwV48aVqH0GpINZIk4l6Ho4KGcgH/O22Yk/F2GAXskHr0/I2+zAIJnMLS
b6uPMTPUdowN/ATC/cmJqN7oLM6HXCYnS5QEjMed9agmg4DOqBxvLnmpQN2KUAiaM7LFPW4Tiwlz
IN+a+fBOUpt+mBPB+BSeQebstI5pb6r/8CldHhJaHdTZn4T3lR1bspMs5JtGzN62FRa+HJu1x82L
93ZUd+mYTwhWkH2OabGLkuitomO/0dxZC/XZ+xZ4j46hh9VIGvYYF+cIcOTeMw2q/0h9LjJKug7U
8gJEPAiseomEtqUHzqdSIS4q5wYsjPk4T1aYYpLDN0vy50DzxDLUtcB9tPU7HT8waj/LjfpNbo8b
a2AInFYBNLGSnCFPyC15LT/ST0BOnlKygDe1ZbF/ih+tanw0s+pD2c5eCA38xJS+E4UeHRJF4eFb
5Pi29jmbG6qKjCnCiMKCwo5mET0WOmKQygzCiKTW7w286Fdh1V/BjHV6+RzlzXCQse8TJesHj15f
/QC8lOzJTfxVx92Lpppp3+nE7aXlSBZr8l2QqS1wi+j+IkuEswpTT8Lj6w5eVQaXWKJNSNkbGeWg
QUh4d8vIOCb95wT51nNssJ2p0+iqoU+5GNMJbBxqJEsnjBHEdh5k6TbtqnSnN6Lc4RchInC8Z/Wv
yo5HGBFL3KgT43V1KgIgUgOThd57hyCW7UYQKFZMMc6PtuFkL3PaWkZ+1zRJJG80v6NxzO+evZhM
pH8R/ZiiI+uHJwvhGa63N62o24tnd0D1Mkg7ht1UtyKtj04P2xXcFXE04lXjJVwcWh+bOuoZA0b+
uJ/twg4rrOPH1qy/U932O2Y41SH2zP4hxe4NxW4DlKo/1J2Kt+XoyV3PeBNBesNEUXgUhBW1Oy0w
sZd0B7gjfaGgmQ6EOvWbjLksETBP6JgCdibsDZAaXFzpfu6JLcKLiw+2QOKi7zISAE9rVslqaxZu
WV9LDNmMjWv2wfiwrAh990wnEVVU8tUjDR56iZXurEzKq6I/1Poos2yy6OG3xKjTB//LaNRY1jBV
dfKhiQ4ZoCp87Oa9i+kwtKOWHnO9gjmF+qN3yLxrSenZZsTVha7TBge0r0Boc/vbUOj9tiXuk8xA
9vuECsaUFdvZSN+sEXFpWnbOjpSgCsYtm1QZg8QsmiLUtKKl+0FimleR7zRP5XTAMfromIXcJ/yQ
gD7XqetwROvtwKcGW+xUElG7ACJIE3a2xCKxtXcxHWEpdI6F/n3RgBGqy2aE/w51HR39Yv4AaPFd
q9KvWlV/dMNonztj1jbs5N2DcJFribkOgTMIvkY8PxgBkmhG8pOY1HAsnQZbW1oRTh14t2RIgNdZ
hGs2JXJOHIoIo4P0is7J39UItjl12sQQyXE6ygpCbabAWJEn8Qv+3PTECogQpu+gAjcjrKY8I2R5
IPtdkut00qjmIEwbF0HtHruLTbxnA2bp5qutiSgU+FpOldE5bIG04DhBZGu6bADllCWfiDH8FTm3
qr6DIdWpux1r6QRnj3NlBLdkCWmaHfZmUvDVXr5Fg9UMp2Y0HrxYUsSRs8mM0ju41oQsk43yrVku
hm2W2LTmSuWdlReQctzIaxvU+e33hcnaqKzgI2oSNlgMIfZ4qxn9bQx6qQevSa5ViUzFSbOtxzjQ
W1gak0kclDOAj2gRzl8oKMedidN+I+JIVijoCH8UrFTLbtI8ODI+BZLOChGj6BG00t+omFRczzu6
UwkUMG1OKuokhMrvtgGEv7aIDRuIld+9tn3phgUiLFpb0bZLyBojlDdG5spqrRHhSItoONp6930q
5+TkRT0/S2y1CNoG5xWT8I9k79e4rOvOjCGmBQuuUxWX1MqrDVHXoQuM4ucg+p+mPm6BTHHW0FPq
2BESfulO7xV+9QluOw5ql16oj11Sq6+onA89O9hHw4w3GbXMpkO6uTE7C3WNnL+kZmyHWVq+zSq7
JbDBLvFAmDuzHI2PG0YPQaRsTNcrRHklp5c2YpUtEuXsGTd/pdnobNncot3Bgkmst8k0J5CXMj8E
0jyUymSN6vhmBvxMi+XxoeHfNyUPbFOHsO70eIMbiizk3PDCNvtMyxvzURCSNf0QzORsZg5Bdh7w
CIDmw32IK5hiiCz2g1hqLL+YzgE0B0/rxsekvSiSFAHV+g85O8C40OSTtOqfaR7wobP7/Dbm7Ze8
ARM00XwhgLEPHbpme/bJ8S4lwncvp9oPm9y4JTZVSBVjIiQp7eIxTN8XLNq7OLbncJD9GVaIuYcB
B8QA9fNDG3BysfpnA/bWbswaGCOLJQY0iLGfvmLpIFeBARIAqRJGSAnnp6LlFVYEUPa+Cq8jGvFT
H+e/BiOGAGG4Njb1nAEPXtRiCe61B8kaS6/raMg52itviDcM1E70ZaaT05Gv0UpC4lUdnTRSq1FF
jT80GFFwo7LgOgItCws0laixTIZtY1BtPHR/d1oB+jUvmq0BqeexsalhownqSlCNPnyMKnt80lOi
I3LGq0eYXEDoZmhQmPVH84hzSz5a0TPINAFtIN4VWWw+olEoP6GNX1JIoccZ3VfZRfWLk2XdbUzS
r3zdmhfld2zrnaTcBNGH2WfiS9r1DR5Nbdzqy1WUcWKnXNJ4rb4aT0kBqbzx4nAYB+NDS4uLX6u9
DMZd3zjeFzERa4wIkC6JR606EfkIakNib1DUBLSSnCgDoWY2w84zhvkBgizoyMwWp6JkCznxgw6B
Bh+5Sb455KQUGUSyGoLVnZnpHdibeEmL7kgLykCOVnwoR/VbApLi0Bb6R64eMkT812b4QUOivRE0
y/ivQFqZlESDic7eOh0UxSwdT7rRQiqQOvYNresvIJg2AwqYg0DUw2yLbefU6AVr5MCQhOKljKP0
aNUuSzvbFLI4ECGbPwkLBmvVW6jwYrhuaUSBG6lvS3KXa4rq7hi0CyOhgDC282nIynBMMSvl0xxq
AGgf+wzf7WS5J4a2R9iKz47tqDuQO50ziNGHdQVdMhacXSPHO6HdSw6WrgfXomEPO5RfpJmM7JDg
EpdGcBS1+cNTYCygWN5GUK8ba7T27tDJgz51/blg3kTaYEIR79tX0nHesdbREPW8YZ9ns7svygGT
fOWeVJKWYVyQDDN3brf1YvhmEfQU+gmjDYQa7FGUbJijZA89q66RGs4TicrORo+EtxF1BlOgpCOi
MQJDaDLt3dS2tvrQdsdZFtEJKQ9QWpAxhV8gq2KlGIgCtGhV7RwiUSGyOdPGjaZXYLbOxcKxAPIX
KXMywsssfWjuI3iaT0Yh9uQqIk5F3XKoXZjTDKpSAk0F6xbt8Y3ZtNPOY/Bm6O2JFWlE+uH2ND76
5NmHR60jq26d4N2wo/7UW3SGW8vZqCll07cQe02q7G1tp+wWfE6jurC1vWl3N4OMo1B0pIws9ecF
2i3tTzNiSOCk3wjVECcycb4RF9nfJNnWSZY8xiNmkaLz2Se5umBz4dFRqanuqGjlcYGdWWNTXofp
jHCawi9rofcmjjxATj8gwkRx7o6nKMf43rRE2w5lkO+G/DHLGu8uG3eL+GT8DLILspX2ZoxMZTz5
BDGMDAFr/AnTbbiWFYUnzbWrn0XzPkeOc+CNiY7SBtHgRHstjbRv7vAr8kr3zch+1pOI9nDhpusS
/XKSJewpJMyc1PPklpQ4YAy7/CzKsb2BYzCe++EFWh8GCGQJtyTz87tQrCS08g85gpMnkXS0h4rU
Jcr67vjUcrGPatoX8QJia9VTxA7mYyqkd9fSiQ62g3jVtVCN+hqf35r2Qg9edeOJGTfRctHascIT
Pnsbto3BPdCfGHtdxaQfY1nlRznPL3WisisjiulZQtLWZrhNfZcxfnLsL007+0/rBW27Y5ab7/XC
E271wkOE6qVb9u6YgeLpZY6y8cb5oH+2e53A+uTbQJuYrnXPhCZBleZpgILnLiKbctTkDjUQ/1ar
fKqs3NhqcJhpDXfM2GfwiVWB9tmvB//EjqGmKxfJR3PeQSYK0C7u7dKa9p6rl6TXC8BtSQuSyQfx
SaN4n5o6GXQko110rWec4zBubpzkYEzR8JSjGxkYUjbZ6JNlmI/nIEa8ndbDe9pA4bHG2d5DpBvP
DgVrlaYtET4NtloRG7suMePQ8Gkrkl1UxPWn0kn5L20tTEvXqcD/QeRqCCYu2piE9OzmiFgJpUXx
NfXLxzyx0mPCgIEO6LR1rfoLw3dWEbtMwxEs7c7F9P1gVWSUMx/JQrOIun3ZZXJBxtpXw/mBFlU7
OUntH0YjPaM3kJf1QpNDsK1H/jFEJosnMVV7coOMl55v/Dnr2w4Xgd7DAve/llH8rmHefCwsC6lk
WZ8QUwG4i6yBLSNxp+RqiN00WN2ukuSkBo0bn4SCvixFQ6T73DVHpx4IeHXp3E3TSO81WWb8IFkc
J1RZ1B7UwuBpUv/L3M5kLFTI3q1BXkaCVRmKlF8wxio+EkG6Jzj8x2Tr7H+nYjgrauJDZvjNLnPF
kzl38k4Kw0iqCEjhyTB3k7CcEGifdyiHHOK1C1zGaJK3qYVeYSnQe5aGgC8C4wSTbfBA3MviwYm/
B+ZH4/XWW1AN6Prc4mul4Q8dSdT+Sl8dYCofscFemLW6y+qN4W9ISAxUliXDRAwvwsgkvDBqQQGh
wlVwblhHT1hg6A4cctWnRzz2kPGTehcR20TeycDeQ/lumObQQ7O8QboS6M29u+jCe/c7E/FmEzk7
05lebFfYp051G19vESuYiJBFWfKOKkXd4aMT6BC8IbVRzibV3Jhx7fzLtVHhVgzHqR7rinPc1Bwq
jQD1egmGxgyi4qoOo6wAjdF4SNapinJFNCkEaYO+FulO9CuajQXmdJenxvcm2reGyU5fY+yn6uBQ
1ISVREF1rOEKITRIOoDUTn8oIlBDZV3vRoCzm7zegRpn+lkfXLuyPwb9hH9kk9Ppd6LUetQMowf0
oR0rvdivqacmeBThRt0NBOrXUYw/Y5NeiOgIJyCHbdyAzQRorS1BK15wq7VcXg0yh3eoqQQDTYao
UHXD0jLTPef75asLemsUQI3GL1llsk3xzuScsN4TfiHdpuFU78ULIqc+Wmyn0mnYAx8d4fPjkHfJ
cjpptGTYS6Cvq4etqpjmiioDMp4lX5pOo1NLj58iFT1PTdYhKqB7IeeJwLT8kEeTd4md0DBgVs9a
W+68kuaX6QSKKByI2AoW1CGSkWAaUqhz5ahf9MP1g28Bz8coPewHhmxFXn1nTOYeptiiraVhrWEX
tI/NBMqXq1+EA4xttLrouaG5NI3MazvcCxetBx0/luq5yRMoA3mMHILo4k+q/O6ZdnFGBttvSH4y
dk1SLxQl6nqNxlqvUus4Ye8Fq49rwaEVjuc2o43esHMU3luiBSDuBKGADRywHVhuAIDR6IULq403
a8TXIKlNiNp46EvjjP2u2DBVJSN9QiQusZFtMELZ2yRprauNKuckBvFI3nZ1LctsDcOSd89jz+kq
YtdKNu8ESgQPgIJDLaW3lmZQ/MZWvbCDknxYLcQyBERYvpntYBJuGX7GBCTJ4DDrAjnFCJO58nYa
UXF3EnVfDCZlS0fKOxtmIXZ2V03U1Pzjhnqi/HfBJqkIhFg+K3iZ8RlMf47pZvjeDaaxXUHPLdDR
TbK3oyDZmw3bt7gyfiSFKphylL9aivbDWJcRcYvvZd5C6IcXHXpO9msA9Y1AhmTnDMu94w/VzsRF
GNp+9MM0y4coW/u2NLInkzlZm2D+7fhUBxrkbKNMnO0YMH8RVdFuY1VrQOwyNrJYC7fQe2zWWfHO
nJciS7B9iWbowVpPs8jXMhoL9Xiz1Dd6GNuMjcibN5wmJb1zbihjazik+Uoflm8N7XmPgf8czNZ3
6WV6mOpJfh5rVyHkN/Zm2nenpsw6CnSWEvaRT2X0YXiyetJtZ0IN4ct9WWfZwY35Zi6xE/QcAwpq
BKoBtpGYnCVEksEpL4avoG3SS6ymJ1g621g29bXAWbDN3IoJIVQsOgnIsAaHoLKK/UBa0Ayacvtn
ZNCisXPFuzw4x8ob+o3rjBDX+sA6O772o8BIrONpDWk5cj7oJ58kJv48e/SBjZcN4UeRLXcxI8eH
YEqOloekiw5tvLObyDp4DFvyxD3Hwq82w2RUJ19zCwhVEOt7+6s+af6lGVWAgXVIT559r2iyWKCq
Rk17ig0SVweCByDWtnyRC/lmeREMQ3QPh3rW3W3F+Gm0Sb23raZGRVKz7pNbe1kvisH5VdNbo/eX
NiHNi/TEvOgx8mv7mkjrB3tK/Wch7Scn0hOoUY0fGkl683rIhk3aG3taQkSiR9Q/OM54g9uooNZ0
j/Rb0rcsqMg460Y4RM4tq5fxmIpfFHJWNkxFdjZLcWrytjjHUEZP5eg8WaU3HsyGRWvOG8Z7W04Z
SdxvCnQePxXbtU76b1Eh2ZwPFin2OSEdItBG9gHW54y4LLEgbas2f6lpCR0Yl6Hw6K3mLjr5wqZq
Oo3EARGjXryW7JGmRFmnPpBqgxF8H3lLfEydtKxIg73tcxqmk4/BvommTaLM5Cx1zqLEGFIbNlDC
0zanFJhxYRhxdm4AGlyRzIWLkH1fggh8apOq32pjrYfTFHzzEK5tdReOmT3iPcC6BW61UsfGrKzL
OMXOJqAWU6R9XnKwCDQaBiOUFjXNXOm3YDY4D3r1QcTMYqZcy4Be9t7NDfJDWwWUOvjLeY+j53sR
FS7hkp25t8ETbtrapEOTlBE02/Goj3ZwLthLn/oCl7lbE4kCsOme9IV2HOOQ10FdrmXPU+WV6G2m
5B5gGUwy/BMmPNoDhHaaPfbYnmaCdRgf3rKKSAlCpqBpGnN9UqUaQh+L187XCZdR1G3N6H4p+K48
CgOWrNkmpxIF1YOotbuYZH/q3Ly9B3EM+qBOitvA95JAFOPsiAqxyRgBQkALl+T3RNndti2c9AoU
mLenV+ZBlgWrValnpACx8Ps91aSnwUSslGmeOHfc04mtot7Uj1WcPVgmTd/ZJnZCy/oLb6bHR0ix
kNe1fiRWg9RZujyyke4nMPZgyKT5qSrZoxDTF+z6nMlQnxo/yqwuH1OvBZPd2F99Gi1brEC8JPwd
+7IR1qveH1X/rmplvzTk3j76mXopW/RT1MPmNrfi4tUpkvfKdfv3qqK/50zBZpboYR2NUjidgbdq
AG1bc8xvvkmWWzDWXzkNlmgQzWyfu1Vy7ixJd7ybvHtCIkkYxZXYjmQ+xkZTnDRG6VEKHC4NnhMx
8yHSqc6nyqq3GKQnJIvCuivJ+YPoeuehr+d+mwAiqGjlPTTLxaSLArcsSTsQUE36A7r9eUY1vkmG
V3xywVLjgtUYiseptsZjO9Yfos6brZ95jUvRj6DInsbHITDiu9R1wbjhuYyofGndeBeHPufOx8xA
+z7JtiYhsHst7khZIsHl1LQyxQSAt22u2fdLtLQZm1p0cBUMBUVRZxITPpDl9M1wyGtRpnbAtpmE
JilBe5b7b54xO+zIK3VKqyHeqVTm+5kUKxxUSXu08Tp9ysX8UfP5Tv2+fLEDYNgNdfQm57s8673+
MIwsP5mXo1mdB/yPaV7dhFyELTYIUHaiEbxlkLjpnF4xNOZ307jGkuF2pSyBgCR4UkVcPQAdlee8
51OHY6i9QHjWb/0CzDbb4gSA+JPlaLSfceacfCnZ0Chg9h47LiOIrc/jFDzT7FdncILAsyf8TVUc
fUIj/GoP/rDR8ya/NG5UPJktX/jKCtKdZ6V0yOjm3YKsovlnYtAlbVNcmdFSY9X9UQTGFHaZMp+q
cTUFO7umK9zrCNny3un6zWDN2LVdRQrpchbRClq3bpyivEPbNDDAcoq5oi/YqedYA2oZJOfWPWC2
Kn7mtKfgauvtY9s/VqooriDXNQrP3PiCMBEDtyEVXrB5eKNe7IdbVNv+V4ssNqY/nBQN2j/sDj2m
S3G8pWfZfS/HDOmiW9tnYbTfqAj0iyk5JwSptdexg3sD8FGFnpx3hcUpL/rkcRitl8pnr2cbCR2S
5cJnQAVyo3vKOH8/YoN4MuDuujBCyOZpURFlRnrpp4Bcmwa/UeuQLBnFA59aLmJFva3Nw3Asuu7Q
90QTNIGTPUcI41wdojbr4lbA7gT322XHyY0HWjLiDNaTPndgxa8ype0aE+d25V0vcTA2NKDtvPxW
RGxEgHWkT6Jc8veYjr4y20am90Rnz7XzB1MguBMK/rdXv4puqZ6hC8j+qGEbutmx/jlioPlRWQ2n
QI/Yio5OX9/q/NTIt+5MhZ7ygc2Qr6JpP0GJ2lWdIFS+J744pkSv8lq/6fT6N3HefVIIlPm/lulb
0tDeaXz8YsQLhLYxWVS0xtZhE9qLvr7VeUHuG6pM5lCkjhuZEz1K4X73Y7c6JG7/ydTiB5kguO3y
cjxEbkvRFvFrpF08OZPvX5jTV0yCBzCQTREdywLwDyzZ/mnAXTLgO/jiShqfeZ4+GbgNGZSYIJ9z
F5dHdML9F0Itdn91+BTcaJ9X9KbWi8wxvLsd2/oNGtMu3mnMg76QOScvCw91a+Sl/kXJvkOklvgX
a0De17UJFFKtF7c6zdBuO073OeHDTbM3f0VMlR1oH1JSzbF3qtvYAEAe1D+IsthOqaFfkwz0Qe0H
ztm0yBVTFQlmVsuo3hLWTx+p0OeWFg67AQeyp+dLNBXD+DxNLphDFb2PtIOe0yibw7pEqBCs/aoS
jWlZJxazG9pXrmzF1Z8+PA8K686yUHYClTG2EO66Q6MW10GaWZ+dmVyO1CQMu41663NjkHG1XnVr
znfQ4qZQFn131KHO74pyFGTjTZgFRPxt6qz0c1E/B3VQvfZmFD8P1oDmIsuegiHRHgAfHOokeqGr
M11bK0iQ5wXwN8soeTXWWUQ31uc+IrwS3+dLUsxXFTge7ZR8eskrOm2YzC6yQIRBmWNdBg9LVBzI
5sscMcLCXFCf8Wb2BynpOQSo2QALdEEIbHZjO4iwy0VePjtyPLRi8PGXFOXdmfBBlhaT3Amp+b4H
LBgy3UVRCVqaeCHxQavBPzSmjoLBHOBV25KvBJuNzSgY8EeTxjLDTnerq3EOu4Balr31dHPZ8G/r
aujZ32nGMTBs9dDPlLx1HpuvE7MHKO/dMy/sY5Iy2M3IQ/ZdngzEHTD+lyqPrsi+1Z6pJgPWSLoP
OYpiP9+qvotIL2DDK9rug7eTBmHctnyQOgsuar6cig3rkUrXfqSs7LD8OBehOeNejVW+t98mR+Qv
5PrJF/ZvBEhqRXJwavZHQ0mNPcxqvjsjjTI1eW+dpXefkdhS4npiemK0Y9znqNp1uZfdsHA4TCCn
b9JVxm290HqDYQ8eSPoX3MaY7CiboD/46XzhvSrOqPWMZxLA067Ln8gRti6RGFnTDMoa17NeZuOT
CjTzzfhZtN3dH4P4NdHM+AGiyNvoBqRYO16Fvy0ZHjrZDg/Cn684YKPgDPKGhJaZvkFYTmxRZ4yv
jIlLPWyXRIuFaHDR85mzstUqILap+djZxfcsQHs5ZrX1hk4qQWT3SfVUJJlrxGFl9fKWtOWDZ/fa
AwUDIqCkp8czZ/JixBrZDLzzQFPe3NnojnbvgVD0+q9UFiTgdmzPadnFZC4aIgxGPDOymIHcowOl
cZLbLghflLV7M46aXYV3DreZfE3oim8Zdn8vbDP5PHePrkrEHuP/sJ/b7r2v1fNUG/5utKvhBqni
3FeWAzwu/hwHDdlGQtkbZ9LmHecJ/zCYdv/bcPn/iab/D6KpBa8Qc+n/TDT9rL4nf8eZ/vWEv3Cm
hh78S4eGsfBHmR9Yi1F2eG/V//5fdBLtfwH+M4GK6TaAEBuP619AU9v8lw7QwPVdPXCRKSy4l/Y3
0NTyYJ3qkAw4HTnE8UJI/Tds9fG3WbX9x/W/w0BNx/+Hq1X3gVpYWOF1F2xDQC7uf3XSVg04morK
9eYaGsoYQukBxzh+DVjsPw9dr0MrjvuqOf8+/OcD7OLAad/rQsyX+HErb34kKoIglADmU+l1dFCH
4LWvnCHsSNPBV5ji7dMeE9YW6nT/KomuONuR7aPbmT/GSksfS7IqKdKm9NCOeRZWUnO3GuKojTvG
i7XcnA6ZF98FTYPzkGRfE23+khiZxwZmSKl+tRxvIA0CxnqhQPiyDWwAHkXDzFd0SNLadKBntf4l
vgjK6mE91IzKnz+th7aYi/7iz5xS+0i1iPOxB/x+Aj60f/8r/vZj1mf97b+0Pmq9UXd97PazcUBp
wIDJYzU9g8h2+y/rYYTuK7Tt5MVZ7lhvWi84a1Rn0ovq//Y2e1CUDusDC5vW+e9DG7cE/ablmetd
69P/XF1v+/NryvWJ6/X/4/D//tv/vMD1KE5r5zSlcjypARy27qc1eW8c9cvFevTnjjbX/7rtz+Ni
B8Epns7/8pQ/d69PWa8mBes8LSN9+989GKjwPP++528/8fet69Od2OP3rIcpO96ZiM/1yj9e05/f
9+e1/+NPAVnfbjSWWkxG//57akA8NJaX60nkw5Rf5htoViANletlukisByLqcjr7HML3WrTRzblg
wHlYb/r9wHK5489Dfv+M9dG/H7Tc/efq3+6ms8tv6+wcvPV6uD7qHz9uvfo/373+ir+9SvoypI4F
FMaboKBPnS2KbmQPf71C9hWox4NBq3dSGYAI1uvVqrdeHrQ+fL06a0l2Hp7Xp643/PlJs6v4Iev1
Yvnx69GfZ5arSPzPc3ytc8mIJnhCss/EiNmclUEwPJik/zwkRkFSAJrNeb1/XDICaicg1UajUEQS
ae36Di02LaR+l9tPwnEc+tmiPUcIac44Q67e1GuhpxaQVjpu8UUgofcXjvrvQ2jG6OT5b+YbfUGy
/z5cb03InCM/mo3a8pj1Yn3i+rg/V//2I9cb17vXB/553nobRQU2mYyRLQhnphc9mvIeZQ1zW3mZ
2XewUhQoqx2PcWehMHqwiK8XVjuyqFfreg5NtD4bSxeiqqTa2t2IDzNIx7PtRe6xnGGaTUu2dvOC
L54JRC9RgAckcZ5d5yoFqqgk46/3l79pPfpzsd5WMilGnceOS1v+H3SoSgYDTcbCLq03O2uYO0Pz
OCaysQ7kOYxnSuXxXLhGE6az8ZKKccAhFLc67cToJXCdpzaNmOVJpc70ZJgvDYS2r1eFJLpN8VeY
1M9brOLks5uDWuQFKMrznpapu7DrmQyyGLIlPWBdChWT85PRvTpW/93yOyMUbdxc0LjWJBThAkfw
zBlCJ+1oNOZPUeFvXRR1x4ZIxTMz0fbsaN5fR60v7SP0pa21rNF+KpM9GTLIl1vY8sWyBLe1j5hw
PfxzY0qryBqSORz/g73zym5cy7ZsV6oDeAPe/MKQoBFJUV4/GFJIAe89Wv8mGJmlzKh8VR2oce9g
0IsEgYNz9l5rrvXguF1EcPD+XPu5r5kFHIW5evpja7gdTVED1a6QdpaRzYCnwGPtWS/Xa3IcuuPK
FaqRQ2DOWwm2DusDQRzcoukvMsqnPzui8u97420nu91XZ2AKjAEHGY7eg1CWGRJ2joJqhlegNdaY
2T+3b9dquae1MVvN7JsKKCFjmPZpZay/sILRhYD0BOzEejsyeWiqSRhIRxDjhWoQlNoGpJjOIiKU
3hwFojoWddr/udrVvtUTLhQtC3lmjboP6QHZYSWS6BCuuAgEYKwOzT8Xdb+DscYJefXsdE1r7luF
JExUDPj0Okqn9rTg8kHmJmCknTyFA3lC4cmMhszU+xa774OIvi3atQ/Tuxlt8U7QXqEotTxnvvCb
+BHanABSRXyEvZN+USxLLzGy8fC1hz4yARzx5/7V+6VUpxo7ZesTVgDmY6B06xlD7CFN0AgZmw2/
YA26nELxIs1erX71wQdhJLx10jgKXZvCyya3o1rqoiYXEfXTaIN8isx7OvSmn4UbYsASy9XL12je
5cu3jP6NqlMV7eNxo4W7QSfyxMF0M6bOQLtlVHGYU71EOMH68cX41qvdrD1pFlmHXiP5TXJXYitX
ILEfA6Syaz47GbfHIrprxB1FbgJF2s6jNQGCG+fCgh+8Usj7RT5KIBMDjsrHiu8ASvfWjhRohd7e
76ki2wzp6ti/NhOwYI93DKrzytwoCEhmVU9Q3rUgE71/yQWYZuGl6r50lvF784CeoUZENGy1eJ+A
JZncItvhjMQiSQYwydj7ML0C16AXG4incNjrpt/m6Ch85WMMFyzMW7HfVynBvMe83Q21UxJiYrG8
siO2r/IYK89LZkNNClGsMkfdisTU/5YzR3xtnk2i/0Rf+Z1AQ2e+dpbuCD8UMtKhPD3yYkACaA0w
Ez0nh8nyxnMYu9JTd4eK1KS966QBC0g77dAM7yaF2scOFZvWfHerF+wQlncs5qXYL4ONvhxN+TNZ
mFIzTPZ2uxxF674krUzfms02WvaNQWIJyPP9sHBcoBIinihJf5chSIe7kP3oUIEPXpxkgSO6JZWe
ZDjczihYNZcxjFAse4r2FQHgyAb5AQcYcAftN8esqn2RYLQ2ymXX7PbS77K5L9JdhYdOXDcY20lY
PdsUkXN3teiZOzJb8txBZoLUnDfr3sv+QIJVPG3KYoMISKiJFSbZ/o4oQtQg9MQME5ysL02ueKyu
muBJKtl1+0X01chtUen4QeNOOBxJ3CRNqWHqcFx1KG3jkmaTYRo4UgSyvel9eoowBBDbhFj4vpN3
FJbsYSA4YTMnm2nL1wx1dKeZ33e7kWoqhfDv5F0HLzZMNkxMWXRH+TrmR0PfiI+y4KrCm1jcxcY5
ftUw/CxbfUClxwzcyd/o07YcCkhHpUtF8rcYX5eJJCTE8Ry1TbIT4wo9LDaUjdqThOPQrB/JrQvd
gRQ/yW4AKIeuNDvksmMT6Mh/bz7pFachAdnSY29SlHCbhII66UqO/lXRkXkyqU14yonIPHSYoNlK
EugbZpCowTfjG/YQ3dgmM1FCFN22LIvKV2EiZBa7MQ5SPDku79IC7okcK3PZ5id2ZuPOOikHBEQk
dq65Pitmp7eR3tstG4xYd4rWmYuLWym9oaMhihnYrg79q6YgI/GNzOv8/ip/BYqXNuQBsbzAW6Pa
mXlqKsKnbLRTZn5Eiq4rtuWET9UL/jQ13irWITuIvRfg25If6BeRLmQxFEvjcTW3i5vos49PxKX3
/U74yPi56k7EKoNz/oSiHII0ZKX4qXgBE7uPzuojaUHLFak+qkC5fleUM9XovuwRWTCH86imDzUq
+DtpOq6WuOAQYsutnuZyU5ueIRwszPqoTmj+3uNLkFRfQK9d2XPmdxfrJWf7/yqfjUOm+pOves0D
6tQKZOv9ckgpLUne9EIiqjlvRWJLU49+T86xTGjxq6iAvvHiAuew5bcZ5zonACIeuekCy8SuOfqO
lfCIpbtfIF7vZ/wjLErbD0s8EuBsULRD07tK/pFDoJvehI0zL7ZaPjz20SPRryaqFFK642TfZwgI
t0X/ECa/x/ltgNTBetKOo5ccz8nQ3VEtQzvviNwQN8rgiNmWICEk5VmN2/2okyDPyBIjAnLj+mOs
jhIqjRTMBiA+u8E+DkkAOAJ4XGIba0LMVtpLJtnDl/nBpzxHr7F64N1BFAQ2Kh+wefAmo0fdqbfj
Ff8Agrel84rEznpSjLeZqxB1Sizyp2TYVPZRjPbuo0got6PvZUewkw1+wMb9tQZSv1Szq19Sr9mp
9wjclw0AOqKq9MZT3gO/S3CHO1TMgJV4iPfFr4rh4Dl8RIclPhinNTjRLghbqezoZbLcAGR7a4dP
6sX8qvzwLrz7bl56wdYgotgoqhpKboAl2GO5IXgAt/DlYy9wAh8Guo000CFbfKNdf9nfaKt/tRvd
3UWiLV+UU+HLl5lBgQnAEyYDjpjiJXlBwQmGp3nRrkOAf9tGWjxVXvAIa51/6VHz1LGEWrDTOzfd
KnQIaCZ5g/yUxRsz2aKT0QIcDxiebLSLkWsxhSpdoJT4ZHYZexxAX8gp7+0WTSIZirYobsP2ynIJ
E0uwoFDZzF68V13Q1vwSmtOom6E4LXuFfrXkfuLrdtDDyh7ZBtILSkB3fA9CRzmi2fIN6Pkn4RdA
EQzWsd1+hBwG+b681/z8XnwK9yldQU4Jdq7T+j2hKyufyi2Cs3wb35tvyLN4THrJUw8+8PJp8Kk9
SC1JYUflDpUa/B+TaRuBk2zbxI3vUUJrnY1EX3sROcIoE7F6epIeMejQ/3luT1DJNsNFO6KeGy7p
AR6ky85Ood1R2WiOdkQofBouzS7YvsOlWo7LsT4pGxPKsS9wE/3THYd3jsECU90RlFXziKQXbdlm
YYIwFw88o7QFm5XOEQ3GW7fTCAz+mD1zH+zf24/pmJ8mtOs22lW3OMr74kiNf9m0bMfUEbzMtezc
xgl2Fzi5zVNcLIkbayM7yaXbkbZaPaan6lF4ja+T238kj5adPCK+/F0/j16102xIN4Quv4XUkG36
Fo80YnXU6jQG2Xs6u3ERc3x2L4xk7DpsYSKrgZkxQQyJk1zH8PGyXJujGTkQSU6CT9DyUXvEiOcG
TrG1LoUTb4w34mAF6Kb0gZzlrXdkZyK1jhFKhGhl628CYc70ZrmW86224ZZJCRlx7A7PyWN3HH+n
J3M7HOsPRP0lla9X8fdrfoqvsxf8jt6Kr9wX2RKrbeWgHfo7i/RU2m0PxUN/V8jOpn8Xn+J7vXQg
DLBbcVDF9qP4Xbg8Ea/V/ISpcbIfrc/+nQgk1aMrfZ/75of61LzNJwZCBkj1o3mD2OCMJ/yz00N6
SA/yk+4Ml/pefUo90VkVrfIdl87iCvyBTyRLjD4bssldaoXaEf2TU+6j13Wn84WXiUg7MB2saTu7
fle5ehfbDXeiYr2X/OLMKXFff7Ovlk8Ak3bLIdm0T/QxGGO6F1op5R1np/T7tt93L8kZOyH/TxxF
7nQgmRVhCzR5OFgQCeOSVBf71tyy42/kRd0Lj3EwxSA4pcOKVGDTYJvjhMVmQv/AOeNz+UweBHCG
qRMgTxw2kmir81YTSUfgMBE+ReCaDKPaZtohCuRouaAH86fdxA8yn6av5q1mBWorG/b34pGml/Ir
1O3ZKZ+F87KRNqFfckZKJIxntvg8Kq/pVtyFu3hHw74gY3qzeMpeuFPuujL2jGv+PTO1A9FqfaWz
U4dYN1aL5SV9geClW5vofr6KW+O8HPv5Pr1rDkwptCnlWBHfSsfyBj+4fMf3I5uadndqS4s7MlXe
J+f4fnmZbgPgbZQImN1yIiJs9Kn8Dm22Pt9c++x5YW3DKoOxEnMa/ByRMTnqc7cjPnonsVT76M7Q
ej7hzyEFGq8WFM4PrjVv0at2HM76tH7q5RgmTnsdkKsjfULW/mC8iE/NOa0ckt6J62B+8C591u98
RJwiMfqG72E+Li+cEIfPhZ8xgduxDsYMbEwRxjsEHu7sYfrDerefvc/BZ4bHWvOqnMiNsGknOmTl
es2ZsZTT5PuS343ztn3Kzgx52Xm8Y7umvuhgTz3QrpTO8j7iCGUK5EjvhDWiIj1anrnjwAfljcDa
q93Cnxhu9K11Bv10Kn2cYNpj+NJsKnemXmVHDGPPof8JvsvTthPqcn+614+DDfTISc587qn2JAZJ
CEwbVmMv0JPCT+NreetGR/uS3rQzodlusrFOxQsKwF13QOJmXVEQjYbXA4eD13JhOkgdhp32afIV
hudmB0nJFQ7SA13TLTNU3nl7MV3typxi/EbZWL+H++FQbhefZhbjhJ/7EIkcyU82gL/u03vtUGzG
6wY3jPRCbA9H6yS48tPAkXnPMRs8U1vkB1S/8UQXsSc+zx/zR3VpHtNrfuqOBaOg8Yusn0fjQTpj
KFp2wR5z8Mm8F73ETd4+E1e4TgesYRvFX//TJ2RJdgx94ln+yC4QVpLKHjMfmXOHDu9VzHykHilT
KBR+9qsZ3XGmEZ/RYmAsZF681/cpyZ8W5d0d64V7DPAnppnstfKTJdnZhnG6BA31iFR3Zy0uDnkZ
9pLxLWL9N8P7VJ/5FZfONR67RwvFwZ6cbPRuxWN5tV74EJ/katt9kgybG+oiHZhY6fKakkJyuX0r
u+HvYd8apX9c/LmvxYGFbohaAfUnc20o3K5Ja4nqdu1PNcqU+k05JvesQihCqWs5+XZxq0T93Lxd
C+fRtGmEo3Ncq1C3z2OK2b6P6M2OhvRA7CxmwhDMQzDi0UCWLnWtsZNgswHfOrTCO6SoSFqGDS0V
j8St2J/FMtybHNXrx4+F0ZeMtPRFMTzL1OS3TRayAF4vWLrooqDvQvCJ+2Yt5d2ute0ao6mMLgL9
at8ma1VfytY6PKKHf1xNOxESeDQyXGZtuSvIfpRjkwqm+RSaTe4toUKFpCiuf8Ab4PaQGa3gjVmp
L41KbTDWqTjcWBzTGA37KJJaclxhxHTYLxZgl0nEjLqaYDaX07ROylHUpdndDM5xc/ucVLXoCIiJ
aDhaSjRWhxSRFDR0BorCgFsLZ2q0frNSdWKBz6SEJKRr5cs0GAaIuDl3NGvtpRhre+R2tZ90Shox
RpD8VtK91Xhvdd3bNUTqNOvIbz7k8LS3iUL5+3aBVgBgVkN1/Oe+Suhjv4nCTVjMAyUVtP57bHvg
i9eL283bhVhRuMI8abBQoA56u6gEAdLv7aoeAF/scxyOa5n2T61WXjCnrfJcPgzydR+gCNgRg8zT
aa0Mz//7mtaH1D7X+24Xf928Pe/2spRQaVT9xfwumeAl9fY7Fdtv6JAOvVUGgLTnUBU5z3QSxnvk
nHurOWVdxfdCE9fsZ0ts9rWkTNukXE45YiBQ2y6WbUYilap4tXZtppbO3u1aalqHpYjIblymSynq
heQFNVVGiBrGcJAUOB11Q1CKAIZskat6TxwkOlJTfyZCoAfStN66PQDJ2HDjkJr9v9x5e92f27er
w+RZhVEdkAJRbmXAR69WYohoqB+3mhbRG7tdv919uyjoVQI14uLn5s+jdRtQcYVfdHvaz/1/3kXp
m2Zxfh7Sx+Le7GE2kaylOIMYSwhURe0utuiCrnadlCoDKDbE4WxejsGg5GgU1EH2LGl6KzOMjaWl
El/5z8du18KKZ5kLDBz79gJFr1vRuz10u6hlgR9NbbPSLqtBdm9Pur2I6jUQC+nWRlzfczIgPTt/
3urn3j+3by+4vfT2pggwOQ3frv68359n3u78efnPa/68/d9PnzSYqE0zPPz1ktsfHA0wTaCiSuyR
fMu/3vrvT/Yvt//jJ/v50/Ddsq1sJXSe1+12+9P/8un/5dv9uXp7ZfCzjf/lL/25envCny9o9awz
9Yyq7c9n/uuD/zxw+8tGG//zx/uXv/yzPf76MrdX/x+f4OdPLO9Lpz7Rpntr1zPJT0jwLSn4r/v+
uvmfnkIPgLrWX28j3ZpWP0+/Xft5zu1ty1pnBfbznJ+H/9N9f/+Z21v89bZ/nmMoy7Wj37bp1+9n
3hqwYTJjyWyT/S3cuF/Pt7dH/7pJOA3NRcbn4s8TzVsX9fb0P1dvz1+jlnEr9dv/9Ba3Z9wuft7m
z1/5+TT/4+v++mD/49vcnvfzl27v93PftHbBboKa/689+n9pjxD+EHjyP2uPHlZN0P9yPpoyi4uP
f1Mh/XnpP1RIhvlfUDSICNBRlf97qrLyX6SimboKTto0yQUmQOUfIiRF+y9iXMgFYyJCXBzP+hEh
oU9STZLrNO2fqqa/REf/VxGS8ncImWoZ5OBxluZNdUWCefDvIqQ+ltOiSeIS5E4XbiWsKuQG9Y+5
CjDLmF6acWDl1tY4LaZhcCNV0o7JfBiWPLB7cpe2ZyO3ytWulp+M+j4wkCJai7VgMZX2ShlOrkrM
rRdQVWgqyAyi9StJMsMWlpSKC6AkFLHgbrFP1/aoT6Ubnsw8Sx6sVPTEplCeZtrAbj4pwkbCEu5O
egcnIlW2nRiWwMJNgtMabKVqg7e1lQjKEA1cThrOQV8uM2tTgec3ilA74Ae3dVafqSxJnsQHtZsu
Kj2rqYod7gvafAh1GyYxCJxCsssqMjVmQt+DLsQdM+qnVgV30FbZgyGxQMwHRfexBBJAMZRuHUvV
QaTaBRjI3OUQdbcAJZ7AzUS0EJPmKGjbfjJjeJ0yUUDW2FICmiY6LrTik8TaCFmsngLcenbA/rJn
UvDVpJBgi7Kb3aGUwcqmPRZqTsg2mUxYhuL2NSvjIyKJ6LnLCj9JAPZDV1K2cJB3MnsV0FFD2mej
8tm0MSvzti52UrgzYEw8WjX61xL8DyBoFRlrlB+JSfD7QA73kjqETuDl2A0+0MnCRqNpqSGOFjD7
JcF4VcSk8JcM6oMuZiY2MztEiulaen6F7gpbSmjVMwE0+a61aAGnUUC/MKS1rfUCnqk520dpF59Q
9k8gj6onIhG6jdLPtbugXTtmwDqo7OBPHYJjAKPHHinHmDhgN02hknpQSi9EcNRHsTGep9LoHEWj
xD0HonElcNAlBZOZQd3PO73UR8ciu8mbRwC2ekeVFADIcwCOviM0ZCc34RXLqbKp4eOadRV5dV5c
xEAPDkyYYmeSQVDNkb5AyVwoKXfafWMo6ZUN6gr45/CaAGpYPeKtJXZYLyLK/kNCkhtIAjtNS0jA
WG1pL3xJfF1bhpN6UbGbYP54q3Kp+pgdJTlmwVDcCwNNWhVnt9PIJDhEseaPyaz5gIApchrZ2UAO
T8+gghcd0gqEn32XR4aAdeNRD8WKqID8ahaQoPvuASI0XQ/OB2YURodKop6B+Hdd7Wk+80zjPqha
v5LzENFN6KP0bo7xNFFWh8pJ71/aJRm4vw5xJYCQDk6EBt6GaKb7uhwI7bNgwS5fiVAueyMWW3ag
/EEHKihn8XyP5+Ur78kqkw2RjkhPawNjCN3nmiV7kuuxLcVkp9Vonk1VhiNYFaMvSKJ0kAOAs+/G
bD3WcUN4QeDmSa1t+aGisTfdOTGPiOtxZUutQEutRYrQpE+wRBzIQBZkheJ8E92ZLBEmecrOEK+x
DuuHUp9oGismNdgQwpeayKywTMuzhHYg6p0UEa1kZj1V/RbxSuS1k9ycWVk7VldvLGxIj438XOCT
zU2TmrMoxacwNDD/WlR2JcG4MPt6ZAgyLuPY/45apbKNAr18XOYgFvJZP4o0h3FhKJ7V98AwRFXf
JnVTOGZaEsuk13B5YuNYdlZA9wiw6Exeg43XX7jDwHTNq3rcJ7Ee4eGigzICjfSEpKYKVlkx20d+
l4iKwR6a0lKP+q9WT6HOhPJWCLPUR4Fd2J3afBv9nHnTmEqY+4WI9GUCjNx5SM3D2AgwHQN5A52r
A5MNb7DQpdgm4BcrVyhcFrKcvWWKBi9SzN+qFTzjgEOBIRGDB2tA3ZYvMyva02zCIkzqIOBzT2c2
LZ6rOb/WxXcOBeep6SXowKqbqJbmY0XsQXTQGUxZu8ME78Jk2DXABTxSnuE6ayKOqCGjksVJIDJp
mhrzd1AVCFNr4AcNxJhN19YvOEhSJx4aGrI8xyrg+aQolEwD9GGtTk+FIZKrMHUG67ngSCWBbEWx
+LWY9b4vVw5kMf7KpTAHsdnt+iYBRT5jdCuzzCONBo5iJm0lmFd2r5DiGNNcCyQ6AdBMNvIcc1BG
4nM1T60DomSwSQBYPc1yveGj+5MV7WozNY6qKkxECUQCvOrd1OjivjdKTg8LA4fSaNh/AY4wzE+q
s6j57LXCixqHT3M7xZ6GKWlHnDKZNOOnBgsBLIgJ4Ulv852y1G9yuHyaURbcN81On9Th2s5YLFLt
HvFzfAljSXKtbqCxD9jcnUu+RKvG902EdXaaOTSbXAndfhG8IlXvlABYx1AY1kZKYXc1Cl4QMLz7
TELqbqnw3ZYsJ0hNvDMHbTl3RkLgUFUgWCmSz2UBHz9KGs0g1RMY6balSKPDqOc9cNbilKsqvIyc
pW2Iud8jBVaGkEeys1YkmjdHc0dnt8bkq86+tfqGFwWvdKdHvtzFEAeKuPCSsfjAE+zgtk52y5LS
qtWXFZFB1HrEDpbVMgOs0Vq7srroehI+TUQqk6TpLVG4+O2ifs2GEd0tCe3UTKE5IXW/59wEzNFi
tclfJWOsrjminbJeflGbCr2lY5/J55jOlAbzDWCIAJl5LUIKwl7qmzdTT2u/zkJA1BVU+QA6GPlA
dI4tY8kfJLnbpQFym5jxe1NrgXwJ+AIKQdH3ZG15SSHEr3O6S6Y28E1ZTj0ZCBEY5ynYa0S1veBJ
fDDj6b4tpOh1ADsAWxEcatJrj2YgPDEsoXWNuhdDCr8idWgdPcWqa8Q99G9mMLABStFH9lzC9uiz
BzUeS/C2BPDVImMebAZ0UFEbvE76/A7wvztJcaG6FibYUFbJEgxNqo1jcMC5dDLrWDxE0YiQW++M
Dy0yX4Mq+IhwXu5ENVcfEfRRgQ0zA3P6oj4ORvMyqJDxOgmziGnW4VWDHYh6NMr9Zc4kr4sF1amM
Kd332nSFbzTcYQUpgEYJla+Hfggg5xvixGhrepM8pAFZaIMpSbugV7Rzgj/J0dRS36BgiHyyL3cV
2TSodRKGxuw4yvN3ZIpHIzIqLM4RPRVR2ix1FW7HiMYKUJNg28xSsUcBz5Hfd0e9uKY5ZDBYGHuL
Ctaj1bETQ58bfk10FCq9vsZmSwMhgIZVzWSFlOUDm0rEAxlXMFoUzG7Bkh+VrAkPZp18xKEBZaE2
MUDS4CgbqXa1KaaLn1zWedaQLyvHR98aEQHlVl4/ce7d6E2Y7oyanlUvate+ai/yuAvKxnw3AxWq
v7RYD4vRKl5ULqhqmK4yVlO8yRZsMnHwLXPyJyEAZVNVKHTp1h0HPjue5DIUbMHIaXwWCK7aUXOx
bOt+XogXM2KW1L6oo9Z8Kb31FshV/CqiqaYuVXGCg0ZGFPy4USJENGH5PJkk7BZhhe0Y5rfX5gn9
OGIX3oJLoRBqZIzTN+QZSAbR8ja3yoNgaJ8tsv9roQy7GQYY4xEjCELGLa6/oz6a8Vlit7SJWum2
+viqjRItb41ZKV2tyiMmofkOOn5HSiT62RzUA0RkRHvCbyXoIwL3ih4Wf0LjRZ9G8O06REojVTez
QEs3Q6cKPyaILwSq5GEsPJu9umceF9Ecq8RzGQgR5fP0qzKB4LSjBEs+mF5qpDx1RWCMNS/WW4pR
Kaj5+IlhiD4eNxs09nNgmp1jiPLvEVAdkiGTFgOY/D1u5GLDMuFLgSCVwiQ7FHi8MBUiipHl+PlW
2mfpgZisRPWlra+5vXBUm34fqWSblDnPZYb+UI1C6y5lioZpWybZcmjF6LkQSyhbw/RlamjAyKwh
z7rudHs0iS4SEd0w8Rj2fRiOfy4Yn5FVVPdCh0CrzJZkH8U702CPkxP9VEoDKTBxczfJfegF1QIJ
YRUr3y5uiuV4GN+kEiakGmP6wjFjcWzAXJ8bb9DLcZ+G9AmzAUgQTX+MuXO4uKLRQWVoIqPeB/D7
yGepFLuukhdpXtJN39UnoTXiraRNhRMh2cIHSRUX0N0hNHpUGpGKWFGrdeK5+nkvm5AyR+aWpIqj
WsZj89nVE0K5PsE3mS0xEJ3usSZ+zG1NAqeVhUK7TLEzn42BPkJ0D2WRyI2wN3dMTyAfXcsBvnX0
qadDeuy+osEKWT8k51zrNaeLAWcFUnsopyzcBYKmIm3Yz0W8Qp0wg4eVGt1JRF9vijTxF81MzsQn
QrJDhxvmiYF+17DuhiV7LqO105wS05OO2VaCNjf0FhPkKE2u4HS2lVZ/w0QRH4QEot2IWwGYIBIw
4nZnN14GlAUCjYkFn10amq+FTDOw7EZ1a5GrMnJIEj8S7dGqY+hQuoclsSxCV8y3ZCp9EA6Rj1T9
tc+MNzXRt6RxIfyLPiPNAo2Uqy8C/jtA3HWHDCaopcGRE05aQ0CgGMltXWptFpRI4oiPETKMAkA4
2JvryBaJs22Jw46FySEtEhpapyxGlZcTWwadUNXEeTuyKm6iYfCLCXJsL+Cens1gH3DOsgHsMt1l
DYiKL9H9vq6IWdCFTTiJZ1WfjH1APzkfVYIB6o8hwbTbx9pVaMeEP1uJ4DDz9BBHz+lofuiTcuHY
vQBGegkgTe4thKvSJJ6I+e1hc59vb1Quk+TXVerX6P1gZHHiqBQaDSI9IGN5kcNcPgQlx3HUmCwL
hy4AnYrEQVt3vz7NR1ZBlA/WHITAsuRd0Igcpfm8BT7mw2jW98DWyDBIhfMwTk6nFTQjZ0g6Rg5H
LZT5Tu2AsE/K5MGNLbN1QUs+MPDcYyxljpMzicwDOSYgg+WIp4wL/PT8HKtpA3QcEtu5Ai6/q1pF
2PdrwFCjhcFO6L5wZ9ATtlbr15qrgN0VX+dsAhhDzztDUMG/wIbMBdqQWmk+srLCUw84DFz6ou2t
qFe2AMUPFVZ/h4guxLmSALJuHdOsfnxQl/wt07uz3Md09MdxdjEnI0trzEepLnO/sIxxA0ayQ1EZ
/mI21DCvD2NbjbQtSc9P4xQorjUIWPWdROqvEpxBL+3Q50F8h6CVnUQ8sR6IrQSVcfss6nNkC3p0
h33oKzdRYMCAUDeCuBVE5spySnd2zFDKGWpa7dN+2qrw7NBpBU/GSNpUL83fY/HW1lP+IANfX6zn
nNypjbxKtQf0CWmvpCBW12C/6JxjsLZl3RjdSSh3fdaCxp+kFWv6KdWoVCKmTItsbDvZvCSh9N5L
bgukG2GX+NZRA9yXJuqqeTHsrgctUI72ErQhIVKA8hTpw6IiAZesQ3g2a14I52xFnk9OCC8RW/7d
qZ8t612mUmbSG+vz1deH/N4MD3pLF8taoRI1URMlTmo7mkPVDbtVVKOM547kHJIAEhlTLeKpGN6h
zFTfoSsbemIGMntoq32perDpkLUEJtgJ6Wuc8HRlsN2AQRPNFMr6IRBCgzRPc/BKRarPI89KtPJJ
rDpSTVAh1Lm2uBTaNUIxSFXMsJV7ghpGZ6PNZeo0Y4q3R+7dADKPnZbgs0FQtrbFCrhmt/YbyOzV
kl3SAmL0VH7XrHURbIZ+bAymA7f9XD1FBligibTvqHm2BLVBHJldWgtyXwsWNFoFAVpGS3JJt3jN
n3D8vKklpZBFPnFcb5K52uOc+a46dgcZwqNKA9HRmvEuElAm50HqTvKMC3xGkV0VH0RUOnWtP9Ri
AkU6QyoYKMgOVZGQLXUlXCPiVDjLWQooEM4lyAIF29A11L3EFhka54WSOYuy2CXrj1j9MpPoi7qh
FSUPE2nQXop2tpua11RP30Z99anu1IZfTqqrjWr0W8JG7qOQL9wM2UdJkNswoVfC8L96KoErCTuj
C/xQLL7Mpt5N5YTkvNP2AXxuMUEzrjJTtnMRefjQiTvy/6Dc92iBE+FSwTqg2nMGd/IYD9WDGVXx
OsJvEuY3TI6uHCNdCLMrHr51Gc18K+kv4TCdSp2NQ4miSaorBaY9WUmfcYAKYoX7V2mCew+Wg8ow
HxLsFAB6keocqSWlVUVVLk2no1+ZGHEHNWLW+rJYza9lVL+TpX3KVR0NwOQl5oiwQ/etYvoVk7wA
ZH2+E2LlU5jqh2XMnSGJvwZRuhrLCOh/2IHVeRuyNXqxpH4E7A4tc/YxCai9rHH6kkjTCeSOw4ff
gYXKSZUpm7JM2FmxXtoAMZ4UHbskHoUwJlezRTxadW9lrT2OrALGMtkAp95lEE/bQXWQBNhLJGxJ
43Ajo6TqqvnE3JMlCJKTnbsiUksQlS8zslyqo2RjGFgb+w5kkF7yGYP2arAKEYeah0yhhireurNZ
fVIGvkQ7Nf8qa8UGW3unNCMnVhE0+kLmk5Op813Z1Z+drB4Cbd6VI7rBZCqeaYximZCQ2abMyzqR
umeZfc/qjhRK9vBsXd2YqNFU0J/mVxOMb+pAsgm0lNzGoI6KqDjXmBEE5ZKpHr2k54LvXqYIstmn
QhPHWOwGNRI9MGoQRgjd0IDyhyAJOoU6LoYvJGmwXHQD9eqkotHC7g9BoWduHWkCGu4VW5uoz6lC
lhoBoRr1D2xpBLwDU6DvTTF0+l2pKcuo1HpqBHW2oQq8RWaOEjtQyHhLRCR4VFvgWPxuC9BHGmL/
mqo2CAdP7gjJVuAM3NXlNxAMlHOVFyv4aIreFHy9v9YLmEwR69N/s3cey40rbZq+l9mjAz6BxWzo
KYmkDGU3CKmkgneZ8FffT+r80T3dERMzs584EXVKXkWCyO97LRgH0l7SEfHr8oz0j4Sa059AYdKx
C5NThAuTrbzYFUuE6yJNLyVxGLzYTB4TgopTg1svkUU+sfrjXg7kQVvJgKAzmr7iPPmg22olU0qG
k5Ty9AhQhRZC5OryhmSqniIuRpiD27TDfjBRIrZRvMlKIqYNCSzlNrzqjN4mTYngvCXkxAsUO6ZM
evxP1I6vVFTPdwYvK7tog01atmCy9MgogUTetahqmcqewbPECVtln0R7I3kyWx20RvYNl76WAlLK
Jjza9VKPvCDkz2SgLzYCPccjjrgUN2UaMAPhc+oH7znGOtGOZ9+zPqviT6sDSYIEhkASOmNHVKuq
2bLWi/DGY0YJ266IzYLbtdxZ/SBXBFgxY1jgko67TXCe02+cOTtl4+LIqDU1QrdDSQT4SSIdm3ps
bGkJSlbSaw5ykP3Zuyz9H7NB6jQuNWpE7s+ul1g72yBVdByG62yb4cowHpcGL4wSQBKmQE2cZEjC
q1ATOyT00TdFliAFtpyL7sGeejwnXa42RJsQQx9VLzMonIzjaxMWHlqu9DXvtHV1dC8DN63Qau19
6of3ZuteySGiRjcgSc+XiJDTmMDhbvAeG5XJ45y4rC358IWG59r5uEdcFXPficFVa5tMHqWeggLh
aN+FAnVwQbA1y+SxmyvaEECA0DpyQlB8sezkwqszCEkeUTROrkjcDe9Jndp5FtPaHLdcKZF5J0Nq
1uPOPuRdxYwSBH+rLCQkmXsVeRjVdmgxd7Y1cvTsFQdjc+8iPrUkl2FXxdu+SNXWLLttQohPGpov
DLhUPjYC1wyYCBNI8aevDZs0yuc4F+0xD1nCaPZwLma8fCiv9LmuyWMfdOpp0T6XkVA7x4to2CGU
FyUAHsgy+mx6inpHiybJwQkHUCkkFQXfNh/Yt9sBNSHb+dj/ZGq+mZzye+xwcdsoTBfDf3f96rLE
MUW4zb4dHJrRhuWtUjnJT2H1NAl+KfMhEDV3HlB96Y3Mwx+2GJ+CCggjtEZz23gACtSUrg06iHZs
FS1JymUz+QR7jjzUMWHAcjYRRKU7yiMLbFLqYKHc2uSGgal1tgg5xh/xFAHppBM3bpGxwJl2d1OO
0YMRiSflRBfGAqD/JdwCY6KhzxwqQonSIeuMXTODDMsBFOAhHmdJ0UoowNLJwsbQgQ3Fjf+W87c3
y5MwaXmzGmg/J20eCaq1iC7yYndfztm5KeWHHDuu2OLdY9z1p+kuTXBP0/jaGM0MGCaIjXEQ6uvd
wFm2jDOnrnz1J5jDJPeZucz2R+v+wqRkSwHucva52T/Y0/gKu7gtlbORtrgxwv7vwkMyeO5PMBET
ZTZ8l5HWcq691Pl0IkVHZPmNoWGKccrNCHstu1mLcLyzTexbMuq25eA/SOxvi8LJG+e4ZmJK29SH
EthLavXClOfu0j4495M4GX62iSkxDAmOL65D3701XnSjv5f08lNV43gB4+vwQxGXCGPBsjXdWJyt
qTvuo7S6jctLK6q30Cb40fQf8axuumjvL8ObbYs7nklcsxt7rvZeRjga7g435e7j0IJjEUxBtP3E
ZCJrb1twk5Kd3k/MBdPqwqrTzCen4VaZlshq5+WaquptAujoHFoExXBX+ojFRlTq7pVHbcOr9Jia
ckvEOCx5ePHG/qKfr94A0C2zCz/ybOZr6gAeyC34GBtQrSVDIu737NrTiALdxbYUHSICy5wZU51d
4JKSJScjpa3rxtFtinP74Bf9K1mqPNyKE8B+tH0qLch6zvzlnl69raRPADr7PfMctaqz9kGFD5Xl
n9s5Ocpg3vkJmjTGYiSK3kuKIcX38Hr31amVvUNSknGdKkI2w/Ehy0CqDIGalozjbF8U2ctkTN+w
ipjuiPOhJPLe6ZHoBhRDNMVwmDp56xbwBspwaTbCrNYM7qUlBj3rk++6gHBNWnqFpvQF7BkNN8lx
+FRxH5DTcvHPEV1IhrotqG/dVBOg9ZAdzDAmv9smy3Vh0N+M3B7d/j4mxqfjGjGs+ZS6Fh7E5Ei2
x9XOGLwNZ7d08z5XzSGKjJ2XSzLZYF0aIjKbCVbJ2kQBgQqF1z9FgMBk6q+47e4J94G3wRxGDfu2
TKsnfeFTEP9ZUz6fc6bVw5ncujUZpZSqibeCykRphOci97aqC54h2t/GvKbdBSfCRMMpBYKv1oiJ
zJz/EkiMd6RUDzMv+ZWFvm5VDyN6eavCfxndtYN7tE1JvhRNUW50tUEfGuaXurTPEzF+RFh+Ql+/
qyk4WFkHN26XezH+qVzcOtCeLuFDksHF4I4adMbXYqnvvnSfqcx5Vgm4O2DEd9X51zn30enbWKHa
F3jMj4VZsY8+TC+iSEv9zdvkuaryXe4RFWVWx7Fc1vkM0apju6vsYg57o26vftJvIKmodSu+bBMe
2Heeqjjdpl7/BxjmgLB67vNPaZiPslDvJa96g9KtPsne7GZ8HzuDXF+X/IdcHMiQv1+gYJ0a7ju2
5a7NOYBwZJALQ+tjtuGMOQZ+/Gw7FqmgxO4HwTe/66olNy1RKB/LZxMmzef8bK3yPpuu8Es/0Ryc
29g+qyL/IKl0FYvsUCSk6y/TOfDRnBjVaXHcW+k0P6mukMqHW8/o3xxeVL4PAzWTU5zCmebmQ6HS
96q0yWLFVZ2x4PbcTHiBvXqGR4QyvWyAjY1oV0nanBMRHpwBMsXsxouzNJfRRtW7OGejtICfOS+D
mKi3nAzn8Qq49CQ5U1YLjEhtFat4XrZdzaXN3ZPootVM5nJUkpuFlzl6rLyRpvt1jFZt7fc0Tdd6
+5K0Vt6Yi7jQpIK1wkP8ElZzQglZcIjs8j6K762IcPomIGMZ/EpXpAKVKIT6UQVohWA5Kp0Z9QQp
8RI7Tnxxh+IQdtXVIhNocLCB155DOnm77UwaoDvK78QTEZ9Hb3YQJ4Dwx/abR6XKvpyAgMT8JHyN
xtCWgv2acHb3lM32fWi0X86U0CbR7Ak5vYtgUdWCGjhXHxQOPdblNUwSFPRCvM7BRxQSAuxNf2qj
gUmx7HOn8scIGer0PFrYKPvdINXdqNRb4s7votcZx+FLon2bFU5ZV3V/Zjs9uaDg0CL7xtSJdjbj
lCPr49TZ2G8pIxaihBqD2UAXkyKUGCkHTjFbT8SHZsmyj3JmJO4YW9/haRrx+ooJnxiaGwx9VrVr
GbPIVHiyjBkXsrCeYbdOIbZU1AE37DiH1C1e3IGXPW29fPeF9vKJFkN1qCzJ5Qfw5Ln3zLw/Mx+P
rGAbhjPpFxe/La91IUk/eJjIO1OjfPKpTQgZI2AHgMuTda1T8TKd0p4AUBMr4FvuX/1zqct6MLEC
Jy3VIha4sLSR6ugfWLrWkyi9lD5ZKpTi/pE+H5SSXClJ+myX9q4b8OOupbWcPIsWOUTH7CEJUf5e
cEsrllrrT5rK9rUXWA6S9IeMYPyEpX+t7eahT3YiWWMMKGoKk5CUuP2yycvwy1a6QMDxsHQsnOTE
77HAIYTNQIYnBY24vCC+3me0aTaGwo1M8ocLKGLQ5gwr33QIoQGYya484VmoV4TYbMaJ/CoxXMII
b6TpHqNRXWZDnMjFP8Y0TWSLc3Tfhh4Qe74OS0oFI2EZQX9x0/dYQ5lj/ZONwRdo69Gv4EDxmfqx
+GrDZyiaQxwVP5EbnCjGJODEb4+BqT6XyH+MSgw5fXIMKhCcHqe5BZVjKKopFm6RTZnvgfDWJP1+
VLBpGw+GvCh05tTIQ5n37pYGWGrhK2FsBLTqOqM0jXsQ7qExqUiGBgGYSvtd3zJjNb35ZUu1Vkkr
r6EuftA56zAzW9I3DiHx9hGqiZNHWHnHPHFTGatfTeP/l3/+H+Sflm2axMX97+Wf+59axul/0X3+
62v+pfsMzH8LXNOC9DJt7pOug4RTo3qkzwXev/lm6BJhSeGOL6yAD/2H8PM/hZ6mloe6fuh5gdBS
0P+nsDl8Dug4/0mlO37/z//hofMMff7zCMNzXdvzvf+q8wxtwJ+oDgryOpofZkNyFfAyL+3f0PNv
JsPuVn2YP4My3Jl0r8+6hD1Ihv6mWKzTjCdMJKwRcUArWalhhULXuAe2GR9GI8MOg6c6kqG9shS1
75CmWBqMczAqndJP+GJDR7xeujYOrfELtg3TN8LbzBnSXZFQwVZnLq2klM0jshxWli6gn3QVvUxw
F+ty+qKkpn7UhfWLmpOtwxpR2m8j8FvnId1TWYYtpfbuGwPtX59rO6+jTkYJ7yENIkf4yoEm2Azh
D2qyYigNFiT7mzB7QJkFk3N+SMwU3iS3z2wfH8CQFd+Q2FbqvAi7MD9Buu4jhHorpaqbMiSJdYFI
zjO62Jo6IAkatVfui7VgEw/mcSQ41mM6ZRzZZEnyNFDaRApPwpoPASjT4E9YmhskK8nWHCKa4dj8
V0NLLp6XeY9Z3vLrNs99R27Dkt/W1bKQtDOQ3wvWtpQz7R0NObhUlJCuF/fjhni+B8Off9yC2IvY
x0XJqlfCcpBimoKIQ9uzExbNeIQ0hZte2XOBE44SlqXFMYM1lMfq3qyXF7DMTLf9EupD3oUV18MW
pJpSa7Oj/YYatl4Sd8AZT3E3xaRzh46Vet1vKnjOMjf+2kPE6HxTmxQk2kSdLt6f0I4ORVW9VjF2
dEJW4t77k3OCrI2uuVDiuYkWeS/67jUq3bsGLjIl9QyfNiBCFihJtLxPgkL/sBgzDskyeBw7993o
zbVLcpvj3oEJfjc0yqJteaX27262F9rlRXDwlUPXT2iz6brMyaOubEK8Ncu9Mac/XTHvApG4XAr5
o+0039EQ7l1CyYe2REs7L4e6Lm+6Cgv4BO9L+aatD3G86oEVbroCICQYdMwNbBk2tycvor7BnP84
HsAki/2UmOHWYTy0CDem3ZRHvUD4uhNWd1KNSxwQC9UqGotTEwA8E4hKJFbl2TuFPoYcpPkR/rjc
pSpKTr2ZHd0chhBGKujQGnFjKbH23nYMNbddOl2ngRYRg9geR9HWQj9AdPTC6G3p6JMMZtTPJL4U
Lad6kBnubWBPpwFOY50aKA4yKKpF0AnpxKyktFkx9Sc2vVg9yxJPZhuRt6z6PtyaPZfvHKmrCjgE
k6SdN1U/fljrOYoraLyWE43JTiR+fSKM76My4vBIKdNzNjksaHDu0qGEYVyWu8xI7+qaa3eiUWaP
dvsd0r0En5J3VefOOxUhczPGed257qXO6d8VIywhlALLXWogKk+SXS/UwxCk5sH6NhBDHrs89jaW
PZFQl2KbqklyCdl7bqtO/6MbdsEqG3fWPAwwyO0hphblYKBjBzkHH7EsY2P2KljbyRiv3RwamnDf
5UoPBpdR8gUkjAYPagJCNb+QAcYyRrKOFF7zICzie5qJuKuMWik6mEjaqKN254u33Aits9fQVk9d
F6nv5Ll58R/V5cM+qu2XUaY+TCEPbNKTBtLGvbviVRHqtGhSgujH3ZVAnnMJLNoPqKC6OEBjYzfv
RS+8nWu4oM3ULMnaXi/THwja9Ar4u0Eng214HMhJsEhgd3Evbr3A0m3g4m4kFW7lU0REWROSTyO/
NcTt0DblrlyorWOvaC1/2DZDeMq6QfDVBP5FuiZqNN01ZW20UuT+C3phsSm50QwAtitl57upS+Rj
HVvHmE7UrdmQJxSOPqkkvrhFgg5k3CTtxScBS8XVMy2K0Y4Y972D+v+2nkE2kvSDA7SE04oeU8Qd
tiWmB5N+lmRxQuoUJnk3ukqsMF6RurRU5UtX0WJkTqdscseLFXCgBGH0p8wMfr7MN6SRoc5IvowM
umxQlHr4niTUyrKebZW9lBLYQFUpVnB3gl8Eog+ROGxL1p2Ay8D2B5ZhcvtCx7MOXjrMm2RAZ628
gNyJub8Npphm+ijq6BsBRUuTdwMNH2klwU0ym+4uHNoemCEoSQ6Z3hPR12dLxC8DWkfkNNjAJY1D
TUakhIe9a9PZxqO3EBUkY/Nihe1jMqb9Gq3n+ObaajlTp/c41B6mzY5f1UqIPnJQcWysQEKeqHR5
rg1kXG053U55QMvz1Jb7BiN0nS2QDukwvSWNdeJAIy1NOunN3NxX9VJsqdHBoN5G6tYn21rhYIBk
0llDQ6UuJIrYUZVzJ0VjXEX1uci8T2je9Agnv+2dTr57IzXYSWWZG2fm+avm8a6PVXKhhPdsxw3L
rUflhfLqL84a/3URGqO4Ft0w3VL6U20rO3waKgZgO5Cv+VL8GRyCpqmSFhuupcMSLDsffaW94KoI
S8QkpvhWNTur6/tvWWKHK6DU8xhiJh1v/G4Z9okTUgVOIC2ztMvGNBPc1aOlMIZH2AmKkorwAh86
bJxwyvaA/+QrchgXxNSeKbw4JWUbkiTo2kwi89nUJRqUTBpXkxc06dHdO/qvfOe2ZrWXcGgbM5gd
HtiYziA8apuQPD+EDAmFvjne4r6hxtlrqnBTQijcgFrB4pFXllF/OMlx79fGPuKqOsqFM3DAE3LG
MXhoB3lsQZobqqXpYQL4ntKI6eT9t2otr5t3Myz6s63/mM32MyCY3iJDsambzWDnxBHwom1KBHq+
K5M1PmQS/yLFWhM0VD7WyOfr0J7WS1OiwLOyjxyhIN2atT6XCio/gx6uLgTGdfJEEtUNihQt3C1J
Syb4SiWvsXzpoeq6jznsamhaEB0p2mss7PAx627DxEHdLEW5r2sGCTuxyGbIF7Ue56I7NH6cX9xy
P/uCFscqZpCb0M9HjCKmScPFkA0obyfjxi7rk+WSlCYFaGNei88kJmjSSvRznBfNbUugAWbuKCZj
2LXp+LRx/m6F2VjQnsUP41CIrbd1N2YeRKtc8mAsmcWhudivoDvDtnO8buMYBlGVHS8V195ICUTZ
EbCLIp6Uz3b4a4O6WeIwqCp5c8vJ2vslOSLNsDBj1Xgbooi4p9TDVMxcGQEAMGfbePN3vd3ITV6p
P1ngxIiN4L3gpndjOR9SdsO298ZTMZ4Dy59vaX8NHvQlQ2mD9zANj2NL01u75GQ9+J0N56k10hFl
0VxsRImmiJxsFO/zUDz2Dh6phOkWriM+TYJR356gthu/YFkVBn3adUoupNg1c1Xdyyrb5IF6QJ+n
7qGE6osOg12sngyixblCYVxzmrrhTBo6xSycYG4ipoNVOMBgIQF4ddGFW0tIuDF+t73vI/hQPbFp
UjRflAvmt5NPO/OY8mmeY+O+SPJtU9n2JfQ/SpQbm6ixiwOyKIR/bLzUEd7NbMCeXoU7vRRnej3O
2ZMDvTAbM4f00C8WnGvlbpuGo4C6qBsLv0GtV+6B3ZtmkLWll/GFrTzGFDDoNd3TC3tYHSdGF4M9
vqJwJ6+GT79WR0Mv+v0cnSCofrCUEDv60lrhl0DXhUB939v2EXXZVwRukIAfeOl7CJowgyosA+vG
iww9UmI/h9Q7GnG3n8AhUi88MZteDI1PgFOgSbzgssH2b25igWOtA9FwGCJ6lCMBsKGc1Y6s/X0H
AtKChBiLBKNGLQRC4oGUGBoyMTV4YoKiWKApLqiKo+GVQIgvD7wliLu7STVPfCKM9JDsGpCZAISG
k7bDaPczaOimmNVrpGA+emToCQ0HeTvu7Y5cGYRYRGv11qnZoEV80Z9kN/lz4IWHacZsnY2PrUsU
h4aRKvCkGlxJaYAp1VBTCuZk6Rg6MCiyzYnGFH97sCkEYPjC6F7ToNUAejWAYjUFQpTF3QWyeerq
+HWUD3FIhxDYF/yCR9GcASK2gIy1IGS+e680YKZ/YAuCZoGkTSBqEx/3NMSWgbW1YG7657JQr3JL
nUYwOQhkauvdJ82JgvSRdqLhu0ADeeYvpAe2Z4DxlaMv19SH6xfIyYdZRfG+8ef0VqTpsa5pnkvi
aj03JGiAH7J6HGNnQiihocUFjNEDa1zAHEsNPhKTkP6CkaCShJFuu8p6n0ArR1DLqQfiaz/pTn4m
DghcU2iAE0pvN4N4GiCfS/DhgoPCj8MQlwjq00d6Az+UO50NpusU/DQBR3XBUxtVfzmzeT/YNjQ1
Awuwa6ABWBsktgKR9TU0a4DRijg/+WC2iO6O5fBUaiSXEYeBfhtoiHcE620ssSVJ+eqBASeXRgPC
C8iwoSFiQ4PFBPGwkRXr2ABGzjSgnGpo2cu6XSTvDRBnFXGlNDbjoYkNoBNeS8RTSBSPx0wpNGjN
pnfrxhYwNvFygNrG4wDCbYB0tz3pLiDfMbeIHiQ8ARFvQMZNEHJaRHgwwMzLYL4GaOtRf9/4eb/L
OiRvvXceq043klzMdr7Aapa0thmHLmjPLei8xRrmg9b7oPZAA68DKL7h2yTReMD6rnODMuO9B+8n
Y0ho+F/AA2Se++jDCyj4AW5C62Eg9QLewIU/COERyKc48y+9czmlJ0+XYJcfpGacDfgHDx4in64S
VqKFzFHKvomX585Uewl3wXxHfCspeZrTgNsI4TgMuI4UziOE+6h7rrTBQvLd7rIy4hHgTC1gSyS4
fkzZXFzlwToC+h7gVfQtkwTqnYJvUfAufpB8mt3Gh43JYGVq2Bncv09lrW7nsf4yHQ8yAvpzUFdU
j0leXEI4HlNEaBhYt8ryGGAPquGCWBgpqVF/LTgiX3NFBBTCHAkYpJgb3AKjVMMsSRimTlNNC5zT
APdEK/x3CBcVd4QjEdBVRwjN4aoyasL9kSbXcm9qKktfLLGXvddwXF3A8Ja4NF3TaFCSIBXhx4ES
c+DGJBzZ1MYnt25uG02eTWMoCRHgZU/kMtXQUGzW/NfWlJuAe6s0CZfDxoHkbxrYuQ6WrtRsHazd
xDBRNd7bCJvHPQ3z0nBGQrltivcezq/iOYnC/Kmvk20GJzhrcjCCJexhCw1YwxL2kBsGQVOGhXuR
+BD4RbwG9z58Y1kme+W0BxMeMmOxcOAlKX58yuApM/jK2J5PPfxlAo/p9fcTrGa18CtqnQErkW3o
2+JBDO02yVswBFhRw/0QZ4DGS6AJU8AxhFKaRJ3Tl1STqo2mV3N4VgnfCpt4STUBy8K78TQlOzMt
tXC0liZrXVjblrtrqWlcDz4XPcw3juuXRhO9cQDlm2vylwrsWZPBLayw5NiEJWpOs7RvWtPZ1ZZ4
WRqu6plQVETwOwnDXMM0d+FDA++cw4/RZ4joVjfcw0znMNSL69J5juZ2Nh/HENDJIXfcl6/hVD+0
muL24LqVJr0xzTQoVCHCDRjx2DiAyJEdiItME+amps4nTaLTcvphwapj/lvg2Ku0uJRdefTh3i34
t0qXyHjlerbwf+SsRhOeGx0eWT9XMPgYAe56GP0ZZj+D4cfYcc1g/F1N/bfzqdFSgJHGdUzdWboq
tZgJvcCMbqDUg14b4cBgDcQ2g0Bt5aMzsGnSAs7ZELnooEJoy+4NxcU00So6uY+eM95LNAtJeTFQ
MGQoGWy2PxNlw4zCQaJ06J03C91Djf5BcY046CEwi91kiXwzh+xKzCaaCdjMzYCGAujxTE4JL3vU
FZ1WWaC2gCyFkIM/RIZL8y0iLP/B0/IM/b0qc75LQCkqLeDAdPVg+5tS1N8yxjXi/F74AtUHgxPP
CjKQET2IyUYbR/1fhU6kQi+SL/XWDufX3BoJd3X2PQcFRPZkD9sAtUmsZSezbVGitLzKtqJTednC
cjPiDHjxEKy0Wrrio2HJ0LIINC36+Wr7+n3wh5fQ7j5KVZw7bL/ELu17rblEGaMlMtRU2pzH8lTN
3wUamhQtTYemBgNBSiGjltmgt4m08MbVEpxIi3GYEak6czaJlulg3dlCLDHRo+CJDfFUoejBm3cT
aIlPpsU+pK8/dfJpIRRUS4EKlCS2FgfZqITyX7lQulNaPqS0kMjTkqJKi4skKiPeEZNntQNQQeWG
DinSgqRQS5NY0J8yFxXVeGFzZWDCihKI+aFYjgJlE1Wo3K7QOkktehJ1s6d9b+uhhiJ/673T8qgJ
ndSMXirXuqn+J26RUcnhpdCyKkcLrFqUVqOWXE1afNVqGRYW4VsZgSv0QUU+Mlv9RsThxvXtc49c
04Luu6/VcKq5lm8KjwU9R4Is0iG4cYk2N8rUPIE6M9WhKhuRlwmtM6sRnNVaeQYZ/7fQWrQEUZrS
6rRe69QW7p++Vq55SNhcrWXrtKotRGgB46uZelb4Xa7Vb6HWwfVaETchjWMDWAWbQevlQq2cs5DQ
TVpLR3E4+f7I63qts1MI7tgIvhatwGu1Fg/14mOm1XlC6/QcrdiztXbPQsSXIeaLtKpvRN7nI/NT
ZHog5DZeWq0AVEgBFySBLtLASGsEPa0WdLRuMOlQEGZaSwiBh2bEtpibERqmCA4trTz0tbguHxWF
eUWIfUO82nXk7NJqwsRMnozrv3mGw/jDqpdqrWOkVY9u+4g6qKeAPes2tpZOxnSSl1pMKRX7VGBX
2JQaSVdvEO7bVvEIpfMOmL07I+QW4SZElSm1PLMu/kAyfMrxDNO6ptn3WWoxZ4WqsxI8hYg8TS33
pOKYDXnvaBkogSBMQprDiUOW8Qq1KKBBvhZaQBrX2WeiJaUz2lJPi0xJP3MpaUR4mqFAdbQUNTYI
ktLi1OxXpqoFq6GWrkZZ9OGNjKc00iC/U9LbJ4Kdc+JScnIXYYePpHoYiA3ypnhFyEF569X5U9EX
P+j8Dk0Rql3o8+tRZsahhkIapTDWVo67Vxpm2QDIQi2cZwN1ca1lxil6Y6WvZKklyF1AAsZsERde
1AH8fNCR2OoDblQEpUqxQ5Zk03iPrDnieCr7ZMOmSmiCrmO+zzLnOln1S0Iur3svUUgLlNJkr21z
i0vW0yJqhZqa4u7vxd37aKx9Lbautex6cY8LKmyYeSqq8TFpefashdr5VL00WrptoOHu0XI3aLo5
4k6mFnlbWu7typHIZCVPtUUlvfPHovjOvV+C5qtEK46kGU28lo8H6MjzSKFPqWmI72hp1FLzuLEW
XAaEGFrOd6Hl6FS0okdBoY4AGLV6ETTbCvW6iYrdRc1O2xpt4fmhROU+QTq4hoHRQlwHd3iPUMMn
qOIX1PEuKnnqup8jLZu3DevIkU3zMYr6UUvrIQwxZKO1R3PPWgV1hQrfR41P5AVUkRbomyj1LRT7
Acr9EQX/iJLfHNFbzC1Z2s6XLedTpiX/Edp/c/IOOV4ABzd9LwibxiNg4hUw8QwY9avzayHg5FXa
VODySgaSRg2jDQdcjQn+A/6xK0sbElqcCR6nYqatChmeBYF3QeFh8PAyAIKsErwNkFyvPmjhavGn
nySRDymo3xg8wqFgiY52piEpE1nkUzwVV7ukjCCKmDyShxpXhaftFSM+CxDmgS0RCx54dUWxHMo4
w7+ZtT0j9+URcPrbx7eRTzF1oNNGoCmS4UiMs2+fSIj7jJnv1y7ejzEf9xMBsDEBNKwRxwmPSIFX
xIu6N9P0Lp0h+21SFk9xus797HuufuIMQKNibnQ74HQ8KKK0Tkbok9aNAUObVLD2n6UVhvxD5gNd
0p+WNrSoWZgkcPSbRptd/CF4UikuYdF8OhOrVmguzDEFF90y6YvzFI/DvKZL9zY0LUoQm+bHSIn0
g1OUuG3cOnlIO/EeDuFz5Bf75deWU6foa0eGEam2k1HeB9rCU8ruJW6hFDPspc/UY18ybfgJZYJ+
mYjFfqp/qDg6WlN1T0f9NrU6WFmXUoXOwhsR0l5taEuR66tkQ9jLcPP7Ryjz8Z+//b5p6Df/2/v+
25v/7ct+v+Kf75eqfT47UE9lwCjqP6VZbe1MFCsr2Q4CByjdO6HOS6zgCqCYl8eKTh4MMUF1Y/9H
kOfvm/+375sgT9BgAYvgVsuP3UAk45ws/gZZABl0v/U2Okr0N0/0981QiO4olmdp9kN3m+mw0cKs
+QbBJMiGSdComVFDU0YaEPn4WwbkTlgstIqxumlKQZbjPxVBnXVB4zLtoiDlpvzbNfT7x2+66T9/
I9O09jHoOEXY7c0GHYzX8/v+/pr//DXXP+X37WYmVmcEshANbT6McPJmiuv/Nczy932/sZa/HxBB
PPwr+vL3ncoiBFMUebHmvBjXtRvUJpgl72yqF3caOhhNEjlh0IjldG0ONnNEYZAnBEditKCdhL/9
5x+/7yuN1jiG/VfQDPeRMX4XJJUefVlvcLTnd0EMHCec9GuBvjk7IsdD01EDmo6UH7uHHMfmqgR8
K0xucYECq7LHn5wwALZU/gjYe8g3bW8b6vI2YWhs54XbpOPRyFxOUpK8bkXHOKguQ9rMN9KdDxbl
Lq4/D+dcklAvPDGt6Yx+n7xmYxFO0bAtk5BCPjti7puBJSBbvPosEISvbTWQwVLTJB/7lIbnf03M
1M4UuDdhP864PJfHIBvR87sR4cGEvJpz+yWzpD0MVZSzW68yNVZnhePj3Ln4aaLJv4VlQHEkxbb2
hqNoidGfFA05i02lu0F00wpTK/0IMJfMpIKjKjDUuZ7LjV9ScesWtnk0RvPBGS11Hjx5svBR3yy1
f2xsWqeZw1fPNF4XJzMmJqrqnPNgO8557mJe/Q4dVIZ/WZzmryjzdMuX9OfSowSqck8yTf09F/Z9
2k3BUVhOdJfb2srmbCJj+rBwB62Dxv5RdleiGGd+XyBfeozPgv9nwUQETT3zqOY0c2Ba4E4dqs9x
ollkdOrqYqgFs0H6t+494k7kQuc36GI2mPm283lWPBUx4poYc/K8rJB2ivJsGlfYpenkLbHcJE0B
pQLcVi3WtBss8iLYz8WpAJE+gZHiMKse7bglvblu5ztMboH51wEiWKDYUAiHzqqyF7yhONA2MwcT
oyo651wbFsAByq3V6ESUcj5bE4RwFc53qf5N4J4M2DnGG8ukpToSQb+fUBWf637qCEgoJSdRWJzz
wX7jvDMPwHRXBhBMoDyJOoPSxAY/lXByfFZScWWRDOJsf9/3z4d/P4KxMtlMfc0Dc7ukSD0dqnvG
8tUJg++eDp26pBQbK/KTS/5B5spzlPh0x0XP07RWxvTpt86P2WfXuYxPeYmJFx/mOFE01sUlcUTW
C2k57cr4d/bOo7lxJNrS/+WtBx2ZSCTM4m3oPSWVVG6DUDl47/Hr5wO7p6unI8a8/dsgSKrVRZEA
Mu+953zHK7865kD7ZqYrW80vw9x35yxVG8sQJM2wU5T2cCkYwBxQDldVeipVdGly9nlxtetCHGiR
qkFUBfEqEr0mA7P/ZBXmoU/aZpMKs4T822CBIJvZ9tmnEtD8UgXpCMk3tNa5C1fCkv2rx1pljO7z
EAXMk4bpqZJNSUPrRHm7UiMcJLfVH0GRXd0JE6dhsU2l8BR28yQzpDOyPqUHRttsS4gn8jV4hCFu
LLTC5T1zri1j1B7Vs2cyS0miD2Xkb9KOtlXv4LZTedKuaH5/Hyo2YU4mvnZluc+A6+EmUv3GgFnv
Eqntz+qXprZD7Wxl4AvGFz/izj/h7o91APaFvYO0n3wCi9eejnaGWYznIZnd9Zj1nztbvVjzyxxy
2oR18IQHP73EHpqNdPTXYGdWZU/EdQQ7vDRumIVGboQLg4d4iao3Pvklk1czzJntIkCs9fzu+1xO
SV+/uNKCJ/Wi9Y07PrgU4khiJ3+b6mxjTOpSoc7eAgx8BoB0xEj83ZJPQx9ONMmZWeCZ/pqj+EgK
e9pNzmKaGn/mZeEdayYkT8YYOpuyY6QmTPMsySO2g/IwB7h4NXUeGpD4Ps8CnMfAx5BOhH+bFxGz
oyTIrGMQNuaSlKfWIwokL9dyBH6tKHJUJDkpIRLrEtZ4GA0Yh84Ou7hN1Igcp0OCW38kSUxl1U8n
sL45xAKvOmaVolP0JGPvA7iX8RBquPx1ruW5Ct77UJqfOk3DRTenzHEQFncjoK7E+CSNW8X+rCxQ
oFh19SOtJLfp/oSS95eU3PfBVLFBTJ88Nme92VMZB2jFjEiuHJ/knIIC2ggT7NqswGEzn5atZKPE
edKM7EwngjVWEzJej3QisFy/xyCz6G7mnDeassxjQh78cBs7Pzt5jlSN4ocAJ1XcR9oJK3NyDw7w
pQPVbg7irnxDMfWtt+KfcfdDWciPe3PyN/YcHLjvWk8ZH1amaerBENyNVPzMA8Y3t4ymTepNDr2z
tt29C513xAEFu9a25u1UecW6bce7DMduW9kMH2HolJskUajp30NDzTtNRcnXfS8Dqb/4Wv6swvmO
wt885nbtbmEkrXMm9Ks69MR2HgTXdkuv0DbZNtP0CCcIeQn6Q+I8fMwoqgQGFZIYNfjNuMlmzi47
qJ5TSs+tYdYsvz7zmdqZFhrcd7OHGWek86sxw5YKzfAUSHLLizbaB0J+CDV7ZjPLxzXann7tdBXx
MBb7tzT/ORrJQMLTRDnMnY2Wrn2NNRKdwr+QBUzCfYnyjRBP/LO1xewM7RfspK1j1l+7SXh7u6yf
acviIHDlPWIoVevwJU38aKWYVGw9Ebwwsz7QGXJvgUM0SdOW4ggGnbCVqcsOXsnGxdUGgZNpQaY1
yBalul92NX/Mhrzn/22ftG1eOn+KP6bdHaLKj2DsXyu0B2zU6k0/CH9b+ziXYv+JLou7q4KK7nM7
rbnbWPuevfHKD+S32lhcS3KpFir7Z0EHeMWmFNQOZIJReD+gsMXrvgNjlyTiu1+B8VdOebByy11F
LRrHLKU94VNSRxhldnApE/6ydd169XZypX82gp954yCvcwkKZTBmnjHnlDvgWdjnQsO9wnNyCZox
NnKAOyNmH5plFpHpgFWYUbEyDsJpuk0AeokACzHAGKNXA/+dLczVRJh0ioP+Rvcl3esOnY4AJ72t
quRb2sHMsLCkY8VEytXPZZrvMtxVG4ITQToS7Yb0IMhOA6B4eEfnP19ZXp7rpQoIXxG6A/gWXbf2
FzqIXVcsVUHZjLuurj79+RTNyb62iGCe/MHaUWQzXFw2f1PAxAJz0eORTRP50GvolTr0T1HqIeF8
PJxrGs5ZGmQblcuP+Qw9/PH64+D0frGL8+4zz9qDGEI0GiI9NwvnPlweRS6lS5up40Q/lUswPwqi
UM9l0xQbQPjekmtEad/apMeYjl1uzW6yVo5mLuyM89cpC3NuWxU5UXV2xukbb/mCLiV//bleDpXh
Dzus4J8eLyWh669RlmCAbrWVHIcmi44VoQ92Y3oH4kZ3pmM258ehH3x4kyWmTcfrDqbdoJGvSUbx
81ichtTSRKAF8SYdwWAFfQxYSO8DvvHF7IUMK+c/iONswIMYlOe074oz2hLwGNwCOa+zbzIg2zFP
kkMXYUOsR4aL2YhWpFqYViJpzsgdxaarkQpkEaePFijxomCMziooIt5j/J2ylfMBFel5oDxZ41Wr
1jEpXqkcaZjYYORLayK+Q5bluRUdio7S3EulQDLNCzWzL8mMo7vg0XnsqjNOTHdftMGljdkddVlQ
n3MNak42wXJ3CRiEPF6EsQd2sqMJHnk5lbtTb90cjowzhefEtejtPP7BiI4bIJdiVAWMXj6EYGRg
0DXRtSKA9VhHYvN47zHtJyJz+CvaiLW1i5fssam+534WPdc9V5qsv5uBmI8eM9/UjHBa9c4RiNy4
E9UAywvUWFWynzHm7t5mvIFIjJ9NRvAbHIqXMm9wmoveXpbtr5VNB6yBro4ihe3cZNrvfNC7eejS
K2PtcgN4qkAnFBgapZRLN8keCfLzgwZf9jAilRg2UY1f13q2XgglZebnVfsotL+qnsCkDCG0AYQ0
K5Fc9jMhyWZDwxzb7q//tkPkbdRO/w87hGlpW/7f7BD3+mdQ5P+kYP/1K3+5IaS0/7Bs2xPKdm1t
KgtzxV9uCGlaf+BG0LYj5J+M7L/dEJb9h2nzM08p03S08ngPTYG16T//w5J/MC5AAqEAaOOSEN5/
xR4hPZs38E97hNDoZOiRmVqYSrvC/BcGO2m6ORk6L3rK/a+MsUigXsI27BQEbDNMh4n4V7/oPoaq
8k+zB+bNAjzrjtGPQIREFEYW3u9Hc+jvg7s0W/xYXUZbS25Z6ilakoYfh1ol57Yi5jd2lniJRwj8
2JbOTo7GNQ0QQTwOhdPRoMxQ8rTFYomF/GJLWWzbUA3kHdn23h5nyHhB6OyQKJBv1oDXYdB29pX1
PU4NH0FF2u5a5X3MXZIZZr2ubN95sr1NHVDhoDYmAcjNjn5rUWS67sVssqvukvqY9+obvNlT6c/G
ObAGm7ndgOFNLtR/tI3Z6cG5fzzi/kKSujnS6u6DTVXYd9XnJZJqTQ0qEBaHTHb7pvnhj/53ESoM
J6k7bSnpUI9kNmQ5d5SwmFgFa7/b5XLQNFQ4eP2oTip9H5b7IvwMsakXIE3AX2PQ5F0SpvHNk/W8
NM0eTx+P6JK9jkmb8JXxHeSBjQwEXOxDp09jud3M3VSu8l5ufmcPQOG0D9PM2DxxAySGSxaA4F8D
zlKm235oo21QpK8DtObHcjpNEI4m5gykhSTOCTG8BtJowiMgQc6wlhsohnVjohcHWQHfRkgYcy9g
sMrebjaDIVmW6I1FxNkEvtvsc71EqMOvwVDe2aj1Sbk4U+6ZGyepIB2xGwPX7Ozpe8qj8gj4Xr6E
x0f/r2/i97dTRAkQ1rr7payc5t3kH6RHvYZSrsTTkXenx2EcLVaTQv8UTgEPqRuaE7PNet8tDTx7
uRgej34fRiNsaHcW/t6a9E7xz58eh8cf9K+n0RKCU7M/g2otvVVolDau4o6olz8fzqP5NCwdv0ia
X6ylsTePpAo9Hv1+KpfXZofMb+jw68c3XSx5RI9Hvw+Pk+HxdJ4Y9ktN8PDjsnxcjM4jQj5c2pWP
Fx9nxxDrzyqDZ/M7WOLx+T0Ov19ToSOODBaGJUIiWC7kdJ7oo6ql6SuXw+Mn6Tz4G7eEShctbdnk
7wMQbd7t0sfNokeuTMKURkOO2UJHKk94IpbkJKcvT/94niY7e2qfraYZoMMsiVOUMWxaagYHYBxo
uhbk2BnIr7KknU+UDTPCNw6Pp48DaSYIjYKSYkh/iWV2kFCOSkTWh6Bs1cYdQWl4potDapwS5uBk
05CVk8NNQEFzrgf/k1uM9K/gRAKTNU6uUq8T4qvdAACNWNvlTVnwWyNMyMvF9nhBLjfBx0H9/ejx
1GsKxls18owlgmhafsFkSr/P4ujKArEwUuQxQTN6tjMiMQ1hBOBkgIyHTP5OwjAQvIIN383W+DnK
ag+eeRii+UKi5CcSV3nKTEBx6EOPKCku+J0f6s9l04LHc6xXN1bZ7vEWq+WWFWaMQ0aYV/BKuZYe
P+gj5pyfHYFABWY8tFs50MGaWgbWUjSoH4AqoKgtBouA0r65IQH71gIxwlM+DCvRX6KA/cmy0tFP
8X9EnkyPoGblDjHIxvTrD6krokOQdB+FRdS6O6i1mXvvWSn1Zh6yZ2/XeXV6ijJxGbIo3eUV/0UV
tTBwi3nTDaDjGygfpevke3ccv4zDvJFj8iWw6JaoEaUDs4sZfcwMa2o5FcbxruoEEQSAOn+SPvD0
DBFR190iswh2RezSMM47exX1TD8C/jrsJSVpvJMdbHKzvydhDpJ/zrhF9NFlwXXPFB86yK4dCDja
a/OZOexmYVoep9Ykj3z84IaNXA+wYVYic2i7xJ25ZVi8w+g4Hio9nB9ZX4vriTD4kNFSMn0ca6S+
U2zUG0LmfyQgxBbl+XdDBNZpXnSJyiUCEA3lTC/q2XcBmJte/xbNVbIv4+lu0O04kpfW7yL6PcyP
pwH7UHhXKlZnB37NEclcu4oZGKRzuAZZjxjfT/ZM5+lVmVZLSjDNr5q2bIHQG8xKU+F5Ak2OvpbU
CYAZm2C4QxU2t9qqWtw5yXqEmrem8U65qyNYZKoz1mnsSu7hDJdrSyEAU4iO3Sz5OcmZ7Fhveu3S
6Z7W9vCaWsrczmRbtIVytmPRqp0gfXOyRQ/MxqQEihFf0q434AqnT+2MVpEvfjybeWLcRoyQs4L3
PKX2DaE+W2+/7PBmEA6ITnKbICjbScyMiOuC3TAjelMgH0Ib+deEXF61rtjNkO8MLA23zkY1Hwxg
B0kToyGuk/HDENdAiKxu2gSZx84cVbCLbn2TUZ6wiojqW2qj8Zwl7ytSXbrDNmWuXVd9GlxUxeeC
on015+axCPuNENGPJAjpw2Q+THnHuHbYDOQEmK9nPT+0IxdQn8O5gJMPVWFwNn1ZySNw9kUShvUh
saHhd9MPx5riVW9Kgs2RmlvzDyD0T07mP+elc01SPlNbFF9br/niVsgSRu864OOzFiV8Ylb1KYyD
26BC92Cm+JqWSzVMuDrDMETS7neXJpP6bXYAiEyw80wdGDjEy7dkio+dhrZZM/u0LQSUqcC1F8fV
ZgiZVnVW+LGwve+pGbOciEBuXKGNG9nMXVbEe2eyuSYlUA3Q2elWL5nR3dQ9ebNpbHtsuOwMUEbm
dJOS1Icim2qGaMfQlp+GRpi0Qawvo81C49A4sse3Nkpn5IHWr6R29HNevyLCwzwJVM8J2uSIOQtg
rJWToFv0vN3YPyCfxp+gk2xbknsHDeGJTsgH3uhTFAXdujGG6horIJJTcGT6+TOe1Oe5DBhyVOKi
hO9uLdHX60AR0olOs5PsLXubpmKb0W2rM2FcM2z4KzeNzkJVv/DFooLBKbYrUiJWY2nQd1UhW1qz
2ta1823U/j02vIqmUXWN/DneFn1oQ1+QF8CNN0V3dd3lybPpELkhUgRtfftKhDJSdkAUUX0ObRqv
C8Y60MV4BEeJelE2M6cKcvPaRXjFrR+OgVtJnJ81O7Cx+UQ7nP7qPSoY9tk2pNzJmiRW0XSvEvIW
XK3etf4KiMdHPEVfVIdIoeBqbtuKnM8MsiyqcsBFFuN+yc47b771KIB2zmy8z0iewg6NX0Azqput
aJMydkAt9Cl0Kdc7vJyn2fI3ZTh0h64UZ2NMUDth394mRvUjBwR35IPAJBffSw2LpzRqxCBgII01
PBR9TZEd23PJcmQg/zAS5DYDAHEkYJhb+hF3jUIRarJinyc5IAn0majJIliX3VPtVthlsE5uaNny
wU7zekDDBDeS/B8niilzRE/CSLHzGRqewkFR/Otlf/J4/nj0mK4+ng44iBqQ2ofHZPpxYG9a/jmo
fjxlSURs3wAtRFO56rM83nKAibPwn+NlE/U4DMve6F9PGWXpYzCecpP9nmI1gbo6fVCqZgwblzTJ
hwZdfue4m7JCfvEYZ5eIN6iSmJI0TOX2KAfexjx9U4WYdsSGTNsqATRaybLedWn4HcVMcwJY15xm
g+C/xyEeR3bALtugQ863lFVZc3Is3ORmE9ETCpEKPqIq0yWvUuo+oQsRXWqL2TMpju9JYExbZWbH
CF4d/T1ermW0xgfVH4BzMmsgBsEOZjg9yyES2I00AGtOL1ISSYn6MaVzQ2fHIhBBRtiOelIilvn3
78NjhG4GmbOUdVd7KX8eh3LZD2dLWOSCAVgFS2bnX4NyWLHbx3Mv9RmyZM4SfAkg9XeGpVriO+Nl
V/74iUTUcIL6uOzsBxzLYjGNVSfuXaFYCzaG3bBPmYjdpkacfXgWH7QqPvpp0h9YRYiuH0VwDfrq
SpCF9WoFgH6V+2RkBSd3IQ0mv9GPLlTJvhoK5zw1XbGj60Ofr42R5iwH0hEAl9mwGWnvnYwhE1tZ
Ux/NYefBF+mlsQ998TXK2T5J+zsju3JrTT0kgsjRKIk5RVAyVftpyOy77OkQ5uwXiCF97wpLg1zy
T2kYBbcc6fa6zxC6JUDo2bcNza6pzfeRkssZmuLlwtJQfjAYgGVG/Um2cfBquwY2mRKMP9U4yDid
67fetxNKYKzeVv9rSv3i2pKDuWrSkkT2pekqlGltLU2EOyy4+h7S2rsPNlOZURQdoyR95swD8xhy
y7QjmXNVFohAIlpnDELD8Yrm9nlMmyu5jje+CO9A8mP8ZMmfqqmTmwUdMp/xcIQlhPQ8BjjDEo+7
xsbP2zjFrvEmnMXMZu6YQDFA2/66TySCKsJTn7Nuod2O1bUfMup/S8OWGzCRl5VZrTuHuZuYM5ry
WU1wiYtgi2GvN0WY8wpM5WXUs56PUXxt7NDd0Ur/qSeaBl7g7x1kIHN7bRs1Yx/CwRO5xVmlA2xU
g0oGM+nN0ooBrMctOPA4l9nfr8tGzGfuCsemd8Xr5KCp0yn+K3xaPypzTnexyfzRGPwdoUl0/qsw
2kxQJZmMT0+D53x2XOsp7EYJpAHJ/qD1cwwdeecm43vtBV+NfEJBNlX9LSfLNXdy46qF8vdeZ/2I
2jndF5Zg4r6g8pQYWQ81gyN2LXu2DzccRClN2p79HP1f0RbbyaFHPSikKDLhThVzcaHkBp2M2A3F
850W3EVPnXVDjXYWXTJhps6+t4S/bSePmJ8Q+fENon2whtk7PidVkB96Fmmc21uq5unijOZJsKPY
9jmYibkm+aJOP09uTHlS8L2meow3YWfR6kawvglhwG9a/iKs/g0+vJhhQxi6HmnnvJuIHXzObWbf
oJdYi8UqMNWgzBMKVpOmA/D1+BOYan8zJyRhMAlO4IMF4qWiS4PUXeRbHOoYzlIUMkbt7AFQon2u
BkT2Y3I3wUyGkY9DzB/VdsqskyOb50SMw6XOneHyeESJYhITFouNbdf5PqWiXuVsU6l7gnU6TMzA
ivlqhKjxpvSlj4mglz4EUqD8AtBuDASxt2BtT/3OAgxx9WKm7RJqN+TnrR8P/VZUxMybtneyMrjO
JNSGLzIYV5+qRO8xqX5P3RR2/1LjGEF877z72A7iKmT/Fo6+eBH5l67l+iqKcFf1mbj1duHjWnST
dV5/kwLzqmXX7S73BMgjM5uXuYaHppVp9jjI9N4wnbm7ZZjc0ubbIIJ0PbaqPmJ3BD06Bwsi1j1W
2Et3aVz8GOQl7QnrDvLQQWvX9sBV6+ImLL2P+0kyrK/ac9G2704q1cXr4plYM4aIsQRKnaV+uaXX
0R10YfzoSoeJuIXwVuT2x6Qu+oO24g9QSOubDDVMc0u+Pm60zdy8MD1BvxPo4SbjjPIelfDoIAZv
8xpgYTadLJFyInThvGld+QS7L8C9Yu5U0WRPoRI3ekRfGh/tQ+6Ozw72kWtUcAa2fofdGUsU4JVh
O1l0IWonMVZTSv6N43hv3GjSo5zMIyXw91LXKeAmb9wsypudn7bO/ogHutrGTuluisE8gWHtdqmL
IiMTuBRN7pGcMZ8Ti2K37ttr1JgMTRNP7uOEsQRdYxvlErRhw04yFNNDvSnN+j4ydHhZuqnjISUq
4ntrY7ZsYFHXsjkwjCRxooiWc7jYB/k3C4szl0N/CEByn0b5jS3GcEjyibhsREMZ5O3jbGPZz7um
IvoBTKMRjXsGMwes3yBOhfmGTG3bVVSRoWHYV6lPYZlVhymf3gnO1uAJuZTsHjWw1SDHbkvTf0uu
madJF7LTW58U+pntNeIlghFQYxBDAPYeQJ7p/WrmGKum3bZsdeH1OLaGrGf4Lt5pNtjwyV4rxbhl
ngCAhNhBNJiWXZvZ1hasYLNuFr0q9L5yYy/bgWqo1W6ozdtjKyZalKW5BkLeLe6S1LXRKRUSnLN6
Y4Z/slpMEbro8N6WAUE5XQBMXBSXPoiCix7GcxJNNGPYrLctfWuQ9Bi/Zn2dTS1p+hibJJrhIXTp
97GeMMRP/YvTmh9T22zPClSHF3ftKUxh2mUz2h4nLVEexv5rJ7pxEw7v1jCH5yGtuD9NIL5EEmX3
fl40dJ519TIUPJbpsucMgZli/jk53pmUFORpzQ2Ni8PG1+932u2nD4FyAEbGw4FWFGIGz4F73/hk
tEVpeAN8hhzHIqHEo3wl+GgJHcO0WWa/ahGjOHK94V3X5UuUlNlWV0v8l+23SDH915mcStqa+CQT
Kw6vTMhpOOAn66IZXb5DzMzM9mcdRR5Vq/mBSupXP4sRXyPeNSpG4sQK85eHu1EyUzkOc74VkxHB
QshA1riEMSpcpavO1FjXrGg8M7oGrIxxQGH1equFGO8dRhfbem/juPtkMebbw3moUco3390kDSVW
jPZmEKVz8HKtiaWZdkpYkIpqMZGpl7vcYSx/r5MajHJZ0+Rs5Eu+aC6rzLsEffhpSj32iBWi/YFp
ODoVxJCZYJrYW0z9WWfEleKI9XBMiy1yCoKhOhBFgRb9Kvaa+pAxBC+lRadrOWFVbW4SKBwYtMYr
UWPGPsnLz2KZKRZDDGubdz8aDownOzM3PW2zA+ai9ywoy7eJCxHrCjdZ7Y0vBobmuTSCD7GfH4ZG
c47lzD9kjOZnbtxir90K5GcLjJg4jA2iuB7iRwBKj4UGNDXCkL5BfJwMvToMXt6fwzrBEAY8YuO3
yrxi7h5fCPBkDC1nFtKCzbyrUB9k5MfVrZavCqTgxh4bXEgMaygfKkIY4pfCzj00+ZCboAeZh5AM
I5lUxc0Nbpiu9JnsOn9FWE4KzCZ9lkY07LyBL8DxWr0ZcF+s+s5jAaDEBuxjdMfItNYkPaVXGhPY
XDzj0FeM1BWG2J3VoLDtwzFmFOTIY2sX303Npkj2brsnyMa/LaLDNVKk4MCuaKeGgE9kbuB5zi6t
Y7Mvj6SEUK8VdU3wEDJJZyD5JcyNfP/4oCWKJCXlhDPZX8FJFDgnlojHs9OzEs05Y1tyrw6tnV38
yKmfCdJbD7j2DxFOjMn+algejjS3eBVpPB90QJ5JHHirfjLba5ENX3oQZNxlIfSCI6SjmHWzuWOv
TIO0ST5b1TjvNaSCi59l2GWm7FubJfVKwJQ5eL1I6UfmTE5UfolsNhc+7VWgg3V8LoZiJ40SuczI
xPKYOIhptGDoROgPazKxXa2fXu3MQheUFLdWkFHKX7Yvx4jCUAcvPr3Nay74pIbPUR4NFzdpy5Xt
q2prua19Sh2PIq0A5oK77Pw4uDVZpJ4BJgUbcXbXZQk9ZFh4pwFbyCpz6z2OeedqRjaEUnl0u8i4
k9TzRevOI+2MZ8TtfRk5H9DBBSgzR+4Fg7I/ZeDSblUniluszJeSuf85jlrYh9SsWychccOchpd8
OYwePLUc+GNPpZqPcX2vrI/4irqzpYtqQ/FgXgwH5RiyP00vChPZHMn4iPB42OSpfDJDY/wgZtR7
gBjjTTTOak8qsrlK+eLWYVM6RwNRDWEk5ERoBpb9XEf7yGXv6nHvItfEj09JNt/Hhuu3KMZvVl9F
B4hk7g3z7RpsW3SFakb8TCjx4MXd92HU1nPMaeixJH/ofZyQqbgZQSFv1LzHWTgUdXaytshYOufp
0Vpi+jzppru6xO6QN92dBiH60yCa6G9byRnm49XTNG7Tyeuubr2pDMViQGm6Sstkkye6PpYZN+Es
Ndqrh1IupuP05LacRITTJWwzL12dV1eH1mGkB3OTlup10Oa5rCt3b8QBwGlgMiuzahmeVF5yT6b+
PjtBf0ppB4LRGVaWV8DPwTpSQxVaDZgpUE0mJHAguGGAiXODmyfSTUY8rRlHW1nkClsgSLY887iu
exsXZP1TxHa193L3Wzg5RJn12a1oEREjP+2IHSDIVdfzrQayu549NaxDmtOrkvnwfsJUtrdSlvqY
sgkWiVoabmSSREa5dytHbkIz6D5mur50hq2OymHePE9OScrRon1Nh/Cs0xYOdAdaoWh5ryPb9NLt
Xkvfcy80cF8DyVqSgg4CPiHxX3bOEetOgQr9aE9aIZoZODk6qreJbPVM09uVM8rizswIr6nc53ak
PTVo8pAMA0/z1KAmIWJwpJXT/FQB2KgcjXUgdHGIYgLBBItM0zWfcrv4IqaiXfvT8N517GzdMd4+
/o7OxV+qZucTeBFOYMj+h0F2b6FLBhjxdwZjt/vsf7RHC7CVUc3cAm0axDCYGINl9alordcyOS9+
ms+WZt0ZauS4hu7+nPE9pn2P4d/vud/v13DTvoZVnqOZXJq92dJLKpdpbNcU286nCYNccT0vGCuG
T3CdvS7lTkAKG4RE+kK5AG3gLBqEx/MYJBlDq+BI81CcyJamyYrpCGVcyPbdspC6tV66jayIzGAR
PAedB5aB5IPNY3jcLpNu9lADzoQQ+FmENEFk75lyoVQI4+DV9xjH5B5eA+v/0ikTqecgAyy9dWPL
4RSYebapFBSqOG5JqV0OYRqTZo1m0qBVc2omq99aIyd3xhTr7CeQx9jSPHOx1Kverj7qeTCpWaKQ
3DqfqECCLoI1Q/8MlpBLG+Ohppq4QhzyGo+p6ghMUnOxjs0Yv4gh6pM3s/Kas0f8cuC9yZg0nCBG
4ktiI+LMqmHQHgYWGCaDMO/lL3kcvOVX06XJ9/s1Q5nxLpmKt3/NoX3FLimhGtGjP5wef/njUVHm
4z+ePn7glOTO1YpJEuUhu+CHJWl55P796PGDcPmsCtN8nYm/C6tMrQkqQL6JK+ZPzd+wCP/Is6XE
V4be9BZ5gI+DZvU6zvViImbcObvUeyt7eYiJsvvz8Hg6m2xG47jwVrCKLr2bTAgBZ8E+gA9jeUdI
XDn7gB4jwyAPBZFCwt2ZrjpDY6YVbHhjVVP3uVANSvFZTorcjqVpSuxNc0oe/VL2IM0JX+nHzotD
NF5le8qgEp4ej5LlUZinete08f3xEoPE8Rg6H9vlzymi+K9DW/ZkMPapWvVLR/ihlAls95QVRB5n
BjLe2a6+9S5Ns9zGTQKKGqHM3wec05fOlPW+DxNUI7rH5vroCDMclFtPxcnB6G3aiHQyo9F6stxE
7v5bIPb/IxCDcCsAzv6febnHNI3yImr+KRH765f+FzDX+cPybKVoEQjbhE77lz7Mk39ogQqMl13b
44Zq/9aHmcuPeN2is8M7sJy/9WHK/sMjgMjlV2zz8X/8r+jD0Eio/10fZrnSdBT0XMC9KNHYuPHz
7+8vUR40//kf8n9EdmRxUyJZ0ereGkAmaGd7xLhU4OvPE3kM9JChhdkRsvfKqZmeYwvZupVwd1YS
/bDH8tdctcZB08gBYBXV2wCl6xB5TxOr9clNG2/fUWv3hgeNz8ourtmgsEZxsU5J4pOx/ogw1pXf
AzU4H8ZKX/Cs4+kgqfBlaFiTgbiBGZHCf9IdGaUj4NWsYjxnV5jV63oaKJPoKqmG+Lz081Bg5BvG
CbuHeRnTRGzRHu1ZbD4RdksB5gZI+JddkMOgm5U1fTdqk5WHjvneKLW+NHH60SXVk7b2ESsBDgtA
wOxQqNum4PNAUkxHMwO8WP2EWH7NMu9dHGc+Zn6L/4a0PgYCmK0w3yHr7cwLWBwashCKb2VI4pZP
RI2eFiV+RKSPF9efBDrWxRaXrnIVir1CZLvqtIqOYaS3kEsJT/Kr2+PQ2ubRrSpSucXi4eXTIPJ1
N3WyIG7AA8JlMJ6F5mHs4UICbI2MF8vT8U3z7zV1STUhB/ZwkI+g6wLBpFjHlF5snRI9quXl5Qrx
BGBMEfMHzhIqxPSzHqajYGu1TRtj57hpActvvFsjyvnUnDHXJoQOpT0etQVdw0ZpsdMwu46t/ZwY
CB1i5Z0I1fMjyHim5Wypj14zqHCJMeZnKx9gPtVxugspHVdEjywixLtLI6XO1dssmm6bFWnEfMHG
7EWOVtXOLt/govqJs08sfXcXzvKmQBFM9fxZ+PIMt8B6pjXOoMRqGYxCLniyTfjGcHO/+sw8d7ky
1maHUIAGRbStigzb2HKzVh55lrZdLvkq/5Or81pOXeuy8BOpSjncKhINGGNs36iMN1s5oYievj/5
dPfp/qvO8TaYIK0w1wxjjiG0+wwQR6fo6HZAL4GvJi/8TsWunPT8nx/cmvaM8/OQ5Lusbu0cBga3
juoDnsNnGLZuNdFpp8kL+wbqWfRp1KuiMZOViZ6Hp5A0oE+uh6liQOvEaEWOYLlzW1o+gMo3e9oy
Xg2Yu+R47g5mBuuDAgkXDSV+GyHoKfcKzrMwvjXGM3qhorcWMhTDUTIyb1kJSVKZ7opab1+fbQ2x
p1VEXmK4SiPD6yuld6iU9mUo3dQY7pcwlOCkKYfh0DykowA9HFARiq+zuLQdinhEvU5blzi9RCOp
5xIwNUiJ1Jt6oPRDJ/2Yi08jIBwtZlq4rya4By3iUUMAYkGxDr1cFfqMLR0ulQqr2BjmwxKEINg0
zBki5CBJ1BRS/Keu7ZDN7Mj9xjDFaZX/REvSQYAGBYMNSEpY0+Qf7ZG9gaclKSRC3Dk/IG961uY1
pZGV6QwzJ1bNNUqFtJA387VK6XNTS/pAnnV1pEaL6MdCkFQlllORugVJQlnxaRhBVNQbWmaa5+jC
jeCHEyVpla5jvKtDrM+tWz/Hy1BBRz8DnoQJglvUkwc5S/jUqE+7hjTeZCqGMowFFCW6ldbQSxKq
VW/rwoSa7NS0L5HweFGK00TDX4zCq6qBsR0z5DObCqa82Lw94k+gwZN/JxVESgE2b6GggRPRnGPX
lQcyzfSftA11EoAFqL4l6GJnlU+5cmGXjKlI00RItT6F8Syejwjj/m2i8UxKsclUiHEasHHNDJ4v
nDagW0hpNg8QIEp8yycV1jw1u8H6so7qaaDxc/z7KGPUQLLqp8tramc00mB5p02P1XTpCdEBoC69
dAlEUpBpAkBKjxHS0ogESyoUO2jO5H9pEeRdwCrdREL1d64eR6i/A5AZx9x6i80uQmRvvloq+NGa
zDyMTKuG9UYN9UWv20uSN1/llBxbCNopPqFxoQsWbX1za4GC6L+K8Jls6lSzTU2GKXqg5jnoBkeV
HDqJETlApwyi7lmEOAjhEhr/6UDrH/Wf8g4j8hEVzmkjP8UXvdPYyJOyhY17Lxu4cwWMb+pTodlE
k5GWHwpHrsUoMH51FUAEyWH+lefkVY3o+adOxHU9Pj+ftQK+aVA+oqyGa6RJrpMovcRxrwXSRy2O
mdc8ItltVRRNIKOBjiohmtf09ppU6Tbsw9EZI6qD0O7SYtTO57kc/vZkUhZ6UyUMT5pEIU+gUzyW
/1YzoV03WuaKBsTqYLWR4YHw3hAoGXZlfsi0x+4qA7wIe93yp7jCf4/Hg2hRk0YkhPLucBCQzRrq
xx9cbjrH0vQBFQpUvV3vJXKG+mZifidJsh8khDSlEOYnbMtFeLRneeRkDdPurmqPrflIBbrNBX+y
okOEjidZLKpLWO400cJtLMyrsXxEriyboZ8P4nYWOv7G/qizYlhnTy4y+Zu02rfakxuIE/XSLNxg
WdV6BXkd4DsAdayPVFRf6SFUaYs28C7gbySBDE/5Hg6/yG31JnNHzo0un7alNV+eBgzS1vT02qd+
sJBS1oThHSyVB578bnIC+XKeQcNPvRalw0R+foJORFw+e8JLKkvrHB4HGhKlL9wICk3pFVAJc/bg
VCNEz9ynIX8W4VC/LBAvW4RT0DI4OAwt2xkUWteJZNKsu9jwsX9eSJpL7tg4tAv/YavOUHSOnMVq
7+tM8bOQcWUaAzzpWK6mpXepF7YwktIjM5T3UcnXVvOkCpWAZgt18aMN0R+BmIkQRP1pphP67bo7
60Bc+qWLkXQnNCxavCVNCrOcbuzqHg4NDb6K+AAwXCRtJIacG5iuVLr3BUdprZN+h6Zbir06IR2m
9oZDGHeDivfQacpefJQ3udO+ovZ9GsKtnEhBaSzowYUkxnwLs1UXgx2ALNMjdHJKnWIqORQWup8t
zItZsTce5SYdH9/zEzRBMx2tXH2VIMKTzeqP3OjrFkSJ3ElU7mAv1eqr9DSRxGSJiY3wBLO/YjX6
Nck6RCiVIZjx07cJmaKy/9vFLVRjrVzS1Q00KsqrnyncPLMfpZ8hBaRgI0XGR1uG+zbS/uiGDBtd
aNyT/IXKtLCHX5lkfkpiLNesT0htQ1cRGTHSwfWj1sjYCBEUwyVYw85w0M0DrVFvS0XvXRyEfVRr
smdmlukwShVScvIhVmYQXvDxNYvO6G22cn/W55PxiG7R0F30lALl4leKjbIp/6gKHKESyzppCx8E
wGEyqZ/F7cOPDA5SEJ10UQnrCgteCRq5o9hPig+hzo7z3O+KMvQEc1VB5i01Xhm2KMKN81Zr8zMw
q8qWIvHSSU90YgpMy1SIb/0TGmZTX2djCnnadJ2LR784p+HKnEw6sQx5NcWyyiVrEgIGVoCW3+zL
5GOcJrOYVSIBu650/FtTdOhRGOkPlK75Q7CCcACfZqk/E4zwEFt8WVm3TyOoa2LzVSMbRokBlRtQ
E49o1tycdPVQUwlpK3M1Z2c5E2BY0rU36UF78witVDjQ5dimUtDlTP+gL3CmEkgghk5NyqefQMqu
K5yDRZ2OYBUhYkUCIGDJkGUvl0NGJLNCqgwUGHVBtsjyq2b2kIdNINXT5c9mJFAv/f3L7+OkaZA8
7Inff5/79w8yYw+Px/IR//74fcu/Dw059kPpmaz+4/n/8/W/L/69sP94TZalW0XuyyDry05aMnwN
6QigGP/8it1v//s6f//UwOJuKmOMsx5uKGGeKwNm2t8P/v0hWWSF/n34+xvIk//7XP9QYpgQHQ0O
Zs/qzW+QUXzH76vU///Sf55TNyJ+KmEynQKtCvKtX37MBVRKeIyxq4WikNFavjQWLK/5/aE9SINM
+oNeXgSW4hloxP9//78PwfI8nb4Di9DkC5/Mv3+BIBGcFSNULZD3X6B73Ex4ybCEub/PGcOUOWOO
tFA2JSHsdu1pUrJm6YgHXBYXEy1Kv7/2QnQsu8IteoBb8U7Yt+oLpxVVXeKJNL3Qm607OKVUNzt7
Y6bO9DmelHNlDwf4A0Zn2OK5kJu9QBpJT+h1vuKRoipQ/UDB6kEChye9SVCRJ9VZnE2IAYNU3xhE
QU5iJ/f0YL2ENERd+/1UG6f8zTwq02z/KDCjIHz43En4ww7MRRTIIC8e/f7O/iVW6WmOB7/19eic
ZFuhGWCskm8QymLhiUWgB4W0od+VX7ufEpbiJ+wYDh2h1fAFK4IAtomjxVVu7T6sHMrmgXLFlCB4
6qM83zpwZb7Xb9l2Ea4hf4WUCyBMuPfOjZ1Sm5P2eWB2vvSmqjBJBJM0uaqnm8MLdYRjfjCPEFmD
YMyCrvdFCa13gllk6DfVa4TM+ytK5498x09tV8ZQc83xWpY/5hLcGAI8T4qh0FHQOWKbgt3eB7Lz
eu9T2YxIsRH36JskKGBRQZdxBd8uIeuI4pRdPrINdpRW+ExYKTKId9w6uLMyTnVHfaOzXX2bXlPx
Inwf28onm0xlrnWUbX4uvjDQ+ZEK36py8nN5bk6xI9gaqA2b0CxaAc7AybXpEfi2/A/DOjxp6aXw
hpKgAOrOL3rX0jcd7G1RDB7bh8waTjJCTLcu3PQb4ZYVXeAf6qH2fghMo52170b3+QGyUfgCG72L
6Js/XSdHPtA/vusoCG9qMJM2moKEh2SQnSOw78fKdI9Q9vK0rUInyj2mLoxBx/CPuSYT7nYr9TN8
M9dUEwL9mOz1NSqJN/4dWWuPq77Ob8lFaoLwz8IHf1UBgSKAcYw8pKxt3C8GQFkhiVZ8AQAKN1Jh
6+5dPJbXwtGPnIrVaMPS4yGnQjDqJl/h5491MY8whQweyO7CmyAFj6CTcjOayLQjSSQIeKGpI+9q
B/AVGBDMetUFGuGvTnB8MXMV96t6OUSvHxokj1BOOltDsqUDzBE5hTttBasn1O5g1iHbMxGWdSYH
yGQgvVJTSS7hTnu5K6+vybAWnHtHC9itRrwN1cpD4qEDYiDtc3lL3R4Ble1so5u4+CKnKQ7yz4fi
Fuwl8rBwtI4OMhwDwZFwj07l4el1u/qAesm8yi4Lhn+bYHEC2kImRqra5+4Ep4i/ri4dyaQvpIb+
51kSGn60KZAZ7MilvAIDhV23gZO1ZXijzTy7zYXPTQ9N0NwLyvVB4XQroN0lojFO/d7uiFBk610N
yLOQ63HmHxbbzz7dTT50Br4MIflLv38cunMH9B3wo7mfIJaCN3c1rRsn9u/q+rFqFBv+xqRzDe+f
lXLPnMBycmJUGqzdx/UnCx4rQDRv5Hw4v0tYN1IuBUJ6iHtoHd8LLyFYOHuyWTzIuUHaQVPoetgK
qRNtlsFs72uJP4+XDB0gOuxhFoSmdW2Q49hExVbcaD+wzU5Otp5PqAyGKxpyZn01NevkJT7SeG8Z
TrWHw+OLJEnqzFfaEe3cz74SL9uAAUecgPzYCYeJkasCIOBDcfLhkjNuKV6KJ+7ndRxv/Qr9Hdkt
Xr6q+iif+r9lD7rx8BD8nmrvSo8dHcghFJcv0J3DUP6SvNKP0rN7qXB9yX8guBCldzxdUlnN4FHf
IaZ2pVpy2MjQW0zzDnEJS/0e/mitW3b7BgTC5Fr210xHh2P+TcQDDTg3iK11R1Zd4UVr/OwSutO1
6V3aaF0AnbDarWkxIhOFaOwhJrnpsCeKexU8BBRSHOU23kttPUPxOHqYMArwNlBjaGQCRsWLNuDm
n5f4oz+NwWAcGJ152ziVk8HYczNdip3ERnIJfamfE8bDnxzb8XMHASL6EkxR66Qf2eCWWjDDPW0X
G3Zh5FSTnc879ghc2uWrsmqD/iIhEkrz6g5FBuE1JV8j+bB8TvD7RU4RQJQ7MfXjnQqjnS4nxlm5
cVhyBAIU20ITjHEYo3X19cAOazxkDJogOiUc9P50e+Kpiu5Uu6R/MNDOMvekaqrvYkOD10qyNfEP
fLy04+r72B9W6rL2EGkQKNgGAwC8DAq9mtamVxKX+dtXyyn4HZ3yM9XewyuXKN4fZ254uek9pmcK
10m8Yr+tUyBk69YfEYV66VaD/c//0bieb/T9bCPPby+T6NKAMLvkWV9c0IZ03xyrS3WB+zhWkTK2
GQmIZ0YUwjJvgsnrB0YM27zP6kHD2Q1SnyvIZsCY0LR6beWIAOJtSNZTIZBbpqG4czJgRq4A5CTB
4TxHiwd2d9XmeAs30CR6wNpXLKv0j/lXp1EJDtwHZ5TPEmrZK03AAeVzknKDtEiepFvpg/DKPOkm
34uNgTnPrR8DtU/ZCcnPIWKenjvLn7VDslmrHES+T71Vo8yV2xsq7G5BLc2heUk3XtLI6+A7D0/z
OrnTsAuFdO1VxktNIW4Q3+OFAmlZAy/ZG4H3rbuKFzbqPQZuimVTts0XzDcOxhObQU+W7Gg3YzvC
5BLZfrTtv/VNvWYbfETf4ZewVdbNNvIFlwQAYqU+R+ymao8N3Bm4ekf5O9qCv5rIgDgI8f0aJhfj
hFg1ujVO/n4EkGaToGvgP7WGFyanvZhSwBA6T2+ZRMhmuN/UfVuWaRMA4xfsemsqcN16WMfWh0a8
o/L6XeKiYesowPvoAqUuO9881lsBW0jQANwyhyr9fa6+4H/C4eGnWKyexRFN2S08xa6QOVkOMf1u
6BxZ8WlINfqzYQb1eI5J/SYxyB1xHTG1errWVDAsvvQKOa1zD4DHCqutKwaaje95XmgtH35VeJ1l
S/7MlCt+BGrgC3C9n1rHemV4QeiTzXJDv7N1h1X+qsAjYVfeeJoO4XiI6F8DbvvTQHEO+Hr6oxBN
ynRVCPCviBQtHSGh4B8dpZ7u4waWifd0rl50h7VcrMzvCFTrlE/B0l7+nS+9hf26djvIKsP5TaVt
XFzT88NxRZpqMs6kOLVwR/+LSq9PIJQ/Mi1bDqIRBWEiDYcmXd9juA+BLX2pLpmEmJWC2QHi5peH
1J3VlXLDtnGe4EhLBkTKk83275m54lSazK2Pu9JcMo7ficTYGkeVjXfA8sR0Bmz6e+M0l9nGhtYL
5ZK74KFSikAYj9cWtvjXRt+Rjy+1DUQ/0eD9zNsB3dvQNlW0S+mnDoYWSh/IAS8KW5vjytPZY25X
nuQI1xje7HpV++pdvQv1Cjay+xgoJm7EZ31gnxtXqPXWYmsPazImsuk8uZ7ZJrtiF6/SAiF0YDAi
SfzoaMwJsgcZaJs+bshA9Ce2wqlaxPAo8zspLTOOfoZiB39HHsGguDKZoMpLy7XMbpWnzaQeSKnM
gOISX3gN05cIKod99mV8hKoLHdM0+Azf8AcK/3/GA9uXc6Rknso1B5wJdbVmtHMaSw/Wtk3X9RnX
hfSjOK4blU5FBo4eUObSY/v32XsG9sFnP9NBROGJs/dNHcGz7TT6sRx9/9yIHvCSGuK87DhtQS/E
y4x1zaaAmEe8C+oOhE9Rul/02wiSJ+IWyV4Y0CgOOJ7z+SMtHAhdj89LNXoAJsTqFZUAul/7zCWp
Il5aGPLA63IFOk7aWtH3Snt+Cu/h9GkmDhTWGBfaDYqvDm3p1L52ZJhxwWPAOI78ChwrsS3fsPy8
8XAwnqBzke7azFt0m1jz2oFEo7HpOQVEXIwUFnyn2YfL6LGUqkt+FrI3ijobGhJM1KFvLSfBeMxp
oqR+wPqhK42OTldaDfXqUZwgl5jqlRK+5alfYg0qp3Qnim52pWDNAP52NHJVt6Ufl/4ZoP25cuyl
A+4M52MHCyj6UXfzDj9MS0r24aZP3zKCBuoFaHLy6g2xFiwSADQgUI5IexBDc6BIGw3QbmDbnLFC
DBrU9iZ7rIwC7ja3SOE7/EucMGJnz+RCVHjrIUYTbWp0aCWOGslvAHKuWAc054eW9xR2JRS3qtca
bhkFh2X5raxDSTXMQubaAXuu/dTxa7oujRVdo9KmRp7yaS9OGOcI/YlO9TxFDTKoO9LRSIPVtEgk
FENaEZGeV3q0aPq2E6GB2m8AGQcpO9Qfp45i5oUJmG94gwlKJpss41xusiOaR086U2NqyZRLtjF2
UP02jeND9Btxw5EtyU6t3sYvpBSsWy0gH0q8w6kka84dnU6FfpZ+JR4haKL4tVMjznKc2KnekPl+
3jE2sFyTCR7RBUK+DEudByqSOPjLwkUDXu7H1kqHXuP6QJM7/hMKNr67UyyMaWtkKrlobA6d3Eq9
iciFcBThMGHr5vw0Iez0xvHA+WR3B/aNuVEoYfuwxdn4rw35cDBJbncuVuSvHBqaXqLv7LvbfdXr
yv6q/yir6fozE4l9WmDH/tQqFtyWCEqT7wTD9NwzCVcDn4Yl+k5agK6EI7HsKtkXp7S2BXLsZGYJ
776FMz0n01lnkL5hbTxMupf+4HYZjsIxZuze0DISXFpSmwt6bbfhii0t3eaUsPbQuYRRNWgHQiOq
SVSR8VL5WR6KfbbhhuzuDDM3yQO0YPzl4CXrfksFH3NDpJdtykNZrwBq/unRPn2QaIc6VaQ9AaYY
G6cobmic+oK4Sqg9uL4smbyH6U0z5QUX68qAkpXg0QjL5joxdxn13GPsNuiLcZBMZ/YW30TkHjQX
zFh16gM2XMb1NZFjYrN25ZnNy46k00rxyBdg0wHdIGSG+zSukPahCL6WdqgMscqed5hb/yA8Dyuz
4Rm0TW6W7jmfXNRf8SKd2O58S0HQcOzcPvsD6XlxT07FydhWAeSo9D/sf68nGg7pD5R+O8vn2Kv2
OPl1vcoPYX8o08/Z2LSyz01FNho9ReEiF1ORQsAtXgqm/UXBobKu6QcxOUwDkMav5DsJJuEGVrP4
MWq3P8keng4GsqQVzGUeyunI0uoORKp0WUcIEnWfiuiqpAv8A9x6PzPtUwdyJVBdkHlKoGPwRDxa
BiehIOVIPySOErjnkXnIfSr6eUjgAqkkhFZQyYg2UpafLdpvFPiwf4Kd7XGaNOvtbgx+5MmXafQJ
2gfFq0rX/KwCesYDo4Ltlgqxp2SHh35Iir+SbV358g4gOCua47hZYCFp58ETEEee+Cb4ECXjws/a
rjtGht2/ji957Mvr8BHbeLOqcqzClfipk/vQjyb7684CWocB9yA7dFljsnpHnteDm30/dg/Zrt+0
OBB+whqkhlMAXED92beOSDQ/VSck89K40U4v/WvzowXjbnyLt+H1cRk5MAk6R3tsnci045NDj8n5
YVwr0ZUq5xsw4sMmnWgXvovo5YAL4cK0mbkc9mA+s+/w73CurB3d3BIUn6UNU+qY2Y0Ojh4i6rfE
co2OrP2uHj5G+m3Jv0VfBQBwIA+f1/pv0VH8IN9EzKYKf+uWoqqTfeXnt8pRol17whvpv3SO68qB
SrQj8UozXLUCcUGascOPJTvQ3p+tHTvsWfrH58EW78o2sF7xzbcoLhNfdhBxkMOUP+XP1Gcixewl
enmO6x5curzNqOjOuwU67xNMcDyXZ3yB4kt+Bm8G1TBWauOQASGBQaYHO42CFnmQJdlxh3WHlle3
3dOHxbOivAXtn0xoYzlzuxdncs1eumsziNFWhXGpQ29UjzDT1ldyvsCu8RUm/FCz3RbvJlpzj1dm
fY/4Rt1vM3Rgy4P1wBPIbxUHAbhkJ41qu+bVxk58fpChK/WNaOzC0tfmG/+RkbGA4Cz/vCjhtlA0
e6wvlnGaWiju8EP15DjYyqquVm90P5nxn7xwB2HLd6DO3Afh3/LAqv8hN2KpwbRqh7VpQMXnYtB2
xPhLfgSU3ipECQjDSl98tWqRQ9uaGvOFToMdfpKnw4UvyXng8RItkbCsN0LorBnoDqGTS0gTdeh0
1+7KP0vGbaVdrdemfK3IOIeao3/2worACz1yu8NZCQaoYrzuOmB+0ILFDcNqHIg0zPJbHAebo8os
uQF3yvdYVL6G9DVRG5s5xqrj/ib+Y5X6KbBJND7Hdz7sRnAJWwMQnv4QEa+T0JWB/DsF0aY9XYUX
jqHKxagCI9Yp/OBEwasYrUDvV4GcvSQZYi7+hH4z65krakcMKYUwRDWWKJoTEXRYQg7D9H4tYLHH
3J6J1etzQVSjpy/TjdEarvhamDVkxmkrXVYfRg+/NPwE3PxD6IJfTC4XA5n4mCUDgpEtgcX2jnxw
+JmoZ1zMlKQfNaGW+uMN6zZ9FFIw8Bq9J48yUnTa108CZZIabK0XvPZ83Ub7J7oNQIg5pa8SygM3
mG0FR6lJzSBqnQVrQnt7SsCKBPD0DldxZKedgFTADpO+ATNOIGNNDq3pCS8McgKpIrlCFfYmr9+P
F9V7blBGxq/22WTKrTuDJduR8GjI1uCAmp949zl5YQlRDZtQCJdCImeFj6AzB+90wT1AdXg4I5Ky
kmj4BDVlo8r2N7d8PKpMd0i5q5txhBKGHAxuCciIdIBO0K3uo3aF+AGkVbRJ1x/CmZwoJiPI4g0p
JS6LCYIcdbxHpHP+qhyKzTOgIoFYCW7VmNKRyDWwIBivDUFS+Pkc98q1PGQeZ9snwyam1xA/i/jb
JEOTwSzuCuJtss3P5CuL1pgGrgZWlxufhFnRCNhFmxN+7A856Kk3naDWMWmir3bKTZW3MgbuKz6P
L8m0rMDsPUwJErxwn2YHQwv4MNTKsVoyI0NscVZWw7l4p5KsPXeNM77HLEJeX0e7mkV9yyLHOkM6
wyamyu6Bs9uzwMk0IYjoVTUZRbhrVtiuAhcr8wjUl3AE7MboWSZdXpSUAjF71x7X4hlQaqMYSvya
vfFaEjt0G6iZJ2s+885sDBrFJW8iJURY3YDFOsZ4fI3H+8bexUFfwdtLJDEyTI+Aj0LPE7LrSrtS
nUFA1vqshL8d6Jgn1PUAWjbk2if9q7R8PVqhZYPn3CrbQrsKmH6uWQjd8hE8IwQygkl8LosnWSIP
TDahNeAXIBKsypLar8c8qI5Ia8BA2ObFAuyXLkd7fsYxUWkLIVlRrbh6rpVP5hdFYj2TT2d2GxKk
CC2yImuYGy58IZaM8agxKdMbfy0ev3pd0IzIHr8TclUXms/p1k21nMaWFYX1iu0d/6mnPwxqP37y
dr5nCVdcBrojPAf7v2VYuSPuq8bdGZgRV1BAruMSwTyOMjwGDHjNUs8xhiNnISPOeKnIrFl+Krrm
vLhBCFxprmECaSDZQ1xcM4ukKL9YnXymTq/v4IfCqhI/uOucZGOTvZP25wGXT2a9W9wRCMihyK/2
WEpOPkJqCXI7qpmaS4hSLauEOeNeiQbDbPEcmVTOeUZV5qJJaKBszY6n4g20pfaZdTqauCvW1gOX
GS5q3eEamSKsAksp1LBwJ6E95y4lyi8kqrijn9gHnzDQsiv8VUnb780I7dDl3CZPQqqyN71l0Zqe
Ln2wVnhIylWG3IFN9PvNfAOsLFyCSlgN0o0mR+rjLuFJraAL4mGruVDulSZeAlk+darXDD9fz8Ff
np/zhmHl/VTGlwmNHN7EvdOBwTRyOyx6xeOq2ET8hZcwHcjBxJSGl9vmblFn5tLyFvHsZQi4RtRu
uP+5dvk47pw3cb0sgmWSamCbbgmyzV4mkBgU1vClfCM+2124IdiAJwVjxG2yHExoDPfjF188nKkS
CERMPt/L7fDf3J75QJ00j/bC9JAXzoiaVfVsaAd2haau2fKFsu20dU9VQINLlyKw6IJ/YxL5sGVj
0ErLZoAesaFY92ZsoSnoTJ+JZYPwHbyQaecOuU0V7SF30IPmFMkrAdswe3NxahaJZuoHwEDxfqHQ
Zys7krUqamdG55qqruVKb3q+JXkiZCQTzqx5vjwE9SwA5fSexjHtnBwJSuPI/SDGTGyjoGa2Yxp4
Ldroy1oEmEL6WV6W1AJ9JeOOu8NaBdZ5Ge/aIwA3yihzFbyOaZDQt9VQCICglu72fQxiUrnwhpjW
RGtHvY71wVROgxMWQSOhK+tSc49zHG50EiBXowhobWlAl9Ak+F3gXPa8o7DBtqBntuu3LLLu2L9S
II0e6Dy7Uep0b7R5kPWoUXlucFtA6QSU2KAgtnxESxSkP8uAq2Mfa7GH54jcbJt6ouXUheQY5fp1
tlzMidWfBgTMgYm1KI7k60LdA2kTZd+E+1red3z87EMEWIlrSuOW4oEYyyQv0nxRuzLHXOZAPzYg
8fbMQ253QXDVDhgO/PJQQsMS7nqX5uy8pcy1DGy0tYDoyB7BEwjHmQawZfjtwiODUyo2a9JsLuq0
/meEsaVCR3ssGVUbZSliYbQzxtIz36c1WDfu7Cl4TAl7kfHR2oANVy5VJ+dxVN/J4TEacEFV2UpC
rpe6dnE2ZJd2fAasbFdx4TN1DBRVayVGrdvPAXwysFggHj80bwmkShonHUad92fQG84woeNoLIuD
DdnadW375OT+cH/MK8sypG6nLvnJMd9at+YUck8ETizGZMPAEuYt9FQEXHhZBuAiJ9a9kGQ+yoFL
bAo+MlE3j+Iyz1u+flkEA6lMZ2A+J/RYQJwEKllOojKbyoVcepMVwNkxwBNNfxQiXU6A9XQaBM5k
sECvif7BZrS28Q8o1eJ1Wa8ChESI2ayfOjThX0QPLDICXGJglaitGt8yC8W4nTjBiC5cRTCev9vO
VH19WEZaYQQUmyxfceLMxLVQWqBwbs0aK5G8DqDNKyRkG7GXrkpFynK095jYAVsOvIsKI+gp98mm
eG4H5QSkv3kjzwaSwzK3UIQBjSJDdDLyMGAbLPuHjlETfKFbA787Li1D/Y4nmOoGecOGoMK1KJyD
YXkJ3xlRUd6D7IIChdlmB1TYEBmFupUOV2m7etAlybpWTswliVZUMR+UPZsEPUwyhbhsuc/O6lsf
wCWZXCxQSZoUOBcMeIzbE3Fp7LAsW1h/QvzmxQDfL6P944TUyBeyjYCG0CzyMM+VumEZchdDBI+H
R9u0zgZ9eClByRfhbpOurfiliwCAo/zF5vG6FOHwFTsNRKZJy+34LfyAWMGMqfdmI6CsbL4Wldcy
prg31gf91DUqcZazrKR+DbIcfjUNJ2VvCW7L8MxQl79Q2YPIf4i3Tzgbhg9I1JaqF6mEGKoWfAQU
JRBVIZH+ijFlXbMX0QdUv0kjWJRpgrpZsTCZCpYsiH9SUmUS0PANap9cH06WQbedU0YXDiOzcljt
FPFGE/Z1UpDLIfOM1+1JuPHYjNd8VBS/6dxCvWbWOMkRbRfMjZC9whJfPJe74JVV7SwPFwpxrGtQ
xtsYsDV8E9Zq8aTZ9wLYz08yIny90brsPD6ZihPnds5x6lQyq5Gi/3MxIMuZDcksGu4MgezOcHaU
Psum105sS8DpYYsgpMO818NG5qMQw0w8hLxZ8NRAQgU5ZJA9GDuXBRWnrxM3BNiBXSG07ozi5SI6
u6G3xJ4HJgwMTL9VtBV8IcLTF0mdRzD4nZidMffqYavOKxI5DLdQnkI8LgzLrzFis9bH/JM1w5bi
yrBEM1yUXMGvOccYYTmYokgMxHzNpGF5CkArusP5yMswl+03gBAMFOedoK15eR+MxM34y7lTgFkr
nEo6YMb6ZP8wwRnjm7sRcpA1a2fxfTj7SJbxkDHEOWO3iBMx6pEKjmaRtl+KDEwr7yoiGnPAjO8t
icOOlpx0Gu1SfRfAkmm3xd9b+NxtNQswIVAO0d8BQDjNyA4PrP5ohAERKfIV+bRc+X4FE0BJBk+M
uzd+MPJHcqME68Sry/EN8oT0J8giGIAXmEEHxYG8BmlBMpnD+UGGKcQjfzgdsvG+OS28Bq2KZoIl
Yjx+lcOiX1a0ppsYzIVrGElzqkWDptMGDoEN6kKwfqPSIIMShmQIFb6X2cxTOoU6Y6OpJJuUdHCh
AARsMopwAejqKakhqZag+4SbFtJaMQVEVapIaIvqF/2dqY/QurzJBNYUOptrBBkodAs0tSB+XMLO
/D/qdRGc+PBLyDI7aVREZxAx4pNF4uyxtNk+H9mhTnTBRydp9ttRvYz6iLpL2Bo0ViBd63Sq4g3x
W6OaBFIL8/AvCZ8xa38eRfQ9hhwytcLpHEO80hteil+DlAjaG4Cm7XHpEc4M6TyZaDbr/6s4F+pI
8oSZefh96pFBoGsp4vn3o4sCKquJzE25tAWVMo2eRat30IEkDFkPF+7Sn5v97w85mgFJ/j7uYqTL
erk2Halh4/5S5f0r3BYpbaBpFUfJ+GxwN8TXf1+Q6umP+dR7T1mk8X5/PIYn8oH/Pv79bWhZfkVZ
rJ+/zaS/ROu/v/6jlSdUdRqU5bwVluZgIXs83QlaCLqfEF8CvtsBEAsXKs7l6s2lT/jRZB3cgMuv
v0/+88bl3SA7+cu/T9ZZuB4exGBdS67nYYCE/P3m3x+/en3Z7+X8/vr7pFY3V0ukkjgpdCtFBRoR
/dIcWy8D+/tjXB7+x3O/f/h9Tu7jlZLqSYDO8K6AJOq/2DuT5biRtMu+S+9R5g7H5FvGPHCmKIob
mCRKcMzz+PT/QVR1VW3arHvfmzAllZmiggj3b7j33H0xkMLrQx4mlYlGzkQWJ0D93gi7JTaLzAdI
dls7asetGFx3Y5PcRc0KtcHbuZlfHlqr+gb5WCyIxdxgHW8nTAaK6W+biYbOL/wVuTAvvQG3eqi7
3Vi7LEYWNG3Qt4AYDAgIhiJ6LCyEMor4blmtRjrgEHASAiJNCLuvcnKo5lrw3s19cGfN41PVcSEP
woVCgO9beZCWmuyhmVY3YUDCM0C45ain4FfevjYuA0G3gRojWIXEtOsizsf9mvlycO2KRQhDEqfx
nomjfqohARyUg/C1HqGrTJQnEELig9uQb6oxaNESMJ8rAeBgXsctz5VGkt1Li66yYmoFLie8r9ZU
3OEkoEayhGuILp16toYBvZZ2h2ObjcyhYCdrzH27fOKdjmb4oF23bfoCwZ5/TSPZ0JHXXwQMc0FH
lEEe07aoYpmeWCnbei4hvIf+hq2C2cqErtBiK7MQKkeKUs6bOgTbERP0yn/ZVyOKkFzSYeRl/F6K
DpzWJvZGFrQJ/XPp+/FJLmiQSLCPAwaE3piGrIn6z6HkTWtqwmdi711peodiotoU2qOSmiDr4Gib
PvEH9kgzBxT/6s4o81HPUHFNvyZ3A1I8ALL4pZkAuTJ1j5NakYEZxSOhMHvZM6zyQvZRIJ/2Il5G
NG3wqpayL+7z2n61164LK8QpYISI1AsHrY/yCBKbHvnUDBasezP+KHu+Y8tKEQVawbXvJhcsGlDC
3pyLKVoo7BF7wln7AbGkOQj3l060e416LrjcxWhaxdF36dEZomPuT5Y9X3ozTIS8FsUFOgBGCQGE
wHdL3O5reS/hvEVjQTJJ9ncsx+Haksl9X9jVM+gwFFIserGgLBfpux+1DULdGaxD1ccgTMeA8JND
ZkfR81g8tsrT32EuDIu706MKLiTHAPWCgQkY7S5dOQeu1dz7vgtSrO4+vciV+3Gs0arw4d3Ulv/c
y5h7L56hyEZBvD5E9DmxPzDN8b+KahnvlhFvW+I4X7VFORflipgt6hFrKApSKciEd/K2OPWxuBhf
uqcRJS0xiTlKpRHzXtL/SGOLLdBCWEIiuX9n58snbuU4Nhj7sH08qCG1zwqAFukHVP9z+NNVHnaO
dLwnayE6zG9ABfeDI/W1qeorfprugm/lkoXyL/xeDDQVgzMOUXYNCJI69+K6MgGPMpCMgPMol/VZ
LC+dh3m2bRtoxYgjsPmdgsFHxWbPNEmgSjZN5rWkgOb9RoTul8jL/JCX3iGUGTdB034bm+Jz9GDF
Dr08LCp7WJ90nLpEhJGIZV99M/8K0ire2rHZBQbL24hFBYLIYaL+dvTRUvI4xsDMhYfVptBoPZpl
jC8J94juhni7wCfejHTFq2gRGYhf44Ct3ZV1Q73l2qXY25EPgnXgYvHDeQtzsN5gGj5JYcEHVMX8
7BhDorh74RHJf2WhfR8UiNc7YtMk8CK/x+bmjWzWxpaxoWl+OO10hCVkAeBZ8SerQbKalmivgvbb
LLLppIS61vxoGDmi/o6M3sy9+uOO9Dc4rsgr11RFK5xpYr87rpHBOnaXR+JQvjdatkw+lvjUxIqa
sGQQ1cwdPSEmLK9K0Zs1w3QqpYdu0LBFtvYYYdW2JFt4I4AqzvhfzzPZIIc41GYz2wWhFCAlvAwQ
Q1ypZ0CSb6EE78xhnJ7s5JsXleJhDU/W0aIuNvssL43tt24eWOogxWobcg5H/3Oa9RfhxfExH+O/
s8nvkKibb+U2wnJ6KoNPK16Gq67K+3ANvU8wHeMeED+zVSJB9G17CarmKqoqvqbSvBfeQJ/HJmPO
5L20Fo7NYBj3Vuqbncyrd55SSKdWBeupoz0fRupm7UJMaS22gJH7CuVyly2ut8NS+ieZwmvSwmMz
xDFvloqyk8jr7prR7WYpa5faYQ0EW8IjTWp46xK7PUU4dFg8rCMSvMNRQ9xBnNZ7x8//tqT8HjD2
h5jUMYGO46lVcQrjx/7e5dG4M447Hcah8va5P5xqd+aqdWxv7460R37j7HORvcsBqk/Uzs+WH7EU
UwNk1QDqYVkWGB91d7UnQgRqjpbeGez9KOz+alf50zguP6aye2zylhlBOqkjmU1XJ66iA7lQAzPo
8dVhagiwd8ObVx4sOwdN10X+FthgwahzRuJiKZzRdniypyGjtbCac+diSGo9hgp1Z2dv2H8eCZy6
gqt5sAg53flLjguCgr6uatiAmCXvZMIEJbGKryIpd1ni7qjfnZ+g2BjUBe1L4UhG5X5wiqnQj3mE
rMMz/dWa9YvEhhwVjWZlEhQIuOGDtsmxGtpveoVbDxZTRenRbC1R8Bv0HkOYoEcq4zGnauzo5AlG
mmnhu6cOUqUmZI7mUA5ITTqY3Xdlx2wuqPnMCNkfHL9EZZ4M97gep7T4i3H/rue9+FktH3UzBJso
Dgu6G/7+Ho6XZdHx/WzgLedoG/ofszMhZp3pBsBzLwkhQM10JU1PoBv+ilyPwjxqundjvYwuevRU
g5UMk+Ernp3wVbNZEtBOwQkEwX0UDb+j1g8P1km51bGuWN3a3cQYgNhd6HxQByXxbE3uPLtp+1t2
AKltyo06YAjeBMtHHCLEIMYgquaZj/Gn37Y7J1pIOpAD62YZcgUtKbFA97OKzbWvWKEGidqPUrMg
9GlyaMO70qXhTY3akCQCr8j4P5pYn0a7/8GF8+IFZIrCA02D6jDyOd1VYegCqc8uk1w63ObrjEmU
r5OOyxMRKBf4oPwlbQy+LgN6BRgdY5rC/+xBjK+vbmwvjwSR1PeACRjrzxQsTAgCM7Q7OVWPSnbe
NdWsXieMOKlJcJImS8jZlP4KSohd5AuhDkrSg+e5jFwnF8LDKMBL+ZCutvRI7oUMpnbvz/K78tLH
pR+BdmbNO7Z17skA9WaCId22OXKmmeEesbxPqcePElAEqiZb3cE6YM8pRrCa8pmJWZflAJq6OgcT
UNwXTpswAe+Y1XnE+2ZRe06GoX5vkS3uK/br0B1egOIyvnDWjMCMgm4QbOlrWTAabpwC81752iU9
7TAZs1scXSSMAkd2tH5qa8JF+oQIWYpvJmd+O7zRmlaHFhs2cmD+MQ+ybpel7ueskbsZp7mMmIwZ
WsrPxqkf81JpFFBLt1k/PF4672geeXNdqKFocilJrXxfeNO8d7rGxY9NGWFxMmV9sx1L5iBhQuAE
te9O5eJP3gAbnsQIQ3NszCWuj77mQ1pBHt2Nigc8ZF2bjb08hQOR66rM8btxTBYjTgsV4JUN2zcl
suC+HpjslnZ5LOPVhoDgs5AErk7h8iDEII82cIgj/bQal7UqQLqeRmI/OQtyRgRhNNRnmTbpcx/r
5GB6luvpaossS3hvi0dCrSAKROYk1oFhDcnOnU7eiP0o8EGxB9AQsOQNhvuKKJWc4B9HAr0b7EOg
MpLq7Tl6D9wBvSlwWIRu8iP6yHws+AlF/dbzl/TaasYp9Vhw59kifJj9dPULsD4hBvMbfG3cg46U
T1WAGdahtCG1J192UxvglFewIBw/gspGa0MiV3E0XXnBx/innv0Y+FUZMzlpP3uvOi0WEQR5l437
pZSgp1Bua78tzg1jtAKI4iKC6LFT/HDbhfNZLDSGrmBeHQhkZDPaDLDM7r4s2g/LApan7EFTsyTN
qZmRo9NFMHKKUf13S3de8L+0EETtIboPRPJoO6NFyg6b0Nb6vTRtDdX2MngxE5uAXWNvvZSFf4LF
znqwZ6spQq7vrGOLXvgPNENg99TvMTUeuuYVPeWsaLxoQb/VfQzh9M7YwaV9Cjjl3PZY+k2NgUJX
17BXIwuJ7JSK0pz9quFsqc25ZdNvNSI8kKAFLwq4VYCl+WAteXHXjWuwpi+G89wqhJOgpvue0rnI
UIZKhftEjvkJuJ96csbhNDAeGaIwvjczQFeQlfUDzyfHaaIWiN+E0FKnUW571hdRlsklkPHHFHOt
kg+Xr08LH2hKWOxD5Ec2ZBi3yF5byTEKgxqIbeQE/AvNjxKM+K6bm08xug1LxZiPaFWxyVk+gHF9
MwmrwmVgLQ94NkT+z6o/nOeFBXX9aWJiLtQUsaREa95WyP9NzfbDmIG2K08fpli9Wv44HAT5vOw9
iLT+NUZr4oypkGpYpGl0qsl2jXkm3up9WWYsZJoBcF/mD0XbfltMcbSyKHrN3O/tMPyeEo2I1tBK
Vow5tny7FWhm1HGtOLdTjjsEBYksJ/QKwRn62L1prkqKz2YByZArffGhDdxp1wvQ3g4vrc4HUOHj
HyikjIpdXCFDrN271k/TVzfOPrzxvSpL92txXos4fc4n0MJ9sbAGSqZ16cwmCNA9G1PnfuJC2jGN
+jvUejh2ml0e3JqBm37RBwhKKZNFFI3wW35aC5sFQsZ3w4z3zELDt5Ppdw6sYU8SLkrJgvO9GuLf
cZl9VX5UM9WtnxpJVEyBlnLgVoWL+KVbIXcgA9lHdsv7zz6Q04PorZ3OeZPgVpQHKHnoAMjviu0n
2QxHP83paUYw4pzgm15CaBsidbIjRcFv7pcc0KMefFYXFfh86BqbaZ6xHcD5Zex2yiH/btVqTBwh
wem5qxiI9zV45IViyq4e8fiyuqj57Jra+Si0/qNyi3DYvv0FYBcBUhxCclzI68skE+mEMBOLqsin
t6sCrDSOhRsQHiQWfQTjkwMJROPb4qfOx8cx23by0XqkYL6nwdgc2FgFrHQOHwZdfcWsKbsu/+uG
Y4RCHg9qg4CZkybU4qeVIyeShGDsgH6yBWYZZzkeW5rmF1ndBBkF+7mty1PjlByvDq1cCGy4b9uP
aViWx8x90uSbwaqzsgPMjwLtIlAly6Jibpmla/4fVtY+d2lj9mZs+7v/D3r7vwG9KSVWNtv/GfT2
9qco/rTtnz//TXr713/1v0lv8h+AyIEL2tJRrut4+n/9G/Ym/qGkq2B+BJJoT17/DXuD6OYFUniB
YwtHCuqN/8DenH/ogGGKpnZwA6UD5/8F9mYLm2/gv8NAHdjptAbaEVJ5QusAtN1/w978uVGgRnAh
Gkntf+NA3gIIR0d1p06835IQSwXfZsNtOm5IB2Gnv6Yl3n7n9gLDFvJkd8tuWX/nlpn4n9++/cbt
a0WP523qMzaYaGRu4YW3EEtivtdo0NWC/89fBsQH2JnuDoUXeseMlektvdJfI/Zuv7q9MOoBINv3
uCGsWj2C5SCKr22BC9x+SYWrl93tl/UamgmZnC2JVNB3SqZRe6+Oe4J/rFPtrMf4FHGlBUi3MhCU
NXBK2DucKOgAFaY+ABhnKaBOYhFiFTbZhdz5hMvHi2Q5DJlkG2vcuwSd71MT/ZQTuqp5qr41kvzS
LvV/W4/KEaiYPPMw2wR6msnap84SHo1FLkfeO2zjKlAqYnjiuEEuN692Qs7du5mYuLhHStxHamMG
DGN9kxyEHcUsYIF9RlN86TofcHYPj6swH1WDMGqKkr0TKMROpEv4ETFVlurXVJVD7HTuBoVqveDF
wqVrBrPPXZbqI6cetfzezp3vwsve2rGjgsPCS+Qh+o0CQ4DM82eSqpAD+GySHQB5+0C/BhEio2Sx
Me7I4KNgBV1VzYS8kIi+WejrPHBrypzgMybTDJzbtkJzqhkBUnDfUejtuu6QlGL5ZpmXsUt+ZBMi
iZhhrgO8ow6F3KZqkHtNiwIaHM2BgRMyBhZIGpYANnOL3JfOUeB4s4P4MQ17Z8+wwbqL6CwzuS6x
A/xViQnuHWoFVLbyr1VY3raIbX2us+pJpU39bKdnd2h8zmmKthljRyR8Zx+AjAEGhoW3kLLfVNby
4nN47w1KDmsOiIPO9CXq2LqSkJffwWD7YTNWAFAUy/0kAzDTofcL8jo9xnzP7f1RhHV3JEoGOXGw
fMahjZiOeeztg7K8tiTab2cSy0RBtE/sRs7WxCM0NOP8jjoPb4Hy023m89iECc7JuLBBFCOtg6e7
6dhuSJaQTc5wmhvoBcDHhLEsbPdjzbCriGYMFQriU6cROwWEY66CrM5rzmJAB9Wg1mWRUzXedCVu
M9+Gz9pOT5S02yJAmeE17itsqF9Zz305L+Vz1wlkDFDWLXIPYUuKfUXvfYJvs5U4ZmRY1RtloQLx
Y0YbDfK9eUIyPcEtt1x3m9CAerwbhVewQugzibwSLgVheBcrSt8aoQqKNXkRy7Fm9BvbfY3MM8f/
XwogGPieWkdwJ69MabZ5v3g6iruoH3Eux9jXZ9IstkWNA8zS2B1njQ3CB4LcfAxuH12cDMYj4VH0
JndhWjgXyZ3ddzOhQV0v78B1Aw9betp/x/BkpQg1o0NMIFGGxZ7ZS3PwIATveYCeywbE5Dx/tKNe
ibIE883rN1YXJRN8FRHEaxiPEhGVS+8z9ck6lPvYFduxzj+9VstNIc2Izg2sBXOHe+ihf3oX/b8X
cMcDWCOAxnbKbZO2YHRivKQKf2KEi7Zb6NqsgnAqAF67lqFVpe+Bi/Ljye/00OHqcYtDIuiMjdbM
y6lpVpBURp8qv+r5FOXNRxr15AVUKjlygBwyh48GM7+72hSP3vqHlDX+3mEkicpH1R2is6c33qip
cZ964XxlLmdq1O/7eHqahrh7mDOHqMOmIVxPv5JKGL23Phv7ao6n4yLB8/CMiR5VzpIRT2xsC1wf
wVaHIcGiCw7K1alm9SN+2ysciqyCn5G1aWI0F1Mab0OCkQnHHbahAfkVYqI2nJyD8DaVC1ujy3ZR
i9bQMYCSa4QS2mHvMyFMmGJi+aYoIqEmwLcWQfsJoj5HmEDH6Rd+uVtGgqc7G79mCGWBfQuEMhsD
5Ehc4gi7ahiDP87E8TJ4c4YTjM95dernAeOFV5wY+SCqbfIP1/lr5QycpOUOG8BEp7BEQl5Wf4OS
lMI0HI5WI3tq6+xtytG9T1bTHIp0yLbE03tPrkGbjuinheF8WiTnZv9V1dFyJCT5nX5m2JIbiMOm
HYttWWh7x1MNAoJjqnKQrWXzyfdfkgDzkhX2m0BK/IMuYXF2YI2nYm1Ucvr/65L8WirF/0exqwhR
8Hv2JwOaT9Uw6nNkj+qoV8ydUoMcOil+sa36yTSkymPcmdb0CNkMWIzQZyL0ECjoR+GjCpjRGZx8
O/zRlNhHA7Js7NEw9cgNi27b2TgdK79MLSgdszlk7GPgZzkCc96SPxFSENwJ10FAYIe73C/bk2ED
TsoO4Ovp0tJg3anJC7eNSZ7nKRk27XuTDwzwqUG2FeBX5h/zYdLTdA7dGtk7sh2V5Mj+amy1qnks
iKS8K1PEA+SOIJcaQ5gxjK3SgkNjTP+60VDscphqLLLpHBPRg5j7PjgVXuX5vuorDpp5PoB/+47s
wWWcjgVxZVITivq30B4uQ7dpyF9bdVtcKsyqH+d0eWu8FtSZl8zXYR3QyromMEU5L5GMd4m1uJfU
wG4I4VB4RJi6igW2rrzDLDwGyfuhXc3XrXiEgc+kfkCrpUo+E23RxgfP8V4syz1qFzMakyMCeKuJ
xChEwwA3Eike/MJ95ZPzIYIMd0FVTQcAWYCj6FtuLymFRNomwc4nUMFFgeakQFbMSPkwuOAFTNlu
Eyz1OSl2JxLZxLlcX5SxP3Ou9K1gSjv1hQ/thUN9IcuDLpsnz+jPweTke5FhNkWuOoSRmDjrnBod
Xu6+CZZ3dyacf4iAtIjRYbIdGGRylcjtHYKNn//Z+w8M36ky8xyyXYLUG+phlHgRSjL3WGMEWvyS
AbL+CmmmmOuGcFU0gYTTGCAXnchFsaxfnPktAsX6MeoGd39TyHiWo1hEsdRJPYc7S2c4VmuUXQSv
8phCmrKxBydu+0wXvg1zi6iSu0a4A4uh9fxOAAxjcSWQ0C6Geo9G4gW6aUWWoJ0AvB8GGFGxr7aj
ItY7VS9eQsqd5fnIqR0yE4UBjVLwZ7YCG37elcwPLT55B88dH2OBsI9+9ZiupS1b3DeVSOzJTXw/
6ng6+wysDlObkGFu3P04mcdJlchnHBuS39wxJUgyG8oFyspVg0LSIvupLHgp2m45qfh1Nu/rggYS
PiS627fj6W49Yc3J1zmC9iFkhF8TQjSFOGtW9Zpns7Zk6gukHHNtrm2sgF31luiUv+1MJb3vwTQt
OnVPeW+PnHu4fpj9naMK36uYV5MQSMHatbpdmnvmVHusRvw62Xq1RPMYMgLp4qHeinX7bMK+4mLo
QbMpstXz8NNpw2/JQrHcOjmo0fpdKFSCTHKOoxHvimn6HqQbHXpJOATQ0H5mCJ76TndMZM80qTP7
rvE+gmid2pDRtjXaQbubRcsZlYC384P8k9jyFnogG74V9u5TR3U5j1RUfNZ4RxJ82DHnhSF/pCDn
9VDaGXIo9W1ics3w7S2uLXszVGo49y3gZ7QqP3UMWmu5Ae4DfvJiDuttPEJqWtH2MsreF91LvnGk
z7n+oA40OF0BdBZevE9Ztmb28GdIQ2tHInsYIbqahfnbTdnlpsWqxFvFNP4UdYoUhLWJcEqUC17r
IherGgyATG343/ibQq+OqeLNddgKFYIajM0hbu4pfbZqt8ZbCK8pEPXxFtIZZpjlKfqqTUVa0inX
L83s+edqfRmj3+QyzCc2xTlEh+JdKanyO7FIvOApJmSyzFnSG0i4NXJlRePmjEbtCbf6QUWh71xs
vL7vbLvOQR4HtfGuyQE5R1Pxreaw3Xvk7lQzfKW4fh1GQ5pT7wMZQrg2LwFhhz2S9sw6t3H3k+rh
PavLmI9VCxVzIi8uYVmY7m/6M4LxgH3pCpmRcZ1zP7tYrjL8eW5P9pJP1kSVZ/aZ3BvCOsrvTAan
XcZZ/s8PNYk1z3YNQUdPhJCQN1MDooaq7zkl3ofMn0mHKOXeHz79pOZxr3IspMIiObjPrhlQbLBu
FpJ9bZdondjU4FYDFtzxFoUda1A9x+QTa5Q1fR4f6KzIBh7j8/yEoKPfMJVXG19Fb+Ucefsu6cyl
zxfvRG4jJV8izqGXIFIjXyDyldwYn2HYNPOQuDWhL0tyrotNwQSONN4KAW9PqnMU0jOXrX6vY+bi
0b8zYWdDKCkHTwoB/Icf258mrRhJztU1seUFmv2qPVguGbNFd3SRx1YLHIJlcc+NoKT2XQRl+Pnr
FIyzcT7zQq8MnnzY1sHfnGnz+fYihKECC131POYLz+jauzpR+a+XrOrfh7Kd9mu+1j+/XnuClbgZ
KuDYvISej24ti/qrQL2/FunEgsvnW7QtqNAO+QZfsroa6caiEQCg2JssRqFiIbIqJ+v8HHtOfyYV
PUCK5bENYyTh5U63Nxkgkcyq8Tt9Jx2PfcIinHNc5yBr11+lI5mF5FWeCu4hzLpuC9meSKS7wiJi
Rk1YpLqIpOO2dnbd2NBWOvWTLiJzEF7tHxd8vX6t9XlYf+8/L7evZQmivsiaqp1e/xX44+HZS5IX
UJj+fprL9KziZ9vJZ/7EcP7tMFxB/BC456RMuUBJ4n6oLRQqxhPczBr7SlfbWGCbrjs7DSpTYIsf
IxBt7oZVAFnir2LE/geCSah+VD2zgjwliv4uawwPcxA804r9KyD3lpIbrrekNFS7Cbz18+1FJMNy
LHqbiGpIWu4acH/LU7y9WMtzrSyYreu19p8v26imoJ+f59wVZ7G+LH31VnQOlDV4pySbsghv0WPI
ENTJ4vNQJQuH78JRfIxyckCWdLygcsjLfV+QgEOGSE2rnoFPGU4RNprQ1ixLJ8HtwmpFmdx5ur3k
uAxFX766nd9uOi2/1Vr1XJzhLm7A66QJuMQGm9xgM1puWvs8UZQegP8ffEJx7g1PHv601XSSSucq
kpW+l7yns4p+TMULe5Ki77y1+oq2bIPjn87QQyLM3PYSLuGzKRr/taooDUSwqQzRWrBm3adQx5yr
JvvqGusQ6gGTTUXgS+0sJAhO5Huyg8MXQBXxRobwxfWjkIA9GoPJJrSrsT8Xgfg21f2Pok2GO5Rv
SD3V97ZC/OLYQLknFZeXVNS8WRGmgQSeXR/gXXEd90/XZ29G5Pro9mLeT8o/mJH2LDTl9LLE8Wkp
ip8EjcnfZDyeGQp8n+1cvSBOirZuUjgoKm1zHoOVoh9ND1Vcf5Fgs2xRvxHr0jkIp+pkuIylBi1j
+/eD6LBW50Bj8gD5ZVz9kmOmLtXjlOXOCx2IvW3IQNuzU986hhOxnJfqlNh0vlEl2dJHJBFEEfXE
7JHC0Ix+f6C73TZ1QVhN2DTXMUSvEjnJizv+nCeTftqQHDrRgbOYFCJ872fwPYukfuBWjJDqu/LN
uOQGdNo+TRW218oU87VDvL1fUMUc/LnVV1NifE1azNRNrraaMGpCV6AwEvYF4SWdD7762xiIzZ6b
kMJHOUIDElgrcPWthGRMpAQFRuI7033dEsytOvbkJhh/ZQCXHt2i/W7KgEy7NagnXAW3RBb5uM+4
TG+X8E16O8dpfoxEuw9VLzehlmAJ1+Ofve5C0E4PPdNK3m5fohaaz0/1Go1ze5nnfkCup4jVsRex
7dcp7bBOaW/h2lYZbHXr8uHT7V7NC7ZLyQOYScHqhFDxdD25m0GPx0iZ/S16XJdDcZ7t5omuHmXR
+k/2beha2d63bqqjvb1Go99eSN0hJB2qSUnGH+mP3Di1eWrjcj7dfl9x059b2jOyLgy1Qi6mCvZ4
S3F902DfpN23F3tqt3PI48sGvL3rPcQedy4ThPOt6Alb/tK3X2WS6Ii0kO+3TqekrfHzFUU6ScDZ
PCjEWH/JOjCHKs6R43uI4bxKI1JbEygR8kaasUoobcYtc4G0JuKHN0yZR5Wr+yN/PYYi/YEPDEb1
0HB+WE+TJPtyCDuJ0wJ9pjN5f8g4lZfZCS4BucWM/5aKsNV+l5UvJkrORo5sYgvoPkmYvnkLsYqL
z/Q4tgGpEy6Fv6DE7VbzZ4HRJ2K8dp8iOwrxoHlYwGfAWTytiIvnkiNyjaDdWWm8Q+iC+qYjS7kY
DqWCokY4xyZgqM74aNzqaj1qoqde4RAcsCH38HayGjWFn/gvaZT8ZagFYMlak472lRGrECxG61YN
39Ikh6pcR7s5gCTDWsO6w0nU3DUWdtJ4LqBbk+O2b5JvWaz+9ISh0BwhuRkjHHp2+NhH0wEuNJOe
Nuz2DbAqm+EixyMcgJor2m8ntpIHhhpgRi30EEwXh51yQ3xa/TSetcSmogIsPVXMm43WO8edQmYc
qMt+j5LEGRHtEaiz7RcfOoE+IfG/5kjoWGnw19fLd3f0zwk+bZvc5lqzHsdp4G6r1kCGI6KDIe+W
P5niJvX4r/v1DMOX1s8yRau4vE4SIQTFKwrUmOl1C7Ehq1V1tVOwIr6VyMdyltucVa8QQXxVvDme
xGNYewSysM6AiaLre49ZaWYlfybAAAYD23ViH7BRTf4ZjxqGC5EFAKCy7dItD7K1LrOCS1d31iuD
/tddDZ3IquTH0DL2XcvYYvwp6K5h6oj2JV/ij4iq6IVsD8AedcL0vMsZOFMOxln0SiOQqPtuztHe
xea1XeAhOSE33oImvqjyN8+O7n1q4qHtzP20/qDr2amvPmzjkrW949m//TpY9n73XugM3w9UDlY/
764Dfdr0jnNAlnw/kl97p70wpfCrHmpiAVksWKChEokEJ/RPrZH2EXXlPQmKTMtI3N70Yh800/c+
iVGYyvktIMtQekTlVpxZ3GoNIfbuFpUk6mE1dQzzJZwZaTbGAkmeud6LbbMQiAcNjpm16CK9e49R
XNuyzM3yqsGrgVmH8OjnNLzvyfBCqA2ySbA1EeE4bGfPKbbzCp4aR3dnuSnaSknoXMSqJ9dKb231
x9Ldl7LNg13g1oqsMqMw/hEZstej8DRHkCPtIAL0n+KPNiMDLBdQsQvMjT/7KnNlg2iHdIHMExTX
UvNmCQ6VEMNF8+k2zt/pd8GWkEy34t6ahXvNI/O9wP8RtYbhHXqLDuv30mVbMqVo2aqnOVbo0TRT
K4cded5Wby1EF8tfXmtXBPRLCsO0U1z6+JNkFD5p5ACTgfyRSDTnhJvtuxb0XZJGzbbPYDCm3lZU
mAKGkZEAaZQFV5eSW9AcCdoTZH3JtrE/ygRXUJKqb05n/4pVUa2iMig3S/le5IzKJal6d7E0l6Zv
oClPYM5SponFLN8AF9bNvI9CPnNVD3o51s0x9IdrXqZvqdNDRk6WYusNFD+5DvYmQSNsx8XPSEKv
q1yPiVSzQNqI8SPXL1g/jiNVT9spyEJFhvCAC8tZTXIrTqcctoFvvQgRdq/Gsb+Xs/5RpBUeLmn0
oeNIb433YIfx3yhxcK2MEQYzVNc0aAk7o4LbyFBBJRE+njbIBz791B7tjNQmY6ews1Pr1I/MjfWc
oIVQ6JKsEh0LmkFSiQcH8Fds/WrxhEBO31aE4+yTGCGCP0lnFzQO5i6i6l20Q2hoTYNAHIkgeTDC
prkGKOLbjyq/DJJPWp18q+nP7rymKvEos6xoI/nuZx2Q4CU4LUF1jQBIkYu8DvDScuuUDdLApTuM
YIeL+bG1A5QYDcY5ZdDlNPcL3R1vRPpaV+qv3SxHNmt8//74Y/Q7/y40GrNand2bt/9h7zyWXNeW
9PwqCs1xA94MNCEIgt6WnyDKwnuPp9cH7u5bp08cKVpzReyoDTqABBZy5cr8DaKLRMMdEFg6QKXO
aYDYQoGlQA9vRr4KyZsYz7T7sHmmiQCvVJFPEcXBTZQL4LZQCFcnwKIKVPgkQacnQNqbCR4wbZob
K6xAtBCHTlUWcFJZVVWAIIOB8+cAMVMoy3zVIVzaeEhEBFOhH/wI4ab5hqqpEXlCVSwsLLPLguWA
BqU0Zp6odUq9ADbRZJB9aVEPrEHHFtBSLBqIUkApyTykhXR6DkUGf9J4o7r5WeZZBX8fsa8eSSpL
fAhzg3ZQYrCGIEn0lc9wbHaYJYobYs1yGlLQtPSILMN3zC/DlTK4VAmUKoR+5pIRmtFpjzCNKJ4S
OXqnw1auoFqNC6r3GgLK0a3KY1TOjPjajQwxcaBhl3FLL7GiyZykwEQ0zuJ2qSOZARR3m6Yo0Znl
MCyHgA4kPkFLoMzoSEUBQdVAEkUbkfMwIWNqxtavjBWovGqhjuSVIul6OaRrst+XMtEYmjL66GUn
HUIanH2SvaufKG8oR7noXoUWScdKy9UNmEt76rHyBpKgo8aGZ6c2mPqiNesfYoxhl6Jh2tnQ7Rqf
7sJAzHCljsprMLWOmVofuD7tjIlWMLYeVHvMI71cHfUKSod5p+aJCXlfDdDxhFn2++fucnn3u/zb
c78PhWmmobEcA2eY1QgVa7gJZI3iI5M+b4Zg4yiRaIjr0MKBqJ/OTgHMbPlWmX0F/vL+ysOOIU2T
x+L+8ft7/rL5Z3fzPvO5mKDL3B7SvAtTaU/SJE108eYDzn/un/19+OdL/B7vL7v+29v/HG/s8X7y
JRRXBi/q7fsH+7maA/2McqYWgWy4Hxq7JGmdTiJ8KF9+FCcldA1fzNBlaT4pio3rtinQRc3NfJ2R
XTtFpH/qY7zuuuewzJkNYacHY5AfDWP2BM1eo6kf3wKY7llgGBjytdpaAGVEeYhVidVbZEN/38xK
rERLkwVO07Zvnji/cV6+3P9ArQMRct8EdYCw0X0TeD4+EvfNWjSibYo1mdepmzzd/f31+/6MjIr1
n73cjUvvb7r/0eXoP/f050l1IrfUczJn5uDf9/1+rT/7+n38T+/5p+dUoTE3Ru1CI8QUpB4xgKfU
uDAAqC3vD4OZNFn/+9X71v25+6v3h/c/9x38Pvynz/7TrtI2x8UAA1jaBTRHaLRRV6Jv4PNrGeDz
4398UsGX5q+vg7DGCvT3Q/fH90/qJauf1oS0Q+ugahnS9KvZ9HKA4X827y/d/2jQs4QSp5l5d79H
v2/9PqeIUOj+Pwrtv4NCwznUlP9vKLRN9hW+Z+9/xaD9x2f+E4Om/gvQg6IZIL1oSOozxOs/DEdN
81+iBYQF9Jc5o9Pml7K8aoL/9T9V6V+GZhmiCCdPUnUVoNn/qEkTeUkx/gWkDbCYDv7MkjXD/H/B
oMFjYFf/FYMmKZLJ7iyN/owpy3/DoLVyHYQTeCiMRp1Jbd1EV+ZZNExP3hjEC+r3dgKM/VhHMBH0
iJqgOkKDHyVEOdSI+uOgYuyNT0IghsCJGtghrN/cFA4mNKv3pk5x54vlD93A9VDNpEuly+q2i8P3
0ggCeIi0s3Igzbs8h+KapC2qhil6Wr2Oug0oUWfKkepgnqk3zfDStFh4iai5F63S7Ugbt6EpV8s4
Lb0FJN92oaT53koywJhjt+9Giz5EDvYnMcWDhoUrAAzk88oy+hhlWnSCiqDnvPzFlwkKXdNehcpb
VJZaL4wQiL6XIvTWAlxpFMWkutmOCMh6y1Ez3nJhCFaYk1Mfq5IdrMgFb0EJ3u9dwQdU0HYSevC1
U1WUACI1+9J07TVKUhvad+HEU/HTwcSWVizgkl2bw1kEfcpaJ4DEGVHnAv0d2aRJFT0OVncUNgK7
k6ASsnRKLLDbnkaWkxfpRuzeg9b6jpEDLWVjnyYID2bSSfQT2S3Br0xqXz5pJcv3Il63CetLD4Tc
UY3afdV2+DKEwTmtVKSacvXDV4PmFKg6BpixXq5zX7wJN4o4cAJqfBEV0t9qthA3A8mBiGcdLW8Q
L2X7EzUnS5b95x6PqmXao9SsGPJnqxq0q/TWVkokFGHfTEcVV590Mq5jiMbEmKr6qUwuMU6BRsci
VY8TcDSY1+Ms2BibtBGugpJJdpnHX3pJc7qb0OexNPRnIqEHD2Sk17xDcjqQpAkNH1Y7EX38JbDP
S20iZIjXHmDtIvkEkJhsIxzlWa0AiOt77P4MoV6HpvAYYtJlZZVyCQLUctsuxblq9DMYBXzpjHZ/
/ZQPuQ4scrzCepOWxOh64xkQG2W92APadKzag1mulO1iQPlJplC0G8XeP0LwtDBbH1tk/PVbH+fF
M2ulEZVzk04Ki+xchcRDctH56oSsVzKDldCbgg4C5XekgcvCuxHCJzpCc90ggwuOQQJVv5WQUE2X
RbxYdWtkhRtnZLn0eTWV7oMigK9MVYR1g+moa29Grw4PLcpslgeGe/KBiUUCCJxWEMG7CW4N1Bxz
1/JkQDS2h6xA7ixFgEUmJ5HyeIVhmYaRUdIvezEN9nTH38NJByk9IiLeR/iqtW9yBPlsRF3IDJE3
jpviKpi+tk/Ki9FH5pFkmapblMQLrQMh1RnfsR9Gm54+lTdBcZFUWvVC438ISMrGLPZca0o/cVE9
BoowutlQrWWuN6J8AZEG1zlFgxlETT+c0/W4wGxHQghEkSIdzhR4Ar2nSKe1+nnMRAwn1FzDfrbR
V6y2+ga9kKlsXqKx3EWtiSY76lStOX1miakC+ZxXOwWSfUOBHqDfXFqt/Y5Fn8WF3KBLFI503YQB
GwRa3NTbFwnW0dfyoHC61AZnnC4DNTopPpaNe1muj76E1aU/HhvgsLBPYKqn2NgYHjpdOZarRjFz
WDTfdAAjrrsmOgjUO2xFL7AP62b4q6guCilHNi0l929ZhDE6NkM2rJFWBQ/n6zCuMzySMgPwl0mN
jebqgHXxQQXo44QWZcMGWlUnKVexMF41TC1piqa7XnhO5DbELil+FoC5AaWBkTn2eKFPsXoRrNIn
/OG2HOMgYA3IHYhNRozQUT4XrZegHzQnk9Bbn+TOdCFKvPulfOxC8HBdnOPeXBgoJ2nCMogxXOrD
bynP+4tlZUBYJ/MhBZCzmhO9W44ArI+wggu25uxN7XUIkS73dWwhpQr/eos4LkESQCg1giEArc8y
fwDwoGoltywgZgJi+G02Q+Pq1NmKXivB9gyaG6nty0Slrqb+Asf7kIvJFSrktRHLL9Wkfxh2abMy
qGJ6CVNeOLa06oaTRMkfSCUSv8UARFkoOsT7BjxiWtefRHjskPIL8djXYXFqJeMxC6TpYEr1iLYc
kkFK+ZqJKrxuSdgrsQXgOJ/ehzIq3EkKvkkqh31k/MDXwQDKoq85lsjwKJuxkByQDe0F7Am699NJ
8aLpqnrEUDn2nHZoZc5CNK6rCYvmknK+G/baKbJGyqcGDR5KmND1K6x3a0h+vtraA54QPsbRssB6
WG88+qUapMWkhcLaCuTu4lTua3N699Qs2sZF/KQbYn+0Cg3PWSCNWjEU13SAsBGbaLDTfF+htwDt
39cONIAuvUzdIK1n9CZcaRqfQoLVX/FdWJm4r2KQyUooe/B1cBupwLqO6NWaqRwdUGTB6YoVj6u1
LDYSFpQRLqcrXQP4JnlWviOZ/ZgUlBiiUnhS9MppVeujo+XlNKVJkyiS0YRIKfdkeXYWNOC3PvNt
aE1fcdd+RGNLF1HFPaNssnFHUNpGwLg9OQ12mandxsgaloInIm6IroLdTlIPkah8EGNSHJgj4DEU
aiQS6k4Di4ylnE0PZTH7MDTJuUiZC4WxngU9RJxK6GcVFqpJI+GsKYboUDW0nnTasEOVookUBaNd
xLUKqxdru0H6kYeqcE3KKhQj1z7k3uWI3Afm0iBZUibocm1N0kjR1YcCW+hkX4pouBFp4sIP4sBO
GhPVkwxUPcDXCr/nuQUahX580FD0AN4j7qCdnX1YtVhZdOqx6WZsYie/s5RHDdlojYPfAZNVa0Fy
qYVYtqg2X5KvDfuSSulSS1I0vvgl0UNeWoUt5dXXgBzHKpfyR10t3xpwNuuYKtTCVxXdaaztmDfJ
LWwqZUk0NCWEKgohfYYvBiQc6ThxTJCg7jIVriYKKRQEBUcWpo+wDnJbirJjlWuoS2o0/KRQfZIb
SYbTD7A8WXVW9VScRfCmuZkipIUB51IqJBDijTkr6CYOpeCJdsL0GfR0YGUyPdwZWkTlaLUUNKLW
lHW2fRGXbjGiVJ1OEtWWpiaJqwhssY/GVoK07wjbmM6wzY1S0owirklo6+fCjJrvqCcNeCjkNBqZ
ItpNp4W9TUeUSAtUwhfIQfIpejKVEv+p9BAI1i2MG5jTYdNB0x0dtWQ5P9U7kEzTthlDBI8nhJ4G
qE0WRDgC/YApKGpMNC4Sc9VJkm9nQkTLFaEVdHfJAg3MupoK3/DGOwR5WhzpvUDJo9U0kuWD7ekt
XAX1cNx5AbCiQaBVaWQ32UBvachMPB+UilKMMXr51pJFyh4FECNYFsEXuLIcWYUKUbDWewjV4CH0
wG+MXdWhDBL71GfVKneaHDiZ6cHg0Oc/Wo4W04r6w388vj9Jji1tYvB4QLLxKVHNArF+gimfjRwf
WSIg3CECD5o6IKLWD3hVzS9nIZV5euKnsqU7ySzCknve+qeH//Tc0MkGCgMotd0/m1B4RY5SL+z/
417u7/NKCbcXHXoMOqUCbMt/H1OLU5x7fx835PC0kBNE0H5f+cvm75fydWValGaFeMe/9yYIiBvT
R5chRZJM/dnvf/dXSj4eYloBFIZb4G0sdeyt/n2W/vyC+67igvZRqoB8+n05rzJ0wYzYRKmMehao
dLtscmWt3YdCNdfu7i/k8wi4b9WUfZaofoGOnD9xfwHBoMk25lEGLSi1paaZ6dsTQyq4YxDvUMz7
Hy/KcMCME1dKuKpzqPvLn/tzFqgd9BRicK1ZNLkAItbAI7NtK5QZRlgIazcBBJLakBPQnlkZrBLq
hPJ8QYOUEdrMNqNWOqRbUdPSP1t/e05VTSSvu9YdDfKWnVyCxVctwHBjQgaoFZgizdwkfb53ZG12
IhUrVr9BhkVJgH9IF4ZYUeR+h+ohx/n9M85HvCMrf58DB0TRF8VjbyZK3Vvz/tQJGEnE+3CGkP4+
33WDtRpzGV8LL922RsGKG44lLQz6+VagX6nlAtfQVCtmsJQ0P++vKAaAb7mr1vcvXMyw1/vW3x7K
oA5WE3QKedrfxefmb5DU9CvucIZf+bBfibGgQCXHDGg96XOVrZoran8gqfPDP88x7lCuXbjx5jyu
pu0ZQ6RzVDHQmq2grp5Fa+EmIOzq4Fo5/SreZwvj8DxsIYRsxlW5rJeoRmP4baz71o601XnaPvcr
F4mAhY5iikPBbIz29BCRdvdubhdv031i2q53qxztgq3uao+xvY2zj00d35229RI5N+d1Ptie4Exd
8BxXy+fItPdI/G6eM2P5bAor/TR+8kS75IC43dw0yhz5l4THVnzjxnbT/bN3a2DFkeggeRFQwt+G
G7LgC98NQXoOTjEXK4nqB842bhTSdrL7JTJS/RJVhLxaFtYtBbsRcC4gzvLr+pewPKjZidOCAl49
nXPtk9MzwsiZpo2lvVBXHdCeOWUW7dIQ6Vl5W9b4uzs0AEVhVbd2h2DveCqnsw6LHfu+aSPKOknO
kWN7h6TxnYRMvT/3Ky6JhDsDsivRPqHKjBDJDw6m1CwMHGoDWqlLs8dD2o33rQkfm57+ArYMkDf6
dkwKyKjxsyZY+ordWjAyHDZ4aKmrYtpgezkEVAiAfjvqKchcsd8hhgGin4tASqBbB5MF8ycoABnZ
np7l8Fp66zyHZzWgqz2K5NBmbn0DrQ8WVU03HK7HkeR/PthwlNBXoNv/MqkrMMxxS3Mf9y0HCky4
Aes0UtGh6XqamNcOwGatEDl+0g1YQeCzEDCCNY1qhHkzT+XGNE+Jd2bGcvhPfc4d2SXeyReUFzX6
VXNn342fxtEOn5QTQGAoXHYBx/6aHWTJ7g7BVuCXblVARA+sMCV06MwPETtBqH4Q3tzgQzwnzYIT
1n3TnMneODu04L0rUXFhyRihvINyXgUP3RKS3vixrh/ElTMQWfc4ElWHZqZofxc50sAb+DvYzSUf
WXqIejR34if02ipEdeLyIF7bBTahS3Fh/XhY0y7pLREDj8UhwErkmD0mxV7Y/KjcOGX/2m0GbJrk
tYFH3QbqDipy2NgNjGigUhCcGyelr0WKoyVb5Wf4Ufjmi3wfvTMEWk1YicYG1YBl5LQ3vIK/Cozr
n6RoYzYu8NdidLhO0ZNeXKxZUrF4kFLXLy919srHaYD58nw+1FNtLWhlc9Ul1thYziLpBiNkPDEe
uWSt/TxtxU+XF9sXaiVvUrTu0INnsWLHtcNASkAz/ljISyPCeZXgZOJcOjoRdA+Kgj9c/hkixn1T
QNW6qMWBweUHgP3mQ6LRMZm3DJzgEz+OXXJDBFxYo742GCPhmYXjtIKIM97NGBsjjdItZpMJjaXK
qu53dPAJBqP8I+Bc0rRAmlc1FFgJTMo+8A8MysRYKmgjqCuexJ6dL7Mz621yP0uzr5f5WBYPVvHZ
Kl9IcaEP7ZTVJq82NIkMClvVil2G0V6oPnACpymIEvJNqVapvO9I7jt4lpnkSv24ltp3xTt3Cikg
xhPlJR6xGhre6BKJIgpt+VkuDuZtkrYlUrMCV6Sn8879LWVookabjrU4gCt2EeRfzwiS5k+I7fgV
idiSe49aoLaouCfjFTwfY9MCnbLVT1NajKu42rTT2XozT1xhuVpzXjv7PbTNU7M4hsFVc8dP7mCd
nu5cMmRBZPfVGiUPY51ap1513pULAr5IGSPNt4j3U0r0ZIvLAWhv2zlz7CbGvjKUOIYrbVvavkT+
eYzxoWmb/Wg8cPgq++yJOtMIXcJG1JVf6lvvBWiEm/BdUah741ap0Wn8hO7o0I6v1mpMTn5EKuam
n9BHv4emsHVB/hDolS2DkG8ybMcXDMCOnAPqblQx3El9aSVoOo53Gle9vPAfiJzhnguHVTRny2gf
+Qoqb9YMu3NQtXoxh9W4gjEyfhJ9CKUD91qL7BDToreWtpI7zxyqv8Sz1i7mqJk9ESwRGpgH6kyO
BhfLbzBccEr6yYyZSRn1AoAON/sR3nImd2HVbblYlHHkky4BI3HSjYX2Kg3H6O1VvQmHb9SMxE9O
HQ1qYLtgIUnIaDix++iZSgphVwNCCoWLUS8tCdX3wyupKxh2vjcK+914czj7wqNxQWP3BeOBN+PC
9Md1NFxOUPDef7LhonhVzbMIOrTIBqFQwTzMxC5yoeeZUEUReiFthccu4EoxNpTsXAB4NxHyAkK6
mi7QJx2GFt8VNq2d7lnYMxyqhcnlQM3WJZWMN/NPtsXPd0Ye04Vho5u5BftEAfTEVbIu3PUTMzHI
UDveG5eU/TEfuM/GG8uwfcGOA6jJyZKgoLjiSTgIj9KWi8S/5+hpsD85CfptdkRYcpq0A2ecTX4/
P4vBzxTabef7VNsVDp1roPgXppcZ8pI/JU/yjcuY75mevZtxwAsL8T9ilGtFhCzOlXFg9tMu3GU4
xfg4iwfZTub62bIPRXnNESeXqQwXB4wL3N5izDBYWJPySUIlddYVUbR+eeXD5CjwtZBr3xEqQbtP
63DPhSf4JE+EQWnLnUe/ZM8vIwa8MLlrh1d+hfLGr0F0hzmUMwuLB7LsikMZb69VvQ+ZUN/4Q8Vz
RGx56T8w7FNwU45xQeIDUqHDdcHSQ10F75m2q5knN42jYlYwD1Z6PnwBw+UMp9VSwUVw/tQwD1J9
WDHMkh++FpM/h2ApPq3bCmj7uf7ktvYMl6sCQpcpewSUiOI5cfWARnm4IYsS9nxyxH/avM2jVHUS
yZUZ6HtFBJiASudxIFkAJXFOfqjFm2R7/hUOxYSayHCjfhBQeG0fZzE6Ymr5BjtkoWn9mVOQ78Nz
NOJP6baoluLEjlR6tvPazVzTZ9RDwVZlruSigHsJsWFsD8IVgUUcuznFGgaKVr2n+NFRKwnqmvdV
7Urt9F0ShOsJKfp0A4KNphbN8KI+V8hB6w8F7YMEvE8k2drh3byxSF8gwkloGOYgJwNZsfvh6BuP
57F8yVI3Wajh2+x/LFINANmGILqArRMs7KbZGN60n0++lN1TtFXY356TlMriirSpcJhWzW6HwKm0
19MTIQqpi0X/OWylkQrGXAQobDoir0ynPbvpQ9wFgGxVzGrY3nir3DoU+ZN20K0tBl8JDRHJ9bxV
lh2twVG7eRiY+aHAC4kjPfq1tJjMY4Cs7HgmMxd7vIcOAcOVjFjFdFfEXI7gT+bK9bn6Bw2jAYTh
0m+Ttf4TU6vxGLGiZAD7jsJ9itnqqSSnmQfYviSOkOt/MmZnya0Fj410PcBDPqM9WL92o+2R+WsL
SXQTbVW+jO1G3GDKQTBv1zCOBnXFHIjWamAeGx5eBvMoiXbcLzq49orjui5BrqmuwmNVrRhp+Qvx
ihEwoFROTXtYtdYhJR3yl2FxUMMlpAiX9v9EFCCsIMZHAUze0BRkhUG2MtgiZgyuIjqC+NB3O74w
Kw7Glhug78t6h+mV3G0hFwvzAfFN6o4k6cwYdbuWjgnkL0YKeQqJcM8EZSuHYURvfpnu68+h/kkz
mn8XunsIwaFaqm3lB+mtXHJTGq6Hl2rCemOHLo1JakxARv8f6WOPKnsiDueSijSi0mvjw6okFvzB
aymDw38HJ6mylAmtW4IIRvMEulbd+ixRV2F6naodp8LcpG/40Q7GVkUfoAJauggaG6v5BLXVU3gR
HHJLR2NwrUlsK4cB2EDkTsO9SEKiHOrXhts9dZlIyVqbq76mZZGglA82d1EcgR1/csvB/eUmhm5O
dxltf0C03I+0GUjkLPTyN1S+YM4/U28aqcdjeER16LP5YZoydlbmgD4SDgQTLm6guk18gATrC+tE
stNDf6D4SLOzvoihPaVvNHfLLZ0WuifBSqSASOqSIrYCWrRDRcsBY105Oi2xnnKtvsGaru3x/B0q
GrVHUzmLr6UwD6GBWxlIePtlWsHiXELGh+UmUI79MoMzBndZ+9TT6YYVJLzAEUQdflAOQrnjmZGV
91PeL7TjmEEiWKpEfgiyw8ugYfDR2DUcUJwWvlHjW4yv7awFgCDH1uQVukcREtUrEUp4e2mCE5JG
NNT5KWhwF9naJ3uG2pQ7urhCquvhatn1KjjeExOZVRumldaRG8e4QqlIv/3H8cyEZ6HHFe5UcRdR
2UVYCj5ch9Y4s24qhFiR7COFNMTFcfPLp0h/bdVlvMuYBjFbFVp4JAvvwVuz6MbxBWpMvsz1ZAsr
Bw/MpqfZc9GuNYVhFdayi0eFResTnytIejZF4w41uMZn5RQsSe+FGgyhrV29C5pgyheaaOkTRFOB
kAFKHFOvG4JvSBJcrdZfFB+IaHQw/Uu3pxmJTTJYzyVhTHrz9ta1KSU7b8yYYdmtI6xRlDcus9pt
QteU915DfBm2xB+GAuhgUlVhkSjr0thrzbGi0V7txu4SAvfvH6bkRe2cPBjdIHhV+AJUdBEkWKRq
iVg4oAMwkHZ1Sj4nZdlestf+rUxYyi+ZgYmSO1wQluF+hDSxsLb1nlkZEiNk5OqD/4NTcpIfmzON
GOw1QG9SjNa7E37pwB48dQmOeJjp1Y5wSOVl2DgllTaAB+9EDJDUEVBU/Ogo0dYALR04CXv8bdxx
O+vJobzqvU2rYa/tA6Kb0+x9iUgIepT04N10D/56esCoDRa+FYAx5ox04BeXvv4GegGfE3zQtqjw
kSuz3rOn4L0WzLNocE8VG9XO3yyUM4iZTOZO+eSbS/OgP1JkcSC8AbGAkc94x+++eQbzjCFfRqed
wh19VGsFs6BgfbUOVhI5CvR4eAwJ+rQU97EUJqG3TsJuNwLt5Hxc/F3p+o9yu4adHLuocoPoDk5E
U/U1Pgw7TcQNEj6zssYMZdZZwas9IJyhNb0QdtoJ4sdNJipAAV4PcHnpdb7jMi8yfOzqJdvglhXh
RFi6YkkFwJ0V3LaFq+7bDYp25fnmHbFX2hsngZLCwjjlTr4Tx8VwQ/VScAKyUHmf/gws704wtIeH
0EGiHmnc6UV/9d/aRwTixGAbLXEZ4oyv+cZYS0x7LF2TZvaeYFp9lq6az8YYH3N5l4MRrm9caEi/
RI/FLEGxyMIVra1eWFfIUfokW25+6BHrICZifkLMPxb4yG8Mp36Jnomi+K5Ci3QlzrKyCSPi9y5X
wWEANsX99q0IH3QEOtDAvZbqGekPCb0PdWNKP2RdZrUmRxArlMOxSWHxn2JAXmH/98rSiemPDEEA
1E1ulgP6qPAIoiU8/59rDWccVHa0Nx1o246P8doGr7WYmLkLhkVCXYXv4m9SNGFACE6AjO12378Y
QBDIac3ndA+WWjMxChnd6hmMQo6ramJ34sJ3CmFHM4tVFS0dWm0mwKAFtqntRTWX40HGWoLGDMKH
+kLEo6jZZO1aHmYfF+QTaAw+km6yQh9fYrxYRodUHxC4dZ6kC6V+cZPNa3aQJE7IQQANCyuqGcJh
XL0zCmR8j5kFXNo2Y/SG2A0KP05wRDHji9YfqybQ9QZ9k4X/CJdGvRlO82zpWyAWi/CpNTDJWquH
HGfROXr7j9jJEq9Ww0v8Ez63H2B2c8rvS+lTo3qytNYxdGbMfcaNWO/j8Q3LSEyfFBATxHHrgNxS
CkXi4v8g7kiMA11AxrGXyiVtcRpQcr2nHCBTRgkcwN4b2kzggygfgAAiQyDKg+jASTp6KW4QUGsX
YRltbW5I8m9TiV0knk2zOvLKK97zC26+WLPo8W42upyW1jE4YYIJjQvdDeaqHs1E5PoX3leEFFe8
Sc12XyuaYnMaM/xMt+ErunhUipR59RI8dZLb4owy2dEVqWvUgkarfC2eKKl+NtGFTEtwoYq2zdJX
jxaKQDUlYQDl+bQmdMRbq1t4GJZ2m/4oPZu4rC7c0mV5j5csJ7S7Nc/6a0AUpSW+yn08HcCjD2s/
Osct6DXNBSrQfnMGWAX+pEc5/9ZwE23UvXIdyCcegY3L3SF+l1n3+s7EEEFLcoX+tO1VDk0CuLXZ
c/FRfOSf1kHbVqzsqWucgAuAFlDKG9zlBbw9fEcdUpXvCNnikGz7jJXtjtGBUhh1DFc7DcXFp76w
bbai9OPtm4/wsXgunDkrO3kPmbL2m5OPE6uykAbEXL3vssanTp+DAVNSgim0/GiGzeK7QdfAntY+
Ruyp4ciGIzgqwW1BBkAAXodu94EkB0aorHiUdUDTbTesm/UAFsGez+OaSOJfSG8PUJfLBRbj+TE2
XjDSM1eQo9A5XADeuF2to/9GvwpmO6FFvFFje3qnAaTP0fYpeCaFQsUShQfbyIl05hk1JiQO8CIl
7HfPxhGvA+riJ4VIHi8sip+LaCWzjnfTg/Y8fMkUft+Ua/7obVrMDp/D7fDASPwuo3OHFmQZPan+
1rg+qAK/7RPFlkfslY7Y0uLTIxzjLdL1zMgMBe+cANxflm6Hg/Ds0wxkcXGKg3WHBZz4gqWsrW9J
zqhuxPKl6b113ENSezByYd8I/tmfG0AIBLD2v28iOkcvqBrJIUUDs7s+V3DjhKvez32fsRUMAF4d
rY8ebY37c1YZ7gpwPG48t7CCGTcORIKCjFxRkpwR3vbvK+n8nt+Hqo8LQyQ+oOWFY9nca7t//v7n
/tZGncHnI/KXoC1L4sB//XwMm2rj98DuAUM3gl7++ePPD+/PeUVPih6Y2juShpTNWQ7Prha/b/3b
J+8vaAhs/eUteYUBfBLXN00zAf9VgUOjdu2VtIfuf/xyPsZ9U6NhLzn3TdOIoacZiKe49YBx97/f
3v37a/4+Z/lC+R+7uD95f0+K3grGVv7q9333538f/tkK0gAno3mvv6/EaFCBkGFq+n3BVCDDotXO
G/OevEwqCmt5/8hfDn8/ASBCsTEVRm6r2ieB5J5OC6tzQEZR/JpruGEGX6vAyKQq003UlWtNM2Az
RKboykp58FN6XmFE7WpSHqQYvo7S32rJWrcFy79YUTcCWtJLlEWhQ2p20zC164F5DX3hw4ybQ63K
b5bRuDA8P9sGTn0lYA7XKs+BUkFQoGVhCRaAEXU2iUIzCLGcGuonNC5qzabbpZJExbhDLQvZahFO
CV4gBnpMGjDZIH5O+ggvzxo1+rECg4eMyR3rE3dYiKnDo2JJs6JudOv7aZd6pGdi6WTduIyktRxZ
DvKze7+Mz1H64vvkKVQ5ehZvmmlthHogVYzQTu6TaoUROOuV8BTU6UqVDGKX4p+nd9FUt0aL3Q7M
iq2aVo9FKLyL+nTJtHjl+R99p9ALylg3E3As+YQwGWZdMSrlEL1kbE0b+JKor+oTRR3PeBuAi87C
YmegZoh9VQgTQbrH+gE7bVNhFsGb1fcB6xUqBZ2874RDkBx7z/gemwHh+EL+AklyEH3jxY+BsMrt
BCX2U5K26IR9ZoglLtDUJgkIavCr7U+QmR+0kWH4iQqMX3EK3CAMV4WA2ATQRE1jOd3IwHSb7NkY
I3rlEs5O4xYwySZN6bNM3n4IIYxW3XnECCTsK9BRkLtjOkLIrgVis0obXOt6nVyMcO9VoBpV+bG1
3M58QC4pwnZHdlptciXd3PnUPBvtjdP0UQP6Q0rpJMnRh0q2lSDIheaV76D/1RdUPVLOGWJG30XU
ftS+6NFsUMn2mOOxA245Y4jM7BsDwrhQadjhTebCa6Q7958WTKlglTdcSuTOPqeYdpGnXbEee4Hq
SR3UaqmmKmiQddk3FKF0EbTCrq/z5aDmGf4zhjuklMG0ljWVOvepSSwRL0e0sIy+8tRWZUNc+mn/
WJjMrmOjzR5u9bDp4mg/gAda1tqwrGfuGYYUxTGsxdepwMW3RF5t2SmsJ1P5aWilfFOn0xuK+YQU
WQIrU1dLYAAC7EZ4drhxdhrergnIyxBql6Wo34wkR5KaJ68335tRP3l0pWeGN9qrw+MAz6pL4Hnr
WJ2bHfJHkngYDf9mBNk2lZSGihXlD6WXr8OsiVbZidXJ0PBqp5AbnD1D9VFpTdS8NPm9/BQV66eM
024T55yuoeyYZMedjHIWSpHs3BpHJq/O2zUazj5COWAFqG0lLGEm0VuB8PWOgF93VtR8S70lI8pX
35JCfwRNXgHEBH07lv5h6rT/zd65bbeNZNn2V2r080EdXAIIoEd3P4ikeBMpmpIppV8wJFnC/X7H
158ZtLPS6czOrA84NapYkmxLFAlE7Nh7rblenBz5wlhQRzMRmzOvWgEqZ2oxFV9j8nkmoAb3iV64
8NmOiJ/vjSqh/qjJpxCB/+FbQ3w3dM+2wTJX6ePOTh1nZVhMt8PJcFGje5iqs48azn3rDezi4Etq
HzwYCdF63n+IZn5A7RyhY+BY6PsR8VNFvHec5inqOF1k5tDeoACkDQMqd5m6hKeXl9TIyIq252Op
aRfckiavrv0cOR7gRo2OTKRv3WBiVkmAcNfFX6bBeOpD5F9m3QZrXePEHIU25oTJoj2EkRV4wRZS
ysF2welERJNZk36E/UGlOgSn4r2vy69+y5zHZgCZgVaD1lCJSC5CSQKViUvaIcnH7GHPSNtUJSET
F38Cie92JJsy/bQ12p4aaw85YvD4kUuegNp8scvmc5UPR17z41ybm4qCduxipqaa/hS4NL0S79GH
8p3NMzjM8hQJohu1nI2hlrN+42fRhxgfrGIU2CAdzBFFeDKFlSANho6S6gQJeyo5B4XpAt4hii5H
J5gzAQjfp28gJkLE1e2HcGhvVSnBliJ5TVi8F60Vvrr1HG+RBo976XPkZ/3GX4UhNCFjhjVpku1D
00UfLbkDJ4OYynoOUKsLj9ARtQsieyhuM7ePaA92mPOb6jkZS/zvbX5vncDfzlqJgiV7tzPTXHyF
lDfeVuEvafvqhHhQhQ6DqZgUwpQEAoT6OzP7pPn1MRir5oi6WqlKaagbBfmopo9deUiZ1rTZRQu7
V5ukDJJX1ahL9epETZZYmi6GAsIT7IHPkTPD22Q2iezTvPERzpXMPbHnLwdzpaVkMo6S5K9CMAZO
NLA8dMzLliaIi7Z3LIuTlTP7Qoqb3wh/eNJHb7qJhLutC5/g0tFs0FTbT3qtU7HrOVdt19IIqZNH
fTbfCiIciqZDzLMAbUxX3KZ6ShGXSDhAN/Hk2HdWTCe95fQZ0hFbFRkBNL0PvykXhDAMzcKydlp3
Jy24spbOmCHwPbQmY7ohAs0/BLQcvQzRp7SmNy+lO6U3tIyyjBYtYA1G0kfca/4y7DucrSNzkjwf
Jyodg0Z7mZ+7pmpI04L85TS0AFxzp/tEBxgRFtfIJ6qhNuJFhDhs1XTlm5E4m/9vKft3LGWmdBws
WP872PzMZP79H9smfcm//ugr+/4Pv/vKpPFPw9RNw7Eg54BP1qGUf/eV8UcuNi/dM6TnuBKK+q+u
MvOf/Av8afDNHXAcJn/03VWG4cwQtm5gAjP48v/819v4n8F7cSpSGL1589Pn/8i7DHlX3jb//R8o
wX82lLmua+lCWc14XpbEQPcj1Lyqg67OPI9MbdJAbswg/DLtQGM9Tm5rrnW/ONWN3q4mq2YLzmlG
Dd7okAISb8kJM25xhB/peAfZya36R7eY95FpQwxksGIxCm3I+rORICTJC+EoBwmeb8B65cYMotjx
C3bF6JPK+Bhihsb2MK57qhgPEi8dU9ddM1E7R6Pj7oyScyAdfLz4y7kY8Pb6AYyr9Jjqfbts3YLG
moVbq0oIv0s7WOyAvGvlDEHpS2ARSDICWThNN9x54IKwZn20lb7PmeEn16aXfiGC6ujlLSJQGhB5
S05OTLezwPtG4zb+iCdCbN1GHsuUs6Q5GqckTTd4Sb72k1zWRFTcRM1gUqOLjWdlB7JsFgkgbEsb
1lXdPbaCn036tCez92GaznjFVnCO30k8l1arQG/MQhlmyEh7ABxMsoHqcvgFvVZeTVUK5Xn/CX7E
IQIdUuRi0+Uc323U8JW+1YbpFNXyqEX6PtLnfeHpJ8/XiYyyNyTMnXycTgOy5My41GCk7aReQVha
R06K8D36MOiheFr0hH70HLndI762Z5g3q2zX+M1KFu5RWuM6G5ODk8Qvhj1j5uPXTPLDYPTnUCfl
KyBSuIUKwNTVTACHzCcRT/vYGQAoJzsYnLs6ZjQzx4fIZYZnRIeS9Jo0QWne3baiXQIRQFI6rO02
ATLtHQdTXxTSIVuS3CVtOumzA5LlSU+ZSHgi/LCwreE3Kfaosbe+Y3BeFcQWA96JFSld6JxdXGPT
8ZOLhmIjHQ3a8+XSaK1n6MEvgZ3eAUDxXONUhvambOkAA9Y2zGCn18lBvcOGP1y6xrxJ5uRVJOmH
HYQfpASf1ctYavOlcrmoxfxoVDBi9bdJJx3TSBcM9TgGctB0KZHyZFuhSQqs4YxnDVRiAazNIVkE
JBgqPm83GgzAZ2fTUZ9kDJQN+1jM9tEMeQXLcW+EYhME2CHC9MMN2pbZJ4qe0aL1kyBlmC/qmpwr
e6PrZHPbESjf8c0tyRB0V2MyPjrhdB5K8RxayW4eDJAgCTaQ+OX6Myakx+NknRqGJcGgpYuuCj78
Bm5BmtN0GtMXqY97R0CE4F0JZb4E95ILrr92Qvc00KKPnu0u/qiZbE0WZyC86tgGDhxwdxb3eUaw
sI/XHOT3ZZzhkRNTOsbzKZqTQ0LCCeidfaHVD0mx6mNIu1V/Fmn3WGvZoVfLgfsKweECzP6MTboI
xrPJW1I76UvT/0Kyya4d5ous5ot6Bzt92mtpchBh9qJeGHU9GsFwloRRacV8aSbkqIxmerRD6lei
liYmi4G9FBvb5K0BXncaGv0EbBJn6K0JtyKwar5fTbYnujGPdGSS/ODePDckWXmzvaHEeAVIPoes
Cb7oHjotXKprO0nGvXpuacBaNpCsHhmU0rO5juP8ABapuulAGDt2R34k93qXdbcUTx+jEKsoeh5U
blk0PppGe6suJo/dv4rMi98SzptdWl4pq5fPY1mpRPb5oottg3chKJvb2o7p39e3hdWxTM8nWY+n
0B4fM91etjAAs/GkddNFAmBzczxlwLZf3EB76r3g011Diqqo9bewhniC5qU3g4hyxjlacnzzbP9z
bg8g0uMP5c8xwatVXMxaQF7ntIN7dISnXWonfyjuLJAyzmDc4tvdVHOyS13nKOz+ca70U0mu06g+
tDcYdvbWK8Frn/Qi3mFE2VRmSgwsz33k9phCLgleaVJiFvWXBiJ1R8SqV7aPTTPDQ5dQwcb9zI2g
/occlIbmTrO4vEZgkHZgAFXp3hof0jrXZi26R1CPWE5FyVR+XtXS3qjFKmq4rWbMakw6050h+0e1
YIuxXgZFfO+xs7XxjMoye2mr6rPpX7psfAQ+FlJhjm9m+N6QbReMDgm0yUGtCbonj2HMe8dN1JgK
A2ZE0aIP3OeuK2ls5+w0nniuYEewJ4Y38P7OjuCeZ6G6SfpT2MYvLT8jzVndvO4QEqgDKs/hVste
Ym/g/gjv6vCoflZmyuP1jiNWyDAJiIM/+aXVtKOR+9lKJ2Ox58hMuB0jhnCyPs8m3fSgJFdj1Frr
xpysTToG/kK32yc3rl4mr+03EKje4gBiNAe5G6miOa3OGhfmoPKg8+AuCSeCMKdJX3HGsRJJxmDQ
AjSbp01MIlsG43yRdslzNo4nr0im/QS4ojWaL5ZmY732Qa8liaKb5hgX2WdbbZHbI2pnEz15qj+O
Q9jvjHjoviFIrx9dvzbNDJ2GjLBc6XyKQpw2c+xY0I4jsbt+dH3QRP39U2Gpp83ZFgIHh79mR4Yo
4A0ZPPViIs/Yau9orvo73aOKTsl4WuB1iayFV6Peuj4QNW7sshjqqT/bT0RUoMrq/J1PuvNYpJil
OFoErT/sXAD3YPJo7KXArSc9uhjSCLdTNqzcEACs1+mbCjurAfGQnv1SnSNyoa2Gjjx3g6OV9uw2
H1juiJpMV1NuL+KpXdKCkIgGJV9pTZTz+DSJ7kVx02nNvsTA9e2hI2V9z5ODTiSbowzrEfdRy2SX
UWo4gafWwhPxCsWK+uuCMCO1X2bb22BmtVdV6L7UueFiT1FUzbz7AhxpgY2JHFSP1L9YojJwUJsU
qbg4o2yxpg/E3WlOwnLDyLhlphjkXNhzbL6lWrLrc/voCqadYY+mp3Y3RTk9dyVH5ZnbPK5ZPLgF
8qk7Zx7ao3pacLPR3KDQEbb7C4z59l6PiUe+oa2JEI7lbzRhBkyMPaTmHDFNPZr19JiI4pg6SEZ8
Fxlk9BKJjTbUe+Ekux+K+u918491svHHMtkzyREC7mA60pYGBfyPZXIUQ8KNsYNvOpnQCtoORvoI
EvvRRxQPZH7Wpn1FHTXKavU3P5lso98TH+BGeJweLFvownAd9czeXs5RHlDPG//HE0OXO5PMN35g
nCaLmJMpxYNKY4z1hUInipurfFzznKMqlf7mx/8BOOF6lmW7kmegmwpy8fsfP0g5WjGh1BuzpYhn
rcnD9lariBTTz4kxnB0remkKYA9IMbJ9LVjVKGzBka3/5okossW3A83263//hw3bgyficq6iaPPU
///+iQRW7oVu4+cb9ebbY3+2qUxSbe9K/X4qKQzS9iwJjoehvegMQgXS7pxPNMENdp+UgtUTmygX
q1I+/fUzU2e0Pz4zjzREKQ3bkOInJgeRyKRtT26+8TqOUDrN2tD6pDUEP4wD7TKLhGCRdK/Xy7ts
qM/T6Y1K7DFosJrEL7o3vllwLm+u5SEZKqdgbTraU5nOl5aty0IW6UyUIdR2TgZEtRrXqgRxvAGh
hb0JuQFUla633CnpeM7CeOdm+gkj7gadDBJMd5mC+SLu7xx39coQz/A1bis2P9/t1nnHFN9tzjRh
NmmLklGAlyTPI+zRFjo1CrtmVVk1g/PgogXTWzLrT87I4Bf3jLRqBErd2S+zj8rr+PbxS11UDNr7
hSkkADSumpuUOMdFyvkvI8oGvVb/GNZF/g1687uT7Y936J9dHsIghsxwDN02zZ+uUxOZXFaYgghM
s7kVhX7q4Edk6eu1sh4vRltv//ptN6w/e98FWWCc2l2gMT/ngXmD4XI25c4MnGlPbuMDfHEnti5x
MZwbNr5bVyTAdVnUZlIs9K5/5LgLkoiGJXV92ttbY34gGWmbF2T69WfPw/xt0ouT6mLQKUjTfjpZ
A4gT17xvzD3EMhpAOYKSjq1jyO9m1sOOUkx938Etb4EG2L2zERSg6lSQciV4YbYzzHHvDfpikvOl
51SV2Zg6Ynq4Kk6HGXOHib/u1yIm3T7qQYe8uiHTLQOimgcIBvdzsjRluYkmdImERNjb2EC7KErM
kQqrVZKylXZcRf7Bd9FscNZ/gzeOZ6F/NCulfA3u82S8DBKXKrL1niMYFbj1bKZKZUWws20hfJ7W
RRq9qKK1LQdiJNJjNjVPdTe99SblWE5nswrPWDWY7ZFOse15jQM7PiQ61l1XPJsFvJV+l4npbtTi
D80sUWjaS1JrbqcyfTFSfyfNJcGdY8mYfbI3E6t237rPTm+c1HGPimU/YWZaCdS513NS4WyYLLHs
hjuc86PJpsXvQezw0XOCI5inhYHLTxqwm139zXfFURq0Cf76SvtD7hwrn5CuJw3dlSaZAr9f+Wap
FZUAq7JRxzd1pBt5240LuUhP6lcmsnGT/81q+2ervq1TcrqulJ5tqj//YdMhlSqSxBKx2CYcyBoO
pnDV//q34sn/cd2UjmEKoR49U2GTfvwhESGkbarryG5cxg+D3dDESQl/GeGxQe5QA61PiV6d55na
AEDCaOj7Jkw+VJUNpnYfQ6uOLIQKqF7otEDDNY8Jx57eFM+ShVDmEGSw1TdFjTQzfgW0Rt3UJweX
ik4g9FcLMd79SxeYlz5mqa7rJECUg4okOzQO0n/ZnS3e/85HbuJNewy0+yLnaXIuk9Z8IRDjmJRi
M1qU5E1+sOV5HkYGy/2jepI2dUjlOMfJch4LmhZYV3q3/FzSYXC9m5kAqMSKD2TRPRrSfkbRsHed
+ADYBucYZoRm2qtjE77agz5LRqI1OjZ7Pwf3Lh7Rm4Z+gVlzSqK7dzP2xZPRSZrb6AS7kdJLN6MP
m+0C7PChipJDPybkU3uY7JOdi5BS9RXUj9NxCd/0sf2cO91jBqifod8zJHr0XO3ZG1MIKjhufBQt
rOCC89rfXQZ/UuBwiXnC5VSkC2H/1IHMzbIdiynLN2TPIaLLyJcnmhRkAOemWqIU0xJ9X6iYOVK/
EK+N0Xpoyi0QrAf0ZHhD5v5Yc8zrORp2wjl2wt017cUuZngc9kYd3fr+1GTjOdQCwBnmXeXGv3iM
j8q8pSWnH2Mreprc5CVW0y1p8pIOeQciFM09jb/c7m46kzWvogXQc+dTjaqioqvHc+ejEmZVreb+
rQDmqOnNnlCKN8nKn7GYYeI/CHRh5eRiu7UpPkaMY2vVvfO18ey5/dnouiX6p9us+KIOqTKJd7U2
ru25vS1pjjQW82ubaof+i1OOlyrUTxzwxkEAPRzWqhrzk54sEI0a3D7m7W1gdAQZADnuh7epG9eq
CLIb1bKwnr0YravF/zB6QMu7kJyD2AoGBTP3TyUtutZ9TWztTO3eLv/6jf6TVYzCTf3HgNxvGj+9
zUNQAWEdesKFXOTeaMREKelrDsNaXeRWO56Es/PL4G+uL9O2/rjMuJTP7NCGYZLA8NPyWQnGiqbo
8k0b2pcMDava51y4rGm3GrBFFGl28Id2qfpnpCUtfUtsagqecqLxQofT5EaxgLN0s4lajpYVRXZC
W7PWjYWqxQzn1aGRAkf2RtVLLo1SOZ5UdyNP3OceWPxQMStjyRiiQ6fBbuqdNahXOXAeSkFZ+9n0
FvjOMYRQQ14axz6V8pIe7EzHjUaYEBddnNNCzIebOrPRhq4aaBWT1+HVHc5wizfUE0U1v5lqM8p5
N2Nx5wzzqm+TQ25xHodJM6bTPpOsG+oeDqzkRf3O1qxfZkO/xLN+qDrel+RVk+mB5Aui/ejQIWcO
Zb0yHVbfOgXhPu3lqO9bLvuGk+uMo6xKjy1WUtt/ph/IHdu7z6pDESAHbcOQ7VYcyzn7UO0Qtx/v
cyrzr0WFKiIbD0ZbLI3hoybzuh2ygwP67Gaa57dMX1mI+WgRQOtYaBHD2Ja7UpV1+CdeZp2ZwjDd
ByRNsPoNyC8qppfo2UiKgNKc7iZdoKDSDyVJYFMsj92YvHSTPKqutUG/TnWbGLmThCZWqgnH2etN
/dKeRcWSGBgGop0u6abF3Vnt8BH3xtDbx8BnssrnpTnt0XdHtIvqLjrktJP70TmETXIzhDOOpARG
vh9CLEjFRq2+qrNWcF4UbX9vDKvrIXbqHt1peFOqnZnmjNEBb9upVbejSa778cFkdGDM8YuI4gOh
1Bw2wxdBnlOt2azQdF8zfDaTjz0/Cfa2bT+rTltGznvN3ZvrONcFHfiU7YPqsgwf4sq5UwWTkU4X
kYrnOGDs6ZukWs9vfchWRzXR59lO6wHve/QRPaywCFIDiYQeJDO9trZNaS9Wq6DYUN3uynLaXy94
hh6qjIzYhseB15PVS9AVEHmOa4MDWCmPHqw0eogLMxu2avPJRcsJ0j72DXr34E3X6OurC051X2M2
1XLk7NBUdGvGjBEE7YVG9pd0ZsITzuykFYv/3K/7iq4zy7HqExLY/f7Xq5ZhyT9bPqRte7rtsIhc
q5gfSqGU7O/KFHa2aeT0lje8kDPiBJK1epq4c0fYpTqMul12RxuTGc2ALT5fqt6zurCaECUGQGPS
cT1axMWQntPEvi7b128gzdcqpsCto4/Cm95iVznixiOb94MHX1B3UGCnQ1Lf0Q8aVs2nRDMJ6IGf
PUaauRMKIAzASeByhK81dtPGqkrM6l13yiA9rwMToZBdUjK7GKmL6JmoM/MO6QwiIierbw2zeilr
D7JHXOo3xMA+1gW90Lagt6lb5XBzzDmjL5wQ66xZrAeIZB5d7ridLoQwhH3/gegcRTc3uFpfwtna
Aj1HtoSQl1XdEe1+ZbI4qTXnIdD0o17VN0WNOcKlCumHi6WPZ/hgGyC8MAF3faGYUc4xBSXiW80t
qJplhaJNLYFelx48rkh1/zXSezCsh565RhpjE+K7qTIpMNXRONol9xrRtAUzAXVVJFIc1TchxAYq
O2ccOgMa44TEHHfqpCGaHsGfs7GL6Q260Kqjb59NGNhJ3d3UJVVQ0Z31u6hC6mRMA7ALNG7A3IMK
0XfbPaLzOKkbupW/lv7/93fH2m8D2zd6YHUUhO1Pn/7PY5Hx3/9S/+Zff+c64v3ts0P0VhdN8dH+
5d9avxfHl+y9+fkv/e4789O/P7vlS/vyu09W14n5p+69ns7vDejJXwfN6m/+u3/4j/d/Z+5uCM/l
Rvzf5+7bYviJ43r9B9/n7Z7+T8OmGyM4l6t2zfdZu0dYuDAdwzGl4UnTUWHhv07brX9y3jFcKSzX
o8unwKu/TttJH3eoUF1uNpezCv/q11/8e+fwrybujPXVueaHTpauGmoAtkxLUAdJy1IFyw8rypS1
bZ/LyN1VVvKESA4wAxjRJteYvnnFgpX/4nIAu3M1TAIR9KmwtPGETeaLRqW60qopXdORU3z3/q50
v4S0brbWMm6S6HM0QxIs0w+gMtFmmjwIYLgoCQUWKc73qdc2MonMR0ufV2PpWvtSr++iHnVVN3z2
ax1vQJ7UtyBhH+kHWp8mCbuiQWtEw5f0bIYYTs6m5OQ+mpXBfRAlWcx1CwgyAUMQ1O4dMPUbv+6J
TaIvdmspYJ3t0zwPamulFTJblIaMtnkiG8zdzhPbjH5fmJmJtysFvh3MR7qvy9hBN+6XwkId4LxL
B957E/bvkU1e7Vzbd5HXjlvhItYaZ9Jo0wbTNaGpVAiWthcCqvfQ/jJElnYkDXzJwC9EXeCv/dwY
Pydo6ktLHKgJs1fLc/ZFE20C8oc+jX6ub42u3boWSVkyS+alzwlg7VO9G22v3wY9juPalluX+gy6
s0/zu7yn0MojYhEqb4yWPfZZayKSrS7lDMvFJO23nOZ9nVgbkW4nJniIwpv1aG/IomtWVhTiwC2j
pRtOr46WmndT5+krCjUF/suPZGMR9uKQwlvnXyjrP09m1EEohZSXhphdfPtrlWP4bVKnoXyOkVSZ
kyTMGCfMNCTOtkhObVObu86xBmg95y4zUO0XQP2RjBm2G6/TSNKyXJkmzXqP9s5KwllCeCs+LItm
JnUiOon6Lh417w615a1zSdo8WM/eeEhHEAVzGr5SufUsrjpbUmLuWk4iwi6y29wmJSsq3mFfYCoN
kGol2DnXekwKF6U/AViIGvt2WDKssremaeyHSs+xuAXpKrbqHJyNIqzajXUbIbrue/k1p2e6kgIt
mh74Xw0nGjZWAqcvCdxomUQTlikjIjpNk5/sHKl+r1x2dmAbt5z/v0AWHTepaA9JMBcokWEuFkO7
zbRiS2KYt5/pcE1gTIrCJwXjvgya4JMTbywspQZdy13CBbauDIHL2H22GTXup9pFsG7628wsP9V1
bx165Mp3sfEh6pFUCK3zV3aO3J18YazGKAxKKeq9YwwoodEZYvvS95kou23p1fmybXEbgRFdCDJW
0TNmDja0N20kP9vrs1+CqUUiAs9sqawKOxyJNO0BLpr+XY1kFL925XPVTbggM3edtqRfoXK8HzIh
ubXRbipuU6hjASLfqhcwlUR+IOA4uHEdZ9iQyXvrILmGGA14WbhY5g1mg16CgqGdGga2bXU7SkA4
Ti/WaZcGi2hIA+AKyTOlLsiyHjmgjd/wS0RHlnqctgci+Xpg4TKmyblhAHxD7vzebhi4VT5XTZx/
MRjebIYYLkBIcBjqw3SlF80nEm0+hK8v3STbBxGmOG+Eu2zr7y6TSafQ7IXpA331p2ozxtkbz5tQ
zERuyyLCW17Ry3BJxrBlQfYTbqZiYOJXdE3I6euXEXdb4nOIaZQkoZ8RS+jh54xFm+T5FpdzigU4
bWG11g2monNd4CWd/S5Z2s6YHLVzQN0p8zzamqSIimbocTE5lNHhTCRYTMvEqfJbu0NoPyUdscjY
ozgNcIpx4lPdAKv00qRcCaDIOXkXS2WoGxzNxRx/73h1u4gTQB6gkvUF3ad4NWnknFYzut3smThJ
ZDOOjZwiJnxTh/knqvmuMYE6pEQxwbH4agcOjr4EyrEZBLf0RPHfOfUXZ+T6ESO/ZdUCFgHd/JS9
k1WdrpO8nrc1+CK4fjchsWN3XmQNyy7K34rRu9Oh0R2TDq18a7TaUu+xtUNniEKectEPGHfrAi4q
EyKceDaRQ9r7jLj1NhpJsClGHRLF8J5IYIfTSNxlE1nBhT33tkV5O9ce+KTWICRzmu7iOGRNyrNX
4WifNd3fGwPsyMCm9R2YQAW0/qkaO3z83gLVo79La0OuCPbeh2kTPKDDOlfMH2/nkTO8Jexk1XcV
Pr6wx0U8yofJV6BYMuBIxdLNe6hO/YXsKH/XxVgSGlOOy2Fy4NSUxrT2G5EdddmC0jZLeyVISeI0
BH6xEPPJT+p25XXVHQHKXD42vsE5ltMpMTIYuBOj+AgTaQspHii49HauwLKX1ChKx9K2lqYHG09W
GioorzLXIUoJohk2RdRtcdBky2tCYNVAX8lDBdFu4nbX45tyepTWkIarZe/gOC6BZtJyYk9wx5LA
5vSzO7l07frqs65DUlGhSCuJaJ2GIfEunW5yhZsMJNqZ140xt+I7F+lRFBOLL5FjA5k3UVfeZU4g
9lYNKSPAreg03Cb2iB5iSCH2BtZxLr1hZ2okr4cRfvMow7EQbXpfgojTWmM1eqDC2Nkr4iEB+ZX4
ValaoGKCbR2haLEjz/AIi/BTpCMsgle+TEix2cs222DQGkigR6Xs1tJbGx2efEIASfLD1wCUt93a
IRtwBPVv9AQXgksfKzTdQ0c6zqZ+0CKcHaFlqUTk4NEnAQYpB0FSjl/2iyEci03dYY/FskAilnFn
+8yswji2adb1BBeVt1WpjXfkyurMYOxtlxT2yhnAavIss/smogzwEnupYZULUu3BjcJgq7cuYEDN
gdXazekdqO01LQYCIFOY29VYwfJRBrQrRBB0adw9tGAHJFKMTTBLYwYsVUPoChAE+qXTLP0QLWKt
wiO62v1qthOGCXMbJGH1DfZ3/Ugo4p+E2YtOiyScpn+4Boi6HWjhioYDV5mGVdp0zIUdosbMuMzo
I1pf4oQuU5xjH7JK8rVZxDZ6q29svZt214c5JR0WpuFLkg0oHOz+TZt9fHZXBqNORszKTEl0FcqM
l9lzt1E4C2eEwCrCAIpUxLGdOVUO0dUt1y19Vzy6orWgTUn2gcRGh64p3XugTSvQlK8tNTjRbwAo
rk9yxMTD7ei0NFIQd4ydjTi7TzCSN5/rzMF01OjQMOrPftJCd/5XBqsBByYmA3hNK1DBoN07aLoY
hVUc8RR11e63YOLrR789ZEw+CczC8aWCH68Pzb8+mkxL24JCqXs/AloCzLHwzpavx+TQ+8m2Zz3J
OxeOTJ7Ei5yw9VVhw5htqV9vDVGerk93APlyjXz+KbHRGuCUEmdGEvf1wQlCidvfeRqVNVEoA2Ff
BikaAHXbj1ENFoazDHtr3W+xH9XrRmE4RV/zteuHjeDlTfR0JNccaKVuPBm9AXNPwS773tAAC6kP
yVwlum6u3OX1bb1mp7vM1uASXR+vXzBEcZodOEq5Of4SVE5BncnD9aPfHq5J7leYqNCzpaMicWjV
QMWS5FpaKrzSVg/XT+speddLlT3/ry8lJUBG4XXUWXlefnsZaE7zslxfq8a072yTjrz5SFLvvAtt
FD7+zHTAneOcXcok7lk9NNcH94NuJolSQzGxnwkQzQFnlEJlGo/9uHApdjY+40ninn59QKU67Miw
Km5JA/ucaaW2I4Zd29F94ZqLuD8r3ErXmPPrg9vTGNWd5j3VZ2ar81DN6xBe5pXaeU0nvT5cqZ3f
PspVRA92A7GiWf9LG0LtvD5II2e5vEZ/Dj1rH2J/VnWoH7HKD3ai7khia7AexYwfDmPU2ZPDdHv9
wx6F9M6qoLu11WhCzJpxlXeKxqqrPOnr6uH8ixF6/ciYXPzQtfrpfRtcInf4nkJ6fS+ub1SfWEyy
c/nwLW7UvybpwEuVkeGsv12gMzTi367XZiBSoCRz5IcoUok/g7J5a3YVJuTrhTxek6XEVDWbmoLA
vb4g1+TW314vkPXEIWVxF245Tnx7Ca6/5fX3FZH5PVH5+jWW7fzWrcNtNvXLsq9JTdStr2RlYdAa
mbHI1vhkcCJGswGW0aypvS0mD/osfmmCYOGaPRjsNgaRVHzW8i5axC6yb3Omg+u57bvOu+I2qLPS
YXquk4QF1g2w8RMTzj7ugWmcaJL/9jAqfg+BxvsGmI6HjnXlzNiMwEHoskCGFtnnPsThA7qo0qoj
sWun2uHspoW4oQUJy7FBNIDpbEUjzkVbPFRQPQsSGEsxmyR8ULwbRLXPXn4Y+0Oc528ozC56YPRI
17Ct0Pp6YmYQh7AJyO19Dvr82ZS+QygSt4CRxUiV8pRkhfGTDsWFMdvtMEJzIEsCex7TB6e3nrqG
k2dN9X5DtXPbSSYV+ozJM0i7zeBPlD5M9ePSLPdB3R5aa3A3QRp+rgxU8KpQZfBJfx2k89bQ2V8D
Ha2eKwk7U6mOE3LAzH2MLQLgaETs3VeNPsGKyLENGd3D2e6InJvcftcIcUjrt9H85M7nMsVN76s0
9CpL7lCzvnIgwTOGyFFjeHVjCsJgyeNY+i6GoCTLcOb6pA0GNdnCbv0QB/Z9np4Y8X3FBDYzjQtZ
QNPgpekoVkiQhA7VJXcugW2LUSr1Y3l26y0ZDOuKTOUFqqyCl6s9JTKjThgBRYssXfmMLLoCYf0c
9wd9vPhSKi6ScyAGdtHWNbeEgR8Zi19IzbyUZfnZTdnrLAjBuL3rhZuA/WsL8PLKSP7S2P1j47hf
el6EOcTp3w06F6JjP9Qp3dJMP/8/9s6ku1Fs29b/5fXJQbmBxutIQqXrsB3h6DDsCJsaNsWm+vX3
g4hM58lz7hvv9m8jCAnLtiwhWHutOb9Z5wwsGWcFspl/ZCZr6j710U8O7b0dIoYV9Jmb3AeNmIO0
GK3d2JtPUxhCk/GZrRbOe8Nka6es+qTM2IXMQZ9Y9kFc4eykue+nB/KFP9oEP4Lf0RYmPoIuqXNV
p2QEONW2UrG9NeoEIbQDZkDqjBmlBuIDkzF+JFp/b7OZPRBvYKFUENf5BNvIy8orDGuLD+FMyuol
w0ia9Uzae9SzpTJuAEQ/zY37JTP8F59Z2tbkczQjTTwREYq/rYZVIIFU6TiAs4EhWNMcGqG+VVXx
wLPcGD1mr8jARV1ChAgZ7RPRXc67Ca8snZIFgsLK3U3mncbbECG3z20KxyzQj0ZP0qbVoxbG0bux
bAYqzqr+KHxExO23eUI04oTgzNr2W8PAaTO0wPYYiG0Lz1OAoyJ3040ZYLekTg7lrL00ZOruQgM3
A6GXLHrcqnX3oYdQNq77Vx1GTqNrKnBMbL7dzOlAKIMAo7y7U61HbNESvbEAACJqZS1PLqI0Hluv
7LceMHqCCYpdajaERDa4VnnVaupkXL1Mey8KS8cOk+JxIo1w09rdiB9Zrw9eTyxSWn7ktYMKWchv
nm1C++39oDKM9w52EKkm/Y2kxNpgWCWtPfexAkgwllEPscRmkJUlDxOq34sqeuTD/cHKYMDLIvaP
eiawWboayuBau9LN6CrWS0IPBj29A20O3K6xDi3SCD9ucrIMzR7DC7SjfHT36SQ+qCwgzKmeIMr8
zjUj4zwWz3hQ71kXz1eGDeHTL6ishfqwlA9gtaYh0Vivo9Poh7nRX8okrUA12xflmsaW6InN6BE3
oKyfds4YYE7nMfCiYUfmzHa0AVtaHkDaAqgRgSU4rk2wPfXGT/nZUseO6IblU5JMd21JN7bI8Ivr
nW2cKWCfuWoAswlpBE7lFRk8LNXc4apS+gM+/jehW4yLHYcA9nUekDu3uo/amhg4MHoFMFek1X3W
IxOOaQt0SNHD0PsgYwdGmzCcLQFaaofcNkeiRU6wI7+1dKyvOK1hZOLddKLmg7bHtG9GubPsTB71
MPxScw46l379EecDPtGQy2fRvMd0UQAOf3jpVO208spjRBREdo5qus+wcQjQmoV+1TXq1q7zn1xi
rlpOZPtiRax339ACv3NJ77fWiCPXd2xMOQSVpj8zR0yMfsm0EQPXxpSaTNnW1my9lu7VPm1tSlku
aXyQWgG3e6ThlcLAqxZMda9FiLV3leffGb0itELjLENVCxNTxzzV2V5CPaq9uapxABJ7kDyWKJUm
eWgyp7gR5QD2rSCcV6nBxT6EVNG9y1lYbztPEpBiD9aut4NGXVfhuDVs+3szuiV1JsPJqsAkM783
ZH9vCsPf+xW5Mxbq5a3HU6u6ftqY9M9xc6pzXcUvlV4TqsPQEkVp3A8I8+Z2ug8dhs5RkcyBNUYg
wtFKM1K/tdWcbPoauEsGXKvSDTIwTPFA/LQLjDpLj+gBLKserjThvcW+c02WOhdcGzRRaT+W2YzL
LM1cmqWc0CLV34UQFVQjj0MSEgFejDdT1NvXyPB/JvNwmNNhurKtweHyZap9fM5Ab+xGwskSzhJb
TQAvMnKM6nMVfU2coOhaoI8KNI1UG9sxHiIO/dzYWzk+CXf4kVnZY6WuW3JWEAMRd5Wr2N/2ymTN
tMgSCzQDiTA3JaBpDKfJ3dQfRmPWz7TJkA/p2Pfg+oPBbpDlJ+ZdXGC2ye2vGf3tTdtzTK0btxd4
9EoAm6VE0Wc8Yu/F247FALBeSnNIqqgK6AUnhxSU6ZRkXPyjj2IM5SUcbB1HIPPPVonlZDgeNSu/
5jK3zWLl3+DvxbY0ll/S/i3pLqFZO0FHSbRxZehsQ8t6ajoc7xK6Q+dmr34IcIlZRHOc8v5lNsY3
6qbAiJaM3mEzAHy5D9NqZ/XULU1yb+U8n9Ydfo6xfaJTeaUVng3PZwEW2K+OM4HtIfaFhfJp1lle
YdJ7J07toarB83Rtt3Os9E2a9ttMx2MnO+RMo81SU3HUeZ52bSZ9CkKJEJNRAZbjPeE0nIGYcSPW
+5oSvJ2xDa2n2g5Y+Te0TB8sUju20EwCp7CCzvBxwRFEYuZpvZ/npZU0FM+NYVaBcltJM9M6Caso
aHmoyzSS/BcL+xaLAkFiHta8qvDFjoAiYJS48vQMWRirAQRRPREaY5PVVzGSOMSWckdDpSXL9bXs
+xLdzI9adiEQBIhcMjb3SoBPlbr/OsgSWAQwyGJL14k0ap3EAW9pmCtjunLrm2GmaeE31WORuw3r
qwmiv2G1527K9XwjI9md1/t6HXW0mrBvPOct6SXN2kcoklSd1/ufm0TGnC4czvRa6WL2MOQBaTXW
MRr/pJbzEzSdX4BFkjWbx/EGcfXcLL+oHMt7ZiLjnoKH37Ds+tz0YFWA43rptlp+aTo6eXvsbSJU
dPJ25uLFo5URyNwnas/NWWROqidjt8QbXnozTo6k57pSLZEsXQT8Z00NRT46sMZMroB9lId1vy5e
UtOeTkkhhrOlRlwlikJwnhxjN0TE0WK1VwzcmIysdzGKEnFWSQBcS2sjWZocsV4X8ghEaBPV5LUx
7oJeWc4gl5eGCEAgFuFrysdfm7zTk91sziBBl4W97SfyPIbWg9HlVGpJ/ugMZrN3Rkwu66aW5Xie
cbqkidCO4bJwTlMiv9D4/L71ua/Shzusu4zNXKx35bICR0QD+EDAPPl1/3Nn2RDR4JBVri/Wn3zu
giZD3ao5LI7mUcZc3UOGRY2TKlQEXXfOl3ZWTRg8LCOiyJ08BTajmG5h5pVAMd32LOu5Pa+37OXu
emt5RG163dHyYRC2nd2gVbrzLMyLTqdQiVoq9c66afAnisbeUrCZ50KY5lkut/q0jk4uk8++9Yxz
mA12sXEGMsPcJrtd96URZ871lgEEBu23oMFZqncDO1JQOuhPPQ25gx32pO7Ub+uddbfdld0p4x0D
L6Wf103z161/3KXgRdwgoa2uz0+rRotDdme0/MG6qqxfm3X31HXhaazuVTsDHmSZkAF7T28MO+Yu
wYYmSVtsMoqELQ4MAwLCopGdMEGJZbPeXTei7uAkNg+Z5EpMvqA647lYf//fnsTyIgnPcQHCLs9j
/QrxioQ9UDLHQ+YEofdo1w0UzUluVSwj1lybqta/FhGLldkF+pTEhCCkBLg5E+Y3fbTCI1oYq5H2
DVwUqDgVLW2tp5vdht0VPvkUnlD6infqjRpom1vTQDhUIXZGlUCQK5+qjqMkIycvrsiKmDP0W2JS
OnGnvFwjTjvKfNYShLOTJNMW+CSmem9N9qVjRdONpXPIen4c1rvdh74bWW8e5tBOKE6iC03fhj2n
JjGeKqN/13L+AtGjMoxSjVcBZh2TUo7cnrjxTmScVBF7adAvawGgblVC/JZl/Ivm4C8JyP+KRjBD
ISNHXPzfi0Yur2X72v4d0/D7W/6Ujdh/ALwixVf3HNv2TQMN62/pCM6SP3THNtGA2B5l46Iy/VM6
ov+BNFTXXWH6YBRgMvwlHbHEH76ve4ZH80R4hrCN/5F0RNf/XTrikxrnWYZwLJxo/zSDMZ7xcooP
cTHC8GSluX412Eq/cruBEzInpEhPBIJfCQRT1f0lWbridotPcbOe/JW7BMHOSbVpRQL0abkWZMtj
1lv9cgn5vIsqY9t3DRbV5WFl+D0JbXlaQ9bXZPX11hq83ihlnQCqfe7+/Nq6L2cZ/TuPff1KV7Wc
gKzs0qxxUTHF3D4hOcEBywvT+KUvKmOf+5s+JD97ZkF1znRGBZZoiq3XxvwstcRJlWafAKms4mAW
tTw2vo5PGDRaGY3j0bC13RBr8SU3kzEQQnz0naoPeDVi+6opWiIzGuCJhaOf100bciJjcvaVZQ7s
LGvkU6rzep8kiPH1NQrLPcGX2oH82N+XUH6fPP/jLuaS7zOYLmJxx1s3J1HUickAzGd1vZYpBpki
UL2ISV+uousmd1iVlgzsNzaYtjx08dyimN+mJkzAdaPNXIs3602GM/KY8zdXRcSQqAc49fk01ucy
L89vvbVueB7dvtUHchm4uNdLDtXnZt3XVQwVGOsdS8J48aiCGl2mOildTJLTmRpshZPHAR4UvLue
R8m7XkXXjc6MGAVrfxyZZpGgIUFydrm2n/v4y+gn47kaMSfN+j4xmpFmNm1nugzT4u8FL9VAOpWE
tMyIf8YZXw8e8ezgMcJZK4CksPbMTKrjeBtpvX9mAJ6yYkv7oFRwcq0KRYXe9iCxdWKgCPkxisTd
lLOPDgWHM1cU8OPlMj4aDEQJsjbe/Mq7Sr0l32tJ71o3pir0o+712/VeUlXe3lPxdUofmf7lMj5Z
N2Hy561qcnrAww/MH766E3M5waeKWG76szVwt5O1ZISqvReHybFEhnn0UxX4YdXSocvBTC9l6CB9
CH+VTYTuUpDGHvT2zvQ//JoUEGIhaQHMy4X316NlEQFVWh9pt+9j+xKiMW5169indsirq+5tGl1I
I109MHrzh9ZaE1Veg94BuSQ5IxRmNZKTsyrmaScJEKRUT+WuCBvUtMvLISaPz1K9rNTWl8HJDLnX
pXz4x99eLjPMiAXAoQsbDQ47a5FuGT6R5VBCoGSzfjZxadL6Xm8yGKQCKgE0uNtiGQnYifaz6YmI
0xDNtjNZox2l+ND66N5j34fHP7KqgjQVzCECllyDrxT3yHiEihmOKvkoxpS4kh7fudv0T7kmiKFR
PjHiZX3IsgQC84hjOES02w36Gd8Zc5T80OrQ/MxlvDQvQymh9WRNmUu8nzdBC+YgN4leALblleRz
hBMS9FDRqkpSCBB17wxHl9FWs8wEbdsElE9iLHII7oJVIGC7iHDI/rl4MBs/32tj9BZNHKBV78PM
6gQD8sQ7Zn3CUgsiJQVMCzoNlbrB63e2ls1axK+31n3eYPRBJtIf66cfK3Rzrhfj1LKyRzsljGgT
y54mCvpGjonF4mRhf9UNiOheAy7711Miou9Yw8pZz0HrLtcHg2drqC5QrxvLWmNdcDBlgC6/yey0
IOBattXRrR0E3SVv53os/LppL/NsJfqjv8wRjQzWeJlYQWaFHaAMGImRSY95pgeFusTedc4sF+rZ
SKHZ38SSM4S5jJqzCCiL5d35hjRZwi6vLNnak21ehmQhGzrRkzDv5wLkMxgBzi8xouicYKh1CbOe
39BWXUZbpL/Oy17MypogeK54TVIedUNqBwy69xrai4FM440t5XVSAe6WibK3gAMy0MjuRD8VTIk+
J9GOjlG9c9LmilEMWsclM/MzLRMQI5k4WncslA/dfMGuGng1WXVxrl7vkjv/s9YrRViElNtp+VUd
Xrez41rvU2YZQZUU+WWAgHyB5Eu/4+xEXHjHdKkZ15vrxl12/rpltilyIk6bTVQ525E13+LpZ4pn
U+hG9LJPlkl2x6znxWUyVHFRg5BBpWGyLTpk46IEXFdOnGbGWqWnsGCqgM6ARLAQhyiBKLNV+Gdd
5wwbcRTt7ax4KFtSkDqLdRKIQEbxBBgTUF+gDj9bKYZvl8kJnj6uBes+FDPmzs+hqxUD53naltMB
n+7JLRcKYd3juej4xB9CXzKKGdzTQh7qiZU9DsM4nwnx3AwTXdg+tEOUrBPpGJYTBV5mnPCCg9O0
owPIg/7C5Km/+MR31GOQgVI0RhnuBb1yfbu+U0Wj/z3XNKYQOlgu6Tf+tuhonLWRehghkmPov+mS
PjqqGl7MpkOYcKYPDhx6OK+b0pPpHrv9s1oYv8kyiM+XQfy6IXW8PHuySE8OLAY3XNjBv77gA/As
EWnl78043BauHK5MI+H81UWYFE2IpI3xgEOYDFq3fzWZkDUKpCxQqa9JVL1OLcWbNTTAizVF6N2k
M/dlDDm5X8DZLqljlr5rJwwZoQzCcXjOHZIDQqFSslO+TlneBo5atYA9GFcEcAg6zxl+MiO2ANM7
9deiF49ZOCK319r5sKhOnVwGLf3wgQ8jrYbkGntPfjBjnGEMCg45gOCtk/jPhZFcwbSZjsKy9nKy
PlBn3FQTYxqFiWTswbAivZyfGz/Ci2b3e2tGnuU29bPoichJ8me3G4sbJmeFRZhDmSzR8mlsASZ0
b9pMv9KTCvcxCDK3Ys41g621qJ8CQBkg2svimLqE7wKiYAnn1ce8Zkqdu1hdqjHfIY9frgOvsmqj
rSZrQLmVmTEWD4zjmHXmXR2Lp4IJFL/ZjQt5GyZ02Jxuufr4XFrmnsDGEMiFZ6OBpFxVZJ6AMkGl
SgCRXTwmpp/tZDIQ1zCPxnPLNcnr9Q86uKQJ5tqPTrfEvs/rHYM/sltnQXhdSPU3ip9Gz/9Ilh8N
WrJE1vXRIZIMf8oepfNMkeHjUg+KOQmqqjtEwH9qz4guozyFKSDbPGLAkuiEo7TWt2kajPsefvIW
zKYaycUQZh7Rz/teO1UMk5S55UTKse+2FdJH99YEy3uyh4mX1w9fvco52wTLM7BJsaMUSb6z7phB
pw9ZUrQLRA3pXuGeLI/8IyRtXTAS+i0cYPRjeo1nBCoohcNecyC9ImZ+MuuagJhpzrdtyZSj84i1
I3uM0D5zW5XC2uejvYtnNzkkcfnSM9NKkpRLHnCR0m0M2kIECEGDxsep9d89RRiQH+vPg7PoH8TD
wKDmaFfeSzYVxDc4NvwJKMrttTB7tQWsiRZ4rIZrhYSyRNJFe9fAueJ1e2P2X3JvuNZ8nmn/qKL7
TKDcER0Ke71nFhM3JrPU+MlmyJDDZTjOjC83SVLddRaNnypjqGgPPHzEoLJzkva7y78B8dmSQeNI
sHHI/Z6Qp8idnNOrzoFHZLWS7i4Kc2uwCJc2+/spipEaLpSbxiSY3PF/tlHDidBGMmFXbnYQfagf
NH0Uu2o4jqG47dPK51MMCy4vbADKzOM7l+GiVCPDJz8j5to55FOFRSd0p12MjCAaKqbA0WYo+i+M
OX5qmjxIgz9cbz16/EQ4+9XXaCzfoljxtAfaMExZMPnxxmxMN36rsPXRlFAvhm7nb0YnXntSKAaW
y+j11LfGp6ULGIXWeYlcInLcHe27eCLxyEAhTwLaWNBpE6yZ1rDdfkzTvc1lgyWWI0mp+gzeXW+t
D/rcV67f+ZnQ+48v/6dv+f/YVyTNta/JZJlfdVCsftHireWKa4yLlO0XSH5Z6iTL5vPusBLl1/uC
mnGPxvq6CcvmDF6wOa+3OqHLU6TT92HMrRWsGdbd66ZYHvX50M996y0hWqq3//bLnz8mrZzfv2z6
kvWU3Z8/SNec6DTFOnlvPKvPB/7tF3z+nD4Ll3IRHx6r47/+gIrK+RDm3Ymhn49zrv6aLte4ZK3g
AYjvsgbKdL6utted6+bzMZ/7qmlZ3X/e/8djXBRzmxLFE8hY8tqWn/+5+XwsMkMqzM/762NWqv7n
vlJhiSaDZ3nkf3xmyreQvXklmX2fPw7aSbfPhvRe2o01B9Xg3hnMgzFx0y3vW9ofnxuxVF3r3Xqa
6s0QIrjFU0Ct1culjfL59V/3//PX7L9+yvr4rImZT44Va1kb9jNDm6wQ+ibpdeYD61I4Z/Y33K43
Z9tlUTHWhFqhGT87i9JqvfW5SRah4OddHRF9zsn0+LlrvVVqINVFOw54I/7lG9bv/0/7+MQkdF7/
evTnY3Tfv5dEJux1zTLOcdGzacp3DSBNoKTm/eJP/G8L83GS7//3/7z+LJKSfMWuSX50/9qPBIPw
/2xhYp9TP7LpP3zT7yamZ/zhuwCjHH+xqi3U2N8tTM//w3HhJhkOxKGlg0mf8ncL0/IBypq+QRfT
EsI0dBqfv91vtDDx4tHYdAzbELrxP3O/WYvL/2/eN/BZOvY7z8EDx4Tn3zA9lrBi5u9hdB7GIC2X
FU+2NoDEqJ0qCT/Gj1gozc05d+3HQuJqnb0yPurgpTRoHtownsqu6RG+ojvQ3bDDQV+NJAlRLiDQ
xgFmFaw2JfqyHLNInKVfMq1zAnRuBFPjJs1DnaaFn4SnoR7eG5O+lJqxGv7VVf7df/87i8gEff1v
fyevFH1kHWX1giX6BxNqRAHoZKYnTiEK+yV0aT8mWUECB+vFUPcbDNVgaDs/coktZvkYGeyLKs/G
EdDucJjmxxJffhla59nRuZg3DGrmLE0uacPqT4QB+kN1Vr7xJDq33Rqq+lJq+htrGftu3eQF2bXC
H/Ug9MO9TaTpaA6nRFtqZlkv1/EyKASd1v00Z1Ac8+o0IWw9ooCoA9D7pEuF5nDxW2x8Y2K/ZhbS
4yabfJwXzeM6sRLLDMun53MucLr/NaZaey6kh7qnWbv/3O27YAjnImIm3FkQIAg/shY557qJE9ZH
oeEzy196retm7UdbYXg/sl7fh05Hv8SgAt1XofVSHaVrvvcV4UiTjQZwHQdGU/2t0hM/SJe5YKx4
zUrfDclL0/Wz1CK8NgKhQJWxaBuV59DxQNsBCHb+YdicybrqPs/GhZMae3tW6Q8i7+nWVgUx0MKS
gZNxCSiXu3On+3/brPs06eIPmNyjLMr4kFjt3bg8quXwW6RCR3OMCXSicNtUuYWC1KSMdA0evKG1
ERH6TJSu8u1zjeXgvN6ChWCc26/YIvp9R4uGFhUGjaik2M7ro4xmOo6/Wqk+I9WWj8Nu0HADeUki
KI5nH/x6/WpmKPnXEfo6TJ8s417v2DXr5r5g+HcF5IlGbNzLYN1IgXDdiqrk0msYGVXVMhSX6nnd
tW6iaOSLxaztQVTfz/oizcyVQiy9bKT3YSzq47zE6BPZ32UGJ71CLuRwUNX66GL7I3cuxsZEep5j
IM4mj76BHW35Kuhr69JUzVXO1W8L/P+7J150RKnBiKyM5JQ/R/iShvIGN95zpVF9yEGkpw6yKNQV
Eo1liRB/ZrIPmGmpaiIXfU3VL/r81n/2BaSusEz1c0v/oitmccJcE1/KKRJ7dOyPUdqwJnByhC93
+CXhooBwyFWRHGo/2hHH6h1NHxQqn42jmyIZ0/IRaYPu86sZifu7bOwg73T5Va5rDWmaRHFrDS5d
pijKVgYpvB54+qXXTTXa/Or7jTrqAKMmcrBiUrtO4qVPgkGsCWrv6ivf757WWe1M+xMbqhqDuKat
102sp2IEWqnPR7ToaQjoFdklZk0fO7X3tj9uQ9FesrpKdqbsnpukeyVpQzuP6jjOnnGCYrgtldvT
OIpzglFqULJTf8GkhB2Gxd5QPtXF7O2khEC/jssFlYxdeIETDf5G5PLFGmJrb9IKpFvYkgsdN9tY
g48V8RJxFPtk7Bic8Yy6fEbXV+zHLJ9PffSjmoR7rpdNTiTkoE+njFbh1s+rdrueKLlg1ke76Iko
curDPBb3ravcXYFAhXGJglFdPjY5LIY2htrVVVNPASiJ9x1HZ+sYWD8sDHprQ7zyTOvkR0+xZFI+
Yk0RXfbhR+R/TnSts1Ajb6p/TxdK+Ryle89MrzCA0KbO/W+xa29LA+S5HuXPCDeqUzxIuiUhCQSe
a7HsgSLqJRqhFql47VqL5jf693NcayaaxOxxiIiWra2n0szP88QYiWnUTaUApRZe+E5/x47K76Ql
1AEDp/Uwn3K6TUnTHoRXYFzVRVDn0XyOfBv1MvZZpKxYYNpGfNPEzLMkqyt17Y7jQUE4b4muUDF1
H/k5pinafdQCEE605sh54sG1nlsDsUCfQwP3K+pbDoiHPsMuaLowpsyp3vJkAoluhrkExgUNX67f
EN4bZ/oOtLi7m+HX3hg4W22yi7Bx6tVuyncjb87gZKCRUV5slaOCXLPEtvRndFQTkRpu051srOiX
0nqgOTDuSqFfF7H1YmMjRYDYJvJdTPGN7WnGLmpTRu5jffKN0rkWDg3VQtVEVihJjDuNdcl3WFPn
3hiWFuOmxi4cZvPMVL4JkeFhsDYZZGD8w5aemQRITv7bmFb7hGX1/Rw1UOqI1AFM0t9KN7pYWOBr
+tR7JjXBWnvjtyqPWCuPDaHznQRwWxA9aPghUZM5YOuk/moaMSMznyaPNflo5ylf4r55cxuyeK3I
IjZ11KDgaWkXJHk/I8kRxzSSGNSGKfB0FvI4/IxjFc7XY4MILquzZucQSgzkGQ5dOwas1Tkfzfj+
O4a3kS8TAmtqujyKvKi54GlM2pOLaXMzl5p2L9rl6/Dsq8I8m3Leehqp9eJHGEb8L3FSt5DpHcHj
jU5GLPyTiTY/HL9scZE5Zrt1yXllXIypoC5fEp3KbHggGwNzW2XBkvTCu0GY9RcBp8h2FRm/WPQB
7jdBYxE2zqlsb3XVLcS84gl0UWtmX4WP4AdwEpx8EyRm3zR3czXVOwhH8QwtqMyIwMHCPLgEy8+j
utf1Jj9oSlYX1X93Ouc5yVHeR3bmMp/ksDTsDCNqB3Bd+jPA7gZXqRqCquPtl0lqkXkm1L5Gi0z8
Ana4qc1Af+nm17y6deKHkAivW+CYL3WJRL+dCxVgictQ0AGP+JZDmd7a+N6RE1n2wZyYrrue+y01
fSTmajCwKgvjjrmReVfEQESq8Fuc4LmGjftYD4iREM995PixqikhIRLiZupTkTFjV7upIt8kN5wJ
kEkpTinjvV37gYQMDXMZbdIuPHSeQ0ycsoKyxM4wJ3b1WrUWseBdTy9RpP5xZLKwcbIQD2Le4uzT
KIFVKJEARUCN/ZpLyKNtFuZRyOLKGOtrD2MLllS4OXN7YqxEyrlP+oseDd8nwmAHb3r2quLkjYok
WqXtGtFynDozPlPpXlw6JPR8fraeJOdlLr8xqqUXSCCusKvrLseYWWotI7vEIww5s6bAd2Px6hK3
RoDyHNEMs5nYY6dBSjhuFQZj6YbZgfKPPMaUOYLDRpNNcU3ycN0h72+KN8/34q1H7Z62P3nTv1RW
f0+yXkzLtbhbcofzvCj3rZnCq/PthS7x1K51XpQe89zYjVPZ8VGY3uYlyNjI4kPpWPsaCTnu1nt3
JqmsdI1jUQLzAjfF3Gv0byMos9VsYRweUxYMHlDosve2jEnfybk06kjcz6Mndqo0rzVajJ6AmVF1
iPK72N+boSLezKOWyr5NudxobvoqOkI4YxuVhNbtO57yDnc/Ot+ivTOqkNyNAVBl7tHy06WuDqFG
MGrI1DAxMUk2MRpW2JRY/quv3fRzKhV2FwDKU+03h77EU56q+sk0x+dxdL+VMvxSmbmJg4NgSYb0
e3cumqM/PsvSPbij7R2tKaQdC3Mbm9UWYfbWbU6d4hOcWCVjOqPYWQDuAXvX82YAErmh0E/4OHV7
ZzLTYDBGBFBtd4Mp8RjxLu9LLy/3GQk+Ue0vcArCPJz2Ys35c11LsiPsIIzofupGNAc4E6/sMsLN
WZrlxUAXGvvee6Veh9Z84npzsHxkVsJRH4x6TvU8crwmg9i0cCBP1JwfrsqHfVSAphgQcGvCv/ar
6KJl98guIK9SjlVWI3ZlMj8YZvJACz3cCD3qdrHzYy5fpMLknoSUQQi0OQ4HmFjyISbAV8v1J9il
dL288qTTVufdSL/WurOpRE+IUuTNpzIF48RkmJx1+EkKO98GgeYUR7y3xoLry+R9mN0YzqmOyEBD
5P02GNlDIyz9UOQWKzknuQYoMpHBIe7Mzh6CYag5D9eWySmlPKNMRQIfnca0rI+zQEcwuBoLpzob
DzUtYJyzhJCFBpglZhPoFiEQZMzDppw87dCz6p2lG9UuifpA9ECazAjS66hTSEZe+lTn1b3lDMOp
Me6GjHq84W92Gss92MSw+A0BxqJyLhr5enONIiJi3of3V52JWGLMlBDa3NJ/j1hyY4PaMeExAhm3
39wquh2JCw0raNwYsIIm5o8eC3sPai3ddfqcAzzwv9sWyRRMaLCGmks28QwF5rYc62eziDAEORqW
lYhMBtY3ixToXWnHyVoGLxBnDqrvN6XsSFLU7ZGVnfYQh3qzH+vJO8AqK/azm8stPefHrF5eUs6F
wku2bSix441Yf8oWAXO2OO5KcVtp9ArHnJpYtc2Np3Djj4r0QzMxXyOM0YFlmLflzNmLKeSl1pyn
XFjXeuP9CJknuwj7tyLnLGHn4Cqy7EdquM6OQdeLY5Opqsc49fxq2kYGghtY8RmWu4TZ+VHh442s
aFtLIrZzW1R71mYIu+3+hpPjHFE5RgZR3Ul3k5cWpSASSW38IB4Eog3S9Mg0nv2GHsjUnlU8/JBd
LiEGHIHIJgd/cEgQKKNt0KUJgJNhKUrQs20yYhFBX1z5hQ+pEs+TYolY5VW0q9RJLf5NX2OS43P6
Mw3r4jInNqqPIW+nR02j5kAMS0PrZEUdFXchMGDl1Q8nZLqcielOw/pCB8AJjBaTbOxYNfMXcRDj
7Gw8zu+TMpOdDEG3gcuz6Vpje0rShLl1km5jHRd66AMioGmFOTejhHcLFBiWkyUB2SuHrou7A7hf
fH1+c4/F/qm0Eo8oNfKuMiwCpXy3BJnBrEXIpjQDfW+70/d+bAmyT10+9MP3XHlfEuZNvZbdmCkm
/yZfBO6VH2KW+O5SwesD8qZydIHghNq3vJ2POFlutdwtt3ZTf+EHUzYBKApaL/umt0MgM/ArSBDG
ne5R5HUkCe27DnFe1b0k+VCeEO2cjUkzkaf5JUtdaujoSmQuuIpwWlgT0Y1iLYfxQapNmVc7CdgO
sY7YTjo5tFXdgYHh7K71LC5RDpGVHgHe16mwHV/2JGx7KcNPleC0lo96xGgGIkQQGykI9Bg7ax7O
N8u/Aj1SwrRnzBj7ljLbd84LHUQO1zHZdhOAUkVBMqn5FOv/xd6ZNLettFn6r3T0Pr8AEvOiN5wp
kaJIjdYGIck2ZiAxJoBfXw9Ut7oralW1743CcXVtyySR+Q7nPCd+rwR5vIGooM/W/gqeUa7yYoWK
MKNi4HGgLOhXXY5VSRUej//yQhL69+afBjXzYnguJkWW4I4MW5ygKqXpHjkCLFCugfywZ1Q3YYbB
VFfqDi51vQjn/+Zx9qRI5IzzP4JZQD2iCMabTyaa7Tw6Bmqpcuh8VpEz8Xk4kajtIW172PzDl8DC
kjQG/nNJEbm2mhCCSRVeCRbcWCP5bw5t0Zon/FLP/m/cKygebsEQYIpDvj1VlBu6dNdGisC4zIjg
SASWZQiJwao7GHKoMGbpkcvxOzETzEsS7ZntYfxsM0kvzz2B4HDEnM/rFmo0QRkBjWEbhlg17Im5
G3RKQwGHG2sXMElvEcCaWt5aO3EEYiTYKvywGD3VVyD5B4s4uYXLE8kmuNgGKr2PkSHtpzBmfCK5
kNJXFdmv+WBm+zGoT0qLb61b7tjuI8FKnCjvgJvp3DhQkSYAoJuhF09kQsICTIrnKbooFw96QTxE
OAT8bxrIdfjQjCEDOw1O1rc+soz6dTdnk/5LaRGL+obmHkiQM+KDqGdrzap8VWc+Yi1h0YfcNyzG
J4sXkCr/ZTRLHLzYrHwuSm49m1Uu710TWSQ/c4jOuCmJUMW2XJOu5VdgSnT4l7pqeCiD6VZ3pHvl
WQjMEjVYLYAxNO2hDaoTgHc+jtUwIjuaXzC+P7GpunS+bWxiN/4Ds2rvoi1FS+LcnLx+tWP7Sj6C
5fSvlWNfWpaAPQ6YkZrCG/N728ueOounBWTTLi7krWg2pO7iQCpCPJyRdx/gqm/mdVES6y7z8FdI
dyP6hFHVeO9AbEtiIj0bTddiwBuwimNf9YCoia9YnjWr+lM35Vvl0UvM7MGdofueK0GymInfia78
setbtR2QBjSlfAnNJ+HaoHQq8bftprMP0orPIjIlPj3jJi8wDEbNCIJfHbyZqMvBxADXiM9RGPh0
WjHyZFhfFGxrnSDo6NvovXaTIyw4jyYarXs3JI8Ie9zU/SuH7AFHCrMyM/qMreAxpONc3D9uaf8V
oniqln+z0N2LW6Wboucg9+F94DiXq5Z3au2lNuq5HDVp6Z8BS5tjrHcYhn6b9nhExFo9KOM8RolE
qKyOGWXqugQRv2tKuIrgStDDCHeHukTvxobBGfN9OpB8XOSh6DzAWzNCTP35bqKSxNS2csxpK5Nu
YKrfiWNE4FFCr2DVBrd0+ipCk/x5So5VgpGlqcNhzXKqP47NjHgBpAv0MeNCTMkaNBoCDbvaOB12
Kz+ZoO4TG5pTMvtIxVZjgfMg7Lt2l8/mLxIvUaSpDGGhKu8g2MWHRGZM00E9h5A0V5TYjDBn/V3g
V10NoPkRWZRMJOnN3cJvGBEgCGkNeroHbdev2c5EUUPjbcqdkdivvkNFIwbDXY8qf6gzIlotMX/l
ahRbrOlsVofSXpm0EgB0FQIFqADBnL21KUYq0d7qMMdISDrq0wgQZRxdMDAoipbp04F40I+qK17w
WFW7mBBZm1p3La65G59NhQxkKpsEe/ownvy4+d3FUbC2E9vcVxMZlPAJvXNIkU+tNX+ORTAiSMnt
B3vmg1D7EymoNlhNHW1EIdOzguHZNZCL5MQdwgladP4ljjNajB4FtIeyfY9VKdnmVqTX4WxOh+aQ
F2P3kMwdszSTdOzec3EwI8fVAPr6DCF7/teKscgHXWmv84lBJbTEjH83ItuWkNR+0aWEE+PmYLaR
b1aAC/twM9s53BUwQKtiSB8nEYR0IOOzjpH2VWbisCeatyH7jy1nnL+qS36f0noTlfj9Z3dQmzEN
xk3hO0+BLOL7JCL5M03v1JJ8RZXM8TX1MPi85ispxt+KsQxGGOfOU/ljXuLrGOZB7VRoOHsPsNo2
TL0v1Fc4CP3wtfStB+R9XyOzn/sa8iDKdmCnoxaroMX6HaJt4bi30pXftCn09nTtypFTsGo/4faE
q0GO/ZrGEcuuX/xJJwcYgcVUSvp0BHboOyig8msrTJu8PuZzjK93WWoi6uLT2425uumGhxsG2jEZ
av1giPg1LGEe+2r87NK6PjXI31Z+hKXWHh1iS8kos4RhXGI9HadxGVba/RoMs9URf2TIGK0K0MeV
laKsmSbrAiy13BObSNKu6Y0HyPSU+3EA7wxWUZra022qLmKIq3VqqP6alMbWaOSRawLppXGMS9s5
ls3fJhI4ZoPwNwhttU+rmWUGPqvEFCfPGJJ7z3+32Ins24wS3yO/7dy3zouWVnUJ1ENpyQ0UDurw
Ym8YrBOKKEPUUrFqwiCOx21oeEIvtZ93d2Eecn477onRbLuz/B6PhFH/9vrpFk3pDWTEuZvdd8BH
SGP790yMzr7WvKMePSg0SphYyZ+6K+yrkv0L7fISEfV3IEoyRz5ETGMC1IWWfsRdCraorzC3ohwT
c3+zq+iR0ZHecxQSTNz5T+Ugwp0z+89hUMZrWVX62urkT5IBMadHwmrJFU8a0atOyIMilukB6tFn
mUEXWraFm0SPzjYxgvfErZ5NLGWkY4NyQH+86q0peo9COg4js68z8VssWeKBJRhOqjBJ3hRbgl00
vUVzdt9FDFFn5f3qTQsrc7xBeyWo7aaQ1Cpiy6kgep/aMCoR0CZlfU2xeNIDFcs9MRyIfJiOg8ae
whwzJzl+rXwNmDts77wsi7fETMTwUuLzqCdCEyJ/6wMFWicVyVi5F/obgoYPVebsVFcjy801mZAz
z2T94NwJXIqkv9VAG3DNrqTnndQ5Yy1xa23wlx4jcHfpJuNs3MyRstfY0XzIUu0fW/BzxmjYqiEN
N65hn/HI2pvBhzuOZi7r/fhgkbuJo/4dO7mPCIT5CsSpSmQOZ2IbH+zefXT0VLFcgjoizdRlkWeK
dZpRlccwD5GUzWh10SBPkFUI5q5MGNbs7MzenpjXZQ/hXHzTXMV7tP6w/ILPUQFgkaqSjBKBAERY
N73mT66HdEOwHV4UGZAlJGzvwQEbU1j2CXv6Lcto8LLJ4vFMh4sf9B/RSJp3C3JsEv5bXQyfVazj
U8a2exOkbDtlle0sXq2hqBv2HorhTmcQ19NUl4y2eVu3IapQ19hYiIYGq5uOpCFXqwEkKG/e+Ow5
H1k8PySFnRMyKPo708H+yFUis7LeecEk8fk67iEqWEtbIGTQwOtjN6tyk6vqqRfJq+r1IbAne8Vg
Md8MikOgYDyT9svcftFDou2xd1nIut4dy2zzq2JU/RYPNr+77bcNQuVt0hfRQ2EoDZLchqFZ9tCe
XG56XW/DrDoVCzUQp1N7hKRibmSib+hb3WP2jLt53qYAMlyNaBpzwrjrDADXjinkdUJ06k7BS5bb
7QHQltzUBjIrMVV7KQ02N0byTdkwbzo/qdbSs65ZHbYbNI3WKjGpQBTIxlXqFbdMgHYMHaASsBIW
0B+SdCTmvyNs74BSxK3LO4/XxYsevSwnI24wGTYSVN7k6N1t9zInSq7L2bs5BbdBkMwPNg0hhzYB
Orbn3dme/C41hfo4orwNpYzesu7S9H9DavPrLMsARj9o2kWRPyN6mDKEs73s+bhdkfs9WQPczC5k
LKcjq730hvlVTEusXyYubY+6kor/JEyu5yHv4nOtsgNIyw28/fq1gQqPVV7udWmi5872jfRO+UAg
Yh/8yeJP7UESNnialF1bhEICtK2IMV04vL2p7f0kywazFUQ/Py08xMnONrbBpnRV6m9sG4yBb5Au
/JbO6m/Z9JTIHRFSjfUrcKryt+UWd06x7aemOqexRyInIRnevKSwki4cqya/nwtzA8Iv3s2OR1MU
UnrracUr5fMAhKsCBc1azIa7GSpMmk1C+J/WNyI8UEaMZLM6Y7ueWnQScCq/vAlyXjeYwBbT+ZyJ
ljH8FGS7ZBpODqy2XQpFqe8zUDc0Dqw3SI6cInHMVT/cA9ff972TnfrxvSnb9mhQG0GxTFDWxsYp
K3D7FwVzPUCO0UbZfnevBxHTkkIw8ibxwcgY/1IxX12dTZtBz19UGwIIzmfeuwgyYXeGHW5+vH/4
Y3MYoHK09/g3uPwms7haS33jdug52ibZKk0cgsu4HHsLDfZg5ZcxnMGrDN2+trcycw/s1r7TJUsc
fW6K41owEqP9MJfEcZLZ7rzWPsJiYNvgpu1OlfktaedH/ODDBT5oSmvM25nW8xfryjPy3vTP7BlH
ejwuM9J5oVNtKHDa2zTFJyhwG+U43lfaIgLo/ezoGlX04NikHQRguGgZzW2akXbLqOjMrbFi19Zd
XLfh7TN5pLP63CT8nZKzojX8DUMCB8tLXz3KmNEJacrWNq/9BUypyDtjw2NLptol8BfmPETOm+Wv
IC0vTlVA55UwEbv0RFRw9uRhDEzG/PTzRYi0ODleSGcxyE2s+Cy0aDgoYpEiOxnq5YAJASSa/q6p
aOaTQiZsjnzIsx48o9wbdp5yPxLgWSiPZ+sxMGpOTfaKqAbYRLSEUXej8x515T3CWqi4MZlZTlq8
FTnvNZwg1qRY/aLOQUeybDpN9lXwy+RLhiNjujSsCEm4pOCaAj/jZG5H/uSqvO9ddxUk9bNF/gUy
/0BsmNRhXrkTLUMv35H72nGttR6qDpavWKM+QcbsZYQTSZANYwcRqRovrp9X+6zF2BdYeltTBlLE
/RnLmb0lc0zd98PWCtgeuDCTgQk71VaZc7iNJwqUJWLINvU9upR5H5QFuQRD+hAJ/wZOgqn1PAjK
5IDBXWcz/EKjfVDjgCd02RxWILRUhszQlcegDeuHny+Gl5KU62wHx0qOtrInhv6xsVeQGehEGxtd
WNqQzsnYfhpKksyZ4tR4DfrSDx96o7WAQPXyFC/2CIuRqwW5d11CF1j53ozn1ApOVkErUJbNIxCk
pVi+q1xqp7FjAzJFB78s5c5ETzBF8z2cwteodpyTjBPE/S22JyTtn9iMgWvkCpyKH02AijGsSJ2+
VSw2pzwztvUgT+PIwUS8xVG8pjbaDSWKYcfcWR+SlstdWiEPGXbKfU6EcNEq1N4jlXekByggwTDf
rLzz1+ZsnaI+8wDgzt/+Kuil/aosylol1kZJksPkElGRdj4gcN4fKwv2iVsUd3biPUb0CI306y25
5fVa1Lk4OKP6a2XJb682/F0N5pDoosbeOgls8b6weQTmSu1nPk2VdL7yIkBoA7RvVSI/M4R3ahuk
KGXkHf3MBdCUMF3qgjPuw+gpZfGYAjahLOZkzF+goesHxF8SipN0ogubEDq60j/S+3PLcPCzhgVU
G5VrLhKGhdW0qzw5rtsiPSjJm97SLcBpZaGWNPyWPvJ3cnR33Rw99izIGN9NLbE7NfLAEgMDt9hD
o/FnxH17H80StBxXQm9gomtiZiiqQ7XOuDvHgk18lpcDOBr5SSHPymICDl+yrKY8EGx2d011i5Jw
3gUJ4aMGNLONmMpfrv9smayGjCE7VfBWViFZZD5z9QDHkFUWH0Uu6baZAQXddKPlD4+EOjMUCBA4
NKFcK5CPN8836JXaI9MWsA6p5jWTzp2uAkbxrCPokaEpZMZ0mWPM0ml+rdqSTmmM72LkfPvAtphw
a+JVxomm10Xv5yP+JwVhTWjGtDHz7peb+eJgONQPfSIutQNGN3Q4d+eCsZnhu9vKVvHz4AJb8tV8
tcc22VpWiAqzgmjSOy2l2xzcF30SHpaR96hSnB6d/TuY6O3zoDwMujL3pd3gT88nEtbN18xMcUYu
DtVg+fLzK3sxAxKTgt1lNgawUiELU3NsNz8S5J8vP2oMpAkDgG1jZAkdozFqrLRgCoVK6Y6Og4VP
UlGwxvRTqMOI91pwFtBwlm/9fP/nSzsS/dMJ/4UfnZXvjx04gDe7C8328ccN+/OfIsbRONf0IV1U
bfjTX+IFD2rnM0sqzowFGtjtqDq3cxVsOJTbu3n5gqYQAUjqGPRhFh3fwoL5QcP8fHmFwzPd+Yv6
jIjdZ68hUop4k/nf/xPpWfr/4yD+WxkiliuXsJ7/K9xdUkr+SR9ZYlD+z/9++9N2/+s1aaKkTFD4
/vsfuoTN/vM7/xFUe96/PFLFTB+SgxuYtkFqyH9IquW/ADHYJohpG1VzsHzr/1EhWOmawBq8wLV8
10Mh/B+Sau9fJNgiOeVKM5Bdu8H/hAohGZj8V7Ex+SSmD5aQJtMOgEPw/f8UKBJNtsZAEMVHLZxF
tlb9KQZ0ZVInl9brmnttYa+n+WJi3/efXe8Xx0nQEpr9w7CbYts96h5VCZkOCdFTa5Yo1Mt2IVYt
bFjlep9JGl56fHfbyqU4BoK3aJRUuM/TeKJ7CM+Je0/IhQtx8U6igWKHG5BmIpsMSOb8pj9d21Hb
ua89rP4Hv1eLdg20mYFJjJ6o3hluQIlvISmrjw1w5aNti2IzTITaAbX/9KK4ONm+RpXFatMkh2qI
8vmEFxFWDG1DFNeXYpgF52eNrsZfMXRc6VyaxyAG989M7yyAvmxsHrStKZ/6uEg2VtYPO8Mezrlh
zY+jW4ltMbEYqVvAYG2XchpPGYSoTgXb0UIO5ZgEbth+hS6DKKNtnlDwKzk+ZT0ceyfZMABbBqo1
SJj+s5m4L+ykmy5pAF0plx7FfcoidMSPO6lzo0f8bIkHPKBG0GQKJJ0ReE8UFFDb6j4hLa5Pd3iI
U6YC0S6eJzLnB/9W+O26ZXF7HB10DNJpz5CcV0hYlHxWHdMW1LjPpsSO3rWvbqyvjt0QguHu8P+v
XOYRZcMINHmbJbuFYNrWhrgHRnCBGHce+uDF8NSnTT7UoKZ+lVnNroMUDjjTPy7fxZDJxBt0aFQu
XjgAiU4JSbejAEDdYWOpBSiAzp6SJa/urXE014lJJhYCkkPWuXc6YqowoYtkOrI0ecOZ1JF32vTs
NE/Sp3UxGVSzKSxrYxGKiZBEA0W2VcZQOh1msIeQqcFrut0+JQqtGuJsVbRIHys+4KvOKbi2ahSM
fZLX7+ypGgrqzvMaPnBRtUH+RXq5Oes1V/m6mmS0J0ObLnT87oro2ZCF2plgvYBtZWfZxGzIDOtG
tX/KQucq8+DCkpfVvf6woxx6vpm+19hsL6goIHDNGiIdiQtZvyjURn/bF01LjmewY/MMoktk8QnI
66JRjnd0zvvMkAjaSvJY2JxiNgz21tRPmzpz421kEbTTR+G26Ps3iczpCBop3fagCDgJeMy4Aqm0
QBo34QkUw3WQLHA8oErICs9govdmO+gNhAnkKwQS5IXnb80kfiIsheHQHMCobc1VTTJbZxf12SP5
d0AS9xKjGlO3pLn5hRT7yi7R7aj5d9ohVC8r+dth/haG0y4oDZ5Fuy0ojQB7csX2LG4ayn2/i9+1
8xjmbofsKIFbP7fWtgu9A4NGHpv3NL0xDiFVXqvN4NEpWabzgD2gXty/qETfSnP8M4nB28eE7tXu
eOxNrBoe3KbKQTozZyhc4nEAM0AMQM+6ZT34kvxWVGuQwwDRBAvrP7o2XbwLjPDaDpdQtjOmCdbq
BAt7pMhwAND3SCWRp7HNXQ+zM5ISYNEXOj0ei4QtRPsZ4G9em+3nOPaMwVG9TpHxaczLGxTNAEek
vfNCpg9DzFFGE3sQC6oVUOd3z7xoUxSsJHOSNWoScE9M8ybcqeFtrIPwJS5ytP5PRVxXW7wNnxNw
3Q1dTHTXli7/mIqFJpMTM9DM0zUy3tzyLlYUgpeL9Sv4BsIE7NfQxTbvAswYtH9Msti/DhYiITVQ
LSINBXKHzDeIKrXNY/pyrboTW40/bvo3ES5xenheiynoNthV/uieHN7CWJqFCdWqYzx7RdFudfsd
kQXyYDkVvlgie1eLbcSSLi299+WXLhOMCUVHYHFgddbaStl6Mco9+yw39mPF6JDqObq6e2AkzbkT
E0I9ttT7uEkKZmTThvEEgZwiECu7ZibiafbwFgbo3rmPA+i2sf1SLHIZK6ataFOcKnlyFxLR5le5
3Fqig/RvilWRmMYulsy2La8/10X0UhuH1q8vetD7USnMtGmJ6JlbMqTKvhYBkZ+2ApmhCn3XOmLY
mM7WQRjRolRY1izbpc3itUH3V2f09YSLbfyphMjcTOgKo3SPOf3DDZh2F39JOHxPiUVkl1hfMfKP
R7znM/I+JC2X3HhgJ+VywnG8dKpH1yABbXcWbFeErsiQm72FVHMdBjXiGDzdtRMaZFLjZnEsPjvJ
K3cBqmxQSHtPRObDEKM5a7jWdFE/WlnrP1YmRAu8GK7tle+jtON7l9U9d2Ry7KFTbnKmOqfEVef2
UFquuNhwIdKYrbtn99yQg3GPUvYpYaV/R3mfPYre4EuuiyM8vUOsWjBt3tbs+icQbS+OHUAS4IMS
ZW9xVfpgd/Ub6a8Ejo/1Dk3LdKwISF3XrrUvIjFvtBUc60TNh6E9cq7Wu0mAYpzriw8O6Jr590rD
NUYg/hBowqmqedlBefx/zRzspiG4zpYAwNqTCQma7nc/gbpNMGPseNQ+VKNvfTeJYxvx+Q8QrxWK
DyY1B410yLp9nqy7WK4keSxbPr8XRzubqsoUMk4YtJVGBWOrP8gE0AyPLO77yV27SMs2JuiQBtgj
xEtt7irt37Vg5HCJxr+K0XpumFqx97ZBqgoipVN2kiS5b+MQ0VmPEMRArBJOHS1xQTIj11HSCOZ4
RrbmUhjO3vCOyvMQoijdFKjW3AIYHqT8i9H42ziR0UftkUTKyis7GCA0eFnil6ECaToV8gPE0F7P
kFoXAVfQjm9uQ6qQrAsSDb03LCI7/uA1owtthAdLmfG27kokwUHX71iLtAcI0AP+rk9HzPq9MTBk
xGa5b3yEudK6d2uN8MLnFVt8nytLBi9DScZs4rsnSdbeLoi0uXE9pMcskF6LnLrLdfPPtDNYfHWQ
9+uIyXpduWshhlsxda95P8ybqo4RngEN9eb6OEVBd4pGArnp017qAKAhzOZi3WqRnStY8cAKZnWu
RnKpGLFK9WWEtfVgIfR0PHYEYzKmWCpI8Uria2Iq5z5TzqcakmZrNjPGQZbmTkQ0QfQ+qYATsf5w
G/GcpSwOrDgkuhfD6yocRXuYvPjc2hkStny+5gmNO8MI5xr65t+iiFFmuGA1zNk/NpRPwLW99KiI
18n9FNJS+JYtH9RGpjuP9/lItZKffIY2TslZl+iw2RVtHW3RAiuA1ODUk2yYdvWEZqFpzkCVcjrV
L5ZIaBB0rvZoHvJMfgksXeuB9TRR3MZXGyGhkhXbb5Fc8Cgl92YR2JsCB/dKXEqDI7rUs9oyhriF
dX0xf0AQAB7S+QGq8TWE7rIFRERJmZMKUAYoJM2Zvhub27MHQ6Bq7SuyALkxWFtMtWHtmta4VeNQ
EkWOTiKmRA987jGtyD6Vy+Ge2jhzlq6hvznGElJfNVfPck5+0Z1xY9jgj7AagefgegHUCXWobbll
ZwD1I5GEnEj9dm7n5ldh12+UvNR2LQsIa1j4qap97MsJPImJCcKu4qOyrfo56xAUlUPak2aLLLS1
hM/TzevtkSqt+D1RMI57e+hfRs9EK1kygkz8MdzNC4KeuJZkY1tEgI1WxBJm1JswlSBHxV/OmJSa
vC8+gHx5UDBDq39tyIwSqUeRasuHIWK9Z/NvXum5IkOPeNVpsJiyBN64ah1Wpj7nqsdKllne7O/a
ybdgZHnZJQ2ZmlMn1R81g8pVaan+MIcL00wQxesWtb0eQv3KTG4/e+V58lIYZl2h32FufA8+1Wia
jZeWJMTeasGELa7OunAeDZqNk9NzoiTpZiwinzREF/vA8i0+f1Vot0dXJ1+tNdwbPp/RjAdgE+fy
K84BGTv8VYKtb6zrt8mZ/sg6Y9tLDBgVa4lqUJ7asy1Ira3LMwFM/Exti5gpJbGlFf7KM+KvKOsx
4Kb1BwnyR9+duPcekRjctb36pIu6usP0qkWzM9CFbKS8L/L6o0NctI9Ks0axE9wKqCgOmB+E1cxO
IW7MUT6g03NVcHPG6NP30dwE+EtQB+cSr1ETfYaix5OEqc82dxHtjWfrs8zQ8YRmvwkGMnpyMK45
tKECDT3T8r1jw9vH1uCG8Rfe2ZGwtJnubRjVL9Wma9MNXmxvZOK8RQn7zMD2m+rzlzdwhpBEh6zi
lzTPgZ1hjoDHx9XiGzm9Qfk4dxx/Xvg4R/K+jNVrIoatEno1++2jHUQwoHMPDR1653huaZWWdJo0
YzqUrv2OfjMa7pY/Ks0LMAUdlgsL3jqbkiIEJy7FeHHcGKVf85jO8r0kUiTVeo2eDDAjJ7QIce1U
90YZPVROC8UUzeGKc4HMAZQbS7TMGMkrVPJXq2YuZ6MbizLni+D4sKrOs/DZWOBRY2J4TlVzmTzx
KEMiH9xf2G9AmlenaHFBtGKjmALPSiWnd/BaKQNw4zkujUOfcipjJKwkEX9E2DGB/6grRKmtPEc1
E/dsK4WgKCTXaMw+nMCh3qudr74ITtS/EoQ3HHXT7r/RSO6QXO2zEMSNmW8wi3AVUAi4WHgo7dy0
fCDwalu08XfgjNd84byHy7RSeo8OrgxLDc8gyNd1wdBgeWvKBC1qUOwWE0RM876YBrAupVWUbUwN
i3X0gkU6s2byfjdW8q4LLLxZCskAolZA9yAmwzfNjbS85kL7hCTjVYvi51CdB60+PWOflHJCTcmu
pXJwxk3BYy/1azQQs9AS9Rem0HJQWtjOC2XFK9OLnDKK7lnE4WPmDrtoCfKzB9t5uimmoARumj2u
9gxlbpE9ZqNAK83OpWLichaZQRoxLkujwsjTDRwa5EWyGKSPwvC18nmbcsM9RgNDYbdFN2OLem35
w567n5QZqzsnkXEZ0WSvuLhS1itkr2vxlFRyh/i0OYjQfiw7XFF0gAq3cgdrawrv4Wqe5szj3A2K
bVPVfyqXHyBErm3xDM3kQl7a2nsLimFgKQRY0NUzPusWE38aEJMiUCOnyNNFiOAUNpphxJ8NZV2C
uSLMq2JrmP7JitSeyRVlHBlzZJb1O/aV/rmpKQuwddPMx2dqxy9vsL6EPrYNZVyquS3AooEArrHF
TBZx1bRoBPckh1lVXyoZ/GNhE8vCgI+5coHaM2gfVQQyshPVm+um96OHFCJsja9G6OnZSJAFhahZ
w7LCCOk825F/5up7HKxU4CbBSDOJZ3cQFyI+XmXLCKZqmVYZKtiJRF5Ye3IvVvOHiaZiZVnoGTqf
DRDqUD6XO9kYhE0UAcSeMjsnhu8/JJF5n4Uy3vkKZcycxHdE+uyGEJR5VWvGTXzuHLPt97GSH1ZV
UUSrb3voQpJh3Q2wSueIwG6bSsuAXYRbLMTUqQEezN4JUFr1YERJ91wm2TEMUth0TXefM/FEbRXf
RfPewPKO0hAFo9eS0eaicMStcl+a+C4gG9O3m/o3SwG1zj2IxvGMj1RxbJiMOrdFpk+WHsj88yQI
KlqOanxK2WJSboWIZ7sPEzPtirBtpnINgSJiOjomuo/I6e6nmAFb14fvke2u6gZNgM6MHd5x9BuN
xbKo0Q8Vwmv6UYaTCXsnOoq/xcADiqyMTtIZ3jHy0i/opzwXRBw0Tb9KKgRubUBXonOPvUszg/FR
4trnkpDVTGbbWNL4FY63H60uOyC8prubnQN3qocBSDIQGFq6BIqzIOWy1V6X4012DhObwCbO0WIX
3ta2Q8EchfFGYU7Dbex/V5YmQbKtlkQJzbTKOte97R/NCGVUYBOfJHvqgmI8dYpBJeCpB502j0Cs
9iaj2JUmn2xbi11m1tgrGAWmbvp7Hl1vndHQYfAxv73Q+YPwvtzpnN084Urp/aCMpyZoD4Zgn44p
+rEzoquViIfQZ0sYBuQuQ7OmxMOzTFOAeJC0a3z3JLTk9nfSBunGT4dTUmHBNMNdJpvlEbWAXXrQ
aipCqDByY0qTz+GMxW/w+IPzdj1O+UNuML4s0+6aV9ZzLyqGA4gWSoGaqWCFjvTLohvDXhAZ4hxa
VCZC7RLDrdGdUbcZVrZ3CpKHvX2DJwt6G/PYyN2qIC22djZggLDadVkwGS0jCVt0G+sm+C0MCXmL
iZSbArkpnGHeM1A9hOSnhR59h0hyBIHNiPW/g5wVQR7CVlpvS4/iF/QDPFFsZfJYh6ccG2XX1N9o
RySS0Iw10Dxeg3xC6bB8iVolWefkzs5lPcRC3DwkKeqRbEHEVxjXddz+86smambsXFg4sZCIOx4U
OkJ6nY3jM/v8+YJO172Db+neYbHmA/jzH7sAEbLEOkbKNeD/Pkr6ncXA6vgTThgRkcRAxtlVddHe
LY7sDaMZuXIXaNVP/qIVRTEggwXeOpVEJkNvWNRxfkOzwbrVnpJpzzi5vmOPfNBFMe2thYKKQ5Uv
y690R1HjTyhWuMAQByNjv5ITnaT4axpcRATEAtPlb48XTomC0eiWVYDqwadj//l7f36Yn18xEq94
2/+NvfNYjlzZsuwXoQxw6GlEICS1JicwMpkJOLRWX1/LkbeKr551W3fPe5BhCMEMCRfn7L02r+Xn
NlahCGpJumxtvsRBmXtGBeYYmwVBTkzdhzK0OBcKsb9exAXbVjorr+gcivNkg4COsYsh1VaHricx
1taKAe0pKq/smH8KIgJrokRZlFr2ZUB1DTGSN7jCN+NqCDeGIn4aBW9jveg5a4JR6J8/NwnbO7PK
rcj96imp/dwB7vCfv1pvS2b0RXPH0P5zB7pSc2fWLOYI/D5RAWwPbCXx3//3BalFUcarUzxJ2QU1
qnc8TJwFXou2D9EKKgg6jUWLGK6LRLrz8vrRzcL8uoxYDw/ABaaRAnadh5ccsuaJRNlNpg9LYPQ4
8PWB8OSma7aQKhT65lSiQ+7zvgXEx2Yl8TWNgSclfjuS93nBxD/Cv3/IwuZGVqyREubSzSQWwXw6
yisXrxNoRoq8jkgRcgzO70UAPq2K4cSewL7qZ3loOg9IAFUpbXoUUd0BGEManWJ0jizvaeQ03Bka
VUXErs9z0o4Haya/mh/lJbGw0wgmlglIwz6dkycDscKVhliiMlygAynZMxEd4IUGHvvMUQRl2N9Z
md9e9AX3dzk3iI+K/eLVOP0nM0HMBhoAF/95AT60ZZgrt8vQY4TtSXjLU/1Y6HN/LsPhvdbyZ31q
RYC+ooSK3Y/5PftENN52BWSDYGNgQrS8dcekH3TQkp6LkkWciL7Y+2Z3lWbIvRPSdofU3BfWuGuK
6rsWJR6Tm4gM2pr04cacD5lL3TO3aXojVk8b83euOY8Nm+qsri5ZNmcnEyDMoFkhhqPk2jQR9NSQ
B21UTKl3cqy+oXmCYD0apicF/kzSp0EU1FvM8TbsrQe/AcruJze6BOxcly8U4wE/FvPEVrJ4ni1G
XKLUiPIZPmJCzdTTVp5BqwTco+tUGGdkQqg64UVU8GnEzW9hrQd5aOI70/NH23JfLY0OzkBRNov1
t6JnZCXL6XtszDda2QcQntEG9zCWQtG+xzM17FI8Nh2xWBLHV2RglprbV/XuUHL4HipdBxXQ0n26
Q3TnI4azS5tXGTMMsZ7ohpsk8ti5wXLR7acqZP2zcHpgQisOYaU/1910GATC6lj23+3Ysbxin0sF
nLlSnCrd0i5t9ySSidx1Pe8Yz7yTAJ8oRQNDhkaNU+cI+GT+O7WsjI7JUO6KeYNdEmQJEIGQXYVy
+C4YJ+enSvi/HMKnL21FDcro8d+lc9vdarOD7ntExFUiOOu0GJmQf7Cx3Gw8zbW3JnSKYx1L504p
6UubFEqdXkZWFsgwmq5H2clbKOjsqY+ORpH5WSNyGkzt4yYv2aViI/c3bm8D98CW0DmPRp8c6FLi
i6AFlwydhmSGmndoUPANUcE56NHU99GUsthDt/Q3WtleE/f5OjT6J2OluStKEwRnA2cecHpR4yHN
hvlX2sy41LMgEqSMIidUFoLmybFSCggzXFLDVLaZao9PGbMtdeENBM8rg2Ld0XFLIqC65GsukCCJ
9l467R83pRC6YLef8xLFmq2NW+kDCE1pROh8i3jycJTE5sdSeXw9vretLf9q8euHkHQrEJbYf0Nq
rqhZ0OIQIm1xoO6SkrS7NG2/BcZOWFkvjlTMJDlwOpYvjWvcgkEaMVYPY9BY2gEDGJssH3eF8BQn
GSYSvoeTH0bbNmVLmec2SFbMsVpE8dcfXXZuJnhYtw7MJAWz0A4snaXc1RCIFowJ0KL5nfCVeM2F
WPlXXbNvyB7LdpQRknh5BUV/EtZ42xnRHvgEz4wEnui8/qTBOToOTvyUxDZYHhVkEDU07zzNIkIa
0WSn4b6V6DLLlN2WLw5zi41SYszbeEeq2W9abEbECDKZX1LXuGoa56NmCdbaRNzDQyQz2nuofefL
c+nc8LMpTAyx5XJf1YTq4TawUONOIb9FdUdiA9MuapAV/ODRIwY90CzNik6mBRWoLSlO9NZ9mrqo
mZJPoruOPj5lXtqy6x1qcbg27+aQSgyLBbGz5+k5LmHuJKn2kKfZVTV8aRHWP28AL4mdY64Ta+ug
5UQFSPPQ9gKTGKOFiOFAVB7UfBe3HXxirMQ31KnuHde5Q9V2X/RgggvAqJl5uz7v3GUJxgUsRU6X
7Ru3fIhbpM0CVYKxsOS2dJTy0nHDDQskVkTpvO+t7NmNJ5+uK8JEUcy/Nb87gALCFU9NBSIrRTZb
1EHSP7Qu59JAWOvWa4prVFkPjoERch6bQ259+tRxMRXYvyrGrZHc7bapn5M6ObRNrMyAN2TLnmXM
qDj5dx7VJLOjUBR1MSOYZX62yJ9Qk310nvfHy770EmwVvbMnkGRBi0deB0SBc5Sue6MfGVzxSjdU
WCfAtGPzQRmXzaKXsI3sMNa071pRfyZR/oCY4rbxbRC21oI7JERQTypZwBrkKtajs+5bT7ZuvVYl
n1nOG2BteULFl2EicT/mCDXDTOW9QkpR0YbZaJRPWZMHdF8JgHAC2oGf6JxQW2fVczJM50E+6Hb3
S49Y4yjA8tgeiB2/YqI9ZN1wqzMZGDEtG6wfVUmZ2FioS3qVkW9rg257gzc+memJVYk4NDoJ6HMp
rhGG4nWz3upFV92r8FKCMsMKGvQuHOKIZJ6NbqOhr96Tfnht004nTVfeAhOsNhjd78eu+PY8KkjK
m+Nl+Ky69querY9c8aYylgW9fK6d4R3HJ26+YrpnrVHs2T+6TABy2pLy/Bl35t6nO4E3kEZD0XzZ
fJ+gseAy0NAHtxJ4mZEevfmRUJ/uHk7UVTXthF7XW3p9JjwgUDTMNMWOfZuKP9TOpbmTLt9o1U/k
Po2SX4LdwEiX1RsF/R3CJJ2GF/JNzUg/uxpFAL4QIGetuccJda3n9IstPhjkBDgshpH+rYjeW3yT
+lxf0LfRvPCUMDF1L1Re72xNR/Mcn5LJ+hyHFN/t/OTNxidFs2xrjAOYBDQNCFt/qfM7LCOFUiKS
b8rR04mOnGbLebJ09zSQt8CJRBduNGclfCYRvHHw1AicPioKOHI7G5tAygZUaL+wqjtbW3sh/Hyj
tzijQUo3G7uxXpEGHK3CaQLdMeZTTMl4Xe673bcAT0EamkYqJCEETM23xRCyUKkZMkG2GWn3S7N4
FdjYvtoGZIQ27hY/5+dTBA5CHiwrBA66EQla/N1RO9eGfE5F0e8jPENsrO50xUvs6ZSYuWqbwRtb
ShqkZfjkS6xcMX2BKJyu5zR86fTh4mDsD4waW2cfA4gHKjCDBgKItdwXyXJwAThu2jy9lGyHqCrQ
Cum8GltjgqrJ/TRbuRBtb+/cKYHIDrLfSadjkRuBRYcft17kEG7nkc3rmeOBFM/XGqzJqW5zqnTK
DuzK11ostz2LyEMIRxO8fnrPEgiNwuy+IbwBwd/4uDKQPYY6UVWlSY+7J1BYL+og628whQVDX08M
Gc7HRLkCXSLjCl+utS+0+KGuI2joitAxAgoA2FEC7hCK4DEqloeGMEmxPYTnRqQ1g0Ohe3KG5d6d
6d5sXTquNIMuVcuuomwhf4WDezC96ZmfAlrL+k7YcEWQ/dxDvHkeFXEE+U6EL4yJjOSiIJnGcoc8
rN6xWCORtuCdM0SdCrRD4Uzdp20zThXOlc2saCeD4p7MKwFFsVCq6AQ1hPBZBUmpoaUMo4J8dBBU
LFAqvmKqlMBVMkVZoeesHzDIP9gAWCpFYiGMwE9vGsVn6QG1TDHEFlpmnSK4RB0sl4kJK1d0F4xo
C5JyYBWVbmN/S9BKUc2r+px1ZAxz2Z+eO8pCoygeOvAxteLI0MN/6VqMqqb95le/FJRzp7UyxLcl
H0gLfSgUk6ahZzkrSk2Y3ntAaxZqIq5GWaykeu/0cG0yADeImGkpSZg38BT8bSmGkw0ORyguThbO
ByvRny3tI0ud3zr4nFFxdExF1DFB6xAmuAS+ou0QFxPIsbgRYHgscDxhgbpYo9iWAOrJFbFHc2D3
9EB8RgXzUVQfS/F9YkA/oSL+UI8GCKcoQIupMybOxS5WhCC+NdY2yantycKIKaLOWUhgsw/wA7pQ
CWbIm14oz1AjVPwhDxAR2DscoKCJxsl9M0AVUY54BqDEBKcoRlru3EyKa9TO3waYI0fxjkJFPooy
R25zRUPyyYKqoCOlipNkKGISc6ii9rR3pDnEIB+aYge0f98V0Hd8avUQbz4XEEyiz99GkEwGaKYW
RBMIWfry2DFZUI3XNMSvZ8VzgsPi3NObdQE9OYr4lCr2U99DgRrZfkYLeTKLe+tJLGr5QqjyrNhR
DhApGwtHBVQqBy4Vt/IwjAIm5WR84a/stikgqhwgFXNfdCiN516RqmgTIz5R9CrAdRtclHeJ4loV
AK78QjwO7ndL1LOv+Fes1vH89G+4fcKqya+xUrK24d+CZAmvY4YDCC+wqUMIzQVohQLUFu3uYyrJ
t/cXaung7dn1adT9gpGNWDMFTpmTcoxrLgeqVkHG3vk69A6QI2Ff/KmLtAz8PjLg0Dhf1jxVmzTH
5jhI4yG29O40jQVD8+y89V9eKeIjKYY0s8ksdw19YysOYEJSrCiqfRyypU3HZ8+ur2PhyIPnOZtu
KWYQd88Sx9UBy8KjI7T0LDl/WfDBq+9EZe36iZjRBptGgErmILqOzlpxNMxuRAhfPy5RKDhZb+2G
yroRyk/HE/I0iOG2hVu6BXgAQGDKAcyAgMcRbmM9GdwHzZ63jqNfJYArgpjyCnJKjHFl02/lZCFX
BL0rcLiW80gUvHYU1dDfgyilgZgMKPQGerhRFZj69L2qj/8/9Pr/AL0WaKCJ0/vfC7Vv0+wTj///
0Gj/80f/aLR96z8s0wCwJEwYwabtE5z3j0bb0E3y+RzHtV0BpMjyuOu/sNeuusc1XIeIPs9yHYTT
/6XRNv8DULZNv5AnUn/r/T9ptA1F0P5X8DU3mK4vkO/zMgzE5P8GhG5AaxaTY9RnTbqXDOUpxbfq
7Cr1chbGLxRCt9W04JCmzL8D15LiFtmWPXXTmGUH9e/xMqM/3xaaRTDHjOkLs/mGPrnFfpZas24B
xrUg7FGDNoNegCctWPyYB+awlIkhtLZj031NNZEFS1uOrEFxd3mL8gjSFsXNaDm+R+WMJKDWi5QB
bdJVccw9V479Utk56oIW7n6jaw7ap8lVsZ50Qv77QrM4Kwl8m5E7265P2oy6izx3du/rYT2WLjnV
EapdLX1ZC+zVTDl4vVir7Ijy8l1q0zFYr6Z5jutzaQU4WArxP49b75WqLr8e/dwxY7DcsE8LjCkC
WtL8iVuCezUvZ/mo0pHWC11FJDVL6KBmEwFrXIERherz36Ou3OWpy5S20HygeNWdwp6QwWVBroxe
sARwQxepli4YajTpi7EbWtq+nhkVl5+LxBgko0zqbVldJjnO+gHako+2QdiiukhHXkEogSV1kzs2
amQIhgeGXMoLTX4nRu+XAzWZDvnCokzP3rKFIkMsqw/PQ6jPzu0+pGu002PHI/jDKy4MYQ5mSRcY
rfaOgx3A10D3sNbSrUG6zLF08iuU0zCXGuhR1lTTlu+QMuC8xzqXdiEfG5TsfdIkRz2e05OGZsUV
bYQdqjfiK23+YxZGcT34ME95NddjC8nMtS5NYvZX4dwD9RZf0bgMDKIkxoCrFde1xlWjQeaFctS8
rhob4AEyVVRyw+NcwtggY+XKmZA4NnarbSLNjtGDN/w6uyWjvUVHa7RMGo1FfmPFPtC9vBkO5hjB
7zLSoWOHMbIcqjVCkti8eGrzKfLxqnBD68pEQ1uOU3vBT2Bf6RnJmK63vKz3+dXIp4eIH3kF5Xf1
AJg41Akb4h1569csJs1rQ73qro1fBk3M+wbR9nofcgnz2pH57Szo9cf68uxESXPorK7FZF0sV83I
2xodyedBkJLP/shdumi/zKiJRmNJDvbcXzt9wzm/NgMSYFD71mn/x21j8w7o5AYuOn6nNM4vmvD1
44yGRhSkYTd+2Z1bnhxXuTpcb/y5KGKS6FUKGgNgh/qBRGdIi8kh6ebLeg0ZKtmfOoXPaXG9nSMi
ykYypClxv9jRM2J2yg0qh41a0KQY1fbEyVKbzl3GooClxnwmFYM+JXFumAmncw+2GRCGss7VktqL
U1hkd+EijUGxV4kngsHLP2IVpziKGYEAJXq/EyylypFsk7+HFVjphjC5o073etn+yjzC6CyVTUc/
ZjyP2adl882RV0DtVBC1l7cOn8XQ7VoVcLfe5KvQO8p6A/V39pUMCWiYNBbTUsXkjSowD4sxAoY1
Rc+vIfKnIiFxgIy9dBqGIDZFfV47b7Pqma1H620TEookzexDa9ACb+Gs7BbDOcL9kcdKBfxZ4CtI
A/M/TRX+10YV8hz1KqHefxp4AIK/n2QPBKP0Jm1Lk6w5FxShwUmNx9kHTiNs6EVMY03gqxDCScUR
1sRcb+GXZNCEkcq4a26hrjxta/Ou04k1dGD8K5p+q6vcaESTwPXHvW5HR7gcB1TE8Z7Ow7wfku7Z
XGbnXFMv2YuyeHJCPnQwMHSgtBEZjYpc1FT4IlMlX2Nn+rtROgDiATEiASIwKyquqHTGeF60b9ar
/ol0L0MFPGq2thlUV85Z01fWw14FvrRrqoy6GGvEaZ4kOZLItpilH8FB6w9gzfxZj9qyfOhIOcWO
x1ZP4rc8OzbO4a2/RnZC7KSWRwEbVQ0xlm43gxLsxrOmcsitwuoxwcPki6iFnwVZmMIlFNNW8Zjm
0t67iuiPqtU89tgV2ne7/R0Z9PYQixOItyi8vLsVNmcqyQHpdjJimkKe80eqgM71kRnFvN1UAaRb
H52qSM9QhXuGCZlheVIdvRFBr212+2Y+1cWMLD8fXaqc0Bg8FReqLRaOjgecmoqLz4//572vV4e1
i5ku0fXcEkSwfgxtAqNDp86xXlsvEGwXnJbOVSbmr7EwqKgmyMaswSyIp1LxpyoIVeTS3YC7wDTJ
ryNVP1AIokiUMP03AqEyODfKvSpedbmZVNgqPKt9q5RCXtFcjWj+D5lgi9Kzaw96PzFw36DwkLSm
YA0rDxPniAp31fU9qkZ5hlXBFfJfdRUE26tIWD8ZG/ZDbo/XdNjVKpJ9vSCqlgGsLKhwoZiJA38L
2bg6xZS91g5ynpAClipvqcNcUDUkbanu8tpY/rlYb2uX/h4NPYhaNditF6D8/zlar+pqyMvhqW2i
yG12cRkxtxKmu579kY7TmEwGBoL1wvNtEgNVFK9tdVdJlHhUAwyKk1M4nteLzqApKEjzXcegfGFI
j+FzFAWtdwxJt1rlLEFn6R/r867j7c/L+Lm6EB54KCDiE7LGghCiZNh5J2Q/ZGkNlDBREGavrU1C
8NCN+nm9gO9FbH3OJ1LqkXVluHXN9sj+A3QAMGtM6LEg/XgpqukoiictdDB443yGOE7IMuUEzqX1
3PTXdCdLdSO8jtxzXTXXUehqMF9oMcXGXozRO5C+IOEPpUdMc7smNkMGU7kQ8AdVuoJQaYgEy1LQ
Xg8tdX295+dug71z35unn/vWh64PSEKCpd3hw8x0PoExsY9jyFinrnnqQ0l6IkF+rv49Mp0USRxD
e+1EBkGBPLhMIxXRpP6kghhDWGRdKq6tDWSaLFNB3rKlMrOTwV2Qy/qnoSK5KHJJ/pCEGUmVamSo
fKNaJR0ZRB7R6SvPGfJwIHQcJeqoWEOS1sP1xp/H/K9uc1X+UqmSmH4evB7lKrHJILrp5/Z/+/v1
DuLl/nnyfiITStOAKa6nXlXlcrxdD+vGgSlDoVot2NnvTgzoPXFTdahnx4mwgn+ZQn+urkfDotIv
1xl2vb5Osz9Xc3DCGCuxZk+QcUmkgYqr9CJCTT7NoDoHf/Uj6jyyLY/eQ4tUZFWJrBceXXYyFfGc
Hod63I4onq/WC4D8xAUwI2+p78AAMQhEDAXAeVXPGM7zjGk6XACyHCX5ZYc5aoOeHIiZTwPCBBTK
9XDyVYRvphkIYf7trn95FEZKBHQT3Y+/jyqCXi+r0+Iy+lCVZwBu1aS1Hq0XBEJjFlsPq9RZkGOq
B7FrqfPjerhmkhsxNZTjevg3LvznfxGtjXrVnYbsEhFRg9+BvcDGGBrUKX//83+95ee/XDOm1/9x
vQ2FgnfqVYuTVdO/PSqeY2/+e8/fw/XZ/76Q9aHrdThsPGq9/vcZf/4rnaIq/AEHR4rrzgwQ6j2u
z/1vr+Lvy/65++d//7+4rcwviVvrDUbjFL4odqGW/aiMrK1wdvRpKmISdQSXU2FNivMtdhMtQiqc
IJZGYnqGpXhJpDfsSr96SWEasphd7H3R6NbBCN27FmvWG1vhPyzRP9GG1sESC4rei1bsS8HDjdLC
nibsfCvb+HmyC33XJ2l4dvCsWHEPnysk56RtIchmZHTuu7J7MkvJTOO1aFaZUTbOMDyRmTju+lp/
pQO/bDrDwPDoXkDuXpRiFuVBgSdavU0QCWTy9MAjNSY+x91345wiIknZtmMq5lzoWmj2cN2GpsoO
VdH9Dp1YWVDHcAsK+V10kwwc581LOnfjVgm9OBcZXNPs58n4MDUiRHFqgv1loY13Y3E08+T2zjnn
dDmmLWkKGp9b1loX0kQJv5XyPfa64iaOv8f5K/PDQ2Iqf2+iITsu4tduoOfmmvHJomsVFOWEQtg8
mF11a1QRTJioxgge9d+oXXaV7tsHEVKRwIm9jxp2bn3TvWqu8w2WDioUBYwcu3DMn276FLQFjgsz
3dsNIhdkxhoiFyeIM/MrDbN7n9LEy5B/6bBjepZct3OffeYNa926oe0q9bt6pptdSor9HCFsGgt2
HFZfbSPnY/E96tXoRE8lAUMbHYchejm4TeyyD1NDbyB3MJFHbrZtQPkefK/DuNnGu6mJXtrJTy7w
/qEpWz2WYLaPQWHQH6OVsJlyO0DAnu1lFRdbw/Q+E37pZ9wbvH5rIAQvlk+EwD6HLrjeSmjXi8MC
NGe1WtiOcZi6ECkLKkAVNHMcI+PRGxvrYGLajvF4PEjLe/RgfY4+Ohz0i2Azjei2b5NDR/zwDpUV
Bfy22oV85FBa/IM2ks0R5f0VgKHwWxvaK/7V2waWOS6ppqTCyQDXWka7XWKGSckCa1OXqILpW9lW
RoqgfuvLRj+lUdecYedc6cM8I5fQ4HRp2U1VW5up5fdq0B/aWpVzGOp6Z5TECVvjzI+zX0wC1d1u
2/vjnaCbDwCSBnjXfQm1yPJ0dzqN1auG0hVdSLmlB9PsEsvb2nkEVbvo7GtPmWVghIGk99PkYonB
PNTUY8GdJrNOyI4RHgo7fatN+8tu7QeCf/S3qi1fK4ao7TzA5ffqXiehfWkOYhmHa12/lq1FC2Ji
F4knil7yAA0kMzdh2Ew3Jcxtp++QExv3Ttm3d3Pxh4DvxxJpxYWRdaNPMWPfk3tV6z60+qqE2T9Z
FLC078UwXgoZ7vHMHv3Kx9WW4LvPI2znaYZldk6JWCmG9juMMyLpLf/Rduv2WF/6pLUOlgUxr3aU
oqOnpAxQGwyRFXK62eeFqhbLPOrwGjyAfAiviBBBDhn2v1nk4o2aTMxIDE5EaLXkqiQH2cMkz1v/
nHvxRIsrualDowucKP0oob9gGJ12LYLkrVky8rkKEtdR90He3OzTOHzNwyHZNg4MMzs7xqP+WLla
iGon3ceujfS6ti6p7tb32oRYLMERsXfR2IydT44TY9RWn0FNyY49rjWxi+7amyIZgSKRd9w7h7FE
59fT9/WdotvRt/yWjrjYsykUgOJzGeH3eIQEhSKKNy2/L6Tdw3UomhezsXEa63OBt5MPWrwMQ/an
ki2uBL8BYQ3s39b4+VaflCl4TwMGYMtI3/1wOi4KbBm7xGmD1OtLWMjYIjOcDhO6MDIAH3PH2/vQ
oz3D6O8ygERm7hzgJjwMs1HskJpbgWIRBF0ly70/k3SVVF0QGzjn5PTZk4kyefXWX8bnLsrO1K8I
sm+zR9Saz4g46P+gIJ/a+DJjzSmE8zUUexw+2Va6ydnHvRPQQdmU7ugBCv4zxujsRmP44xnFMY1R
OxMxoyBP/PzwQSM0qpYbQ31AhRen+4wgMBQrHb5hKww0fDxbULjFrjILQtZZHxGyJL8qmIFZqXQr
w2GEsMtKGBN1xNbTY6rKDpnfX2emjtbGR0BZSave6oVBeghBVIl8syxgfnZpkZbRDl+YNIyt7lec
F1g4ZWy0O1Q/O/ExuLWg65S6R+pQVTlsgb9bNxEYoFCPiFKeocvBssfADRwud1La9PG7ZV8veXgz
VR7l67GUByvs3wlrPpfshvc4Ni5QyZwbo4ivG70kmYJIq32aeTfUm719kncTWzSQ+T3l4Y2cq/s6
o882DBCqyIdOXGkGIlleSyiemzrpaEs5qPpjFo2bcSixe47pvUMziQYVNZJ4+rQEhPCEb4QW8wt6
p4k1o0AedRfZlKEsWj27CcFKrr04qbi0n1WcPFuL9okwuz5PIUZIA77die3qDdoVwbIgvjUH4xpe
V3Gwq9u8MO68pVGaFSAGg0Zikw9vlrAE4wQiFD8pvcZ+MJ+7Oi43fcy8TAHhwdLMZzdkgExlpd9X
UdEfmiLBQB9pUGGNJYDTBnmzwsbc5XIbl9aAYQzKd+zrh6Vr79KGKy4i26lfrogIv5tKnWI1X1nu
uhhrZ0YHOPaB4boXjQ7xqSwrLA5Ntg/xC5NfdcvKr9tGrvtcIfTui/jOlSggysH6Uqh1vI3n0pJy
C8iEiHeIgVOceIGDKQnhoV4cZRf+MuLpqV/4HLUEKQxyYsSlQKioS7Y0MGtWsIN4IJX0bEfJzeKS
kKaZGIpjYqOqNlFkq3hnDcVXRqra3q4bknIwUVP8HQDyep9hMkiKqCwBTb+91WesqlNlbgcySxJv
CPDRRr/Zc1DFJ3bXf2204sGvMNwZFqJ6T6/udHkeixJUpZudRSJZPum6H6SCEPt+fGCXy0TNWdcY
GiMcDe8RqASR7xEaIwSgJOISpwOfZJQIJYBWYLCfGM3961htQ5b8wWbXuUt12AFeulzPZnVvSN24
aAh+qwIxatIBR28qeMkuXeFlqat7f2ioNXtkMEbQ8zFiQ5Sqywsl8bgOU1a3LhtO7U0j6gYUzdRA
KZhLpIHenmpTcRdJ370FPjZ1pf/BcIQElsX8vuoMHyHIBBqgSS+Nrp+B8beBNKKJmbaY0HBJOjBj
4M62eSrF/AA3b7oDzI31Cg2O4sJLlFKVRTOgbI6WQ4q30R9FROmryMsLCVp/XHsB3MGctNP74leZ
WN8kNc+bDOX6PmJphTJGn25HMDfp+FSwJDwIoN8BDf1TNergNwooqcBLPAZEX78fu+kqTmtymDwb
tTO13Wz0A5ZJGu7GtNmyh6Wr3t6kVtyw9yJEoRwoUPrEUSFwUK32Tu4SaTWn0WgSCAqgSAhEkQQd
7RySB7adkKB76dwwd3z1DoCXBSvVTooW71MbXiXEr7HQiv/I9ho62T5nfmUZGR7tvHownUdIocZT
2JBQEI1E5XluhbaX1nX93g4Uznt8nxaeU16ReZ9H9mtlkt8q9XvDc3L2fUUXTMaCdbX1Q/QKy0Mp
NDTvOTpTnU98jrWOik+kbxK8wNl0gR+PYd7VKSZPD70z4jktR8gj09ntYxLjc3HX0egkbGX6ZRc0
vgdvJOij5yYt1JCbNMuLhz9iu4QiGE0QGVaIimLU2o8eQujOqBaCcCoA7jN9MYkmgy77toAAglks
e5rzBt+FzL9NpA3QS8CxT4bXwkDQkNzWgrLdbxHn3R44BWKBtD/L2T+WjWNjFaI7mKIDPRoh3LXE
rUCOYDVjl4MODZYRvcXrzOGZs9Im4bFNmBvMWx07FKuuNKjkkuxSaZBmJfuPnrF/S0jNcoghCDZd
0jPgeUFYQnc2mv7TmbqntPfvrZqqOrLBrWc0SBdAvLRYxcx5+pyLnHcn/NchxwqmuzpSnhoA9lKx
XYvnnF/2GFBIu7geWndaTJT0KQDlnn9KG029S4RBdnIbVtBd9MPY5sO5vAxSftnSdTZDQwoIzIMx
GRHsMCvZEw6haPgNmuIGswFfoFOd+M7YtlnFNstVfqBfPns188ec+6/pYhwqFyt3Pj2LODrh8Tiw
rP8M03g+RT6L5cJ3HvS2uAZKCK2AEKtM686d3R+g18y7YkHpTFKr7XFCAkeQO8AvOEVGHA7kGkzu
p1hCbP1jpOLdcc7KiEZzBNAF41dpXPW6qGhR1tOls25oDUU7Z8HuHS9YI1J4iAuJWHxlJBBl8y17
FypBtnbpWJMyCvuUa/Suf1kKs7xhl4JDBDPXwkdWzSH0lsYCLNb9om/7J+4XdReFx0jw03asZ0aJ
75rm2b7KzYMxRDUnBmQO0pARgtlYV5YpuhowUC9+5O0SOuuKewoc38ZKq9UvTqQP+12iRd4DZ89o
Vym7FNRbs0dDL5Pf2EOwMeY22Q2gHxeCO9OWnGX55aIYPA38JlsXzuNEuxrLI4LGYpGAYCkmtk35
JyZqaxvH8zGW85dRdDiJh+QUAore+PqA/iRukOhiA6i1tz6C4sXkesMa4dXszMdGDHeAKe49Q976
Cd9SnkSUUvPxl0lGYd0xP7GRr3tyjqSMkc5BlK1Kf29GKfyCGaA6ocrskGOcEaI0DnEes+6LoZ71
GZG9g4/lTXbYflpGtdkQhKiBTCHgbgOJCLrphNyIj4KSHj6hkdzp7RTRu4ln+Pv6THCY9CzjKqXC
IG2E/Jk7fpp1++71Gs4dHNYSnAUo5OQF0WgsjPcoRx3dtTay8ZnZuUMfMxjtDc5FN9NolEzOtTDB
bVXo9ScLsTpyioV2/4XqEwaA2s+OWavXIKSnrdX3z3K2Q9hn5wxP+mYQ4qvsLUIXwU3vNbbxHI0P
c+XujU7XgyElnhUh8Uar9XPoFtG+hY6kNDusNbFD845wB+QdMKh5dneZRshFbz9Mpfbcj3980Jhb
x3ge7brfZp73ATLTdR1mORM2klW6xzBjt0ifCJsFI4Ab8fxNlsgtza9TDBfLBjeKrC0yrop54EGs
VBGys3IgtAZiK9wMUqCIXnGJcAUcSWgKQlyL4SG58+NqF/X6l4EM/jDzEvCyM/LxmmPTK4OanrnB
crTxCV5kjwpIGAV7CN/KcXhLkz699n2jjMbGPtGE2EZYULaVU5uotO9kp8tAGyFf+QiRjAVcedv8
6XLyuljv2rm8HYqSqKtnZgSWvDXkoNGHrUZkViozVufamylj8qBae4b79Z/snUlv3EjXpf9Ko/fR
4BzkojfKOVOped4QsmVzniI4//p+KFd/rtL7oYzeN1AQypaVYjJJxo17z3nOdwfxmVvMiOZmwLkF
dWc/E2hlNfbZ0OJRTyZTYq8s1z0eWfOpCMlFZivAw3gu12Ybfxd9BCoz24/s7mHB1Q8smmcbXqiM
uDyLjb18TmaWBquht3mPOSewb4AtzxFXyydgXSYI7OKa2iy4swfztUrzYBsgfyHno8YDu4pteR/T
gL7wnXPmIjHIQ4aDUXxDP47YhCG7kS7jU2QWjR4ePPxkCWzccUxuo2Q6JG191epiq9SVm1mvOMlW
YY+Ct/lex2w2BnGj3ZnLS1yOCck5YNdRWOMtIwaCG5eCNjKv7Sx6t0L7cbY6E1NVt+vS5if8cWwH
7BL6ooUCKB79YNrXrrGw9IBFJ7BJEPonK7fxSL7qby0+LTt0Nihqjdi5B3H70DhjujeJDGNwSYHI
rpRsnb7YtgVXjHIwoPuuWrcz0HtDvc1SvkEKoYVgng2z+Nnp4M3uum9l+W3QIVZcBhxEDjwyRrpt
8P0XXvnT4mDzuf4ZkbEFJ+Kh7G1I+7j4cThKQqeyhASN7rWkwCZqlEdS2kwgkdvqPU/VQSl5XyaM
iJycRsF4cJCB5lZ977rpCTTMszT1/SCLbQwlcV354a0/znSWe/Uz87PbIHqCU3ttaXEZt+mhM/Lv
tcFUSUlxygXphjPhEEaEQV71uLldHdRry2yeRXJTz8lr1uofkP5trZAy1TXc49Y/V9Z4UXXxdWgi
WBA2DCX3p2uC/ouwuq58y77qe7yVzNDoIlFpx/WmlQDD2mcbbm8cvagxEoeinW5FyFZQGijQkrs5
2f1/QV/JHHD6g6DPZDf2r4K+xfqnk/fyH4q+v37qL0Wf7/8v3/QQzDn2osxzPfipfyn6EPsZjm/x
X2AaJt9xfyv60PpZ9JgCD+HeorcDlfqXos/iBfEwG4G0EMoYdmD+vyj6TIPf/w9Bn2naWM8d9Hyu
6SA8RFb4d+hqMqmhA0ugDqXbEwAR62Dnq+mhmYnamai/PcsTmzKGsz1RUoMRGLZMPGEX9Mi2CKqJ
M2sLbsqkb5ZBiXIn8Drnse3cW0RwjyCSweUPJvxGn25wzswA4JGPAZIlAIv3oTBZrRyY/QSOHT1L
veZOU2w19ccqqUWz7hQxl+rZhxbUwItTbKY1Zsi6emHeNm/pMvREvpuHFOoeRigU1SKUmPCGbjtS
Mfl1AXu56cih7Iydj9n7IlAcRFO8N7nT7dmpPagGsoeKeK+V0YIgczCXOaa1i3oXQyLhVGYpuh8t
xfOhg/aag0bfsNLi5BQTTR5Jp67M3+uCF1D1dBwbanIqhmo1jRSlpq+IIj3WgY+/adJ7Qk2N1RjY
YgMuZJ9644f2X2P21TAIRQSPyRMkybGpz6pxcdiQojiYdrSOSKWA3gt7y+RBU5Ldhc7Mn/edFwLh
woIHse9tylx7/zeJ6k2VY40q/0fZFTfYKVv9v/+n+Z8XiOOgHnW5SrjmbPcLlTedfNVXfV0fajt4
MFqzR8LDl9zXOF7BslxEUweDIO/YAnFQDs7UOZF/ncx/P5av4tPFxBjYhu04hudLc8Ei//1atQTr
JmMGjMJCkVNSl6+2yURpX4nuJrKKRxEw/XbyP52B5Rb4dWIWirJr8mulbZkSda0bmJb95QzMnWcy
b/HyA6gy0mqwHHJhLykSMVqatrWojBYOVzqgNasVqi2hBzy+Q3vkbXgH4JFP/34eLPO/OSInkIbp
ccMyP+DJ8fcTkRqWHopS5we6CfS6EdOusN6zH4NENVaVjXNSUYIvQyr65aehzGcGE4zU0pmax/Yo
xIbgB7QohCoe+7egynefL+WFtINtCjUdpvf/ftD2clBfTyMEK4/K3Hc8+VU6HHEHJKg3OGgoJttE
T/s29adN2wsUPCkQTkNCH7aH5tUzSfJpIu7DJDS8Cwe5KiFLH403lTs7aPFqiQo3eoh1unnMQ5rU
I9iiKiY9JgtWeZN+ayuGEjntrmMfNhqo+fQt6PQVtFZOhJV8jGLEG+IiwXJj647MgJamUvDwh3e8
XBhf3nGwaK59Wk+Bg2b7nx/TmEU58blGcijb4cDEk7TWBlJoBJzWn61Lm+lJUMIhMywnXXSN9D6E
GV7ks0eje8lNqUFAqp4aCvo7fkblEiWBFW+0BryiwUNPKiLBJlddSB6YV/MQCOquXpd5+B7UJpvU
rsmObgZMtHS796ZCQKsEjM4KVVwTymV8vXH68E/3yxeON/eLaxgA6jDYBXyVX+4XQCSSUQu+mlYF
D1XQDZzy+VqF+TfRwZhtfpYTtm1M30weJrK2KxfGwAZjKPEDOOTWRM+2RDOuCiKZrv7wkfx3x8bx
WRaKG99xLOOfH4liJ2e3DJEOzbQ3VCaPc169VOTTUW57D7VAsz0Ld/O5HFi94V54dBHLyCNFHOIj
df9GkMeAmNh60zL+5swMxVvsNlyWet31jb/CRw+AbVY/XccAMWU9zMF0dBFV++5NE5lQqSyGnBUC
aXqExQ2COGctYDcjHYEAkiZviRN6539/2+Z/PsJcMO1AjEwPiKtnfFnlIeQMSeTV6WH2UBy6eXrj
aHCbiGqblZyT27KxmUG3u6GFMQSVEl0dQhmzie/SwkEsgvTk4g+H9GVdcQKXw8BIQJOa0sNwvhyS
kwgmSVBxDzEgpwtUfXhuPWenivJQ5tI5xK2f7SNYrlaAQLWFpppIcl10Yf7pSJbb8G+36eeRuCYW
dseXhuN+5c4zp/GEEtymbRKuXOdDxyNVdR5122QhpVk8hzKS0Y8zXuuICVhVxfWe7SEegSH3sEfL
R0BLoEVIQd66lrupPOsPx2gv1+V/HKPt+YHHysfTZDmbf2Pjd16ulVeNPEqwLAY0yI9KZGsnqJ6E
5es39E1zZBSM4ZpwX8dQxVAxu0BhrtykuKKg/MjSZSBZf2RukN6PJjHBUFL61EemL/JoHUJoXVWB
U278uUBxZtF76NgF4/DQ53yk2vMVCW6SncsfroMvy8Jy9mFrsaabnrQ84+sdyRwzSxq3TQ6GM8HP
acm3b/rplCygxFaz4bYZo5UWqsYWkg/c5i4lJXIiOktXRDpJ5NTlXmap+MM9436pNpYDs6TDCQdu
RS2+GG7+fsp74kqqOYQ5DB9+hzwXUx9CBNb6CSc6nNoxzSBCZPOdH9qISRM8gGBsrS2E3dEipIau
HwubLKEwj6E4IJpcV7UtD46FVWXO9XZG7ebJIb82IAltZQ8Fs098E5iCt0/IpX6wR8NcGpjivSpq
Ald6TXRo+zHCet44M0LZ0EGG5uDBqdwCM0cVb6cqwXVQZQQgWfGE1HhQl8hmPiBKzaes665KKyPq
rOdzhBbWuHX77s/pebSAdeebqo3zfYAajo4Mco2MTnYLHA/bB8ItAJ/i9t8//CU94utl7XIxM+xl
h4Tv58vjmHKVYAUpxN5Z5iIDZpMcrhzDJd543rngE4r+Ngy8cOWHjKYbMi63c9HUMKwY+JqRtSNo
FDBXNroHiZ7ZjYv0hv7pemJ+elBV+aOynWbrOdEzkBu90CZBaATKxe+OAhEHdHLwW5RVYRYG28ao
r+teOa91+ADVSbNzugSzDqFhDl4IpoBPp+i1IjsKF1RqdZw1CvgYvWIuphW10/J8GE8DDbuazt2g
JTzywW2BCCFl9AyGNwOptxb38nusybvJh2mF668gybDCKxRE+zYjaiURMcNMbKN7TPV7069wNnpA
vXGSvLmRsG7LarrmiFs4c9V2huhzdOaR1FO0vv/+AZlf1ktuAt/g+jfYuVGr4if8501gBGVb6Zyz
JBJgL22pr0FRYsLE7HJBP22Xuu2mGmjPNT5NX2NEh58jBJJ+dRu7Jpll0iJpbpH8Z9AIsDW1mz8c
4Zci6/MIWcepNyyfr183BYkg9CTEovyrFm6G/r4II7r0Bmu773PGuc1IG2ZqQZ9vmyvqn6ip3qaE
MlmCw7qoMA47s4SzNrMB+8PR0S/4coGjGZK+xdbBDXykXP88f5OvXU1fjKtMWc4uIcx0FXXDWw6E
dxsSiLGqx2E6CQc/S1kkNrb4fTGn4L0/F72YvNB/PyD7147+n0uJb9vMiQKXrRSH9qUqzVUtLLqW
IZLaHOiJrbO7glEGY99D2ZfihW9t2zgpLyNa+7ui/hHQJXu3q1eimxie2TaZACQ6CREX+2H245NT
/aCc6U6hHMp1Qnz8Nk7sm7CYx80QgzV3eSyucoRPq554r1VPxliH/rWPAZhnY3SjZMKWirv6wEd5
Tkf9AakvPXspMzjdzjehRZooZNnwCJMAvG8U+StyH+ydp5JvKo3jy9FlLpBVirlKShWMGOIIzuCm
o8I4xgHH2TOi1I7/3aAd3EMoVUho7THYN2V06nJeiggQvQUSBV/MiO4CDzY2gaMDUimHmXxYJHh/
wgFp0jwS5qB/8nHrVUPu4Naa/A9b1eUmh1hF+5QowyVgvIxh1BlALC1iCk5VlJhrGTvpg+W/crLj
s13injcQU8mBrPuozbIVKn6mR6ZvXnp1627CPBqeFph2p0kqDEq1TnZeZKFNqhUWPedNyGG+tQEw
O5KWhDuDGCmG2EXoTecimkiwQvn2KslkOSV5R5JMUlDPFvSb5955LUgbo9ZL1lkg1zUZ5mfQ7eOp
8JnVN6y++6DzWLG6HGt2HMa7SoXey2yRyAjwBGfDoS2sn7gLrbsuT9/lPA30gSax85Gy0WZf1hDP
33mD7axfeAheFaYIzmbqHmBdhVf5ko/alvBFwCnwSfr91gpSi8Taoia+DMxCLYMBdOzYrFCwxDe1
VTRr2yn3oeUwcDQ7a8dInAwN4DqH2UlJVBEhFLBKPkUmgZhTXV7pYSRk2bPTVYN+G1uA9+rjyFul
UYkYPQlIkMeiGDtEkpdyyIADM/4xG5iYRTqqB7bN2BkIo+Mnp/LCFBUmlp5rOS6r9uCp4WOQ4GIi
4aFadxEKOuUUrTXZ8zQvzo6rI6gpmvSYrNgH04ASB9AeRdUyoezWfWO2i5CMaZgFbgNk4cnBvwnq
QANY0HJnOepspHkMaIyJtJVmyNRKsTbNNgMlg1fTqYtx7yXOLfrgdivLkTq1I4Vvrpb8kBHYGsy9
6DgSqzB3y6/w5KXMK+PWaMxT3LNtbC30K0vRrcpwC9t2Xjcms0/fk/IiI9iFLY4FrLcuYBiYG7IP
6LwpbKm+xMyupD3uZIiYg57LM3Mgchl1mK2yPkhu8hyc2KxZvmz/qSJ48BZdCtNYGALbsCIvJzAn
KM4AQC5i69ES0Qh9Frudo0mTtiiY1iJmljr2kbWtPA1QJgovCd1lP+Z729xu2NeO9305eWdqoDot
wn0AWHUhN1wHwotgznzvDdxysxO6i0EzOsvloGGEXpu5BJxZAY/WEgG0xy55m9mkoPQxM9wgdqAd
ozRhRndlTd+9BZHYNOY56+GBOWkF88AhSJEIDuyYZcVouoMIlMz9g1NY+xhWyWU/2g5SFJbywIj3
rSaprsSq35vjOfSGdmOVsYFOsQMqyBuvVDEwP/bVxkm78cmvW/Km0vkxI6+H+lHs46JU1z5cQmLk
kvA5bucnQl/BqgmGJ3ADic8zgBlaibsrhtl+qmUao7eI+1Nvs8tlNUxipB3cVtsa0NalZ6NygwPj
PJdWBGka1c2JDCGM2kIbr03otLiVvBtNFP2OrTvnyac/YTJzSDIiFE3TWkLt/O/VAC6+jNDeCZIS
VjR97lRkBveeAEamptQ6mW76VuctWZLcrpSSV5NEFO7TUkbs8OIoHj3NgjfIEdOo8Ac03JR9QPBh
VY1Gm2F3B1uL/jqZAV2QznjbZ9rj6kOVxTabHU4Z7btgNAHfIQsEquDK+KEYRnVtIBpfO4ldsh+H
o5INZxle81HmB3NQ32QwunR7zfqQk3oBtrC3r2iTvJgUMoXbalioSXwuyvyUJ9ZuJgbFxVp+USmb
2FG4ejzrdb/k5OhjDq91laBPV8N7WTlPmJvKcwYjdI1LAi0T8uIEVWlNZ/zq81VHLdOVkfjhJhsH
tTFQbWwd880ZFc+qgQgg2H47a1qCZEqjPs/aOth24axb1OPCIjK4toIjQnAu8R6Nvs+8f1vHpzlN
1S0xH9WFr+0j9Ftz13b9vSq8FCEm08oiUMuonYSHufLu6kmZ1zHtcNn5HaMmxNXD3M4XiY262gwq
Yx9FvUaaxGQYPu/K94IQi0t+mhJ4xS5NVyQs6DnLZjoPlXrM0ROFmd2/5CSzoS9esWOxL8jfuEKc
3GEH5wNOClTPhYvATuVqy/MCNNgyp27L9LpS7mXpeenlgDeacm0gztKGdEdOFasai2BTVPZ9/JMy
EkkaRC2CZ9UhFdVmKAsfH+e+NG25dxqwQFyxB3S4L3MAYC6WBhO0GLF4CzWooAS0A9ZoZIst28iO
ZKcygyT5EMTsHoIJK67QJpNQlls8x2geUh8nZjvCJKqJebOLTp0Mb0mbV2IToi1AUVDbe1MDBBsg
2m2D2X/MxuADnRPsNSfGNUuTC7B8B5wjglcfTqd5INdK9OnGyOKOXbiLphduR+VF43WOF2AX4GAt
+p+6NdIbMIR3uaPijS6YoUxZ3KzzbMKW02dHpV3EQSNAaZkC+8mDCr4T1CemKfHWLyrMOuRbHMiQ
ffKT4W0Qz2PhgS1ciJbdtIIN7t5ny8CD5/iBuwBPe0BlSPjDIzkdqMVEKeVe2/xbK0JxYRUb30/u
k442I7ecZtFFtDNFxTLWmbG01zsvw5+QVBDo5dM4FdeC/vcFOz/aTgpiQk5cDrg4utAMSLT3hNce
HYEmB4aY3VvZBMescNGptwIw5IgVbxqjbcfYmygkxjTUTigcHTIj3HtKasQA3nDZgSOKksJHgD2T
WNPl36ZNWHYAk+AqoqnFIGu/RnhQVmOY70k2elC0Ri4M0b3gYUaayjJwAKwT4U1c1MQ2lDGYMBop
GmWbtWgQ64RoErnLkhkh+UxUlZrK4GLMunDDVMDd25aRrKS5McYZwBkiyvp56GHANnQ31nXO0pxE
1sMwv1hIYDdZ1C25HUjDzcyx0TgV7QYK1Ec92CPtW+/DdOonvKYxAzcdbkKRboVPORESsjlBtMl9
4xVCH1oFlBu50jtojjzfgcFdDDE2Cmu8NAKM2fMgXhxIvok3vbO3Z+rc+LtYs93Ox4NfwgyIM0Kf
4RfBC7X1Y8wGjrKCcAPK9r4XFZGE9TfTs0/SQ281scjRgInPPfpgrDM4cLB16ybGhZ4GOI29k0Ja
jeceu+sorrNyE8y1JGsAf61E+ZthoboAw+eiHAxvhhBwWt+Szd3mwxodGZI5Ov8XrF7kg+1GCU5L
ZaB8nV0Xk8u+NIOC2npPuvrcTAKBJIEOSuTfrXI6BdHl5OEuLRdVO5JeKoUuu2rxPbFcK2MVh98y
P7/zZHFfewoVdv3Y0m+4WHJL1k3AJt0hTjcDNl8Wxj4Ac74JaMsA9Od2GRo89a21LtBWzXP3GLcg
LuglQhAIM7YmIjhAmjfXb5Czylukd/uYR8Hay1AqpUs30ADnswODeF8rLAALcvLMCJBbohnFmrS5
N4ojluzezdZeHDx6icHSiSb7t+v80+jql+G0SorFdLU4/X7b0T//+OvL4mRNQLqxrH3+7xD2m9Z3
3z9f6m+G9oDx4V//5vMHp8ZAPsE27vNPv/4hylbUK6Nx+euPny/x+7cMmY+YviF6aG8K4qKqId3V
TcFH8c9XttraQovz21BvThoDQA6b7feLff7fr5/89cv+9ipRYN2XM2m7vzy/n4dhuDAH8TNHq8+3
+fnjX47vby/55d98OXFfT82v11nOXtSVj4GmGTVF58hlu+60RnFwNUF8TIX3fYo6YJDjewBKkFq1
240CS2DtxzM+ftntJhRFIFsQ8Lk80baphnoTmf1wY/sU+OjpXoq428ZZ8t5n5TlXtEE1qpsVylTl
ZAsGG6ZOO3pc6p2/MdqsJeAkauHC9M9RXAZnCVClMYbwoNsYBBcTYjLbofmWWa0vTLu/MeZMUVqJ
4qDCGCROXV5WzN49WV96flHckGU2egADS4I1tmxA4o0fo5whlPYniLHoLiVJYgDAgbjG36OHJGEq
cMYt/qiS+lyM8zvK8ttsJEhwwKVoIKjEsrAChWusbUSi6zQfF9LXcMhBXV+owTilyr5V2FzXLrgB
DIOXLZyXOskNvDKzXDUT2QoOXtudJ9UudryHkGvlbICCli7h2tohRNwXN53VNXC+yjXsBiIiaoif
BJ5ErhB3ESAWckqiChx1I6Rk2sVJ08jIECzhEXXym9y4T2h1r9Usv/vQtVcAIla2hmzjDQePSwds
zEdOzWbZnI02HramW+NSWUR7aUj0yKTslbREsoP3ps40Jqh7+nBdFeKqgAV3LfxDUwxn+hrvBo68
yujWiCNHUj7ZB8WDO8EPf0zJ2byMCXVJFGfPDqbX2gxuXKZJO4WFCbq12PZD260pFdUm7NKEHm12
W9shQQBRIPdjOMES54HqkLQXW9W299TVULr5oQzBbCr72eoFZvKeQqSRWcXR0k63U32p2FFf+9Ww
jZoraYTJpTMRsWly1cMI9ZtdWDhYKHW2Hucp5WeDg8UDFC/hGK7syXjMrAJfwiyIJiFFMSYv9sBW
sjtmcLVNeg/wN/xdie9q9iZ18DtaHjGTzAk/jCxTD8E2a+AkOrg1BoDEz3rRE15/ISZcO3jJwrU7
R7i1zOQjGwGkF4b9EU5pjFl/IE6j9fyrmPRqE2stvzAnj0nCKZy6+oa3ps8F04SSufKVSAkMTuQP
nSNwEeHisUg6c5W6brdH10wiyaasSbQnhYkzQ3KvmYwnsvTKtd9E6b0cPxxDGwd+CPPWWGTrooND
XHlvGHmGkyLpbL5XcJX2zYxxPLE11J3VZ2zbHLUsp9b87jpUkiU+97wMH7LI+WCK5Cg5r2I5HTJX
HMO45SDBgewR44tV7KCiqyOfgS6uXnS9AcqvrHoZcbbsfBsBZFt6IV2j5tpOLTJjjAWAl2WoMatN
rJgIGC5m20Sh3ZsaBUYB6ms6f/MNWmclmAEimaBmZOWWVKlnUHuEbOY0khjTPWid3S7jgakbRlZt
L9naiX7IdHTput8MgubomoobNaNriQtgjVAG6wvcHA6MnrHdJFFPjKyeVrmFxhffirlvGvet7CQP
DSeCqutiC5MJmhFrwJBn1+2LmcWnVpqE09vzh4ExiJL53qqHXfKzCyNy2IgqQYeosSGbP7kAMeCP
OTVE6jyZkpwL6vxd2DrAfYUk0NVGn93O0z60LS5ApChxnq9KmwY/2+T4oplQ1sNxLDb5N2qMsY2S
E5j244wufZW0RKAvw2co4ndBSd4GD4yn3LWLbZY8BQbCVWCAR22EGBpT81zJcdfP1tFyiP4aHQiX
U/IgEqFWzBQjXIyhWODYxU59uAkQrMqnCHVptJQpyj5R2HLTFf0DoNtru0l/FsK/9Vvgt224+Mhn
Z5Pc6aJpwOxr7pEpvy2y4jy5lrFhWGBL86O1bWuDgfWyiJrnAFT54sTFhzwUD/VsYJIuUn8twKpw
KeEwG2cA6FLkW1kRkFAQkaMcmgmLD9Pk18CEr25QrEVnYVwlRvpEBB3TCXsgo4zJhwU4eEW0L6Pr
OXpKM+eH1UzhVi+tp3n2jmlJSYEPVN7ZJNZKe2WMQ7NxG2lfau6AWIlvOuX5MMgXoUo2LERHnPsW
9r3rPkmzA4j6NhkGKU8WOnwS7g6RFjdGkzQ73zTwnKKOpwwnp0EyO4tD1e1E6T/hYEpOjVG8ehR6
TWtYW6vDw6hD2mXD6D3AW8XMYXvI933qzAbViyAOJoGiGwcD+9mCOWmVjnsj7XHbIFxNuvA9dmKD
5Oi233d5dU46941g23QbtBmjD7mjKfrSm21yIpXohzfyb1FfI7Nmk5iEAVFfhJzOA31hP+HKjAN3
2vgWsEkEefW+sLZeyX7DT7AM47Ivt708tmFT4neJK9w428avaeclGQSuEGGwOYB5CZv2zvLoaTRO
/qCRmuOZv7B5erJVTRCH9+qQp5Z5UvGyxdPaOi4UgDpgX+932bjqyBja2B4ukMSh4mepOhqacLU0
mdgPqgRsWwkq3ejzvdtGP0M5HxCqkGjjZDyWBybbs1aLdNVB9Us38WLpUA1OWGyDioUT4NppTIt9
FfWHuuyxAGNFMQ5Yprx1mSHEc7PkMaSRCcNkJC8lGW8sZ3ooy56m8IJ5qgy6eTy+B69fiaYngDay
jwJP8EU/VntF2ufGLRz3IgOA1S83qYH3b8NvnGDT7Zi3JvTb8Az4IEPTuODEphAxTUFNM5HObJiR
u8EXNWIcWinGMBclY7rLJvpRJoBoZkWydGrVyYae0F3alf6uM+sJz9L9XNnlB33xHG4uWnyzPs4M
aJ+jLHrunNajSaApjszmJEbG6GV9CGdiMRuVEwUYzNc5VuYGguyJm+gDn5/PXCSzybhBBg4B+EoM
RbwJIyKKxt56iYjk8MmyKhws27yc1PVboQFvY0C7SoLFNy29g0pxmYCnWlA26PyR1G99okPqPj2u
2bgR71sY8hRY6XkiL2OPP/luDHeo58RGK7XzUtWznSHIOnmzyPS8KDZJPXF6zI6YB8FIqA36tbI7
grJq5wkM7d1U6acmZpzdxN5zV4+ErIF5dkIb/VJ7NmJKEoegTCR8JyOyb4TG9aYGiR8rvva4/UnK
9K5St8fq4zYhhD/6nVo/hx1+jQrfgzM6xGSOLI0N+zGuESIf23HeuBrRGjlR/dGMLiv8UswJSBsU
QQEMNb2bzZtWFYtkE8UTzhTSTadw3accTlfL/SzUJfpAZ9OP0JhIeF1KceD9Rh2f3YKsXbOn91nR
j2TyborrsQ3uP0lIMAq6I61bmtJl4kWbtKab8usvu57xukIcZMmKwVKOm68QomaJre3HCG/mtosI
qdE6xcA6YJZoZ0z8HW56NrBs5vceWLtPqtXnFxkJIj5jSqcU/MLnFw8IxjqWIG3dzujwzPFFA+2R
swFHsATvX3XdC0q/EMeXtCDKkdHYtrUJbUQnp8F7JC6IOYHI51fUuZvM7uTeXPh29ahQoNnVZSgM
dfz8IgzCkD7/j+WKyHoaQqvPv8uQx41N+osk1cYAspIFLBW2A0NUyMXkD5juwdFkCES0pY7D5zv8
/We7K5agcWA4USHt7uR2uL/6mmjt30ygXxgie1g4wK0fPeNBDAF+b6a0Dg+fv7O0Y833/uvXJ3Tf
dBEG+7TwMIkJ+MIXQTmrbTeL+0/mj35l0KyO8fL9z380jijexoX+NdshD+hWC5+UhwEQfOmuvJr9
RyQNfH4L/8uHzsuqSDdCAZe4ELGLh4BcoRLTzLpMuBhLo2+BJlNWcAVAEDKWL5kmB32+8hfQUeGE
vJ0ZtlpShwlkU0lwVQ9R7fOby/6dD5JB4fht9vGXUIuSpdS0S6xSW/BOGHbf/gZPwSjx1yNtqwu4
jg2DK2h++JnWqH2vUq9Ag1q36ZoqDq9MBInvk86XCY1khnF5u1fEdWISsPA4Um0PwrdeM3duD35C
Xlzuu0eJIwTMgwCKxPXbtsW2myCzfn6hn702O4hn3dDIFYBsn44GLPXPb37+X778URGNgHueXPqy
Y+gZi4lFfOmtyX580nnNKKe5iMylg4ONgeLysfLsiVZa+8oa98oT8DvhPAigENH0uUvhaSEXIJJN
9MbPqOKv5364zX2yBY0nrOBMM8OeLq/xNLOvvUCyemON9rNpmU9un+hVG/aLj/8OYOl2mkcCIazu
QE38o4qom98it3tpyE1B1cdLu2V5LcVwiwLzSfeER4XicfSoQGT/bkA7vZjNpl0Lwhod5x3x5e2o
SNwIagMz2IRUDHCpoMm/8gda5pZlFye7RcBOaQabRzPq+y9kUyWnyyye2dQtf/X7i6YfxdChiw/l
1F58/n2+0NBEyp59+d6Xf5rky8X3yYr6/LbRtXKjRgeT6P993V8/9gmW+vzLzz/PmoQxo3HOFQDb
DXLcch9Ndr5i1PCzcYezk6N2aYLkJWSIt1Z0m4p6Eo+SCgAnYgBCXxlrX5yKNPRPqsPb6OXGeQwL
b8Vc8FZo/zpUEFwVlHTdQLeEGvPEY3YxKIZ3jr1MwlwM1kTp1jYAatfmW9pfKPgJ7uuxreU9t5xp
/Oz6qr3GT56UWLDdSpFZlIaXnjw6A5wAP4vXU9Cnd3YB2BOXz7gqqyw9eiMJmLoYSdzktlJL7y7K
CT8QdfutQea5q5B8NlYBMrey9qJqHtj2S2q6Zue6Do+71thaaJTXRVLO8AHMezNtxj1RhBTdhABI
nxpjYrne2d4VdMz9GDf6ZpzzXaON9ggj/KDcWK5d0B/Y+sd9zJaFUhHFdYzIfEcnkr1+a/6UQLuO
uOHXoAz7VWqnL/VY0aJx5o1kzZ+GZ8P0+6OsMoibebu1PO+7zsnu9PRt2+Q3Xht9OECgTkYs1lFE
pG7cPw6ZtTMy7R5Skp0Hg+J30rvW9fsD29nHQpHaMFcM6sxi+qi0/9RYZPE0yyBAV/KKu+MxCWL0
BmYERNP2t34bf0v18MLTnrdYHRzbYi8Rxw9OgN3eReTEvH/OwQcUGfdZO9QAnZqBmQtGLSRfP+Bq
Wvlwmfreg+lFwwYRKkElnf2A46Q9uliMV6LNSXSJ5E9CHcOdns9hCfqISduROWYRCHTBKsQhPN87
bFYK1zJ3ZvFse853WYImcukLrpirTZtFC90yjR0lx2OHyaKlwtvYMUTqeszPCURiWr1UuWzO7Rhu
jbXvNCyicQbXIKBEEBSxInnnBnTeGyCpmyHqb1LEAP+HvfPojVzZsvVfeXhzXtAE3TSTTKM08lKV
JkRJpaL3Jhj89e9jnouHvqfR3Wj0tAengFMoSSmaiB17r/Utu+BAKQH3wseMidzyW1rXeOfh7mpi
PWmGbe6cVOPcLxbDqxwliQmokwbS/BIbDIGrLvmtWQQ0WK12qtoeYdJ4mcv5p1iNz4klH/LafexA
iWiD/aTL6T0pph9Vklxcez5k9OztrCFeQ5Ufnov+bJmajUXOBU9sfSaJ6xd3P8cdEj86RfJFrUVq
S5UcTZWfWejJYnJ+O319xob/PRvie2QkzwL9ay4QtPW2XLN0HpaqhA4y9MMaM3WGJfhZ9t4fIh0o
iG1MM53O22k8WP1vNDCfk+F8mC8DrCfaOyyUS1t/Kd3h6iffUIxonkXgoOM5u8Ll/5mvCZdILH+m
/fSmfHPmTIR5GT43r+hAhwJnNAL3nzyXaZjp4HAouK8q1t8Gz0mCDJ0wfXh9167fB71IR1Efk6kx
5yfL654ND9dDzzSR1gnOO8JvN2h1VhmgS62nb30dqzpDdpT1JvECrsWQng+e93oT6EK+ZO3Q7IHY
MOpvT8k4/BwKnbgJ9U5AQh6ObKulUdLsmyL/1M1kPK9pPZp9j1Gw3RuVSRsUn/qMhtyoJJRZY75a
k0MXjGhtNeb7qWuhQzPY4HB9n0AKn9V9s9qGRPva0eQll+08KHpX7rpmmTYggSg5YqvEKe+Rb1+J
L2JIIKRkbaA8IwnMeKT21ccXr8+eZC83LZ3XmZClbPX2VhqtX5w8rFY8gGSy0P4r24PWeQQpTKtO
+JjJ/nG0tF+R7z1xhRWVCHv79KBilp6yCUmFC8YkutPG4X4EMlfH9qEmyLEkPoLc6TcaTJar/0H8
XI0+EwI3f6pr9TwNy3sj8Z36RkHAUnnuCgYgGrdnstE/GjSwjPQLYUheWI9WjkXFHfxP3AQ9duwx
2SbS2vWpjqLGnrZNlfZ7bPmoXHukJL9itHQbf4o+FqlPocHnIGVFJtoD8bIbOAUIaphXjtYnrYnT
YmNRElHzNQwzkX3aNmt6IkHVdzMiQ+uciNmVa++1oX8j2+6VqQVNtJEOclrI76FuOXEa3qOexvux
/RnpZHNzyrrqpXbJjOXLS/23GfSyx6QQQVwYDRDB56h6g92Lu4LclDjJaAU2ERtPB0jHi0DR0tjf
KryqQvQ/GCYBss88aJOmic1rmtC1mTrVw6yOpjn9jgbOL4TRP3SOjq06KXVCl6FDzLC/aIuyuU6P
cYePeUZNoID1cEx+WfovLcV2NOYrT4ecCQNe/obJPf0jUFKdgXGsRdRWJ8WIlYESuJx+qdhNL6nf
vccVCbJOr/v3Md3UDbPkT5hx0wH3Ezb7si6PCWuJ0BhEIEwoAw2nW7BoXM8sMhbUoLRAF9M61wt9
Vt0lH2dK9Ku/yujJKLmLPfvqzY54btWzNeUo9WrkFQZqPDsaMuYU4AIw/AZsR2Uwus5XRFFzahew
19CEtXCM5H4Z4/ZgcRAL3TzF4G/FRBQ1yNdrh/OlrusG4+f+T27IQ+EjeyLqiPXVNJvARcu4WTqk
VXjhBpJWPbGbvabd2ob/Qghw8zxkOS0U0U97ys2U0JCRBvSQp6fKVo8t87yzLwb37KStucNbAlSo
teszUCsc8oZ58c3iM16BrBE+iuPMTEzCwT6P6x9eTUzqbHB78e6RJbD6TtRcnOqZFrnegM9KLQ6I
eb52llBL3nWArnerDVMVpXGgf3bvZKjnbn/AsKOYLYOytf09IQMAzHsLTdAKm3KkTWnNJkoCPcE+
OTHbGlvJ9faHoVDuaT5Kc7E8eAzuHfLvVlciok/yh/xzVERoRZwZZ2FWJocJ1a/Z1uI8sxluG+hR
G1HPRNeOvf5MrTo9u8cGcvuzZ8PbKHTbJPoH3Ec0MP2aStm9DMaMnRpuBi60zNwTzYz4GgLGo1W/
xtDOHm7/A/dWATHhQ9TgtMnqkYLXAEmBMFF0532/XJMlYV91qGYaQt3As3N5QGWJczJV370gGtky
OwDSYM4So0sPDhO6rdP2C+Z0xD9uZF19d0Y2N0YaeVbYIoibTbbClSJcpDnsTZPj3pAtzkZOoN+V
rzFcLwe+G3R+Ab817JVOz2Xwr7O3l1ajnvkugZkNB8Wmfp9nrQH8yaiR4U3z1pEA9sx9lKbGGR43
Oj8TXBEH0IabPMNDECNHhmQ5LmrUSXu2jpqPxSihnCgyIzuNM3b7zjlkhEkOC1AHeDK7ZPVZYqJj
iLFol7mzx8BLqN2dEeUd8pgh4DUDQD1EB23OoKp4rUIwChiPnSnt+WJLj3cOl2zfODTitTUaqu8H
CEYT6gvEA5goxV2UIqjsrZ5a0b0jbfKhBhti0PijgtJ63Etvns7Z42boHRuRYnrvt3Lh5CetEX8e
G2govCw0RKyO2A8u8dy6lySbC8g33X2ziPPSExc0u93PfNJ++0IKtKTlZoxXeUsNmqovuRDodTi6
RvmpqDAfUwSWBBywwizjp1DqukzVc11NOTNPUhPJ24a3Qg1n1WybFaaW1NVCm8jd0CtVDK9R/Mkj
2R0GunlInOarm0Wn9b/FZvfNXLmNWr99TxCJMdZMOklMRmS+NERO33uSHNCJ9d9qvM2skp9aUT/V
BD3MYDEQshD4kwNdZ3NN6HnWQJlSlmpRCzNAAAWEvgLzO4wCxlH8WWQ9gloLjmiq6uWSpV9FZftH
xm40UJ0ecEGnGmjPyDDTCEux5tiXvGo5EXdYsmOfJliX39F4BcpoZXBNI2Y8dqQzI3PecclkD0Ms
f7QkDRrJOB6qmAPbIrOzn/VlOJXipMgTWrftGcMxOEdjqA9xbsVUM0NysGZO1lmpY4cs453ZyujO
cgreSr0YnizDPMDJinI/oQZHcT0zWj1FWfIw2pN2jJhJw5cgio88wGOVGCDDZg+SAnw9yKZlWNIj
XJ9xPYQbU9IeyduTGoxdC4AyILnqmIxNd9QxX2U2CfPOtDwWRvGQtKVzgI8aU3MY6bmyG22Tz+49
+yHhx81PXiH9mKzJCKDr/KO7ctBqOnmmWb+ZTKH2zjh8VllGILmdPqEqXt0m81ll4uKMqccpmPqi
r+Rbl0PycCSqE2Yes0Nz1oExmNTDBM6dCcmyfLRTN9JWtM/EdZIC2nCiMkfeb6bIEVbK7I7nC0xg
0jzYpGLM7Yj5x4UR5lXiCLEJjspj1UwC/7h98hrYYIiWmUrY7wWKCMuewAR1E4buSnwai6Htqtyj
h85EApojIFV/IEKQzsLtipXVMIV5ek8SYh/12EKXV6B4uk7XrvHcU8+lDaqu7oNaUCIWBijbnMoK
hTnuTxQi9IH5Vp7Izr1vP06jomJa7cQ3s58uB/vk8IBvIxs2kGvbCySxZb424un2rwjoRqHp42kF
U4DYu1qBgUmPAippb/gMwq4HhAimt3cl7FdsGFQFmXclpYDMA0Ctraiyi6szN2kdhCMkBW19xHGX
2u8tvha8wNDubtZMPdY+Y1W+cNZnZraAMk2iU27kFJu4aer8M5GxfjAcmsH9YoS5nX5WAhErkhbS
UVevvTGJnZQMcCsCz0gGo7xMUVc5y1Dtk5DVIdmWK0oAAzgmTWR6miB6q/iwGonNG9koMVr5hjpw
4N5gnovdnwXNONAc6Usm+JaAYonZaaNjYXHF0UXdQdY0ADH5L6ODZjYtXkQ786NzrMb0TA6imR5G
i4qr6PnyJEItGXVNCF5t3Nz+pZtzoL0tqbkNUCQW0c9sil7iQbHSMUNCvsZpdySiTPraH2ua4Py3
VbmdFiY0YPxoyFBjzuV2QWKkteZv1tPVwpY/GA29OFMSuAvcDVFWC8EsQQohzZoIiumc2tYvF2IU
VXV3rRMqar3BpmuyzifMj5Ez8i7Y95oU3CTTfmp5SOBnBl6vvcwFnvImUz+HkbOY0zD10VJutiCj
PlEZhZGGyqwHy8mVYRiZbbjvjCRmchNnFB40OPcu4kKrLIDSGcnnbT9ZWtLM4+qosofJtL+ShqND
4/Mlt/ZdBwVm/aczteRcTT+ShXtn1JqGU7PCDo0IJeX2Xc3sXhAIuXeaGZo3CRCHDgNBPw7zrkw4
5AJc4ZhaSO3VSYb5Thri0Or6demJtOnacbjUzNxLZqZHN6/m41oDO4VsH8DzcXBQ4ie4VfEwUUbq
s9lh+CtCzQKklQ/rhGcJmLVVgZRQcqrR+dnHXXG6/aFN40eSaPGd0ho7LOr0rMFcirZ05oAxcgg5
wfF5T6SGfNZWa8ifnh6iBSc46+gTw/Zpv5j6U2MPzo61xD5ZY3RCjEI9RO58wxH/0Hrth1/A2Wp7
4zEh8iAYlBZKh01yfaj0lehAlCqkRoaJ2bBeP9prd7bCmSaiu0XQBOW3PM/+kWEPAYmc+dU8uBsE
Tvpx8A5uW/h7mvzOBi0Cg7tWDwqpE/+Y43i6yW4NuKFbgzgPbeTuURhMG58yQa4nNbMz47BnADPU
jP54EcHI6emPbEIJmkNkDKgfH+28ubpzjKVsCTrcPX3pojbtUp4lqV1rKhkkDhRNhZM/i8GukOF8
3xiJjoUAG7onfi+0Q3y2Rm3rrg1b6bwNjUfeM/kcuxh1T9W3bx2V8badWYNuCxHtlRq4guVvmp7t
OCo0Moqtz6VaT6Ojy9mfAN+h5e13mUswu6e4JSd0TjncWtWxdJn601mbQre8B4S0YENT7UGHEkGl
iF7EFCg6Urhctc9qPPbTu6FhuCY8g/rXp//N8dAYGmCQ3R2uF9S2E5vq7ToBV9ck2jRh4JknNyO8
fWCyNgn2o9qCTvS6UAgGlK7s9TBQDDhhKUP0XcIjgDDF+FYqmQPeyUCrBW6sEbGEJyOK1plGJq46
Ogq8q6luY0+sMnoGLFimwVKTI/cZhmmk6mHoAJho9FwA5ozxgI3fdW7yuZr/h774LCueJoS0iL0N
LTDVajv3pufYGN4UjxUeJUgq/3wE9Y6hd4bnOxbjC4lkOStWrlgfSYKv2isxW+yP5NAYyQ9c9H1Q
SYxoUCEoS/hH9eDuVUmUpBkRMEtv7VvHwE63zAv0jiU/uhLuwZrsyAuta3jb4GC2KcpPO0Zkgj6A
7Bva3iAYScgpnzjHX7UYg6BrIJhb16up34HERLXtsZL3igMfseoASCj5MIjQqjSzT79Xl1tLHRuJ
BZQfPUYuYJ46mQo04ZzdtU/J0r7somalXOTlQ+OOAMD56Vr5ORhji42Y36aBZrpUgln/cigjeO82
7XNyrbmPf62Jo7wjblnufJl9klSSbFsLswwZnSlI8lMBe3awpb8tZt52T91zJkmuLVOoTUnf9n2C
cYZbpI53hRur9xLPoS69tZ0xfoNlxRs82/qDV+vf8/wcg3H8oFGB4rlaIPQKJzvY1tKRTOpagUaD
qtb14q5uazKUzPFizdOxnDj8+YYwLxM1Tlks6KxrFe19x+c9iSCkVMg30fbzODcgD0hPh/0dg4NL
O6DwnlZ92pUBwKPgfVyfkM4YvwZfvZpmdYEpcJU1OJCoI0gO0/tR78SR3jeHnNFgrEefWa5Pj623
LFJUifpKS539nG2WRcUqNItXijdOxN7HQgqYW+BzdkT+vq6HvCeoDtywSdLPxI1e6rx9rBbxY1DJ
76JwoI8Tk4CXjQgez94impm4pe5zS3ltSTqEVrp29gvKXbG+RO3MD+prGnuLvVohy+Y+bpItVl8e
74ayA9/tsFkghSqdFdkvujQo3MNtw4442+qwnBmQApO2ixWGvxmz03QyO++z0b1jLnzcgSQlGin2
rKH5inqwhgYPlz7aL7PHnJycVvzMgNLUpoId6ijMLMTqZCTb82gLBilsftmng5l6Ey/+YX13zaxf
diUfZ9a8l3lguev0LN9o2nAddWrFcS0nZou8rha3slcDGOVl0Cvc0j2tbqJkrzU6vM3tk3cTLu3M
Ufetpz2Pk9AYx2N/o4poFv9qrt5gtbARWC72zcFnkUvwWs3uFRDhcriBqG6vS5z5GwwSFw3tNL1F
7m+MCWEcs2xrNyxLEeJ4DBugNflr3od55ZsGGEtYHfDXgrEEx2P4W6XEVWsLroJwOxYwPfqTiqXa
r3+vK6RWlK5eUExIhZAMddEaUC6YmKoLhM4xuP2s9d/C4f4Ej7Sp4wZmznrcaVwdYrzFmzSmFxxR
a5eeTSep+pxwRZD7Ju2QisyKwWGxbUYeCg9PU+EQ0EG1tB68ik+ztO663MM+tnKysrQ6FC4dxShe
BXYOv/biZypU5cn24FMl69m+1JZLXttfdsNJJYKVv0loQbtJ4+8LTXdCKp+3yQfD3nG44+nfFAWW
gZs11xsiBujm2imcqzDK403bcxQvC0oE1/MDF/gRwx0MGZq0nluT+EXkbQ67eLe2K0j91TgKrNsm
DweBAd2yx6KhhUuL+2wlulftR82dC7Pcf+0x1kDhfUxBqSJl95maipEjI+StqBP63mhTftG+fxZy
fBvWU1bRuadhAuSYxmzT3goGT+RDhrebBMf0U5q89J1w9qMPD93JKWtbXBwYkLpDjMQfjeWCpGTx
aRmvz6O88ZEgg/Np/9zWbrx0NBoMFOxzfZgGEn1rCOUc7K1nr22yq6vEd1F+gjGbfzAG1RUYfrtC
iF+g6cXJfLTyVN21BmEfKREKge1mzZZ0pfw+o/ewLTICKbjboItICo+N2ntmnLOtZGIGfIsdRmHk
QbjvDN6gI8lOofTn13xUSeB3OSIc1TPi1wdYk64jAyQ9oS6N6KItrFimq148C00ULz9ujYnRSusv
h6nvHww+I6E1CNmU3R1FKttdp+57Ol4LuiUvi978yuiIyOp26HCc/RTjGlwaeBowI4w0zbGa+t1u
sEb22JgCCHMDDMcEYO/cDg9gjzC1qLx4MiyUNzXLN0aaCVGfOWaXnhM8/PcyqDS9epg5LT4tCDhH
9CR/IX3+N274v6QTegKawH8cN3z5lVbf//f/fN9QhyvJDMzK+hX/JBM6zj98y7GFY5mgHf4la9g1
/qHDUsBp7jqmAycA/tg/s4aF+w9he6AWXF+Hjggl4/+TCQXQQtt1AQ3phq+vxel/i0z4d64DGhdY
b3wj4DC+Yzh/w68MbqZrw6xBuFMbe7PWhQRKcuAcN+aXcdd9jC/aMQ7I/LOP2Iv+zYV6+AuG8C/Q
u78B1gABQW20bY9wNH4byIj/im2oK5uYKZ0XyZoBRGPhGE6FvKJzp6+LuR9Tuud8o8//H/7YlZXz
byk/eJWnLuXHdj9G/Kzl/ajtAZNtiVmO+pMN9qT8L37k39lHf/9F/8bqwlreRd7ET0SUNS6Pxhri
EcbI6NNgyN7+818PQcO/+3GeAfwN8Y6puwjy/k6b7AmTQrfY3lbm6A5xxB5qy6q5oySrvJYyOE9C
q6bYcPx4CBQnt4tfynxDxEu5YQSJ4QVhRqZFHpII34f4zmRWEnS3XbrShmFh4dbs9XG3uPp75E7G
psZTtlMlnkh6l2zom5kbv7GkW9EcXS02VkkYDhNiWjMwnDJ5H9EtoVJADeMYFJcLhHdseFXg3Exx
0xQgasUBph9FbT6NmExw+KwYboXtZOH4YTnlNUJ/dxehDqxE9577bP5aOr9aHudEgg6eZ/Lany9j
CgCW+fpBykUPI1cH80jvyaCNdnC6X72aefIs1u9buKR6tXVgkBVRQKKwV1mQu6WZdnFlTdKnfVcl
45FZxpdVU1FFC2OSyvq2S84WTftBH+IVqnLQ9/1Fs+W7MqW7dQeu7JIxFuzpbOQGc3VJ593pZ3Km
kQoXzicA1IYTFhy6ZRItMmL5OvfsXk3Tfehxy41Bxl6l2o5AUHpoNQANB4xEQP5mm38xHP+2NL4O
ozhvL1ZIx+RbmXHebD2v3BrV8lgb9b6RhQq7UUYhl+1ADsOPSrtz0CiBV1wYRTe0EAqctqkxg/5M
Q4KJPlzaylnKJHBU3/kyvyYOBt4YwVA3vyqZJiR4NPupQlyau8s3FurXuPldlf2vsW8L5uhrdZX1
2hZkuMqzMnRl8xFhf9RcZ2dWjActZ3q1m/JblzWxQQPZGHyf0ppfdWXfq/rBaamsc9KqaOACKwX4
7lH9ME5/winWAErAaV2R3JXXdSjM/gyRuNri1yJ/TWuY+a6DtsKixVP2XDUPx7h0MF0he90cZw+x
aVmLbw2Ayx6V+VaUOrEEGjAUaeCQTP/0a31Y9kx8yF4455aBa8wC0GAW3Q/6j6i66/63XyO+1BKX
zIw8vytz/rW2WN+kSOPZiHnmzIX4YijUhlHDdPX4IK2AtrRUS7nVJ1SvemZeCoxG6APBybd8Zrev
Hn2jewI5RHFjGOc683HhabS7LB2Fa6ElRxQUIQJemq4tzw8JxXKTFBwu6UTckI5EZXQ8MnzB1O5v
N9r3WHTa6BcMnQe+FzCygTU+4mJIAJsNUwN++hAYibxQaz/CEfjr8a1MIh8i5CdG5kyoJItHyCcZ
JX1PvJ3wnnJcsZhb+O0izUDavOSg/OwFCwrBm+tzM6vqJS/lFZA/SQ3F8GGQxLmFOhCuITPMCH3w
Bn6nwLxj652RjgNT/C40XO0q0Q/TiM5cLifXdFcqNCO1xiLIJ+8eUK5B0Bj7C0CHV63q8JKPXL7b
k6fnecC6Sw5r3HCw5jUs0rbcZ1kUpl0Uh+ROIYpG2L119zQxdv6EJwTfE+44YWaHiX7MaDb4iBGB
gzTh7cxjewPE7rs0hmdTZtfcNLYrFmVrrH9YGFi2/cgaL+D2+458nVyucW93H+5qdXf9EUueE28y
X4HJjdsNr7PaTm8kZ5lUbci4S4h3dLjJAWP93BoxhqtoLI/r4+TVwKmUyWIWk2LiNulrYb11rSl2
utfkG7t0Hu0a96PDC5nkjKhrReMNbVGk84rT7YDiwpJ/W46QE6h+dZkgJR/tkZzJAot8GfFL+S0T
Mn5IFotvFLxiMynuCDDiekvcXGVGTx7Nr03GTRWL+d2BZthYvn9YLOcpsZiF8sGGmb+s/PoxFSBJ
Jrkfu+pVM/NuRy8Y+8Cagbg+FAsBvG797pvytZ3Ua+evjezongkd/u8UtUycza/rjAz1xPO4tCGL
KvJwiSOm5nMilmWN6cqPLrVf2yqcYuKx/M4ClEQDw+ZpZC1j1GU9SlE8Gnr5WPrtH39xgwlDPzR5
3mPBHV1mLlev5TsxoaTRmWVuGQbQb0dQLLSVydZfRp1LQf40PhZGOQmXFYmqu5011iA4XFzWBJ0c
SAr48KQVpOw/207Nl46gAThKKNpov34zL2XtzNKXYrgHatMutOdWEj7rp+bzq8Ve1jPwU8fe7xiD
qVcFIpoPSesAq8KmxPYH+WW5/YKGhoK3HRMSb3ngYcx94F5ag6ibPenigCdpdBjso0Rb7d1++MmO
vGZbJmGXccP9SEWh3pePrugvbO0fiRX/6HLc66kr8IQu+Rm88mZ0IZH4KQ2lOSmCwbTCsSs+F8Np
ttm6qjETJY7OyNE2dEsLVHWAKyHJ+1oFMJJkLU926lA3KAWGhhgp6faPmapoFPiwbrzO2RuJjUuy
4hVKOrU1ZPnYVbwU5iwfRJ2Az+kvLdFum1UNX6w7XzIUF2ayj0KrRzSryTN79IlbGAXZVHOgR9jp
yVfyo8udsEkMyLO6Qnrl/xnial/iWgxQwDSBUeloYvkVoHDhArDRY5EqtNV4Y+88NLvorNWr7yZb
Yo70kFVWAylfAoZKE4hD+LFUf+rky4JCSXfz+8HEiFY47RJ4s/eja0GcjqZvbRL8C607YfnAPuvC
+9wOcV+Eus23YlP9TZJA2JTiAemGwQY4n3P+qwck3CoaDo05me/IrwLPLvfFRFlDbvhJZsN4yhxk
Na29mxhinxcNFJQYAaukKYwWaf90XB7ltpb8qNn8kIa8I/xuWyVNT1d+GY+T04KUi/37pZsfUX5g
sx6RXUfkUOUMgbYT+QDboiAc1LP4pZLK43IWTgnAKH+ZFrrvJmnDjJzhzdb5yI68sFegjN8kI+k/
KgEb0QpgEHVpoWuNxeqsgMIhh2PWVtbWZ5TMgO8RsvanUAVAo0H70AbY1ogmuRpqOqTutqbDxHRN
Ehtnmk/a5B07n559ZjJHQumFCm/euUCYeNbiJig7XCD6uHgHTXRnc2nvLelUp37J32KNxWdCGxJa
SxY2jOzsST94vgF7yiC+tUrXEBxLpywD8t8aJVxWBlwHApO+Frep7jKro49nw5Gyva0aphes04J+
3qoLJsJySHRvw393ymJP74SkMdP/ZrWTJ2eaz7HFxHSYMTd5ckQtONa0xKNfeMSJqLh9iJTQ9UkR
t6buTW05+3P6geopXW3n+OGtAhYQuWMAlTBzW+BDMNbFpH3o71ocoU8YmoMDyPKwNPjqfL1ZZ3QJ
WsYBMTaHUKKWxIuy0icrccmHGqb4rjNFhfMdMpblRyRz1JQ/SHa7/Tx7V0EjsUppj7H3Zi3NlzRj
+mC7R3gjn5EnwFxppbmHxmUs8+/J5aWKEqO5pICnWYApCoZoQNmM2S2JG/0wmPVTVSDb09r+q+fV
pEv0G7Ubhtop+RJ4ZOlMAgckcHulpCyBT8UbZGqIQibyuT3/XvTJCOeK7FYNrQD9vZy3hSW31UhQ
hzac/vVEsVCkrpfyvkSXlHFA4M+7yO0wYLF6xOpsyMZBTFDRHBcmRFNaXutJwiCFGrBbFuPQnrXo
obB/xwU3u3fqLMS4cEEaXYTYXtJtj1lqru00VF7UhgTmfubDVIRzmXICyRAe+nCXfJsYIw63VDYe
8UhRNUA8buHKu3HPTm8gJNBM/TW1oGzHhEMWnL62ftHCPpH2r7KcAoqtI+7f6aFMiQgxSSS242gf
sYXDN2CKYcnhD4nUFG5z/smpCG2qSVOuaQW1cAn3xqJd2TQxOzr6bx5jIKMWsZBwoHeVbr6tisjt
YDD/vVGYjfoKqkrbWgn94fQ2GUnyp0bHWr226kFsJHvfaMkyQhwIOqzFA5+xHhF4RHQOq2I5ZUFt
W2eRIhSomDu0y5HBXUkUEW35WYirU9u/Rw6sjAaZYjI3X6f8bPrC/V3G5p9KLJB21uhMsITppjW5
r44gKGF22iNSs3zb6zSgaXW+F8705Db0sI3aXaXIyTH2ACkXJikmXULKmWtIgn8yBkvjH7ubo9Bu
eg62Knu19CIBlC3lkRr1atNHNwsQNKln1TvDnNpTT2mBWkbT24HDZp6F1JQO8sceL3s/ctiweKSd
Ee+Cnu8chXqWWKad1c2oE3rvx5AbhJsJ7Tlt3CezmRxOE2W/L6xV9AZrHNEKVTPzPeRiFLGqITY1
O/iTnV4sO3qOLuiU7KceyiJqBewX+PGyjABdvbZpu098bQb1pYYzh7eoOvJ/n+4yJIGhOTvpo3mJ
cVkQbpmx2kx7S7wjZRvQoPvPGIGGI5UVg8DZiRAzraBV32UJl/aZQrjcTzPvtS/9exD7nMhpGSSj
hLjar/lVluft8Py+IHcAujB/iq7AtMmseyzia4ZD8ljRmY0KRwKznD9XUCeLIu+ZgYgnlBExiLPH
fI2ry+M+yBCCmxO4IvaPg8RP7YmOmYQzc4rrh/MMQDAUWScPDrZWWMne5jbT5LTJ4+njAprjDos1
ka+TXJ+0gshOJM57qzURDNs7mXBi7AwiaiSrJQ1XhKupZt2h+TsuGrU+yEy141YldRzQgThUno5H
zQXI09NvqPJQI48B4poLBEBfDr6Xn2rZXIYCY7XvKHKtqflS2EOJWIBYJbsG+1vgVNbPymjCzgAb
Rbzwp6slHzJDQPTV6cudoKrZNHb7iyRVzgWzgcRM3LU60D2YT4s3g6tikkZk9qO+tN+5UtCmuIZ+
h/s/yYjvTQAD7egXHpy++qkryABEJB5V3TzWqfarwQHILJvDV4m9e1KEmU0GexplDgNZ/2kAqhnc
G7WD4qDrfuuSbO4KbtLGrMDggLXeLcCDwFHO/raun0abk2w01Ml2lf9kVtxv9ErIrRJI6Pkxz5Wg
c5ivEIAonCDBBw6z63Pk4lqqdOTob9rsVvvFsZNdZJRX06MFliJZhjxZhGWV2iGafuJflp1oxu+y
b56mMnl2q+jtNrV0ipYje1I52ItYVMkAsnRbC8qEAMfUJut5sM0A5l+9i7zQpB+1aSVjR+aqpF17
y6mBg1rEfAKu7nnurMc+FRdrDX3sdBjTWWPsxsKaj0LwaQrHOwhbnAmMXzBXZxeNJCYG4finisV6
aDB57hBbrgOzEi6VRnAzJ5TAzctdWbSvekX/hLzTTbSqQrEbiSBuygdn1UIYdJNC1XC8G2A6BSOF
PfwTFsGoQSjbTg+DRWpn76zzPt15cyiSALcRstaRJeuK0cGAoR+xzDDSPyhUM5Azxz9O4rRBtr/N
16uGIa/Zx9RI6+ga7ic6PtKgORwxoGwNEpxRVW0QWxdlXh2cuiaOzXNfUV76u/V8h/qpC1X7btLB
QIeHS6BieQPLtgceyZh/1Zu2zXV0eR0TVSTnIqP8UUK7q3XzqZD9D7cawG0ojEJTqa652/ksKBBf
rNTZKzdfdgnuhNEwqq3sexWolCVsRdbmlQBwluQMleaJTJsZk1maYDagJXhQ5Qo8Ner5oFkdMW78
H6BM633M3POIyH6H8bgiQXshDjWfEUAz/7b0RjtOdvaE47c81qb9aLWWdaoogqJ1qc9hFutRvUO+
2/POAZ9g+GygNKDza8VxuW01jBiWjqpHLdZn0sMo7Zt708VxZq2aB18pJPWy25muK3id/Qu6o+44
yuJISN190db2aYb7IOJW7m+JNSU0nG5KaDhhfcHm8dde7Yx+sZUc07KEU5Pvs2HbfUKpG7k+7TQ9
CeTSvtdLuS9HUI8eSj0wMRzhjVVnYToelZwbPfhWjWWkt7Y34UtjFhhCUA4DlLmfpXyPMshwjqnj
CVQJCTkMEGvX6o6tvK2L2SvM8u7oG4hQnZ6ua1fHe1yfw3YyyyLsBK3W1v5/hJ3HcuPasm3/5fUR
AW+6hKMXKVGipA5CFt57fP0d0HnxzL4n7mlshap2VYkkgLVyZc455h2qMzHKQGkavfmucuEtA5WE
rW7CjZuyK2Rkg4/rBygzBZPw0FFQml7F4DFMZxXxXGz5hZE0JLlFnhQFGjgL68XU0PeCOaTDjALd
1czUy02i4MlVz+bmoMNbjwS6hq3FjjlOJRVLSpQjFwKho/cnrOKu2UhzyiRyFTSqoqATGDN789C3
jrreX12vxD4RUUh185qpH3dOJjBKndsvPVBp1xHLiX3iFGeF24Zx5KRNyNHoTW+k8Rg6nLgnf2qa
XZnDxuhGmo+Y4XhWpOz3b+KdRknvaRplOdw45J4S9zw393Sg4/tNNsgapMsrawSVgG3hYUgaT5+m
Y1FIq2hQTi9qJXwWDDXD1HBksfqwGkxMI7o15oultA/fdYFMNibMQJEwLaE4RS0bWbjVQLwoA0MF
A7sWBM0MndFJakBDrBoq3gpVVj9ewXMeBZUDhLVIml1b6Xcxsb7PVp34xTOoZReJV2APmthsaqOG
qLAKKVIsyBODRFtZhUitkR81K6I9p3H/gc7Hx7jOzOVCuP0prGJl1IiZjSJ3CaBXGQRMbBqdTpAF
qk6sw5EuLWLU9V8WO/PWmjNeDRi9qZx+jeMEHnnOr/H8sbRW4tNFOekCVoUIEcG6i8ZgCGwSrjYC
ylOYRprFSHZtApK+icitfhhlxqQc9jpIAOXz2AFLDRvGAZB67ui51tpa1kEa6g+jQAO6E3cYb+x8
yG/CtxagT1/WXMYMLtYcaQA+Y6+rFLRUguppQ+TVBDP1av1Ra7u5SdGq1hzJWy341IOYcGzzTHHl
WWpDBilqFSOWmEDr5l2ZlAOREgxs52VTdNIRhvGmhbmatzzvI+/CLJuPtCHTACwwGl8t7DetWzbD
N6FpqMik7KyDu9fSkMI9aWe3fJz0o6LPaPXkSXA7LadENNjzOuybld4ewypgetxLN6ECim1CM4SV
xAcpEPyjRdcQw6LWEPdIigF57KlyD1DtqXX9YcozQ5teuFKhflQICAHQ3JPQPDInuLYSi90o7KuY
8fMiNx9TOlf2WJVbPeatNVP5QWPwHk/KbRHU25hCsOrGk8DMcZMqFnKXCnQ0d/wHrsknVSje1Ibf
SIXmYLU9OQIaZDsB/JIuVI9ZBYy0ZbNMFw2rAgoW+livfzKdKraOOfcC+qnySxFQ5XUN69mfmHB+
ySXpHTYrH4sqEyDDfvcneTFKVvI+h6FH0LAGquhfeowm5gycGXbG+UrETuSrdYKEKwdXEE7RaVVx
SBxrgSxNTo56y9bUx5Ik7yclIGog5hCI3M4uAliLU2umflNRc2uMWfSk0e2hk3F272YeSdsKgsEX
xcbcjGZuoNtNxiuw5i3u5Hc5QTEUKw8t/SU3UU2wdvp04SBp0D9HoJjTa5L1U9riYphb475o+quo
D7Ej55ROUVSOLkTFaFVg/AnGh4STuxj2FJ1AFv90GtEqZfk75GUhXQSV2FyAp14kgHVP5+ncaiz7
Mdb6TR4mvAZUccuMsKczjAoMXfkkDYqJLpSO3ozXFJ3PDENergh8CDrrOua+mP+Mg/VZmPBI8AtB
hq/fSPeEyIGHczBvQjPx8xKkLGTPrmoipD8URiReiJlpY1dmmpjM9JTXg22nbLWATFqJxypTJOSk
+dVcI+36hAVyisq9uWq2rZ6yxJCM2yCFj+iGaaAOI3b1av9XsNQIaIBnDNkBI1RbJA3ibOMyJUV5
RJpSXXVxNyjiSz6CgWkbUd9rU3xP+jpE7UdoSDornlCK0aFkVkcklP6s1aO6xadDWyD2gbQHh5za
RWXEVNeVvG3y9BFdRn3WzX5XIiP1lzZMfCDqCfQ2NEPKLZqn71ZApQ3Tfz5Q7DUHDcuXMOUW+g1G
MAGn+X5a2E3akk035ELIgc5KxWdmGiUSo4EcPe05F+Jwhxol3Ar3GjIK5pLd0ph71O3gzdY69W8v
BCSOyld+RAHAbjDp51BjywZRdFYEGsAoRgU30061YmIH1IBfCJVx+5M/NlMErgHLaRy0zEYnxogi
F+9voUexQPLxGFw7DWVbjXTv79aF9MQRX8w0YE5rECCRXAoQjN8MaaKjKtZRzM2LiNzdydPhDLsU
4xcyLAOdF7Dx4X1VoZkDarq/55zzyq/ScN2RyzWxRF+5rn77MHLNgH8WfCI006pUnGBG1rveDQOx
Ytb6Gss1ILBOF6czaV3UJUcLFi27TsrSKYtS30QzjVBkUHrFuBfhxnaKUT/9KcAi7KuYChas+aZu
x+Rb7eXE+rBGxqRIjtwqM+dtklIBJAbxKaKE+6+E6u0EKv2ObAiuvfqk0FgEKLDQoMtcFHdIyTK8
hHSHIxS5rrWwKy9tz+gbAJPHJ5QM47yXwI04RbE4MOF5BpV8oT7hRcqcN2T4stsOGI21ao44e8GV
FAXXnMTfWAKHY0WWsR+MvdTp3yToWXulDUnelbH1RUY3nf++Q/IsOdyoEgP9KfZIJABIS1IjwlXU
uSJbRBeSlKgSxrIZqY7tCnGdI8zVM+7MdCelW2O6ygLPbNLl5B5ELSHP0wzg32S1DqW7HAcH5pXZ
XhoEnmQy8FbLivSAlRCZ+Uh8Lr0GJ0pIvAnYH7eNMF1IRQGCaxFB3InZT6ayy0x6A8GZ8lEP5Oy1
ThS/ES1fydQ3GNXTddFmjpLxJaIz44VL8l2IBmNS2WRqIxGu1QfvmKQMxv0KdMD8fR7DnlZ2RtVo
nIrIwddmbQS9S87W6qepF8Kdw7i+F8S8uCaHKVhdIL2wfiSvM6+cZxIVqNZwtqtCy8HpCvLWBAeg
0VmQawUhYV3FvlHqXyMDeE3OeGYryJwalvJiTAiGKOvLuG5oqDCViqxrouyxTikJKRpxA1Mxnn/7
jiyoDgMiuojLwDlio8XQdYrap/X/HVTxSegKyckUkdZbhDAwt5hrxCHSYCMM7iEU53dj8AylQ8K/
3MoaxfhktD8Wc3lHAP6p0u+tOjSYDOiRpCcDBTKjVUdNCAbvDA04lbzsxbRceFEc9wta51JcH6si
YoiUD+2urtJzXtWg/mRA+FraeqXCAEsKhg+wd8Vt6mnFWimEjqZ9htVd7sYYhSYV62rdA1Fnrcka
CsncJExzeYazkc6rvDmcfaqbtQs+DUe1UiOgepAi1eBZ5niGi0sjazS6SWoTOGx8JmXgrO4C/iub
4sx0fB/oIuxgAzQy+dEnDNLdocqlj6xDEznBvPdH7kZQl9RyqC4XtzSGxs8Fhp9qkR6VdP6VGYg4
PfTavUxvyVfT4rWIGHZaGGRZvACxRpM3kClwQJy9a8My8HWtozqSZX9KBG6+ZWmZExHAI4UD410B
v+k4xgDQw1U7IaFONWiUzsX4VBGs7ugaWyiFDZJKZn2msdSPhgpSu0ZfWVqXUabRqS8Th3ATU56g
pF6XDA+pOkr7asmJVUhlt4CpvI05D4U1tBnSFqAdhBLHDitq939fSnbxvSJBkEXivvyfb2WRG0zC
zyvSH1Z1ry7a87/+KvND/tffn627ZlFe//6FWLwlgbzJECtwsgCI3KkQnRuuI/14/lmS3WJPSYJn
Maw0gLWnWxGbzUM2kqcqFaHic7LJCdCWLRQoi3W1eAJspZJmMBaVtZUsLxWIrJ+S8MGCXfjxqC9l
g2XWCsgx4GYp5M+iM37S6xwK0i7uiAup5uChasdDGlnLhfcQ78UKQ1eioaSN+w2Sf+tBlKsKI2/o
zqFM9F7M9Jh4lhQBzI+msY7lomogbEuZ7/PzniQ29AXZdAAfKc2sI76rXaF1pZdU1VsapR2dhPEt
ySU7n4LhJOLw9UcT5iBhEXjkLeUUNirc8IxrqGASnKqx95jrF0jl4/SQ55NvxXwiObiVjZxrw6ku
4ebB2dxWJWc9mZIpTwovtpRDEwcplTV4uLxsPCEtnycZYUZCPNiC7ou1eeIK5v29K4H1pNXTDIfK
leTuojewi0ed6MOgbQ70pCDzLdhiumzQ9sKK5oqkVN0RpoeUGw8ovyxZEDqY4eUvrUWKdC27WyXG
99jwRi2ouLx7KH50SmuiwJKDmK9POgAX7LVT/Ag64jyMhrGJ6By6Eulae6b4u1pkuozTzUPjztFn
DJ0kx2sbijqSPjCIEUpoknJG0zMMpT33CxVU2HZnRZRBDC4WoPSJPLiWsRrdB61/RqWTcPCeCT2S
qx0NQByZorUdwZNzIoVPNv/MYDHvCCo2eAf3hIxMu6JF+xFHTJvrAtfbrNHLKwb8nLol915acLOj
1trUGUSSvo0YfVVp6IKtkDe9wPOfVtX3QpS8V0XmY1WNdCYqprj1zGg6WWVIQ6QlB3XSAD80+n4m
NwIL+PgrJyMpBNgbLGZ3xlL+Jor2oo3zF7E0yIpi9agZ2oHZm0NjiGYk9Jq1s3RHlgfguS9u3MTa
WZ1JKe2aDDt1tKhP+sUU4v7ax3BX5JCGpSglDnSngiycQIf7MRq7AkKUYOQwV5luQQtTNB6VwTgB
kx59zchomnEg3zZdbh7wH8MSbgVrP4Bc2dVQmfejxtvg9s93oQWOvhTLljOIJR/1Plj8KZWVUxJU
Jjkug3YuAybsSXRqazU4o4ciq0ZOxIshBYVL0mWxXZj2oHBBO9/hHH+U6EM6mqQNj3Rge2cUNOFR
wS4yCBRwZphPT53KaL0RuvhWq4TtCk0t3nqrnrFlGvkzkh1Yh0ZJAUxMMC7WbtpJAQcqlSfM1oug
eRk5xmAxTZsXUDrc4VpcvYSgAO1J7IuXrmaIVBGa9CKZOMYJcUlfxKbKbNqXyQvy+8wmESR6+XOC
SlIavgQz86WOIvV5KhARZIllPrMw0ZBvK+MZeVVp43ltLpi1XYzmMh1u5FFmgyLx75dJtMhn+Nui
O8WvfUaaUDUyWw8sgdFiLVyiRNN2sd6O5yBUh3PXxSNY6Uo59hFzzPX3u3okpMnKB+ZUhnZqpe6A
K28r9br50qXmczeiiyyWT+iIsQN9lJ4IdiU3N8O3ZOkw0UUN4+OwNRx9AvyoF8nklWPcuG0Pdt8c
uBDCVJKahUWeeeUMIrvBvDzoqluXzEYbUZpPMnUJjZFUcdMu/xDm5QgDpLwkegIspDqPo1L6WZ0a
l4VXLCT6sQiTvZXU2WOusRwzAc7pvVqsZ0OBLorXH6TYDdJRDtiImAiqFUoJFc/5KnLsIKc0NMAF
t4kjHV2AMZw0dWB6MgbmHtEOVpOmf+zC5NA15eLX7ci0RksvQKe2fTMm+2nVfAULi/wwME8mge0Y
lOZod8s+qA0d80VMZUc5xSbQvRdiuWwZsrVuPjffZpDQcMPGuq7aIenjYH36hvAGUCxVozEbXc+1
TElsSK0aizuLCM76Y92wNehRzdRP95cQIRZCsAqBgEyXJ1KwZZDqAzgB77aVDSJ3lQklSdP1U0Kx
yaEJFIky9wcJUMOmoAX8YJTJkcnXAZAogLvALL3KjDEMZs205fZbQ8YehGGqEbHidxximucGEIZi
huOowgaztSzStr2uc6afCgdDheTiguDkkDBYVJPnVpfqSzhPYIZoirFsEy1S1ngsFLSj8cuyDMtj
SBsBNx3alkIRg1MbjZGt4OnuySzYI4kDCEf0WBBlLCVhY6d9DYtyoifAm1wgBxIsZyySTKfuZIpS
em7JlZrHXj1mBLO7xJ6Ye3UgiLmPoxy6yYw/QljPZfIDU0GEqopyF5LqZ86a5wghM3cWHruKYfmk
Scpqzsgx5gzE1bNqbbNQo2lZ0qvF/HoUg5amQDIDn7bGB4QWk8FybMHP2rP3B+6sR4WNx+peTsxH
ZtHCa9IX4FcmdTyAllR82XgAwls6bcTApq/kfC9Eg8iq3x8n5GUYlcAYJmZZH6nMzuESDF7P/cZo
PYUCEpU3jnUSaiMCOyZr2neT2tC7H+CrqCC55673OJlke80QGnecUeKV4ZsgWsjeaRn7c19f5mnN
Y8Pns2UPfZVljkGRYq7Nn21jNGdLxq2stlniFbWZ+UQD1a4VrB5NPdz3Zs7mWTXXVuEEPFAQwFQf
6aEWhPAs08QsNhCPVDaAqYzhaBidB/C7geynP/wdHPkkN02uC35UL1sjA2WYaSgIBs1Hk6pfBb3B
6dxrmdvzfjx41CfNQI6bFYPupiLn6FqUUYYL4XnJ5erYLhwvBGUGUaGrtHXIG6DaoeU65ujGhyR5
UcIg26cLnF1R1g+W3oGP0LqtmiQXrZzpkmQhQcC12u/w+3IW6sJMOoRlLx2WgfkgDEUaoevv/X0Z
1u+CxUKWpjUzzeq81ZxcB0zW6C0JBgbpH+ScCTYeK08N6nynTLN4iNf/8fedXDDmL6yVMTx1oHRP
Jh6e69D5mmwv0JC4T/fxskElal6H1xG5+y106l3sSJfi1Xwfvqwj+alqhNfYE2j8AtNy1BeOC+q1
5kZQ3fGK1S34UDDCjde29i20hMJmbavAClS9yNpIb+HgVX6yFbeZX7j6F7/xUD7p/FVk9BLnjXKT
v8j4vM7Lm5EAI7IR2WkXUnMIHm6ejWPsLSdB9ITtS4OBDicoBf4D0UzWjRGh+Gns5HOi2MpT+qkb
nlo6C8gDf3Lq1Cm+q1tKo60+GdUDLGj9Gr6QUt3Wn0N1YkFYUSHsI4wyi4PUurBZFNnpcbrinDyh
jM6hQhY07BzL9OOKE0PmJdCPfKQw8mP9WYKk2ObZyTRugvDFW0ec5ynPaWcj7aHHNH7XO4QlHaPI
Dxir01lFptXY1b7y6/SWP1F1q7AKQGEgV2TtuOIh6XfFS/IivCMloJWE7cEt/V5zlRf1M5MPsrhR
wL1HP91Jebb2Cbfqts/RHm9Dhomb4QBALocBv0neh4982CjXyDEvvLnZVr8mf7yTRQ334Na/SB6x
FEhtT0QqVEC5ntjVkBD5nDglF7nIcFaNDfTrDBXGpngmlQk1iXBLgNng5hzcoXOC7rw8tKMDM6Zg
nsPAh3blBt7+mNigC5/GLfaX0mPYIyQu060D2DSuzbwvjvmL9KDditFW9WsvbzMUvid1D4Bu6IHe
edaTeDVu8uzI3DjCjiQVysvXfo83YKE3nNjCMT+YJxrHHCRvyS6b1jsg5MQxb8M7A7vBK36aU/0m
XCci0DzFz3eLqx6eEU665LXxZu6wXxHU0E3+ail5P0gSOYtn6Xui3b8BXY3N4QFIfPeOHeLOApwr
u7JypdgfVR8lRsemerZ2EeLr1jZ2c74RlV3ybIp2z0l22hs0mXlUnf5We8WZczhaghlY8j56IdLM
0h2uSMuIpXHao7xJ9uHT9Cz4yVnz453x3BQXLd4R8xyEzl26ypdgR22aAoi8d9A2fppDbrMMtjRL
6K16ITQolKBvEFxem0OAYvPee4TFP66cdnRsm24brdlxm+g8fWT75mRcKv9jiuz2qPiViyq3dvA8
39N3DCFPxhWNS/m6BhbDZHbV1CM0NCJJ4jf5hWCDeKKtN4gQz6Jy6bbSgabP+M5Spnwy51sF9SjA
fbrfGbK8s8IHg1JzWzxZn1pq4+98FmxGJpCLbt3BHJE7bKXP9l1cOW+25Qqneif2NipQy55s87Xe
mU8SxKgvoHxO4/cP+dPq6EGKS1bYNn3Kxq1wo1eUdFxS2kHiDdDLV/uafIDLqV3D166LsWnuFSjY
J86Jyy+wxS7b5kfxSbla1yjZ0QYLdgsN5DOfEId1MNbmpv0USNLzKTcKlzGRvo/25YP+OnrGe3Bs
DqFfbKvf1osCO/nEnD33G4tQdaYn/OObSt304iYot8zpDr3xmF3B5MXeIGyyZ/r2r6JiY/lUHW11
dTvtFrc1YmSkdeNvKJ5AzCQ9W+LG+EbHOZOdYp5HpDX40FmBbngWavYabhpYlTN0E6R5JJGBVCeZ
a8cnv6leog/BwGtkt1+cWCe3mwnp3DCMzTaEw22lCxEraEeIkDr0x7jhYnMzkZOwbk2r9mFjPlRX
jOZmCUmI2c5BGH0orgigkdfpbrsPnom+VKEyN48IIqflIjzJzB0fk2f03AKt4E2W+xhIpdO8xXin
bpmZdjar7ld4Nk8VyENHdLuj8DRdrOPyIDBEpWI4WcdQOwU/I7zBIxmHdICZiN7YEeFWFK/azbgY
b+ETW8KbsVO+hWO75flLONTTMMjxo9nRtnlp9oiBYpSitvhguZgZ7OhN/w0PyMRDhq8bmXhiG4Iv
EwlYitzAkAc3sc8g19q3IToF0oB4mB3Lcs2nhtyfXzF0hX3yDoAoeJR20kPdfyTH/A5njK4dwXNr
kLrNqQ2ZDFyckZfzkLGUzcG2Zj0UR1/dtbUT7vLZS36tjhSNjeloI1umShyQzaBXsJxQc3iyyBCG
ZvOW79pqy0gJTYXBfb4TToxgUVnPjoJYhgHIdrlGhS/Km8INIbnbkWsgzb4q80b2uhfrJIl+dcAE
qRmb2p+Oum/xmEgPwmvqdltKd/kS/4SnpHTMb3HY6aypF4AXaBd6x8h9dMIUQepXse0OzDhz3mL9
DN9uHm25sKfDGoDqlufizXqlRpeOtQCGG7ijI3zQ50eOG3xrZ+hS8iUl3jNY0LNsuk9LRKeHwPjU
BCwLjnDVn8Lhqk/75ZA5rd/aIQYgvz4RrvdZ3OXb/JozNPqk9RPtzQOUFtVt36KXanbbLx456F3d
QfkUHvl0PYlgHIcPzBgf+CCW2gb2Et/SaGtZ12Tc9NJOZoxGWqnAVeKZ3ih3Md7rpjvttPQIDn0r
+Qsijddu26HcNTcwUvXvAFbb5AAIFA8kBhun4bcDwkfvS6YX5BcvLYJBe3gW3hY+6cEl9JqgJBCN
zJvcYn6EWlkciJvl7L+pj9FW/VStaw80E2XLbAMU+gp2imBbpAA8JtpWIKHhmXBI/IsdTB88W3x4
BwyKs0uiSlhtxwetP+qRjxsD8O4v+bKET2kA307M5LUryHZFeJqpN2Jbe2muIzL5T6j1WPlxelyA
aSOpQVlroEwG0OjyYAL4881tDj6P7AkIDJe82kmFE4k2AyvkD/0h60Bob+ZiLz/y5w2SknAbDC4Z
EcOBZPJVW5mCLt8wR9IjTyk8KPGc2WP9SqWQlM+6euo6pzVvHCSF/kTBVv00j50FRXMbUIa+J/lO
urJAIX+S42eagsVj+xA/FHgq92Pthk/9Pa19yIw8MYxrNkTl7Egd8KovoL0Rm/6L9jAp+FQ8TsUo
A/RtWAKD2NOco5xDhRSfww/zXT6xSGQ/yXV4N+jdbYk3eS+P9S7a94fuTX2sMn9mIoym9AkyIBF1
hLTY0UKirlO5tbG13rvcN1EU5YeSVILigfwTLIARgJKHcHkqv6v3FWeDexPNg0lp/kOECHaP4hdv
V67+4C2bX/EuYsPKdGBIaOexMNrUjAQyPzQwVfa0SW+FH/eH9olpZ3AXgAmelt/yqD+Vr4lpB1vz
FlJ+7YsXPKi20tkT3rxTpTkVFwvriG7XPKxcJW62ay3ZDQoUO3umjuuKj5AkXFqjp4m+3p3XiTkU
8wDb1x7SCQYd85GJW1DdteEqXPInnDITaEUeM04dSEU/EXsuP2xsNcaIAzRVepTBQbyjW3lqOXXs
AUVozNrP5paMKD4+Aru1q3ZCR5+8zF5AjfrJjS9AadlTt2L4IQ/YLt7j2ml++iNEZB4ZtidUdQjy
XwB2k3W1pW5x8ivw5sbRvHKfeSB9TuaxwgtmUgXb4CIfqBzCd56Z7DCU+woLjOoTkVU96QtJ7N7q
t01RsLuASogORU0naXvtbACgPtBXp0+hgtVEyu8BBGHiWT0x/g3fJRYsKqrEwVhSHFLTz14CiTzc
7zfhvZrexfI6EKf3Stc5hGfoUUHFPhIFhNSUZySCTypBRI99RVgLZX0HV4zaR9xY31wMdtWUMp4D
zQ4o1Cm/Tc9mvBneiThu9gDC6LJ/z9pGu2FoYTopEThzaRj5efWdsF0A14+kBnFqj9tDROEnk2Hk
meRJP/OAlijHPZBy19BHZGuyfu6JuD2WH4O5CQ/ZLTxXHKEsaqUewc4PjYBH9ZP5DAdRClbTxSZj
HVEsQwBELL6PL8UjL1u6iO/gqm40M/ixuKM4I7zh9YEGSi0uHkqHiyscsnd6dxwUsp82OCAgWafs
t/Cb1Zj8IBRV3dm8Y9j9TH6bbcJIb1e56ldwNDFrBpz5qJE35cl6xMtIX686jvu8tcEiutF3njDD
4jy0JdWQ56jZJy57FPdLT/7Aul/3r7Q+utom/ZlDgxM+qI/CW+6JX+LsgTMEDSxcUtZDhJ985N0H
oRvqVwNcH0u40y025KNxFw0OiOav4NDew+aQIObdyUfBMfY5NrfIqeF+mDvg4m8W2ScTTygf9i8S
egHs+R4fiIFWwgkmT/Ota3PtnhFz3k0YIfgfEX7yrKII9eZjBEnZTX5Z/aTM0QH4fM40+MLNz1DZ
lAiUTeiz2eW7e3+NlGP2rb1ydz7GH4FPPHzgTLFjHYyzhL/wm9kCogtreYGIXbqGghR+o74LR3Fb
Y5R3LVgoDqu/fmB04kREEyD0cZNdu4+wwF+kp3WxWUVinOGMnXSp1kOsyYTBp58Xnudn6fW1lhjL
O7R9GNriOWdjrN8ztOz25KlnbhwuUnSVD9EP9lfzEQRo/Jvchi82AeFJ8oq34jbnPrmW+jXwp53x
xBrFQ2F8M3U7Ksd5DyrIeCNlDsjMQqCOPb11odNDByFzVKFKs6MdFXHwg3Kc4zra2+RH5YhBZaRC
6N1EJ+xV4iOrfLiZsFucEjwwt/JcfiBHt4iisxEGEGoXPIZPEc/TJrhnP9zDwysl9AyJyhav8QPL
kcySg+Vsw7irvbd37a29szxGj8RQbuJL7Y13zq7qqThKnnHYpVfRNV4bnrYaQWnpsXiyWGpv1NbP
w/u4ZRpzr54RqJHaio50P1BKe/MrB/YAbO2xQidZO60nMvJj2Pdi7bmbPptrTRRvaMODZMkYb+br
PB0sZzgHX+N0T1pPyH1N9EvSZdj17W5rnElr5+i3Onw4xI3YGDfi2/oATRC8DtUvgQjydlG9nAqg
J89jG/r8wdLXDvO5emAVRHNo7WdebOM3j9p+8vkExKPitgwEn/EYRxuiiWlJkPlX0hdio2S4dV7L
Z7yEnwVlWeROrvhN9EDauizgd4GFfBUubKqtcao+2lfsFDIHT+kqPMeaHWrdwKPUq76BCHq0MuDx
jGb2f9+Bph1woFaW0xJ74xgNjzTifQxN72scdslckxRopm4StG0Xanh6iP9+P0WEladdza1ipYdW
GgjoatjH8TwFoCoxTClL9ipkSusZncb71ltB3otawbehCZdXpXdWJ7hLYmovVMooRMf+kopJ7WeE
PjpRNWB1nnkYxvVLguzG7pls4PFeFGRw7VGVJsqlqfzfXyazOfVqpfupHmX7iTxgtVMpKLMmq/fW
j/VTttZwtICkA6cvS5qw6BPcvBI4qfx90Rey0oXQZ7hAExOBMcmOTUz5EJl3RJbNNqoozNE9YkGk
8aziPUXJQYt2JhpRS25CegnpWIxVaCIakLA+N+dRlb/lFLx4kazca/Ma8H73MQQ3tEy9U9acuch3
6m0Ld3cdzj9KFZwgzMuUsGGPeew10eWWR0XEf8yF6FV5i145J/NtYXucrkZLjMGC1YLODIOzoHpR
2/usol5dv4/NCUZh3H4LSXKzQKk3U/vYCUvKGqna5ZR9jHpFC3W+z5Wg+J0K/XTQPWk2LukcbitB
PiscPGH7PxaS+mSQO7cxZFICCA4lSkYhpCi4Bgx33LEzX6p+0bw0RA0UTMvzuMgPXA4KGLJe6RNV
36YATskYegfK85cpE65pBRGOvog8yObYFlO763FZsc5k2Y7INxataTuKc3RuBEwnmDFmP6h7fxDD
2F6hYDAzjJOZWdNhKCgySYX2FOhgjIEW1bcs+YvcaYVsPyPYxIgzoMEH+EfvS6/9qiM8XQF4Hyj/
zNMyyoU1yQsD+zmpI07Dkmn/r/+L+Pl35BqAPtW/gDYr4kdTTRPxkqHploo7kx/6D6CLPmVyMQhm
sx1V+BClBaZgYL+QiaFqc2Jd8tpv1GRfKXAlCaN+/p9//H/nu6w/3ZIU0dSZEKn/4OYYkzZ1Wmk0
cL/G32BSHbENaR0kdDGEVaBEOBDdLhGv9P/8cyWwQ//tbUuyYlimxnBLldcX9v+Qc8QWqKs8SQ2T
FnI+Gpxije7HxniZdbzwi4iaPm9O2PBOuoWek3EyJ9tS2anWuP8PL2V9j/+8ApJMwAZJdxav6B9X
QEo1cUYe2mwDESxCUgtgIYSfCA72VniIIP8xn1yBMNy+E9Oz4ZkAi4VwPK8cwvk/3A7Gv3ktMvwt
RTFVTbb++Vq0OJBkoYyZlYMGZnlgg1+xAtlcfUR40QLBVP/DlVD+3Q0oY/EwsJiIuqr/40qkTOyW
qhKIWC9o9xlj/mwoGjpJKq1+gbW5fvyG1L1XFYnneeG3OFHridIeOQAuk2yvEEOAxDghVpADDJh9
PiWNvxSkHrZbHFdN82KiAalmlKldzuWtiD1BWklbtyAtqXZjs7v+zxf1311TWVEMLLLmSr36x309
hypJB2nYbs2cjZA8Nig59fgfHp6/m/Sfd44i8+xoIvwtw5D//5t4wuk8d5bcbIdGu8GmuQ65cRgN
mt8dT0xFC9YYi+tSDeAYLL4Zzd2UaCf8H3AOx+yqR9xRWVtdxv+i7sx240bWbP0qjbpnNcngENHo
vS9SOWuW0pLtG0K2ZM7zzKc/H1W1G3Y6oTzdfW4OUCiUy7YySQZj+P+1vkUKhSQMGB+0tN5UMzNL
iq9JWV1PIwCNwik3eu3d6W3wI6/Sav3xzTJ/o2cxBwnTsU1dSQPE5zxEfnoZlW0BDjcFxwHF1tR3
c2gFIA5bWi1jyjOdqjDdAgveDdCe9LmsLNdZlTz5BkzXIIYw4gxvhL6/ybgCGAhzQfjQCqbev/NS
eL0ff92Tc4ewaNyxeLmm8/77P31dUSsnd0O+LiProjWg2mC4uphm7JSRdp9iWuqzp//rYF9Ggtql
jwCOmswikXpz7rucensEE7duoahHGHo0BHyEJYYmx2ob23RP3DIelzNtZAyoCZVmufFt3qemo8Xu
08bog/T145tx8vUVyjYtHc6bw0A8enb4Tf4agwOComVlmBSZuxCR6PhJgtlcmCJf1PObhy8rBggy
P5zOfIwkdaUZJzNgk8PGPrwRAMWTRux/0UTGW+PGFFz96yIpYPcknLIJcyXv/NAF3jc4EZfYKCmY
Rt1+piw1M4bq4wszTt9Z6bisxqYlf5uX0KAygPRqW+eXdkuJ3RG4AlGtrQdQM6S/xLvJULuEwnkE
+eXjTz+1LjLCZuKZDnBPHK0J1uBZrZWyJowzp0ejNNHP7POujzaG736K7IwCSd+cueZTs5alQ0yy
4PtAsjvCycXEhXdj0lfbaeBZIrj56sj868dXdu4zjq4MfLKJT5QBi8jvenKqjSXTM5PvyTHJy2AI
xXtBk/t4TKoIVovZ8FKUxlr0tABGZhE1MMDsPLsnT5vClxWu7LK9xi9zj6mJZjz64SS5SrzyMqy6
607HHypNg0y8hC6VS8UgGIOvYeGvm5lJSiTcCAts/ASHhMroDIzy3Yci9L7NwDHpodL4+MYZ86v8
62wvdN2WAjynrpDsH60pll20QgMWtPURpy8alvGFRSi5iQgKIjmvmVsnn3B303IAd+NrJV2Tgq1v
AUX+46+iTn0TSK5sVm3TcI8nndJxdTkWotyW2Q/Np9kemNSv3cagjzsSdtl4lwJgRSAuP/7c33cn
qCYlwjrXga0v3+/QTxOv8o1mquKkJNQlWLom72TNzb7Iiw4/GpPunD/58SfOI/7onnN90nYxztvC
Ot4dqzoMJ6IKcIdZEHojlNlsZT8XVfT0P/gcy9QNHjCzuTVf+U9XRu4B5rLKzbeS2s3kkbsEiRtM
9Zm9phSnruenzznabGkiccje5HNAUjSaspZovjnlOwttQBZg5BZ9xYckzHcE3g3M28UXK9q5ZXTg
8qk1dG231tSsuRLpSqDHMkSgryN2QouJ1GjCN4l1sChBEboZbksLwE3rUzMi/xH7faGTpWAib4EU
jqIXuk+rJKIKz3/0YS2bpscxPxI7u6z99dSt8zRIiQunQ0cMVn6hfAsBfN6sgnz6js9c2/UcKPFM
9sgj6eUX7fdO6sgL4oBM5zLDtTPEL7275HhKq21mIatEfjFclBJgHwvMTX2zzHfIkIwDPsa99IMv
feroCFeh69iDdQ91+4cOE28Ze3SwXVtSw5wMd13Z9meCP6PpjkNzufGosOaKBnjnYLeJYsQDcgie
wmk6+OHtxyPFOLEwsaF0bSYDHWWYfbxbSpJJExzTcvKMAQKYQf/YJdm96M1HWalvVCO6hT7G99h5
nlUa3dUqsIA09Vj9r/LQ3o+Z9Yh5/bNtlCsjKD5NWvLVcMjKNEVDxntibqYxoLBTOnD8/aeqc4hX
DLz2AlPiZiA4qKrxV7vxPbY2ulRW8JR3tE41gKBCfUv6/tEm9Wpq2kcTMnTdAfyOMhoiqbqpymBl
YSNsLP5ClBDHMbTLoMfLGd2npnWFl+TebLpHLHN+9RqN2U4I43X0jY2ngfa2KHSIynxpM2NTDLQe
Q267R5qvFYYJpaYVJGnEFXgWLubvaVp9vKzd9jFwjNf3v9c5V3Ve36O+XdYdhAoTOV+TqD1U8q1N
W7Ct9Jc66rbewJxmWJ+Fme3wWeyTMLueAvPOt61bP4YNEVSftCm/xu0CcycIPgV9/KUiQfaqCWDy
eL720GT1tdW6r2SYU82X1XOOHfEu7oi6yeAbT23+wBmUMTWD7c+MkBMLhamgpVJ8slFlukeTiZdC
LTWrEXU0GLLcr8Z9A7n0wlHUIdPKXkPRfg0RsCPJqJCz6Dz2uB5ognqi3575LvNyfjSBCtO1wE0o
WB7q+IhClaXr+iLNt+BAkKfvY00LZ6MaYYjo5VrH6PYI7/ULrehfBrf5buT6Y12hrAkCaa3yrqCb
KDV/1zfDmUXM+P3UITih6Y5jGhIq5vHcXvljpwWtQ6IxlgHqXYVEKkvjBXG5f+kN1RcvnaATumay
rV04W4HW71pyVs4sajMc+fgWwbdlPZOSHEB2LL/O/c0YE6ExtuBl5SeIAOkG/1+qrd65IZg6FkM0
jJdZgjhRkPg70zSa2XNudQpZcQIPXXe+2+llgp2AsvxwB+9vus49DfkTxhLTii9MhXLWq5rl5Gh3
oku4lrAxIc7B1rJykiVaZ4FlIzmzeJ6aqTgfkf+q29Q2TPNoH1bHTZHEeKogtLY3jalovVcvMKgW
XVIdyj47JO2I9EdMwGLyl49H3u87aGteTQ0XJLSrbPtonxl3Be4mI8KOImk34VdaDuN4oFq3Dp3y
qjfTh0lDPPTxh54YU+zawV27LhsjoTtHV1zUed76XZts8xjJJ1rCIq5fJqcF+hHd2h466QyP3PCS
Ru49KurXjz/+fQv469tm6YLLNg3LcBz7eGPmh0mRWUlJ6p3dWPQWO0aHYyK9I9N3sm6jxLnvMAfQ
3rbpSWugLXqqE2VnLQZdPletOLTzbxP0fjvWePmLQVIxyV/G8UG012D89lGORd+tzj2t36cJvjiH
Djbtts3Xn6e0n/Y/pU3d2mlTvjim+0DgBp7ka4QJHwTlmdPBqYEhKPo53CZ2QvbRRwVIhT3ZqHgb
x3ANXBwevrtJ7fbaReeNZYwTZaOeP34wv2+YuTxbcZBU7jzZHG+7rAKwpiYJSWG+i1Xxko/GASTD
Ui+MT++3PPbSlWW6Z8bj79tXS+dILvR5s84HH70Edk0Ro/HceKu17X5MOoLs4tvQ0a8+vjzj1D21
dcpdgvwWbuvRFMa2awhDfvbWz+x7p+MMTyD3XHBjqcy/lJq4ii1zHen2WsIWsGpm2UrgtGrHXYgo
EEgVsRaC0CrNOzeyTkxC3ANDZ/8uTd3hRPjr0Bo0cyDMD9tvhQ9oCoNHYQ/MAd5VEzaXbffFIJBw
4UQwooxzQ82eV9rj93Ge+lwbSBgrzdFns4AQQBM08VbZwCUsjH5UQGAt6G7OvJ73uwam2wKDJrgG
SCQZGcxcAarilHzFOeKt77yJkKjw+h14Kw2MgJKXWhh4j4c0hljDSkDEPK89BTPDrJY44xCFFG22
9ursIbEwkQ8zQeYdOtbM+Zs+bhJ8YsnsaDu8swy0Uq7sHnjR+x8HiKdgJwF9wkROqRUcXN9/bWp7
/57KMuX6bIonZ1qK8gL2MUiO8Bt1PZRvA3A/Le+2gLjUhWmULwCe18V8DDgz4OaX9LcbK9VcmjGk
so4H3BTBcA0sJrqx1756EXq5wF454z6tUKOVAFE8u93nGSQSTFOvuHNWoqjvPv4SJ18uIgdoXygT
/v/RRJJaJZsHP0+2eDqRVHHZemwcpNucObSdqDcygpXDuZdJ3aHW9+sIxu0msqLMkm0vaDqhTZQt
yA7m6brs9myhDjAP0IODy2iETVqbeVV53VUvp3Nf5PedylyhN2gTSYqf3P1fv8gU6diIQbNujRru
Rcu/lkO1qf2XOB0/27OV8z3fprRvZiN8Kr/99284d8FiQbekrh9X5HgNnC4OmM3G2Hud73eFviyt
vDOTtfn7IZkiGDMjfQbK9+bxWzvUcWZMOTOGE9NiUHD+F0mRoM5y7+OR6BKHOSsSzTbsHLXoG0Y5
5HkiT8e1SZQRe2mU5hA5J8WWd27fhZZ6TmHmmB5hAwPywNpA4HR+Gj412xBDYRm0HU6UZaRTSRB+
XYyys91r5HprRfHCrbwgcv5q1M/O+ifvkylg3YG9kL91bhJukutQ/dqOw61mtCCR4+KlpWwKElKi
rEnCb23yzQL80mvgqnp2pE65DzMEMB8PDHd+A46nAx4UTV7LEISTHK1zqjUBPPllvMVkjEsH0L8E
/ACBkvCqOET7hUkqb+q7gN0EW4J7JeuNLr+40jqkaGvyt8HHuhKm3bZmuxSxQIKaJqNx4l+dIrGo
H+xrW3nXY2Me5EAxo2Aw6KJ4sZr4SYnmMS3yFzXoVwWgerLA8DJVXyppr0qf5ClslC+UqilBqsNk
lA8CWhPhVzN4+C3MabYHMhWr3HSu8Bg/dAIETOFWl0ErwFsQ+ENwpOe6AE+d5yzkmMuw11GcDjpY
S/MqYDgsyDCFtfP1/b9dJyWklrtclFRUgvxbpJ9bVa2Tz96lwsr8h7fveGtfefVcUkhZ2cpqnwFb
knG372lyLucXoup79EHBuLUNUsAHksK405EyDlGVvUR+9b0N6t2kWwctZJfZ9EzYZVU+wuK4m6yq
Z1uqLuIq+B59MxTIkTZAlOCMdzi8tjkssnjmTLmJgzJac147Bpcs7PqiE+ge57lYuPyWDgEfvFSB
W6fDSZD7D01NP8vVziwDpzYYhm5xjMTgreZj3K+zYuK2QxQCENlqjbEwhuzBH7w9qX+GX37Kq/FF
L9DqeMm9ysczZxzzxBJkMBnOm2aateJ4v28avNUW9u3t5Bmv4No+A/t/co1gVarsMSq+tobYiu34
5szGMhvhTvBZz92r3BMvsmsesxKgnizo+hVzpWpTDwgoTC9bU+/BUqWax6BKdh+/q6dmV2pahsN+
n/3Yb8fuDtrqUPl5vu0jFG1utitb6jtp/1jF2W4q4r3eu2sR4NBCpTlmfDl0JItebx+TBnWEG2Cd
CW4J9fweDdbnVOqvEyy4SH4y0vElrvUzZ6qTj9cwaEvSi+FMd7z6WpqKwkrW+RY73U3p9BWioSe/
KS51Pbz32WxlybAaI38zSvtsrtCJjTWfPVeeTcNWzNW/ji2mvL6prZKxRXjKBXnwDDDrirdmY+dL
W4secdbvg0l/LRL9lTr1GmLbJuu9G9tsH7HmL+JGImMGPi307PrjJ3nqsMuX4zgj2INxcjuadVPy
1wDO8ySnJv8Mbmw9TvbnyGa69AN3wfn0Ss+oLfm2feP4am8N/tOZb3DiXMWT0ZWQDgcsebwNLFwr
bNKM6lI5do/z8+kdtfVrIObNZ0t1j4RbP+WpczXE8oboXoXOI4/EZ5IKXxvXvyeI8nMGZF8jshZP
8Zm388RybAhUNUpYrEm/dec7+JZkQJYZSuiWc3X+ZtvlIakZQKFf3ss2O9cMPjVYBDFbpm2YJse9
o8HCyPBys56yLdWBdUVAXAXPZAF5dVk4wWMUjPzP4czrPD/jo5WXfr1uC0EH2jLVPEP9dHAvpn6o
dI/iFY7l5wkd44A33G2u/Tw7V/h2Tz3tnz/raLwpLYojy5oLZQo+Vh16GEwNSF2ccIzwpRxyAGwS
WaMlNoFe3kxF7mLCkZdyVLy0zhLL+mEm+qaWu/bp51XFuNNz6xlQfUonn3QScEvJtCnm2Nze1Xe1
VhywxAYg9EVDsRaKxKV7WbTV4Z18jEQzpf0Im694szJjS/zyNrI7sCvRtKsDY1dm7irLu9sxfPVN
d6XqDCWdu5d4sCm5mKQHNvm40Ut1WVTdjUqBvmjjpppq8p/LQwzAp9WwmmIATbrrtBt3osWlVrY/
oqg5dDXf0s9uhgyCSepNj3ZCp8RURBrlmLQvQheETUK2b/FN7oI5eDa3FMwXT/9MlM2XuHYIMWwX
2ijGC0Daalh2OiE5AiLNusSP9k64VFzK2kIliRvP2jtogtzIL9fpgFJaT18KpFlUFmtysJrLyR8T
WKgZ64hTkuSTMwLBC2wsQbynVH645w3GCUqrZRP5PcLNpodNByiqHyMCItr4oU3ZJAplAQZJ9IQf
MVP3kSXCSrBvgsENNpCFkIxTwV4QwvCZnM2BGAexyYgFklpxD0YPjw6jfpLZPajzpSjYj7n6sKsz
lkIbalyMX7gjO0jFbwp7kBvWB+nJORnzrQvze7/K7rW6QUvhoXmysLTn32tpPJsJvsUszp+iYQfL
cOE64G5pHDy7wJG8ApM3kGIVbAObnxV71zqhVi3gABHY60bbzUNicMp7NbqX0hkxkfIl53kASPoG
fetGxHAPveCqD9vPuesPy6wdNx9PlyffH8N1DSYHgWzl6MDqlHXZjA4Tkll7y8phRiYXcyxIvEAl
ZI3Oqp3UJZd4Zh48tUmh/sHpFTEFWqWjj7WDEYaKT+hyQ/vH0NVNFqfU87MzM9HJ5chmhyno2NJG
VEefYyEOAl6vsm0/qm3bt3iiIMGnuHWppuTI6RZFGNyryrwOicUpjfM7hVMzPouq63CPqcIeHxxV
kZZp0dt0FPBwJCWK0xb9e685V/zvG4QCHPrkwvOnByb/VUC09hIk4pVeAUiWFB/Jpb1qmuouNonU
ks6ll5p0sGxgyR5BND3kzEVqZLyCtbf1k+w195uHNvD3cMUv1dgBUyBtqrNJSm8zqvk+QSE+BuK0
b5dj7hxECwYuZrpsx7lHmGgXZgWtNBhnp5M+vohs2hLXjOjbvTAITE4DHSH/q1nHCHM6DPjkehFS
Hj6UxX0lczTsFqYBvZle5qeZQwbD/zXESxk5Txyl4pSM5mIEnxXdV/CWIPeyE/nqEQr7V8cuYN4Q
cPSWhh9SqOmia8kmlayCCJwCVag6dZulGXWklVdgHA0QwgnxxkR+kEKAQL1JijeMVIBJddjcQweW
H2FE71tEGjTWoRhIMB3R/LtF44N3UDi0DTgU9B7dztnXOibKpPIX7YDHtouepriAvpHOInE8n6HH
B8xYwY/fwVPrpSM4oiv0bgzV+R39ab0M9dpOs7jLoB/SYzI/pU5yOfb6JjaIq/lffdTxEa0r4A3n
IB+3gQtJMYMvnFFjB5N40Tfamcs6uUt2OFehS0GOxnHu1+vSS7PIS6viuuJtHZCm52erYMjX8749
MsYvBonpE052cMNnLvPUrocqDSUptlqcw452PU6FrCBLmF4G2r4Q0NMUy0vT3LiBujQKni+//vjG
nv5Em0r+HGz6W7UBODXqFjiG2yqqMIBVB6gyL4Y3PudJ9dawhkB1Wn38ke9Tx/E+a9bHUutErewe
i3+muoDqT4LCNhqS4MIi5LBD44jZUhE0qleLqXEea9hMZMH1yaOUB4KwEcSM7BGqfm715XjMm3uN
harG7IrPNG3YkYbTRo1IG2wthzpB8oib2pcxojcKXR6muGnnFK5zMRHR7HtFc+FK3rceVxpZA9S2
Lzs4ukvelcswhC9F87YmlfixSjDGNTDhUiW2eWp+GlR5l2nZuPCoxCJoXgZNAE1YafHSJD+B2myP
63h2n5c10CQEgISE5RecPrMLOP5fIgl1wgaO9/FdPTlqGbOCVhCtaTSov47afvDISgtUuu3L4i0Z
CTimkuJNO/B1N6a1atplhN9xOlfIPDWA4AFRyKSga/12Mqg7bQwK00m3EKrfoonHp6b6ZUyal3TW
YAxVcQ/35/DxxZ5a/ek8oXjX53+9765/mnl0VcUIkiEfxiwhObiaC4VOa176q9zeR9K4TfLyMO9P
Pv7cUzPeT597fH6OJivpcltPMTYPG0lUPZyh+qY3jecq7/7Kdv4+/If/lt/99T78W9amd3mYNfU/
/lAnKtSkEDuIxDiWMisclcqbXhLoQSjTVmTRwzB0/TJEtu5TjTWrpCHGpfhhE+ZG92najHqAl13C
zKBuaPCgPa92F3a9Ff5rkkM/cpzhNvLFPazKIfUAnIoEkZ9mvPoOXqzaApbn2V8iNJIr00SWNxC7
V8MYDCLAOfb0qWlBmkzxI3Mj7F7IU+sg27GnxRaN26TGrU1y2/O7ucSRkU7sE7Y7dRPnuJFKjfOG
Af56wcmLgnHOXl/LDsRs1FhCqDt7xsbvbDLumpo0PYIhkVKtMrv/0k1WTwgcxx6jsTfIvW48x4fk
3AO/JNOEJbiBMRFf+CYM4VgM91YS7Od9c1mJZ8mOeKgZG0QqrPxgeLb8iRis5hDl7Q1xD8XKjbXL
IbZXPfjZUAt+aFM1ruyg2ZMx29zYVUBaFOZXEnrPLDGnXho1B1DTeOBtPRZ1JklRo7ssqKsXnK5y
8dyBo2h069ku7Esavs8NEWVnZnrz1OBVaDJwQ7i0io/HE+dLn9xCJggncW9MgPfIbj1zadQXJSTc
cE6HMuYWXB2qreNFRBqm3s0QRtHWj9LHqqWtWZi0fVNSO8zoR+YVn9HbE27VTTNaIr6ExQsvoQWo
DjZrlXRYgA0bGsTH7+AJp4CFxwKdh8l0Q63y6L3wtTFBU5nAPPLSNfopHO46Fe+hMm6slKsif4tw
dkx92gh/PdYCwvaUQpg95lTIfYyImmo2Xcss3GSPpOqh38LqtCG1ACcu/HYiPZKnTqw9RwCPLyBe
NhoBFIk+R0Pr5L6GXbD9+KLe60tHayK7fduYN1OS8s88Yn6a0ZQzyrQxRbIdiLgvKaqDUpOHJne6
i8oc1obyimWegg5PTeMQwFfgDJ9h7/XJBmmyeBPGHAOgVspAnpmHTgkxEG3TOpp3Ce5vhVl/sKfC
65hsCxlctWHyoiXlfZBjjLYtjMgNGScVHO/aHg7AH2+Dobm2aX0tOo+TZ1O7T/06DbK3JuZBQalH
5pa+jaQVuD0/os3kJaE1qH0s7ceZe6qfmEHRRiAVQOBGY+e4q6lHnu9QNkrRZ1cEKcX4/dqRacPT
9yQ/oxHh7g5THu76YK960AN5FE/XSofd0Aev+liatzTQ6G4nEIOEN+dztiWqN2N88SdelzH5Rj5k
tuqz5hY6KtwTkhVVQY0jc3hb7LDTlhFcVXI7edlGqOO2DB+YrABUZrm7TWJlkbabcZaSYp+bJOSI
gLrw3PmCmxLsAagB6UsoUHTdzDX13vApPjzXpQjQGiptpZcFylNNPEg7fM6QIS1EaxmLvmCvJDV5
Favvbs8U7ETtq2/rS89mN5N1W4Rsy9L5CrH0zff8/eDDfvIje+mL/H5eTzr3EzGYX+dNYZOI57qq
Dkbbvpr0+jp+3YWmQfefHyz05hCw5+/7bqeKhgZ5cAm1vlv6Yf/j2tPFjWI18K0o3lAtxJJelUSm
KPeeOGSOjxABmWI7mF9Fs52SmTs66l+zfPx+ZiycGgoI0oSOaIVD7XFXbaSZkNSNSLdDlCdgIcUC
vO9D6tfDhvMc9ydU952lEeI5z1/4bOLUOKMsObFpwSAo0Znb84p+XOAl7ros03mDpnIeX58UT44L
YrhTJfcGOelWjeVqwke6CGEtn3uLT8z+lEro6VDGZYd4XH3P6LG3fRpm27glRLLIoq2VwzBzAd0v
RYm9KseMdCXtR5t3YJ16AfDQeusVObnPQSM3ZhbdeG1p7sQ4RwB2CgghuVy6vevawbuGlrkkMOkQ
SoJD2Vts2NWwJ6yqv1axf/9lW1T/8z/59fe8IHjVD5qjX/7zkKf885/z3/mvP/Pr3/jnNclteZ3/
aD78U5u3/OYlfauP/9AvP5lP//vbLV+al19+scrQ1Yz37Vs1PrzVbdK8fwu2d/Of/L/9zX97e/8p
h7F4+8cfL688AmjE2J6/N3/8/VuzuXVWwbGj//efP+Hv354v4R9/XIdZ9lbnDQWtv37gT3/r7aVu
/vGHJtWflkQmikdUCXrrOmOkf3v/LeX+SbcPWY+kl0V5y+Gzsrxqgn/8Yak/qWUKbAPzcdi0XZam
Om/ff0v8Ods87XfPq43f0/7jX9/v7w3uX4/u9IaXj2GR+2kRxAniMjZdTqJ8P5RzRyu7oLJLsSPT
LzNdywOI9oXbVQCPrQ6T8VhL9vhO0Yg3bwimaFlIN0FfROE3cA9lhM7oB03e3n7VAyfXPlmeU8qn
vqia+oc/Wkn+Mrmi0147+ulz0DUi+UlMaBwwe5GyUkoJeBWMkasRmVkQEPRY2S7oId2u66cQY3G8
iuoiaCEANnTnA78yEBdJAia+20E7x8E7pm9eFkGX3MY4EWBC9GRirbtca/Cy6+3A6qlUmV+WWRga
RCMEY3Hrt6UnNk5CqXFjtp03LrgSP1zqbZJ91aXEGEZ3J3aowdkOvgEHZd6izHwr1DcJTdo3cxyg
gNS1Bkp7CPyUREK4mETd4LrCDx+2tXM1Jm3cBbdtZpnEE/XIxOuaT4tGvd4Fvk0lHMGsHRovbkCO
0q4kXhUHap3ooLb6OI5YH9O+2niB9WAR3bsgjaOEuZJjZb0QI8vWusq9+JtZ98wtmqWS4JrcijSE
YON6WDpptwBPS6cAexwNeOV9ydK6DtewYNmq1eSzwx8KjXFehAUkNboH+sJy3FHdtVPg9p9EL0vx
yB9UxasTDMEnX/XJd30aJiBbMQBpEgGrgk2Rbdn8KFs0X50gbinJKfqHqWrAS6FYOWSGHcwRIpm/
KiOXaOQWzDDhBf1g7lH1WfeZkwAcg4kNRKMw8ox409JzP7VEcfXrrCua4R6BRmIgoI6iCJvHqBv7
quJSqb2JOG7ZTpsWEBhqGMXdNNQk0obOaBK7VdaFsxyF2ZYLr45ymOltMMHpDLUuu1NJqckfttuL
GnLahPhkMTQxDMo0Vyme4bByfWQ5oR9ql6nviHGZsmGDIU23W8JAcjq3wYEy5zN1SNgl+TZ9abN1
SDR75REo7t/4RTua2yisU3PNbq/Wb4qiMx4ji1ipTR/bfXlNng82RW3wB/eJHBplbnFfSSJsmFEE
cAjfaeeAXx0MAa6KNoYr7fTtsDLHMlo5ZheCifW1z4WVjo8dO8kHo6oBzXkwMmpiEu50SMhXvAEk
MDS2fWsUOvWsoUnC14SwYQKJ6n7TZ2YAyrUPv5Wd42+QPNqXqS6LbV4jfFFYLTdmgf3F1bjNk3QQ
H056Vq2CpBGXVmWU13QidOjbmbjV4klbqlAbDknlmBs6avll6pbu1YCheaO8PgVY4Drgp610V9l+
/+iUPu2Exh7hlRscfFph7nTPt5/YDGLOYONt39STeLPSfnxp66S6sbTOosJB9E7fAVvKiFK8L7IO
YL1ZA3kk2vNe5n77rUsM0sr0UDwG0CpCoAhuAFlh4A/O4QT10Buf06wOt6KM4p0z8qrMwQhrQfTH
NpZgchepzLxtTW7DVlMcVCvN8a9IvQglAAgDqxMz5G01RdnXbLA4RLTKv3Ocyt2wyfJWlPqbdUgG
xGpCs7CtK7PeWm2R3SvB7BK6TXUtGIqbjjC3NaG/9l1nedqLGY4DPyovnrqwaO6wwbbrKtPGdcLO
4XaK/GTnRDqQ44CUN8ju1p2OKxJKSWClN7HUIK9Fkf4j1aOMI2Ra3xiDhKDr0Ih1KNSn5s6qJ+1Z
L6b6uuncpL7oxxFiih7ExV0gEnJkOo5540jmhylShENCEdveFaC7cxP1p9aJGkEAKD8z4jVvjWZ4
mJyyJQZLgP7GjQD3aiwIQ/VNSfRJrzZxik9M1raGxbmctVLtDE2yp+x7a5gRI0RnusUf/tjllXNT
DXZ9k5dBvvJ4PlszJE7DS+NhZxaNtrbiCHBbIMS+DI1hGye9TVqZOcCgBc/nFGMGYo1zh5fCwso8
2/1e9WSKxVMZXnFqHddpRdoonaBi08ucvm44g6Zdp7qRVWNi2CyCT16djNdBK4HmmUSElVCiN03E
5k2R4r5nn9XgmeQdA0hAMhqv0qYNLPc6SUf5JOs22gwysi+bYCivm7jTN+bUD/deqleEjGkuUzKa
YhKu83yj0IGQpmA49J0mE2i1NAkrxYGZm1Ox1lOKQRlCibXmG2hdMC0uDdLGbty58UbLtt0H1AwW
QWL364Z5czX4rljqeWdsJ6fzrltyWNajIHSFBUFuBt5owlsnb1MWBTJXS4+vm7EyX0lEq27sqCYK
xZ0ReTIHVKcHJKHTNF9qKbEuUvbDTotDaxWRBXTRRjC2hdvyxMex22FvIaYtRTiMbYaAP50GeNpG
6tl1U+dTXEnzVvPclp0tevle0aNJm8baexpSYV5vJtGGpIykYbUo6PmtS8TiPwJL9y+NcKZjkW/6
ICUnO91ujVXU19bS6AyAmCmlkHiSNNNHYgXSVEX7diKJOOra/lZqCSy3Nu1uiOIkisyLyFx2aY9h
UfY3EdvmVRYi4k/1ibQxjW4SQVbhsA19AVxvpvd3dVFfFyoJl6khsJvhFVsOyhPIASaGQ9tBweMU
NYHfdpJ5wdUB/dENT50uX6HIJZI56r2VMxnDhdsk4IgUoZmDwZuRWhksz5Qj2gBcmzp4VRFvQ93b
ycBXF5HeboI+nReQPr8cWe/odJHNPBQGozSl8ZVgubqIo4nTQW83xGV1OmtopSdX4di2Dxpetgs7
RdExkXS8a8awgTKGzgEACGjIimmmFkrbuqq2V8gTB2R/TruZ4vmoYY1YT/KqIFlX76xNlg8CTNzQ
wr/AGhzcd05S7BIpA0LdZQ0at8UJJLCZ31gJ4TnrGLmHS/277811Taapdz2EFkEfeugn7TqgB2Rv
B2PopysKslNyMZST0xwGa8Kyxf4St5FVFf01i3qSXwgjYBPnWCNMs7QkkWAdIUagQ5pV3Ug2C6l+
eKn1q5Yz4Dfi4nBs/m1a/n99Cvr/6nyDVebj8w07Qv4pivDXE8773/vXCUf+iXwRHRciM8MBP8MZ
/F8nHONPkDy2MGbh4d9HG2H/ifFUuK4zG3UUldj/OtoI/U9Kca6BLRwBsoMd9r9ztDFR8v96trGw
bWFb4Zs5YhZ9HCsHQmK8oYDV8Y4OQrhVffO1tcBtp6RNWRkiS8l7pLRu2tB1lrxlpMgPY3xhN4G+
rXDcLagtwcEc7+JKNJdKTbcKjNiOaM4XCF2UwI32jco+UzXdpn2couLu/f5Hl5vZFd5nRIZRTi4Z
Z3tyF2E1RsRGjv+Hu/NabhzItuwXoQPevJIAPSWVXEl6QZRNJLxPAF8/C6y+U9V1+07HRMzTvChI
iQYCwTTn7L0XCOh2iBJtvLPSNxBYu8w0CZufOj/UWy8HdEafu7d+tkiJdpMjzrYqCJ19GASBVHrd
fRSNWGPYGm83U5APF8Jwh28iAaDY+/aTW2K4aKWdhfT3wNAvyGB0+FgFaf3TULME01syPH2pHVyj
Cu7TbCQJXitLADaQZbU4v8tWhAgzMOnRy9jt5SRZ70GkOCGE+Ka1BsKPoree+96SaDLid2y38g66
bXLnxWyjeoMJzZvi+cJyX0Ut5JENi/WjXVhkJpRdDR4n1TRQxhSyA0+Qvz11NDSkx8E1XRI5VkKk
KJU/SUvrambFdQ56MhyzEfAnEKAqq/dFLNVDnixPaEYAA5Km8eTrX6exOo5Qjn60YMOWLn5X9qDT
RYTOoRnxsJ9TwDsNZThs+aiDaNfICXZ05pqvZezbIYLYZ6Mu533QtbxQheVUm71tFY/kojoj3S41
PSwrwrsmvmFfTRm8SRAFDiboC+MRBS5eGMOpFUl4thaG2duj5z65cyrUMXCiijg/+7HdoK5feWm8
YFo0Di7MIAtVTP9kDgBxW7UWHCDsnmAOtXvf4p/ULQMPlpucPV+Inerltxt0qV/JS3qi/vmD5nn2
x93bX2+Puz3k3929/SG2U2AHa3FpfSUN8SVMYGaKNh1IYf3rPW6vV9/+cru5FHawa4T7+Ndh/EJD
LcPnxqKv9fsofh+Kw1UNhLVhxbK+7/94eLfn3v5qZ5YR+TqJgrdn/P7D7a5IBUXb280/ju/XI7Xl
1XHzciPgcG/+eOAfN28PvL0NDXM2UcTyTGZBI9mv4IOsPzpiR1aoPD0wxXyjRDZu7BFu6Thn/ckJ
HHYPYnouC2hkY/bHD222swteYH6nAUsSud2Gwfq7SaG2tOK916j323Nuvx38Zd5YvrlEo0BEprrP
zOpV1JgmWf9W2nSHebwkGjuvqUIpEXApGbh+L9T/tcvtlpUU7DtimsO9OfXn3JtOKlDLsU1NFfWN
vkGpRfS4cXBZQF3YcloXbf0RONK82NtSsD4OKcB9prNl7W9/N8leOXjdeInRGZ5LDd4HCm2xG2tl
X4Rw7cvtVp+XpObj+QxGCKXs7WONC2sxU+ciSm3cxjrn8PfvvAQEzKC3J9owzoX+2Lc2SLCIZdZB
KuWCMESelCggvkaSVTt7Pe/LlMB6T2u/xfS/KYMU9nSLnrNzlu1CThIYGh51+6G7ufHrluUnKeC9
7A3PMTyJlJxAWCd7qwgIRwsIp1684YBKxDl3bIC7WW8ORUKkrSHoS9nltywmpZ2tYrErdaO+Fl72
Wta9u28bVew6JPObGbFCpA86Es6lmi4IvSbALYm/Dwr6YJDXLtX6Y0pN+npGG0TO+gizfWAfa6Er
VQXgseQueZDKdkMtxhCg0/w+Yng/IoNLLmQaJJdxSq0ThLStPjlGBEo99DuLmDuPFxwly1GAedXV
Kj9IHMovLPV1RdRpS1rSTpXactEgQ8IEapdLlxakENWrBJxf3X5PZlGzwRSQ7m53Yfrov/7wtbFP
2HgqKltHpfkJOAcKUlbDR1AGis5eVpv3pU0OfN0DX9NBxBg07bYjiv1LDGP0Iii0H0bWbE7/NNqE
BjBuXOZpMeBeAFwF1VOHTgBbq6wVF78mnH1tOa+3C6u1tGlHBCYpFH6cXxu7Kq5LNxI2bs8tewXu
2loHy96m0IiVqrj2QVuFyiNQlxrH1u1wJMhUfCKv76GlrBxVHrTfKhvHDbIGamrgnY5DNpMcq0HU
AEBk3HsIACvLyj9LDfecFaf3ppsYxEP65WlyUuLmEierTtO8lCc2V+VpjsGDiVaNu0XV7AN6i7D0
dH2M6vrqdLv165e/79+eiMMm+ecj/3r47a7Jx7MLrOH+9tae2cNUkZKokPWlfz/hj5f+dbMs8pcu
NpNd9ftIbu93e/ulKDi8VsWoElzZbP84iD8e35adsTXp2G6FbvT5Rmuo4t5++Bpf2t93MzMlA+Vf
f3f76zDayd62k5z9p6kZ5raNdXeHbfrOGpqI1vIUVXHKF879SpX1ax+LBnFw89VdvA9jIkuJHLA+
JBUs36fLG4Em0cR5hdbi8gWyIWqyEDTDKbX3GDBw9cVk0wO34xkmwbm9nUfTIutdl+fzsaiNz1Ry
ji71EtktBHIZZBQmBlBzr34kq+SQELnf42vfxCuqV2jJvYYEdCC2I3MsGdYVDj56xRtNuCpyRUFo
kY+6ojeW9FjkzoUMxP6QY2X04io0DOhvsG0WiqnHXKPGTBIp3WNevnIJVfOaOnKE+aZKIArsPr1d
4UVFW+hXz2yCbdN3z4YNdSP+nNDygdfr9ge3ohSpMNZS0fDvUixrWZbAbii0D5CaaDelAytg8slu
zkxaxEYRVh1JFP4oh8tQMNUyEGJvQk2HJBIwNmCIlvhY2G3BseInUUyUaZ0qPmZ9si5RKKjGzXRM
oHZuTUmmu9mwg7bEig7xrWPiIEhHeD9FRtORkrw0RAB08H6aYGpWDORnrH4EXefOtM0s75PG59DK
juR+j4jOIiP0OHUIwVJA3ImZzr/UYHaz2dnDue6QmHyXTpXsCv3JNYCuE414nTWLkkpBKLBAiuzG
wBjkTHbjHJCADIHyWBPzBMldC7bamD1jtqNQv6T1rl/cD7aH4pzobQdzuulYi7kPszMUlzJrP8pX
DzhhuNBMUxpInkIf3jo3zsJg8r4i6W8jc6rDjFbSvnap4gT0MpBAqdBUGouKSew9Hbvnmt5H2Yhs
oqvnq4eaUnYUD0F+NGaAWQqHJdVmIIqk//r952WJfyRDcPAq+B4eO3pdDu4xIBCYM2Zd21JMGwhd
y5hfEUXc9zLQQ4XnjcOcKFeQWw6NjGR0vX1JYMkE1MX76qdHYRauyKCfZzqfqvxSlbEMO51YF2fc
JjOdxwBAIYXl5FpSTaS8yezmToRakocdyBGFYBucLTkebdPFk2lYHxNhVp9c6uVtkrVXqbiWfDem
fmBUG6fnAvVr/R5N8FMxnLyRhgvxNSyfF4fY7xihimuvY3LwEiTaEDXYvbdpGkMAsPI9SSRIlXgg
CVeoMNNCI9m/hOgipkumPPABbrBPANRAntwZpngxGu/VTlu+UrEgwFK3DoMyDwSySKDjlD1K74po
vAkDkAirSLAyqntv5hgdXJolVititEi0FulwGMitARU5WDGrbDzswEQPYxqj53P6F9eSXyYXHsOU
Z0BrXdPa58NdY9mEXvUMK46EfFD68DpdNyeme3a8SNeCl6mzXtMMttJY52ihWjrONRHD5JQHC7wP
VmF7p7SsbVywB6QHYJ/T7N41sL80ZNdAIi+XbU1Yy2QT+t1Kku4D8RYPuX5U3fSm6JZEvurvEun5
l2Gq36G83zv4kqM+7xMckL15cKdA+zKhgtyVZO3HSwprfea4obtbW6cpZFQEiqo7GVyOyF4dgqIj
M0FgZtYJ4m60pLthnqPZSrV9gPJuhyeyRjchYC7H3XVd4lA23LpODpLNA+qERxYQnJuQGiSo6BCb
Fw61dl2cUBL+3GbauDP6Sgt7JR5jFGfnahiByXtcj5rrbynl6KFrkKZTCv+BTJdNOXkADr/4gtAX
l2YrMUts5VJTspACP2LoLOVLExJa3AZHX/9pxl58QEragpwSZGVnxBSUQ3pvjP3qLeHUmvjbOsDJ
swfAD0cQQw8sREvWaDUuaf/Vt6DZ2ZML9U1OH+xY6QSNoH7KZeWdJ5WxLu1iRGRrXkFccQVb47UF
ImzSLgg12+VVkYZfjQH9XeCOxz5YdGh06jFZvPeSpFVCnn1/U6wjXjeK6tQ36ZtRtqi34vzks35a
cCKz/gYArtl9wcCew0mlfO60Pq1Nzf4uhpO/xPFTx0nfiIcC4us5noW/ITf2Z0IJY2P2cjhY8J9U
4p4YqbDTBu9W28LMTNima/aHqbXpCWYcG2Ri8fPmvS2ZlOy+/1lLQVgXJ3rDuArpbN2OJqa6JiAf
GXLkc+v17CyK4sEiT3Ij9eJbvOoLsfpujJb858Yp0oOCNVz5PmIH55MIENlkQOnJhtzPRGVXgQHo
ciYjv+igGSNjvOMquFh+ca9L/5Hq5xXNjVDDVQ+nvFkJKSD02p4YI4YT3X4XZv4Kk5kSN0KSAJRB
mkNwQbqzL11FQ6V8rIESNw4p+STRku0G1Ulk/i41DHurvDiN5tL9sAvwJaSPHVKjg7yVfDNTRFWD
rXpYf/Icew1YzC6Q4Yi/OLO2anAfum5cxT8EkKREk0MmrncPtV/R3Gjcp9LXP2UlXz8tSYAml933
vBQHJXNgIpPzzaU4/GhrP3zcDUMngsepcbAasRtyJ2dvNcahdsa3NmVh4c8PyhSs/AvxpRy4vLQM
zwVSOpbIcCb6emPW9o7Tjp7aBC+11PKHaux3t6duwiAybdM6zoDz8PA4PucVda1cmHyImncIfC2m
iZOVoTsy7NZO9YW0BXxfLvjgKk3ePeng5sAgZyHVOplW+Qy/rE3FS10s3xNMtlFmz8NucP23xa2N
QwVjJDYXXDJ8rsj9toJtA2ya6aMvCV0rfAD3Hfy4ZHqUTQ8avvzmlkvYpnu/qXlVCCV6+dE36Lmd
XmNMhMEi0/Zu9FNixJNxAR6FO6Sx5+VujJEA61n1UVKjKfXscVblh+bUKQj4OpyJBt3T0HCoxIkX
WnjQxdYll5nh7LNbJmgjZXear3vfxQkauJv+yWsEzA0ygRWkmYBuDZ1hdAYOVAbXbXZYz3ZBFjN+
4JoPqkxGxDR8rkr66KPLFmhCtZ73dXA/+yRK5o51HgmZkPT4AIQFMWkGAcho0NJh18a0naf7Wf10
UGqTBKuVuCkye+cvtHOxHnweCDyk8m0/lYP+OqNM2/sJW/h0uBp5ZZ2FdXIsXR0/MpAEm8AllFe2
NpHW/tmcVHmGxlpsZrt5Czwm1cLxfmjo9IXJsAnMO9jUiaSR3kF6SAqg5Hl8VwW2up8LSh1aEG/d
ymb3mfjyaPtHu/b9gy+I4SOhcCGHWPWX9hPuVz2UMjXC3K8W1AL2ymbGA9OslJJ6cc+0B14ORLd8
1G4kltw6aip9kLaAUFkEExly65bdc/YVpY5NMaCKZp6ElMgXmka6uFcWHZ163HawxJ/kYP80Cx13
jhQOAxvJ3AzF4xaNW3dhXVdlxteERdMQT1lE7IGzSxsPVTab0t1G2tNyHYS1afj2E6TRUXfgX59T
0ioH7zMoZlbXZjFCCulYT1sXI8/CwnecU7W0ECgKJY+kJl91TbyUVQOcaPFhBKC2CD23eNec+akf
aSC7U6PTQWnfKYa7R7fbpj1tSpOcgkALHXORx94yX2E+nIkYDEKjtXyo8/c5CqTNjJrRTIZzkA5M
ippAx1HfjR2cR2i4LKydysbh0FxMGiZDGldYGwLIwgTnqApgoJOlXIfNw2gCGQnsAvuUyXQ19c+6
uLgGeVR0e4dtNy0ROlbOvqk5Wy8YdDpn+DntyeecINWlVPq5i7vI6NX6UbDDiR33zuuoBKo6vXcL
lCkLvWIChR8QO50dUoyNhMNhUXXlPIF5iu/NhJwmtycxDRlGiMvztQ7UY1bbrw2JmXxLgjEkpv0x
N5CfJvXsRDkwTEX/8iOnb4/pNB/DDFpGhWKF0sZ+ntSjTGMfakOCJ7LxzrQe3RDpapGeOn8/Z+ZO
t7ryOHim2mE0J16ldY6NMaZ3w1De5d0EV4TRoq5ndnNWbB06qvwJmGjzLRAN3ktVJFFtmasRlljz
JLNYSgs/CjTze+1qwLl7EiKB49zXLavkBQgueLN24uW8pD7TvgR9hoETn3rwOlK7/uwmfX2aLH/Z
ogjFtlJ+t/KnYY3WtoTw972fPUqzltHcen5UMDmEtfhR1IO6NGKg9TrQWq2nUMdLQzCFz+arzbHv
GSVImaksdlVJBCKSfQ0FJauitYTVH3zq5BG7HjDhrIltjMWbxg36aMAlDBACQi9DR9yM2XZMwCja
8MY8+5ql/gjxrKC9PqlnvHIPRBX423iGFJ8H2rMXiC50dZrkWXeskMMEC6iZqT+qtDgsyXz2K0wQ
qBYKplbzsuTY6rTOHrZz16L5VSYJJjYlUuEv3p5t5dHuxc9YH/ODhHzGSI4zuiQ9UPdYbthLcGqG
hbhXlzF4ZC6kvZpNW6K78TZWmAi6zjx1CZueAg3wuRjbI70G2hQ6+jHhwQ4DJN3M6TN5pJDpm/5x
8oCOihHHRje41OIMtFoc6+j5YDZipvfBO5FuVZJ7MLMILjF5QsLSDQvqjAmVSBC8FXnSLqJZ1UyB
ddogdYq3Y4DuZGC2bHK4Ob7h/PB0U55h2r/L9OAjI2Kys1P0Rs5Hn1eMH4SnGViDNtLzADfVqMYB
zvfKU4Da5zv8OxRhutTezih1dDsPtpwxtjYWlLdFHcbJfW7jUguNwSOqtNfNncPQj5jnXYiJpUrp
v4q4HTjHADjNAEW9RUbKRi8RWQ01Oe5d8qk2FhzdkCUnnTbx0nxYlKyN7hWraQM/qKuui9RmPqK3
bMbeLlrta0uRwtAni7p300TsSDzyq/0CtruGn5lvC5i+EhG31eD6zjKy/xfxiui6CIsEYBrfIbkx
LfWlqrtil+iYJJs7kfbi2iZl9SDzrNktrM2jsn0tiZBlPqGQ42Fa7+0GfonO/DGVxiYrUj9sFj3e
j6p4Bo5NgFXPstTUy88dlBU4BGa0ZMt3toKLY+oRFuFrPeefEj4xatwp8/yDpVhC9zo1CIjfmyFw
P9lN+jOb7PuxGEnTU17kubQ8jL5eQr6VyMoFfL8vHUlpe61xkWsjCAgXy2239iyfc3ZmR9KmHofF
PJXetJe+eSXMIN3T/6tZybNXla8UjYodzclXqqLVxrb7x379klKPDGf2i6R/2CfVCwl3YZN9XcZ2
vdRsXBxqpk1nxcFO5qCoBsCgKEzQZi0HgBFrco1HIEXPlUkQu7HXPbVTqf2qXOFwhXbsypLl54K2
Leo1VBaNr2+bb7EY9xaBv/6IlExM351lmPbJrJ1av3mLJzQzZVUH8BAD6ldx8LMYvAnnkfOxWLlx
YNokcz/v5i1dlnsuiz4qSAPe+MSLEX4kAAGvs6M/awiSgmATNF/zTlxav362Rl3u5IqhH2qDUnT2
SdftZ5VPXF4dpL8l9z43ZkYTEkkEJuXI0wV74OWrYWPAnRrCjNoAarPDVlG0K4tHL6PcdtPLnEBM
g5m0Vaq6r7lE+F4HHpFzIqF6nL+1llVHSW1YWybbbgOeBEhIDC+zKYPgUAy1vtGL+CQ80hFaj6W1
jmbB/o5I57nNh/scLdymyqYvpV/j4Jr9JnKtrZf23ZXyZKiJLj9oxdPYfQWwo86NZX0UPazfid6r
IaHjWXqnH93pO2vM9AkPTRE6w3he/OqIcoQqYB2wKVdAqNIocxw2bRJBjaAKhj157Nau6I8Fazd+
C+fOBPljNV1H5aV8MAMaz4mtzWHS4kEwGLFrf/TvAqsyDk7Kv5/r1nf8F+WOvPfvfUYLHH1vHALz
ock4xDSuWF4SbgC6e9IGkFAMaKHWw6FzwZW3S1Xs0BZedbBIR4QgtFCVD+BD7PkCbYxUDSdUMfKo
JeA6pS0RYkkujWZ+mfsuRvxp5Lu59Y+9bNKTPQLmK2x6UJXf7JOBI66cxdmMpSEvtnYlNpmuSlvc
22l3mUuKh62XVXuP0vEJBTGXo/W5ipUTTaVD/wGtlmT56uS0xwfN3vaaetCk4R34xlA16DMkoylz
pmqhWSl8mF0B+DA11IYosn5fGcFDn+vv8CjGrZFUO6wewcVyX3IJuyjv1u1R6gMs14eQ8Wlf6OUX
dlbXRT+ai+bfqya4m+Y6piyoffQ1tbCRSgEJPohqrby7am5CuEOQNtHsuASRJzpk1fJuLL/LGSiJ
o44IFXv+p2DrjYPJdGJ/w9RXhEn1ZOUPaph1iuQa69lY9FGteV5E1ky8bZy5BAWn2Zr26FsHNFDs
QxE2sQiEET6h1dH1B59q6b7UgpILSrGoz62rtN1nz2v3jt8P+3bOSXQZiU9uZK4fBqzxAWzfmHLn
OBALZNXGp9Kfz06K2KaevPEo8+lq+k0Z1lhSQ0dWW12vqUaPLNEnGVkSNkxmfqE3ZW68IxK1CYkd
pEYjg2HaKLJipf61TQLxyNj800tiiigBjf40NcddzkYpao2jRFr+IIvqUuEuy3pRXspBnLp4ZW0u
WXswrfGBzn9HFwfxNImcrBpiKPWgE+Lj2GR8F8vgqk/j56ThpC19xgnOBp+YkAmkaZ+8shKxyDhA
cKHr26TJ5XHpKKnOJEB6HXGX9vjmze5e00f1IDs7h0aA2nDWoQ4iFoOl2nrDvvKT5aQ0QRlhFAOG
1GGVT01fPK4EGhKHXk9Gro8OvYOdE8dpXhxLYUeeq5dh7RP1WlOehk6WJ6dQNB5/37/datc///7d
7Sm+IPqVuESec7t/u/XXYyRd7O3iSJhE6yuUCIMXsuZR2Wm++fTHy/x613/7kj45kRud4N7w14Nu
78NsSBP695v/eqaXlue+giZCw5c9ZRwfxswXLHjXf/H38f16nZLsQlKWg90fL9u2w5k9k9z//cq3
+78eePtPOt/5kigAJreXTig9cSr+97v8fqvbibvdTYoSpGsJy+F29/cZJeYVMK5lwOfQXuLRodgQ
UKuE6/eRk2QRJrpbhYhrWop3MN3GXGPnMjJjTqbJTjJj0jUNIyxGNsWsmT/dYXnSQ38yg2MKCN3V
4XYKMIOs2IaXnBEuRU1qG+IbW35STisQ40yxKkrdmWG+IGoioH1v9vBZBpIwZxTKblm+4HcjCgg9
i4O+eETEXOoITBCcgh250/W1ZTJ7IEM0r4RKcDHK+Tw26be1hdHO2rpWqK+1tZBltpJNG4ewarhx
aEnIJIJBsNNKDXA2cRf5QtSWhUKPNPseYDvziSqgNFkMqKmHQsByJFe9ErA8a2/LF7ZcgnuiuKi5
Eom3VM65gWiBjYq8QAuIrXT3A714iKoJYj/8dK6LhLqGtqP64uvScnorWlxkGEVCn0oqht1LX5pE
fGW0azwu2o2VT0cmtgNp6nsKaQCCXYJFqOUR1PqGTocMSHO6IM3ZWtRsNyQH51tHtntyslWUJNbO
6eZ3ZDnsHPodukRw7Fq6syeiQqRqaZnb9WuRu98rZRFY1Mzfcer1bBBtBm6rGjepYA40hr6IxuUt
EeZzlbO8rRnJsAPWEAY/DzpV0GkhO8FYtcFy22rSOajV+VAaKeSGlgZ6KhcorIG/b/Sa18vOcSyN
sJ2pDNhWma/MxxJXH9uNwTOMY6+IYFy04a1RJgRQO3tWMesKF2sjzZ73JYczUBYe7aj26xyKAdYr
k1pE2Lu/60s01dJVF681Q2k7Tw0lzmbCLW56dOVRf94xjEXBhHjB6TUN3TKplG4TnPQl/lR3K84Y
CGM0de4r9Nft5MPmLvGb7noospgXQ2yWCy7M6r5fglfcIycnI2lgkg/LTNfSToZ3fRpctK45kI7e
83Y3zRPBD90vI9q/+ND+tOebqBP/NCvRx3VNUk9AVREVghhlNdz94dhNYgSgcqA4Nc80XYpRC05e
RmdBGvlDrqPukHb87NSNFUH/g4rcJ/HOF1SFi6Eytpp1RIK/p4di4KsQw9kotOCTPc2bKfGK+4wL
ofK6J4aC/5jDt7qo/nBZ3Q7cJVmN1qpjudT9//XAF1m27kyN9kgjODtqLjE1JeW8zeTRORvSntJg
Ci1ekkzopIk8zVZQ/YeTd3Pe/nUM1D9cMmOQQvqs8v71GGQjU3ciiwzsST/f17l5zIw0ObLyM7YB
uZaHCi/oLmZ3oDUsGQb95N4vSVm//yEh/acF7c8P0frLcbaeC6Si9uoN1pH2/h24klXzbLeZJ45D
HePI8Vv7OPS053UGQdWlb+Miqn2Vu8+GL5qrnyHxlxRbxto+1uRtXMegby4s6EHs+uoqEMwwX+XM
6EaiIlswTKMINa7xSmGwnZPfK/TbWgeU26Mf3mr0pMs8rsB/GF9cfxwPUwUZPiDX8vZDrrf6fHn7
P//b/+baXS12JPfg6Nb/e5zfoJOk2I+JOLqGWWwV5KEoDbKZmE/Qgo65xYDcXkZgNPY8LgfHrI/F
VNLfz6HHN9OlLMR4KHRlHwynGI8x0YmbUWDraDGK73PwIgeSIJ6GuLJ2tyP/fy18/v/Q/un8J/tn
hymz/VsbvT7pv7TRwT/0AHcgFIt15PotjHb+4RE6QDr0ykj7L9On/g/XIAVTx41JtCmq6d/KaBfR
tA21hwfo/hqW/H+njDb/Go9wZHu4W3VM0UhHLdrC/zoWtIabNkMjkpPZD1vfFtSGyn6fYZM/5YnZ
n+Ysd/bE0IF/597tB8qnqNX19AAcqD6OxndH1tXp9sOv5m5hGua+zm5/S6TXXSYJHbYTCl597h6Q
kX30OgDOQJTtxaAhnFjFD5ekTcHQeNUblvUjBft57Q+0aBZ5enqhIhGKyQxHdzDu46IhqNEVDamg
Cbp/BWSSTV5E0FC28YflaZwNWuzLch4Gds9u5gZHIMSUQYkWRekSIi1uNh0JVCH1e3Rk5pTdZ1nk
Ku+0dmg+69OpbGaFpQ/SfcaTy/gr/kGX3OT4shAYyNZ853aU9tylQVND339r+nMZIiMn82uY1Ml0
YrqmcT2Sr47JqRfkFyXHsSULSZG6vPUbtTM1GVAVyLayi/tdHmA7HMW0N8z4fhIJPNGMGaHFBDLV
+g/LfA46A5MIQbYRftMM1hbtICZJjYhCWn2V3YgoX4ux9fhCORAReOy0kW/Ou6E61xaC71SkP93U
e8wQjx57NAxytLOotzz00+LBJ8SyNwCK6259EhnSVBtRjGEO494nys1fIMhSfZYRzIFVPnCz0tah
O6v4qmLWM4kp4oiWy4OneQZbb4y3QdahAqGFLo0VOphxxN7C+cji7Hkp02EjDTWe2LKciuoxNYbl
S2fupkb9mAIZH0mYZOvo9hix2jzEEUuToMqfHBVgP8ZmWJVYf5qe2kogEn3DoD1Fixf3rLzSGFNR
O24kWUEYkvITLOnZL5MD+esIFD37OSCp8xQTqGiP/nX1gWGl884eZr6zcKwfRG5QGUN3GSqDj1dz
tAc5cpjsHOjT7Ced/67NqeV65O+AOfAobWcjSibbKwEe0AhcRDkT0jPLKGuNTwu0LzqqZvLsa2R5
zmW3NRvQfk2uszTre+1eNzmZJCsdKUW8k0JOkwDH+DZfqw+GS87FjLaoG0OWREiXtbzaj82UnMqO
WkL+aU7ygCPQ5/uF/g0qCueFSgZHbzpESKtiW1m6CEcK9sCqtr1ltY9kTlh8aAR793zPfOR/R5r9
82ONmXDw7e95bBQfxGt3jXMe7OJkz/RUDLTMtrGwvfefxVK+G+VggKCX9iGRMfaG6lHUs9xVdncI
rFJHNg+aAwYAxd95z4Km2Dk0VvZ4CQNf8eklGihdfUQglVTUWmZzZ9ABGyVebBg0d1XBl6fBp9DP
nbZX1XZs98MiHqzJ3ZE+snPtgd0ttSGWxWujw0z0fY/ooPZM2gWrz7fWKVe7Gd1VFsJ1XlDasJet
aQVHJ0+yq2nIe5RcgOa2Ulrqrphf+k5b9k7dQqDwD2ahiSeLh19TP2XT5b97o3/Ea92EhkYAdmE/
TAUXMm6z8VybzledPp9cqnrvdnzGF1lD2ZDc3sDeDY5CvkiFxGAglHwniu5TbFD8d5etEKxZEJT0
W70cy21OXitZ1lQuCueBZcByP3bdG4Dxz6mdoam2qzlaugaMU+zvECKGtO6/ohegRu/mO4TPkSmW
ORK4uLA0618A3G5oBcSFxNvNRi6iMv8zyaE+YOqOszm+MxGSbBQtIUpIbAvaibS2egaPaOpIymPU
QiSrwwLqiEIZygYTIa2WHt31NvcUcjR5cBa2dHZOQPji3lsyrund1XWUDd1Xu6CNXgXBD9nYb0OT
tkezRLhP8+vemC25TaalCRNTr/eWatfieBqWDG3hLN1jQskbC+r8ZbZnCq71cohHrzvoRTVGqP+v
lrDOVGAsZiJU1ZIiWlOqfudnxclsUXiBs3pocZqAZks9vdqT4YjtfWZXVIv5jh1av7x6E5tWkugx
FCz+dzWjWDGZInCKXBLVPDSeaA5El3xvRvktLf30HI9UmyutHHfJ/NnrMz9qZx+JhT9xo4/p1S5f
WtnyfWkpU3QGkrWactKa4eRsgG2pQ6arn/NUVZGR2VfVBfNO9nqYp1OzHcsFatfUNkemlk+6/dRU
lfPdU6+uzN/g2WZPhGo5SOqYNW3UDdtcVz/6oBg/len4SLOWcNqAzUxpBeduYadsG/qHbC/sOK5o
Hk46iZsTO+l2KpBlxcbJcMUWwla9yWMRhOQ4/C/2zmxJTmRb00/ENnDm25iDyFlSKjNvMCklMc8z
T38+96yqUMtqt/W57xvMISKAANxZvtY/6Bu/5ir14/he2F+jIoo+6XEJC7xjVCnuFh/sm74uBqlN
/dnsHgezzfdOEhabxB9qmKeY1PjfDW8F+QRtJvKA4iywr/WqyO5EjLRXgopDT07x4BoSZRV1dL/G
2EdV86Yt8JvMXDjo+k3hQWe2vSVMN/exM3+hmPGSQLxHXIHp9ARMkOfjrcLlc4//3GvPZFHKQzrA
cN1p2+fpAcmzg2vOJZ3fQRbIQGzZiJE6WxAC2QI/ejFdeMe2o/0gKQqexda7fYvIwg7T5nELMqRB
8ZvM+BSFye3k53t7Gs/Qfs2HypiKc1RyW92GImAps+mpm+0ciE1O1o2BbUEMRRG03GS1zdyTYCNv
ZBG0o4DFu/bebuLAq9se6bgqDnSRMwkzMRiL/PoGBEOzSVCRQ++t3GagUQ9upT+TdXgxEwpbS1fu
dZOiI3K1DpUJ8z1exh017zutq6nFiOxY1ka+FUCFwQ+6Z3fQnpjmPEw8RvidXwC+0o2TTnv3MQKy
Ju2zr6f30F0jAPX9nQ69pV/7wE+SBYlZTzI51pespvNaAqhUFKVkhcvuhbeOfSiha+xmfKlJLMF6
aPUV7Qy8cgfTAMmpewjn4i7UQVUmxVoGGsTujY4Oa9nn00FHhekwOrKY3r2FaEJt28VNgtY2fiY9
cUYIcTXVmvRou9GhoaxBVdnTzzaM3z2GnQAlpb6qtDd4MPQVZLqdf5mp8Mr8g7F1hR7eURlZ970P
Odh11+wG4jjwDmKFbfyiGeYLZ7lskatjrDa06Lmzofi7/tGCQn0cRoLIFqP32tXjfVbYaUD3kqns
Cb3Laj3r0Fy2gHHAcxeU4CfPvLGgpSFEmfAWrCON8n9GRDqJ7LGqBVkTMl664x+QOTpgAxoRhzoA
1qjRd4Z96kbTYG5n3KV+Ii76HOa7ybZ+tJ6Peyww0tUmYhlsnFRdsa8mPd0sjp7tYD4E2lhAJp4G
48zLmyfD7HeNIAeO6n5JaHai+hZffHNFc2RoCGA08TPKqAwWBhg4Kq3It0kKcjadG+Q4oxK773Sy
lkMN3YZ3Tryb4WLsTQCOEITX/VJ1VA/l0Jm7/kbTu3uztt5mwbOSWO0FubsUvJb9VnrQLBb4Qp9J
ius7gaIB5EdWG6o+mzGlN8JD4g3i+w/pQHC62DaOVk28Q/Gg3KZ59UlvrRJIfLLeTLocv3Pf29ZW
PR5dp0WJY6qeGtMmLZvBNx7H5hlxqWB2atjMSFUTHHew4jAuSHsCdtuOu+3S7JrmUdOnepeXbnyw
s9XcJExTOqdJL07pPhjMMbah1lLX4JYXKSN3gS0zD2H1PDaFc7uGyb1ZrF9rzep4CWvWxZh2kdg1
0uTBm2BXuY6tUSNEYgpN+I0PuQH2U/Z9TmFd5zGYU2dGBiP3xcUyeueGQOTeR7Rib/iFs3N8HM6H
nJLa0Nw6Cai6rrmJ0P7eZ515JK3C/MMFR4ucyFcA4ETV0EPRhyIo0KtPsLRDbFlNwHagwXpo3zdT
tsLzznDKdtk5VXukcJ9mMbwiOngWsfu6VBWJUdSvt0MFwLrC0SAFmIAqPjwCPzUPYx1T9k5izvS2
1Vay0AZ/xFuLrR2tPGZdt1+jN+A8S9CiixAyg2Hi8NJ6VnrsBK9V0Y9Hhsb3pC2sx9woLi0sfexx
qrPZz8UWVUYnsOz6hBQ1tIljHI3vNpqgt+Abh20Yp5sUXs8nLHB+IKPTwIpNetD9TyOQ0OfYdopj
Ev/otFk/DE0736xreqFuexFLsFpzg+zHq0/OhGTWvQ5V/hamHahPDd5sgipn247etllfRu7atyUF
KjZn5a9or6fjLfd82Tq6Aa6iAf/Tu/Tp2MN3ZxTigDZ+Qm70QEafR8k+u/oEEr8V0bl1EoT7hgid
hJAqVeS9C4eS4qQJEqQOI2Mzdl+iGgaEXaOGQieNy9bHYo3naPWf3Hi4KSMNodNm5T3geufKMpaj
5XVPmg6j2J99CwdIe1+l1T5JtfKHSJOtMxp07bppiHBL0CMFPZk58D6aMmqVM/y85L7tRf65hx62
GWz+f21obWDi1b7VRAg9xbT3bakTK3NdtoLevVtJX4P6Mqpj5gJYW7r72iHJlADVYrofHXUdMmA2
A6oqeK0uVX8Pof/VrIuHWRfDzQiA+JCInni2s7Y5hmoEVl2J7ERJdzRWygDgq+NueRSjOW2hITwX
bmsdHCb3M6yDQ2ujallSgpzH2jmQ3Z6PQxHBu3HEV+jH2T4Op+ms5WLa+AY6+15OPy1+peBK4jZN
bo1xvBdMtokyM41Eq+jOYzh+9jPDubRWv+7iTFa/TTROiAtuSjERjOFtRzEgJLSsotu67n4CA3P2
AJ32IOTBI3KxUxPToMwz9B0yJ+XOx1/ttknj7Ty1z8gGJXufceAwW455MPTRuAUW0fZUHXHWxVxE
ovpz19qTqN0kXfK1ddoEDjZIaE0Xn+Ie/kU3ugEVHphDrkusoxFiuVq3iTg3btv4s0uML90cWWc3
2phtdNFDnPn6mikM9tObDu3MfGQwqf0BGo3Iniz0woW1NIcJMaI9OQgIrCEIE/yGqouedQEoPpAQ
mc7kvDIa4MZUmutebBy7/CKq5Ocq2F1hIpEKTQIRcEoQXvpNCDsl49DfRBSZNmhENKApAGog3WDd
IZRuMBydnMV1kL+rt42roF78hTKiTF83+leH/EBcRwT3Sw0lob3XvM8Jyki4QnigyIzhoXSECBpd
EwHjlFts1Dr+x2agWmpRA1YcSlDxTgceWnts2gq4gRbDvpKLxm6MoJILtcrgbWx1MeVb+HEiqOUi
zieL11Eb3zmOkx6FFYOjzf0HuD/hWR2tk6egFjUYjABnt+tJ6L2OlXUuUNB2w5XPWKjWv62iybip
Sq07u/LcdHS3gs79VumlcVYravMswC1mY/tTbw3q7qDLwFmuBE7yZFXLHJP7nDD/gBQgCtxqm0bR
l8c+OqOLJoIiGgAmyZaZltbWEEa2tYbUC4AyjLL65qKUEj/0PVxMtxfWbtH0HjhauW8YeIJKLlTL
Jz/30UJto1bf6AkAxF60UIqcCTwO0WwfkDPpA7NDdHjUqwlZ2lGqtkugiCl/N88dE1BuE2hKBBbQ
5a/KZgxWgJ8fixncHE6I/2wceaPwlFAiYa77oLXZFIS6OxJG0kKPevpoqW0l0fqpBLTlzOEU9I7x
1yLXRghyXvJ5RjUHBSXjKUJrDUrQXMFIpzJfDyPe8XNbB9eFket1QJBdB2APp52nRx1gWyc5G36z
8Xstq08Lr+cgH/ImcInReaDBTVmt1nCHwGkSeAFLlKtaphs7SroSYUeGMC2cKcjoiWfDeaUINQU6
aPhjEyc3s1lNwSgXartXZeAtM/RMIdlhUVX1pYyAl2EMfFCyQZP7AHC0rIcGWLwa6e1ktUOQzTYS
knWS4uDneljqTdO67aK6D66LHD54kCF3dajm8lFt5/hp4PtwAdcJ6VDD7ALKkV2AQUtMFm8ycUkw
6mNUuYGJpAbkghiOSOf0wXVRyoN2Vg+OT218MOUeDMAYQSJ32MizGBaMWcj/sd5qywD8zcU5p60+
VzbPHaIuECuhc0Quw6Q7gQ7VmSaVJcJVXoQdQNw/+6CRqYqiGhQb1tuIMuAmzSbyIqvzLhqys25q
nqdMuw1hEXqtG1Nel5jxrC+Rqc+Qpq4akC52+Oq52LXE7XHUR/swpManxvS/LkU5oRx10JI0PlYN
uPUFgQzLaPrbuLcQk3CcH6n2CQGTZj8jLbp1bO95saMbM7Xyw0C0DpFk8g/FguzknB89+nExkqVD
m+ou1xD9RmJIl/QYGEZMGk6phSC04wWaKNJ9ZebPkUdp3OrJokJT6gdfgpewqbDa/FNVeyaw7f4X
Id1wHmyiUi17TqRUv5MyXoKazRd7Z+GRvXVkupyK5Aa60ohoojvcpxW7RaIWVYoIgvgM+aBAbPCA
q56zyacRLw6MvAfzR48vB1ht5hMOEJVUaK+WznNRLY5L1yq3ZjiHu3ECD+/4DtrEz13hrju7dbSN
nzPhEl69GZxMO1STe+78lCpcCh44QxLu1i3bc5aOaOWPt2NbLUGDtcoWqoEJ8KoZHroBHKFmfmmg
blQDwTKePl8rKCgaAkMIe8lZZjkeDdQZUF6A1WaX++oV/cIe3z73kAdF2X5N7HyA9+SQ29DEmRL7
62DyVnXxk9tX5SzO0fSc9lP7mUzWxhET9T8w8n6OzlKD1d4c2e4OzZaD7fJ+a3xj3rvG8DLaHuFe
QwKqd75RsMm/O+PwCvQT4pMbf+9XN9nUq+YDVuBmaNEARmoqv3PBsf9J917ugtjEZd01K8TXxQ9w
p58S4BWS6RZF4cMaustuHsh7+oZ97H0SIKQlNrMzJ8cW7F9WWB4jOBjxIa38Pen3+3I6hTpcZ3sM
9aNZuUioWFO6baMW/N8c/YSEYm9MAnJqCzK7Nj6uDRBSQ2QAgAdmdnrt4oyS3yxW2uzMzv/CDGHe
oAxVTVLoPeneyBW8TTMiYJGUjoKVxGTJ5FWCd9sDSD1k9epOP5ke1ZAl/jK2FN47aBiAyhAY68r4
UhgP7dMq+OMZBVtC8NfV9PoDQm0GE9KRRGgDAaqabk0zS/e2AFvS3tK1eLps6y5dikF6wL1aiMic
yuEJQzYERM35WTcK6xCN0hJmyHearePb4vKYdWlM5iIl8Km0QxyXrxE3hnm4vaui2DqkoKe3AzPG
zkvPbdmA0V/QnwLgTBGqCD+vC2cawkI9GC7yP4Yd39K5NrKUgVdjv7e8Jd+OhXtGGaAGvgbExUXo
7Ml6qAHz70wEf2RqKyYXYwZ6432TZKibsBpLpuf2fY3TycZOQ2hkpPoWCB+gaN4Wy9OCsLYx6MNY
LMIABZ618WjgtgVl9I3EdonxD6SlqT7XnhFdGFsB6/ZHgrh93PbOXpuZ2sWwsXYx2LyBd+/RBnop
6WGfYworTE1+QIhONmGMJMc4A/Pk7QUh2HQOXq6921YBzHTUf7UTgoDrbDxXybQeYiF1aaziszNB
IkSghExBmA17F5l9JItnfbuM5J8B2zNmSUoSiW5sRYr6ftYg4SxBHTtfpqwXD/qpa/ZdxZMXAik+
V1UXoRTvfCu76ks557vM7WH5N8ClI685NbZV4pdlj7sEbxY0MH281aIUt3Vvb0a8TmGNvHpDPB68
frkRpn3HgCUA3jC5EebAsUlNMrm8i/Nne5RKfW3zLNY0DDQTXpcfgQ40kvV5Gr1q14cwWnEfPLfC
uasWkxStQOKnXU65hKcm/nNWJ63UVxJHA+Am+ZDiuCzJ7ZhFwJkJPy1k5tx4+R4h5XhMoSJt8tH5
TOD5VceOnjTWfEQUbgqquAWQiFdPXkS3SdJ2e93/OoRLiupUDl96np4x7iab7Ab6ZDIZqX3j6C7u
J1RiUJHUj5ZYwJVTj2HCZ9dMlatvVT5+bagcSH0UMF7jt6SaBPNa4wnST0l2REMzLWy3RRVNN6M+
3HdF/pNkoDU68MAB7I2W1LIIyeN2SFueU7lNfaAWiQQUFlLeAuXJZ/Ka0BpWohS1aBqC04FB1yti
0mILdMfEse6mBe6B3z4VBfKiINKRSAnyEX6CUxEzqAXKNMNHawn7UMI3Eih2oYF0A1xKzCFqQWll
0MbLElrREcTd1oPAMOAGsE/ISVKms8Id5U+0XSn5RVa1Bq7Vzac8zG6LnBeP79co4/Ma91PDM7bl
1M5BnVvnTNcXIvxkDmZ/ApNH4naXV8SvvCQ7IhSCWAdirUi76qy2NwCwjqjxMqn3HhvS9/t1oDyZ
ZE9T2DvwjwoMkqAzB1LbvreToBYDmcICaS7kItOz6xEIOV0DuaS3p32pVeUGDGq9X/S8uJirl19W
+MIXK5rIiDC9ipYEuZvJ6X2Ia3CMkSCm74kuBd9C2IkfRxOollpMac6USjWBzFYBcGa0Vi9Y/eZY
bSCXlKfGz3qw6mDx6NsI69fMrJJhT7bsR6Sj2oENbhPYFcIeapWpHu4lWn9ql4n8h7xlbpj8dbfc
cZ2OEO9vmtltdh5cE+x9Uly7XHchYZ/A+mDyt03koay5JHcelZuVywHQ8FEvEu1oWljXpKENe4Aw
8LowS0LFTiSkclVTfbJAwAzReD8hclFc4h6Q6Vgmd2Vcv2ZKckVHOHCbJe2tVk7u4bdtvdPdjqhy
0FGZ+TlrHx1mMVJQ5ek25E9Vi3p0fx7K5yl1zICR0wyKMaInZBtN4hksP0FaQS5QIqmDdbUyvOLD
fuebBbkZOYvwa+YTqqUWdjoL2BsV4klTl1zEqB3Tkjw1fFZzY5LPC7TuCH0+ChL8RDeOObvw7RuP
bLMM6y3kTzbCbXnGZKivFm4y+AeBXgrqAyLoE+9ntZAl5bV+dinND2ZMGE4IVyY8O5UMw92oc5m2
zKQNJKaDgl2CgEGHBs1QI7xqOOhoihKWynWB709+MiKmsCVKLZuFH+/hA/1CCLwOtDRmKiMX/j8t
s/HtrenyjCKY5x3mZLjLzPBvtAjKLnnm1KfdAu9d307AXk69Y21HOUcs5GzRhyuJIB55XHUjIqll
k68LaI6udR1ojOTZY4I0iviE5HUFacdrSzCnIHh7SkAkKItZO662XQRRupJP9Wu8yiRAGIuo8Tgs
FixrQNNFHT6Fvl8e1HFwnY7oW0q+B1VK6xCa02PvrZRzXHSVC5Bhpm31nOxowaqDWKImQhqyDmNW
vSjKPtBToC6JTdwKqW2bwoAJ5As+QNQfQR65asHoP8I1OPdykjeyaReaOkoAq8VAacq5oB83yHVb
AzOQDpWmPqbw5I0khc3huyOWp3RNu4OQs1CkEusA+QmkCdT6jNL3MWkTrsVYDRc3b5JzTVpBQXDm
co5hBMhTrOTz2cKQghWFaYk8ubh5gXfUntWZgvhjQmSK/tbtuIUjEj6UUdTzjMjp2viHiINU+oLI
i3NSu8QRjEdJNdVCz6CAyGNTqmrgmrEQ3cyJXtdH5IK3eIE9akP2FkdIr09IYnXjwmMm5NPFE2Ks
23iFRD7LwUVuay2n2bhUIXbqH1vuAJpZXYdU615W6Nq7dEYXRV6e+KYEjBO4+eAEfddtqwntsI/O
KK/CuDSwQhdpviOn5W3hfQ+B4+cyPdI1S3R0ZCpFroU4rY5zMe7dNayCkPLh1opDPMncka4iT0v1
F7WqFqv8YBrwFx99cu7qzGf8bNDAFTeoqt5hJgi6hLubura8KwvqtuYhQ4lqM07DeSyKLHBMunwB
mZAM+gtvMA2tkyIH0twilXPIm/qTOcD28LPhzigNpg8R1mrMaXYzuZYNOle3Y6I/EEGQjGTkEnmf
79oRzHDSoK4HHHU4NgYeh5MWiIqrKurxvSavuUHn/MmrxUvaO6/I4d81teHjCp0BF6/hdWFqcJOn
K4a2acrrXO8DpBQunVu/2mh07xpbf0LYDY1ssOLbJQZj0BVvkS+gAYyi2Od1si1RhyVTom9G08uO
TWJ9GZaL2YS3FYDNStj4a4nhDrnYt6rLGWetWwwzcKjMqnfS8d3TSK5yzCEDzfHylIf6qSceAxYK
1nwpz26j9TvsDZAPz51b0vQPXhrCaHo0XLRsawtxkNlJ7mdJVUxqaFneApVaMDEmSCVQ6SeEgqp3
euSKRh1BmUhC1KB0aGpdKtqt1wF/oFpQXpbGdjaTWZ5RlBm+V/qD7YbWexzCz2Z+wlu+IkYdEej1
Jv05srR7n8TFPjUyZMWn/pfhE9c38fg4NyivdJXmH1RnJOk8nKSo/Vy2+nFyvKMaRfxWpOtWNbM5
EudmOQNDYFxbeuPeyFft4Melj6kYEsv/H+v5/2b14Xro1v5frD6qsv9W/mH0oX7zF9TT0K3/6MJ0
MFnE6d3ULXRt/5LBBdP5H7glBjqJiBILLGqvmE8AojrcF10gd2xbwBT+wXxa1n9MSH2+CxbUth3H
Mv5XmE9cbMF0/ob/1m1Hd5RvLzbFwrPAkP4f4Pl6rTIRMl28dxYJQCIagRePGTba5ptC088r9kiH
NDcvxeCl+3xM3qCCk8+dMZqrUBukMHsZSL0cwFKku6H85ckZMa4Cr8Lrn6waLyZ3tCixjjZwLogo
hAb0CmSaOhyQismmyCkwkK2gxn7G9Oz7uqLK5KYrCgDxskFj9zXO5vdSlEcHgdn7PFv0R6mfAN5v
k2kZmg7h4G1sh/RFbs1MoyyT6bBBHPTQrOuzZhdfzUVLjtUv4mjivPbYerLEMVBDxmRjPTbIV2+j
MD9G/IzZEqkRkuUv4PkGlAeWH7NFqZGrtwWTHp3WEe0zC3Ld4i9BNH6bVz17xPVyP/i4gnYEveh5
uhfQWcQZayjgTy7QgyeIb4mf/GgG71KOudQR0bGR2Bmi04+6B7R9JtEKYGZfWB1s/Lyaj6JGJcTO
nABLweQY+wxFlmGBK+KfW/Mw3ED0ryMJfNPAYkZ14e2GKdsLmH67VCwPMSpHcGnvm7LYiTqzd70l
6bOm/0lLEqLvVn/oR9RsBw3T+DWLq41Tf2Ku1e41jAY3wspfsI3AdEDk34wB8BjF3ghpFJsaaQ1M
LfS8g5l2r6i2UxFazWqPOkkg/Gq6qZv4gJIWYx2VqCJvq0PiMM+LuAI5Gj8TFZE3Ix+fnBU1KTSS
dCIB3krEOdQL1xWpKG+5b6a4vSReTuFO0zZzgRQvGfK49y1kTtkH/L9n9JrAL7hIrca5+MasaMaP
G6BtGo/nPIvLHfqo4SmHWcGNne80DJa26QqqJpGqnaUEq8yecUQc6kBPuS1WkEqIf1GXdt/KtS+3
FbYsm3HpAa7cQSEkd27W34oeUBperXtgDuldY7QS57M6ByjxpnACLYL/5rcp9qPEYNtc/PKRyDrH
xfCiJ2RC25lJH5SQ/Vyh42+2kL16J7r0zqmr3jNMaoK0FOAB4qrE59zGy1l3ZepHPKIzg49Di5JR
HD+HsZ9fwOUC4Ux4Z8JrQbqqwIuxM8CSzpt0Tp7mbqs7sIgb691ujmUM6VVv710SkIfIqD2QUShJ
0b9dY0dtHdgA0n9xa2XnhfQks5l4U8OIw9Mg3LZ+CZ3Scr8VbfiDsqW+1VdDA51DMZfJWbfMycZa
0Dwo51tTL9l3OpGnbYYBkZaJRx1poe3YGVQQmYwcDBuJCL+uTwjfYiSNZFWJgpzBdMtIXxrAc2cX
vtoDiG6Sz2VP7AKm2UK9tk0oJeKK1e5XjAV2Q37irhWSk0rluWm7Dc6LbwlYgAoq3OKZB0bgbeja
P7jiJXNtNCKyifoW0AjD49724Ca0iFiltM4zz2wbIerpIEiqV+KSJdM3ymaHqhvmkz0k6WZ1YKY7
ugkeOynIxY7VdAbK+1L78R0WNu0ullAx9FlJRmW1jrwVctweukZ+ZcWo+1V7iNDRQbfK+Vj74EoH
DG0w6STwyl8i7EO2UzmbRzjZ95DtcLfZD223nGfYsblFvQ6DjYOwtG+eWTxlefzNLpP7sjDte82V
ZL4QUBAB3mM64FTxJUn2eW4sOyMlbTtTxCfDdUSWpzroTuIdBVS6HtL3qbUW9FxminPUD/L2Pk5F
Rk6fWVw5jAOVWeodOdTAqQ0SajJB7scdorRS+iTSL9dN6hsdPHxByUv95uMz+cPf1kH9ocW2kpFM
PW3Eq4bEkWpRU3pYNeeHCckgjU3jqMJ8NcmGtUCgLQN7tchap0Ak0/rVk3lYKSJ383Hp/Hv4DZDk
s4qwEx3czeBN0X23dkh7grUbwwn5zBjZYQbqnRPjf+EJV7uLyd7pK6zvhJkBOMCihCAkCK1UUy06
xCO3K38JPi1TS7UoJ6MIUMpHI/ifbbieGLsSYeKtNq/EnLxGJ+bdlKUYCdO1fTKTiuIyxZdIrJ8r
D5/ArPLuVhtCT5fkOHgP97qGqLda1MiAktOJz0NXAAprjYyy9YXnKgtAuDw4UfS1D4tHav49kBHm
CGATvN7zzya4E1Rc66g4tZnY94a8c7bRHNo++jQ7FexRtQ08N3eTjM556r8U1AYCNFC8rFtOUYGA
kShJj8zet57ZXY+zB7bQ9i+oWvZe8yiIp253j5IYYrcyiaCIIrp7RwYBSRdTK6uTmhi54t0fpSAk
koaRE63A9GN7Exk+iSW58KU67EBOMN+optEzPLZR1e8bc3FPGnDSpndgQM4+L/CsQObWqhhxrwRo
xQnG9CkLrEc0Yz5ZejHCIghix53x8IuBTxv6DcAXwJru+KYbenUoeuecTE1x0BGxKMpRgJXr4PFa
5AHGMAP9q54AUx8Qv7TGZKuyQ+pI18Uf20Q0tCR4EOIopr7Q9yrNUnQpWvo1Ci7qKrUJOOgiaX5e
kyyqpSaNf2zjzdgewFA+jbKKqxYr4Heg0OQ207XSFngZ5KxlGa22JmdGAt+fNqO8G4nMnKiFie0T
lSrxUmZzrh6HVaP7RhYaGI0ufokF6Z8lGlDPCI+TtyTx9ziP37U59pZtIx/vWT7eHpDe4Lpa4DeP
iaP8ZHZxet2rjwq00XA+GdFpAHyAntrHN9RnrWYdrLGL021HEua6J2wwix0KmvNG7c2U3U+1Pnbz
cQh1HLn47TDqk6EYvnhTw3P6z1dUS+3m43Suh7p+R22rSDdai4Z4RZG6b398+F9X1Qd/7PPjVD8O
pz7/2KCu2W9/47em+hZwlpUIZM7QzGy16reL9dtOVPNf/8lvu/vt89+a6qfXxR8n7RYWMineAFCf
wLwxu/gyW2l8qRZjBlurG0fkwNuT+iCk0g/qX36niCQbqZJNtW4XX+gkdPnY/uR2UISjFSiBl3uC
l/q/NruaEA8Mr3TpgqJjUGLdmbPECLgyrayJnOSg+qlaVwsDBwdUnMlvGKNB0j33+l3dzQhPNZeS
yurBspDeqzuh73Reo3trxM9zk6MF4ch0z6LyXxYvIkBd9b1bNEGc8kBXcgz35COnVudE58m9rquN
mnzyVeuPn1RT3p/GnrBIpvnUAgBL9dESGfwpKyUOwDgOOK7cSYWL3LJVzTGMESNQhy/UVtX8bSvQ
4ZfSJiBxuqUJEDFGTbJqXh1jZTCOyfEMqZaf+7EmK5B6WNDOmfiCtvq3SDjMg2S/VYtetlKCYam2
m+7Fkn8vF0HKlpoaxn2XzKqpzfrDScmWGzO55NHf1l7dIzwS7SH+lIHZ/6DgXpzVDpmY4tsg9xp2
O6pf7tlJph/r5D80BZkS9T/CzPkUShRBqQYEtU1dBsZe98zvrucn5BtzBMa1uV7FGjg2ys0yZUoN
ycYtt1DcPPLqmv8yGrq5r1dgLh9fseQNbpH1qWfD3uttDu8QuSmSsdB60V9xz0toPs0ISxISzLse
zh02i/Nplkl/bABRsEoMKZgMPXKnztLP+rsWcVIwQpyCOq/QSeZzL+5Xs+yJ3szHjy/+c2vVajkM
76m5JBvIHCRmpIvxVh1lkOWyUR5P62L+mlrPVF7bwM+5ypbc3HSTvjfQbUWqqS+n20F3rZMCE2Hh
SkJRYot4Fn7VcYEQgbz+6k50atf/rKoPcDH+mY/IBC5+u4Nk5dNLXBMgjxSU98YQgg3vUqmEpO6M
eqwjfUT/l+lFWFkfj6z6TC3AYP/VVa538uOBlt1H/fU/VtX31Db16X/dVV+OM7HHrepy6llTJ6NW
C5Xeuq6r1sfGFZttMLRu/nG/Im1wTjrKQeor6rDMNenJqjmrrvbRVP1bnQ2R398dMFMHup5yVJce
Hp7WjeYPn5U0vpLTj7VQW/eqm5A2qSBqLdZb1Zb1EaB2BiMmxuZLff2jiVtjEaCVgZ8J4ZMcGNST
qlrXxXXbgvXBYTHEvjYSypp/j0nqP6lFPxq88lUTyAjxqWp+nH29zqgE3M4VmsYj7a5a1gNazwXB
cU7N0rG+e+pErDYA662f1cX25cClWtdrf92GTwIz88jWNtcvq0NeV6+/Va3rbbx+cN3fH79Nyi9D
BuRRXQs1cA5u3JYnta56Hlc86y9q/ePkV7xAJZFTx82Q8VTd0+uz5a/fIk0jH6suPMzpha7EPYiH
gVBGPYj/3lS7+BiqZmjLJ6/OdwjjUrWRCzWWqFXVUtuuq2qbI6Pg/9X31Jen8H1CHfmsjq/Oj6Q9
j+21z4SefIw/Hma11RflsILD+bvfqdbHt1Tzz/Xf9vrbt/48wJ+/0gzAxz1qC6uO8qC8huo1olrq
t/+27foV9alQUaBqXhfqflxXVUv97r/utTY8rsD1J+qLfxzq37b9sdc/jhTJAX/W960s06g+25NJ
MMcGoMY//hmqtXpmDT5Qvk/++OS6Dd1rurhab/p/7D0+hlu18+tXP/ZxdfYAxjBuDOoPH0+0s5aA
664d5bf1j6bqV79tVevq+6qf/fVLxO5mwBxDthqk9AiOm3eobI7QrYccJz8mTz3ClrV/hAOjY7v7
JZtLLAa6Qf/CcDJLmJb7SF4YIdd1aL4gpHO2GqiAK0Xi19IqT05jal+EEfoP+Gk0OxGOn5Cchezb
zj4siSw+oxI06479VM4ppW8Tmj/VnPpmXfDddqMeXwyruAGDRbqRPAmYE5A/3lg0x8klW4e25UFT
Y9yff/hjOFlRBBzkpEpSGuDyc9HU61W9WK8LBMX+ftv+9spVzX/7+h/b1Ktbbfs4wr/97uMIU+bf
OB3Mh5ipH11TLTzVd6/r8NiZLJE6l/BF2X/l+iQ718fGf/38j587dr+gMuzW6NjIQU39vPDcMr1X
3xwxYT6IuXlUHyyqC/57E8dF/E3y6t1IWmcLqYb6FkIHORpCvDYtSfeJ393yZtBqbnQFFsJyEWh9
gVlkHZKuPZGwc4MJ2iFWaDbF7N567urkwWidG2/278wSzJGHjJY0PhNdYVMgtJ/Ahr3XAnmhhOF5
nxD6nyYD7Gm3gsm1knJCx3ntdgOlSbTbtA6BBtyzEY8HxpdK9xDyjMdeGy7tmxPFNgAIIkMsm3sO
8RDlOqQBpLP3+VK1UInAjk0xDpQJ8GcfTu/WsLOLwXv2xCteKkeh6Vm59k7TwmdnGF6jeEZLKi8Q
O6OWOZNnI8uH7WVJInzTeDIDHy4t/nQofLvzbJIpWO6QbyFL4ZgZKcOiOoRZtMV5IN8vNS2KooBw
pvUYdV36P+ydyXbjSJZt/6XmyIXOYMCgJuwpUhTVSz7Bklzu6PvGAHx9bcAjwyPyvapVOa8JF0mX
qyEAg917z9lnZTc+0aJ28aUZ3p1NLgClcrt3Su1npg3jNoOMui1DfvNUvKQEW0J9ogQvC3kFBfmB
pzM4wExY0yZAM+e/dk517+KrA4hekXrOp9qn5DR8Wl7eXrqxncDdArCNxU7WvrNNs/xrdMuj0Ppy
VYTDABo567Zjkl+rQvfuqPu+S1I4bnRikAgeQRE8j0UNhTwqxZCxlnOCTV7uKiwqzeTEO9PPMxy9
aUPnJt1SttE5b0JSkHPnkNY24pAePeCgkzFFMmKsM0QgqD3bGSWREYDH8t7VAIzQtjBIPrMw/q20
3HpEjO2exFjZ4L9gTlbNszeRrSpl4CG09B7joR3Xc3jzfSy6txDEU4Lo46nAnwsAw3hCSgVDkaiK
FQtUfOoM/zaf6nxHbjYNbTxF81z6lNdi2ua9IdadsveuV30APCcVAGohcjOb4ARAZWdpIFZztPy9
cy/4bEeSi9sGcTmRZfT0nrPR+KD6pKrE7b7LG8BBfu3z5w40nXPaTJ0GGtroPx2Vkm9uIzxINedc
WXCpJWbmefWHesKqR7+Jie86JSuhHdP8XHfBPrSNDg4YYH/ryHRR22pl9I6MdNglNFirrj7AxmxJ
fkwdZhWeUSOibb4y3ODb1HCebJxsE0wIWRrh52jpn3E5kP7cJ/FNLgoCBgpjwylnXNqRXjnzFtwJ
6uRNkfuoyEeTirXTt0sE28F5IPLpoAT3lYIJW2cWwX7sfgQyyq+JSr5cQx2ixi23cU2UR946lxGw
mokvzOz0z8nJzVtWioQOAkJlbkPvyQCmHOB1va2r6m1OvdkifSJGFlB138RHMQtBki78mFp0Z56V
3ngFcunat9+KnVmgI0uc5pujGCXE41ug5LiaWvPsKPOb5nbettDQfJJQrTcPY/k9r0R4H+tZvSrL
fNgFTU2ziTiTnviLs3QxKBqOejelw0lCj3iMooBTWn43/NAhXSMjhGUGVjpWvZWFUa4tXT6Rq5HN
KfNAo/wBtxwpPl7DigF/mBAD4J79PEtMy4z03dL7ymi1ZYPaw7eazmmY38sqOdGORUUujwmesMRI
X72Iu2G/cvOa00+rtUc34Gd4xFua9D1zIfa2ldybLuaSOrpw+3NEgla9kseA47gdq0cCf8zviOvK
vnhVKC2wrpPkolJ/3aR8kJqRnlSMeaHmx22C8cUU/aunAKGmhLrAHeSg5N01E9lJ4bzZWtoEg6HM
woNr4wMwKq7azrYsfmnx0otCv6l8sooYH6Vyi/rtBcAlaglPKkT45smt8VbbsX9v+tG2qP1453Zt
syEQ+FSnc5Nc1/gQCuPW7aID/rDhYg+aD7Gu4Q4xcl/KAoR8DADGM/sZLJL1T7uwnUMFirElh3ry
QQL2FnFfEYC71p7yY1sTBYHvmVxsm4rQMW2YeAZXeQDgFZD3qBBVObuxUurWL1tymRgy70qGNpFX
1oeoQ1IW4yecV36uwI40k5TG7g73GKuLtBnKDnYLVeG9bJmZmjWjoEAPfmpB+50UqQmgyn2vLJTg
RU8KWQ3Exk4QxiO7y0UY3FqT+Sz0EtbbmCQnUkNurPGjakrtkpoTp0uY3ipNwyiUxf2RodyqEEhy
kdrPARR7GgUoYbIe2nifETBWNyc3kKi26fe/sj6eHJKeCGXjRM1HG1sei5VpEFZmyeSBzvwG4HS0
1/nENonlxXsrCb/FRnGBxYQVo1GwR+tiIv3OvDW1/jq18cmrWd463/mkYt43Fc1aL7plKG6uRewg
Gk+4G2l+cGs6ZrnuKvfi63CprRoaIhQ5plXOcC8iAXk5hUaDIvdg5bl3ujFKZsEDl+NJ155TcNyr
YDaqez6CQCt61RvlbtMP32eqr014nweUxigXO8BvLz1gonWPpy9NIgBLzv0wWnsGcwlKsh3NIwud
/Xj2FJd45XrbBtAl4d7dN6bbXKA+36iAQ3Lwgf6JzHgGbd7eg0oHolSYZGuoY5fyCUEl2tXeEJ8M
He2x5m/r8qyGxnsIokAda3tVRFAHTAf6pgSdqTKCYnxPHWJicRMmyimuh5hkhNEhL6tVFolhFUq4
zGvXKmU/Dm10m5uQc8s2G7bAIFn6puixM0cU+pnDbrrSmGHm3gjJuQlwaBIv1lTVs29c5UQmrwIo
I79Z3pSsR6untYX/yIJ7vtWdYW78CMEsiiQIEY3zaavNQ8vuJHoTSnxysrW3USVyH1iKqz7Vajy+
zTteL8JJrOkJyRrEWzzyORAA1OWQnrh37XMTZbtyxTv+CMxO5UlpKWriASOqNWQw/Hv14jbhwZB5
dWzjelg7ZONykzsSnaMx2Q+7o+eMYFYDNsxRKBHOX8MOSTr7ptILNpZRTg8YzOkMp6Fmr6ZAJ5zI
Hy6+InaFCLitCSNvVYMAHUmj6UX4VeYTTjnpb5nX8klExi48FhJPClE4d1Omb0rrEZWEu2oiocE7
4YaaOjNhFMRBVU433JWYBHcVl2BEMmnWvPWoL/C2lO+u6I8gnYyVThaz54U/szF5R2mCL5a+xLnO
2wfE994uFL04DIH7GWbJk8jmmJ0g1letxNTSpPjZA0M8hvI1o/5hHI2/oE5JQjHK6JyJW6l9k0FY
7aOO2mHUTpqa1BnV/jd91BxISuxbgpatGKtpkSfhQ9Q3J1lMgDz8gKk9LuRoZFGuzCrdjIZk6qtg
WHeYq7KraVnxUanuxR3dn3XlGOsyA1fu9RV3qPG2RwaQgGtdO3gm9iRRqXCWqBMQcIy0q2c6hBs4
3ItdE1KPnBM6gPCQaueAq/bgyApBzUDCoPBvBg7VgfwXe6e95cpko154xcmMGKZnLmJRYT9GrA7S
PbKiP2eTuwH2Np70+poMkIDTTH2fCHaBsQYUBgkQ6uh4ndm3LXyEDSwzHBO9t6vgizqzs6EQHlQt
37/oTW+uggrvLNvuiHnnFHVqn8dVvdHJEFsFkR5tM2tegVj8rEZdu2G48dgHsatK91Mzohj0A857
T7EJT/S9NoA+t1r9MMSZfQ8aB9ELg9DwgFf4Hb7JpRFBfWlzzPlDWGsIRY0dwALCSMvy0lJAg3vM
wd0NO7udSxNFkObofssykwEhCQvr0oF4TqzVc4jPaWQHMPjlQyyJjzZstK6INTuLUEF0pvEmheOa
gtgIGEtuYmKpka5/ySlIIT3FFAvST3elsLJ1msV7yoa3qsCA1aE5ICuhwbWt5Nolb2plTNXBy2si
v1ESeBJR9wieDi4x0lt5k8fXTrfmHTr8YzfPPoDLnmVEAwjwDQL+EZVFZ4ieTCEwKz1+4o6zUJlw
/UDnPQ6d+124Qr0Vrvda1WmNISz9imLN2fidgdpGYva1OL9S+1InwnxJa/naoOxhQGps28ABzJaT
LJaT0qG1DSSYAV2SXwUHI48JSrCzRyIyxQZyznqYEDvFkfacxwDGGkgzfjFmWx1YNbXa9AoOr9rq
QwpIlGPpiJgzp2g2QQ1NyB+6cOewH6hH5PguwrR1Qe/OCDe9Zl2URSxIhYdrX459T9QceTsEfSkz
NfaB9MaDM8VYpDBj1g4Yj8hmo4MrW60DeIobSYb5tg/uTe43O4z6zGFSbrnYLigzVjrtTcQqJBZM
5CMXwsdWHwCIQv/pwgHq2XKEMtkqGsXpnGRTq/GgkrLl0ge4MLY0n1P3nOgVtKyuFa8Z5VIMc4gs
RWgVoq6JhEPCNvV41ly9zQ5WJPRVzVhsqHHNOjHEONwdNm78+q6NsdelFB+sZClWfyFHsSNVjoCd
bEQ7O6l0NYWTs3JsquTebfYZaOU0y8bD2MT3mSMLEqaHIxc1zFIfnW/cyrvcz4DrDiQpOI6+lmXd
38ckXIg5Rz2UNpOTGnUaeMwYMFrLBccZSCIwq3+QC+MGe1+488f0RY/BTpjctIiqI2ZQkufcuKF/
UxcPg2pe3OghtFvMmpB4uiAp1qS49XnsHDkaddA4K59sNC/g4NnuRErNgMCqq7igiYy0CujQbui9
hCXwaube9wRHOnsUZfle4pkVBr6VrgYjZ0wGylozQ07ns5kxatPcgEsbZfgz5bNcEwMPyitKfkTK
+WR+v59/xWPsdN8EXS6gHulzPSi6YWN7EG1A3nOckWuZ1xvVvZk+mCPpnSPk9MLq8Li14vSzIu3s
xvdhVnGLeDApQVYkqpY7O8jYHRFZJSYOaUkIGXUF9tAmvHSFnFZiIEqBxjAavLrjNtA9T2b3lhmB
SZSXJB50qi869G0mAgVOD5E3sNjSfOfV1mPszjNYRwYbo517EONdV5Ef24D+2kQVoOvcMoKt7OL0
5BrtLwDx/3Fkn8byx3/+xwd+7nwTNWS/fm8hwC6y4+PXf/6HabrO/6gtvvz4rD+a5O/i4l//6Q9x
sSf+YRm2bYsZnqyjE+b7/VNcPOuOsSE7lnQNSSI8CuJ/AmUtxMWW6eqO5Tnofa2/iIv1f0dMbJiS
H/g3MbFrCyTNhGVI/KGCX+3vYuIUh6U++mF/znu7HXA1YDC8XVRS/tzqXJ79fvj33wvmmY+3dFX/
52/D1YvNPIDTa28MKyMIfpm+L7Po5X/2NuTRngynsczgJqb3/uzyTme/tzTVnvzyVTI7wUP1UriF
ecwnhdNndou72Mbp0x35XiUxoTjKc6zlEDGxmcdlhd3jo0NRu6WIgkgEAtbp+r0ewhqw+mmvvPLJ
d1ELzh72GjN7i6m9xdyezS53Mfvd69n5rmYPvI8ZPo37F7oBx3R2yXuz0KednfMlTkbTqnEy+xqq
h4LBMdEg5DQEc4Lbi8SAr2Ynvj178jtGyuXs0hezXz/BuJ/NDv5s9vKDmFuNmPsNivsMs3/Oz6Fq
NJMdhThBlyABvJkNkMyUAN+FF6DP5IA2mnQ0vzSMiP9Zxwa5bs1OzrSBeOYOtGX+YsbBoXFEd7S1
/qeyQ6ziKn9MICjhQ4Zf4M8kA0Sg4Uw2YBT9EnCgttK9SWb2QTFTEIaZh2AcgB6VQkOqq/IL4mky
hMAnEMRKvuz45c9chd6FsGDPrIUJ6AKGoBcvyLx1wSZr29dPOXgGsLs6mWB6eztGxD2pIr3WYRXu
SQSYZrpDDeahB/cwOYVAS1LuG5ndT6X7jkQaz+LMiMgDQkfrrmc8shAkQEkMICVc0BLWzJiwPOt7
H1XjVs38CRoS36hTko2vYFOkzgvWXcCXM7XC1uFXdDPJIgRpEYM41yQtm9y4+LV+plpgc2NP2A1L
DyVDtU4wBlEoo9byPnryrrd5GZrcJ8E2lkQkGvr3ou/zTSw+NEnYc6pnBPI6EAfqpDq7fZptbC5I
klfqnL1LwtEryrsy85wN/EqNUzqsthh07/DUOWBt8Y5ZdNXBGmKsRX/bK7fYBk7xghcA0Au+xF3X
9wqIIqDczNpSI27titQ8cxIPw2iwmQkL+qShjW4eT6E11DdlBUPVkdjAx64IYIr5FdQMPd7qZnjJ
gokKN9UOEKi7Nb8qUcWV/Ezr7DOsCIa1STntbfkQt+kPXZ9H4AJ3JtWTI0ZsiPZHTjW8khR3234p
+8URL/AXbS5/a7X3dm+Z5AMXmwEj6L1BMWsG6bckTLa6MXxOaf8eEiZ1gPoGfqjNP9wS53UD31Sz
rGe3pK3eKY6VZlYQiNqT5n0ORvk4r68rvEMeB83G5JDfepUaDm2HJdk3eyAPtr7P2dafWj/66STZ
A8vjdvICosAw5JI8QQ65A49RhWaxAlLfWU9mXj7VBLsfQFSzp0F78utBEj6Q2a9RNnZse81rXDv3
Sat5bEzCCn4jhm6jc2Hzm9jMtegqk36voJFwW9dPE7YC2A/2zVBwTch4SDZA8gXS3tvYSp7aDM0K
V5etTeQfcsSMB61A7N9lpEIa9qnSYNFGr2Ji+jG1RJvHFZCksUlPKcr+TXQTsNXYkWfDBjdW4xl5
/Z6/5WsKevvWyoYLWntODbM6dJW9DtrhWqUBDZOgkQeZAXyVyfOoleUqkKW1wV5wG0j3E/eYOtdU
1G4CXNxvJPY396HADrALUpMGRCW3opuITbJIBx7cFZMGKqTEHbeagK9mU9Td04rI7/xKwB7flDrB
fo4Zv9se2tCSaikALspWmGZ+O4p1aCPaz1zc5tCt2fr9KDNxgOSh9s0gyeK07W+lP6yb7hYcJJWl
tcFKVm7K0U+R0Isr6WydQf86guu9NhXlY5OI7GLV0YPhdOsKJfqaOQGc8Un77GwXglppmGvTJuAF
gzS0oZ6QkdL1rrm/8XstuElJG121swZf2hSU2uhsaSLidCbtb0VP15zCdmPRjF2PIK7nS2uYiItM
hTNuk/jLzNB4CPumnsyQ7jbJy5AvflSqf2NB4t0Y/ktnnIuw+CoLdcfN4FwzyllhnYCiY6f3ng6p
MSgIhB9pVqifkYmgL8/qHyEkh1XrK26V7c/RHwH8JOFT3DblgR7KpjCCaYd4/CdjGnK5XReRmLTP
kSjRsxnbRDKYhhHcbZy5CktQYtE+dH9ObUbxhjJYJdSWTUu1n0FZ1EBxGB6JyF0q7nSpOReLiel6
HMLilvHIpxrMh3ocz0xBumPYj/m593fYaxlJmemL0drgsRKr37c5kLU4Gq9swJ8rnXwUP/a4dmg7
igmF/+hDunDYVM8M87aaYYUlFzLCxETAPWkHCQDohxflDVt1jb0D6Gx9sk8eBtxt7g7vraJv4NfW
h1/58Fj43oHsfiLxl1hpiCaH7IzuPLofsxfXDECPpVdpT9Va6mmwTUbnp0hB4LoWUt7e7Dd+SDnX
CvnAt8QNkLDoKT2+kgDP2WkG50RV2rnvwpNeesxuIKMcbHyBgBr3fDHVXlURxNk+qJJdBib+TV8i
CshSLyWny2ea2UEPiIqeOaHXbErD+FH1HvA5erjKKd+ySkRraLU/PYJAEKZV+5YtHeJ3ik+vDQ59
04wgiHp1Ylay1mtm9nbd1+wuapc2Fd3lhvmCW1EmOSxsqMlPUQB5JUrq2Si8pary1lbSX9lHQuId
wgheHoYvi+V420Tq0LrDBwiIgfjHhoBzS/0IbjSjkIcmT7xNMWnvZhxH+6GR3Ym9ApDf1C652XsA
4Y2ZdTrYxZooyU+DSulYu+3BBz5/1vTsVDTu3diaaj3BaNh0gQ6bUzM2XWZ7G5tU5hGY0oFe5n5s
9XbdcLBocjMxcu1yo4+0U1MLwwCfX4zwsvrRdSwY5ARR/kfMklnLCCukn3CpBED+vsKKgxo+3rcy
K27bENOnkTNEcXROIIxKuGCzH5JsJyYcHWvRQVfRV86RrCYTffeYqaPELcsIx4PTNPgjfUEGFq4I
6OtqJpeRZjL4GcVeTdxZy0ASoZZgPOPnehjL10wtqx3AUxNpep5uaKTQORv0e62xSnSBYburwU/u
+zh8yHE5nIVWzoYXNgy2091yDrAHSY8VRrdtRYd+Veb9l2ySrynWPzHlP/oh06/SHma3d/etCid3
O3auuCGuoIUYYIZbIcZnJpfxwckzYKG+9eRNsFYLBs5rGhbC779sZCM4mOYgxKlZ9SkP9RhCNoWc
6kTFKbe672YbYBcEbpBhq56n5k9Z5pb3wJgiXxzdCtQlBnucTZ57WxVRsYkNbuRTUPYby6VNMllB
d24Ir3RivULZLusN/iztlI74zOlh3olcV3shwQ+OKoRACmYRMbPWP4HRuSvq+oLhhnaUZRcHPbWR
BXBf030AZCFYZ4CH0SUuGF5MeJhpG8Hxc7SsX+ulwcVbVB3TCXY2lgNTNUZ7w6IclWed2Ew89tUP
3UuqUzObLJZn5LbcWUI3jqYG4qyQ0NYGCXhDhcJilKVetTGDgp+MZxtdxSWUXNgQUA9jPHZHxW0T
b02a72O919C4x5chSyyYI/O2XXqkls7tOJMMQohU/i1IxWET96XYgUBYxfboH7hRnOtGtqcU//uh
8af7Me79w5D4cqV0iei/tVYJmA3kwvIh7UuAl8ShHf240l8y17rGDOQGA1JnYgYhLXtJKAcd51G3
Tl05xLeVT9YCC0lnFOemmPTrQA/aMsbwDJXrHUsbRDSbDLlkKJ4qMkRPWVk9Cq8EP5pLWPwPje5O
10mfom01ZdWOjqVP7Cmeuch0HMQGvtwpd4Jm6GiPOlnUa5/KYpf3hM+muvHamltS4+1V3Wfqosy8
AJt1DnwGy5PL5nQBDmZ/UgcXHuG/vOcm6fcoYMexsAZLt+e2iI2CVs1vKqFeyg0TN3WY5843C4YQ
RHSCX+3P18zxIvxJc/1gYl7qs5GUgjz4+Qu7txD3lociC0YgKLAggsr6iFqrWzu5jTtLq2C0eB6Z
6aBCMdT8et1WHwEOul/ycSPRZhrMrHpmErepQ7loif94iKxqoxFceOjsIexPLOSCsNBkLYcMb9Ui
dcxsHwrE8hRHu7vtjOZ1UcIu8rbfD2rWyS0vR43xnC3qXdcA8umCnNzDWSW5fI/lQWdhpwCR+99v
/foBdQVhqw+Z1MyK6eW7EdqC3Ht5+vtNj3zRwoTb81sNzV4LVe8i9qu9YDoGxvkvMuK/qGYXWVk1
d+jHULtbJKYUHrRY22Zw9gP9g2QmGXqdn/FxaRMlKrpzgGDgaEAPUm8s6EKkT3goZhFhOHuZlgdt
Fo065wTNgQmHkR2jz3QDjAZHaT5Uy7MhsyZjG2n4v3BdLeRJaybKLM9KXTBItgf51rGCA8DH9ubM
IvCipMd3GEkRD2ZcJvcFfAyIB2+SfMb9LK/NGsIk+xPmrJq1HoKivmlnm9fyjJCt7iAkvsnZEtbM
D8uzlDyHbWsO7/38pb6+adss/IVoXE6+yIDKE7mz07NnbLA2cBQwvedPDtjrGNvlD+cgzSdiyQBd
kt8ZzX8xAJPqpvPEUB4U/IowNpx9kMCMWR7EjM+A3V3dqMZHTAb1cnlrmmSxwQVPDZw/o1eCr8PQ
uLwhmKK4IfMcEOf8kGMw3w5WB65fb3fe2N7/P/LL35rNMcRtm3izQ3aWzHuLf2xRzy+vl4fl5aT5
UFPq3EP8llGGo6ZHaz91Z4o4f7ecOBolA5jhDPGRg3e1nv+C5Q9a/pbhgWQ5rHrA0TkmCznHnJkg
+vwQo97aO0BJFoqq1KBLYWlNawQWMUuJ+SBsZZDROBOn4hlAtdCmEi6UDRIEwnRmqf/ywDX9x7PR
mQE3v18v/6wvbzLlUltvpEb+8/9BiNdRPs2v287M6rd/+W5TY2XHRv8xlDOypbI57349tSsiD7hX
sDeZ34x7QB5ZHbHO//7KHgcQfkAelmfLF/YD92G6NyPCBE4JM+62pQD3tLwChPAHYcqz6reqa+cc
SL6qhqRsbPVAz8HjlGJTanm0iQsmfdafTKqFTvUvLx3yPD3ye2YrGz7939/eshptg9tljgrls10+
1t9wr+U9Nf/D8uz/9yUoCcWhz1nRFzPqwp0hgMDXt1pQO/gbw7nMtrO7Apw79z6I4jpZLmjmZu2/
XNT3y9NqNG8jGZMVNFyLkQGzu8jwf1tOf3kPaeNWm6maDa3FvbYczQVd9Jeni/EUnulBRmG/xz7J
IvmLYlR4uX1IQN8uyB3L6V0ig3WQkywlv3/95WW08Hn+tNaGZYUIoEO0Oa9HC/jnFwPo92tfAZ1z
Ow1eD3/ZQg1anuWsn0NvRgfaxPXGFICjl/eXB9EQbQ2/JmeIMlLhjfT+5lWFCyisD8tTArLI8GRk
vk4XjOzMpI3nZ8vLIaipQLMZZdWmH6Ey+uNvYyQQLYe1aTZKKkMjWASy1d9PwvnlAklbzklB/21n
KPv6l/N7edpGtEITsCvr5WVphck+NYzTX75uObP11rgYQrN2fzn5l6/5/TMqA2FznpXM1mc4G/gE
rqd8mPFcqLJ+/YLLf2mcGagwzLJeV1fTJl5kywtybwHthfN98F9eLv+AeViu/4/28r+hvVgMU8jd
++9pL08/ho/mrzOcP/7HP8cx1j8Y8QIXoGthWrYlfyf7EbT0D8cyTUm0pem5fx3HWM4/YGLanovv
zTN0Yw7gJD+wDRkRiX+49DKY0ZCJAlVGd/6d8YywhfH38QwEGmGbridNm1/Iss15fPOXoFS91bSe
+CD9CKivP0BFfyRyAFZUkCEHls6t41k+4qjyIUMKtfKmkbBtjzktXdWRLzFR71sksiAHcHfCxcou
so+6oXGt6RIPG1hQvX8i4ZNZvxfelwIVaUtTqaDnFU5iveQk5ZP9nGgOAwXdbEjBrj/mOHWNmUFF
CscQmXeOwcwzIogontkkJXACen6yI9cC8OfKDvNzUkKqoK13j/30IurBZbOufCL6IFCQUnqF+AUG
FeQmIUc7MbQns2vJDJzAoGvfY88Ldk5iUsXUcpWRcWXijd4oEppBJUC3k8c6CnGbR0a5deHDdEb3
kum06+bGMcrqvaZFT82cEa2kvVIdFfxUqXalSG3e68G4Lrts5/rNt8o1dgygzp2UWE3M8Ej7G96G
haznxqhvil6ON1Fa0Y8gA2IDQpfivQ/MW0bs+olZyq9XZFWYt8v7COutY6rrt3TTjAuJSwjOi8jb
gwS3+Cvs5syqO5zAJDubcUCSaTqedofQN7j6FjlpiMn2eaHoQo0WQtq0HTaeqPRrAHxg6xKG++vl
3Jq/Ih1MdEbTFvTebSQi+0n2jXlTwPJZkZoR3vbIzwM/J6rOC0qE1VFPxev6oEV4gLCj3ZVm8dhb
n2Q3yoM/gZJfoVqd6PXDpsszc1+C8zFXOkINzecoo+aI0f1lJZr4pCFwXhRWsItNIzwRWETYF6c3
bcPEPatcynM9YvbThhIx2yAR+hXU8nyfTYRQ/TrUMrpEdKnplyP6asOOBriOHon87avn6Nqtk4zd
Y4PVnWZPhN1AivYRPbh9b+iX3jvSWKyfda3gQf8WWJP/uLwwqWaIl+mvYNugOcbOMxk7qzjXojc9
lenJ0tm1I0uO36ZSLzejLpxt3FhvQ9GMT77VvvTguz5BGMIXhXxzDxWBPmCVD2wldciFnd6dRs5p
2v10ahE+KHcoL31l2HREmMHo7I9vvLwTT6ZjXdjktBeHbtEmr81HxH3jl1sRQqVKNmhF7tMydsJ3
lNIQRr19ndhoWt3BeQhVEn8zfENbKaNwH8dYlOy4iL1pFDMjN++nYxrT4qs4zvcTQ8h1lLjimzsF
x7JP/M8eSI+vDXfe0KrnBhXaIcQ2sXMbq3ljhLJNoafckXnZrXRF7xKmsL/xRhW8JIlr78qssLf4
Q4IXGhLutheBzsadfyUcYw+VCZuAjfsgKbvxVTbG65hoxbWxLSZgdZMcXR++omia/iv70AwYjgm7
VeKpQVNkvXdpBkSxwRyxlg6Rew4NM1rbeVM+hU63F6DOt2ljaNsqnvon16/ZfPTms2fat3aZBh+Z
BhqZLdx0LQwdfgr9mrWZDQRocbGdqtKi7eHSlE9Tb3gsiJN8zE0SdgWtFwJMejg6vE9wAUVkNBpI
0PkK2dTeoe6bWWxHiIrMxvuklihi7Vbd5lFEpfbPtziWyZ7wk1OEeAZ+SV6+6gwq9pNbaNvl5Tia
bKFCBgwYzk616tNXYSR3fpE092LqGKQUIzhm9c2p3OlWVWH+RN77haZ1cLe8GgIVbMwwDQ706rAm
D+4TK1DEBGMMzmOU6K8Z0ZBuLcTTOKjuWgvvhSbURupO+lAYZnqP5GafK4JbbIcSSI/T7Nauh/QW
2fq6sDoE3vjPE3A8VnTyzSfbtOAbR66kheWLx9JGdjmmfvUj9PaE//WEG0tI9xrtsClN8tucAvmO
44fCsO/DvRz9/KB7xYzPax61nJSgjtvlhkitcifLkkgdx7rDuhx9ua5x56a69n3YdYZzTGUwvmp2
Lig+wQouLzcFWK5N3VXmsW5s+ZZyVqWhkbzanuedJDjM9UhL8U15E9wkTi940iVSdyco3rott/z6
jSgE/5RGVbU2yvZnr3E9mY5xV6KAfHE0S9vpkUG7uffFzvNmx0+g+fe5IQgAaNjb+q2UG7ev7GtN
Ztu617mEq9xFl+tlZL93NcEodli+yIKDksk2Og1RfvGL0rtTExM5rEYMhkAkPUtBRl+YjgiJvHpn
2EH0mOlFd4+FDlWaHj5Wymat9qGtigKUuxm3dCTc/srUChi9G3evtdB2cVTktCm76HlogKeSWNoc
yyqKns26ooLX+YuWf50lzonGjiCjpxLonU8bsZ6uwkE+FUzd6dd788u8h3FUZvqLX074uueH5ZnK
+X0Uat1tOyT9aZBmf1qeJWBn1gnTsE0WQmi05vzWIWd5IpQO4mu0hEMSiBon81Day6praqiDTJqf
hg6jwuu7Ek0hKnxqEW6D6AijHMuj4VJ8T3wInD/uwZr1AJz41sqr3qFfqmMSBYcw1bsj7bkdoX7c
2BWkdROm/rn0EUvmbXwhCCaprxlMrnuNVXaF2MzYac4PY2JDZHNT2GdkH64Ss6lOfVKmsPH1R+VH
MQ0S3zhMkKQ22Eu8XUE8smVV74GX7Q0w/5RJiToIVX+yCE+rsdK8O+zkUNKL7rWSSXzb28MHBTej
pBJRCtIN3JyOXJfjY9Sn9c7sfcbrbcuPpayStg2UT36XY/w0xcikxwSyJ3gnaq57aG6g6erqJwrz
ddfV+qZykEw2rXHVWiJ3LLP/sobxmNbDzO00ol2rga0ogP8faM/Za0Y0bzNjS487ZJN6au6kM8yp
QRDq6H0TKFR+Dxp6NFytL1oLPI6rBpIv2vUg23qQ0q3K/G5k2m0r9YumM0ft7He3DPd4/+67gs5V
nKofEn3kqqoyuHuR8xx0zUsi/4ux89htHdqy7RcR4GZmV6KoLGf72B3CkTlu5q9/gzpA+b6DW0B1
DGXJErnDWnOOaW6lFVhLAwzJ+vRNqoBFpg6JW+34YgbVZ1+C13bn8MhSw9YHQYOG2hW9iCGK7sKZ
Rrbpo3rpN0EfvJUuIvXiq0OWY6dkXMOkllsqttToG7El7MYHbQ3TMDPJAonDTy1tEjrE5l3lEkpH
sTdpgMyaHj0qpCckeg5xfgpEdqjpsq1mU7yUrfoQ4LQoO5e0D4vzSf0ZgIQO03MwAa3QUg9k3y7Q
FOCB7U0wKweo7h5HE3LxcD33t6NcSIP07LRIue915T0d5B1VkL1M6f0r1m6yy13KSIwge3wkTSBc
lwrY1rSDHx51uO/YSZbhuEr77L6wh0fQ2bmHK47OA2EOnP20hRzr0xriyHc0Tskm2deaiXo/UYmq
yjmzdQxqKZkiRv1U2sDpXOZ6/RBX9U0dGv2qieSJ9VO6ZVSzoZisRjFetIIo5swYpNfgjAtMjVjD
oAZbaN9IQKd6o68LuwiOGq3z9bLsjlUGmDz8Y3ZBccnc/tXO62M5F59FS/YrsdaPKuej1zYkVxi2
vss18v6qOlgRCLW8uFizEbOJ+55uxYRnQU/gy7V0bFcVP08TdQ9Tmh9zlbSGwlEbbAEVaQmN8DnU
caYgcvaQqz+rpX5JVexvo6vTSTCT17nW7ZUkGrqVKLHcOEG0oY0s5HoSTfRXumaoLYT5GjbZRYfe
tp4Id1xN0Xe9BNXoSv3ZV/GwwreKPevJzt03RHofifPFDHCLx4SPWsXkEw+U8pwfJ58+DEs7aa1c
8n7zhgiN7jaVCM6nzCLQbnoHk/s8CeO7t4bvKa5PRvUt5ZI6U+Yno4j2puQnJ8H4MzLjO9rQBICb
1Tspf+WJ9AGmr6nCvYDeLa7erIRjmXlg65jjroyiMwvmP2LoX0LMudKyLk7l3mGSui1Liq9TPr6q
TndGAnUwauXI0khblU30RbUG4xQHYE6vaJWVaFm7pEHSYN00qXXsZvKG8V4p5I7B6CgdeRsUGNUG
iqpeNlMy13WuKcOtIpLbhKBIU41vQ+ZfnJbRqhxncPWyOyFWxuqlR3SEaTInXtLkt30fVOQ+k7QV
An9u8vwmtDqGrMhvGiA3SheFHlZGpBRvxpIcBQX0Gwwc/cSlv2ZdFFRmuOSDNYsGBym2le70Ib6R
mUZPUfS3Dr7EMmveArfbl4qdwKwi+iyTElBTfO7qfty0rRBbK0Ywa9QU4ZEFSYXEBQKW94Y9UqJV
FfPCfh/ZbtWw3ig1VkvsjwVWM/bVY3TGEgdBVEa3GHMf47L5SSeJq7LXZzB/fmAYzmd4nzw4Hb4V
t4gf01J/CQKm9hCjmKcEwMNNmfussuTedDmkSL0fd7NW3Bh1+yKQb5yGBhFSEE+pTwEYN1DNVg77
wnCWdQKjOXuMdTJ5NbMyPPrZxrrrb9j5odKbGE1CSrZe7cYHY4pcX1hOsK57wlMUPBCM3dYzSNJy
YzrFjZ1Oid+7nfRouB1JAumOCImEbKM9lqRwU6nZjaIMmgfT8WYYHEnVFyZT4iYsWsg3rFQC99AV
2mtdGd+sxu727BP3ZhQFm9lx4NeZ6WuclNqhydnFF1JFq4hRC/GZ4w0kKTDXUOXU8snPRFv/kSDT
2oYWNBv/hzSPES0F1jseGCT6JWPfGz1zA/23MSMxYN9s8eMj+FcXr5B9F02Bz7aW2l/j3Fs0DVdh
oz8D6mW6bMCcKqgjw9a5kWZxh2IEEHSmnmWn9JuCbLqjqxwHplcHh9cBXCwb9GpSniQdKYwrsde4
8R8zyzISDIfzUKg/0YR7vmvjYlelebgRtcHGOoQD3S2wc2vpFmQLd//3+vVGlGcvqTbbm+vtsLHp
DsnFL/vP465XEzU+sBurt9enNhlHd0wx4p+HXu9UA1aEWJtO15e83jTUvTfWKMxnh4k20MPiCFYF
zVSO+dRAHKWbe8Sql2SikFQM31HOYrad1D8UPM7xXkJIXWlKuy9le2O0zd6h7LOKkZIVnfXHjPuP
tJq/7WT6rnWEIR3OA+kipxyG7zkNGAnK6JFJ7JijJXbRn7Q5awVTMyBRGNr3hAs8dWhnVuJcTvjo
+q95hlecZcwCvSlOdWV5QAXAuHY6doTWJUXKqQQjJ32VdPnTLxX/66U5A15FfBXBC51NKxTGzPXO
65+Idpg/D+ZTnY44PLT4PY8yyLxttusHo2a7aq/gCI+EawHNJIdpoHmNFlcUORln1+APx1mCz5br
FXv8Q9Xt0ja7K02hbmWS0/KVJZ5ZqkmTG0UksWXFRjdZnc1a/pIZc0SAMW2oehYIRaPkbXbQoPR6
qB3VnuyD6x/tfy5Z1P9YSoWcxDT+j06vgXRFylloyQNRlqib9IsCE1WzqMGpD60WPmdDeJSYHttY
nF2z+Yxk8GTH4y5CY6eNpEx4sBdPxM9gQ6QpCz++T+azTqjFYhE5hUq9MSAFYff2kBVt47FmP+Nl
KEEDjg02KcBHtWNQ0geWhGLnBlt9O77r6asepm7TWvamdZW3WoTMDHZxiUf3q5qcfSwDUl2Ki2my
nCVYGqHDHTakI5Fh9DVJ5erOVVFflDj0AWishKq8oU3zqP2xxK83ZtmjdYrexKye9brlHEGYSI0u
oJqC7Tsx1FuncKGv3BeQsHfY0y/uSK4SxkNrRk8sjSNpQlYZ0V6rToaabPOxwQhVE1PhaDdakNyk
IUHtY9LhyS4GwtZIU8Z8zr9pcwQXdfZY4i40yuwAq5Ui2ONErNbK0IIXofTbQEnYX+BG024Mu8H1
lLUfgUMbpyEMxSPx5VZbXGot8Zl69ZNWcIwy5YCVTx61tjuYFhUBEq/pyrrlpWLgX42sWgiq2msF
ue9Z1Vd7aeabEW8+yJATjLansrKg5BnpTVKjP0YLPBmFs22M1ykgUBdvOkb26FDiBzMjhC2yslHc
osyjin2Yu3abF2BNU5mAOchfwG9vRqHj6yIxed1E8WNlbDuYzEif2AWw4IDIKzvCIB9mlvsrhyb8
urHwskhjeopMBm+jb0JPqV8jyg4ODi12TPQV5adBsmBrpPUmiZPPpMTzReGWyiSuO204E7ryNgZd
Q7gkB2cRNhtjqEjoiFDTV9i0yyD6mia9u8QGq0e0TmPKNJbhTiO+uSEbtHtM4p6tTEervRj+1LAz
EhTGgyVfhDFtgbd9ti7G304h8trUiEjRgmGfzw+Z1mieq3YKLfppbWJfBlGEdiwCOTp1pCx15lGN
t1kW30PjvwmVcVW0010fVspetH8MQ+6U9qWz44MeVZuhq/fIie6TYirXqi0ugyD2AWWShIdj/jSK
flZEsCF28KasJ1zGwTkLJD4vHc8znlWZ9d/1HL+Gya0u6pesRKZWVHnOahKqwAAcYG2ard8P0cnt
g/AVbM6nsNI97dDTCG42CJ8dTkQdbz1qY2AFTnAniBP2QpYilpAPtVRfDDM5mmPxEGq5J7OBOTo9
zkTiLgKwPCEGvi3f03oC1BQjESt1eMYtEcuR4eK6nI2PgPSKle2gtIKx8RhF6UM+Vz8RA4U21z+V
Uq/VoL3LVMYcW5xGicqoLD7mePwIGBSEyH8cV5zbjrgi235DhPfWzcgVTeyUBjk6BMHEq16UuU/c
KIpi0uZjdD6vjTEmO3eeH6UjHjIi7gNjw9n1VKrDXeY4SHrTeC1jnH4DKgY+4Hwmm3HnTk9d3jp+
OJWHYlmqBlXx0yrtVtU6QMyB/tQwBXShuEEvWGLsK1diKnwMuf4UsxVM5vDM1OdTbSPZmsA/8xPB
I1gYJDup9qqLS8fqzZqKSzkP+3YM75J+vrcMFmUzleKOsodJ/N2Q3holfsQ4Vm5GsODSxLVCHEYs
VLi2uv1QJxaxftMe9TW+4MChOi1eB9UFD46e2om1jc3aUAU1vBpqjUBX7PLrMkN1qqYJ9ZCJFTSJ
aCELnrkc75avuMurRzdzK+zA1IytyNdaWLDsy7yJ/JxNwb8QvSaYGAndLrx2IplOJu6TNorzYHEF
++UGaiijZz6bexP/sRN/9tKczkYckQpkKn+yOHvVY2goceJ6zpw+NyHaouFpIMuUp8U31xOpzTj0
qx8WH095jNkwJA0uaTHy1s5tDX5qNUy4I1JF05DQCvYfjYLacHyB4UGCTMCaXSF5jooU02Q6n8m5
BamenmiP8VpErekcMczo9Vqj2wXnQf0IgNKINLqNB/GR2Q6DvFvfhqLlvJcDAfdEl2QaX2CTUMFe
ttvlRDpmicTIQl2+Fql74dff90UBvi+kHEL4OL5tg7IRKmd+D3M3MXdgg7AakJZPZm0BnUUXaIun
IKLA0Q8/rHGfu+zB7HqY+ZODecQqPY6tbEUi0bSi7cS8EjuKB6YiXJKwD2jYGBTS9MckTmlTD44P
WuU+rHh/DLqdX3UGE6qmfeQOMS8S0vZkBmezw/WbjfiO1Poyo+vYwUsjZEk9atkMhsJio+1iAc27
yaTkyrpUUnxSnVXUC5puMyzsGuFjRioiMzqx7Zp4ncV7PiTPEy2YVZ4i3XWXEbKWr8rYv1tkvayc
IdpYeS9OTsY6NHNyjRgCPt5Ymi3jaEuKIHMrAiPq7hqYmXk2J+YfG763WNP28q1OxKvGRG7ZZ53Y
UOAOqbQ5uVe1ERj/KLxFd2lhhm+X0mvqID9yUM5i30/i6KnBU82I1UDBdl9mdGP60H52tWOsRmOe
OOfCGztz76RGlbTVH9p6fKl099KH9DKAb/yhYmuq8HnQnhe7XKFEaUUx8ywTWhxPHwRW7OIZqzTb
vJ8ZRhvaQvas9PmQq2vAOmwmggEGK/V1dx/EH5TtbU4hNLpGuy507ZW2P1N2Fn+NDiRJcispY6WQ
BGBdhMK+X1nI4glfLJ8joCZlywfoI9VeQfmihkR4hCDN76SYBEG4HOKiXLqbfVh7dY6G3CDQthXu
J8ubJww3SDNmxQs7Mq6cbPoZo/YzJ2W9jfHQqi6e/UBYbCADXy308iLa7pnAGjIk5Q0ZYPy8Rzuk
njRhHVDKSPe6nkaw7NxV1qRP9pxSjPJYLHXGxbbq8dirCMuzsBQn6KVsH8IgelYrkj/qAagTHTby
cuS7MUMbCHuiyoL+XIxG7OHf5Ytb4CkzBjOHX8kc2KfTgzo4kjxAZXxU0+oM+eQ+cks2aGk07W23
eje0JZUx3EPWoIjVfzuVuqWv8pKKRFtBX3sa0c76MU6ANWwt0h+qfbHIokoxXaZSfhdKbfpIpH2D
Or+onkVLX9qKbYp5cfxRHUfE7wenx15O3qKZ3Fg5mut0cr476VD/p69XUK5WlGUEyIlZJ7CCj5b7
eQ2ECHYLGpMCz3SFFabQ3BfSXFk3EChSdIt1uN0Ac4pAyQDgpGO/kdK+Y0P7GAXDu5Y6Nm5wEi8L
p922qv7a5IADAtK31/3YvMlsyTchkd6LIM9sRCeZnMSNSaPQDNRqjeEupkyVnpFk+z2YU4rqCbYM
uORawJTOkr3aSRuHYNVYLEEzZ1fNkjW6OXp5r0gfNx3eJnYwtortSJdeoAoLMAHhU5CbvmpaZoQY
JI82VKqVRiVg3RQKIztFQN5ZoyPg9bS5PJAhb2YQAYHRWRirxG26tgPkopmfQ4hsjD1wSgbIBehc
ncnr1PGzs7nJzLVbQj6TtTMeQjovHoUxbh3vW8TjGzuKulVUHnuXyOvGJcQJsMVaoEeacvT4FVgb
aHfz/STdAFbGHHpVXcBocKyc9EZ1ERWwmDRfAlu/M8YQT31MldAhWsy1i9cyjNdu99wlHaRcYM67
rA/EUW+2aPpr39A61raPdqXZkFygwORQWhge/Ji2vnUJMs5kOk/6LrEVc6WEhkrQXK/73cgkU1kN
SQ2p+I7Z/MELYqJ1TbBDSzgCbrI826f4XKJBDrs8g72SGdZ+cJnikqLZs5a+KzuaPVD7zopOtyHO
xn2cuvToMnUfZmLezQ7LEAv0A9rQ9ejKYEv2mmcmegy4jCWC0Yy+03fA+OK2WScWG/JZKn/Kxj7E
dZD6FemFdXlUw2pE2EZBRW8cQNtTogE167GHpjNjUelKf2qnD/i08zlTe1iTZeap+X0cjrBoFfsc
dIQJh4ITA+tFCST5VATxQ9ANLDxQtlKeXVSHJrQWoeziiChqupNwibp79rF+p6ruRkC8W/WFnR36
otzO8UFqxa1Z0Fio2GevFCe7H/rQfSF5kBpOiX30i+rcBpbYNgP1LyamGcOVN4Hm9KSm9PGW93uP
+opRswfAZue0442q9PW++FCTyCtlQoxPZDPGKnoLA4CvK0wuZqGRsqjeV7a1722CdkzMvMwm0KwT
i/VmYBEWxrMottmf6H+KndnlSPSixNkI5iirlNqm1IBjmlR8BvqRoS0+CiWUiOSVmzptjpFtPzkT
RpQgyNIbBRpHA+6Df2kXklwMkoW0ISMz6B9QDkEasU9rQGSWARVczW+nbj7pOK48mjsrtZW3OeCv
bQtsH3832WY9gD+7B73TpeyYGnsmVid6wC6hr+uw6LZZXKl3ThDSSlT0p9ot7/uo7dh2gL4iwu8p
Dmp/xmwHu9FQ970gP6MBojJT8/dVmbdeUMy3mXIxiMvZctyd9VS5ICpA+TE2F23uqUuwh0O8ExM2
OivvdZQ8OXCJ1GOmPA/GBEaL7d5AztFac5l61G99wIHbyuw5LdJrLYiOQ/eusvmySDlaIW+46/sS
ZlzKLznrIytXJ7c2hgX+iG70S685tN8K3SeBBN8ryRvJVN31U6itotAtvDSHM6njHaaO5Fwi1+gh
jCzhrEV0zpvMviipfQwTExGUnlJa615j1EPbqXJGDvOAQsVZhRJDdZCdSEuSpaVhiyKkih0F0YFN
tKHzYVyWfKmhWzNdIB0FDLPOaS6Dq7IIU241KtlMt8eeJt26kuADS8hyplEXnt7/YWzHRVSILyEd
wDI2QVC5rjr4YrpzvnWC3huaCL8TiTpjyvo3xYLuZmXN6hBrTsyWiqJ8reMIomdZeOzp3LWLOWIj
UkZsEx9B01P4Ni2X+RkKLCzPDANmmB/HSvR+2hHth9RkZ9jyJxQJZa4ULFvjeBW/iNNb+saq40OH
JIZ5wLcj42OKhxvXVA6aSDbBBM/Xifuntkwe8GxjZhySQzAPTxP/jUZ09xS/t2ZbQTFK2k2kAoWx
7MI3ioJosEnlUMfXyc+U3OOOtLZQalwhulvSPL2CX43tfv6QGmNL7DrRHz0gqHVbpl9aRJdHtcrH
ICDLR6SvHe13XJoMRG4t3+ck2rGSVu3Z3mUhLhEAmD80qp7n3mco5/2p2hK33T3bYjzLCasoCc0R
Le0lvqrM112cvVsTVuPE0o5YOb4Ci9yikbU/61vnsbe2EQQBv0yGW8JnL66LzhQF0g5hTYe3sMB4
V2pyS/rKVypA59MO1leZatd3GGePWMvcTd6mfg0L65AJ7aEle4CuCo1CED1ZFLzQmMJtobD+JGGF
gpOW4MKriHhm8jSoaKzjMX+zHLsFTsC05EQj4757SJjH112WbKu8lxuFGdMc2U9WFj6oMpfftOJK
dh8Ir8KCJhJ1umJyM7JbdPwsdLYHml1UNI211XPA8dKMDIk0ts3RsmsqHYb7oEQZOeu9/ELaxSYq
A0+kWVO7hVklUfNAtzI1ZVuS9awK8TyrylcTjsZBVoQ04Ya6d07Ooxij4ihDZzWUiUW9M8SB/W0B
Yrktk/ku7Ih/LGMvGCMcxzOAnGXHJdMGvR1Bj5M14wqpz8Gc9+eylc3W0dHmxk4Ig2ZhZ9ayfMFE
QLC6NO8b3fwozfRPmIuAVONJ9RnVevvepMBKfGuaHJFGkeuA0YvdT2uerZwBMjWcNWUmmFM2xKDQ
dPZj9ZLKedwHS3iqatYfpezrxXy87oLutq30loGBJWbZUfCpGgUWZlt5YWhuoxaJ5CSrcFPXxqpQ
skswKele9NN0QwD9KQtbXBpxo+6tWb2hcEANO5m3DZ63msFYjbp6h/VVsi8hVKClQr+WKZTEcJAs
sAd5IhA4+IpyWmxjDbTTcsEkkYEX0F/yVE3ZdPU4gGjAYGkGF0UJmbN0DgOnTy7TZD2IkkQFIyv3
7tAY2zEUDzG9qN2oFiFL0+BQmpbYFhDsexr7B+G4Z8XWAk8dxZOgQmga/eyncALXKTiOg6Y770lF
2XFqQDhAYaV5mFqrUvTsWlqiAA2StdO8Ktbou9Kjq8bPYpaRFzjtu8SIt40YaQrMdt7UUCELonab
6kSficxAs5ZCOTILV+7RgcCNt97AEFak/RSKT++9IY6MNhCXiEuI1VtZ5wuyQaxBDr73Zi1uREc+
dP4RqGb6nIEKiTP9w8ysTVvlCsXYHgoD4DlicbtouCdwZFHUto1HdgC7X8ULbOATTfui1FBJYwCj
gY1PLMMjSPQpC6Oq+bLCnIWpa8OZaKubodWYKfvDUFbzhtSzPeMUu6kiehngn/mpjrQvd4PtuOw4
v2KnLS5GHL9WJfNyTrk6VgpyzmR6yDmod7pjHFSUSSAqWFvDpe08GKY6y6cpnN90NsOjTdu1SqAh
lHQx4vZPoDXxxk3bV6k1wTqghLdmhfw9NFW2TWURrd0WhqeLAJ3bWSB32Cbggfq5wvE6D51EdCsZ
uRo+rAaJNyTSns+f0IawjxWDjV0aM9Vh9UVlde/Zff+ohhAx6qVMbJRx5XVl+5jHbuu3EjN7EZg6
MMNuWtkMTn2SBocJq+aikn8qNMzgWgmuutL0HsumUvhqxMiHlqTehKA1mzb/adOxQihl35aNamwt
dzbhJ/FwhCvPacwScJiLZwBQBUX2DmyaXV56tabGq83j2qmGR7Xv513t5cIjqINb6kCaECXTYB+B
meIfNaLjL8H+F0f/f7hNuzK6fx/4S8i/3laxFFpbuHSLo0iK+m+KwfUxVW0htLs+iDo+LPBf4n2Q
Vtx1vR5PS4zT9Qn/cfFqkLs+9e89JoON5uz/10/x90P+fUfmOwn18vqx/94SYg707Bov4tFqdI6P
JRXl+u5/P8j13TScUjnGEHDn1/srJWUJcb1Yp9bc/P3+/r749dbfV7leUu0lZarnIN27/VtoGd3B
yQm2wFKs7Vsx4gtz8KtcLwVoH/5e+r3NmZfgnN/rCSIrqmr/88jrpXAZqX9vA9e9HoPEABfO7X9f
4Xrv3yf/vtfv8/55GVNZZD0iFLh9qaOTyy4E64bw5veD1JpCB+L6Wv9xsZQcq5vfV8PYHPraaD6l
f2H3qTr5TqfeXG0g1z9Xf8jVKfLPbb9Xr5eKFqxfWrj+P7f/4y/5vTqzCmXvg5v7+ozfO37f7Pe2
60Oyq3/levEf68rve/7zFLetwf5LM1pTAdn+3vn3371ev75U0S2BR/+8zN8HXW/8febv26eze3Bl
V22tJV5KFizLhKH07L64agcxbbTlzz9X1b+JVP//3YPqJ7PjJ+5ScVExG12f9Pvnn9vUsg/g3xjm
+vcd/nmb3+f+80n+2+OEG5CS9fta6AvrQ3OYrzdfnwDGhB7gPy/6H/f/8ybXq//erbh5hZG82/zX
r+C/fa7/+jLXB/5+1utjrrdFKMg2g61/Q6M1ABljI4yuKR/F0NL6ELnetLdhO8T+3+Fi0MnxlVkw
nyOterqOBiUlPDK5ynIPEBs8IOXKdCYXPE0VSops2SxdWSaxFKeyeG9xHWzp/jbHCRnS0VwuUa1r
yOSuLagRIjWh81UXDRDwSnXyRxUQ085dwPJj/1h3MSVHhZImOHraiBL1X2eFfhX0N1KUZ3Nm4gg6
1swyn26nCppBEHhphJ5AT1r2HvRhqQHWi1x38lQHd3MBNwDovfrlZuOjqNzUj2pEEflYIi5qzNUk
4GVrOaukMD3nJdCNJlbLVTFX0clCBXUOlz4MGWx0QfJLLtAC0MQ2PdcqEASwFKaLXm2MtA3uqrrb
j+pkr+xhVu8Mx9J288Ans9iujvYLSxO2Nm0qkLCz0NEcwkljUngbgx54n7PV5zv1oJdQsUluDE1Y
a3o+yoZodHq51GMwtSD0n590I9sXVXVGpVutY2m81kN9APGQ+Syg4o3J3M4K5RSFdKSSiLIbO/bS
k6T1RN2JqgR7jIQyoKIuoE58rqq+4D9bI/aHesEytvoOclr0GNJDnCvoHUBjAJewMZeEBaf9+APQ
IT87vftKT33BYLqncEqBQ2S8TpGoAKercUvv7KT1aoToiYBeIPUvdf+TBCwgVZUVwTib5K3PK1up
2l2r0f5WGmcbGxbftEE5vZKDsWFt/MxacvRlrQIZaeWXHd/mIU17dIE816KUvNXBC91rSoiqZVBY
mWfzmlCzN9m70Yb2Palf8EgQIkSN78wCZhLBTQ4ajY1m8I+H6Bp3qXM3AsXfOZIPPc5oPkOsAAe1
4IeufB3mA756Aes6dIB4ZpxLrcbOPlJ+SAWdvWY8L0eQlljtOYvmb1rYLJMl7YHaeGsVO7iUWvdZ
59q41jj91sgA+9U4IZWLIrtaG2pisJ+yT7QpBq/BG2JIOcKUzX3dSJXtnALStNqJpghYWxxO7UsA
fBesD0GeBcKrCat16PBeFkoyr2hnEERjPx2azkRHp/iwSIO7SbSruXY+qqwwFo76+9QrfusoynoQ
rMuEfqaeEB2jAiuXGxGcwbdQjrC7xDj/cesJnoWxE8q37YL00WI93utiCbpN1Lu5DZy1PmWwdPpH
sGT409xT57D6LhUqr2nfkBySfqa16Py5ZmFM4bHyFec5WlbQZgJPoiGOAXhaQS1EKU8zp/R6WCC0
sRA34Uh1Iqf72qnvZk24rzvZ/aZrHmRaPyGmz9YulUrLrV5FC2bHMPK1o7d+1vbPpRroa0MmVMYD
NadIA2RnFiPw87AMkE/R7khgxZqGorJOFvdWYjwrCUVRbGtZxh5Jwn4FT44N3oHNqYpuJ3QEl1k2
vYRu/x6ENVzguPxK5j+zlkJqQh0Ka5vevfbk1NFTj/vgWMSt8Ml7EL5q9e57C8HXo1w1TojxkpIF
uRVoP0WGnlq1XpPBvKDLfIG/dzI0HpaL4ayr6O/a2Ug2PZKWtpKnAH0Ipalpm+KMJ4GliHbTh9Vv
+yB7TIvuTXQFfaF2ujUSBQwqnkFirleYJBi7DRphNXlkoiCUBC2MF3JMrJuyQx2XvPd8SQvvToBl
U/YV8Q0rbFr1mkBjg7CYzLbx+8jyqFd+k5vBHWqUdjOQ/7FeWsjWmHt60TEQKFQcsuzPEHYZyQrZ
ooynHCFl/lKZggQ88nWyMY29MMWIazX4nNORjhgq+41Usmcr0e76cSlOv/TWgpGJU6yUCCJi7atU
Unig2qeswZpRcF13KhSTzs5xzHQs16CCr2OBkMbJ6GpFU/hHoFIYc3Sdw1Q+qEl9Id9mnRfTqeoo
dEoKVtrAB4b250qsd2qrNZtRIUZlVqsb+lYQnCzD0+2QfWs47kvivPlFitQitKMGMWm2FkE+Yt/Q
VbdB3yCbLC95SmGLgIK6tt5lXG3K0biNiGXxyE7Ghw3KKQxIzukGuNKWMxxaOushqBGvZtbddHqC
rn0AEmYp9G4Q903oG4rRC3TlEwjPKQr6cavHOp2BAY2SbW3pej8aYt7abW5sS0PbmvNwJp39qRhV
3xAZQvQIechUZ6+xyWGmlH9ctUwO/TqMnJVZ1fdogB9zM3ueZsjYRiMfo2b+LEfrRSvR1VAazq3a
t8LxDFPcJtdnLSRSVmFZ57JCRgMwgLIRTRnLkPs0QKESW9shVnCXoFR7pWv/5obZo1V1p5HMjkQd
ELhmO2lk5JRwTMA287WOtYHen6IZEdGEz01tKGqllXYbK2TXNJyfKXLabMeuG/VhRq8vHiwk9uW0
5tx8m9rxLZT0BO0MSahTUiaI6fjm6edgx096vaA35u+EJm0f6tu5j/edkT/SX6Ujp5b3Fa7SLlbo
jqdwjvg+HowZQUo5x/0mFQCEcwyvhhu+S0fuww5bDtVNwGRQzYbW/paGnL2WGXbVtUgYCoP2k4rc
QjEGIMwklgSLR6gt7tIQ3oBAGLHBFLUdLXf/CqB7KZA5+3KkTY9JLVwrk1Guopi5WdGOddaxXw4Q
tBu2tlt01HUVwPS002Nrfqo5xiN1+NPxofZq9RJXab1SYTy7jXJk5HuIm6ACCWrz1YcXUbFMMLUt
4fG7sYTGtwNa5Uu+FgYJpBIxlqvVQJvwLZpoDHZ2dYmdRb3Qyo0qJ8sb3VNalg+krqNm0ApMKpy9
gxN8Z9l4KNPBXBdj84Iq5KS57W3nZGu7G+6qNnwzc8QEnUsZKhmyV5vAVfQhZU80FUUt3aA2PHNs
pAYATwaxl7oRAyuacePo6olTcmt007x3cSaX+QVvAGobzEB4ZjhduherpSw3Zw75DWF5kyUUSHD5
8G0a6Dn1PHwsrey7WowreUsabu12TzGF+F0T0VVB0GPjWsBjgO68CPsj0q1ohYbxDRuMx5Cr+RYE
JFv2Z71xz21Zpd7/Y+88kmNXtiw7lbRsF9KgRVplNkILas3bgVFdaO1wiNHXcvC+z5/PftUIqgND
BCNIRgBwuJ+z99pA6Eg8SPB80Vq3NHQFWKiLDHUqeSFQZ2aHIr/Fl+zxNXoeDoICldWmN71g1eFh
p85CZxXmetFCAM0QM6GhXsFwSO6E3IrQFQ/c4JhJ3gaf+tj3F6Ce1sB/nAM46QfNJsLCCPpfaH5X
0wTB1Rj6X20H7Fr6dDVIWTACJHM5RZqWrkheESKHbJ6Lh0lYgyawiWif0etDkFpkUNOlf/RnIk6Y
1BOAilS+RgfO3JjIMnydkpthcmHjx5LRcD2CyCUPILkzGH42HcBRdAwZbcLmIkqq34BCKY+DMVln
1mPY+VcITt6NEVXKTMzXZGASChN/R7v3so+as8tkMaLIJoPoiikIadvOpZlkT8y1n3zXqtdOZKCP
NscPqlI0W3w5XvkgN0NCLjK/h8KUcDd3b7UopTzuNki34cjWw9ptqd06sqDb5ObAjXzmYC7hammU
/AbOaIuzUxntir67tjLG4dGphq1hOiMTK0INAIjMsPVuMJmqpIbsxqI2Ts/1nZJYuafNdg1ghi7m
DBgEXa7V0d82/PIRBdE7S2PQh1mD7NWg4+9x0mi/zdB8SyoIXi7dwSQW59q+KmqdpIAYMXFeMBGF
rovgLvNJDIR9NzuXbR88FFr/RWvHCmA8AlxF8r6ZcEqvsBpt4SrdpNK2EZE0ryTwnkgluJstijOy
/tXYhDiMAaIx4hAfaxvJ6FiHKs2bSDc9Yt6JKR+tLAZwHy0HSNQQcQrtlfkgCZ5JSueNoB4AemDR
7AiGo21ND6aOeSnlCoz5hjM7iZTk7MtBULLJhbdijRhDIErc8dc8KhzTY07EwaoohmZbgPNY2YN9
FY3F5aRosCySTKZj3SUsz2cNxoCNjQy5qnwxu7Nm7Fx9pA3gaPc2mRcwpTFOaIirbd3HBzo9+cq7
O4TbOssY2DTrbMXdq4ytd9PVph2Q2Htw2dtJGCn563m+TlpmhE7A2V+Blt8yMYm4QjImVBY3CyR9
VWb9tmhXrNyx/6KpvYybq6RxzPVk6rcJ6vpV3HhQjujdawFnieeYb47vfyX0l7AKVkfLHA5yMgM6
D8Zd4wRIpwwyqQML61xWOeoN2yRxxAYBlqKv0hgHQ2ggivQM6TMPSOu1ESDhQdzxkhoN9GyQuAgU
Ycbb2KbqxzQvL2PdPckWek3F/HkQAT14w2xWbq4sf+lmVXXzFaWAl9r+nJAk1cWcbmhY4RPr+luv
HF69bvhIwDDONLVd0/iFvhMEkDVk63JuVuHYYuubBxoCnDy1fS8z77anGbqa0uJS4ljS6FGuqjR4
TR30J+ifHkJx19s6jVCW7ivytUADeSHpHeVl7tgXtkHnM4vE1p1HjBq6dw345SwBS2zIirsJ7OHR
lNqjHvTwBePpDoeb3IA2uC3CgEZ4Gh5Zar34wZ1PrR2RSUFaF33ktVABSgYTTNfDl5Sa1WYanBOy
sZVse5CQMfohXM/5Y4MD9KSn4YFzct3WsbUdU4OVmETwht+AiCWT0Bb/1EWYLo0On1+UzNuAiBez
9LZDo79oeX7y297ch+O0r8ZwV8kc00vj9UiqxEfcdJvJsY7ML/CEM8EYvJXDrJLV13CtZ0dm0s5R
U8oTmcAmrCRpX51LgEWg4fsIXsrGQoPnp5/kH7wAMtxOE4ZkTfbQDAMT0dX0XNlJDsFqn4MhWZWy
LFYdrhY3pbVn9y9ZSYc9pNu5CVOOWuC2aGGCAbejgYXTI6JjD7DxanKzR6IVmbtWCFrrgSmHhJIc
+B28S3KCEAkFJyIU69CLSL6pr0QU74C0Jphex3Odme+AIA4hKTUs2tAjN+IjGabHDBXbTquCYNVw
xW9JVmBtGHApDUNHsN8uIFdrmpIIrado6HxFtEKrMAJhT6SzBPWOyW6Th9RCkuSzCvMLWLQ4vdIa
1GPo1Ks56Q7xWIHoZJ4NxN38HCxMHfkjyQrlHuHbLw81izeP1E+C4phZ9WdFD2jnVfknWL43ZtTD
rgGGPUcIVRs260717/X5uoXt6t2M3E25FK9wKr8lZrgjuO03SJarMMDnlTBGGV67LaT3FBjjeWoh
Mc0Nq/jKaq9lC/6Lg4UX7xZJkLnXlgz5egIWrIttnpT9LkHA6NJsBkw4PHGNogYhh0kNh+62jaY9
71sVcx9tsjQ+Grn+iAdV2yR0/55sE+3I0IS3Iv4MxufGt57Rzzx4BbEePdQVB53FugvDZIWoA0US
WkqP1QITXq5NNLtVs29ad2e96q6J/8N6GklN5Att7yq+vFU5WLdank2QS60XCffDiAa5mdFqcWSC
6AILwUM0uwdD6d7sKO6YCq+YAcDhZg2LSRF/Vw/vWVS4HqV5E8TRbf3FwKtiNobGuoB5eJvbrNTc
FhJ3SsoUWpaXuO3M1WRWV04+PIzoFAAFJjepJy/gvANNpydr04bdsAi8GLB5k0B2b7whpX7zcC53
Oidm5jx5sXtPQNgGf/5lDFs2E1hQ8unUtVwtEdZpfzx0lv7SC+dd85CE8LmOmKp2uHEpxqTc/705
sVa6KY9Nf5U17mXHAAD5ED6pMF5DtXj1tehibtFqgNLMTHemcNd91M2otAJPeQ9BmQrpQPOPibcO
SrkIOVuYxfRlFRxmHTeVQwe5CsV7acvbOu5n+AAOa5r+3svtMyKLbk2TgjkVUnufjiX/mKZt7CL9
YgJg0JQxgcWm1UdMTmDqZADt4p2eOZ+x31KnatuaiGWDFOJkb071VeZm5A82+bGWI34Svd42lfOW
GYDwTDqxwJ63aYb/NhXWexyWty1cd/6Fcx9fEzd51c3DRalBv8lcpBsJ+IvBuguFhjsj/D2X2oOp
PGs4dh607JdE4+DM4N8jnZyEwUTbCRzfEsaH14sjRLN7iDjRkVCtT0E4HF9U/msy5HNWYlUpLZzG
HTmofjJcTdlwWaXJPRaKN6YQb7qSOXuV3Dn19KuvowF0FzdyrQgI+5srMLCmh7wZjiuVyhGipGK/
TpRm9cQ8oVqnmhD/CrAEqZ7qRZFHZ1TQd4U/2CtP117naLjQm4BInPLSZAgHikKcVoXEYDBR1RD4
NSQvCSGr69+NU384Vv4e1mSW9WZ1CzR7hYSNwcXFHRNi/nCb80zIQYjt1aWil2dGfbYIbUIMuSo9
NCQl6pdpwMIUG+FzmqKKdXrIL8RenJPZtmhTI6bXCP10mxKs3VrMY7ryvCTbzZF3zqvyzbWbX0jH
r2UR+tuE85Qr5Bm3g7fVetjO1WXS+9HeJNHLG3ryZEiXsNL5SgthGOZEY0BL3gJls7j/QGhxyOgx
ubpQUcqDI1GYKz316GOxUx+qtoK70aN4A6aJVTkzOs7i8tLKnyDIbOK8ItxBvMQS7as6BeepIYOM
6dEucjlRqOVfYffbUxF/CT1xReX2OoRSyirBHBidjK2T1mcymO5FbL4Wo0vSn4iZ1g713g/mbWwL
boxlco96gfuwTlGG4jHRCGK8F1PxUov0g9Xvw+ALcfTwg1jlHG4gCLw49UVbh69MD4CVx0xRQgr1
F5pvb1t0VGvE9hkoJvPQajZlvXSymDI00QWRcBdkL2hXrDWfx4La7tx7u7YmewalxcCaHiEOhhoq
43aeHUpSVyoiJGN+AQwr7YN1L7kL8sFOQlI1Zu2qZlV+jIg1jXCLnWQysGjU2p01ddq6ThHd1/Ck
p64wTlqOlrmZm4hOhMdCjTTRfREa+2kKmqOj+cjxp8CHdmgVd9pExDJ59d1+efj9XFgcUq5L2jcb
L08ytMC1yb1KAHoHiL3PY38TleOLbyeXNH76nevhqWpIdqu8IsNx4P1yqSMbGKhXntVrBz7PbiZN
y+uh+baFUaxZ2jzNedvtJTP0duAeJlsKkIm4B0v51gsQUInL3WfWhqNtyGDvhb89bwL2ktMaaqgb
z10jkUuiIujwpmhEJ2NhYmrvDsYXbmAuGmbYRRi+WykRlpSI/A1UJTvAIh/rSLBal2HJh/A3qClb
rCHaJEA59D7iwMT8Yq/SiUE47MMjUQoXuk3FSgTmc5Bd9UgR8AhfNurPJaoDY7lgkof41xD4T74N
EcMvD4RmIlOf0otZd+8KsjtSMAwoa+7LCIc7RqZjW9uUNL1rPIyr1vM/29HxuBlC8nLy21S1DgKt
oGw4tmdbjwZcEBZXRFBO214Xp16ie2wiiOEVUXhMrgcua+tIjM9XQPLQToefgk68yWIqoW7Yrwyv
7jizLNj2E8Y7EFLXbSpfxqJjOjSm2Bqt4veQzN2lyMQ+orytO6yUrYicFk5K+gOkFQax/pJM3mUQ
/UYFlZIDqLwILDjrxCfgWkvvi+EptLClSJ81Whwhj4XCvRpFhUq4QpkRpKydPWR5MGT2aaIbzxmU
fz8TQOoySizQoJy9kZztnuqLK+0r1tgPrl48d4Wfb7UWg4E0QFBEGqww3yR+EXVKiiKTgxixaNcP
NpVDilToNCl7Yvydc3olWJprGLszYQSjk2V7lEG8yzxb9MJ2uu++zRgSi4FSZShprsiId3WK8SZG
1nCaBWGpJA06c11jG87ywcgrJqoWSRsS0s+KSB7IF59Z2ty0QTkc8km5i3I8I6Z9FAURvVNEY6qb
KT55XvbWU+TjblNpmE2pmOVVfIxSqSbQ5qvj4n+lWhnteXV7oxdolgYTeZtqPYW/GiosGJc05q6C
4JkJ0yCGyoi04J7JyG0I5gXIHMXOXteCvbySmkLQFH29DUqnZc5P28OVg3/sGyp+CfkT9Ms4YQIr
ymBwtBvEc8Dv2qy/bQqaQJ3TcWiIWqIufxk5cBV66jajCkwcKGsyl6qPqcRCw2pqHzc22IE+0S8F
bXccpQxinunhsUkuS1u/Dmrb2tt63+zkVB3nJsWgkZXb2CS7jXREtNSR3Z0BplOTwdKQZuOTW+ID
1cUjXTOOf0m83UxFNky6FB4sZXXWrQXGV/fcWnJX6la7HpoyuRAe/dOmpWhfW6N2bjmLYYABCxTI
PVlAvARBuS0dNf+shHOeCe7NGEnzhMwcd7YOeM4gWttkOtmd6gm1urbqjQLflpe1zGtzZwUTUm7t
mNOC4BjzTL+xEFxoLLNc54mglQKXWBmufXj+JpQIZyBUyOYS7WpfXZLX+cifyCYuYSsnZJFwLgsV
XXOBv/ZZuHy3oSFcKHsZGhou+00xPrUun7hx+JMm+OjVGLkMa7RkXF8+OwFRHTOGb5+i5DmqbnVK
KJxRNLo5Kts466A8gkTYhvxto552VsMQaqhZlkevZ+v6KMFB2x9sFu4rXSu0rdnb5Z5msRU7BM8h
w4xjyd9r3nTXFneFGW5lOj2DY7iopSehJqQkp2O+BLVDi2gGIECAHS/SfhPdyzfgRO+15fYbz+9P
ET1UCoeBGZDEPlE2d+tPU+R8RVN6I5VT1w/9pzyW/gGfktxGTV2vBBrUjdk0h748tyVnshPimuJC
gsxSX9qTYLgZS/PoEYcwM61wOOfs2vgcI+eNMG85zp992dwGdbp1nOZm7lz91CUYy7vwDe0e77ZN
F0P3QwhZajPWDJk5Mx5XG+TVQI/ZxT9F2sq2i7XXoLUVVL3ViT7OkBTYGiGus/8RZzY9Hdpea5Sx
zDVm5iITM1bWtXuzYqwsxinbcNs+plY4nVysOKuEpY9d9kxmo2rcabW2z+vkXmi5vmv9G9Mm7MfT
pyc5AqjqdKrChLEKSUfEHfDdRWUHBigArzPmM/99dBl34pXA8a6zfpsyufFZ7bMI5q4o5fhsmywH
evxqqzjQmLMf2sqJr6MKV0JFkmfDXGXo0PNW8hV4BJru8DLrM7my+8/Bp6BfE1PACKk9CIoClUm6
V2SWLsUP61GGLA/TXBRbtCBvGkv3NvYmyGGJfSzS9FazSdH2iYBiiVRXqyqgfm1I1nxQ4yj+1+WX
bg3vQurMWNzhYDD27LOygvWZv+MoD3kv5hLNZ2Vseu0dnyjlrMJX1NYOpHILjOfcbDItPRQ6bCFy
K26aLkhPFbrkNcj8iC95NdXBmfOoXBsNXptYDMNVjTXLbhGyjKCz4v5tmqpr7rAps2AS2eoqgYla
ogOpd1NadRc4y6j6B2l9o8/1Z9qhBRFxem/qQbiOG0qvcUUWS9xQOMFA11+X7joptA9q7cMvLTrQ
fUXGrtlXsqPNRoTXh+fBB/VslkZtd9UoZ05q6PM+gmp3nagNgVFXhRZ4p+UpfCof0qHyUGcun7bz
HwAXjIcCgTgheICUsTTufC2ALNjKaVM3jMPkjD6kfUKKZ6I/d3U8bAzT9NaRdfBdPGP2HDxHSQxU
pqWmXXUF+WohCxniBJgLrdqxao7N2D1Ir573JgakrQSmNGZ2RO+Y7hwskGbPxYOL2MeiRBYMvVo6
cUzhGGNdVPasvLJqa7VdfyVr/y4v+ULLGb9qbbRXIiDgOUtAUvJ+BPAa2TvrZkivW9JT/JkyI47C
96E3YJJ6tOXT3niy3MZD3fGrbspwTygqUyHQZa13XdAR22BhR06Mcj6stZ2kxWrkWrepgJalmLZC
V2INr05Z24+7omiAh4VXQMkuI5e1CssydLBAoActox5joIcO6ppJzvjFkAuMzfNvDKu9bfqMMowL
iWOi/2lzX4pywUoAb2Yob9IQ13jiWHIjyiLaaTn4t8bwf3uOxHsonkaB0oy0edZHEwrbDiu+Zc3k
qviH1oLOmv72XE7Qucg/mhGShu4R9tkTS1OXU3QerPqxzRBTCE4us3sYs47cdxQ++DS36MwfjQyu
gRfYH7Ykg9CzDNBygWmtQ9O7MEmiyem/bGXkHgMkP6c6HR8NMPqrqNbotld8AZ79CTdg35PIjlOE
NPcQoP2Q5g8QIuibejj5kZEjp5uupUX3wLHD1/gGBQqjyjoc5m1vio0m20vAY/keWcZxkuE1Ea4+
Wh247gYpgtT0Uob/6bkona92Hi9t8AbMUolRjs8YkssVZ6eGIKjbZTY+rUzNzuijXLtpjKU76zBs
SuvQOOJoQEzqi/Fem2bjskcLZNYOt4HkAJfCYfJufZmZ1a9KWBFaJWbqXBk3A743k1y7BtFT68dn
QS+NmtubaQtxgf6T0d6fdpoQwaaDoxzYMWdLcksotbGOGOurdt/ZxtGVObdyAMnb3Kh/5W6CtW7E
rmRqX5HTv2V29i4gKnP2m/uh4bjYpJ7DxMl27tyBq6UImabFVtNSOmgWfj5TRUrauNioMNCxdfia
JZplhE+MsKdUpI8c/zvvvcUvuYmoF1CmpejfBTq+Q5ZVTvQ1duNdZ3pfdS6e4erf04WAQpqSS6d5
gr4z7rImZDlgG0q9Qx9Vw3Pt2uCN9DjwV+QoNCz5dbrOXmid68Z4N8IBzFKJTkx1s0oRIXzJfWBh
ZX2Uo3uW7Wmypr3HFVSi3isYuENXe7H65Hdr4sSGZT3uK0DNQ4h7vv0qve45qCOVrVNdN/bOCLlz
MqZDzw8OhS0vR4ASeGcHmifb3k+Q1Ol2vYuYqDa1l28dZXNh8Pn0zC8amv42noPLEUnapjTsj7yI
bjELxycYQqfRmRdD+WUNIIyJe3HhAgrMyqbYkwuhb5HNOcwuIDaW7t4YxuiiE4QmRl1zhw9sqzsV
l39mn1oWpZFoNIzyoAeKoBGM8BjJ0i/igkjFKsXRKjU+NzhF26WKw/SWRZgbbbVpwAIRB2cqG+ux
K9V9MDG2JNU9xHV7Y/XWZgTqwL+RbAZ8tBufavm6pebnAsxdNbTL18kEQ88jdyp1m1vCK/DqjjUd
q5EmxlikFKvyfSM0ACU1+cG6AbVZ7nBNgFfLmJTV3aEqQX301ISTEvKOGMutH8+XCfzqNbmE5Vav
xSny0yPR6gjVURwZABi38GueExaL+YjfRXZMAUQEB45JPwCIz4iGXpMCViCfI9lok/nmiuba1sWh
CPJpKwzmu7nAHcK8WluXeQVre7gRkfVe2+fIYtQcE/LOJ/N3gMahsh2IlTL48ibxRvHLbvwnOij7
sYzolWRni0VpHDGNGCPzmmjEa0LWrpOhR+1hHOuIhFKD8oBbuDejiRmO8lS7rxv9BFcGtFlrPncj
vJuGgqlTgFkRMl0HpXtVztZ9aKV3NmPKzvf6fdbO+6A2TiF3cttP131Fg8wFmZSmVCOxwKVYJMxm
tDbIKHnkR0x2anQxHTxjXRTHpAJVLY2dJwSzEoqNQTkiAdDyC3tsP8NUfmYdvYp0XhnNXd70xNIy
EKJFeEF3/5mMzlcvq20I6ZzE+3qvayP9sgmQYcOq3Y3fKcnSsMdARvFMu7aq+SF2vKfUGw+6aR0x
ZZIQJMyLZNAUXhaNTs8N0enw2l78Rku9bfSaG0bXrmVg75yGO6w+vCNZv8mzd9tSgIPsSFH3FksY
0WSiep7DYEMcu43VyXgMqhY1UvAa97jO6XReaGASVgjteoSz44VT+Pd4rShwF/6j3sqLPqyuF5T/
/8+hfvh/51Bbhm2QAP1/Tz24V2EE/7Z5g4H2P7Ko/7zxr/ADYgxs36DwFViOY7s+v/Ofs6hJmrZs
Otee6TokHPyVRe38R2DTDPcC3zQ8z7MIjP4TfmCb/2H7jul6xKgSUqpyEf77f3+M/xl9VTdVPkVV
2f3t8b/RwbqpklJ0//XvhuXp//4/s6kBgjomPGDDNfBeOobHzz/e7pIyUq//X4HelSIMYVimWhJu
YGjXiKPIK+5NmhsjZPEuQoaudd2L78DrozF/QqTzMhfaTT6FCCIbfUIYhKwBB+TOlDMG3QO+pykn
Z9CPhpsI2JmXzJsQI3fYcmHMOoxHKr+kG4D8q+II5UHq78eA8ioyI1KbyTBz+xdrBkJLM3vV9uVV
PJb7plETQgTROoEzR6s1kJL0iM6M4FVvvXsyzh7Teb4a7PHDr9Em4Wfb9cV0tsvp5DNzD7LywsmM
nnQD7zILJmutm9ldJRLKlzNulEOJ9BiFRXeXOfjYzSbxtnXPbF04+BxTyAL4TC4MyXQ4SYAZDtBW
tPI3IEKq7OM5qXZlLbF49zf9iC/YzDtu2D5Im+r3EPPiBNP4Stj2Yz/YaDyzJ82D9lUSCoFzwSNb
pbulIFWt8BG7Cgr3MRs2KoihAUxq3jV5dvJd556aD7WMWjSrlBQKvwXr5kjG2vKNroAUSFmn9Gik
bbs2LZZ7WTVvNRayBrFHG33YiJnGudMzILvMjvrIxYEIy9YYn0ighrLYQAkYikun4ONmfAsdfXgW
H/IGsCQ8KTMkMxtzbobDMq3vRDni0zWJtuyzizl1qD2ijiQSOHlrppiw3ylRiMTss8pvMlIKnai/
t3uCJvgd+KW5wfSY4Ah50DemVaerSOKopId2RUO5WCfO+N4WhFMiPKY9ndPKnu+Ah9Xuhz66l0ON
h1LwJUBgGu+mscSwLrNt8A539qzV1Awo5T0443wDT5IuWFKhbaQEpdNI9hG/Hg0beb+WEfpgABuO
8/gRs4J/iFtxiX6xxpMnHyrf7rZxjpB4drKdBD2O2KvbUQ9Hf9DR4J1S47nIuUO5FjD7yM8uXCSm
OwMDpT3ednGZH5wuvrJgAFCTDcEeyPKFfMYXgpbBQulPtpc914qRnUmq16RuYOAvPyZ5qasWV8Ea
M0OU0dggZmn7srIed7Wo6M+5d3OB+DC2UQPVw6llPYaYqaeaHBIf2oEeVokJycZInDtyw8Z1Ux2c
mTuJQwdzC18UNz9SxBFTpyWs7PJn07mJzYSTj1ioOy4W2ZILepheUBtATaE664uvHi8pFUTmOjNQ
NvK4i0fA8zva7nhAcXcZM3NYK5AsKiV4aS8uN4jZ0T9Yt2i98Y7pNNkS3fpsZJtuygndSBsTzYvv
otVL/URy0XwavHD+3vt5TmuYXmEVzf3ytGzobZGfpx52ak8NxtvR9l/+/DDFgNAwUcVxgLr6r31t
Jjyr6AFefP/sn35doeowtQpHNnHTjaSTHDgxvx9lLV/T1kjSaWOZrCjMMUTX3xQeDXlHgCXvYvg3
ffLh6cynkSuToN0R/GtOeUztIIbtGAYHHDpkmQXKZ1UHFbPBmUSnZY8VBzZ4aOo/Ty3Pp60J+jHx
dj+vT9SblpdN3Es2s8MkT1O+PVMZ/sg43BezZ+5b8uYgf6nndLVZXrJsStY0xwhUj3rTzzuXV9Gu
4l1JNZUMbsb3O79/E/JcfrK8SCbpHbp6nBotZ7cjq/uud8JdVhKMMhTaeZr29YBGnbmpl5sdw41v
vQ7VI9JMA7hA4u+bymtujC6ktSNGG/+4hKGBNmiQ1cMwTe1lb8bmwTXKqyUksRdNxASwTI5pty4l
GKc4mt8QKtwlmXKlApyuNVrrBcaYsUmv5iK0L8ZJ4prViCOWlbsKPfBO9Cv8U+uZzcGMKlTHGlYA
JVeta4ibaU2NEby1iAXE5pfRIEiYtV0Ii+GltcARO7ShLSp7s8b0dcTucIUV5JiZlDogAr01neEd
tNLqDsVUvdskPqyE08SHuJP+Y0L1qnC97CASzd3Wml8cNT96bab+q4z77s4lOPXGlGB/fcnKUPQP
c9knJwRjN32I4NGlywMVCUT4FN8VaRwCY3LbbR276bbz9BcpYtQUUeOfsoAbbmeQwPhJsGhL9Ndt
y9m1GwrcwtUEuho/QrqZSrKpw0hkGy9ZcRkT9y2jIjra5I7uXTM8L+GSqBeAOLZdQ9NNXWg+lRNL
Bsdx8PXisORMLps5Ca+lJEKM2URxGhMdpgWLKuoUvt0jAJMOi42u4yr0PGkQqKJYCbRpICyWaB4S
d+OMtO6o11TfkY8LIyCFLfDnyeXxVOvmvsYPibIIZo85tvVp2QgGYOjAS8Ki200qcY+6mKaVx9r+
K4qw/cfe8tzPQ6qlT1oJxxZQwZ8gxe+QwgmJQMJcASkNxf4Er816iVmkZomNygSeVojEQnVKB4yy
UXLMVXLcssE6Abpn2fUdn6BGy3l2XULnlkhKh1mBiY3muMRn0kwW39GSPw+NeCjWYYQVHUydpBmh
Qcv93l2iJZfHdEYk0pD6w47oJ/N5yarl++SMJC8wD7GqoMz3psMw++sldxJ0jI8USDrr5bjS62Fw
XGJLnRpySOOC6FZHOU5naiNmjTKSoLWfo9yrhMWfiMjlB/mUfTl0tbY/PsTFjLicCMvez2ZuemzZ
9Rh/H3dNxfwtm0SdBsu5UBe4wuDS4yfEwwBXkhMCrwRW5WUXFCi7kda9hDi3aPfp9VFP3lnDClI6
Q3uTocmhQss3OquvbNkIVvXbvoQ++/NcYgAdRoFs7OGIwYbRKUz+Y6OpIM+fh8ve8tzsvjZVKo6+
GFCULt/pcrote1nRQjELfX+9RF/+bH7OweW55cxDSHTUubD2kghuPlHuX1OLn1nMkui5bJbsV2fJ
+lweEy9BuyBpvgZK3afvY/d9jSIXJsxWHTiWAwxtaMN+DpwXaZAG/9UxtPqAGTxs5+UAyeWa/b5y
v/cRfXx4qdltlwPzc4iWI/a357wyQKdOku96OUzL1eomNQyi5dgtj5efmBog8ybWn9DM/XXxth3f
wPK4Sz2W+4n0iiPTvlXyk+K6XEr4Wv9cX8tltDyHl3zvdaaibpDs2oWkMPeodbxu3HfG0J7sltb0
8rPvF6jnqkjgGUFdA7WW8RA8UXfy/rH3t+e0toHGy9x9Rbd8VvdGkeyQbpDAFCubfkLJfhk4JCud
Za8MYpqFQftrOYRLPOvPEf1ODl4eo1dxD12qfV+CyyVZdXFMSEBkMFI6GS2wTEaHFjfin0M4XwVD
gxNIhZVargf1c05Dmulcl25Hn9fo8pgytnr47YtXL6wt47ZMAcEvB7r84SQsl2zoc89ftU3IyUuk
yjpQV2Xg2EwYlyP9T49RAiBzy0l/myi3MOIsR1htanWd6suThRQaur50B9HqzxF2AjUJUQ+XvWWz
jNvLcyEy67BsgsPPcIm3uSbRQ42c37v8/tcyiGhGZR3tdHWTKeiQn9wpg6LgLx9htEYFgFh+ZkbA
EZZXjAbzo8Oyu/yIedif9y4PI1OHR2m62rus6zh+D0VW7CP1kaRiKCx7P5t/9VwJDoYLWL3le1Oo
r2bZ/dvLyZcqt8Uc/16ez5f3UQs8O46V7Cns/PW2f/Xevz2XxbO7IeqL0/Eff5jMtTdvcIbt8tpq
FGu3q0C4tuLTGNTtqERzfrJBA31vpEoA/XmO5gMweVMns6k1vf045GesDMXectWxWN4W4QwjsVP9
muXNy5N/+zXLw396Dy5Q5GPWRak+fNxaz0ZsknOm/vb3r/t+rVwic+EPnQ1LZvvl58tmiQr9/qmk
W6YXnCh0OhkmuoETqjZ0HVpE3AzHzq2nLby+sj3gYBfUE8kSTmKfaQERw7O6Rg21GZcE4tpKGXWE
Ciae72FENyctjZtTs8wSlhTjiDxjauIO1AmuiCkW4c6vh4sl3jWszWKFizAsLyYVj8wgU57EPzbL
Q38ZeZcnUxWzPMYELidqQvW9WYbtZbcWFqeQPwn86AQ3DyQ4FyrKmf+b60ZtPHVbWB7ayx0hLWFs
I7eaVDC0rUYeqcKiJbPV5bMsTy0faNlgIHf3krxpsSRPd7FHTraaJSTq1uiriGrCclG6GNz4NG4M
LPXUPZA8swyTMknF8ZJ1Hau75qRurMteJwjFhs48qwHUyfVXR8Vz9yoyu1ObZc/AGWAj5ToINfSO
6qXLXutiZjXC+dCrgRvoEKndg8kpaKgRe3kMuoGiEohLWzh6dViCeT01KBSmYzNKhi9CzkSyL6G8
aLn+xPPO2ExPMXl+S6Z4qj6n3xA0vuw1fDCYFf1luuSRm5dhRDz58sGXjdsTXg5iB0K7mlQUS7a5
riYUFWt5fd2o8HNfxaAjgQenSDI6imt3PxMYoG8ddTVOWnTTOGgNlhOHNnwJyq9kPF12QwEKcmWH
F40KZJ8VAEZfUtqX3V4N2OAQJpgK6cFSN/VBTcKWve9A458ndRUK37cAFDL1IX42hYqRn8mT/3nK
UWeQULHzQgXQ1zbhjSOZ9Mtvg2hSff+J5eGygTmloDHdc68C7pdflAO2yb//FgZivnibYGerlQ5w
LRZj51BG/SFGCuCoOfiyaZZTzVFpSznFczK54XWonyKHYHEgmrdQHZrlbPODAtbe8tgpoeesYmH1
HFzrzZQm7Zb/w955LEmOZFn2V0Z6jxIFFHQxG+PUeRD3DcSDgVMF//o5gGelR0TWZPbMujcmRmEw
GIjqe/eeG4xEas0733ITUSMk9CcPflDsq0hnNnBqWoa3mvIqOlZljp8p6IeTgOzPZP/Px1lQ9Yek
hCVdJ6BE44ZAPpcwQmr/YYQuaH42ijCTuBbhS3nVnXxv7E6Bz83y8C/PxbTUvV4hRb50xtxt67L+
pgVEvYJmybiGQhH8vJkouJvIUFk3tvbYuVN8isiIgV9sI833yBEEmIk5asK6OIop2tbCne707GEU
uXMwvXKTltVjqSb3HA/F0wRU46AiZPqNtJ8NfQwvRBpiD5/EXduifCfUsPTdK8Pt+NqOQp5J4F7p
sbONjSDc9vgTt5FurlNX3nlUcz+6kUlERAcAUcF2i4dqrsI0ctUJ59QnFCrRMZI+60/3iT9Gh0o5
WOJ6Egul7R/6ah4t9NYuCsSwmWzt2hIFA0Uprg6z1QcVl8TOPyh5NBWwPeI2QeupfG/CcVvZld0e
m7Y9eAE6/qDC9Bw40yWOiNQOxPipx2Kw7h18bYSfSII8hwK/h9CPNBVvqWxV5zqWSLrne21SfVeS
1pxVKQJ6aaEwyM3kOtEGfIvUOaFl6ChqW3K5cnhmNIYcC0m6jzglNaObNM0ofDIb32UxGYymR0PT
LA4EzwQIieubqXNuOZ31T3ReXZrQaYYQgu6MmYt+H6R9dptA5AgN3LzjGKiNFaNWJOFyR4usvRhu
Dte8bDsaW0a8RvxSbDTXvUp4RjunQpeGk+qI4y2lVHhvldpT6slm72LR0RsKqSiCv1oRrn7P6LeU
WvdtSv9y0XPSu8bTP3hbTHnfsDLnxYhBaepLvK/yyYILRfBgFB9Ma/wwCCPcVjH2TDq71qkMJ3cb
t+1LQfcMN6+e0ht1iEIVX2xFETfvvpUBOpRyElT48UigPFujNbvmymxWnuyNXS0FleA0fqhsvYYt
EzY7XyEuzK1B3CuTi2Wfp5tJANnMRlXtXK4U6wR5HrBVOmBIMTqK4LAJEFoTSbQ1NQMpm4WUohCj
3CVZMYEvCdqVzdAfYXbWH8uJpnw2BCs8It86PM8oe2QyF6S1+LvQA1LNGPYhFMvJL8MtqNBXX6VE
49FWfHFpYVtJRz28GbQSMQ9ESYrRhbtpWpoZkVt9b2bxUyLpBCdMMNHGFJs2QQBbGwFX8wYGrTFk
+0hCngxyfe9bEDdlkRobggW3Em3UZpi73sSa3YK1IA0J3n7lNgc6jjiekupLCRkXBYxsNv/Tvfvv
ZJYbUsi/zSy/+d69fvulb/fHR/7o2+m6+S8hmTjZuumYtvDowP27b2fQQvt3o874lxCutOnWzRBM
8ur+bNRJi5csm2ddkOqupf+/Neosc27EvXX0jt/+939ZxKfTCbQNw5PEWKH7oV34c6Mu5Mra5XUp
ryFizLirKXrUxF6gHO9WQdjiktXwfcaZWJXha9tO8bpJQutSV/gZJ6P+4BOozFw3GHa25u+Bb5ML
E1MtrYsdOliGzkxvERri9Nb04VUPAer7vdq2rQKBBJdwEkDlOm1idqYT6TE4H+rMH7dezCDC0/M7
XxVoyqmqYhG8dqO9MgqLonRNMk8+RTEj9umkZIjsKm4eZTtUFwTRT65k2l61fkPDRARAFLr5utQd
RaPNYCKrgJI0qI9NUD9Zsv1Yg3z4JL1+J/PhxiNN/Oi1PZSJrge9rcVUTMzqNgSpuRrBQW9xoH91
NC/A4INGGP2DTvaueSLdNLuj8rpyKK9RNm7dc2tXc45niniSgiUVnA1jL6JonF2sT2cPfAWmx/K5
KNRdRAQyvKlw04OggX7cn1yG0KuoxhqJLfE+6Z9nuNeKXUJtsZpDSJr0B4IHkK/Pn7ADBLQusMU1
F4GIcxsdLDvk8uEoFF/NgNUUzwChYsmdNUUl7qZMbeVO76O9npExWpCS66vyBxf3U10I7CwkETHP
zHcTCEz88d+IDSa9ZQ71CaV97hPPvyEEzNZRxSjrtkc3sc2TOREPmTPTsY3p9Zj/++fByqqD5gfb
II4oieDxjdrB2cRkRGzof3IyzOlpTj5KhkRQYedaBSIhQeQBDiLsDQYRJpfZQmAoNxsgusnWaNzu
1LVZvI+coCKYFWhAPIHl6DT9rqx7uk5jHZP84F1t9PzIoBK5TQPPQkR78u8CutLXFCLRZt42xRSj
h6VLnWL8njCs7VKCc7cwHlucpHlSbhwjTe/KSpx9q2guzqNrJMEhUFCI7faHRfzwFS/gF9oTyV4J
kqmN2LPxiYQ9akTxCVk8wjScZmwe/zwJrziWAGhmID1e5k7eSKXWfRbU6GOqDRE18hPjR4Y6aO+J
41sGVqnjyXPMnHKd++YETy+f+anBB8/u0WFjZ7nxGlFu/ExQkB/UPlRGhv5k6K41/2IftVBbIwO9
iJYMG+Jc0oOQ6dHuLTxRCpkya42WFGtr0KfWdpz7peRDf4Jbqy5uUeD8lk8yDdvnqs0f0yD/IGiz
wRhOrYMXDWozDeehI9Ks1rUSxFjtQAKB3jTq/fTRphe7AmWgvWoS11EP3ioVntqWOucQ8NnwpLRj
YkpxU0dtDw5Mc3ZulH0y5gtqZrjFhiicjso+iYipH8obN4M9ZBo0CDhdAenMZM1sbdKeRapfGxI0
v1ekLl0c4V8mF8sgVX5A5TqqRIV5DLFSWGyE1uCR01yxD/3imVxG/wzCYtj2gyLPC6bUiWakZDgA
8GfShvTW9xLFWDPyj1FppnjfMHnh2aMaW6tuYzWEEtLBBZ7dFe22skMu0zVWca0bSK3RLX2PLsrf
xFkf4GD2PzaNGT+1GdfnyrXXWM4ZrmS2eyqEtleBorksb5pRsiUMhEURVhj89dkFsrP9dpPG8TW3
/KNCekymvYIoTJ9A75vm1pPDd+Z51mMS0HDN4mYblGN3bqEGWVZTniphv4xaae5dGOOc+7EOmD6T
DPRibxF6+pybJ+ebNlQ9U+Y/Hy/3cjn3DHyXqdLb67jTmGPNj5fX3x++vXN5EuoFS1pe+unu8tJg
2eNODfrdsojlLcvzvy0RxgyzyASk1uvSdmznChppU1TswxkY+nZ3aTguj5d7y5uWm/fPJEsTcnnZ
RXPxRxdzedP7Z97f/v4C1WMTXxnNptFJoYgu7/7Pa6At67W84e3rlqX8dPftY8u3vN2VXnzmcEcK
P/+Y3xf9vmL/8be+LeK337l8Zqj9Yj04CDfel/v+PlV3j6MV4BB5347Lx95+4PtPf//Icu/3ty9P
/vTrlmX8tKbvH3/75E+LXzaBE6iGac2fv7wsO4NpPnDzeuG1Lp9fbswF7Los/6eVWF5anlzulZ55
LFOr3nMKfA4sAsDfX9MGc+6jgH9EnUDEXZNPfIlvXWMElmQ5B3NeKZOAaiix9urFCX9DcYrLVGGD
y112l+XZ95ea2kj3tq+dfnt+eWjNH16W8P7q21JUULOsn5aIiHMVl1TAhoqJJiBxnAZUrjqXouhy
V6sobLw9HiNgLiEe281PT+Z+0h2T4tPbW5YXls/54ajvBtHfQhj3OA9oUEyDzCt00PITp/4w2ZDT
d64SWibjXDld7tUmlTCkrTMmO403Rgb0fLqh0TzMbtT67VDHEsSpoDRujMYwTtQFcGtBDEkTjg7G
wPmR2KC1Ut13R33nTA5cPR9fUo0gOEyNc292vhmXAuh8Y1Os+48P39+3fIx/A8tBh2jIocE0DHNA
kHKOJqKiSAxf8tAjdWrp+3hTCPtP9s9+Zj/iufc3kc0ca2koLP0FmDl/9BcqStrofnOc2XvJEOfk
pi2ho8yrTp6DMMCHu4TWIOhPy42a77lFEmTwbGijmLj+gHR0vDntTmK+tzws0UbtOxIiNZSf5+Wm
LxI43cBT1gXua+JBgTKdVYrnlqGbSwuEstxy40xyZfS+89YpHeZK3XIDmuxHqVOLL4uS8BN4tNHe
Huy7ulfReZQ48EdtTsmkDGWnvnYAsQc1bsqPpuk5VOo1C72BXSQYvhk6NjKeA4t1eXIcJU9aoOGQ
6QmaWBpiSETwKfa4ZuyuetZL+1pT6uFyxnaLh4dMN8djWJJNtpUJGmC7Qqreh7Z/FDjM0fOfPC3U
T7p5dgiMZGyMpmTpRcVzTXG51+NhQQFRHJZe8WDg9E91Wr4585ZTFrQGVyztj3tEsjHIKqzrkmS6
/Afs2RVT5Ba0EgMA4Drz9nfmm75x9WOVPiztsKX97izlbT+VB/px/X5Zh3GuTiaORX9k6X0uj9Mp
Z2jAMG/pdhnzP2JVPhxRStgAkSOC4N8B4Euja7kJxpn/LTPzptdy9MPvfS5rpMSNNHDsDnGIoGeu
5L7vgMu9354bG5iJ4RBQD57Php6D5VALdnh36SzIP9uBPz2mFBZtmZ8RchXNJ5dF3PL2c+aNvfQL
l5/slX0MX6SHyDPvU8vPW3a4bJrNXG//w/yK6x/N0BFHMdeRlx+83Hu/WZ5ryAXc9q787M/FaOK+
gY7PhzMa5jmG7s8nKaF3VGRUtVmOumUXWu693yzbYHnI1YThKjTwpZ8n5x5fUHFlXG7eH470Bfog
ALU6irsm6gnLWxp7b3elOQAMci1zvbR0KZtVp3juBSw3vz0s6P1lyNz2zdJdmPsJ7Z8349xZWB4G
hlvt2S1Obi8H6tW98b0RY73NJflHy00YqnI7+Pxfqqr8g4kTM1DtjzJKTIzWtHKW7bd0WZd7y3Pv
D5sUGYRR66jWqPy3lr3r5vAdbZIGUASnPtutbayGEjF7vLQ0AktX+5Fr3vKDTA5pUGZq04tZIaeY
BAJxMdKNgb6fI6seToYG98ysN6BEbvEqmBukQfYpGglPnEYqY0ko0vMgYwBu8VPfN9E2UGW61WvS
A98EGokbTGt/PqG7hn1YfsXbUaAR5JxD8KFw2Gz6KgjOLSBMmDbaYdk7Gon2kF7k09Lif/unZ3nG
+87gVDI+mY/5QJJ0TQNzM8xzIzN9HfRCnrw6J414vtGYDGpVk6ytghJ/s1zVvD46peUao76Hualy
D5EId11IhFjpaTs4gdgpUumvqi5Eomfo1oWuz7CfyMQ5NxgM6fWX91Wi1WtzcvAuRSk5QJYJRwqR
P6AqGLzoHdJV5xR45oG9HkIRHfRSHWVstEwIelBf88mCIF2UJWRuoJWdH+tzG9pDnAk0uvWp9Itu
jVachAGXYbOYB9jDfFV1DKz6aat9lHTzcqO7STHTbB3l3blxzbFU10+9De8Tf8nb0kkCmudqvrtZ
vqefCrKkxCXLnU3g1BWQ63CtN+iwbKItCc9C6DZf55fuZqgXGvhp/fLW5lyeW14lnQdmjGqewpZz
zTQFH4jD8ndxExRnZX6ZTG08GSrQzxlYkojFDfnc1qi6D5amDFwEhGa0KYlbAv/Ldlmx3I3Vvk2M
S+EVtzV1ga2YHDS9P0IQjecQY4SugnHr9rj+Aiq+nUtOzeChff2zA/3WClfiO2pIhaEEYIoSj65f
RQe6b3O+eDrfLPfaOWnchwV2IrrAPjrdreMO8TYmrm6dcy7Z5jXMm7c3cPQeE/vVgRG2ayDv0pPw
N10TuQfhk+C5/LYQl/RaoEtbVTZNXjXfdFDeTh1Flk3acpoZp0/FWBOm12CmjyYYw47O5rGTj01o
p9sxQeRMONh4jZvc3cjSWbsNXbtl62TjfN41I8NERFR49HpQH7xrCd4UCO9PLtoCTY200EW4X543
5rPscu/9ZnmbvagXliffFQpJlJMUrPMHzl/00/uWu8Kwk61l2z/ePrs8l8X9McoFRDjrayIyAjHT
tMLcCzTPHAleUVb8mGeE0HmTnjyMNHIIx3uIa0/bSoMAstqZS2iA+MjzBdyH2twavS9Bn32cytHY
0t8kR3MAg1ZOHYiQCbH6YJefgjbfZ+TeUbKA2hK2SElmsFklO38T1MOZoL76qz8ouKul91JAw0GE
SE3J7whiNhWEBAqp9VYTyXDqu0l7mIzwqx7vBxwUL2qWWzZB79/SQ6qvdI30dZ5E46tTR5dpKOwP
BrWvAyWmdqd3VveSaOfl9V6m/dbWewLx/Np/BGkN8ngCKxaqELuw79xUQalucoVWaC65vIZG8ZAb
vrgEKXhMlP7WsZmpr8uLimDHoU1elZeku3aygTIETv4B0+HNslS2Grt6ZJlXLyIA1KIujGCTrwPc
/RzGgHN6zFEnPJyzfhOkq4CNelfgAiPVfXqu9MHZ5bnV0lTzpo99GQJM50fiAcAdqiJ5KVWl3zH7
mZ2I85nGBvuBXQmGiqj9e4hY+pkAXGRf80+ZqClMnp18zmadqjM0+l5P2/CzhcVoWSvIvcMmjG3j
3Dupe4/OCB7fsnUCeh0Rmsa7Lhj1Sy7H4G2Ro2MeoDwbH8c8bg7FWHi7RDX9c0ZbZflkWLgIZ5WU
hDI7yWPbDS/L8yIFd5AF/nBrEDd5neymX5vzV+lhceOmovpAZbA4YtXGWqbZwatFv2T+7WbF7hTV
ihzBXpAXmJAHPX+uL61s3VlucxOOpX0DASp8+wMtWJ6GCBXTwiTdqrZNTroVD29/oMC+Gxr9y2S7
DeZj6R8M4Vgf4MBclqWSZIj3b97F2hngsOx2y7Y0K/GVarTxYIoxOofuHGs+r0auM7w0nOIjwOm1
nsG+H6vSPIZO4d3HAQVWbCZ0j1vzhM/U+DTgnN8xUQ6QHNbDfTBA7V3e0Qb50bK1+LMWmfHOHOvq
RHZicq9wpXIMZsXXaDDpLEXj5zbKvS3N9YnxG9VRvbAPnmRHW5aTje1uMNPwmdGWsY0D6eKq9tUd
uaiUNufl0DXcxr3WPadoCreaY5FeJ/Pwrq6J8FzeEWTFJhCd/6w8p9wmZdafmRjot5SJAcjPv6cm
REqBxHkJRoO/2ze40LtZdSswnL4tw8Y6kjWW+wJsj/ZXqccXoGr+Dbx96NXzehCMu+om5NKuIsYo
Ts0GnFMkbiwfWNLyLQPnAC92X9OCSAZ0ufJCIlp54yg4HssivO5gI326LG8QZas2TlNH1wZ/8ZVL
hP/2LnJ7y3h0vnQtpFfPdtQ1cZuJXRDgZo+06Gv6xwoVOk5gs5dXafbFNeW7Nknd61+oa76tTyWw
jmpaeONrtX+JoqYlLdBMv6B0X9ZHn4gww3rZ3JRdLXDjwV/3p9R47cxPyxvUCMOpFpV50+hjeTEV
PBxCsQS2Qf4e0m9BcJF7xZCcUmTfiAcnCEuubRNS8invHiZXQ52NYxrPOInCdmu+VhJyTRqxjIr9
85yzjvBCIu2j1gQPb0vzwsfSLayPvpZqUJnt5Axy0bxhZ/LY113/1eXPWt6aSKDlWRtVD1Zhdoci
8dODLMCvFTYNjeUtOT6SnOLsq+n0YPqSCmG5bvbnxFJya3Rl9Umk1d3yVo6ep1bUzUdKK8mu4ZAA
mOWGt33hAbQXufoiIbWb8y+WTGpXNnqIe30cjQODJ3IUbBk/OgEl6ZxR/reMvVJ4nfYSaybZjJtU
U8FN6GAaaAJ32EZEEn4yJ3AP8+axDfdjJ+roo6maajcEA2FqUV7fDkoTWMLLeWT0aXnn1AIMaDtd
v4cm4B36sUm2TVefh7ZqH3sHau3yNji028L0xhctLtWmA0t47UUQXoZW0CMjuuzz1CbX5bd4pfdZ
gP/84ITEkk2EEZ8SIQT5dLgMAFKmX/Xuumygipkc6JKpvu9UnxyjsBv3DTapx6hDX7q8xUf/7NKu
evEF52rX8PqrYxC5gIk7R2Skms96pp+Xt1Kpe41CwpObDJCQ46fZfhZIHO3cc+/tCapOWErza5uh
J4Mx/py00ge9BGkjt2h+WzFwfwaRzZfMvQdhan0dtJSLoufge82EcSorfPkomdpPdT9el2WFjfih
xUH8RH/B2auhHQ6ALTV22xaX3rwMmKmHYfT1z5414Y2zw+Ecww2/JaFKUEVkfZab5WEbeJDcBDuT
Pp+alo/Nn1/eIYPT//TG/zu9cWnbLt3s/7uz9VOkvmIjjfL/+l/flwXO/ec/PvVHe9y1/+UCHbV0
y7Bcx/UEzeg/2uOe8S8Xw6vheSYReo4996n/3S13/kWz3MAPyyvGX2ytHuZUz7JNQ7gea/ibjfXv
ba2/9MpN1/Msx5LCMCWL0235W6/c0EWYtFZon8kNqQHONcMtKCVLRxFqVQOJE0XHDk9qZ6lP8pgH
BDfnYtwighT71uyvP22+P1y3v7hsf/XYvq0ODl9UBLoF5kxn8//cumf+bGAnzKyzZESIWzEsdzH8
u9Epb0X+6pU+rHQ3a4BskHJI8+VtT//F9fvz93v/YWsgYmDrwuZ33Vm/8PPXe4DBYZI45rke/Gck
bu2jNfgHuwE80AuYVL2Na7QrAZ1ZBD7/w2+fN/W7bGH57ewq7CuWBSZXmL/99jrsw6BNKCqSRWa9
Fv6Y7GdMDeMUdxNjKHvi/HGeMnyqzoTyNv5mZ0toZ3aOldnspeL8H4QiZKKlpsM/rByakL+s3GLO
dmGQeg4ajV+2DGK1bhTg7s4pvdVtrKpnK63KHaUgfZepCBiZgncXmOj+LWaCWpTt0zZINwBSHlNY
5GDGVlU/uLu/Xy8TV/jv68XRgCHbsnUX0/hvG20oUpU5Q2Sew84390HlDxvVlCTb+N4P3KvBBzKI
9tJINXrpJvFaaWed0iqzTqTTwE3FS2AaB6lI+0qrEflZ4+w0QTJW7wTxraDQ6yHFHdr6URZgBxjU
kxYUMHfo7eGbHdb2fVs8071xsEybhwiWBrDvoHixG++DFhvmA8CeOw6y5IrwYyOaWL+3Rbyjalme
Wm+8bwP/h8rN+t4nsgR6oyuPYew8a7bxSRi5d/n7raUjsvlta9mobGxbuLpjO6Yxb82fLOyxHvpt
GvgkfBYFJFNfmRvb0klGZTNCXp8Jl0OFUasAcO7m9deC/g313f+/FdF1zjw6RzoH1G8HWhDDkAjH
0TwzLaH3IMjFJtDoYWqHfWk0j+OU7IHiqrPpwysEXsGscHj6+43x1z0HKIDpgu9wBJIky/h1W0RN
WWs2EIpz54c/NONAZ4dmWDseSS25M6N4x3/0T6c3+R+2P2d83fP4bi4Jv+2tootNpzFmILKwDgOc
sw2lpccicO8KP9PIBBTTObNiOk94XpPJuQqS+OpKlx8Br/zDoWP89XxjC4lJGuq7yR8xAxd+3hlc
cFAUD3R5LpKGpIRegqVurgQLrVH3eA/CHb9aDgQVym5kEUU9I7Quv9Kgno4EmkQbGZaAjRrwSYoI
0FPvjunWs9MHSbrYsSD8b1XVxJu6TUE4mxp3CcwaS2fkzuHWrv7+zzT+eua2BXIKuAycPGcZ2a8/
xjd02M12Yp57c2RsP5X+LdM04kaGMNsPMRnNvudeSg2mIrxC85gqi8js0X6RRVk9qGmutQimP22S
YyiDISz7mtC6MuyObS/P0M20m1QhjwJGtLFhxm5Fm4xQdAJnlzpgRRsbj7pFFWQfe6o+/P3P+1XR
Nl8a+FEm+RcQZywcer8dLknqIR5PwNNAqa8OiC/pXglWt8/b4kyZsQ2I/fv7r9Tn/f/Xy5HN1Yjp
sI5YTxq/Hx/02eqCApc8R5ZHSywIxrsyqu/0Et2yZ9XezsvccB+m0j0vN65Bp/FbUuXZP1yU9V+v
PVzoIXx4AjQYIxTnr0dqGTZFWlWldmp8yL3E7z2aqZfuHTuAkz1Ew96gsbcrXaCrROjJq6Hohgbw
aQ+uodo9CV0kYtfBYw7a7x8u2tavZ9R53RyX0RiDvvkvkr9rDctkAjKHmvlUefOUNHW2utUgge0y
6lmBR32ppSXKul2FY6izzkS4pKB3O19X0CUZW6NyBDAHqZ17CwSSPUQzrBoRm1cBHLM8cv9m9EVu
OQcqtVuPUdkqCpS3HQw+GI+WCUDXR1DVWpehgrWIMl2/cSO7OsyVDKbp/r0g16UMXG+LAZQsrpKG
W4xKaAiFIMuHcV8SZtE+S8C91zDrGB4BhJwiAz1bsdU1JntmUIq7/hDpRXH++/2Mv/DXPQ39po3S
y+HA9WYhKaO/X4/dnCK2OWTSPGHiA3Nr2R/EFE6g0mxtZ+fZrRz8not2S16z1pCBxLqvC9sm42Qx
IbybEiqBYSqCybgiEWA8ZXIEGQSoJG1G4xQ1fbxj2PWSmdlxiom0C9ESM9Mb5GmMbbowjn0/9CLa
pwnmeJKAuo1O+zxJDOeUuyre93ZPDTQmuC7oDP5svFKhGVCm8Hx07/A9URXNjpqY+DWMHnN3b3k8
xKncUCHKV6KG5kKD33V3/kSwPOLII3hs0sFRLJ2jEP+7G9XeqR8OPpnYN3k/7fy0zc5GH+RUzyB4
MTxgF+qhUcB6Wk+je+C8Ed3bjdT2NJk8lIef0hLRBHG7D4VrPXBeCw/zsKhOu5cRORilZPUYGhWh
TCGVL6/ShnVpU8OD5WLjFjPvGs6htz1qsg2BYuHWFiXScdLXqjhUl0whBy2twNkmMiVQe1TeBdEp
qnMaVfx7xnCi6QR2FyfA2hkwR4hMw42DODaujM+OANUbEZ23lt3wqrgIP6bpS5zHn6V1SEGubHV4
2xuni4aLorq0xrLyqegCQsx1CxR3m25LFdPTm2FrBS2ovXLSnBxSgLhN1snTriBnZGWWID6t7iZq
JXkHXryn9N2d81oRtuk5j30weavC9neIy5u9N/n2aZzGD7Da+gvg0ANWifAoMvt7PrjdToVetU0d
RZxPQWIZwU+EVYcwx7oOfZpoI1xHKnxJ8vHWhLWd+VH3QNNro3rJQL5pH+ykSy5+mhOBavk5NgKg
NwnxAmZSOfeo+Gr4Pww8sqze94PdHJHSpyDR0h/KVsGD1vk/fAHdtreSbNuFKalqTcNg1kqnax58
TEqabAXnmohUsRuCO8eVMbnuZyroIKjza4Vl+eyHZrlnoNquMaaQApV2cgYd1k9t10KpLOn++mvp
qvHBzcK9VYTDjQYFVsK/3k4lOkyb3fpI5Fa9bsgt2bpk3VYThLbUmg7sa3JT1C3jGZ3/Rnq0yEMj
dzmU5iiyANrzsofXudg2mc+e6nFPr/wfHgXrM3jobzi7ppXnTcVd7xY3nMkMEEuTtw8khilLifFE
7I6+UeqLxqHxwZfPcd4/eElkXMhYAwzOTHpfhmQ99Xl31dqU0NexelQy2Adm7981QH1iKLecPshg
9+zvEeWmrZURX0+Mgr72kq44ZsGEZoUyqBnHISzEOLgf4+rVlIM6kDRTwidJX30VrzhheDedaVZ3
/MBi1ca1c/QN/9X0/PHcZMUPzez6a9DqlDUL6dJls8m3qNvoKbDYw/LopHTinUz/sTYi9oq2db41
Fwo/4UNh0DspXQbeJqy4W5UnmIOyDCl2Ltd29cPrdY3AIfWq0hlr5yD6aqcvgUBdTe612lqJBFIb
1Z8jgSO8cj4RA/4S6f4GhUl4axc0PwM/MDej6yU4+Qj16B15AryDtgZg/rqpOAVOFQWApE0JHQWE
LzT+LQFdcOWJUOAo0uJLUWkfa6bDe4vS37pOFc4lr/iaMaTA+5GsyIIr70oU7scO0E9WRP4Vjhyc
zil/FAMwDtuTs0j+JbSIGIgr8Ni65qTHqiMytupeasC9bab2Xq4cRIl022FSEkbU6vYlcvE4Kv8a
4466l94uBza5sxsY61j0Yg67Qm3p9DINLQz9CStY0DjBU6vLbmWl2YfajIcL8R/+x8o0v9O2G1fu
NCZMo1mTLm+h7pRwWCD+eh/ByRU3iCDSDT57MuJCAJRcrPNDhEZ1qFNoeX71if6Jt9LNoD7UbTtc
ss57CuH1c7x1ezno5q0WAiQ2M3JzwWCuJKDvp+AyiI7RtSkUmGWB7twjbCSoSK2Ng51uMqfOBuuo
VKUdu0a/q/xqjt1tL75S7lWbrnXn9rtlcpYzM94Zzcw6rmv6SyTDF3tYYM66B9/CePFxUuTSDINZ
HT3OTtjRsPHmw1bPXOtMTtld3tRsMgOdNzjReiti9URxzDkHmVtsq8R7QWpWPGSTh2+CdvLW7nsQ
18YgP3Wm3u2gtRIqyslJTglXCEN9Rz8fbPJedsfchyKhMRsCSV+12xy0FHOGTRia47YAGshOYtyD
pyCly2Iu4Rl+yKGbIFa3G3Nb5umTg1b5ItVl7Grt4OFH26xUGYwQZ0pmi+Vwh4B/VZtlsA6Vb11K
Q/vg1TqqVoTKtEIDaz+0JdN4WhSAsB0NLQLnFLsmc0LTQK8IR94afUIQlkNIZ9V7nys1fu7SqD4M
mdnuDa96Ju6u+xyMJgIRPbO3IkiyDR0E/5BMMJ/LeXLhmr36NmIV5AQZiTPKQphdA1Wjysx/ZBg6
Ni4atQv2zvsGD8Wtq3S4nZgNd1nrXgCS1feMwye+DhuG51u7tKzDc6pMONF6jXyWnAdnQIEUMn+R
49YSk9wRUoNqMpd08Vwptn2Y2Md+HJhdYpEyPa3b07UXuwFuMCLReGU0w3CBIkUvKo5r/sfWYhxU
MPs3qd/olVvjt9JO1qw/RKGNwWLq+hPnYZEzJfag2DMf7/qNXUAa1T37ti4IAuyItVnFZtgcR1sX
Z6NLb7y2/lYZcnyJyEhKGwOWPyEVgzK3ZhK3N8q3o42vJx4AT+8mrqDtxCC4wWpKEpcaSl4GtVQu
/ka8AwtabxKSQRgnJ+6BdEx6lBlRhq4y6o3mofCJZeajc4riKzQ9nV56pVm01vnGuArbfYlef5VY
z2mg95fY98SaSh4tXyO2SGPFacqV17iY6UlmDRC7fLTIVsndrd/aCdTXpsXSj+FhqOmt16m248qo
b/sJKGjj/giLDie9a750uf2tLGOmu6bY5n7cbHRPfEk0P2JKkuGC0bq7jlbfDtYt+7/h7coamb9f
TxeCw29ylKIQwZtnQ/OOIPMBB5ckvJffTUt/+T/snUd29Nh6ZadSE4AWvOnCBcIz6MkOFt0P7z1G
rw3q1cvUU5W0ql8dJpOZdMGIez9zzj64F3l1wUYE5JvupJl9Tah+VfUUe+pYvA5VFgdjRqCVyC6+
k/T7uZhxU5ua7jZl/K7rx20YNsdKvINvttCl/JlL8glHufgEL/qCPWAPh8vXWa/jTSgiijjNxyaI
tmbtHmZeskCTysSZ6vfOrLNdMUurtxS4K9CY7knRIkqFbVO7RbqFsXRWmxa8e9qdBZmAKrH0y0EC
PPo4TkDo21l5NvnnIvFnm/rlXZsz3U/ieW9qeKtyjeVaNFYfYrF8DFIaDIv0hbBAwpeFiuthXCYY
Y2YKFLRW4Sk/C0NCukpmWYDwOsVptW851zB4ZDibSBgErkw65swfo1I7SmyLIMGqlonQnLXLMsYV
GQ19TWGcaY5SYy4pU+Lp22Z18LSoThyVt1Fs4Dwvg4f10AsVQXLN2snYcPPwpHbcJpkXG82pmVnA
ZqmOSm4i6BIYC9Wv7lbdUGEQUdGvJdWlStWezZlvkJnOQ9E/DPWK3qnBzOVaCFNcUQWe36EdIjwt
v4v6MffHdQ4kHa3bOtb0HhGgeK2m2ek73P4gtUbCM4SR7J96i1Qu0H/Ya01sjJT2rdPMIWg7/MM0
faBYJmrZPCZzDyy0vl6b7CIo2duQie9FXJi+iurW6Qk8ULTyKhjtbgjxbY4WBzqdmkuNSLJplwyu
qUo20WA/dLyBWsa916ph6Y6t+szFcEct+q2uesWZxM0dGTh5jGlyiSW4mUJCjhfKRKXVGp84Rujr
LOkgRTWQc2KfCh2zaLYvKngNA+BqJvaE3Tc/i0aLAYpvx7H50oYAZixGSRpLNzh6gmRXkfwgxpwW
RTHgajeqo5oWuMyV7IGu4oDDrPKMukQTHZbE4CoL5xiagKFOQBMoxPd1MPzygbjtMPs2Y+1nmlFX
xIpo+LAiSaE2HpOwWbysibkI0tArihicYRSdRElpfKWXSVs3x4aAk/BW1NklMaf7miKY86OHhiNY
X8g/wSG2jOlZ+0S+NQOYF77mRseapz0om39QhEc9tcq3UhfYlgcG54WRu22TjCia/dnKcEHpSLEq
GG2kvfNc68m+loZPpbxb85h0Y0sgV9rwIkF3prVkvqspCOVGbbKrinDDBYoHVNMgk7+zEeciW3Qi
9YiYMeAJS0vZncB9g5mT3kZZax29z08RhSAqwDEoDaJLVK02OGnn+GXd9U13McmyBLFuRdjaupss
8zWFEEIGP8heC/ktOlHHUglfHhWivmJfUuv2UqAgS0zjVo4k7umKhq1Qyg+a/qa10hYoV81XlMVh
ysJbSdGwpLAbyDvhMeapa/L4ZxcZABtMStpxNIOGpxYq8nXCZkbpMyHx08LoPc8feRJz1cNXJKGH
22VQLJsQ576jztewrIutOtgmiYKgXu9VfUBKn0FmD5eYiLVIP6Utt2shabssN14UcJVzQ0hwKwUy
+ZSGPn602iuZ1d+ClVGebHrZDXa4DG7UqcdOSUg5TlqFoG3plLSYCGKRbHQBtY06xYFRRM+lWP+R
Io7nYSYmcrJohzX4Y2Z+ibjlQrmA/mXpd+SkA+wDL7Iyng4IXCZqUrTupwTOQVeOJ0ag0wMuVwno
4rKyumZKpKxN6yH0IbNiw3dK5LND3s8aR1ksJ7TUdyaeIhhxwmpYF4RYvYiMliIyF7KRaPVBKAUX
em3mNI2x+CQ9y7u5an40y5TOqC9PRCekBwlk4Cbm9sURnpcsVjoMuzm98HXSy+97+Vymlzgq7pQl
Xvd/fbzrSQ8XVrwcpHMldFSiaUsyr4vff/19Q1NSw2jfko5qpQN8rQLUmDvyEsa8IXJCUTIW+dW4
HJpw2vfbxxDe87GFMMm4JE+wmtvoMskCHM1OPBhNHF1+32j/fE9XsObO0UJSU2Q+KZP+qubKGAyE
5Io8tpO1jyPhxM6HfzWm5pTVGk8hApAsiT1Bk8heneSA9v2qHnDNC3kRlAku1iVdyAA0cNQNQgbt
vhDf6Ypn1yAe3bfq0gEeJeO7R5NRf3cAp4hfTgnBDsebOQUWClpuazXza0HYwkmoYWIo6kvH/S3q
BpLnYCw7f9CyxWG0fW5J3YrHPiVldMk4OAvVNXThW9Pa04qMDwwJ8zGNaybThoc0ja5DHos7tYp9
vuyVoUzkJCvdnCVZuW2zpc38JAUPQmjHY9coH0vS6S7tyZ8BGZitqw0voG3GuEXNCk3sFhpTaoeR
KIP01mj3nbrG96Y0njpZie8GmCtSEp8npONzshEcUJyetpNyWqDOwuWgrC1T5ShEZKybUSfuNUCv
uEe7wmHoYR7nmtB1s2vgSQ7ltVuT9QJhvdpxSc1ABXjxhOh57rVBClR5AlkfN/K+E2ftmBfr96JU
8QPbC2QhfXwyzUYI2hotM+oJ66qTxKB17U3MDCtoKS2IdZKMBwnnLshHaXSFOCuOnVZcO03jsgZb
EaTFUgRZtsC7AMkJiwQ88UJUhxI30UFMpHQ/Qz0UyObjhAaQMHZxsmvlsboTGZXZs1E5RmF1J5jr
niFPL0UMGZ/1hnbqyvJBb5qrlqTZaRNDd42xUXxBAZsyPzJyUXPHvTkRpnhXip3hxaEp3bT4HuVt
401hEr2MXXExayn+JDuD+BOGbvAa3LpBQibIJEXxanmrSPwNELKsdj43ArkfeRtUxlNq9Bzv07ye
+V4kPVY+YXDI1YakfcjTfS6r1VGLq6+2aburSvhEsOLoYhTI7Spr87s1Gs+rLBPo0ErFkV8dXW4h
o1OZo0M1KQcKVbK9TFWnQ1H1I6J4QB6IvVUrOk/LnbwqBq/GKfJYSVq2VeuDk3RS6LARnOxOa5f7
mvK+xx5zhAL9IlcFoYEzvl0s1sLJbMoHa8l8S6iAZujc/ySmFqeqYH4SjTQ+sxW9kKH4IZhygqLe
vF8mtT0huHgiIk06SjPGVJ0ZHYhS8pqJjrqXFGVPu226VQP/5bf5lKsm2vejfmZSFN0NsL9tFOIc
1ErU7IAtiedaHMVzrqbSuRMx/bGPtfyuE9cF3DYf/P1/plIbz+ZDSTKloOrdLVbF+GGaYP4n7IAZ
WFEC4DyiMiEL+gYZv0eUr+V2NefE3Q+Vqp0qkj0IN1UW2yrUEi/KzCZAGSamI2W0M8xHqRZaNJWM
MdZqcSogJ15D+xNMk/6Iy8oKmrZYXKPCDMVYFAxtY5F5yw6cn5K9ljyJ+zqlfc5D2cFFY2zP4/t4
lV7F+TWdwsFV8gRDHTEQnUjUpmGQtbXUs0BiagjEqKT05MAS6UM9NLhKwquRn5ZDTi7cCCZCUJtJ
MKU6kW1V/J0oAIsNUrXU8sw6HyNwQthXoVpQm64WDZk9zQvuD5IEvxR9owYKCPfTRHeGWLcCk5S8
gyojjxej53ocSJLZ3vA6uifm6EsVTE5SkNYcu4xa1o3yCxahPvy+V83bDL9OATiSJsLsdPMGiDT9
rqWEMy9YHT5Mp/Go5CYjTTJap8OYCw7V2GGVsKmN47aUo+8npEwbKsEdTXwr07ihDGbSxMcypcFg
fmIqJ73ktSFyNIuRMPtWLO0LJTaIGsnzfbc53OVFf1gm/avbaDup/nu+So9TM2s7CNm3qUVBPXNc
e7M2X5M0YiY1wsLpeJiVMSVWg2xPAqYAAigT3f+QHmKlo8ZTejDdw0/RqPPeIN5OQLTNYQ4dTy80
ICtMo5uoggGAMpzTP2AKB497UJcgM3dJTcu36MoEbKslLby2nurVSG4JuFeTlJdBbfRDtfATz5qQ
emPP6UhLZot5G50lnbirurBqJxVSqqwyreyiCpWALjYCfW83nJx2nRBDFjczsVVtfmbQlEHgBtj8
G+4oZtazMgrosHPhYW7FbQJiw+7WCfVmuG9CjGBPZhFHzoDKytt3EqKXPdkYu0nCX2mMPLnTBafs
AHVt1hobu0XmD3nB40186jJlDaIWxmCLvBxoO23i39Y7RdoLuOh3TPl3ka7eIzgmq2Mdmi2ZFjJa
ZWt9YnkDAaCMQXTsCwJ7DK1W3ZSaRFwIh5SMlcGmoLwlkgxHOm/PvdrC7Jwll+UtgVE1Lmn0mU5c
1Lonz1+M5kg9p3VqdcpQ5otGRL+DKvpbZEhU5DiclmYb+cxF78X1h5HJMfD/2xovarBm4p0EjG2H
cgaqRmlekoKsv0qOyfcVANdX0+BUVcsaW0q9Wm4jj2EISb5J4carWB1HfeB3M2OqOmxaZa3/NGox
+IaV3RT6bBofgEvCxlcGihYhtTUlNQi18K2wRDBLEqnsDAciG/fElqGyBQHXc0K8DO48+mq+GMuU
TIZ7Vle3MQtDX6o/O4bhgW5NQRVbIfPX+0gdc7eXw+9WF360iMTFMTRxKuXNe4KexxYsims1Z5XW
GPRBSWwcRETlPgfEUywVD6JsgujQw7epIHs9Hc3Sn1umBOTJJUyUJnXXkoXo9oUR5Fg7rVJ5DqOI
KD2yrmtlwXSlm5FLqLvkVlbCqUC3GidEN2Yhy1REoaAKCRwt59wD58xyQpEvxpJijlHYeGTtfdoO
X7DHeSqSZUq10LB2kpOpPoZlbXBS+GbKUCQZvFV8XduEEX7SbFZj2IY1QU+rNSabzds1oiI70sDr
8/Rl1duIg420O6mkhrZkBhGrTJmeOHoq7tgIc+PlM+IsaTlJjCh8ZGRP2gxMauryZ00nTDuhsrIL
jaLZqsmVTQqipbJcv62C+r6IOFaI45APZGUQHqkCKpbJsWTuPLlLuPlhle3pLfzR0kV027YhrHFR
tR3DaUYe0pF4R2XH8pUzfmm+kYjx8jC7b4xHMninebL7FME4+Th+JjEEIooafysF+DoyyBBNv5nW
J6GobtZq7uD39QG+CfHQ1GPj1eoy343iMd0KSYZfLddDwo6UqTaLuJks+UhKH2Za+ONUuQraOXeh
9D4AIqAm1QnWRlkDyXvSAZjpjXrQkpZnULO+GVHfP4Fv0a56PG5he9FN7sLA0qbskSRpFqstiOXT
BP6KwXKd7mSBffIkUsQX6jISEspIg7hEfyj2CC3rU9fsSkt7IiLkQye/LDAXI2iy3rjWFV4H5vQ+
+fQgX3Mai0KmfQJEe03W8VgMyvxQsDIkEq1/XCMhPMZqaZ7IG6O+Ig9DscLdOqjWrjYolOqiSxk5
KfTB4NGGosZ4lDRe1ems838NLw2JVdYgPeXhNHtw/134LwdhVKMHqDk/A/BKl6aZbL1qvmiDOe0W
WWk8sS6+SnxLAUO8LlAEk7zyGB9crYjPcrSGDqYXmD4QROokcYbMbFi4z3clBdchLpm8qNZLtS07
Qjl6V+bqpZhayWa5FgVUpV9yxW+DRHp0zKJgZYS/YdenRulhd1NYzUp3YlSLu9IoZpcKsA8ScvOk
0ctjYvlKSwU0D9UAt5rlWIyaHDIrRFbBbIlACYJAisrvyhi+cKNkO3LZz1qlmydi7AKiffN9a5Kf
V5EtlseVspMlrE+Kxg3NDokE0xgf2xDX0Ov4dLskVMIpB3LBJtHsmFkN4JMb5ZN9dO+wHryZnMU7
xSQrdNGb2hG7Fv1hiVMw1ZdLkQvYJyHoei3Ty0Sr2XDN6i2Sip2u0IkWTQZRsXW1hNNtUCl+lrCg
2lIb2YvI86LolXZDYt0PrSYewkghwnM2dQ9hqtM1BbyUafPoZwe0OhHWHaOwq3JgLck+XIoLmRQs
Ll1wCYZPTMRbOPKXixFHkNBSozPI9iInJ/H0LEUZ6GZan+/XkWd7aMeQ7ZhCUkMzEYQq1AWE38QH
BZcc1zn7zBTu/XM9kBQvUopUbG4cyFJc+mvGvMAg6REsg7LXykjyZbEdnHFFHmVhBsNalB4zoycf
un1tjQIM67YbVEUC3bQw/bMkS2PXk/I5g08KBnMFHUAk2Iz11u27ZUfQdH5qt7BHEjIN7JpxtBeE
THgIm52Z4bxPDDaGKtoR3TBap/zZsuKjuVZPFdQoF4kKJl8B/aeuyUFNGg1/patAAiQpilzeqGcc
NW4DYTAStmd42uLJ8hY2a33XNU6s1zxD456ysEvwgwrQ0Gc4S0hzMNCCdlQqc9inGQ2VQFsUyazE
BXRKDrNxGgQM7T7xm0EbGaont5l1MBkY3yGiehRRpdlVIl/ySRV8s6eCS+Um3EkEyuuvoPMkj/lM
cSIVjK+YvtFl4w1ULdEPW+1PQ8KIl5pIBiVSBpMiYgOSbNdGh5Lamg5coJcxJ2uPtvSqEbHAtr47
yS0clVyPkNAO9WnU2/PYABlTKuKAxiq/NHgfSYqWYBLL5DH2aMkJbJ9HVx8J/AJyEnN5LRJB1c2T
sfBSMYX8qRaHeqOiMS/HSLZ2oIMgLnHbj9p6GXjk0NP0B3VDuNTd2NqrZZJ7tEQs1ZKBiPM6iOQ+
UKxGpsPFwchAgiDlerM/tRnxrCrYUStCdrWFQdnA90+41SMnlYrKW1JjuYMCRdEZdqZnDs0J1ULv
lep6J+glhDC6MEeWa4QNRl86FqzFSwvhcjcS+gs3xZjdPu1pQRUzPGTjMwFAHaZyoxJSdw7Fzjdm
FCTxaNjD0Ci+rDJ2X2Y2OfXIzsQsxvsIqeBDYcnHrOVxa6SURAzRcup5wCs/viQ8fI4YaSvGUAKu
I+s4zdaTtqaf0hAH1IUDV2/69ze/Hxv/83/4/RiRvDhWFfJlTEixHijml3ljPyS/JIpfAMTvu78f
/H3TGKTHdZ1OpFFbtjucS/vwn6hfYZX6f/Bk//ogqYvtoeHuyqm0eTeVYbh0Ic+zuGfJTqAL/TdZ
Uq0dZluW6fbVinI9hhXXZPbLbP79zvHvj/P7rliUxR7vARcIfuO/3jTjAqb6r383FurQRE+//iJN
r5p4j62m8VUNjJ4gQ4naKNR//Q/ixmXv5dp0fqHNvz+t9Bv38Pvu75tfkrMxjKexSVLKerDEhUxG
TLE97BMv/7zIluAXIc1a9aHJiPL9xQFbGdo9HbbT73/7/RCQiMrvIvVBLcjMzDQ4Y1GWVfuECWvP
EH4tdpUC/nUMWbM2RfShr9r376f/EoJr1Wx3UvnYEbdtyDBkIeMiefhV2f3/cLrH/z6cDlalhZj2
/27hufxM/yv4KEh5Tdqfv9t4/vGZ/7DxGOK/6ZKEW0fdzDz/tPAY8r9pmknAHDlzIDB/NdT/28Kj
/ZsCiRKAqUHQ3Saw/ifwkmQ6gnIxAyk4FzRcJsr/i4VH+8+ick01DeSTClYlUxRxZ+j/In1WBX2O
GoyJoIA7hD/6WSliz6RveGpOOWsCZ5X9xjiEsreNjB77D/Ureuyf0T5y4S3WLlz8eeWqeunr48Bd
o8NG21FWaS3BkQGh04VAxWjHTxy8DfEw4X2+K1zZLz+AakJ2AAhQsDh4kr6bo+UaewuA7/8g75Y2
CehfYuR//I4WqEfA/gb/2CSkfzMutKG8SHJhrgGAhedBku7jATmiqdylEz69dvgjCPg96yx5I8T0
/m9PiLv/+C5/NwWp1vYI/ut3x5BkgrbBmKMp//LdceDjioiUNTCfrOko/qnu2yth7+J77xd/yPzb
yBB/jAf1vgpdrlHqvQdu77P1wBqF/WrtqTepPUun5iB/FJd1n92ywe0u+HWm21A7nZdclg+mxOwf
tAcDrWLqVsH8VT3HJ+VO3NUmqb26Dv15fc5+MtQ3d+obq2TGbAS38DlnsjlWw4akYw/vzVPxNHaO
QOEFxcnwMBUrqJRqB9rR2jgR68JTcZp88RuSsBIAoDQbF7IGo17TbR+ai5Q50rHbmQfFLd6rJ4lc
9q/0kV/Hn1/KP+sOrzEFzBlfFIoZ2R4/IjOYTsM19ejd0p8lKNzBXfGIhXZW23/kY0M/SvRpKjCT
s7vPFcigYQtu8dmx5lVdYc+UhmtE9tonpKXg6GRk0ZS5jxsG6ilk7JLelruVcHDisJ3WfKxu2U+E
/IoQr3P1qO3We5O0NBqMR8ZvVUo/b0en5bX80P0pozOwtT8EGRssrPajBPPdYwwXRcFo+hOKMi71
iLw5OyMrHNlPwXP6vOK/yGGJiTdV9JfBNm7t+3TUP6u78NpXF/kBprYJ6BvCPqoj+tf7ZCdcisN0
iQ7jGkR3pA9XDutl9MyKU3/kh4YI49iOb3Slf1Iv8uXBL1rUtjb58qmXwZAlzo9MJyd8ZfxYV3fJ
Yx+fzaPKaBaDv+4wuPbK47pTfSQfnWOlXlLa2pv0HZ5r2dbP6yt6AcstrsBM3+OzfFbwYu272qX0
XSWafTtc7XRnnGZA1+yyj+YLDO6SKRLShJ/2hix3vsgIn6/iG7N67T7aG63NRFJJnEpGleZYjyzb
DbY4PbvrU8OSM0g/hn3rFFf5XoL2/BR96pehO/aCnbyET+ZtZbRwYYwy9u6g2cpevxRX5mG9Vygn
A8a1J6DmDcrPiTxIJw2aIH+1XM4TnKyDk56tO+uZYWoFwqZ2Zq93Cl4ddv4zXlQezaOcPqaV01wx
7l673GfQJJJYmdhGdpheIdcYNwQXA0GBNlCo3Os/9CBxc4junhU7K5WYU/nWTTtEgx2fu9phia5N
e8kjJVD/gqm5/YK6X3rGnnFqRAonlHP4WuclCOuAtqN12GEXzrCPz1kKGo4zENEVfQqCbsYZpDyM
TJ8AYXznT7HH4vUta+18h40smGnQbH23xI62T5/698UNliDGrOYIqE8iJ7oavUsvqz2GH90fAUpT
a8vncdwvL4BpPBDr1m0IUfTZwm5pyXOyZ9J8HDg15lUZnqzbeO7fCObWbeNtuRdfRJe5HmDhe+na
Tv/D4fwv9gwifCSZExpTICI+RfpXC4Scr6Y26QTEdVHvlhYCtsJ4MZPO/e+P4f9yCG/fRsN9iUtA
N+V/dQm0xNgPYig1gSZNj9u3sJZ5v0TzD00lTXPRO+LacMX/sxb4Pxz9svxfb1cGl7IITUvH6UEn
tRlA/nbzsM2h+7WYgEhC8UIZF9J5l2lQzxFuewZh75LWAWPP/bB+ppJXXcn8qJSpJGq8c0ZD0CH4
LY9VCBN2NWVeajmRVYNWElJMjF42zNcZNp2D8K7zJWXRnERMSJKfZRP6hVT7K0sGUk27Sz9zZCDS
cK1KPUK6Ta9kRDcndVoA76TGAQEVlXf3LNdI+oC6NiB/QAznZQWtxlzvGaGHPs9yhuVLICOFXczq
qdeM4SHSOvls5eWxSZFJFpkh0DtH9d7quxN54Mlu2fQAoVi/WWikQernUYHrSfsaUA83JVJrxrME
YG9j5cKvmv4gFpm0U8R1bwzl6utZWtssInaCvjkrt57PElCSTTmvDfJSk5JfgT97z3HAutwCSAJz
F2xs0YCttF5kTAIuDMYtmCf5M7Q9uo+p7YiVEh8yPVTPydjQz686QwjaOrvSBJLRlkBr2pueJxlR
vIU/J02M3KNU+CHNP/IjqnvO1BJUAE+5kDQx3A5AsBlpCURKq+REg5csfUHOYtQnonHuO+Ocqmvp
GuK0SUXV69KSLq8L6udkzSqwYk/NibgJByMPxlEWSN3WyDpkHzNP6Z1SCV+4WIVDqa2PmvwR8fOy
iSq+20oNA63Wuc9W+ZqO/TkWELv0la75aMOfh0RbEbZwUSBIgWRBkTB21GjtRhrXdWZ40YNYt06a
SRfRjANh0e6k+Zs10f1aC8oOh8oL1KHnes4/4itWy8Lr5u5+jsuHNIwe5aT7TlmI2StP4FUdNrH9
y/a+iklgSkyGiULqawVugXmVXE0kvjvE64rkZiqtwdOAT8CJkF1VBqBUpCmz6RTcRK09kUp6FgSw
26rFX3qbJ6eVwOpDZfZRYSJGeuQg1Ojsdpiey83TZuL3mHEq+cL8s/BUF4X8ca7l79BYyHQp4bBb
BJMw0ROygfyBaGi5KPQ70UCutHAz9Bf0jAzQtkRjdtrrGXaIW+N3GqYHIuUI0ov5OTK3hkKoEgVR
ikQu8xliKPhz/oNTzDdUYmFjzZ0AHbdIonqzCdQ7HQpngeZj3EiTFfqurHFNAmQ1KWQfabCk2Q9t
gvM6QR/8ro2MflrRzii8Su0njT/W+WEdNVeZxyezm06WEu9NQ/RxqTgbFbxjKdxRoo1zoh8Lo9WP
CszWXVIU1yXW2JJFoSF7RJpxabSDcgpZzRBsblxWBiJEFO61XiVMuCY3aCmlZi/r5YI8YQiI3VWJ
GwXFBO+kvWdPEKL3YIo2Z0SwYAiQDoCZpUPNyWfXSPtcc5SjYAEpLg3IB7OQMWON0NCUxASKKTFu
24L19w1qRPmASJqaTbb6eNf05l3YAzAFxdm5qYQJT122PUgsAvxWp+xg6B8pSSiV/fuhxHwpwY0x
6ihyxuf8T1psZf/x3ih/8YpIj6tWao4RESLEunL0opb4rrhH24maMw8P8SD/NJEs+LLMouQOm+pi
i9f1vpsAlTmUAIzd3e7MKoHM+R20M0rG8E1+WgP5La29zm3P+Xk+Sx/IQ7tjhyjccq27lezQzsne
lgde+80J2Nz8hxbdG6kQTsrFfLOrG0p18Q0kkXqNP7qT6s/nAez4pfosjpTsqNeYYrzyN9JfzSNu
q0B1E9U2DM75q1FD5IO67zByRaGTkrcBVVB1WV8aF/EOfJpEeZq5rX6gnGWHBsTTJIL5xrwustkw
tm8SbgvjRPQJn8au3GDxY2uf5p35be6bn2R8i1dWAq6K0HHgE8c/DdzS5+kkA4pb2JoBjKLqcTI0
3BdrZzxXjxTy0Z1pz8/GztiJ12TH2NTgEispNJQ/+fua7krH/Fzf09U28DV4lUylbS/cTVx5sHmO
fQBBFcb7eJRn4gIP+cgBarE5uRAC0mo7HdN85kWyv0wBHIBNI8fQHUskPi0m57za+iOJryK+BlTx
qNsZbKJ7sevGS4geMbf6XIDAcKdJrL3d7NZwNh0Lj8BR00cYaEwcCNwnDqj9uWFe7US1F70w76xZ
MtrmxeQnVyhCCc9uX+V6p0h+OTlIIhim5qyDyBa/ygcz2fPmDN2NaQ3zTs30zcZm1/bKY5zx+gI8
gwhcQfznmDpUG5+8khTxx+gtONCAgXnJreLRorr8gaqttMf2syIC4JMv080eBLOZY5wh0iEDBBgF
enk/jfvZehMuHGHWBSu1/ibU3hjwtCiEPQ+xwR41ejAu6vfYc/oxU7VBnrcwZXtkoNSM5qNxKeGb
obZLjvq35gm39Tm80j91by1aifK+f5xbl+8dvVP6vpanej9iuYKk6ag/ip9c9HPxMVQOQ9P+ZXpi
Vs0MzLrwsoHxUwXm5OilUz3VfvuAGIUQHPONV4DyWdCspe4oOWwBrJ5202meWEOornbJnjRK1dWV
ge6knlV7odu+MDONpgA9HypJup/hTBwEr0lKKMGbmeuK9mO7aQ1to9k1T5tCPNrza/Klx/Gukl6r
yilN2zRPkeYiucbGwYNo0Ehe8KVpJ6nxcLodTDpQ6CEVfymfr9FkLn8gfIjhM1HySFwK3dEz+BRH
4VNFQ30fScB4HLy2DYXYxbourMWBcs3neT+esg5Zsc8zdzOU2ECCjwOwzwOoonMauVQ2+TeDvvRV
tE75KSwDels9dEqK7XJffUKrJKAKmym1SWQbrzyv8IbOSIAHgqdsIZA5M4bP1FMDCBndKQ7K2TbQ
Qr2SPIcM+7w1YJM3PyfAoa/9LizIhXIzxe6IjI+ZYtuC6UBwhJ2JBmI6NTTkpQuxkGcNLSpzAS9/
b1kFTQgynPhGR05sbPY47qjyrEfTcoaXigpn3pmOsu8c6ZVdzU5/yncMc96ISFm5Pvb5OfGVp5K5
gmecjghM14ep8OY7tmPNXX6jn3nr/XTPHlA9ZxxjqPNdgimMb7ToUVBcVL7u+Aqc/53f4Uani0sy
Poy7cWWfyG+dF+7qWfuqcudrJDlL66C4LitfvIT3PfslZ6Crq53JpS3v77ur8NYctQfizvpX84Ye
+T3ed0f2YR5lwi2cPQtsKaf2+JBCsNmtHPp7/Oqfslc8c4X2dyWxn6fZry7Rpf2CR435TD5niWNd
BcjalFtP9efgamdOWPVRuSRP2REYtnyIlAOupRB/5WIvYpBnp7rf44zWb+rZeKieC9i0Cg5ct4zc
kGedFoAoy31opcd2L71iGF6vtHQXbhhGIfSIyWdvMatml+GhmuoM1xiQUDtF4dbhgce9cNXX5gi1
sIYU+SopnsKq9Gpe2Dy2oJiFHflisRDMks/fCeMUv0uV3cT5VAHOTXEQkmPjhINfIkSz2YhjTqGr
lL675pOqwiKaoz+pt/hRsBWEt755k3fWA3A3Iuc2cTlrko3g6SReO9jtni0Ouuj5lAQIA0zr0lxw
6YnqBa4lTgbzD+Ejyp6nXfSyfhWX32OOzMFD8c50BTiz9F5EAWURq7Q7ZuKH7BYlB0X6jAUnNW/R
dE7eJwqv/LiCvsXL1h9NwI+5fubwR8MVZcdwwsXHM134Y49s+gyvSu84fyziJHLrMTsA/vdAYb4I
Fk45ezrnb0wglFfpygBkJAXtynLTb24Su0vquVv0zr3EYaAoH9boD+fxWt0nnf3v7J3HcuxY2l3f
RXN0wONgoEl6Q5f05ARB8pJwBx44OMDTa4Hdv6r/ig4pNNegspLMyyTTAZ/Ze23vq9/FuAZeTJOU
uY0PZI8nYFxlnMo4Psa0gvEKObJ80vUT1vrZX+fePuTcUu04qSCoCd+ydxZI+a1NXXrRr1H0YCDe
pQA9OrxjM3IA2g2iDxaz7+jMchQ2qJs/m6fqvYqu3Oc6vc/uBGtS7+Adsrel8AR88KFR3qN+STcs
0tka387OYeZE8WId6p27H1DcrPCyNAdz3x9pT4drot6Tdo9pYPgW3qYvsR9vyJYxs9XwJh7M+SZ6
KA/BNnobvvt6VVMFPCokWaC4MVzhE70xt8VTYK6ju+riruP7+moJIP9gVdv8OLvhvWa+8YPR/sN2
LgXmb5o6QBrXqCFQHFCEP3DOSy/hekKzsffSI6Hd2+ndBQb4xFHdIfmFe2U2dpOf2wfos5xFgDY8
+4wp2e/dMlD6cHbmN1+gvh/jIz4WBEyu3iP2ybBkW+voEQ1Refbua4Yl6Jjlpfh2WC+qbfHtBezu
L3N4zq0d3pdy5wQ3yMswYfnHiNPiZL6DoaNV+FSzSXNiEtn6itd2Ay94hfew6vCSM8GisR3h/jSj
vc5RuEhKoCZtadTxkqBHzSLGanjO3GuIkvIVwnN03To/XfvVEgZ0x2NimU0seXSMv6lhytuWIuGC
2yTCLkGVcApwzrRbtCn1WzZQ467cb/ItQGqjMO956z+N+Yr3cfLIuupP8DW+s9/K4/X82XzTNYbd
pkKcg1V8pznRjPTMJ2bJ3kus4TFxFlojVzjN19OmuCr2BdXlZkREeZNTZrQwg909wGQEzvW5V6vm
JmWbiy9r5/4xj5SICJaJFzy7182BgR+Hl2Yb38i38piRKL/uPpFBBow1H1HiYq0fV5wpbsW+uRHi
DGDiW32LG96VBsyEx/k6uS6/wsf4tr+Gsex+hsf0ub0CCMP8vHkGNjaVP9Z8N3mrUpIjiLbiSDJ5
SujmVyD2NWsKtIQwPsngKdhp65SMQiVivB96Ms+z7fI868aLTwAGUaoG5nmMpXXWvzdYZn+N+c7Y
mx1cc3Dk3Qo+FRDY5eL33/1e+/0xNCocyPMcnWQ1WOdQpxZWzuUfgt6qT9F0J2P0s0WWXDoT/Z6n
HWxRJvozjjP4YdyNMFubbR7PV+3Eeo+kz9pkML9XiVgHXnYbJ1g0sSYRVl9b6QYA7CUNk7PvCf62
EP6w4RbmDq+Qd5jBcSxhz+6mz2v80yovmB8h8iHsYJfaGRWVERAdOJkY9ES7yluTYRScEJzJSYzN
s3+zcp/swqEbH6yCaKqilLvGZsIOBg0ZD4st8g4zTSfcPiBhQ+UcEUeTuJy4jBpIgLMJUG+CJpY2
rsyg3Y4Sl7W2owJJiU6eQSJ4jeuujSywiHjCcKacqN01Hrj+puRUWDVVf49iIxKYYENApatWxzRr
2qVd68azO3BeB6XCIEWM52TJFovYgyrTiq6TznlDnKoW49spG3JAvxOTTNfI7mvkt6IOIKcvApfm
rBwTDYvsqR+pkMcqusg0ekeY3J16zH4K0fTKzzj+dTPm2nw3xlV7gkh7zOMz/fVdX5sA5SFjbia7
YKWfInUNcdQzW3SP8Rg+JUWAbY4clUSJE1qjq6jWr35e2hB30QYUvX8XZR9yaEkOCq1vIpdpyxTI
TTVl2d6McJkxAMkGV765gmaFbJMQDXKN03vuATpH+n6OLwWwl9dieO2MCsmL2b+VS0SdRcRYFj02
3g9xVMioY/kMCYLzapNrZmrhT1MGZ6tjCW8YEZOTkr+hmIBMa3c72sKg9Z1fDDLGDr0GM9KYyc8c
eYyR6IYEoLZkVGBCmOU1w/zUBK44DJnRrRtDMPv2RzYM8fgyLb/MtulOyaSww6hgAk0OVTuHW5/4
Spe0pTWOEZPwSPtg1ovpwAn3c05mY45BEG0Fpu2XsTFeFKSKxdKjQodpo6pe+p5m7Pdni8z7McUx
t2oO1hC04Xvgtte0/FLcSt9skJ+Yj73pvpY6P6DBxR6wgE7NhrPONIfPHJWT1SBi/oLgy4q6l8ob
T0lBQ1yXlKhO1T+VDZLc0kU2EYzhJ3ZcK40+XZ/SOFXDGaUHC7OCDYKL7cZ9C6X12g5MHBfFUYeB
cp2P0xXitV1c0zLYCSuUrEmDbSrl3mqL+HifeCyVqomOLk+afWWlNDMYmKH9XIj3fjYykLAKxfI2
MN/yevzMYEJQFUdEHjAPKvqjl/an1oa1HWaY89zsiZwIMnMcDinSpFtOCBKCNTdve5SW5JoilxFp
46/CMvUJYucEEIA80C5+X2ev6EuzXplryzAvONPwIYT92kgfoyT78ACkMn0KSLXu+6MtnXzvdDXn
RYzoQFqYWxixUx67holeygaRQ+TWmdBRt2j/TYd9WzzUtyIsL+nYPlkNim+FEAgzpUVCWX8fjh26
B3N8Klw0camNxiZH17GCcwGNuydrtmKdbAboAidGsEB/aqu6ODy1vDvt8tC6lLRe63YrlQ8vWUVI
biTZxXAML67C5tkRtGhWmb0Ffcj6KoumG5Rf6ywWmI2zq9nvNkQZ5jtyZPdVRS+tFcY+D9vAJssn
+7ZmD2iYZKr5ISgOYF6Y7Wast7l+yAR6dEuGH42kc62SAoseZyTFa0W+bruaNAlPQFxuasYMfR99
J0SrOXBf6ypDZDNhuPcJNdtCg2eX7upTp06Y1t8TTSFb92+mf46t+oa9xqEO0OGKvvsONYv7otuY
RL4iW7uuJofZTBFfr+/B+RyLpnkwQ3Gj63avRp9NW2+ORzAmf2p5CifzI44LTqflYIASwppsdKD9
AN6+gc7qcra/rZdcy0qRmgE510WHuJrePvwpnNYeoQPpwgEh64LqzLCvcAFj1jaWXhUjayoA2ORZ
ejGRWnnSKw5Ow9pXVwQEV+FD3GbFToIgWQ05pJRuPvY+yYRZa56r1iCQzZT3WvVvqs4adDAz5Ykd
0yxTExWlulSG8aHVgMzOuY1VCXnZu0UWFfNqDAv0iVYS2I4wyAVGho9Az+NLv7DbQ5QTa0MaIosz
giUBzgeotYunSo98q2as1o7qTBjxk4myqyOAMcfDsW9GCWZoHJn+KnvfcTTDiZsvSGPnxprtZ4ka
bE/84bCaMaV65fwxe+kZIZFxzEzrUghqUNnXT6OWNNF+/6AdJrjRGFwG3qfryeUAb4d7x+3yjRgk
fRO71tilrVKBt++iepc3Drm39cEB3ZTWDPocie87tcqjI+uzEumDweN/Thme51X+SnhMwpl48Vlz
IrNKkr7KEHOOix6aRKdqZTsFI+TM4TjVuukuqWnsQYDTYEbkTqTGUB0XpekwpyXqsyzdRaVStzmJ
cyojwQj3D25+GzvfPFrEhoJomhgAEeBAa+jDl8/DbI3bQK6rOj/OpnUoKkHwcj9shQHKgiADkhQQ
q/uz3owoNjZjMuEGtCGgm7z+fjQv1jg86YhYcO8ad5ML2tGr3WzTCkSqRAfumioo99lo/4yNYowL
VmZ8VIbpbaFarpspo3XohuvOTiAwK5SHLtFWon/oCsFcs2+P0SAOOEmYQbTeZYR1sqnn4QjU4Cbn
KVqnUXBVk2u2ARaSZiytpEwfGlgyq6bzXpDEemszL97yyMSBnUx7D+ACzo6XwIwZ9Cm985yReNSw
K44qxiVKCtO6y4yNZzk5Sxpiky2XfMNBjrvKsl+JgkEt7zMTEMvM2rPlPXalc1LPD9AFXSpd13O3
5E9RAbjjIzZdeO3C+jMUQ3vtEi7CHL9eQW5qdirq74HpVDL49O3U3HSlT+DZ9JNVMaZAX4lVxDNU
uYuthfmaZVCxpW4CKwCySqP5VAfNVwAXg9eStwSklGLTa/yc+c4q8APbiqS40raeInOIr9RAo+Ci
jqgiFNoySx/yIht2LGjQrgtUQQ2r7FwhgZh3KSa9jWajMY3MNWKsg6QFoMCw6utgYesM4SUi8nbd
T/O8T0t1q5wd1jv28sng7Oe2dE9dMbqn32t/+xKbG0lcFY1rk3+mbIa2ltMsrMnk3y9+vyfaKdym
ZvyOp6wgNICLRvEJ4IBlbYuaqi2y7DdzIG+n88svr0LIGeahvVGmYa7MJu5PXqKY8CXoymNCPlcZ
GT4brYwtoipmmpLODUvNCRZZBSQUU8OSpZY38l8Xw1RfjIJ4y3mJV+uyqS1Xtldh000IXvu9KEv0
J/1bSHrFiezgf12kyAvc2WuO2aJD/EuMCC6nJ27LvC9GwVQMHMOdGY32XmH4vZJN7v4TZvj/RYL/
N5GgazsIzv63MGDz0X/8C+h981F8/8//cYun579pA//5A/+F+Db/4Vnsx4CPBp4V/ir9/oX4Fu4/
IO3a3Ernhs5vgWz+lz7Q+kcYIBsMHVC8/G8RHixi5QSCuPiHEwamJVyALtavqvD/AfHt/l0fGISh
JZBOBMDELZjif4PORqMRq6T0vGNJqg8ah4ncV00x5XWrooi9T2eYmL99CmXd1yEthwyxiKhOvDYh
MxPPddW6H+MIuoc6NvGEtZvbQyebd7lQd7IqPJoTHZ2qAA1iiZjMC9tLbeHLo7JaJDOFvZ4jtq5O
wfAgTULoizdVb+frSXIK9yiAczPZBjhlVt0jfCg5zcmhsAApga06Wd1gb//t1ftPso7/8JTYJs85
z4qNUeqXffpvoo5wEG1kjYSLkcsbIjVPcQZLAK91OjENMTjsMlgn8Cza6tm5Ib3gYM/5u2H5HgN/
5kMTj7SvmdgMYcmjia/CmuyrDtuEnVf+TiiYTHHov06BXx//z3877ND/zrpFauM4HqoUgPEstn3X
+ZvgM0psiSU6bY5RHL0WTYTAzCkuhfZNGoew2k+zdVuOL2Ua4E+pKdSboBmPbiteqswYaVBiB86B
hA0ySk4Llb31x+kwEOfg68xaZYG3sbuULqT5VHUdbBybEyVEEDYYicZ/Lc8OpfeqyGbGXvOF4QjT
EqP9LjwK8Trqz41M0XVV+kzo8ouLCiAfXaypWrzC63gKahhLVWodTfCXK2ZxFofosy/u4oQ8sa4e
hl0a5k/zlVQELhnKPhYGZ5hUMGc1uq0C9EX1DWYHqoc5u59kCjWrxFdfU8kAUTA95+cwTd9SlbQA
PEh+tHwVrvz+j50kzNzY9wm6hGMsKRcTMpel6780I62z1TX4L3KqduO5bti/IOP46oec4ibovdtE
DofADqa1qSiM+ijhLDeYVwwGkZgliiWfGRwp/B5Lm76g1ZRjPXfC1h140OBeKBC+8ERD4RrZv2RM
ucLJ+sinR60ognPtfojkaDEkWUVNf5d6qP/MGhIBAS2rvOgAw4tdLLO3ecbuGpEIVbUuO1J3SVMu
uuvGBQhmJjBzvNkGR1B+zPkkwKohzyd8ioKpfa09NlIVyJB1M2i9bSqW5K7Y9JDGCrJn10WPKNjL
0C2mUoBFi4ZmbTH2j6yrmLy4Cx4bQcN1kMy3lkFOMTP5lEqfiqD/jJhsegkcx35GpZiWH4ZfaO5y
DDaRqUhdr+ZLLNAST/X0VqgnuBLNWjblcz25723ffQay2Wbu8BoILVaqL/90dBt20oK0S9NbnB9s
TAb1gsvqbWZj67KJ6YEWrGdj3saCjY0bnevZZFTAdCBI8ZtW9nVj4g+tMnufTqyz85bhfW3hjK8t
FCfLqJBEpGnVuNPRTJrdnDCP7xXkmWGf2P1VUrX73sAhpYF85e1XYF+cUAFvL55AEkj0ffrDsDzG
a8Mpd7LtzEqkEgwgKjQdGjODjtn+Yv57x4IlwUgM6HJLREpVsnZN90XkwaPM05NrzFdZnZjbRGdo
9bLYxH2Gqb2YblVa3Wd+9wEZ8i2RCkWP3EHxYHubDO+9ODjkIa6qwIfIJw6dZaFOCiMLXxKU0jDi
wOo/zhVRbIH87IT4ifhbWjmdGH98GHjd1jbBfpuAhXmnw7tUea8Zr6eVJbd5lJ7zJtv3bfOEbZd6
Kr6D4/sVeTyA0v1wp7HdB1aOTCC6F1kNcoAam9aCxaZ3L11mmXgiALoAxojpQdZzofZFbH2XfPJW
ImGeq1z5BEh755sQRTIfJZZnpgslEhwB3N9V2pnLXqy6D3q5s/Kc+yC5l6MGU+VaOrdVCV2LXpd7
vkyBuEt1fllsd4yVaKkRk9b4hSdviLfgGzlch9tq7G6mlG7Rj2F7ORWEkAi3FoyflYw+ba+4MsoE
gARjTH/ST7WEw8CkDHPLaLI5WH5vjoEpYvpKeX+IZyZ+OewgPt9ThyQCZ+e5LdIj4YJbhGPwlNBd
u/GbaqqJIab+lgUjyCZi0WKgjumJCK+ty3JDFgavOXUnesNPu4/uY19uOkBQqzRCKCXEu9DOVSzO
Eai2LoyR+6nX+TiZE90LuGgOvftKzgT8hATGMO5djQabHrP295WNPTbwGeWnCcStwU8eo9GzDswy
j7DUQZz1fojXb+FOjrdm2B7L3npxvK2btWQ4BMGNH1Qvcdie89R77SWHMDHDJfQ/TPSBG0Lmr2gq
UROHRIZCkUmyBEVf2bFTGthFDH3w2LVqESIl63GasyODXn8dcHoj6DJFYeQ8O2lykNJi1V3a485x
nVvwh89Rou/8AOFOXAbPFgO0LO9YKgeoDQbnj9OVq6ov4R9ypY3SAu8nZrLlpils7hE1XZHowzlQ
IE1InHebmdxcQwvOaI6SkBWD4ZI0pIsKNSQINj+ngQFP9aOd4eKnIRCS4tM3tXnSbQb92vevALdw
ak91u6scVe/sybuNe9dnRlzQmw2PGmc9e9OJ4wvnnglVtJdbX0WDqMWJqk1Az8Ri3nvLdYd0K7I/
aiN6aZPh2omGkOVxhUM9Npka+EtS3XURpPT1yAZBhk3GepjQ44STi+I73yP8fMg8vTFE8Er7G9I/
h8nmPavTj6mYt4PvOR8ehUjWJ7sW5MsqIshiXad9uc1bxCQC4dvMdqqpmVvPggdoOujrw2USMRIC
mvYtOQg+xD309OQ2EjtYO/1tYrNSEkAcrv0SzGXfxX9mYT42mmU+j0Gvlje8AYJ9HbB0HUyyqLwQ
67lffZOqiQDaqlgwOR2xfhlubVCHMZslgsujrfAe+zil+4yOgZZq1RbBnemOvNju+GdOkQw19rS3
J/spabty7xrxwMGlWQ9B8DiyCstjcQJtc6PZ5CU1aBcioSPk74LjVjT3H9L3573HW+J658nsGnbJ
yyzYkVdV4a8Yd429+yC1twn6vH9bnro+yhgX8nqMnvcaN8MfgiyJ/UrM1zEYV55RojlygxeGaA9F
wIxl6K1th0wlaO0aJWHKFlH+ITrW3NRU233qAWGF6x5K424c1LvLCRGYl4O0s3yi1ddrJRGFNE31
TBQttj55k/jNcZj8e8Meb7O6nVdp/kj5eTIGzfA29cCkIQ2P5hA086rjp1Zz7D39PjpOj2tA3qxz
J4m+qDk7vruzc1wpmf/dZZr3vA6ea+Adikfoux3EAvcgoht/am6NsOUPJzElgRgSQZ/oW5GygAvl
3aA+Z1Xga82Hbt9C6DV9Z+vXI0SMbjz2xYII1YhC1VhcnIp0Yw71FnGYTcmwrJ/eyLkbgK5YOGtd
vYYhbtMmTwh7xjRY9216gtEE/BjZ6cEgVxavfLVDDNiSy5BicCz6M6TxOxngEjEW7mhT2t2mtp2T
hd112xZy4w2qvspd+Wix79gRw8LIz3W+RJ+x6is0+9h53M9p8WQbA7WCkbL+cMVjlic+MmLml/3Q
r5kqAg1clyVah8jL9kMFCi60RmC85QCbK/xO4zbalrMZI3LjiYc4kl5N9mxv8m5RC9SM2YqovWHe
bt6XpeZEGKeXpsiNPbMoA/yJi0a7GLp1jeVBdkcdd0j8GHl1UevAt2RnqG1M2SaKtUIy6WsC4yxd
D48B4GSmnaS3yKi4DormIWEAukGv2m9UkpwHaRv7zuPjYTQssXwwjGsZJfLQszBku89qCyalR/W0
sG/UcmEuKJy/vvy9Zk3+ufXHdP9742jksNpgNG5+b/znDzh3sp01lRGBuX/dxe+1yQT0Fyjjrhnc
+lSNZgiwBAma7eyTePaPuKstlnwp5k1GlYCybFj6wC4g3S4X9vIH/d7R75e1tu/KLFO7hjyuk1Zt
gAhhuZqbEf1FVDM4E2/aI9O7TBwEWN7IajqzjWNtg9ZpGWQ7AaqylDEsxpbQRUIXgqPqy4eArc4A
FObR9WqeluXul7v5vfb7K2IL6e3q95tyiboGfMkgOeLAFBt5UxwmH6ookZa8Xs14lQLsOSoY63g9
gdxkzHPD1jTPUTggiUjEfJOFS8fkeGgQjY61jTufecskt61hJbdaJMgVpiDgONCVW1k3FuMopH1J
RLKeHkHe1jGbmSBChKU5Keiot+8D4sI3bTYkOyoYqjnZoJYdJ28DQw/dvOF6F8+20hOLTRbWwAVQ
XCrMAAWaopRVcFHBymXv21C3jws5NTNv8wTgiCLMSIcMvOIwvUqT9rkvDE2VCMVeouW0iuba7B2c
1QXFgyhKqEhTuDOs2oPuwe/vWIRdjcp7Y77wNbczVM+CKrVro9NgMMmX9TEt0GeixHDvEytjhzGA
9IRMceV3HB9KoH/suFA2dImHDpUTksgQK0mCI8/Ncpx1hXK2TdxeCtdtz7YFB9Ia2wfXsvX1ONNM
QZHtdv0AmcRn1JH4bXwLQJdenZwaenz32Kkou7B2R/HER4ZSo/xU/dWcG+GpcjmBdUZRnkuLSixr
4u4pnlI850ZIdRkYHCgSJV+DIL5AMkJHlmcIy1IVP0Le/HEajt8jrguCIPpjOEZkTajxrckLeHFj
MF/zFhEbYWNDH0l8P/j2ok4JBPlSRnBGjxF62f3U1wxPZPnKFIZ2rw6JGfDVXZ5n4T4f4k+v6qdj
XbmfUgcJoSEq32qfQPq6TzPiAPoUvuuIejFGAjrYS9JBMz0avmFt8hK+jifte2ys4hEId3lk2VNg
o1hY0J1/p/E4oI8lv3ilMirWMhP2Vb1cKNO9m0ZPrZPQIlh57u2nNPDv2GUWh3TQ191k1HfoC27G
zJIHAXTqHOvxCfIsgpeQsM85uBNgMobsvrWc8CqV/iFBDAjzabqfJvSTWetZp7F2X1MfqiSWErUb
PUccE42EbfRjewtfBepL8xpRjeC1MhEwell4lKpiFt/WN8DuWHEVcAV9iaLVc+7iEZ6E0eHEy0PZ
H2RnI4V5tEDjU6P719C041vbRp4dSxsYtYpPqQudLimiP73K63tLE0JSqgDnlosoBzzg0bDmN9Wy
iU77vaHN6jiU+dlRMJQ83rnE8bJcdJ6KVJ2SxEMeN2oAAkn5EsFVuA/KYUP8Q3cea1pQs2BdEfCG
UDNb8aGIzzFTmWDFMwzIvIzGG08zLxG+vqSTFe4qb2ZD7+Yetlj6eIBTiLxgLeJhSYwzMV+9EtN2
IPAFdt/wnckeA4gWb1HhPKuQSkbPLby3qb20vHNhbxUnK64280DUH+vqXU3K/LqYMKpQS9jMIdJ3
J63UPRiOrdGDHCnK+AKj7iZykD+nZV/SgMBqxLnhlMYZghGPzikQt87PsymRYJIhsU8h6zEtZfTS
B5qBAgzbqT/jDxjOsC/K9uKlxV1KSYO6S6D18ieYG0BbaxRHpXlOjOmWejrbVW0pjmRJzPkA78us
FedqYlvjYLqJ2DqdWumy2yvYwaV96N94/shRpi2nvWlGJ3fwyyfPGFnRWEjOX5qWbfigB6hQzXAX
oVUAB/AhC9O7N2M2anNMuHLpoqcAa5gHVOf94mEZ/DHfFE5nbzWc202nxZ+4KKb9PMIm1HLeBN68
s+seHC+VCPsLRmu++8RerT8oT9EeMYHTMgvRRLNoafsSrMkTIJ/rQEWI6/oxOqEuFn19LgiqOs2y
O9tVZ16YWa5Ex5tzVU8jWrKwCUPQplz8XkvTq7rhlGw0BrEz7XJVt1e0wBFnx8Q4wUEkwFUVhyys
EbRC9oHMq5Hsslhnd+kMjG0MEpdk0vyUhjVt2eDZBNugYLJMXD9pDqUG5DDLlH9eTZcYHQoaeSqa
oyhJS7y1JbE3s5gWyDSftaEHl6RzUC4hDXy/sBKkh68nQS6VBMBB6TDE+vdbvxdTFz5rRFc7gD0s
aVlDzicV2Phzf6/mVZMeTYW5q4CLMy0Xv9dsT6P3VQsx6vfrfpLphkCzAkGjKE9uCxzj91pJH06F
7+bVCQO9Q78DjnX5J0OKwqzSeCfbpXBpfIRHNnkfG3Mhcf5+D48XpctfN/uc+7dxl79zmPfXXg6/
+q8bf+/g9+Jv3/vrS9PMEF2ObWavWxbMq79+pAmoZ+MSOfpf//r3Vpao/Mi/XbVqRrYejN3NXz/9
b//o95vC8BU5HY1EE/zfH8HvzX/7FTB+sd3GBFX/3pD8k6uh0fgvT8l/+on/9L2/7tTSfHKRK+zq
pVrkQIjIwgWdFlWpA/WC+IdVVyWoJZabG1fwtI8hDzJr79M4MI+wunuaOi6CKB1ODE8hdvx+LZZv
6g7fFznMFXILiHtoA+Ao+RCmVs1EyFApHv2wqNb28g7gc/UVMvLZeiSzA+s3rOrEWoMb4pYGP2p1
tRO2fAj7+bS4//cGUIWJMIaWoQCLBUYAdXXKXPMdij5o0PFPUlTjzk7WfhxdD3Z9KmF2I9KPOEFO
ns0hA9EV76JVKqnTPfXk5jiV27x+SNOACIH6FsXeJnZCXA4QQqq8WlkqJ2rY/2lhBaj0rgE+jMdy
Ybj6KGm7+FUBY1yxKlhbhfPpd7iRGPhgEGmNj0VQ58+YAghVOBiN/soXyBYIPoIHjIFcpljw2/vp
GlviT+RTAIfWQzm6T+RiPYKHqreDLe5+NwhllDLhleOXgzg7ZoO19u36pXW/hWaS6wl1W0D9tFmI
m0yAzBZhU5L03y4GmMTR5yDJz4URw9iK3+3lMaOwr/HE25Y4o4SMKBATftu46an/skHvUNiwBI/L
ByMndVXDUMH7SE4STjr31vaGZ5b7TsIwXTbPavLuvYq0Gfbe+z41/hDDYC5Uplu70Q/Cmp/ySumD
BZ1+1YbVFSkncOTbk6R2A3SZn+o+ig9FON3Xsa9uyFkKKlBGeYMXAEEcTkKkS53vXDewBzepjxqX
gxpGrqjFIgvSd7ToBkKE4I6IEQjD8zu3FFv4AxGOh8whwmZ2UHwC2HAzyv/YaDA0PE2wB39sWlMW
aWTevk/GuAPSf7SG6KbxID+r8LovGw6T8DXAQZkie0RcBwYbnQ0ilmy6bjwXhLm6boR38NNpE/bv
+CkRLY/G1xiCqFZWvq9itOTZc21nL5rAeYawbNxFnZ2NoSu24ThmVK/pvbDtaCP8+rNycHyEYMMV
B5K9k4GXmwYn3Y0NZlTePeNqtBsUuBFhUxHLpGXltR5qlhAFcOWVW3v64IBHzfGM79yKQj5eGhm/
AozRYHUFogmNBDICQDmJiT0xiEMrcuQXhLotaj84B+FEL0infhKII6d7nMLmup7Fn2CQpB1habM1
OPKoAR6LwtNuoxr5EHJoRoqPwvGnbeBFT2kVYO7snmnKjvQSBAMqXjtiBrFSut5d6vCAaw2nhPCN
c5XIb5yNeZI/VDL8EaPZbFVVn1ASofOaEcJHof3eYUtfuZ3ezHmNs4KJ6tom9XsO/GYF91NvAub3
9kslWftXRcAgSKZsJDooGaZu4ErpKj/kNeha9k/aHYjkm5vzGPC8hXH+OoXmcdDpmkFRvZp5Cmps
lBtdvktOcjt7+azVfkHTcqo962b5L8omNLSUrgw4nW3ec341vJaAcdxFtp/w1mpRdOc4odqKkV0j
mTK0MyfHRdTutout0XQSZDDIRhIEbwWCQtCUA9sbX69bGzYdqwLOZgEOATO+clBX+iE6y8mwtzLm
zC3HkkHxW8e459yRQLKbhYOiV6OnrPIOaWs3bluRv2IInrdO0ZKu0TYPkQww6bnyNiemWETGa6Gx
GMwjnys/YGDnv9sVuuRmeSKtTLH/8oobuhW2WtGDcqf3zgu/WuYhvBrWu9jHrba3EaK3bNbfPXvI
Ns/v0xBWItzTdeTHT8tCmm0Xwt8+6ffCl/t2bNKtX5BZH+Sw68ZG6HUUUdJbObq0YEkFmMbs6Ah0
RmWByy3sl4dPsM9GNFTqreMxyQv2klSmXeLSD2rH5xd6zrrzzLseGs1W+c2X3STdPrOneNuYx45F
WisBn8Yo0h+1+0MyFno+7+wp41YvA/t++USWw7GUVQwgEw8eSOlVEhpfdpJd5RLk9jJPt1VG5hCj
wvO1QCDnKbRrNUzOfUCYhe5rosimr4ZPUMvYmeilZ5Uyuumn9C3SP9oAyJGT10Yu2M1osd41GH3j
C5tNRqem/5MzMtjVNasDJjKQRLFqeXN5oHOC9EEzg15M4JqcUdTuXGawKxzqUG3ZGmf5lyNtuSWX
jolgBkUxjMfL3IqvnGNobXhPQW6di5lPg23Zt0ah9Haw3I++W/xdA4i3vuNvAii+KQ2wI1Hp32Y5
NmuobeFK6H7Dp51n3xfpmhIha35fCveRxdr/Yu/MttxEtq39KucFqBFBz636Lvt02s4bhlv6nqB7
+v+DrLJc+dc+++z7fWEGCKSUJQQRa835TZR3Xp1xoRo5IXxR7zJPe3T5Wa6yEpNk23Wc9j7BeQbZ
lq12SLUfdQq4tAro7CiLCERJxCmevwqH2F1aeBMJmKieUToaRqnfQHqDj1ISeqhuhSCnpFQjBFh1
4wEIR3TKIKmaGBzoaXBYGv7/VeX8O1WOIeW/RXedftTNj/Fv2py3p/3F7TL+8IROvijpuYY1p4xe
2V0W7C4ed4ETUL9jx1WZYyC7cdDMgH5wDBPBzFWZ4/Fqgo6FLkwpiEH/D5Q5c9D1O7KUJ5AEIObw
CJt3TIbjf6eL6FWdZ4ay6kMzcMkNqcFNhM2jHeHqTJZbv24C9Nd5TehQlWHTq21/zlbPUMyB1En8
6jnw2kcVVJQlWrIC8gbUd9Qj9yb6qFkNLlfhOC3iXTOUkuQT+9XMBv/sR+K2LgZrJ8fJOPkWGgxB
AFTl2ZQkP8V9Vp+9hvpAkZk+CxVtZNtlO5OuN2qQ2aYcGeNT9cWX8dfaLWJQPjr6R2y4eTb1c2LB
C3x8yPUabYeUUTBoZK9ER6hpu7DX8Kql5b2bt+2t26XPbok7yepoJlABR5WBp1WIF9Q72jZMPEZi
w/iTugAVHmzGDKJ04CvEr5qn1sQfXim/2QdDRpvc859Vbn4DzPtaGQhhCoFAqWKQhZajIBqE3hu3
kUlBS3W4Aq6EHsXrm5orcqEb8U1MDWDTiBoIQlNQzx+gmYyQlY+QRJ9jCJg7ai3Z1kL47YMM3nhB
nO3roP8wqprAj37v+n2+13teubTxQgUZTtAxmtmohTh1WvApKLn9Mod4ru1ZYOQ8F1VMP4m+QYYg
84Tvmd5ztLdLrl/KZKIVSaiRxdQCy/CfSWrGJ93DE8sVRHips1VDTQmh0nceDmvCBEAadBg20yAn
LAiluTm3ZYWR0zqMDy3RG3yEqPCbtlVrl1ZDEXNjcIZs55S8eOon59SwP7cgdfeGsS76tngsRMTn
RrTqmh5uu+3gG5qZAL8xP6O3ydOLfUJ23ZhmpxfzWEae3Ab2yX3bjgcCCg3G3vDkGhota6jDm6l+
EdrAl4JktOV9GvBSN4MHtVxNLzkgdO706daNGQxMo1M/tVa06smPlIy1Li5h5X1PJIU56uCoLeZ8
hmSkmCT9SU+GrQaxZj92fLwd/R1neAS1bO8oUtFGT06EXtL+6GS7JQuKj5aTLpLGpWvQihhzmB8x
FMo6MR560Sk+MMhP95zDw05Podv6IF0m90TtogXrWB2NEOv/4HHH8bJpR9MK+AYFRwdHF0UaOuAK
DUFvaHfoDT7l010By++c0i1fo2a4NaxpoGWGhWdABpd4DPerPuKc7/qvtv2JxkH3pLSPlgQHx5dK
4URpfKk2DqI6di9YD9JtMoWfFALkk9Eju6nHANwQjoxtRvUyjPXipXKSHYxWm8SVPj8MBV+BXc35
7LJ+CjgVLi5cHwAU7k6i1H/QfUgbtez2NnETBLrqe1JNO4arZJ46WTvdpGniIraasd9aufdxlnsG
984oYbJB0unewwvcl5w8Gbl03UBTR06HOisvGlOmsMP+lhrM6casjrYthKyy8A4G9ULb1V9la1GI
5EICk5vkgykgN17S+r/H7kfj2s0btEeY6Efus9LpKByokWk6XylmCfXDLlCJkQ3NyWLNgex6TwtC
swEcYh2fcFwQ2oIMfmAogHYKglpEHgdt+FUhO4CHZvkwODD1hrz31l2Wfo06XAY0qb8XAXgvM6ie
magwF7BwmE2CrzeuGYPyLSjEMwkuqHzQ0IevO02qg/kzcJlT+D3fs+tNh3EgIsLBt2tFXnoZ25kK
x9R45zod+cdzooRRTluy04xNWrgvmt1zijKBfUjybd9rPxKRfAhIe6aV0x2pttKAgGK7zZ19UBU/
3CI/lH5unXWB0TWMvmpDlq/sueGXlPrRbiQqgiL5WjfaNuqDXd9FxkY4WscJLbu1VfIDqvXkrmgr
LPyhz+8UUQR9VHeXRMM5rZ2MDi8HEY+E5yvPD1BNEbVXRBEnFll4uY11p4/NbXzoaG296gaq/wB9
9wrdkElcTvbsziio3hiB33Aq5MVWIxoUF1IVAXOrnUrdJNK7dTMcN33vAy8pSn+nclIhiohRcVo0
c3pe8CPWyoNS80U1+h6E3Q0+oY6QHUFEjyy2DfVGyjkZ5gM7UgA3qAt0JhLuQHHZ0nIag0VwmwjI
PDaaWPIO3Z+RQ+/fLvRuP+X256YU9qWSjb6jQFgyrvfFLfCovWFmlPOJkmMWlMqLH03hWhlE82V6
W93rzMUays+HoC4fgEOVd3Q+owtCp33YZAbOr6bdeJPzQBWnO/bsvLgBxHRZJw91QxZAzF1FK7QK
dZfmP3TtLGGKoRw4UbLLI/f7oBmnQNP9G2Kthn2l9J+TTnqln/GfyHUqqnpUIQFs8P1NCZemlp9n
rlMftqKI9pirmKENnwWR9DsiGebT4JCF6OkG7MtZlydrc75vKRS/XtzcgtmHxuVz3FhxrUNvoIX8
7gsbQQKlWmMAceOHX7nbd5SYOGzIuqeh/tIJfNVdwmzS7ah+TKIiXKMeJCrT6NGb6BkE6kaNQb1n
aMZ/OAo/NBUo/KxllB8IxDjLj3GiQdOVLdOlHgluAaTLIsihTMzpYHYDoETqKfYgP6d64O3t1Lt1
fOzDXv2iNxqhtx5MKVjS64KSNnI0oXEWzxbq4VZRST1I2//mmji64Y5hB+xJj837hnK26Rw8Pk8w
JrE4GF302GouwXSKkouzN+1URwgdwdTxrC+T7j5zGyIReJkYuj1+lFlQ6ZrwO9qk6ygikQ1S5T3c
pkb+5MZsSjnexmrUdrWtbrN4zjAGZxS18B9kVn82jJYTg6tt4pMeIBHFQQYmN2OUXzM/+QjmW78Q
MLTcyowwb086XBytZIBk9YTXDdzNHTl7moS+zw3bP8kQxmvfQvEZPQA4EQiB+HMTUd3IY4gRrQqf
PbO5RQ0Q7noEb2uk3gPx4GhGpkIbN2lpfiw1zAm9Rn8scpGQD+5djVX1ppDWjni8kwhD1Ap9ytgE
AxIXhm3o6Yqm9ZG5LpoNbROO2L8aPufYDpxVWZIZp43w5C1FLUjYlbE1Xa8/clNEGlRExV3d6D7e
tNF7xNjzDZnZk1363b204l3dxO5jlj/R70SnpUcoYmXU0zujhKJIQuLenHFvfASMB4whaUnyEqmx
D9pdJNBmZ5ET3ZdmpUBJTFxR0W2YZGHoNliJ2qUHiSHre+zn01NSXMahEU9qOMVN0D0vi76MP4zD
GN/2TtM9mwO1Km64BBQCo9+iX5x2weRDa62BUkYEXFg2r9SaZf6gMb20ChhpMN0k18CID6LKjaNP
YwiGq+CmbfnP3BKLW9P3xQ69fkW+5+A8i0B3jonpzAkUCUb5qXWOBCpAfCWyguwVbyvzUds2yGke
GSsTAZVZz8IagYwkyU7ksgF9NT8EcJ+TXOTnEUORFbbmM2FwjMmqoiNtJcdP1Ff6fsQUuTVSBTAi
bIcPUuPnK1N/5r/xXwgH85s1UlgKyVazdSifZfWNdjQ9rUHPb0gxhKNHcRpsEN03axVDSwOfc4om
KKz2QE21F8lGBTAOuwrkhYCBVkyIeCZ3Repw6D5KOREpZ3cf0hRrc2HUI3FJcjfoaCud5M5RmK+0
STuVtErWxAoEh8ayKUX07TOM5jWyiubFHpAR1cnRzr1u2ysCxCZV+khUoxeKVjUYF3AKGXF1hDtz
h0YDLyEJyo+9ALwQ9tUeGzyOUVXg7EbfqxESirZbP8wRxhPATspNq1jh6fXOeVbtB+5aaK/yD2hj
BgIFqPGW4cFSNmARPiHJcOGQY+S9ZcLxkOMiI1aOm56HJkxxs8PFuhIoGLZxqRy0F665i+mJrNrO
ec6IbNn1UQ1EuC2qvYXCoo48cg51+TXlQgE9rAXsajQE0tjmWfG7aUkXRMAwlbscbaPLJyIpD05T
/ClSYCvqQgH9LdvZhyG01WAjjhxUu4l78gLF0H2PXxt7QrZVghPuOJndpL5YxrNtec3ZoVyPUJwR
SqeVFzD5zzmR8HfVlO+t0PrK4Lyl0Yv21B6QQnv91yYpjQcuN+e6Qvub6D359S4QEk8G9YXZ1CBx
LKSGbhw65InrDMCW5yQ/sxAu4GDzE7Cr5Ekg3EYednQZm5Dci4suMNwfls1vQzCbzJpB3zRVeXA1
XLxZ/zBEIjsMOj9dHONRSD3S/BRYJjTcqNl3tl3QIYfFE4wTcinRbKw8fgKD98kt+UayJLG3XQZy
iXCRld8FN/k0MFzs0ie/6C5a7b+6BMZtoqF56nKfaK2x/R5w3516pKwtuu41LcpPbsUENSkxjU0D
9aomDFEHdM7riGZl08HxPKIcnraWCSdYa9XGS7OeHm9iQ91iFiFSV1x0BhL87wKs03qsLgTDbIJe
cwia3qVBYNCDJyoUYiQINpexbBD9LAmf0Zup21cRNfGKam4ZfneoSe7bFG5W6urDIbZNEtp4xzDb
uHX7SdgjvczFiiY00zQTOCSONWfbe31Gror/AUmls+6S+jhM4FQoI3rneojZRRiGzk3iuSOkxwdH
upkBsQe/yzZ96UGuCcqLLbP2ri/Mzy6SBDsK9VsT//UhKYI7KP+wiZv2xp/b3vD0HRJPdOwSngMh
eLLvwFdGnCjFF4YH3xIHDBH46tCzDw7qQMD85Vk4zXOQ4MVnCFfDz5tJLgndqQCPFmIO7cXKCdDq
+XEBBeFygcqJO34GJ9as6YLGRGqAzOQi2YC10GjeIjUillBSb9zaJKeslxREYgxvCJpMLlb91XYU
OoVZq1u5JMohTcyps9/mugJkZ9L39iKuD6qa3KPqFQ0Bw+yRaTGknrMmC51RXtLegEq9CbkfHTkj
0beH8sbXHBAb0j4q6cM/lXPjSQN7FyjvgzSNasMA60cel18njbwWLsCEhvKLJauVUViPpG+t4i5d
kbz1bFXf3BrXuU9A5gGrOF5cKOBayZsTOeqMxsY1riioMpExJ0z0wQTtOZfeCY0Xjsbe0OmDcCsn
65E7s28a59xs7gNdyXVVp5+LCA4LYkKtLoqdTY2a8ETV2AdTOMU2rQEelliEQgHiSyGHWpH40tJj
Z5w9BTWqvW2JzwIywDlFsrdmFCYFZUKyE1G1RV3fgm1igpc23n7ygJfkcQ5FoZE3uCzlw20zDqAU
6hfuXD+7kf8C/s2HyrBpEQu1iht+3H6gKFHRNt4MMMaawjO2bY//RRPmU1ZD3HFMhuSTCCV9pI/E
n4q9aoe9lFTQUF8wYJh+mDq9S9IyX30G4LmWe3uGI1+6tmjWlsGN/SEu/FerS6Dg5QEd2JTJhNW4
XDUm81vHPFzFqt4adtmsRfjVlJlc6e6gbdSs7XShkGyNJtpNLUNDpn5bwtazXafuZhQvopIzWqX4
IBkKbWKzAZUtrXsixPi1Q59A1x/TAGUuoxgarJAagQlL8OoWziugmPpzcpebAuRXAXsotfGPTtq3
sKUs1QSv0uAFkFITfa0VG9lDb/JQ7jk59PWO9jSEUq7Qus3kIMDdR44m0xLKWdvZWZsPlrljRgki
bmLQZDREfgwacps0/joRj0OgIqUYenfn3G69dabQh1Bfo4xW+s+jNZlrRKcfl1lcXNGT0oxbn5vZ
fgoQCSFpTU0+52Uq4TY+r8qIMaw+tLWgI1w43rYPhlM4PfQ6ZRsNx8e6gRU8EqOaNXAMgrhC5k2G
5d5ExVfO4/4ynjiLKv/M9Mza+S0/34pR4VxDwxBkrDJKNZmTl4dC0OYLuPVvm6onqTGzu2PTml9j
rWN6j47EDJkj53pB5y47OukTdp9PNbGgQOqYEucV0FE8IsFcqhy7em6roeSbMhv1QKJtkh7WQpBW
8oDs8nl0neCs4uzeH2k+Ia8BtNZkBLKV/l3KxOmmK8acDkbwrU9VePKb9MlUYwrrHIWi3V8wveuX
uoHM1DLx3lIlQQhMevjaS8LxMTOij4pEOmrk423alOcmGtxzYQPDG4uq3ympTr5fpoQMwkU0y+Ep
mtxtzzlCIzfH4YVWyJXW+b8djLyN2vHfdzAMDL//2lc8h4/c/Biib393FxtyftqfHQwpjD+EwOwJ
UETYc/7Irw4GSqs/hGU4eI+Zrjq6za4/exiGMz9JmA7PcubmAh7Rv3oY8g9D96TtGhKTMd5k9z/p
Ybjv3agwouiEWK5lWpZE+WK+a2FUMfmLfZDHBN5F66CySfszStI5knS4xIAJuErPoUGh7lUMDT3q
baEjKdjQsA2jptpWofXNzJAaG8zg+no4Affo3xaGGQ3klrjkBGTjK47g6mSUWnXy8qqhjDuv5q7X
ye2yqnxqH8vaski48641nHCrpguKU6HTtyyN6r7KVL+brf2nZSGbhuSLZbUk6xIx8neXnNaTJ0ET
Lwvn19qyqTIj2I4SPbkfwRiYrFlx3kv04otKfFltJxODXAaal4BIFGXjxGIWll83lzXsBOvQH6cD
eYzFKZgXxixBuy4sBcFHmdZ5yQpaspOWxRLq1GuWRopgc1keKn1rWINqj9ZVN6cogVhiaWsdAoau
KB4xW9c7vzPwS5mYaE9vq47S+2MyPFplTeHdILER6RVKw2WxbMZRnG+JeP9Za67qzwE6T1JTHVC4
JLwi8HGB2hM/vbJ8fzOV3XccIPeaMnrGHjlgIS+7aUN1V8ci2I1Nt3dJfFo5iHtQtCGZTYduphDt
UcGKAwLyZxVyaSrDuTedWPuRfFv8D8E9yqqqrc9TntRnc15DHlsQhCu/MNPdOnS/QTSa3c5IUJRq
yZShhJlShB6rGI3EceFBLN8NSbof0qmt/AnIr/myfH/BRKRJ0lBvae/NoichDqlPsuoVxTHfHLEr
C/tHW5AdZs/KM85ndVrWvF9r18eMsofSeN1ejrluXp+3PCaIYEbHl3bcZRVarV8v+G9e5v3u5WUD
HY08+Fne49t+uIpTXP/2Xq3lzb17D8vmf/5YzdQfJcEEOGf+i8siq8Wfa+8e68Am7jUL0bKze/en
3j6Cdx/Tu80hp1ElFEXU5clhL0u8R/4pnX8u0fz7Whb5r82kCbG8XreX3XUeJ9N6ec6y5+2g6zPN
aNoj8gjXOH8hV/7Dy7577Prn0Rzy997tXjavx1zfTd7iedOQGG+WQ5Yd/3Tc9fXwunm7OkEo/+td
XZ96fez6f7s+ljT6XT1nlr39d2lwf0A7HQAI+strU6IFEUgxuETWeKKm9fvVxYyjjcFdTPjSTrcr
eg9CAiWxtSB4M+1cX23x61w3l9cCXoTxaNmDzRyJ5bJ/9GPz0Prp29/7p+ctj709eXmd5Y28vcJ1
e1lbjnz3WJEN+hEgYnHsqeGcSmiA255Z+qmdFax0Ygbyk+dt3AeUlN+vWqNfcIbNl9H3u0p1YLC1
b+eLOpwFLhbj3DeKIowLzXzNp6WYn+rllvDbQcFy6LJPzDeO66HLprJNuRsTizJxWp3SeeFa6GCX
RSMjrtBSq9VuGpuH5bHluGXNaoaZD/frKcuTr5vXl+kj9eerhsgc4MXpFgU0Pp0sr7rTsrYsrMLr
1pU7YWK77mibmbtNgVjJpD1xhf598U+PtQn3yBqN0PyZDMt9cF7T59/p8lgyzb+bZU8gh0NpdnI/
tLgzVpFtKhq2Lq3JPLp9f/Db85ZHMbHzEnRmsfqlIVhNxg/LQnU+774MAJiETnWChPTnAhccF8V5
c9khE41xeFl8FPXQHYUWNqdloRP1gbk41t2t5QWfcCajYGvo+yBgRUMPcHCLwgIxnaTM5PRcnCzF
5a83uT1cF8tjoC2+inyYw4XQsQ+YtxCzs6BlL/d51xybGS2UNOiYl7W49fHGF+VxVK516ueFHNpx
b4McCkXWw8DrdJK3zemx9gHlj5Al18t3vny/4/wlpz5m59XyoFrOHeS22Qm8ckr1b+0bes3V20Y5
hZ+PiuP8ES0fjA/8ESags/cnYZ485ZmnZS0Ewve2RipjgRKqYPaV5fDMDQ+vnj6ZMzMYTuEJCSDb
IUbf3hTxxh2r5qAPFNsGc+qf+KCKk2VotExLIhEsqzagfyMS3BKLCqEhRNMwQCuD0xl5pzRTTEjd
2aftwizX8wklGPK6eh7VmcvoDQktv7V5m7raXw8u28ueZZFDZUJCSR8fzz9ggbft6/7fDlpeZNmm
SmXvdL29efs7EyPDjefH2EE0A3lxT6yM1kLNYCJYnow5ynJZ0C5c+2VvHGR2sGVgHfV5/7Iw5pHX
stYYs+Z/2V6edD2m1WZp/7vDr8fU5FYDSBA+lS9E6MtiUhHX1GWVsyzkZJ6Hu/+4f7QDohUKFxrm
349Zjv4/PLYc8vZXlqf4Uf898IJ6e/1zy9r1v9oNPaSzMaNIMH8Qy6d1/e++21z+o3hkremhnW9I
14VcLKq/HqPVUJz82SoqW39n1IPNCTvfWorlbnZ93rI2OCn3tetzrrvfXjZKjfzw7kEHWQhX3L//
2eWYf/mYzRgeT7MB0CKg5z57DZbFm6/g/eqyvZgP/vHIxrL4Kv/1/t9e9P2hv22/rf72pwcdD4el
KczOs+/h/9u/HDpFRYFi9ftvf+OfV//5L13fdDLKZ/qP8e63d7CsXg/57SWWPe+3lwd/e/rb/t/e
jpHu0QJnp1hLcCn9WqS/1jI0MWalEYozP3R9/HqsYwqCGqb09fqQb7b6SbfSzFgvq8selbry7U8U
IzPEjHQshqqYtFgMo0f3fV4ksUk6wbK6PLjshhbJbPh65LIWpqHcjGmOiPy621bzZHnZ/9vL6XnW
YIlBmrteVpf9b39p2Y7r6XkqyRtolPKoDc1vaXn6svbba17f0nU3X/ejJvN2J7NBQ4iivyy/lesv
Ytk0A1tCjF9+F3YXl2J7PUpksKKIYU9X3E7zU79YtMNlBAQ+gWzEXwuUf+Hay5VYO0NlcivyZHuK
i/bPhdZNMwxm3s6mxBLrZdX7USsLOIA3z2fT+cQ15+EZQpeSL/SvzWzYxTH2QhcRGCaHU+OGr4x9
qCCMBtIYZEKjMr/TQUVQMjfv0Flb8inIIEEXqvsEyzw7R3A7dq00IfaY3naZWye8DA0/VODkuM//
u2X6fl0sM/wpqolmxBK+AisQn4VCv5AEDHDDxDjZBjdzew4FqGKED0Lte9P+kPJ/sazh3JjtTggG
YZw7EoQBuEugqhgAiLu+u85dl1LEMovNBguD+WLc6WEK/rdg938r2NmSfL//pWBX1G34P+svdZFC
r/q77Hh56l+yY+sPE7YflGzbcnTdtq5FO5CAhi6p4wlJpCCIPypzfxXt7D84MaH0Wa4wdJ7Gs/4q
2hl/cKh0PZ0+tpghg/9J0c6QOgXFv0XaeqQaGlAGLVsnustwZkLebwQ8JxmqDIVwfIiEZe5tgiws
d/T3Iu62eamrB6w/4UMQ9/jYZLoXbSA3RimMx1xB/kiySZ0s6GYJhp1HynDeFlJfvovoKF36ETlG
P+Gy6fyVGxC3YKtgh6Erfiq0GgNV1GeXRpXlR6O+wdm8TiIxvfoK7hg42+pWb/PynFDnoajfQKjA
WfBQeROaQRy2Tw7JuUlgB+tR+gbGJW3ctXgJzmCEvLPdtWonKUFu9JCafzkAnyrGZvjWetpN6MKo
TTI7PZu5nR6mwc8oH439J1HXG59C+efILeFltNa2rME5M4MoPo4jdt8qdNDc4VsH4K8AYdHjx4Rc
3pBj336APAsybnb4lm5pr2whww85LIbMSvdpNmVn5mW34/Qw+qF57Nzqi+fgoYnRS8pqQDwWWe4l
tqdwX4ND6Huwea28Najje3TStkBlNhVsq4uXXXCLjOfG1zc+H9aLaEmiKG3jGHvTc2Fnxlaz6C5T
Qf6h9e4WvJh5FM3UbNC00ndM8W5VqJVCxAn51D8q0PNbhxxbR19HgZntciGbnWY2xV4rLnGjvBdx
jh8EDff7QJFg0mf9LgPKsx2zuCehRxUHtH8gg3dNj2Ld47YwDJ28N4fuMa87eZupeKCZkoZ7wlgm
3b5oMHBhZ1UESsHkobMDOKN1dUD6sBiUWccvwHs3lGDye82FomZWsmA++J3fUXVI4sw8QA0nmgzy
HeYz47lJ0JRunYY5WNjcQTPSMdr5xFYiVFzVlj7sS72F2MuXs2u9cG+KcWZ8i/qYDpVG7i+Fwjwb
YbLRkDq0CUYsrbTCs+y1n1isv5aaGA9jUBkPYjZM+3ji9dy7WMorjwMvClGFHmkr7OBk4NVBYFWl
cx9N22k+ZIbWdvN1DN/+3ijJrPK6rGHORRiTIYgNmhfO1MLy6qJDmCv62QnQZ/hmghI5nlNKwY73
OIG5uXGjgTRfw8JfnkJqi8z4KYnKXcSZdXJ9NKF9PMIk8WN8bRplUtd+GAyYgDKkjwkIIlrXGREJ
vI106wkSTOn/96sSjd99jFudkDEHgV8n+PpR4WkFFtNwQrzWFuNLPuraBn8RFCDY7/vYn7/Tnmar
TzlPx/UHTMYG80IOiCxjtXruh1ydhzr8avhteqyria6y3ZLaFaebQtTu3Avfo4StD+P0iJruXFWl
c++IjJm6nP/7IzQSOFj1YdDQ2Lem2+7R03lbwJLRBtybuWlkSTpDl7jnqE8+itCs771Cf7KD5BT5
hnGjB+5LqPnFOe1DjAe4mzo7KD5lBUEocKPWOVfgG347Hy1oU1y5kKLIdHqYBn084tbg5I7oYvpl
uDM0I9yGeTEjhXybTnFSbuI4dOi+QrsSY+pu/DThh2ZymaiLkpi4dNBvjSiqbmIjRKidv5ombfgC
k8RJVGjgP2geUcRmpG4KHdjmWNfu0VPxFkhEewpdnJwWMd/5kKMgJTbBgZa1bvqhO4nJ++R6bYRI
1clWsZV9lhTcC9v0d5WrFZ+jmBwrYrNUZZQ3AaKOW9sbhscyAnOYOmV4cWaQAzIrBBBAa/FUWUDU
tUzdteCqHsxEYJpt8zu3dx4m2CfEk80yztkXW9FEydzK+dqD3K4K6xhgKg16JCxuVrrbfFNgSDtC
0bbmulAE/MZpNk1G1zato2gfhbDbIx2eU1xqX4mz7Eke1e+K1NqZIRYqG1QrLpW6gD9aFhe7Rig1
qo9i5MovfwgnhNHP2b8NBbaVxsO1mc+VgABaPMr7iTgKVefIB0z/hHhwbVbOF6QV3ovhj/6tWctT
ndCNGEq/nzMtYIfE2XCxMw18DRUwpAnxLoNUfT+FbvEaW715RzvhwyiMc4ZS80PhbJEkQumS5LLp
OBJ3olU/48hTmOHAbiSY1i9WjqlNE1N0yBJzPFe4HtOIgWU0aGfXDzcMWhPAXd/Kzr9Toe5+wArz
KXPUGcBqjKXUDk8IpJqZia2vdYuPNssc7rRTVd/qITzrEV3o1I+v0C1fR5sjuywL0dZWHom8uYdj
esTNEbXRweOM37TY4R487QhI73tQhN5LFVRkyYjgPnIxyykGtE/xmBDiOkaPg0iqfV7zL4+1G0h5
mwzZM+xErzubjR4eoir/5IdWte6TjC5aQppd507Zfpi0mAiyUu1s2AV7O9QPZKsUz+DujXXeALmx
ZUGOk0GYIY6rnVOjfbM6S5DbQGBTobXuHqxrv8WBMh3BHPQbNzQlRoY8uMU8ZN6A033VJbkuna1/
wPYxILyR91OUBVhIbesRaYkZ9P3ORjd8an3pr8nGsfbcqRF2puSAIWv8qY/jl0wl8mWUZzik3suY
9o8MjL5MeYgxFtLE1kzg+nQeqqaWLsNlqjTkxu6XEMTlqdD6T2UDsNsgDKwqcS97ZXKjm/L8diNx
CCoKXTISRwJwmGbSyKob7olKoRlMsxZDeY1pJzSb7N5LU3CQ+he9EtZD0gt5TEVlXPQElzV+Rigs
JgJ4s4HkWbeKoEkZFs9FFFMgc7mtK31WLhTIGFNkf+daN+Ij+hFJ5MJ4En7qHvi5ryDFfLPTR+p/
/hlbOQBP6eL9rRL5mKQBeLvOOxsV3TNyY5j+9/XJIXNBmeIRR9bQlMHZBBVVj1QAYF2iCi+0czeA
75ehDbC5KZuHxvPPHhegCyoftQ6RoOyburEvNB1PdiVI9SiR0Tlp+qOaKkYF+JrWqn8AiTVty6AZ
HgOB2qXRrOdatqu0JWSN4Fqxc9tgrzmk0mXxa2oQoei24/daWAWwHx+rE15ORJLxzTCh7kfJV/J+
koDJnijUqnNTf8/3jAI9yF6ZX7k7XUzrsgfoYSe6uI1Szv2irLG0joPY8U0bWzf4jImWROWqUM0W
3Xxw7CdCWScc/F3hqrvOVgwe4/6CZAOFW4/Mpaktc2O6FcaFTg8vtlX8QOXu7wpk1QThAH4wTRJT
ere+NzTtY1+Ec9PyqXW04mnOCmMYkYjCXk/yESKO3ImKjEoAOPmnrtoi0QwGbULxnHxzYoYdJnw7
2rHODWBoAEEByR8gj8l28D7n1qMWguxEqUWOS6j22XQQboXwSMbNg4RuNLStc3ZTcn0wPV5IHQRJ
mJ8Jt/hpIGa6wD+ArBBM3BQcKNhe1AZk42XJuZXlRkU+JldZhozW4vYe/8MwmD1YmljdM2YlT4xP
cW07wwTII0gPIc3XNZXzcdUZgdyljv2S6RAUaMeKQwatiPofRpmhE+05sdJ1ZxTYTfA6k+EwfjBx
Ae8x5j87Wh0d2kpEeyvu70LGbqu8no55qXyUsPzmiXFGp6Q9x+qk+279yUH/yTCo7OLqriTR08B1
7OGHOCblSaq4OIjE9DeeHMXJIoV6HmFXMXQ9BjKoQGuynX27Gx4zs3wJoRIkyiqPbpdx7yynx4R0
HBGF400R1bAgh+G+CHDRGQCscZcYRzI6tp7tYmMD/k8PugBRDQ6PKLr8ez6HfPtYmS9JPtLRGOck
0NYxb1uXpBN7AEfJrAtdkWZgZAw1Z9e4E0kp8x2lSbqPWR2bx2UwxPulQTG4264tn5pIlfMsQL+b
Asr3/eRdHOiDK1yV5LXpJX4FlG6RjOL/x9h5LMeRpNn6Va7NPsxCeLhHLO4mtUAiE1pswkiC9NBa
P/18gbo23bemrWc2aWQVSAIp3H9xznd2VZg+JJmIQeQNp1R61kYmBdzTxIYF6841qDSCEXOi0yAZ
UJTBtUS2ETK7DKQNUraN/bM5ZJ+MYDKSYPL0ruri6tjnJkHoxqKLRB+W0xNtfQU1xJPVtPVt3zl0
Ix51CYoMZBr/1Ji6T7UDHF4WiMkwUJdbtmtbe20Vw6MDBvu+VnRPy/+Mei/k28KQnpXTPg8wl/hu
9qh9g88uxzHus/ZYaL9AbQWtgOgyf9eRz0KJUaVUlf7RgD617iJqamPBl0VZgdabd2VliGgfOvaB
LdwFVi0rBQhiG8vst97k5dui++xtKiyXPmAlXXOLFPuP8kpv0/jcqWmb/BJQ/rHYlf1KkSuOJo/w
SjjNmJ0aYgcHEFl7UGpLemLC9sxg3eL3R8CG6E+blqzX0kKGXVRhcCBfh7dASHxhquP3OMHgEjRe
yhXLMcBLBz/iNZbVfG1mG6zX7NXHtkqw3euYDmoYDrK2xMYG0+APef5slfm7X1MBFz1EewpGRPmc
9cE0hmcxjk+ZKft90ZrePg2cnuaKm26kYTHTUh1w+D7PTTKtowTYprsgLSC5YmB8KmXTre2SHUeZ
dLhEa0n8vAzAPhtGv0/j6c1HSXsftFgUUpwgrEd4W9Y2+JrBYaeYJJdyKt+g/kvefoS8eLkTnct8
+miyHvojgNIzckqY+Q2AzGEOeEExS3Y+mIPel9Em6eZm13vygh2YRMQBmHYVoCFISXI7iTE5I+Ko
jlblflle3W9HUNRw6iUhxRFurFEHiH0qWLtTXyS8SJvvhjvyJhAibfY0TQnPeG/9Kahftn0MfSjU
/a/JhbiXQj11wRDdtTSfazBV/HBZRS4aZOA7c+CjFmXITofJQJdfKRivCV7bBMLvpggzZzfZCLPD
eoEdljkLNeC8EcjjA448CjtL4neLioshmA0qqhUR4fywRIcYtnF/RbgqA7Mqtvag8WUEbX2Qe99q
sJMlXPct5/YOE/IP6U6/lqQl+s7D3Iz+pezxWRR57l+qAPblmDQHBNvOplPO+AgSUfIaTsN5Khva
8pZDuERKldtzcBmD/pPOlS9YMGGz175hTpTgM932VhfAgIY9t3h7DbiP9oJRzqYqeV4YWu078g/n
1L+bB1DNLb4Xhprwus0a2KSJWncTNfNvDws1gMyR6MCSJiyevDswpdaz1NK5g+6f7iNVVoQzDStu
j/wxDOqj49rtFU1DsepbHe6lB9XEy5pjnd+Ddhd39qDSY5QHEOJUDvMJdSchEtPcbC2M/Iu0Mtpn
QRztDZHCbSNnZjW5uXVvtuXOIEOgzcLgNbSafWeWyU7H/gKso9pB6oOdZL6b/WwfEbtI8KvR7jsf
b3qZanNLtBZi9cnD3+vYxKotV+BY2+Zd4Mcvsm7HO+z2Yz8lh3mq8a+20xmC63qOg+ZZ4vhunHat
Qt+90HfsY1wbt3Y0H8vUWOY5r8lI0WVKD0W4DnC4oqja+qGVbvw4qd4KYB8WXCmuy3lfBW63LRoM
klFtI+2nzczycDgas/dgZY11K7zPviFbyRyKW2llO6tpYaDPmQtpVnpHC5d33YmzmHPjMOXTsM5s
Oe6SkiGVEobPxzg6Ttalox0mTnZ4T1ujeUUWwMAg/wnnJHoSafQexH12Jtrg8/vGgra2CpocDqdV
5btiNl56BjEzwUNPYcL54tTOJWGDuQq7tt9zyGFRrYk4L0l9a9PX0CEmEkfA4ECaK2rwl1jp9xAU
7StyfiyCgL72BW/ydjeA7AcBBkTVt6znGRcLjQjxRKSeLXf1Pa5LJviGY9I1i+jox0O7d1h0Hwn6
UCP1nh6s6TAE+LAw+HqrKraZNVn6D/AsUj5hUpogWh9HSkAbea3bEdGKdhqSMLMjJ9E7b0yZTQlg
j3n8Jxa1ecELs3WzsFoJRrxH6K/AY0abIUZjEnm4FYSPHKsRV4gEuB9Ue+wuWCGiOTlHIz59ZMSk
D4+VuuRFYRwwbj6BO+b7J5T22Gf1gUSTfN+HfsAQMS42YgqjSzq49r5clgkah9raH4X42YHxrsSx
dIfm3QKfIiymmjCH5isICFjrcUCJT+K0Vxj+xSy+wKvsYeRM67ppvU1o+h+hwbPlMZ/Bu8coQHO7
3ZrMejTnBC5SRzdDZTPcqk8PkDW2trra1CzisbAVd1lGAkAYhpu4Md/CvnU+tUEMstGdI8dFVymD
o7SRQsdeeuKHGa7AXo8MchFwY+E+pBHnPLe4sTEMg2FMZj4YMXy4MlI9wsD+GKcD01ySKJ5yvFj+
TFBs45bjtg94zxbLsNYZmkc3qhlmwpigpg3Vdo5tUuxFzmFh5q9N8jDKiZgnV/6ynXCA0KDyqxAF
08jhOdKJuorhqJmh3/ncy7Y1BAdUNtm6wa5C8Y23dpbGwpwfMdx7XrBncL6oZcAbFXHancYA0QLE
UVzwWhuHyKC2zjG/7lDte+uyH4KVDcdth/0aptYyseixbYCDUNneiBB1FClm5l4b2a6q62RXRoUP
NTYmbY9ZucrCGwacx8KhG8f/dQ+9sn9l+TgfuZ/vB+H96tHwPCWx5T+Bwl/rkdmEJ26gZae1ZRn+
MnKGDJItKGbMkIYXwJF20aVR3F0Gnbw1KW0vx2UEE6DyH5iPrAsoVgjGxwwrqKwY6+PPIKHwkCfD
xmBBcJqsScN4W3Jmq2zvDfaHzdQcYZLcdmkbvUmFVyupXyv3V9/j9vtGLmBk+SOJl2NkyfjD01TO
4egflUyqE9hLkkKBUDO6Sx9IG3ySuCD3VF/jMZ3EPaWOPmozCQ9+iMkx7IvmjnxI1DDkZcAJs+UR
exmYss46uSS+MguuF29XXJMtg9xd5dRH3BWxzS6iyZuffQl3aSgxwfSTdRszJ9t5Rv7DMyB2zIne
R3Zx4saZKIc5kr+VTO2opiUSBYAk9xGBb+tKq2Efa3WvzKo59fUa37dDVjRj4yR9NEjxdBKflI3l
wfxaBCNNlkyHb1UEnPgnkxHKrg2CT+B9xlYUHJMdJn6Ke5zP+Jd2Bl9k5LF58rrwMGWeua4rMtab
Hm4zuWy7b/2RasSCTjXqNTqZAlcinrqW60stBFxk2fYqin0qf9ldO01VPYbeDoLuxNiI7BSHfN1O
6+E0tky3edqY3ULAVHV4o63Y1BX+KicT5CP57s6M5X3TSWIJ5uoBWiwNb8oqGCw0Tv/l+0x6OfPz
uvTYaZuuTYfn3y9eVFdcYmIo15gYNhBaxgMlNYdrwYrWApi/Aesbrn99q5O+FVsxXKZ9NkGrqeYG
ZAoPmnI9KSBEThXDwWFICBfQW3yOwQ6bzltRp19lAVQKG+9dtkisctxbJ8dNwf11JCXoBb0Fm4M5
Td5uwjapVsmk9sNY/RpxgzcsjgojuYtr/2MO3sNFRWXPShwK6DiuoZqTWh70oovT4URazqIEMg0P
dmAGUlYsYrfvB0a+LYq7mc+KP/Un4RbJPuj6u2TRo02jPWyLcPjZhj7KLjt5UtRBa8o93OzTspcQ
YLhNjyyMbKBp6OkILYtXOk8e86lGhRvl8LYjc7WIxJgOFjvUUEgAsuxu8kYHRf7aIY3mlE8k2sHC
Ge1k2EYzFQYep5+4mL8KMe/bUj3Pcfo7wDZPKqpmecMig1tS8l45Tos4znLIHMRO9xqg3TnZgsyC
qZ8+3ZAhZelvqALTPbSXGzhc6ziRkT57tsXgJjNOk0maOiRquMUTL0SVv4BiEJvONJu/BH/eeEM+
xxVYuJdvdZ8UxIqKJjgXAzYWKy7nPfMJ3jxav/ait1/A4xA0m6iDyyFwVKQLEMtbBPAKpxc/dZzN
945kRhR0dvLl37q/s6LJvEfNnnxgK93EBtWHqxp8xZb7HBqjvTOx5J3MfHq1h1FuzQgn74gFgjWG
3icGBA0SZcT7JO2Q7vGkrYDY14QpNxOrCVwh6xN6Gdy1IvRb3gQ4rSx3zLZkCJCgzpx+kef9JdRr
YP3Qaj7+9b5EEcwJ6vgAl+WLiPoLWQ/Pmf/ltq91FD4aUwgqsat+KJwDTC78bpXDSPPAFK9JMvoz
mtNG+O20kQZcNoNkhpUtvCNjYWOF2xKjXBK07HWEcyhzZZ8M/nBo47ETDa+xzFu1XMZrIM8URbwp
cQowQ9zJjr79F2WKT9KD3zTWJjLE3ZCKRyaOf6kODeH/8Ozy04yIUMzzM7BsrFRPY3Ob9fgpfMxW
hippcIb+3cjLt+aXF95nluygTNyZTayJClmaavulNpsnoeTJGBjLTP1jSa5TZsMt5UpAKRLy7iZ2
2CL1osr8lwTJRWB4L7go+pMKre3gxMnBXfSIIxK8wzAb62y811XlHNludKcMafdpkjkS/aZjI9RR
8c5MyKpqH+ZMtFkyr2UbkVlBHAjtYGWRKk88xYOXgLGw2SRlG9fOfBhRAC5A4IFO1MzuQnKkIv2Y
2BXTiJzgiKxJ7gV6ReBN/RQ9acZPlC9kS/pcOxpezyYkKZiYKN9cRhrmSeFtxlyZ4eYfv+LFCwLU
JWw3UPwYGRg5P32oN+XkZMd6Foewdv29piHCqzAcHFKwuhCxibWcPanmjjJjceqqcmSKZhsHBXdV
2+lOYvQ69LDmMe9XtEmO/4X5ptnaeqZmzmw0jYrRF/MBiLwxTaXvXyKp3hea7GYMqiuRp8WpKz2U
cSMRQrrW5sJQapCbTh9sJmgxYjwo7qT5bARmTIIE6UtNQW53v8R8+mWVIWA2SXkRq5F6khleZ+61
U+ClCQP40ZTV45LJIMfxLbN8PB3e9FoufyzQDRdexavTGA9UCCR0p8HV5Pz5h9y2XM52sXhWYte7
kXN+Hm1Av3ZQNBiccbYA3XiqEJ3udOBQEBfor6BSbTnrKnoVm74w7U8FG+rlu60CnvdQz3y08+yK
aqEi04Oir+g0HED+CjIkStFdy3ZO9jLhg54U0w+P7AkdsUdr85qmebmll+/8+1dD+qOPoKkrnOtr
gEzvLDCxEubZ6/iANwdRJ+rNkvDnicK3pJxhPOsFKL4aaJP1GoH0Ks7UI/cVGti2evSLWOxoSueT
a3YsASwLJ2emLv5okScT92+2yn50GqRnhFtwbSA1o8eziZ31nZ/+Up242EA5np2cpZon/I1BeXpK
sDOdAtXnxxpdu7AtZ99Zw6vrcmdwnIMICRLm8T45sN+g9aysxDb1vJhk6FhvUhLIqHTA9IRGj4jX
sv9UwoVzwRyTTMX9973NAKs7Gs0PxzSesXpdYcvorecEZ63lobLEY4MOZ68aRUJUm8xMy9giqH66
dk067sFSjKZkOUnAFS7p16mPNW/v+j5px7PDROgsiJWcnFo8OnVWsZHACpbJ8Y5XskUIMDzrfrhS
2T7QrRHC4Nb1NvOlQfRM/se1OCDolTe439y1mtM3j09S1WHnD/rpMojy0L4lSLyOcwMkNR8cXjlN
KoYwf4PSoHoq4BRz0gX7qGeYNwTBU00LCBq3qa9MRImromVpvEOAdm/lp+WIynvcpwR3rFDFQdBX
hd4lz1UM+wpm+wPnRMBYkTGGy2YbU4BVWpyMFsi8bsHkNAmRCa2C0qOL7FZkJqZnaexrpwr2BDOm
B20BxmBiJ9Y24IQuc82j6TW7XJPaY2TeB4F/ydG0KGIUmXOsRM51BFAlR3HTRcO11YgAKEzSuvsR
xPlPeP5LYvZEbrjVQbep2T8PffWZS/uTvLzUad2zWZJjYMY/cwsJC5R/1AIIuY+ji/uLhr1Z53TW
6zwN10b/WGBEo+OxuCVXsW/2O4F7a8v9mANJHg0uAzxnVM6v/iCmg9V9mZZxgKkaHJ0SLQxQ89y3
3Fsc8+S1Kqn3Fhyfla7iZ8XC9tBM3SHpAyIl3N9BERDpKPTRpZdc1xKil1/8qYsgffdzxivEO9tN
mHz6+8pPgWhTQR5g54nd7Li//bKR27gB3NZiZQc8e45CYohIvfZIsymPDrStLT+A3pmSAZlw8YZ4
ub1hAZosgIN8JUZzxFcmX3kTrMXMQChsSpv+CGGAjkFSsJkP/OwaDdBE7fbR7JHuGHW+nhIAhdFi
A2fqbOofDgXrsk75JXHCb0x+M8QK0JGe9mnrceAGHaNGEwCeoQc+4NnRdyU5X56Fr20aNJOmpxrh
/REJ1rRGydDcgxK4aUX2Q2JDFLC+GN+7N69TGa3UpZ0tAoZ0CVchYlzXNQzd0/Rq0WC7mZSbRmtA
amQLeAVJ2rTS71l3LFPzK6gxUmhnjPeR76NJMgvgcW6+DxgMcVpRpWATSOeLh/cv8FW/VfN0Hkds
CUIR7F0T4j4CYDo4AtmYLYpNUQfkVHpyXreuag+2o373l3k7Rsz/6gyI0iSEtS5kzLJ83oxbkwXa
LojFp10/O8qpITSgUYjGWCz7K5Q/qD+2ZiOhQDHkKhxkLkn+gLjC26kkrVkoI2EguCYRBtdRsmX4
SAflznDpipE2vmPp2E4Q4E04MEkuziSB0K2h0AGZEKtUn6VZvKtRbjKEuCtOQVVBVqKmDuk6bCB0
DoeGge1i1STZT3+oASkv35hb+hkA++nOzgNxiJqKKNHQ/vKYB1fm2XDHfKvD5HmJCTpPBf6UyqC/
60lirQyKZK45hWQGOVgNtwx6VAxOPtfVI10el7RJ/AS5AVtLgHuKuukoUnRAdWNtycZYhRlRQBE8
GCwY8caJ+p+qdp/mFioVY/5NWcbH4IrROGNoytqIuSPhwd3RBOhFcAeKWnIx5GQmh7bLiXwhLygO
BraHLqgO4TQ75LfsOq3hkbByH7xQvC8T98RiNF1XQbmPhWHtA+KT3BFGITrLZKOVPa10Y/1i9Qur
oASc0cSg7mZ7vJkxwZnjIx1OfXKjeY3GJNqR0P5ZRQv9l0hVhl7juywu2m9q9jcE5gzQNbxBmbsu
4nNODuAH4p9s2dGBk079M4tgY5/W2dbjj+xSb3yE8tdR6Y3IkJa/ZZCmILQe3opA5dQSz84o6Bg7
Rvkgs/wWp61/Yn8jN2SV/inMED56Li8gAQGzdawj6FUhqoZcvElBOpsmdJNYqSBoxaFDnpel/Z3O
PWvliL7CiSTWZVUOG9MoWDSzt9jomfuXQQrs9GyrDf1R2w/ksMwvZQb8INqKgdJ6sG1rF8VFuW4U
d5Gbmcx61UCcgOnfoRtzNuzEx20GTabP5XueTsBBmw6hy4g0Oqa5d0k2GJtoSdtY3g2NYguPk8aF
rlQPLRFlZvzcSevNY30ElYj5CjJRzypCPnMvKTrEHRIN2nTeH4jInObBCb3wzJrqMiA8xP4qo51v
W2dPBm+hDy2eyMhdrMfoLAVq+swND8sUv4VOtM067awhbGDCqTezxcYom4aC8yFMtuiyblWZXgNF
yo5l8bbxRB0g7quMXZVFp6wewvu6nD7i+7ETv5yUj+tU5i9lW7Hl7f3PCMraLiRMMwtTCCuztYwh
s3M601rkpIqsFjVYDxYCw6sm7rWszi2r+MjmXvZZhVHPR68AdWMKD+jZqWbOabq45PLlkzhSQ3P2
Yer49m9XwG/acylfPKXaBdBCKsZSXX8//PVbiG4rSaTwxo3w+hhTBQAGr9pAEgvmoWWw8P1g/dev
/rf/LWOKsWppPGc/JYDFY3AL4gjfYmyqtTnSZ2LysnZe7T2ZtIRJEUyojVqQn4BW47gdTt+/Cv/r
V9+//Vf/7ftL/vEn/tWXCDHSLEQuSReCOFknqrBtL4loIRnDW20BSjWLFmXeFMwbA+hvEs7xNg/r
FzGIL93p+hrF0bANJGlJovLOuUeUXynNfCeQIwNhFV8CPjB5CtBBgy0aovLk2T0DQdDsQdcyLRz6
+I533p4j1t6NEzVJ54fjdSD7ug0zscndycRW1bKpZMwB74W7qYvOJDqsphDdMTqWdTcfGLYFn58W
VLCLSP9wZo6YxznmumZyAVq1e1f4w8q2fujY6TYETOgNKZKuYcWckqQwDfSEDN+tUxHYHx5HxzGQ
m3x0Pks7uE06UHtFC78ssY1u+GmX0oLm3MJnZgkqFXOhaZh4eq61HzvMDMFV9j2KIlt6OMqoKGVg
vHbZHxNf/tNgfbTW9JvharjBT/ZCEKdkqD7tnaYlsY+AsVU3oquZa1usa2+flJ0AaUpnP4zF1zzF
F2oXrkGzeUUPzVx65iiYvPSecmHr0RGtQkuBc7W6xywghdN4REVEJpDtvgy1BAEZRXwFWHnbjn41
DChWRBrAe/EJJrJr7zk3Qmdh4k8bC1QAcSL91ZmzD68bnsaMwsF0IyqezE/R9AA7E1qfPZij+2ie
3ZPjVO6pX4yTovCecYh01Lx0dGM2Ak9NSNFQ4+Ttxrq+T7vOOFW+6ojFkQOL4a/K5YPbknMFuxCr
J2lADLIeNBPYSsEeKMarza56xaEJ6SflotlEWRKCv/EhII7Zwzx1T6HvNazX7R56r5pXhjWqk1wi
B7wpq7aNSw5hzLqFGPNbNfjpHsaR5Ltjlp6RIOXXJHH4vn30Qj89T8QZtEk2AFqixyOcImF/0AbA
6NBK+AXPhaUz+yzU/EajuJpb/D/aH8JDGdSnskzQfI/W4fvnt+qrA8lqQ6ztPdtyJpmTpPPO3lSS
3NzRucUDurfwVQSogDwTi0/AenEJL30EIYcYgPHT91/ku3eO5GcyhiUqUBq7lplBH9bygG5jAuHI
LBYmGBDlyQswzNj7bPSHQxX2/YHglr3jmhNLK5uterHkCnOc3cd5fII3zr/bM9PHVKsV+eluQLSV
wRuHehiNK91/4u8o8j4gpl87AdEn8waCjUrKt5SotDi6eK711o5uvnb84EdTWndOLOGgqY85T9/H
ukfTOBYHNQQfThAGbLHj7qlfsgJBQ526MKOrYWUmHIHkOSU4ogveraozd8qJGe5H00dSlhMbf+ZR
Pb6wbRDDPfHM0Hwq3Oq3mal9HSbxI0Ysb2WC54mHdD8kInrMQzZb3Zy+Kk/5FyOlXqd92Co2Uqym
vfiaJfHBNIJwZxQivMSt9I8jQbt7P2PqMoi7YvSNQxfVbBzhIAcYHdB4h1ers2hnfkg7hQI//8jR
F02VehwZ5Wg2jiWijl0zhQ/p0kWROoI5cUa34LF5YO8Yb1ioPXspc460ixVcSLYORen/jHEfoObq
IIB4ZIbby9uvdRnV+w1PO6TBZs16+RzaOI01Zqe1SUW6Dqgz9kHe3Idasrcq47e4BMDtD3G+wU1B
jplqucWyiZRbCKmcf5YEuKbRAXeSrcM0blPMK2vsaT4tjas5/rllw3746H2YME43Dn89+OXMxN9m
blBG9SW3+n5vsYnwHERBaUWQxhyfyMc0WSOUD73lHttlofH90JUIVFzTMNENBq9jMhJz5xE1r9yo
2zr9+JWZhVp7PlLnqpvPlEwFhM0WruhG2Br4IYUizokBn/aCA1mc32J5mAsgeG7LZvEb+WLZ0etc
8rVZAwgqlnZ3tmHEzln9ZUdJznCVP4MCgMZqOdOkaf8B6NOuh0i8ktKyinhrHPzKYefZ1xcPfdNH
WbLBKxGa5cH4Vi8b7MJLko05JF/IpcJj75XmtW9Qv6tOMAyMgOGJTTYH0Q2RcbseDQFMQyViNzSy
4dYc2QOYYEthbHcbxnHheTb+TMzr6STEWTaRvPotK+18turfHqB5ctqg8YvB4lZx3oeORTEJfOR2
Dl50TUR1x/w8BTNGQA5RN5eM77728+IxUO5PkNtP4LbmD6Mozr4axt+ZE1382+DO4UedsdPG+Bax
wSlRJ3sxrnFdvNrhtICGh10fM8GfsAzMMGfWvl1G73bnfxBOVX9NzZsCy5Xm5k23QtItDQSg5s6f
QCFGjUH5kyXmxVus8/SGOYItBy/Kxgp1yMw7+J3MAh11O68X4x+xhHN+mRQS0dqaiV1aJOB+UXuf
FinHZXNryQaU1ZLxU+sELqO387LqhRkVi6t0cQvAhEcZ98ONb2KMwue8thijRwAUWOrzyeBkU1X8
w05rfXYD1JRt63Q7quzy6GpEJUlRPBVo5MrAbNAXNybtbPU4IBsVvtP/8lqPRG72vc9lSBYKle3K
zR/l1LV3AaHB1WRBOIqsAK0Awq6pKjUOGAtTFK+jDFV51FAme3v67TvpXa7jfZEM4g+BNUevRvJN
8y530cATRZy6e+08yzpyFHZwkOv4Cc8XfS6ept+uPlgzSO6ZCnej9NyddejimOmsW+0i1R5r1oqK
5HS7K/ZTMVSXPgQ618Ek2yd2yAiYcdvFk+ZDi1wa+XKTX3SVsF2NGab2tQlwPO2sj8YG0RMltjqp
ZU3x/ZDRE56StyFsy0uexOUlqyO59Uqmq3/9lkH+HpQbFFlqlQn2wM1rw/dwwuOVeWx4utJ+jL3A
3Th+j56qisotAb+LTcQ31klItqvhKs67kYTTsQWXEMj22KqGuNc5udPu8pyXTG5EYom7KjFe3M72
t8wB8m0b/rGUXK7I6ZV1UE+PCnK8F6ilXdbBhFYYvDyoHJsyQeSaziCv3OC+Rw/gpMMpCqfk5j0N
MkFC5ObA7YoOgYQ/pus6J1tqQI6JeYOS2BbMkkpMMwWH8YGkWm9LqFK6/ief442xmi7y/4N570bC
Ztv83/9wF4zXX//5+MVv2dAIFz+jjW3QVpgHsS3+s2GwC4M0WgJlD9JuMPHMjX3pWxNgROs/8HTt
CNWITqRsA4dibrOVAsijZ7L5n3NMKZRSiNnTKUpRtMSvfYOJushSm/TIiDCewc2ytSfhGA6l8/+s
UE4a2uuiVsQfls0Bqm98mijhUQyk8rlNfUI//M46Owk6/MKyTQYJJgT9Fm2LXQYfae4Ml4ZQhaPd
OdcymPXlHw9eljeHVHfP2qrYawnqpB4FnDkpSYB615Tb0rQeO0UM1b9/GgWxMn9/Gj3HWp5N5UG2
tZdAmH/yXQ4hhojZbjVZHOqr7LX10dUx8eRO7K0w3UgmHH30Pr+XU4PmR5GgyRjfeUTt6CIHSUmX
FanzyP61uSox79AsYGARGfYXht1PfHAx43SwcafGOCZ+vUJfom9jEkuCSNJmW0j5K7VqmMxWFD7Y
2BCRXISfaZ2iKRrn7NUiH3sjChCiHNFqjfwzuFdWd/Tg+J+RhN5aG5+eaKojUEm0AMxiXj3B/vzf
P08Ottu/P0++41ECEocqhVKLf/WfnieSlQKiIIU+QDUmBY14WUnMSzkU/LjkaVFKuvEaxVF77k2k
rCFZerwH9oPTRUfGw/dB7pt3IRsKNaX14dvAFrttdXA1zOyMfeP6yy0zffW21ThPL9kY3Y9mNm6C
BC2jEWQfBlnjT8Ygzmh4/v3Pxr/7L384yQ8okQtb4m/IvByWdZf3M7J3maZH5KWMT3dD4USfYUmu
hNBFxUeJF4Ltldg5VTOuSiMyfnowa4O+oAiu0/IgYjfd5uDUzuxPe2D2nflS++6wUXXGqJu3FQAV
ImwYXTVX7aj0n36VuOG9sp32furiHBBV0v7qOSKlOeVvsg3qnbdH/DOecOVa93PR5ButTfURlNkx
E2zj8tF8Ndv4I7L76IXqptsTbA41BprcY4oQfIUWCSHmMEkk6sYbUx/5hFUCbGkciW1Nz0EmDgG/
FXuTw5TKo3Q2kAqtsx3eas+eV5W2vCcuPZgKbAiGKg3vSh/YLs0sB0KAl7KOCTJqqvytb2T/u2fZ
BaThs+gmAhwlUlDbfWx7dAyJciuikVvxBBqB8TRU7ZNHQ01cBEbSrELOp7pevldjcbXq2f3N0Xpg
+hmcpSQwW0YBWO3O089xIFIYWa68x2aH48LIDpguI+4JZpDhjnu7hraKRWXYNXPZfGB7QzjeHPns
4t8d/PbOjnG5iJ7raKjL91xJ8EuIFNBiiVMcutmhdepp77ZIMfvYBoBetM42pcwIg8L6+PfvQue/
n0SuUparHN82TWX9/RPGgicyHDy5B5+B6WHJ7nQYbZI7/Jb29i1SIJWEruWWYaJ9Ti2wJmGU6AMS
ejp+j3iSetk5Rqb9M3OZ8wp2d3tlsic3J5dN7zRtZh97h93gFOgWVf1MAqNqm2zJVNm6Te1tHWLW
1m0QfiBsQ7TBdHQtsvlitnxl6g3uAfLU//DhW+z1fztYUFPgepMOcEzLtP52sBhuZcydrcLDrIor
KCv7SnQHcVKpEd1rtztnuU2Wk86fC9tHJt+b3TMdzdUY4FRPddPdGoHHEso32x9XX4wglcuw0kEm
g2e57FF/66xHObgIIefxh4X7b+UYOAB1HL/wISo3PjuxpG7upROe7MI9MI5OdukYsJ9WlbtJ7czd
Ve6+Yf+1mVln/Q9PgSX/+0sPkUC4vsTvwfSRFLP/73BVvVniCIaA39tlD4tbe5eudtiX2e9Ste3D
rGV4qnT0Swm0GyIq34hf2tRKjzvC0RjIkbf+kSZXsrOfUnBlF5XZznOmYKZX0CU9LpGzW9X9m0/i
IDKFWz/0P6vRNA92NeFzM4T56vwne+exHLmSbdkvQhncIb2HoXVQM5kTWEporfH1vYB81Vk3r3Vd
63lPYBFBMhgCcHHO3mtHzgZFCldaHeFXGfN7Y5D1ARLLCvLkLaPxdgeo8a75TbgOvTiClVa1z8oB
YJsVLy0VoU2ZDnMWTP6QFHp/r2ghXwZ//OzqdYfMNN3VxYg63LLf6jGy7o00zTvj5afEDHXyCwSn
KZTXJ/RDxgXWwE2WRD81foo9pNeuLa6i9URaKFEpU3GvadVsmlFeF20JY/axTtjyd/oA+XIsp6fC
Ek9uW+TntqyeDKMhoQlB1FPKZrBQE4pj9JJ7eq1nLS/wnDRZuHdbCzcFAPV2UudGL2kV9DqIk9F9
tEQb7zWbgJag8YHWaQhSsSn6hYkC3Snci7RqDdES8pcBadmO+sd3B87LFjc1KH/Yzeu+TbyHJBV3
Kg7JHkJ4tS3INt3XGaymkO07BL+0hJPtIL4TWrwLZZw96GF7QHKKfC9kX+5NFLstQeQXjOfojKa7
hihK0dwKXG8rSiEBLscMBW8srlj/JVT0tADjc/3VEgWVr2lEyjV1H7pj1PspQISCM5K1X4vBscgg
KXQR+4ZqCn6WiXxAt3kVSLbuPal4GxOHqYswZ1Wy7XqoklZtbccytsNIwSUcybcNO1LXUge1xRgC
P7eb/DEJBnImbP4y8GzW6pP7hlJsZTjs+1CY2pe0HWnwFJ72+t8HVCHV34cWRzqmLVxTmLYCrPuX
yyogLoOwN0fb000d1rOJ8E5Mg7dG0Q2mfzK/d2yin7KC0ONR1Mm2cEwwOYH43GWODz2Bwp1Guss1
V2p4qDUZHMH4EMQeqBdLueGhAlmw65xeHAzDfofavyZdIL1auVXfSURBuld29coIkuamPG2tLDdn
g/cwBHHwMLf7HlmQ4q0Q0tmGGapfj+a8q8to73YEBqZNx9/5lFNIUEuYhYz4aueIHzqrbzc9Vumr
Zaa0zXNB6ITKv9A2p1Lt5tc2CArU/ZyPoSWcm0yacm3YYU3UXxWtRoF1Ox2b97SXzkMfE7SG22z2
6e3S4ESyV/3NGetjqFDfCu1Byq+UL7qDltMtJ7iQDNnx5rDCZSbp+wPwEPQndrTpGZC35FjVKCVt
i76UNx0M239osgjJDVswWnPjEe6FtVl88JZzNmzKeolXTIeUig2ZGb16w0Z7jccSOoX5mE1orlh4
G6fAUtgBG6c8YJ8HCeSDkTexYa8mYlvuccbSHGHSBR3mWmgFiw2MXhVIe2QeuXO2M1/fIWOfRW2z
EgJxNXoX6yXCeUPly003nYcWM4pJMlBuXN5C9CAT2ArgQZjxUElGfpR+UzHCABURDlR58iwdvIrL
Gfv/k0X/mctt/3fMD1zuj7yK/wr4EfMf/RvwI/5FBVm6Dpe6g7vzP3NF1b8cmr66bSqGAd2WzL7/
Tha1/qXPqGxdtx0wP/a85vofwI+p/8tUiohSYejur6DS/5dk0T+3T641r28soCAQDFzb/mOHgVu+
RFPv58dR95N7pyfNk4dmK0L23VOXmtumE3wxc43B6Kdls66bkt79dX59G/6X/yN/+HvNQPyZbjq/
Cow3Oh8Tn4Vw/xgQu1rXptKlgZ+xAdgVFvHN0KCnDrenNTE/kwJ4rWzyRQK5sn1BmIDV/ByHItiT
OBxhoKmqf9hXShJk/7L84yWBRZeQOx0TG+qfgauEs0tmT3zlckRuGidas9HbScAEdr6nTaQ/JEN7
KPMam5Dhf6UkkgMUQNkiXGpKlvbkZaSjtFnf0r6wPJ4AxJCDORQ5DoJ1hwSzPZDxOe+sQcoGknuT
O8gw+vpAKc07af7wT9POvFj7z8IM78jS0XBQFLYdl03SX2cd5B5wYOoqO+pq0s+GA2PUDXLm+tBb
GwWpmtLDlFrHgzyIwtwTb7KqkU7kTXFxh+yFpHR5z6T77kldbf9hSuRU/9tr40Q3TNuYL5I/9xhN
3ZCR6DopVff+yYOr3Rt6cgSmPe59XdnAwSnXjkb5Yam2OSXoaleyL9kxsRMwvHi6p9qdNtA/vq6/
nZi24CLkVTFN63xRfyyAI+JHC1lX6mBiI2gyZ23oaMstbayQ1GeXBhMMPV2oViKL9tLv34q0R3OU
kQE9WZO4pl3wDyem9ee+hCFEN0i5tJTiu4Rp/9evcaypXvne0B2MSPSYMDztbKM70aWrXVUSVs+J
h2fO8B/LPoleMmFvR4uQ4MlEOZFWHc1QrxhumZmzbeyA93RDYp5Gwz9m+aTTJCBWpfOq62QkE3sr
UvKs2MSKOIiL3RFxQWM3E1F1FcM9WoLe5si3qZATGilCALEPYK0av7Ju69YuzsldnecXAn9x0BT1
0TLyj2DOsaO2D5wvYoWiESzXV9oux8B3Q8KHUPBnGJWIrAK73QwOi0OWP2Tlzal5tqpCtovYgfqs
ByxPuN5/PxOBb/ztOnEsIXic615XOmv9v37AZFW5zKoIASX4Ilum+c3wwWNkSp0l4Yv0Yn3cu6Xb
PQzecBsyczpPcYaEJ4BH1aLEIs4r3mRC88+qq35UqTPuxpIPaGy/90HOex8JG4ln5kbgOd+KEr1K
GI6Kz1duGJXg4Tta8eE18ZrCgFoDCqrJTKWg3UvzIXblixqD7hjUDtaEisNyK1a+D626fcAMzaoq
wGhfayK4L4ckUDcig6Bb58Lb0jk7O3X2xNfY3pJmGA51Y4mXzszGx8C7E2vfPmRNKvZ6POGVxNcd
zxILFRUlJmaCQzl5JiR8bI0gBFik3O4L3arWQhRkzOcoklGWZscii46mOcXXZqGgWF/HVmabYRD+
FfqyvpumNjmSSrHR7TbacXGT1S6rGOJGbV7s3t9El1gA+LBpbN/oAoZXgVI2lb7/mEbvo1a3qPzY
ZgQCCeBCEsvCFZy38cbe88Fl/77pCszHC0WjD8oKUXHunBJ9cFYCf/2RiZ2dmp52iMJxlwu3JZ8l
ICWhDcEMNdN4ApkxXKhvkfDZGoe49miXdq9ukbtYsfmO7GSOcw8MsXH6utkZhv5hBUgysMggeodj
eYnIkzZS7Qa0Ods6WuJcmFWPqnTCR9gCZ+IsjUsACunR07rwkfBByvN6eTOqvNxrdBieCTb1GJln
18Vg7oS0/YtF1/xWutkI+YazRcLnguiA8M+JHJNybPmIHx7ci1GRWVQ0n0F1ZJd6EGRMq7Zetw7W
gtgaTqMDisYYmeUjzUeH0ZmSf5JEF3LlSOmAawTEJLjFk+PtlIDEyYqeYRZtWwRI4KRZIrwPeuDv
os5kB9wSqJvZVXJc+jY5regHzy5WIYKbYzm2X4aqHB/aVBseuiZ9U3F8ntrGOExz2drUSw0Vq8l6
g3uGqb+gQ+BDnqFAI2EzNi70k5VM+JyVgwWNg+VX+HRdknqXu5PK3F8/iC3eR9MBwVkeQ3LbI3VF
lE3W8XRZftmAboYoNDO3Kg3dGerUrYHN+I/VfIDG5x65SILVcncsGUwrIxiuJlqU5SFTzwJ/3Qss
AqzsdeUGe0SH/nOMeXTvx5BKGWA0XPQc9Mg6IRGbbvr8G4Grt4fEBdoNfIuWof2wHBrJBzqa47fl
Xlq50423txlYOJ7IwihWXRgkz8th6DzkPk62Gxm00Rs0MKq1CG2c01AwTYh8n4aygB/UNytrUM2z
j7+aCXa6aAWNvtZQ1O51B/do3T8bcKpF7r8VZJAcAgtzYmvhPMvtuiV1uSARXNXara1jjOGTRDvn
lcWHS45uaH/vacm8Ym0/p3pXQ2ex3oRF5pKbp85RmHic2tJ0NqUcviV5q6jWrmDUfXZp8T5QLyOS
+a21mzPlwL0TBKhUKW5nGTGZY0OCm0dYZISN/kyo5HHguthqtYkSsk+OVmKhiulpzYWpdWkrpIWh
U1X72CQjy3cm8EqoC1eq7BE3pzFpmz0q6o4Mt6NehD8lQ9tOIZBg5AIjmPSME5V07bXYTzntsMDI
NimMnscgST/TaA12JoPvIaX8nVWte4NFFVD471e13qV7vUBqqY3yFf0F6uyxLh9o7BJm2L94g2aT
RqXcNfUdDyszZlxQEdiQXP+aBGH769NMiFc7TllF6VkaYJTouIfRuwUT6kFv7E1EP/bX+DQlrvEy
ci5X9SdXRzfKTHVLjak/q1BhvHOHZ2e2v7bWmVKNtYezgBBcmfa2Mobi1PeU6GpaQWaIeBtaBJgl
BgnbpY+Ad2ddIwxdm9F0oD5fHgReyo4n+PCTCWCeb16WslIGY2YfU3/Qhx46iwqRQ5WIYupqrQKR
nvn+HlyfqNXGh9VXTKAUdM+hxwwmzg1w3iU5TFvhIpnDBpN55L6Yrmez0DDG3QQ6bjOEIGW0ADMN
rtmvupZVrFfbbYFmd91nLRCQDhHKEDbBZTDEuQnc/oIpxxDZdBNtd87ySHufyNFWSPF61AAHDEjx
wQiL29QSWsyGLNk7ZYbiVwsoo427IO7e8bGxXBm8F90A/hHr1nPs45BrSQLkdNTeUA5idR/yvaKi
S56NPz245ePctyZ5K/R3TjEU/Hv6EXrjMrF209kdyBaFHjVPBCK566lrnxTK9TCK1gAQyNIpU+tU
uCkrcKKpUZfm6hLM64BU2w2NVZ1saoqnqYaUoQNFzb9RQpm1G0V0MNriShksv+nqRzDjUzzP+MSi
xjrGVvUDAa+2LnWQn1qj0PsYzskaIfhkdmrNMWw9imEYH7Y5iXOGf+oqXUJMJhk7e70ZKKDNkWzo
e80vee0WH6ETvHVxj1COUvwaQwsJxkkKMBIkxBEMSXVq4enZVbF3a8CdbtjhDinx2yDOx8e2yuoc
ZX5NsTy2H0SUAg5VSMKL/IgjB26rQ06mEwEBch1AHsuLxwBfPxatuuZYCMAhUizEWaevmzbUrwqE
2OSnAvXtC10eSpRpFx6NZmD2d+nQWmH0UQajdm3Qtpu8s1GrmrsZBcjBzDA9DwHAGkUq4y5njVq2
nXFQRnlPqg6UZL3DAF0c847KUjf8qKwsv/a5228mr/pZTC7WFZ8JHGU6bkCUlBF6YXfuiyS5YZyY
1DD28OWtIbDg9PChdaMgpIBNM2DTIsKRXWGgGuEtxCFEzZgk76OMOJvm58DGDe8EvBnSJECyyClW
asItg4qo2RoeIYx9bG0Hv2Hu8ZXa9QlVyqzcktSmXZKuSTZTZRGcWztbThO5aZp1GNk/KGNPD0Gz
lSiEjrTh3T20KIT1o4uuocWsDicNpIqNvolk1Vp1yUvbE0JYUsAvqvLc0ynMA+Olwrvg+vA3hjZ/
96a+2DWhepEtKe2YgzdtX+ZzBIixYtygMWi70Ws76j8ry4dtNTrRU0XkIvJW40vXaRNMs7TYCa2h
X6R1PZakrjgnBLG+JBaXbgN4luJ3dLNrh7WpkUYHLRjizXK3bbvhwszCR9y55wA83K2zsKi0aXqM
NbXtyt6+utgM0ExbHXIC27uyTJUb8kHTTyLwHrQ+6n4YTn2k9nBFzDWspUlhsUoz+yxJjz0r2Ohb
vZOngW3c8kjY9/bZlYT4lZMBrgqZQ8UZx+8Wy1+BZq06Za7MlFygBArOpWrB9bR6XKwxkvVn24F4
EAZsk8xKclfzviuB07Lv8buGVvq5YkN27vzQvyy3loMTdMGm15Gcom7S8LLqpnZWEVYP2Zmn5VeQ
25+GstGgLKqfToPGtNPHm2ZFxsnWbPnrkKGNAexbevAvEZmiuiJdM1thItLzBK9m+KGX0bjT9JsY
tPzRLB+GxLYfNIvZJ/eKJ/Sp1qGkgrPSurFAXcRjrTVUKEs7esD4t1hKa2JL8nH1lMNndZumfFju
eUKKE+CzCM49P/QPVkbSNqcxfWs7Dbe2axVbThnjMbal8Yg+JMcRWJHriDoWk04THUuDwNTBFsNN
75sLddLy2ed/MG08OcL1T/lYpiiReDkV4qmLq+JX4fXORTTu0TV7QmP1ApuVH4inJhb6E+qKtVnz
Ar1GmbucZkcYSrzXAqmUbOfLB8qXnIFX0s8vyFMyZJ4WhFpNu4saI+44YcTtJ/g4mP+4j0lEXzlm
gUskBxHBBumsEUmzlmkyUq6mW2Vq/pPRutV+MgYXvybCxI6FHenm02k55Inbpv9xP8DLz/U2TFvJ
58yUOdo/UD2NW1scbKeEQFlaj0nRYmfmIjqzLu9QhlCETrHW8xfR2Ql8DEk1qGxULTsZWp8Aj3I5
ICEFw4S9LsN+kIUu3Wo/RXeVfKpy+yv5av5ZQwyhK9xHaRpeulwHfzv6j3of3dQU3iosZnYjX1jh
HSLR3oaQlzoKHKe0kRgiEYo1zAKuBXslGofPdOXjdSmjd003V2LSsWVE4YuNWmNVGUeDNVrn2eaa
uJcZQay+kQL6xZmcQ+92r6Ck2nU3fcAlmzZ2FqZr/4WuTEhPLsr32aCxA3Rp3PQ1sJK6P0Rm88ji
5D2YZ5jE7NGS7WodelpRHqSIjn5ylFXwQKCNt288Vriy9ldizmf1+jxjrPAp8Y/H2fVVk3Ok1/qX
vH1ine9tPQigq2lgVSMqB5UbAetrqxsOnWnG+6TTxCGxuaZKEZ5DPa/Wutv+MDUwA4R9fBniqUBL
6b7LHG0Y0XaDxwrd9dE0UGoDUZdsImpKuLsZLpcD6CW7CuyDiNSPeuJ9Rm29h854FG6jb03TerTD
AaFpFa9lLqDKZgWCK1Pf9R1auBig5KaIJFHO2hN44nqXl52D3TT5ih+aRfxc3knddRm7b7pUGupO
N1whIYFdinZ0hVixWOVw3lZMnQSxsx3KU/HTmw3hPZ66SWPe1gQLAUwzX+IPA5DnQ6Hjn/XLId3N
FeSsmJrvDBx3hiFa3qRN3l3Nt1ZZT8PESPOfPTk/ay+y5E4A2HuD73VTpTVjCBQVUFuccHyiFFaB
8Wqr4hM5gMkpLNgCmwr3PTSg6CLLGnFH4TzGzrz6yqrPYZYX73wlaKa9t6rs8ONV8M/aJqKTU057
tJ7hmrhJD39crK8sxhA27TGaeDGs3MSgYOYYwU1L1KYJZXVrYLXs6kZ7Qzpyy0J27dHYuduiYPpy
PRylWJ6rtVd5waEBJLuf9Cc13VogPPsa9t9jGFIxRJ8LWNZembbjsCm35b6bbf65B649KSSbpVdd
NDq4OANytNnU7IVKPsQZjzKHGBaVCVs6qUr6SEjeldV8zigcrcj0PpFYGewY92Z2hH43EuE8BBSo
M81+cKNjZ476F9re0Ft8xzxjViPcBDZwyVpqH3fuoz7Z1wlnwpqcWGuPsVKskg5QS9x3zTZ56Skq
H7Qw6jZUqct7XobPDnBxbfLcC98aAdkW9SRPV87WjSkpR3mKTmayz2bM1X90hrjcic5pNsu84Wvy
VY2WcWShcMljv9/ENa8+MaNH1+691zyCA1aMb46CxJz5dJb1ERiNG1T5esKrvxF9/AiSiHEL/95J
AJATkG5oQSc0jOmhtpzTYOHKO3ifW6yRPRBE/Dye6Zmh7nlsi8pDX5dyDQDQxQFw7BucAFoOa8Uv
BgMOaM68mTr5znOmVyIYipNF6XpaLzd/ZavVJFaHTfHZpXO+GvSXPFM7DVVsyiiEYLGYBYtBwZ6S
zi2G468w676CU3BPE2vAbNVJyz0t9zPZrYYgDI5LEFIx20Cr+fA7IckUc1LR//XH3pxt9Pu3e0fV
u7EPnl2Z7UXRr8vO/nDisl3XZiLtra2Zu3TM4kMHE+NQzb8wx4lNpDwxm6ClVRWe6Fl4vxy6iICT
8XvAHtygicxiDWISwrlEw+Vq39uCbk0bdo8w0C/0zF1CILC3J0X6ZUwHuCIGJtt09sxM8l6nMPPY
67pbLNfaSthBDxUqmp68El8mEWfwIHr/ET9ETXxD6HSvSHqNfTfH4+kWsTCDr0DnVfI8CvTY+0L1
znOLDBxivvuuD2n+orwxf5kcElV95PAdbvXcjk89VIhbMIblxnI0LMV4MH2VICnrkpOHEePgN0TC
93VLJWPMjhOCLSraTSpX2kC7FnXmiuKq+QzhJ8Mhc1L59J0v22HI1gAV9Jm7cmVEQGMxfkI0r259
ALcgUXbBRnEdhROzcVXn7ABHcwYFU9ZNqKy0iZ/frai+unmencs2g9pYYFrTccB2OYnvxkD2uA6Q
wp3iT3aaVmdv9nV6ISK7mn7ZJU6ymyFy7a1AZoVnEEB80vgdNG+FONWamm9DHOwJD9h3E6o2B8k7
igMvO3hBkL3lmXeeMd5fWo/qHZK67gb7NLkxRbNRUiSwsxj/4hfUeFpAkc5gfnR+8EiqpvMDFN2m
Q+YsGWPuMyZ01oWXq0ofD6VZ219TyPlsveCUOLOjnoDqJzXQ0OlairxsqJ1N7tfxUWo9efapiRnO
UxPkPYaOkUws5pampjQ3YTfto71eDntKHGT0ZDX+oqC1wbT4CfXAXGw0u9UuTqX5G+jc5obN/k90
kAc2lGgFSwN5Kqy2WHTihWIbUXzkxiWpGs8WO7jRyJHCNl67ne85Je24lmb+rZEGUMZ00g6V2TZb
c8xeAvYIeEnZBftVGq5BxeWo5Ju17Y3RpmVl/jj4V8RDzjWqcuYhzf5W4f87Wp+zAVY2qQ9iGGbd
gy7PKJf5YFD+Hvto0HZV0TnXvkqvbpSFF5HgUgP2CJMCihNj5rXDcvQoU/sLrqB1YCbpJl8SGfRa
W8uASUqgLCrt9qmtmYxrX3eR6kzf6zLtDuCeI2jzJUKyNsBCotPArXBdRxX0UAcTPA5jgGxRjy9F
g7PYxxDD23b8CIKGJXpfidtSllKWsadtZD8J/UuJt34Hc5AprHE/2QVRB0ERGKcknCyqGMWulZJz
bAA0FfvTWziW2UGO/TPf1ni0M8UeKO5wPMjWXDku+gv8dHIf+zrYcE4whggIGZFaTxDFD3XO7wdG
9a5mcGxHG6kc9fbcJc2FMqd1GcSH06b3DJngYzCBjUUq1Fy1FKeXyZRW9TVYm/FjVP1NzUpfH6Wv
xcd7GkP0XZPbnzvbPkcSKxBMy3efwPuHtvQuTtByBaKqx+JKyyZGn6qgbq5jifFx8uv7RGkbCbbc
mH0b7iZcR+cmbJ8mO6aSbn0vjWGbWRL5ia+x2I7McVsb2bxTh+tVarBiOyhPveHsbduCl9M33/Qe
dtfsaNnUHZaz7pBXiCHTfIAqXnZytgg7W2269qWLJ26sjI1eFMF2qRzUaWpvvNlgrPzsUDl9duzi
rl2HKIEPY8zHYZrmDS6B81G9jgzKltfcR9kBE+viZ3+Q4Q1BkTzHMOjt0tS3w6hApQVFfkUgJBS7
SCWlPYs6d8C7zFNAQa9vwfFMNdt/SsXFO6M9q3AdJQ7Wt8/NdBzD8NQaZnizNXrNLJJgp+uVRzKL
z0rIofP0ENQMh0bVaDDTNJ5U+rh7KAYMFYgH08OJWLfxTrAJ2fp0Jdb2xOfHwtY+BxDXz22uXvsB
p3gpK28tqsx4dQAUMPDwRwVRO4HXIs7M9Uiewdv/6IzEBoETaaesfSLxvv3UjfqntmGGdbIp24NO
heqSmGJfoDQ7+i1mImR1RNnQGsMuZuxzcgnXva53NzS/4HdY+EWNeQGv7RzVkL+ZIiLjoZblesxw
eCSFZ6zHFBqvhRbt0eUpNqELAxYePyFKJHZP/robnEPI/v9cz9YpS432OWfNCCoZ0Fwnmz073PJq
EQV2QqK1z6xcXMPAftNTsz0wVr3RqkBalOUlpIR5aSEqGr5AhakvwULeSBe6iBp7LDTY0bfMDmRb
tH5M4cQT+yVdFA3fdCrMuNub4XgRLCjwo3AIJSNy5bdnr2dFWCAXXLW0pU6hTbMZydNLn5KA5EVa
uNHKM5VU4K5GJggi0X4mHoo8/JDFi2G63V0jychyP3RrtF5QaNovE0X/po8/Qr1rrg5mAxJzPJyW
QmeLGHknPpGJOl340oyFdYMDRD/PbWKS49IUSK6ZngMfqlhWYSYs4ceeB02yQUyHK5J8rFm6aWwS
y26HjfTDHza0l10bWObJ1hP3qJo3gIN0DkREPKYT1+nKZmKn3Cq5+UuxjHNz61GyWNk1AwYvcDhl
NV2BlarFDpgkRT/nFyXHnzmjrJ760qsORVuXG6+zhlWOlmJlhcwvk/R8yYxY9LfAcsUuSmjEd1nz
KgGjHrLei0Y62rSYFjeKD5hJMSTHtXOvygrR3nxYhp2EKxgdSnxwhjtNS9bqZeNmSPRpU5uDqK8W
jmMfCgKisgCYKaIedO7xPZhvOaH2I87ZdGdNbx/6RNAbVd2mqxIe8zJUfF19MaMEGmftguMaLIIO
4+QYRCk7hSCgy+qwA1XGa1YlTJNkl0EiITZiynz72jdDdOhT/QqV+KRqYAgK2tmx1JPuwLg3bQ1o
rhRjU/hU+fQlAFrIDjlVz60Ir1lT6R+eMWWboLezrT6Jh7Zm45+mbYEGBTRqTbbIHoIg8D09+dwL
iHpxryCEW/BdcIa8KRTFrPdPjm74L1UjCP0ZxjNSbbkJIqddIfL5NgZmBSQ777daIM8BfaOPQfc3
k42fvWJJehOF713NAUVeaSGzo4By6ljqCScXXwFu7AgUoXvAIjRzqf6BO6nobUoqO/vOkCAgy1q9
RJnaKzxhPWvXC2z1i9al8iREVd5LPb9Tot/GsSy+wOPBFdd+s/IsP3iqHl9wf54pLbyEBZRucBk4
2mZ30nJmeHqxN1lybIsmyTcyTb1jgvx6zcnNGV/Hr2ZFFKRLOQPhrlk9ZuxMx0B6K90Ym3VJqYw+
1OcuIBhDMG+saMZXqJnFCw1wfZMQSg3WHBcIlS22fbQ7121YP3VkAhzLnEpFNMz5SFU+vGXK+qHV
Ew8liU78aiNfwdGqDfr/ab8MwkZOVyl0WdPhhvuGZz3EcYdPaezKfDNmdDahqGv7VnOs61Q7bwEG
hpdMV+Y1MORbXD7a9P+f7dgKX1QlqFBnodgHkUImoPTqZPYF0ZaIN5i+5oOBrOnXrSWmcrmLMxOZ
VQjKIbXgHGJIU8BKlTOt45a07OWQZf27qOJkMyDBMGcUYOsUdO71RP/3zZi29rEfrxSb89NyWPga
oMRIJp5JG/oSqJs3FMC55KNVNAMyIECqmHLJ7I34dTsL7XDlVwbuLKklRy8EDbrkMy4HRLuIse3y
DJ1BP9ZG+z1usP5HS+R1PxJavyRILrcwWNiM4fZ75Myhr92ckfzr5hJA+YsX4jAaBTVBYPSVAYDN
YbrTfFju/j5YThBuy5lHGc4YweUJlif89VT/57EK2BtYv/yQsgGb4D8lHj7H/m35tXh5bHmC+Dey
5I8njAvEWYZjvZXUSE+53fNFaBFM7l/35wf9QJuoNVdoZzqjXrsJZsYaMOmJ3h3hs/Ot33e9AGhR
6zeslf7y+PLx//HY77u//96gzROvfj9z4kO4pz/YsrTnC1wwJ7++ueW+phV8lWHtnzj5dRqXIQHX
ZoVnGqOesW6sFEGGgmnbu4rS4fPyC5r5VcmaDDhnKOqzEqTALs/rTBlnx3JzIaksP1luCYxMWz1q
vv1+aHmcOOn/oa7UsCL2o5Mffz/d8hu/npPcD9yeBfo5QJgNcers7aOZY7vcWg7LD6ACaAAQWnMd
Fs+K5ic+5YAKbmcT/KZxRSVlWp9YF62kbyTH5WsOltPt99eaIDGfL6rlShpmTuly6OZbpg1gvZzC
YAtObDiVRTacJOV5inrc/X1YHkuDiZ2hRtU8bjzCJpI03y5vxJ/5ucthdCrCZOJqQC7iZq8qIsJp
1gskGF4BYqH+nHVNwQArecZYFQXgVMp9Sh+3LoQFojJRbLkvgFyrFe3mPSQoHHydvUvL8nsaBq/A
MJ+MmBJsP2xHWvkrSufaavIFsoMRw6Mjz67FFh9cC+FNqAtoHb4mobynMiI7aIy/u4r9Do3wVzvn
H6KRp7PINa1l+bs7Gscuq4HCwuXc14YB8IUqKCqwa+xD8aMK+ibL2XcS+Rff9CGFzsXm0Lt4sR2c
HF7gql+hff9KLY5eOY1RfIzHuPD4ZnhCNBkztHXc4pAClVBCKqNyFyRJiqglRr5vG1fPNKsVEWrD
3Btu8QRDlb/rjjpjvyUsxz53TUmPtB03Vt2+m0n1QMVs33qvQifRMxjdb4X13tipvc4bRQZ9/I3R
ekMTkPfjAy7TXPRa5fhtIsZPgxt/kjRmMZ27K2BOr7J3vmj6Xq/TaD04zS9L+qgcqKeCfoFXxxNm
Lzo4gWSzwDQeAlUMLCDpYQutUPP0bUsN6Op7IZAuAH5YVsRKyOGYI7aI6NzgI4Nm7hFaRj/RH1nK
ZzCXHRwwa7UxEnPOJsFRRUtGkgXQHc1GG2Y9ysTWDR5Pl7jPQPxXwuCTq9mJnTzZHTW/hRkBDGNX
BJhioAZ+5PZeKrZZRsoSv6i8Xd15j2Fzy2Cbb/M0xnIPSc9lXbNpjHXHnjapSVBn+UUj0KY5aEAq
Q2yzGkqyJE3YKSspgRpUxvPYAB/HN96SJxGTYpNcee81pNcQRTHUhR1IrvVQKQGIHgBXYWdvXJ0/
Ae01E3XSqKbBzQL/CN3GWgkhD95k0sMgXXDqQnjerf6VDUTNJSsFPCxfwPLI/HxDXX417LymeB8b
A7JsHn4NC9hAaKI3KCS97WQ5wK1S8TQ61neP0FSrJ9qNaM6q4TNuK11uPZn+b/bOYzlupM2i7zJ7
dCBhMxezKe9oikaktEFIahEm4T3w9HPAnn/+ltQjxewnOqKaEkUWCibN9917LjGSeRbs69E54P6A
w4RyBzxypXdt1I7PVtpBSzKMacsq2dqTp2YCBi/6A/AusKFR6zyN2EGzwczPs4LPLrPMfZpz0Vzp
qu/mZdvw/lfkHqzqbiBdIJ8MZiFsuk01f7SIar7J5tY/+okGEeJQLphDyz+G7ug/GV1U0UEnOIW+
IoJON3gaURcTAUqgQ4FX40guCvlWniuQ+zhEp/IJGqfMrw4hJY/4VgAJwr2AZMCKx+S2UWj80LWg
V7Jpo1GZaPqncZyS275Mnpko+qf3l3Y8jWNjPibFJQ74TUll/1lJW7HHCoYn36mp9i9I/WT+hiWK
mKp4iJd0TgmuaGcDKGCsStUBjMDymBjxQxj5p8ixLwWNWdm7/bmaXXoEbWesMv/Bbm1QLiLeTenc
30Mdfazy+mtkZopvTdSqJzu/85wWHp0phqMU2mbUqBHbFGLciKwuIZvW+8Jp7FvBzq4nO+OM8Psz
6x29SygjUvcbY5aLznDxkw9ZmUhW/0MN+2fkLhieEHq0K6snZIq8F5ZOJcvC1LypPOmQzDM5N7mF
XHFE17AjXgB+fpe4a6rYKWV/n4TZSFwc4VyrHn+k4YXjlnJVsyqMF3vs4eEtbjl0V4cZZt0GdPm4
wSlRbuq4XdTqGYyjrv02pdYjyorosaU8HwVt9uwRZDM36tGNPMYVDS14IqZN4aFKDPHwrrqpaqqS
cQGke8YH7vH2v1YWix/N3FKiuvJtFzcHZkrrR6vF3FuJin27PGgh9WHoaXq3IIJXaAafJaJFUFVN
vRjhdu4i7hg9Ykx/fQjWT24PjoEB1RSuMGkE2j/I2VUQtaScteUhM5A7LQFMfsgIYAxRvGEi+5ha
rM8RBJQ7VfTRraNCwCmZWBtlQYxMBb8xo3B4XsSmZi+yux63c0tz+ch21bxdVKDv1ajfHPUiuP7O
uLCcOdPEPYEO30H1/r0gGzdDaicFDk78cd42dYU8krJ7K0B8AWNOnb3by2Iz9uLYQxnbs23SH2f7
IBz9JR6mS9CAHB+3pZDRF88yPxQUcyj+uN8QqLgO4xdLYKox903hxqssjue/QtL/V3fL4uP56fjx
TjueVOC5f3LRTk2CZ0Z4BUNdztLdwUgetw0fAtKfRlB9RJUBRTps+h0xvq+9FzM8OBCdVAs+tHC2
aPsvg/zi6qQ+AIt/VUsFpEpKGFXDfTKW5X4si2HdZJG7bxPn1mnT7i8v8P9bwJ6m8tt//sdnVnmg
L5q2jr+2f3dzLWAJzFf/e9L7BwT8DIL/8DP/doBhIMfWwmNneRTKeSiHb037n/8B2ugPB4n6Ysph
RAAIwDv93QHGX0uHajROS+6pfxnArD98SwlyzVwqRabr+P+XhPcfzA6Wcl2hlM8BOrZP+eDHZ0v0
3RwXEm+5p77KzmdLdJ3FABotRMj1txNz/7PNy15+2XcPMpJAPikOJATWnI8fHEgEWFSWXYTBYaqF
3lkS7Znfj/ZaVDbP4LyuzT+bxjx2eluZ0w390tfKGI9pZoLB7LNPmZ+dihS7CVX9YTO09I7HKdw4
msagzOPnWJpPZcq2n3HkHKcuKkOrQsgGE7h2NDLcEeh14saXIpS0gFm20F4ptr1R3//6g/o/mcf4
oK5nSlNxpXwu7/cjVgStY7S1VKSCO4exlZhtEwD8XexSiKcCIVJ8E7H1FS3qWxqTsYDq0sRqC+Mg
L7fgc+DFZwem7bfMyS5p2hN3q6Fqe7W71XAH1pPHig73xcoi0guJlHjRXVScaKN0KfQfyXrGc5rF
lW5tYUPc+KG+SRPIaqa9fW9wG5ZZ7BQzeOw53QlqKZTKaLGp0skxKYFHmxSYFVEMdKNch8NuyUxd
DwzTK8XSD55L+4obFu1NWKEYFs85SRlg3iLwPIr8ZkkvQOE65EfiN5FMh7wc7nt8aZQlbL3BqzrN
36q0utcmGVraQlej48eS/QdBGj16FvAmk6M/FlURIgbvP/cktqwzLx02v7lWP/mpuFaLxU+4irEZ
vOX318oE9c92bVaHKGLVJargKbEBeoMg74GXwIeC813nXbcO4ahs+goye1GjB/XcQ0MA7Qoo6F6k
0SHUtlz7mn5y7XvbYLCsDYu5Uxkx5ruVfB0baMWWQ//I7KcVAYKAsr1wX5dIQwjcIiGMFsMLDkx3
qVe/uYlqIC6TblChRoFJxn1f9QarZwp1s6O+oIyBb1dXr2mUX5yikOya3IQGKFhQV58zq/zQDfl9
RsMZgKWmhdVf2L9+gid5TyhRs3NPBS3yyfIQsABUDIw76BsXF/T7mJ1ss+kxUVAn5B9gL+EqOrnp
UrVQV1aOJoJO0maiJLlTasKglT6NjX6T5EpyoR4y0jJ/M3j80yMlfU9hDpWkeryjcv7G+Wkcm7ak
P6hDbMM1rs0ZfEToTjvhFKvWemwd/frrG0P84ztKXH8Oyg7MsT/cGG4vyGMRvKM92uhIvfuZgFBY
5Xw08ilfypjuu4HeLqaNBB6EWJqFR+0XFnThXB7rOHwDj02n+tB3v2Gy/NM9q9CKcbdgAVQ288bf
oUcW7LM8Q6B08K2LIgMWBwWHxkxG29MlmL4rvH6dUz7+9Sn5h7eF/ObYLkgqaeHC+f5tVW1Zkjg1
echIRBpd+WSWjAck1r81VRdswxFVc/M7R54wf1o4Y8IkuptpcpmmfpqjkpAuxcCDezBbIPxxeEcR
qV5FQ3oJSow7fgn62Ok1ycTP8CSfdELxoBqtHtGC+SaEOhMgCoicaYnHLrvxkoLFE4NMYOppDzr/
kgq1pxqBVD2ZqP6abB3L1CPY08vunSaO1/DIXvLauBLgesp7TvXkh+lGe8W24n236ci2InW8XVIO
LffmvUci1sb3FudcCkrfYwII7XNuIg0tPoWTtbQbsfJTZCdhDjxsRRDdypP119Z8JkRy2ATdcKeC
itSoAAPBXPmfWtCq2uXIBu3rja5QQgSw/BFuOG8jlg8RQD1PYupOgIu2UqfdCnHpkhEyLQNPOs7Y
JJgMTKdfjxOXrax2hidpxo9QEex0erL74rkTy79lal2paXrwW+acyujNFY64JyfkwQsUJ9et7Ncl
EE/DXiG/BQ/eUFX0GdXOlJE+1Fm6KugNQ+zDywEU/XdcGsyY3GnfrSSkST4JN6LlS08pd3l2/zYa
BBYypGiuR5A4KKgGe5fk/V03zfPeCJpi3SvoQkQnRqK8sW1qLHDab+ZhpuhZhcdppJzdb8kQs+FS
4LwJpHlA+QvpIUu6XZYwEbFWWbvDwPYU1hyd1/BSWOK5SxqifTJdreklMqBv2E7RsXJ6tcorduAG
eaw+pHw8deupyVCHSnyMtEjNVeG720AATLVnyQxCLhbs2Lc2906+BWUGCM+XwjzW0UBOC32muEfQ
ubjLLe3UNwVMEG2QNBoE09MIkgTXjLstuJ0aje5ofrTN6EIx9EFiC1zRmbYp42gXj7L1qrqUtAFY
RC6BgyvYKHrbJgbut5m6X8cSKxTYrvH5rzuB/jvPu13UGy+eR/52HU17DFvP4ME+BkXnEvnovtRU
DFdZGj8mCUjrKlxXoKI3SeBfZIrU3UOMX83dccwChOitf+V9idfzCRvu6mObSfTzEc6zpDzABNtK
M4s3nh4IsEq6jeQM+SmnyvnQDilZDlX/kFfu21ShpqQ6saOr1a1EqRJMshx3kETXiIX12ofbRRKD
2CFDK9fpbPGzNO/HwGJ2mkdyDQiNg8u6Ng2XsxfP3TawCYAOWXyV+jiOGXcyP7u2PECcsQVkT2V4
EqZ0WZ1SFBKwWAgvXc3U6DeSxgVJOf0dib3xrp/jfM3ebFMldkG1X6F8rbglaFtE3P5IJgZI9ivb
RowIKhvdiLbOde6aR4ykC8ScXO8Uf4Z0SnqaInudXJN2WxV9mMP0MXGrc5yUx8QDcwjvkizpOCKI
uTqklb2hYr4bMHsRDURvNXc2Jkl1LHJxSmQgFE3UM/h+qX5O6qpCD9eK0T+GTaXWpaifMx7XVS/s
azT4BlYIfRbgMz+TfkX4N5BW3/X2ZeB8cCv31jMrvW1ERJomYqDcZHaplvgZNBsWSoYBfSTF4yJ+
zvV4TgSWwKEwiatIy+fRqvwN+Hg0XWMBt6QDnJlZNaZ65tJIU1RWhj9CgVkZIYmhOFsZUaYIB9rs
3xXEc8+RfTcBKi4N4zOCmCuL1hWzjb8i+IXV05gBbgv6j72VP4Qm1z+rTfOM5vaER/po9axQXVYr
BSC/Xd4Zj3bAyMze+U45qGUatBZpEl8TmfM8yeGhMVDOoFqMVo5hXea6QQEgeKpb0OuYE+Z1tRo/
kriXrUadrcpgQik4EJy+eJh0tq+q4mNND3LVxBbBHdlEKGBApNCY2p9Vewqi7s+K0Ya4JJ5jNdKu
BeeZVtVjLt3jdTeoiCRsarLSyG/MkdA3tIUlHiyd9d8qv0L4bgYHRrbbZjx3XvWxrbon1ViftHPS
1XyiHU07j7CnLdGEyOXqHN66P7ykrgt/LGDRDVoelsw8wq+dc79eJT3G6YkwnTLKnuu091dWqj5r
CQ1+MdWkag6pLYKCsDMaI0Xf71KG+tyQ1l1bp/jawXLQnQnCFclne8NyNIE2zcZP00ufB0+DgXNv
LOYFWZoAxk8/JjlnJ3I+oErOLqBYaRl4NHRZ2r4oi9kEO6u+lobKiSmG4a9EdXVCuOEFuwOdRAdj
bDESTQTNQOlP/ImanoUcK3Xo+fA7n5EvNOw++ocKXkgCopTR0FIkb7TPvsqvRlveabtNNrnsF+kb
EnoJ3rGxydac/Wef/Q2GzMxZlSNojHluKEtngd43sjuChU23Yol0pUb9OYif6kbR6Z8YNCP7Cs/H
ZNMFNsDet6MT7UVEqFDFSJrU3mkpXzEoBO0Bqx/dGm1u26UhDk7V3/adjaZYEmQzDM8lEulVs4TE
qrk7deIYD4gK9QQxCsQ3ctTpixF/4imHyZwMeHiU+tA16joK5uoQ80tTko87Ci4/cJfV1ayz8Og1
qDiq2N8CByiQ7C0ZYX23MzNU55KdH+tIWjdds3Jn+xUeyEfprKwSCogsmDfjvju7Xn4q7fCrbW36
NPyaOaTfZBVyPVZTz22JLrJF2bop6Q9YQfNiGuprkMUHrxzYRgTGB+0BbvBFAQJv3Vc0+fShM53X
vp6eMoaX1ZTKu8RHII3W76B6hcCDbaROT53y35IEdKsraw60L14GBZPK94jxy6Nbkm1fg/C1AT9I
7jjMPHLSElshgB7hRkRYIJafHaY43MRMb82stvgy4cjjIlgNwkXkRSxihcjED4eXyBssIltRRANs
p3QA7PZQd/Oz0aVwjgHC5ypFMsD3c7pxU6vfXEp26Nn0cBCTeClm0vcq091alSO2qGlPM2MctQgT
n5yUZ1o4b+PyZrOEwWGF5FiXFOQrfL5TFT5HuNTgrBNgOXxsDUyPgf9qhQLvTn1NYvMhI115a/gE
NVrGrPBjMsTndZZ91IWxF8y5w5Qke+rX49ZF6ka4o/iGHQCX5vQ5b737YSCix6eKcDTK8bX1w0uL
O7nP+50iRmFduMYziiEH03W7nYYSfToLHnJ/ZmfDNJBuwAfc6/JstfnRqZGCEWovG9IePPri5hL6
yQYQ0czy4s7wUZwi6zet515Zrs47XJLjWuopIwLDoK4zot/GfbI4KRE8jUPUn96/+vdLuBQosoRw
MbNblIEoxU/UnfdTnsq9t8jzCWcpTx65Ort2Lm4njDanqGpnUNc0zLDcInhZfrlsLawXKeFsoKgd
qXBMYRVIgaBFQpEdU+UfapnFu7xu2xPBe8wc+IdXkY8oj2xksuutm9I1b8zcXlj0sGRb6yaxIu7Q
7JlbnGnX0cRQIMpBXcdqxO1bspUyPLtWe55lv6saoVehob9Rc74f5sxGLZJ/c0V640fXMmbvgcnq
PghGzIpyXCs/uh+K5jlv9GOl43PWFd/qYTzHlrNghj7LzvvknOSy/QQYt+qy4puVhvcWLEBhYeYu
fB+OBSl/rDJu+s5jXu+exy79xhrq3FfLMsUhd9ucmfoohhHhsCQwELE2aQbTlndB7YQETGWf2PdN
J9eE6T8siH+6XfxWD13mykXkDb3AoYNPGuJSil7kKn8FslojMpGu+PDuT2gXoYbmQuvGPYcZjyjR
1Whdl8yH95d8SPH6xvqWdXewCxYZwtwxjAF93lOkqU61qcGAxlntraq6eEIu8LVZkjrfr+77V+/3
CjJkckcJgFl8IMDDg3fhxaIleP8KCLFNmYf4zIi4Gtg+T54FJQSx4RcLg9OalvsxRowWJlR/hj7/
EBDYjeoDz3ui35KeziGlHzKLoWjk7gVE87Oyu3g/eVAZ6VIveRG4d0zaYKILT3KivhO2pE7EPa1d
HoJjQpwBxQIUYhVLt7Vjt2tU/4TBW/OfzjSQg0YNs02kXPXFWoXIvGWBKLKM3d1cd6/s2lgeEUew
9eYbD7RkwjegZI7bwWN7EnB66jZ5W3w/XB3j29gndExrPkBrQYIsRzLEZ2K3HZaYJ5/tZe0HPIjT
ZG0r700v0/pS+nvfJAaEtZReWWBqbclqcwQEcbbcM7LZlYghHmR9eyytDMn58nZxYD8LMW3RM3F/
UMJ7L3MZmXpCBfipmlGY05zFBpcmX5tAvzmYG/2WIOyRz5fUt5EJ93EIiUiyTCIZ49Z8SCxJjW3g
HxE2aPSkXKqC2dWLRL6GEYwwAPwFStR1OYbzrstJFmnxhwhPRRsPUGTbQ3mcWMIlcfkZ7sajW+cH
VJv+urZRUabd58ybEurLFmZB279Y8SXtUrnJYMP3pPGtI88aDj711PZzU7CDWu6YcY68TbXUMb3Z
2mbRrhdUD+o2K3ESjBunJjINHb5LGYFLKQOufpKbCGlcnvFuKSsORaT4WOO19Wt66lQE8mE6lwJ3
XdBTqPCS5iWQ5d6fON105D6IjgQNp1osS3o41w6065Tg0fVQO9sCI/OKmvsCrvDJFjc4KM9o78f+
WDTnTvBwv18e5M0IhwnI8YLkEykx5bafERGYTGUJlcHBLe7Q2OUrbS7B08HwMDvjANqz5PHQ9q1h
YxZzKZzEFatpqeSDsUAPR0VVouWs+MnCdPLij3EXX42AWu/7XafHaJsJE4UpgkcCgcw1f3qbZ9YP
Uf9XIUTX3DyzHRLkS8WR/oNJ25YsngT9Q7J8j11bxQ2Fo9R6vwB2tGypl0qMn7nXuna+piW1IYV+
iELStxgbc+48kokKVjJSu/dTClRq2Nox8WT6Dco96xxUhe+/rdCfWdvi7p376OJnSx3XQOyI7Jcw
DgQhOMQes3G8TQqq833BXi6LHbnqsDaSRYgQEhrBTbqE51BsAFJiW9uZGx41Btf1vbidU4yjsk0e
xADlSFPhMUh92xa6gywyZ6wXhmRrjRSGi9KJD6IlaBJgLmWjzD127YBkbko+hQ5VGGFcaL1qYg+K
U5qRrCyRWFC+ZzqO/HM1iGiLiaFeJ73cQbdBAeLk7UEFj1HTxPsIQTNHT7GmPkDTIH8kobGfDuwU
ZjUeybs+1ob7GtJ6YFdQbqucRJ5QfxlCjeKoq/BQyvktM5/b5QZ2IwprhtKf4iFA/kya4pzzJpq6
majN61D6+8ymOkfmO2oMwAzUhShZcONRv3DXuT6/92RSI3mjvMJlHuRTnFq3RAJdm4DblgVUk2bA
2YkMsYwOjvxyj81OPqDZtHcCRy6Pbg0srKuuTeOwEyj0mzkz0nb1jc1QuTLjDDnH5FINE9AxLQej
+l7gUwXZA+dpRPSVmQ11NbAPk+5h4kZcOlU0X4MguFmquIG+tNX0EPXhCxQPFx+6ZZBbi7IIeAB1
NFbBYS+RH7nRZuJ55hM236pS1+spjs74ExHV0OPDmUyBVIHfMBhTYHvNgvoDrbYshMZaqzLYDvGD
9sbPNb5jpthNgA+ZDT9McIzJ5mJRNn1WiSPbnMZBnmW14JjUISviY1Ed0OGATyl2EGT2YYn5mU7B
S4wb2sQVXVCREujLSFiPW7puVbEXOSobJuc2YzEGtX0zeB9rQec4TKdnD/e1yPzPvTS+1u+2bGGQ
B8sKjnxsD2IvkJqYUpRrr2v2NyXe7nIxece4vf3F9t3g/8ZucdGZYF9D3g7RtcDweq+5DZR1cFvr
qcJFDnjg1qzSWxvqbLfYzFP85vNiPA9woJNtFZ4rPOkCbzrA5Qu0JhSKvZmAX+B+XIzswWJpJxLu
FZN9SE5NdWsop9pTsk3O2ZwoHHXMdW3XsxLWxZnAtv7ktdfYoZ65gmE8zdmEw97+FsxWJddmUM1b
6szEi9r4Ad5fQrPqsIf/z59rRVkTUfTJaAp08pWo9zbu/nqx+YvF8O87jCH9aEznBk8UY0m1ATFO
QXShBoDSACw8ebUJW4I/K5hrwga6qfGuUl2080tAQ3ZeEARiYRFQLIDRgcgth1PgDSmx8IYtTq3W
NnfE8mXphtbp/av3F63R0MXM3dsUEPXp/SXo0og9Lnm6baQxa/3PN+YI0xk7OeI2qRPWhSRO0X4M
Ozu+lJuwGioUaoYurLVDWeSA0xMmMM4XvGNHjFLSPZuKNyqYtbEQJObp3y8uDpGV7XTjNkJidTac
+i9lxf+LEn4rSpBLRfx/FyW8fG6iGIhGkX+vS3j/sf/WJQjh/QFEFlWNK+HJLjqCf+kS4JL94QO+
t+S78OBfkgT1hwkOEcq3tDzBK+2hf2kS3D9oAhMBj1IBFYHg6P4vUNrvRQkM/XREBP5H0xOmZ4kf
SaVQNSimN513BcQUb/JaT8emDWGDmsM67Jg3MxrLRNCEq1YB9/aGgt4K/exiENmpKWW1UyA7E3jK
MAD029/O5D+oGCz7u97D+9Ep9Be0umFncYJ+aL6hJ3RSH73iFTodIufCuUnVkv0ocQPHqbgWTvDg
CsqxoKgIblyYYhQqsLKFSID9TMZbHbJ+CmZ6WNJNLsFMBYpEGUSlYojuuiDeZTiii5kenl0EX35z
+N838f778G3TNBcMrMf1/751UoetHlD7OeSEj+XHei4SyvVkB2hYBetyRvsYikjdRzR97OHjFJrt
fcvEmXl+dLEjJ75QsTj9ZTqC/ighrLeyFc+qhN1UGHKDCDSDEA9use+bB8u3mnMQCkqgWbKxS9MH
b5Vef/OZllP+73bQ8pl8Oudo2pSEjUy9//vPhIkqzFWS2ldu9BwDOcmkPSkEO3MIj/hcOuTcwr1o
7o9dqSVR6kVl4OqPpsvoBMMel+Tze24Na7+dSipx68gnCznmmuAb58FLEXyHOZZgBYfp14f+3kX+
6dB5duCNCp6qH1u5eZkHUIKUdRXAO0zPSB4msR+yqqYZRfXRD3tsVzOK43haNvHp+Kls1iR67dja
IZ6Nhdq++0TZ/Yw7mxUdHl4gcBRS1hUf4Wwk1o0BU4iWZaNWVp1HMDgQfcK8OUcOEdu+DzglibUi
1pXoF+4NypekrqH/tWxuSXSdeOHVtornZK2HKNpVHlHVxlASi2iDYaRElToFYOhgpooRBJsKLTE2
QSWwRoW3OBUVuw5eoG36vZftXQ9jV63Nm2ms4qMbG+1OLA7VADjMEBbTJ3Z4kFGG+KU3ig6FJnEq
DBXjvjEDeyUTkezwQfV3718Nur/XCdECpm00D7ZlAUWrgmNBS1dWREYCbQLwrp+82QEONEKoMIQD
tTepK9TzZr1h3ffn5I3qyFr51crDAcKLdOgqlQcXQebh19d7EY/9dKt6GF0QeyHC/KmHLgdJJqEf
WVfD6i6931GBknW9D5qU+R/tjvSt28F25LGYmucoJsVAZ3JeFWERrnERipuIRPSO1DGh65mtqrgO
xmaxRlDNnOB11+pGubl6+c1hf9+D/+sJQ7ymUOgwJPP/758wohz8ZHRrcZ1dHLKmFz3gLLizfQqb
lpfJXZXjda6CRYnly/zGoQ4YG/qxUZ8Xxu7ZM+O3d2noIB37CAqCSnOUbe0qp30QUT359eG+h7P8
8FTZApEC0LIFK/7jGN0rlWtKrOKasT26J+RqLadll5Jeoo5umJR5hfhdnkCAXsSc64sIUW1r2R5/
fSA/SN7ez5stkGo4CEmQ//4oIgF7RvyCyVWCh0wRj/S3+iWNSJco4qX5bHQfsp7KLZvVGFJuaKGF
b5EO3b2fygmmbDwNKVhkhNfAsNYoxfEyH8sKfhDh60QEJsaFi7PETecA60BvWnGPa88pbvOKal0g
FFoysZSxK/NiGDlQ2yR9TXRk/KYr/67A+fGc26bDkkIAlP9pJGNjVajKDMxrM8ZfHeCS54GyIpnA
IH7TxH2Y2Hd7hbziHyYOG13DJ9zQN2LqPch09rwrk7bbT3KujxF2G6sFK7qajXEPxdXYVEYern59
bbyfJ3JyjSj0vv/nuz9GrIkyMUk26q1r3bQSR2VMJKgPBdTvvpbs4+7wf9kkjuO+wcnjbjtCi85Z
nTgY9KxNp917wRZu6xTjV1f2wHAiojWJ0viEhqZfMwEToSFtGJBWcjfMtCssr7ehkb14LfpDE6jB
SRdQvHLeAZ87YRJInzdZ2QDzMe2KvqyfQQuesguFWZvwpbNvjQ/aRAzcUvCFtFMLWmE+qKd+l1Nf
xoLWH5kVaKKMM7j63LrPm9B9M5JuzV5eXI3OP9kJRckiEY9ChTZxZiDlBBrjk9sUS4D5eINbyDhl
Uc0WnQ9l1Xa/+/V5d5ax4ocbxbd4JJASuYSz/ojWTwAZdFiDxFWBVJgRwPQPUzQX59mv6wOoqPHB
UP2wjv0ivUzTjJ5twNxTYCDsjaw+ZKYT7LrGOc1S7J0cPG1HBdV10NJgpcCJXUWbUBZU08LnjjZ0
YEu1K6uu3HjUaVcBpapDPjlwcT1FSmhyR7/Pe5KSaO/cOs92Z4FkKU1AE8Fwg/xiNw/6UMoC/i7g
v7VqQehEXb4bmQfJnPWxTKAcOFoFyoRfnynxvXL8ffTwUTwh1Xc4X+67MupvMhdjtLreCxxxHcv8
xSFoaSW76FWn3IhNJaCdYKGgiggV6t0U704EVhO5vCITrjxPQYrooJxuctuffqOafFdF/v0aeiZd
ScnGAdmyKdm7fj8fZG1o0aSdGmo8NkzWQTf3SI3piurnYMFb1L5xGQ3apNRma6qxab5nYw0d1CsX
YBi3b4nf7uBOtbuUpe2bWiLki7vevEyBuoE1bEBJ9dK9Y5XGjuigeKebWW9akAzb3EZL4pgPg/0y
eMyLxjALCM+ec9B++9nI0+EoglVuzOAzFlhw4eThekzLPfFLWOeqEr1YY65dMAQ4vrx8bS5Uziwu
NyPdeRKsVbTD8V2TwabddRSqcmdn5rgZXJt9vJhutf6c6Km7kP9bpgzNrD0K1upYlzMhduiKSGsq
ERuocKjXESoDsCwoUtzCwQUfF+HGz+PfBW9aCNZ+eLDYLpk8UDajGoIeHDXfX5RZaoU+AE4feKLi
NjPmfueAHF+7WEzWhXFx3erPOBjbnT9P8tgm8UnZefTUzrjYB5ekmcj/smBrb92pc2j++vO8ofHC
slGYR9+v6Q0NLTlNboi2OPG+pE3I3oaWyBa+inlbNPGuoypxb4qPwB/Fgw7G57b3zBuStxKl78we
TA8nzMTLXX+NO2+PhAI2M7XA6GHoLe8xa42TpmuzshKrhzO/HXty3iWP9Mou4u4mn/hIvQN1tyCZ
sVNUrZhxknOXJEBU0gc/pjU7R6ySek8dkLdh561LRLiScq7EFmjWpbnJRgjhRFQNQC40gPf3r6zu
OmbOyQ9IMAjJ8rtAm9+aetR3LnXjrNB44MDt7/0035RhB9rCNfNtKUeB9NcC+TYEVwL7vO6SAzLb
tFXyIgYiPRILYzUVo+2sA2dVzxN3Wjo3GBRx98OBvwvR1K5wc/R7P2l81CCoZsKGOON2CNiMdQ7t
R5zlGxPI5Yq2s7it0lcU9OLYkdC6nhsz3HqjRcvVmC6qFNm2braNYj1QLw0GugghDdAuuZ1QakId
VN7WHrOvc6dRZdcRn9N1bkenuxBhG9+l6wyk750dRxWF6kZsenuw6bp6+Soz22I7Am/O3P5bAnHt
bA7NbdYDAfBkMG5qJBnebHRXZ+Du4fKmhCj6f4rEwBa4AHlnIHRuADsl6ZV9D7/xE2q4zyStASQi
rPU65ZgI2Ssde+ndO3XwWifRfB8XA548VGK14IZIHGNnlE1xqDSeMdIG/gRsZqG6IgcGEqkJ+aGg
62HOZy5bvDYk/nE1iYPtgptIG30bGzSdkhL5kqlTiLOTd1/yqBzGUrU35Yb9T7BXeXRBNfVNCsph
qm6SmxS9OhO4TVZV0FDCnIBopzWu+AxRmxQyO1tIOihnIA0MmG9VpaYVkVTZTVA2N13sU9x25Hj1
G0ItSstY9zkfy4vb6U7iuiKXnmgsSIHQ71wAZf6QYdGbOo8EKHZh4Xz0TaFvh/StSHnAxhQ5nTCr
W8Ux42q8gtMabyY7wGXqOt4mtqjprCpW4AzINDcN2zu3Xt/th1qNy1/Vd9ECMXJSmhcz4bPbhKL3
mbDQcFu4DkAnKukjEsoPDj91MUwzpzRgyBdwVVHQz4cS1QscJMe8T9vWvJ/mCSPS0c3p5sctJ6lJ
KHp3GSomEgARx0VxeFv2tBIKx71kkfe5C8j3cv35ELejdyfSnoot6aGrwDXcdShndIS+XW6tWi3M
jnXa25/GQBr7PmkCav9th4SWO387Lt1+Gxz0DuLGN79Nxlu1vPilCYhTUhRib+efgwj9Dkknf04Z
MbdzO7RHwwruCxmsjWp2APg1N3UdhDexB/qrU3V/EFH9Iau0Bf0cUogBwB9eok/tYQXpYzF2y/xL
PM9/Imzx93BgCchtVX+ZS0H6OSMlvI/xjPcZNlZz0khA1hntU0fN/v37WiZM4rtmJEwy8OvbMIIe
GZb4Z0Pt/xd357HcOJRt2V/pH0AGcOGn9FaUTyknCCkNvDcXwNe/BSirlJVdVRHd6oGiNWCIIimJ
IHDNOXuvDZWXUHvyGHByMxBY6wDFy0Ha9qS0tK/bHKAqnv6k7IM7IzbWnkk2e6ePT2YwlFjabXeh
tWW8Kjs7v5fGpYiIeolL7cI4Faxa+OG1wD1qB7W3saEsE3eG88QiZFTr+mqH+vMnlBB9D1r/Ws9R
BdVua9DXFQ9KMPbr3qHnPIQmUiXAZ4A33r9l9879LYqR7I2wMdMA2BYVb3cFCUTzPrc8OJF7YVQG
Rz9xN8zMGdX12DNWv90n/GUB6Y7g9om0Uf6TvgE9+YxEzMZKzGFtJ5XJ+03loh8ozL2dGZwfPaPs
2nbED9iUMEN01kWW7TUrVNTDIZxuSCHH6F2ANLZEtwPbupxpFIHsOppD6T7ysSunQ/fy9mMK5TRu
4i1RHu2hmm5S3WsOLQ0mKiZ4L2ZqQmp4K5stPToAeg2U6tv6MN8Eml4fFJWbJgm+W6lE2pdAG5nI
L2uRq8NGZskD/v+HykL34HTU6t0sTdYzgSIZEiYgJAsrvYMva2dcLGNFQ7UYhzsRMFCnsIZZCoG2
6k20nGBBZljDfPPX3VEiWx4VGjfwIqO1NApoRDWtYEVmLA68/DDfjBMy5P1uNSjGrqvR1Ezgjpne
wVxcHOa783e+1IHwzPcjOlGVhn5Kh79X9dpdlBg+QHqmZAS+ylYy2K9EQNcwEO6qteJxm1v5PXHY
NIn8tl518YAnClWt4jT0WHJlbWs/1QLOkERnqWMXZU/boddwLLloyrFcGj50696wkNWVEqQN8m1H
RvlV4t43GP82PjiWtSKSF+kSMSlDc8FYibeli2GnQTO30TEvQAsvwUQNi3rIjUWdhBni9pQDRb3i
ICv1l+IqLy5a+1AhR8UP2OHGiBOqSK4r0rppLhsrv5NrmyXOCaFTtjfzYO+UzP1wxcpdmL1kCopg
UCP49mFN1SCAlkrenUSfzHt1FMeJcmeZYQy+rKGcCUFhlWo2sbJ6faQ0tEP5lNH7lVBEwkltE083
TF9716/q7fwjpNkZ9FyeN383/+z9uW+v/Y8Pv/8GM6A42HTowv7+m2nNkLp4/zNFqYZbd+iPf/zu
eH6OALRJs9EmMXGYICrTPzu/rphWRV5Q/qxq8qMI6uSBnOEJg1zX8Ingw377K/Mj76+b/5X5buwX
gjW/v9L8AUl7FSHhz/pNhOjpiKlxapSxQXLy5kcEbk3pddxr2ABwKniT4cLDcD/fjEJUqElUfUn6
CQM+1FMxdM0y05xy2QNpR9yM6B+8o3pUrdhZxW7HjsMQFMMK8Z2IGWsfqoGJOaQ0D2QlTGEh+M02
ZIXcScfhSp4fnm9a9kEHx4Y2L8piEhHpIRyW6dXMguYB9d6xAmC2nZ83/2i+me+mZmbsFJS8IA9+
P99MnN/fFQkaSnqj7ur9BazkE2ZiOg9pMTg7E8Fj5CjNPo0RyJkVkydCqxq44IjKKB3NXfTkS0Qy
qemsKT/lB8830QnP32I5qkdyQmBsYirhsflGWmqhriOfZW5esAhrS91dzUqr+QYjOeiaSYI13wST
Dsue8UjvP3T++fD7z+bXzc+ef/b+a3qfRFS3niT4UkWU2NqCIoKYTvWYtus4rdnvEVyFG0EPgAVQ
ip3t/SYrLevPHw4maNn3h/+6Oz/QTAja96f4Q+AMy/f7/+4lLAeQtmj0fYOWWsfbs9MU2e/btzDg
+S/eXwnCH1U2U45ptIzywtt5MxJq/ivvT3v/o8oEkHq/+++eN3fD3l/7xxufH/nrJdItlfWon129
uK4onzbG25HrW9KxQaVOh4no3rq5m2G8XhqnxJBPR6aIuwwgg4o0KrXN3fyZvX+i8123EWzAUgj3
HPr5+/nH70+dv5s/6DDv/JEiy/SCrtOUYZnZ6bjVo3DXwTbLd5IA1HXdIiJmIz7rDKtBmkDypzOg
H0VUP80SRHcefOiyg8VGXUPi3KT4yQiIqFk8ZQI+0nxT1WQ6LN7ve6avLJU6mNwzVrG2R5MdxvSr
p+EJZyXcL6H51CW844xBNpVqE6okac1Hdf5cKha+G1AK9wW7uv2MaBbTBzw2MIOa9XwA/zr888/+
+IiK+TR9O+rv33pxwWkTti3kaf+7rRC/Y5phfhxymPSYeQrYonZ20xJ433uKRJxk9oQxxDHMdnZc
qrNxlNrZYCeBO+p5JBBNPUwjlvHattsAtFxTbzsX3XnOUnIRibE604I496Uov5rXiuXpJye78TTT
3yNC3/uqby/HHNFaG2ivJPsaV2Wu3pvE7RI0ctXGanUkh+emdCpB6C4L5k1Ym8OVYcfJ2mAIZs6j
S1TDCspFaZ3DNrgfKzIH7cS4j2SJjrl0XsHqoG5NIvSFyK/XSshc34fuN/Qj2lXegufrDd3bq4NC
WhS52rWlfnMDx9pA3Bh3jaM9m4BoETNDWRcgcnN/MgCM5aYinxMXoNdvyOksaUkML+HYf8uULsdy
QwVKVdk80WESrA1ca1PVMTv82IaXo+c9CK7++0gDeCNTsO+eX/vX4JoD0l4m/l7kD4+Q0e39kNk/
Mi8dNmrdujsPdStUZPe2zPzw1q7Hclt00UOXGqicUidZaUPhr/Qhd9ZRKs0X0VEw07XR39Z+uJdc
DBc/p1pFHhiC4jA/u5H61QR2xxTruahje3/FYYdm64B/rbLvSqZm567oUW5l0Y466DUDUnk0RnSu
SYjxN7I6gjTjG8NV0/u283WWRcZrLwb1sUp2+GPzY67Y9gYwWL5yxLBtJzhKM3bRniSrtRxipsKI
THJQQ+WSz+P7aOtXnVuYR5A3i8zrY2C/0a80p04Zq7h9VJK9lyYI5wWxzkZA0raTPWJwXyo6NuLK
eUn8UFn4AnEc4WRTXNOyaPr2FFsMCjh5ymtRkwxi1to2qYlXLjE/OwCdWGd74xqo0KUb8EfB8wf0
AWXUxIsIahCKctNTQtEHepSpEx9JjK851SI2ekx0imNfAf8mCDOiiQkaSVsGybZtbjD54d3vDOeU
dMWj3xH9YCC5KjsPFyDhQgvVRCFZeWCHnG4wj71UvgG9jo0btOjuKQnwUKhp0B1D7VVRFLlUOtoJ
Q+0PwACaiflE5oFumVuX8MbFSJAnGKCCiG2H5VHu1D9S14fP62qP9G9YwbJD32iaXHN151d9yYk1
oPbW0yqb4JF3QaGLU/oy0nJ+bNxXUQy3wI69Gy00vuml0V/7vYf3exjOtPDSK9MmRoC1SreH7agu
h7x+rPrKvBMlyABREQSo9t+zihoVYmrrDL8TpIKkj+SqzWqkuX7vKMlaqhHA4zRGVVjnjyDXiz37
0z2iCKJV9P6EGpn+RdgRcGay/82qY6dhwxAi4r/jACMeNJQdMXkPUZFU93G/iDzRX8f6xrf8+gZd
Pogi64DFPaFUTFdUS2yWSIlYAknst1VoqFuaNv1EdQcYrfjqyQmsfJsn9A/KbPAJSbOWmYlWT7Ao
qGLgwDrSkyPO/699JxIySkdcKYLwbHWkRjjgMF/pnqEfWXj1BPiIaIcTcImmcelpcALNNHoaoBdN
u31k1VXzpOSEswmCJc6Knf0cmuwpKOwNT8k2uiCaABtpcSz7tr1FenAnKkE9gbtQ1AqdbgsJw7b9
OvkVrgjyuGqDuN4PtvKMB6y4agpgfAMOwAIu7yFOxvRE2/W7UKHe9/V94w/OxievJjfHc5QWT7lS
XVlm1W9Vj16r2z+r5N7AsIqHdQSpDtIRInj9pxrtJeaHF+1JQKc6KwGAgWpf2K12Hw7fQpuEr7wz
vknRWrs26m4bM/o1Y2j6hL6JCTwsSYNVx172vqZDvaDTUO3T4dYJS3Xd9Za1nPlZsqPCqIPJynSr
3trsWhMrUh40oUK2OokkEveBjoacdsDJLAWWI8e1sSoqWGKcTj0Ovgrprdp05vB1NMqaxLS6uTK7
DOFZXrpr175TpQHONCMai3wvxKGEEqFgJgtQsf1tRD0KWyxGGVKZEGIrZ5MsAqjVd6J2KGnpxSVo
ZQo8QWtPGAFyOVQ3DuW6Vsg7lnLk+NE96BM5POl1jKU4OdV6FNzhqJw9XmAs66pA9S+DB0X3uhtb
pRA2EngwjFZ70w3f8WxUr0ptTTE0Y7hoYk5aqpGkaEa4jWy7H5ZV50tqQHFxMzTMaU5SF0tCsOiU
JFQT2vGma3DCzD/xdL86wh37GUdusrMMOLkDZDq1z05gY5TdWLOGEvAXV7XHBVPk5HsV/B0j6ooz
xoZ2I03JdYG5mdJwHD0MONMqPw+Wg5NGF4j4Fad1SsfDrbjps0uP5f9QhVDwOCeWtSWObc3EAGux
XhXN8MMym6sh17AWDCGovwruWjYN22Bf19hSub5ZVLL0qtwN3G9K9wOih7YhTVxJr22r2UKcyM19
T+AwqVtlw9RrKHcJnHDHMH5lQysfCzM6xCpOK8NLwtua+AQclv5WzYlPI7/lZbK1nesuUwGB6eqh
uYHOMRyt0kDQCEidtgtbecPelkPmU+/Gs9BQFRXWvgNH+kBphdNXacZFhaY1132cNZY1rZXkC8V5
dZtEbOGdUrpnIyKLVAPB5/Zxf1XJG7945k+Oe8lR2JBO8RRYlbEY1AC/r9LVdO51zIoGJVOPI7Ms
Mhv5dMzyQjErJPseebRx/NVPGo+OngBdLUW9qayB0pxKb7fwAuS/NRnOrFSfDCN56KTB4pUSK4yA
ZjWE0mI90N/HZiYQl+G/lNK/9BXVT1zD5BYoOmg1J9lJfXC2lIUprmDGUa0XmnfalWq3Ww6knqby
Wc9gVkCk/+mj3V9AwjNuptwCtyRv0Xave78DF5Ild7nPqdyFGChrjeGfJQxnxTBeNODvB5e9smxs
IPmaWa+BuD2G7JqpII/hvWe1Z9/3zGVJJuEWXi/2CIMsa/dHWPbJVu24XBsEROvIrq+UuKlWMOvW
Efl5X1XjF6s6nIHgJFdgnzld2uInzZxbsxXqD10JKSQDxmX2Kibz60oDnnFTJPZDMKYAp30LWmE0
ZpwfJWvGLnbIqLHQsopS2bo2VgbFlO4eyCtTqPqoltmrDQLcDWt58EIsMYMBgzwVXgvvPXBPhZVe
NMtmXY96ZB0SjLKrY3YaFWvpE1txrPb2jVJPKy8vIeKiBY+hOTcjSL5dM5VL1DGky6YV+SZJSnzc
vbUKfKOlLIyFLACF2GH2iBdeHFnPrp98c4LJcJVY5Ulq3UrK3j+qzRAs8BOoO1KYcAP6+rWTpc61
mcmtZ1PBSCRhVIO/o5RNXcUYn0s3hX/BYFDTjllpLWW4HHEywQGNdyhb/TZCM7MEnN7sSgXvEREq
yZ5mFa/uadglLPaDBBMf7KMTogTqxQZ+luihsBVv0ahNsm5sFSGS61wXvTscYqE+464vVonGhGLT
VM168kKmNX3NxLcr7P5HaWqXftgArmWshpp8LGP3GhXoRWgUW2C77wkhjpdNWq9wpNnXZZQ/F1p8
DNtC2aqawDJMSPEiovu2rXGYEN8CKzobG2KytfQ2GhQik5w2XvWK84sFj35USJlZVK4x7ns4iBZz
2wV4174qJasKfD+UcPsXCw3qylDa8MFU40uKk7PvPZZNVj1uwgo7fNzYVJd0k4veaDC/EiIRoMl2
4m9kNNs/MwKjjfw51FXSNiP1krT6c4609GK7xVcYwGi4hZGuRVEPrDclHJDINHeK1h7zWBbrIETq
F2QayBJiq3QmFuSWXUpCCwjI6XdCtgYptLRKl4TEpNjpipfSaRudQxOYtL5U5zZm/E0G+CBJTl4L
cT4Ru5Vyyq3txFYzekKS8/EXtfFbMmE4WDlZwTZsEauwhh2M0OdcemeWR/XB0Qk/jvzxSg1RG1Sk
OMcn20+fS0Nq1+SQ4LwpywICQD5e8GZYi0KvvLUD19fT2wWQVRJEhuZ6aHBRx6Z3yI07q0yMs9Y0
WCp8LT+LoLtJUP4DuIaI6qGjL1BNbRKtOPiuFixth5zlWZ7pYxJZk9+abBhfwaiImiYHWPW+x+aR
Bx1AyGkxHiv91Wun079pJ+eDzTSaBjmMdNW+whP2XXPypUGD+tQ5cqc6NfHSVk4cpZYPtIDHjN8c
ruZzHJnsKvbTYi9D+QsZIkkRhF3SfKHbT7Nm0Qva1WHPmlI1jiUWy9JviNVG38/iKI8PFupRywOh
Giz8x8BRTnRp8iu//6YUCDUdipDXCKIj9PbM9/NNjNj1XKbDV3gvmBQCkZ7G1NwRkcv+bMJsGRFK
pMRpiISBnMv25r7GKdfET3VlIJV0NZxkVuFtDHQjaynZg8xtp1x0h0h6+jnyysffpYFE0fd+rBxz
ftjHJ57XkS4dn0ezcE8Z+5FFxMZ5FTPZwGB0ftDx3zEYtEf8BDdlHGtHP7KwAEfDcdBtPnDVVM6G
K0cc+uClCJS8NeTwk/11vVMG81X0GWF3BPvtZJBrC/ZER+gETzT4SGuMAxdBrvojH0mnAmutENlr
1se2xdnNdbMrujymI6bUU2vFW6miQaVrtGs9M6gL5dTgjSqBiyPLmCDStNxTAhb7suFuUPQGOoJB
PcA1w6BoxPm6zkBbAqOXW3bEEP25uJaUbRKChHGZAHK5tgi7XU1Cm7aid5OFZb7Q3B4xEj6r3l7X
uCJoROhfzfyHijXbHnJ5atiN4fMsvnLOkE+n3zZUNW7i2L1SCqo0uPJTwijU/nrAYdw0AQBZMMoL
cpaNG9NVjtQXsPhE2Tlp9A3GH31nqWQVsiUMNmOBC5ZgE7wiVF4PIlLIR0xq1vPIujY+UaNYvsKv
uL3iM2ZHj+DQppkKXJhrAtvdBoMaL9Fhyq1is84sUP0e+WWD4XGJDeWws2oLtVtFdIAyFUiSpv5R
hJ137gv/WvjdJQg997FvNCTKmaodmXeJAigwpYbsFlWEgYfM0FiSEtGxcxEKwn0nmdswW7yagCfS
hGz7JsbirgxFulb0CDzLsMCwKG6NIfqZS3qsfp3129gz2xNxvy650RDzskb7pdQqNLs6XY9tVV6k
lPXKImZm5CyFjexgULFon89RGYGXaFdKuosBG5wKWl4IITH00R/qD7ntyutgjA4W9RklkBdZWw9F
oZwtjEgbwwaq3EKvRdwxnJvINRZN6rdQ9JKLUlbq0po2JD5Euqt0bL+OZITbXSx+SNAZaeqKhWe0
4kEyJEJ8CO+7qqHx29lXZS3Kb27abQjz+y6E67Mfh9BrKuEOup+6hfQFgVRv05vWYkWCYxobNLaw
3MX7OTiFS7Eiu0Z+qe+9iqshIf6HxRgeSWjoa5vawxK1TrRCSzltGQgmqmh51uQnSLs7ix6eVJaL
tQ3DeVfBdaGWReNcVtnIGTmwW58WJZGmRQeS8NoN7Us67UW1K8FXL8YQsWOhy3vdBHji0eanYeDh
LIXfiz7r4PVETAqPNHESgbdRq7V0MLAw1I0R0r9TX9wprK+sOMZx8dThUTq0BCTdajrNkAL4TTUs
Z0uC47B5UQ1o3EHhZ6vO918NM+5oMwI/ZrkaKNmvdICtpLMld4hYWdaBm66HDsFl3QJRJG0PmAhb
vSV9FGXTJSEU+Tpe2hl5kQ4u4iHAepmDQ8ZFPG6d+kEhsmMdO6GypwWvo2Ya7UXjieYwW57r1LAP
cUOOKMh8scENR3CKb2y4ojOEklyoFb08+HmC1PK4w5DrR2p7VGMHg+QUKXntN32ArZthVg6GsWzs
oNjmXXlHsqSDCPys08LfofMmWiYzNm/1NbW+jVxW1BUwkMswsl2olIRwpcz7OhRwmn3h+AsjKeqL
Lq+ZjcKTUttPcwkmsad0+0Bou/hZzxONHi6CoHzZcLmNRk8TkcQPGO7tViEtvCL5oA+lcZ113Q8z
tY5u4sl1Hako9fHeL+3evDPrjEjx3EQ2UeKWtnL3pnOJ84qLij2r3ntUSYtfvO0bvQwfUoIbVzUl
06VuwubPCpPFUUcVRU4SjsBTv4HSAVVI0DqyW1guqU7wtoCUeBGteggHY9OPVbgtEHGvrDEbN0rg
kd5q55T/bFbWul4kt1ALH5wuvHV739j7pKCsjY4FiKV26UZ1c2J9U/Oqr+32WNBEUK+M3INhUOg/
WyQWJ410VQApzcp1UU+EasXp5lpyGcEuB9DEDEfSZwsBwe7ZJ2uE9jnTAqND41gX5nmOOopi7yIz
dePYufkii7MAo3nSU+pIaYT7xIxGqF2Vv0xVwKpNRV44YSEea+785yyG93rnNSus+uuCWlUEthHS
APwmpjcu+Isl4SmJB7Pv5a9Rz5cDOybEcUa367RXFlzhBe47db+qT866k193Ezc4yRNgaDny1Jir
eUm1eZlKrLC5dE6mr2W31G3FEuu+vWI19dBEZQi9UkE9EJrOCcHRs0Go1bH08Ui0thGuq8SDoVMn
wEDKGsWD09P6qKyT5VnLQU3RJIHT87pWpbMNLtp2/eB+oCWBVHeyuufaMiotc4WquN3VqnYak8I4
e8iie5wqxnA3JEGxN4PK30DQAjA2lR5hz4Ieba5F3FOlB0exgezzVLIZPkUWOawe/RcHzefRj4tL
HU7iRVdZCZ3uKXEq/kG6t4Ud2cf5JgG4vA3q9DaxPR3lpvEzYI+KcBj13EIq2QvMdlbJ+Yl4+v5r
HNroTrFQawH2hix27wvDvUu4EI5+7a6t2p2u6phiXJ9Q4oqD5oISrr6Iwtm6npowxq9Vh7KrgskG
eOqv0u1U7MsjE1kNjC5O1SNNlmY/jBULEiAQBxPNvxYrpxLuwEPYR/FN9SrqcpuFefzA7KydsoGE
lqrcgqOK7lSU9fjpB1o2mjGcXa1aYjCtyXlOAEbU1bidawtadcsWRdkRBB9uR2JwgK6FC9Wpwp36
ow+U4Fh2jPaxrtxlDfdEa2Je1twz2fTkZoY2kvuqPGCA+xaWrbOGDc8V5WAAlw5V3pBkK8mi1jay
fofHgRpWIPRlTCoCBZtwN0RpzhCkeTsUIsiFhpTaUkogdmdl2YrNiAVgoLxTa73fSi0gIwBwfWYP
W71Bq5c72lWaxYTITQqarqhvM2BfmZRwfdirHYvcdPYRCYIYf/PmWCrBNu+FSspV/sghwF4+sgQf
dO1aD3j7GR3KJeL2dFOSwLZsM1JZdVbEWzS61QEwC2nckDZKS5yGRHlVZGdtyXcaN3ZeZZsifMR6
3O8Cj1CEJrOIfjPDs5eRP+4nXXNKHIzEXt+mV1X86uZgph2RvgAk7KD+ViscP/65iBu5zoQebUxg
uMvMCsE+9Zg4FKnpT2ZHcThuvsZ54h2SWrnXiwa8l8+4ZQOe25YVERwg82+qvgPe2v/KaMqvu4Dd
BSWf4doioPXSx5B07OypUgsigbGMIc1TkdGEY4dGNmvOsDHEuoPduACIpcGfP2M6Ms+WG39PCTPY
586gXGj237kJrQ/KddVVL4my8MhBqao75hwXQFFqH2vyHmqihxRcmrvOvaXuHd8pBL4NTb6lZ9gt
ibXQbmURE8/oo51UE5Q4fsjZBrruZMX6hYD0/AI6Ob1K6oe3O6LjvECSDRYGwZ5lZPZR0RGsKpk0
1m9ubTZn96GQnCSa3530BrpQ1xIaISvc6rPhQkhWUKJmR0mrKN86KvLGyHJOc5yA8JX8BB3payup
5Kmaep3TsKqDFqh8XypLu9AqKlFiN+8UeQuofiNlZ9cNn29EtB0RMAhsLXsrwrFd2upA5gypEVof
9demz47T926qQCOBrWZb5jkDYAWRrGMv79dofrc5HxaRLJm2Qh1qn62xfBnTqNv0LRIOOIzWxqji
Z38aT2wbJHzZKDdQ4SP06UO/Q8eorFhG2rtuKKEXtjdzOBh9A2Vbyj6gzUHbsaiZ9qWLZs8o3vLf
UCq2ELCAgRUtkwPFLmeh4L9YZE3MsrTOj6SVUnxiHobrgSbLztaRVx9LsyVao0A213X4zXhPaBKb
buu0FOT8XnskYZnmiPxOATPeDQYxKZ4kUFwrKhvCInJ+XTT6qZDasVDH6MI+uWArEAJECSD0wNLI
MYv6FFwbU7unoD9FzlJj3Zm2HO6NyIhufIYsfxgQtdjDnaxJZCvU0EFXpi27YlqehRoJfeJEcQGj
UaTQIskHZ+VVLbocLDSDFoh7W+edIuFNDYhGqU6ZVzrFT0uPjb3CuvgqkwXR0sYqVkLrm45H0bYA
gbV6w8DUOkfyl13wd2q7U/ncFIKjq2KwWPxp8aqKwmoncpv6XUqQKHuU2A5MNNKTfTKkREgT65D7
ZXTdUc9YWj2l3rqJmkOB3IKepnVVOKQ8jGy4TpUlvnrWt963mkc+rIdQOpJ+RSUXpt6iLrB69p1q
YGwCQzx0ev5qiFJeec5WpG7N/pkNUOG5rD+s9HYMMCT3FVGRbfEsbGUt0/AuFTJbK63VXI95ujfK
CNZXQKbq1JmLEy51YMfOrtEGPj0RgrMphXYljOhoD/etgQB9yBOXATIZLnnQI9Cy5DPh6bxJ11uJ
XN8p7JROifGqIMfd+i3g0yEvmTZbe0UH018OiUVIag5dQ9Fi7zGdkJcB7pFMa2gTl6Nch1VINcRH
wZyMhg8bSi+2GbQQt5HHdujk9b2PWOloGuQcRY8sncoVYuaICbkCBGSNO8fTaZUolr4XWfqAVLo/
ujBsjgOdor429UMr4/JcIVjZus74aoOcOapCT4/zdwAis6OMtUe/BDX6hn4w/gGB6EcdZyhIhzZK
6jNJ0mtC6sJtY6ITgPwwLIVANuaEPsrpNr+V2IfoJPMxZ12ALDFyJwYsoTdqPGr3ZGpWy5KwkGXl
g9nrp+jHivb9bC/LaK/ejdF3hFiX0vCs55r9SuBqz0Vvt7d6AhDTlsAZG1mQAqTYRz2eTAUhxcA6
H8+ia+SNHn1DlmjewcXeGgMp7aHaAt455kXdrrRcQAlqfuVh+hSw8t/SfqCqi3qdSXm0N8R4EhsW
sf5Kw0Po90+GSmIR4NN+BdqfTWQavcz6iN4n58uTYXkeDekvUEqjLpcA00sHdpETdPeBG4mTEjBS
UoZ6aae4eLR6C9QUBBfB9DFNLuNKtSa9SnPsDOMx1fpb5Hnuyo/y76Rnp0DtlNUgTG3iyZ0NcKar
usG96xotwOOBjaHTHSvaRUdwfqeCYNOVLLDxGjmrbr1psWu4OZF8+oOP7/3AMslaNXS5qZ4yOzT2
uHiTyFbiKgS8uQmnfEDolsUUJg2Gp00BseOjW6PvdjZ1SvUklLpCwGtAL7m4bxOnXPsOo0SmehjP
6U5BeyJzMW5Tf1H3FMwrV6OsKBsPW3ocresUunAb5+ZNGFoJ+lRzH53RQHoPeg3f02S0X7oWihRg
wtRGs4EY7rTcqYRPK4p1ppTFsl8o67BWxYOTkMddooti3txOaOKU/FFU7w4pPRE13dE0mQeGfIew
Su4kEoQsoPBcdjtdqupOSV8xuuQk/YSXgILsAmdJvatra11bchu3kf1dksJcreUo29tcVBcnkMTU
mAphaS31T8ASUC3jTl8FsUtKI/PPpSTRNTKwLaf5U0pJbYGdyGZ8KYqFKOxmIz12eTaiicHNyvXO
TRp8LxYI2N53exR9aXLus/Z7H2nUJb14rw/2AxGvxaYEzglWOsItDvxq3RQmBVXalaykyX51XO3M
BuWm8rQKJkr17Ovqlcjr9LoxxUYPpX+uHe16aAMC5MmnWjEQDofAx1CvZir9MPpP7P8mzaO8Ugwb
HvNY385+gsbQ7pFo5vumYV1kGNEdKXDdbsysx8aY+FeFPeBSUX6YkpkiDeJyrQwugfWexKZH12lp
JZp+yprmxa/K5hh2wyQgNd+Mz//fEFF+v5HVS/OyzhrcLTftz2q4/Vm3VBH/gQyZHr3Ow6y5z//v
nvTff9H/+jn/5TfGyne2ws30H/jhv8JSiB78w6z5z39p/n//229IXnhb7Q8yZXT3C1Yt08Ko4s5f
AFaSHFXX28OKC08Fj7pK9MTb4/hkQbr8cYj+00H47+/v7Wj+9+f8yzv4j+E38CGhh/wLZmb+l/73
g/DXr3g/CIb2BUq0ZhL1wQKcL7g1fx4EmzQbQBJvoJnP9e6FbU3BLR99+5ZwSNmBSzJ/cTz/5e1z
eADpqNhD3h7Ho/65jsJkKf3gQdD5jDmUJJ65b+cAv/DPg+BYX3A467rgUnj7+nQHwTWwZn/oTNCN
L5TvCchAdDB//TUaaJr2hYMEWcMkJOztQvlcZ4IAWfLRU8FQvxCCZrm0WN++/h4O7C9QOxB3oYCd
v97Gn880JlpTat7HTgXni+viaVYN8W8PgqZOOC0yVqzPNxq45t/gsf/TGYELgcHQAXj4e8j7a0h0
BaFopDGZ5u+T5O3K+0SngMk//tFTwP4iMJcRZ/R7SPzrOiCV5oulkW7iqr+Hi882JAoyJGEbffRC
0C3cn6rBLDN98Qv/nBimU4FoOiBlv6fPT7dCchz9w9cDy0AVUJHQf18PnFt/HgTb/GJYjmXo5KXO
X5/ueoAiCP7jo2cCZ7pt2+bvJcBfs6Nts1ZmJQVC6ZMeBEES44dnR/GFax4Wo8Vn/C/nAGsDlQU0
q+i3t//ppkUNltlHhwPhfDFdk2FF/+sScBgHHEA45Ba+jROfbl4UDNgfXRYYTIy2YQNE+r0f/Gti
dEy2SqprT/DJ+evTjYbo9dWP7pjYLFigO7nS//1I4OhfDGPKKiVdc/76dOcCFnXtwyOB8QUqlQrV
8t+fC5pmfLFMxFOsIT/bykC3COn54HxgCJbIrgVn9n3A+3NA1FT7CyOFMTGx3i6Gz3YUAMtN+bYf
mhXZLWmcAQT9vu+G/jwKjvuFPzMtj96XDvzBT7RU5t9zPjotUEebRjyWwm+f9LT4/pejYH1hV00N
xf1dYnobgj7VUXCd/wdXBAg4y7QJwPzHuPfnUXB1qo0qGFT19+OfbnbAdCM+XEUxKRUxMbAifjsZ
/p4jrS+6obO1+kep6dONjkB+xYe3DA7rIYMJkjLJ/PXX7tF1mD2oLVN9fjtKbyffZ7oimOM/vGdg
ChCoif+HuTPYiR2GoegfRW2cpA0L/gWhERskJFZ8PsdNWjphBjHyxn1LngRJ7evra9fGFgZAyAAC
V5NSacf3BwgVKmsMDjKFqoMXKVxeH7/OCCzMaI9rB0yHx0fvNR4/ZTxdBdOTjZ/xsNQQ8TWdm+nU
CHhBxaojaXklQjfpSWlIAN6db4EaEzaiVNqrmBYZe2eNjYKgqlCQB2awlMBYPGR3RmVuj7tcQfgI
3+oJIqEy9jORgzYbGPBgVc2ddIkKQ7sFd8yA7+zNWmLSyM/OCNktfYyJKcw0p6BSuKMEUVjvYoRD
VHUMQCe/diAYjIDenTBPdGNhB9uvckQGkJJV+TWlSlpjZFHZcmRCAxSQKlFYA2xir7m4cwLhr7Mm
jAAhddaMgnRHPJmoKvDFVaW5dXtcAqL1FhDSkhD6M/0L20N8OQdFzh4iH2LWudf3XfnCsppJAWI5
SjEram6nivOEMzBGl3G17qhhTLlY06NEQJSVmglKVHuG9x8nxCPiYa/deHr9BChzjlwDXUcJ8+5q
+RAJdfFTyVlUat9AwF9AUJnbGBAwgrJiS2z8OaDuDAKLNiZRdUNVaj/3SAtm8y2gIIL2Net6OX04
5dUtICMTM+PUqWH1BwhCFme1BdRkqdAszTSujp8DUZcMBLDcI4UvARVt99eqt0c7LtISEmDHnMYe
DwYjoGwDHhaBNbjjA5FAbn39QjsNq+lYStMFkdEKkNHZ5aIr7Q4n8WUF3IJupzExZLWCVAT+39tR
B4asrAjBjPxox4LtF3oKjgnWZr0FDklvEalil06HPIlSM61neJ3nW6jNTV+/nt4uH3+0Jt/tylWP
WFksU3psHLtyK9IqySJzUDqDbpTUkS0IYGYmSjMGL2uCCTa/H4gS4pnQlYrK3rOplph4uoVEidTo
EZTXJApbmKafYsE5Rm6NqYzJj7H4y5kRDqzKAdniRNsR/wYooDW9cL3sIu2A2ezN0+vPYu5QF1wd
tYBpQreTxQVJocKTUZcOJ/EVHIUxfObgCA/mLXOfe5H5migiH1FpImNi4dX2PECU/mEwfPqi/+v1
/fLy+fwNAAD//w==</cx:binary>
              </cx:geoCache>
            </cx:geography>
          </cx:layoutPr>
          <cx:valueColors>
            <cx:minColor>
              <a:schemeClr val="accent6">
                <a:lumMod val="20000"/>
                <a:lumOff val="80000"/>
              </a:schemeClr>
            </cx:minColor>
            <cx:maxColor>
              <a:schemeClr val="accent6"/>
            </cx:maxColor>
          </cx:valueColors>
        </cx:series>
      </cx:plotAreaRegion>
    </cx:plotArea>
    <cx:legend pos="r" align="min"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8B40A430-B432-46B7-88AD-95089B4E2377}">
          <cx:tx>
            <cx:txData>
              <cx:f>_xlchart.v5.6</cx:f>
              <cx:v>Profit</cx:v>
            </cx:txData>
          </cx:tx>
          <cx:spPr>
            <a:ln>
              <a:solidFill>
                <a:schemeClr val="bg1">
                  <a:lumMod val="65000"/>
                </a:schemeClr>
              </a:solidFill>
            </a:ln>
          </cx:spPr>
          <cx:dataId val="0"/>
          <cx:layoutPr>
            <cx:regionLabelLayout val="bestFitOnly"/>
            <cx:geography viewedRegionType="dataOnly" cultureLanguage="en-US" cultureRegion="NG" attribution="Powered by Bing">
              <cx:geoCache provider="{E9337A44-BEBE-4D9F-B70C-5C5E7DAFC167}">
                <cx:binary>1H1rc9u4su1fSeXzpYcgQADctWdXDUi9ZdnxI07yhaXYDgm+CfD9629LshOHo+z43PGpW9LMaCxT
kJpY6O7VCw//+777133yuFXvujTJ9L/uuz/fh1VV/OuPP/R9+Jhu9Vkq71Wu82/V2X2e/pF/+ybv
H/94UNtWZsEflonIH/fhVlWP3fv//Bs+LXjM1/n9tpJ59qF+VP3Vo66TSv+Xa0cvvds+pDLzpK6U
vK/Qn+83j+2788dO3ufv3z1mlaz6m754/PP9T+97/+6P8af97ZvfJWBcVT9AW0zOiIUwQ4Sa+wd+
/y7Js+DpsoFMeoZMjh2To+dv3WxTaPk6a/a2bB8e1KPWcEP7///c9ifr4dL5+3f3eZ1Vu34LoAv/
fH+byerx4d11ta0e9ft3Uufu4Q1uvruF2+v9Pf/xc8//59+jX0AvjH7zApxxl/3u0t+wWee11HKb
bZ876Q2gMc8cjkyT2yNMHHTGHcQti5vO/kGev/SAzKtsOQ7Mi6YjXNZ/nSQufyXbr9v0LVGxzhil
xKKmc9RhOD3jxMTYMq0DOM7P4LzCoOPQfG84Auav9WkCo+SQv6m7kDPLweAUiBw6no0iGUJnAJzt
UPsQ6kbx7K/fG/QLYJ4bjoH5cpLAXD5mme6TZpvJN3QbYkLMotThB6cxTej9l3mGsTOOOXcYe4pp
/Ge3ea1VxyH6ufUIp8u/ThInN8+yx/tK3tfVc1f985xD0JnNbGRjbB+AGsME0Q9z8DHLfv7SQ855
pTXH4fmp8Qgd9+Yk0flLxdtMb4GuvCFT4w74D0b2Ib6Bh7z0IMc6I9hBtm0/+dgIoddYdByeHy1H
2Px1dZLYXITyDRk0RDYCvY6Jw44TAnAZ08E2t9BRQvA7a45jcmg1wuNifpJ4PJc47/Jv79w8qdOv
b5l5MD9zTMIYs58I2YgXQOYxEbU4Z09+NfKb/6l1x/E6/ikj/Dz3JPFzt4n8lqs35QuYnVk2AcKA
nmj2KBEh5JxRxCwG2B7c6jnSPuWjV9l0HKuX9zNCyD1NrnChHoM8e+6hN6AJ+MzBnHKK6feY9jIX
Ics8gzyEEAbYDgnwAMvvDTkOyXO7ERwXp5mAIMjlavvwhkloF+QcbtsmsY7yNmTaZzZhHFPQEl4C
8hpTjkPyo+UIFPfiJKOY95hs2616fO6ff+4l2DkD9YZRCz9lFpACXnoJs88I+BDBCIjd7jHOPK+w
6Dg2P+5lhI03OUlspuAv8mH7dtBY/Mx2bBtZeIQJBxbNGSYWx9/Z3Et/eYUlxyH53nCEyPQ05ZvZ
Y66CN6Vp1hklUFlydpymcXxGCMGMmE/lzSiQvcKg48B8bzgCZnaaqX6Tqyp8523jvHpDfyEMep9i
mATAh1A1chuQqSGW7eS340XOa606DtHPrUc4bbyTDGnneVa96XQBQASys40ccJH9AxzkZbZBJjBm
AiGP4tF8wStMOY7L94YjSM5PU7NZPGzDN+RkhJxh7pjMIk8+MRJsECJn1HYwA9L2nNkOLPm3hhyH
46nZCIzFafrH3aOu3n2UkGTetq7k4ASWzUDBPASykRrATSgrMYP5Tghpu8cozbzarOMQjZqPoLr7
eJqhbCuzN6TNxD7DUPkT+5k2jyCizpmFKCIme6r8x+Hsd+Ych+b80GwEyflpEuYVcNb6Pu6f48ob
FDPszLYYtqBi+TmvcPvM4jBtA/zg4FEjOF5jynFEfrQcgbL6fJJ+skgSmeVSvx0ooD0jSC8ECv9D
34+xcc4QAZXG5j8q0JfVzGssOo7Nj5YjbBanWc/cSX2fZ1q+pUgG6R3Yso1hqcDhMXIcB+bSLKhC
neOl5qtMOo7Oi6YjeO4Wp+k62cMbL65xzkBadkA+fsJmVNDAMg6Y5eQmdZ4mQkdRbfF7g45D873h
CJjF5jSBydu3LDOtM8jq1GbkeA3j4LMdHBSZT9fpcyx9Is6/seYXkOxbjfE4zfJ/9dazzhz0MAKa
DGT4/QP9HMQcDkWOCY7ygqy9zDC/t+c4Js/tRqisrk/SS65CWKn4bqGTbfbwPGL/OSWDxRowbwkZ
5Ek+dkbZn8FiDsQhhsGip/1jVMu81qrjCP3ceoTT1WmmmfOt6t8Wo93EzI4326P8wiisCoAaFDtP
RcwIm9dYchyXHy1HmJx7J+k75xLWOem3VTMpVJgOguUyT1ryOKiRM+TABADImc/eesgvr7LlF7D8
uI0xLqeZ+c+3Wm/vw1o/VtVbljTWGUzrY9umMBv2Ur+EaEZNyP6gcR6iGUS7l5nm1fb8Ap+fb2eM
0WmygXOp9e7fopDPnfXP0w6GBU0WzGt+rylHoY2DzmxTC1TNp7noEUl7pVG/gOnlHY1BOk1ycC7v
Qxls37by5IwwB1TO767y0pVAsmHYhOJnVwLtHn9D6PcW/Qqe55ZjbE6DEPz3nSeHcHPwoJ/e+T/d
dONAGYNtSkFn3j9GCqcDCwcQ5B/rF/iMNsT82qzjII2a/3Qnp7Hb5uaxe9OltQgmLzEnsGDpeJHj
nGHY0QE10NOkwSj1/Nac4zg8NRt5ys2nE6VpWue1ess8A6UlZbCamTyhAmTsZRTbLXhmDFY0Pdc/
f4tiv7foODC7DHW4lxE256e5tGnz+FVtdbx9Ow6w2ydgMZgoY0/bBsfYOGewdW3nLscXo7/GouPY
/Gg5wmZzmjM1m8dm+5Yrm2DRGWQWAuXNk6o8qm0QokDPbLxb/fQs6Lyk0b+351e4HO5jjMrHk4xm
13kNq2jcrcphyuYN/QbDwlkTan7rOdNA2f8ypsH0M3dgiROC9c37xyimvd6u4yiN24/QunZPEq3d
VuT5Ni10KN9y/SbBZ5TbFMHmjQMtGIG109cgAFowh3C4PlILXm3WcaxGzUdQbeYnCdVFnMAimzfd
kAsrmzmG2ecnkMY7Cx2YuIYN7KbJoN7ZP57T4NOS9FdYdBygH/cywuZidZLY7Abc8lHpx/65h/65
WLCboYbFNDALepzEMZgkBSUBDlF4Amc0z/Y6m47j87LtCKHN8iQR+vioUlg3+IbwEJhwsy34Zxzb
YDkutahD4eiH/QPUuJc04RWWHAfle8MRIh9vThKR3Rj7nKv4uXfewGMs2FvjWLApYKQKwHYBUNVM
wmGN5/4B119C8hpTjmPyo+UIlM3nkwTlrs/h5JTguXveBhNQySz6i723UOrAfidECOSgAzbP333I
Ma8w6Dgy3xuOgLk7TWAOC7n/F2g1cAAMK2ltUDWfXeMlrWawDorbBDGYqN4/xkxtv2j+NXYdh2l8
XyO0NqdJq++2QKizoHrTnYOwkQC2BTIM6zefkXiJ1GHnIIhxsDVn5EOvsuY4Pi/vZITN3WnO7Pwv
rIyGEAYT0uau/tw/xowAVk47UO1A7Xq4DsLCy/TzGouOo/Oj5Qibj6eJzaHIfvMtOHBSF4Zlz1By
Ho1xgMqZhWE3NKIjDv1ae46j83PrEULX3kkShBs44wYOJHt8fB7C/5wiYBvOfQK9E9ZHH+CBOYKX
gQ0WFGKCYU/7L8SCV5l0HKEXTUfw3Jzm0oLbahu+ITKgiFqYQeZ/Wjgw4tWgte1qUMuy6Eht+50d
x+E4tBohcfv/qbz59ZF3308F9LbVdrI/TvDFqXf//er+xuGYw1HTp3xw1JkOqWLx8Od7iF/gG99P
Kdx9xk+J5KfTgMbNHre6+vO9AdIbg71ViMJSEYp35xG9f9fCjqHdJQzLE2xYrQiQA+NzqPP+Xbbj
d3++J7C8FGg6ZrAFzoKpIwKBUu+UXri0O2wPjgbjsPKEIQvO1/t+luNlnvRwesL3Hnl6/S6r08tc
ZpX+8z2cHfL+XXF43+4W7d0eYijiTAvmFBkUBZYJ1++3V0Cn4O3o/9hWD7V1Lpu5Ssx5WPmBWwfl
mkgm3XDIHNeuqk+V8S1W+IqbTSSKfKgmWd05bhxRLTKeECENzd2GZ3dFTi7Mit/whsfLICv8VVN+
6+pk3XCiBTPoRuZJK0y5SEwjEyxqHLevSSecwIGXjd+JJCezrOfSzaivRDbcSqeORI+GDQqND4Vj
SLfAbKu7+JY51ocEZheEGbTnxFCpYJfmxPbbyrOKQKCSdSJAYKRK03XbTn2MthHKCrfPY8/sbn0+
RK4lyQenv2oS50a1tmcM2Y0awm+hohtqR1/r1rnQNDxvlb/uqmwZm2oTo6FxiyodRF1T0y0a9WkI
i5vQz68av/ysEzXrzW6izar2Up99JDi8rFn8rVFgPLWLT0kOx5QEFRZdDt0MVOYDLeyVstHayqCf
4gBsDpj6RPJJIcMpTq2Z7+tJ1GabylETOOdzBkXEpnGiT0njzwLUWm48aNMLsgdcRhOl+EKa0G2+
ziOBoUnk24VoHH8SVCkWLIknmPbnVmx0glJAlcRzToiIw7R0zRJsSJoCCzNK5ibJvMBqRRdSPilM
viAd/eKz6t5X0E42QyGSyHDzNl3JLLXd0Le0oPuRYuhS0OELooMXEVVM4zAxRdwFC1pS6TYx+TCw
ZAA4rfnugyPic7FH29fGAynugh76oUhwNSk7fhfVVi901HEvyJMPOiiXdtk1bhq5kraDiIvMXtht
6bVNJzTRqZC63dSZUwo8ZJO6VNrDBQXgh+A21k4nfFZzz8mzbxoPziSJsnkug41kMHTgv1nFtS1q
ppFb5exOVbxZOUlw7ycGEpVybiKm4EzU4DzAudBJ57KwboU2o8gN02iYkopzgVh/aTTo3lL3KJbG
laV9DyVOKIK6MD0ceqVDfdf2l2Qw46liTM6dbtlyhQXWYGtrs0Xjs0XYZO7eWXzH6VwzbCZDiYg7
mN8K1pge6vGHtAGfUaZzU3bBnRySTSwBXwQdZNofGqks10LBh7LK5DTu/cQjqRZRmcFtFtMgIqHb
+0W3sJL7rvHdosgaj2bWlVNVSgRXZltXLqzT2Vh52rq8TESdOI9+NQllelVYeIKyfpYQ8xv1aScG
a+d4ZbxIwi4QqW1vuj7+1jkxFnAqIhfKyu/sdh4mufBJDJ5g3iGaL2GMdqJBRuYRtSYtDBHW5IWb
poBVkKlcDG3wCeWae1VOGxim2nGVVp/aiCJhLNKAZ6JJwMUMcDqXm7OySNc+huEg8Q1zVCSaIp4H
aFgO8de4DKYxT12rhL6uwQoTBd+IQl7dTskgb+TQTVGMLnkYFi5n4DSqKToRpkrEebooSWfAC39V
YRZPkhCuUx59xYhpAbGRi7b0P2Uq7Oc1QAhLoG4shQ2Xk3oCVzJRONIRsuxiL6EQT3HmSzcI21LY
bTJxmP7EYvheykosINbOQt2vOUTPmLLIbYvLrIAIlGqOpmXaKlHE6VcDApkbVeUiLSCwZCx13Dx0
E0vbkyIoTWGZWBRmSKcqQVc1x4kbBWU9T3VUuFbRRqJVfeM61s5n66IUvWSbLoJgmSu1tXLnm9Ul
sWvoxNNh2Xl+2Ys8LvxZTowV10Y3qwJ8GYfDUoXYmuASbsgJP2oN4ShmueX2LV7LNsrgfnLtlboO
hVORqYpkBskgPsfQEcJO+Xngr0xZSeFIfG2QatJVBnH5QARBce6ZUfwN56nvhkaWT5vQ3rQGINgQ
W7tZQGvRZBkTYc9vzdqe5xyFLrJFeW6mqhV5HeXCTGvtOSyH8Ja2tmBBPQlCM5u1fkXcLm4mDcpM
r4l57rbEuUTYmhJ8YaQAheFna6vw72OLuQFCsRcW0UOdJde4BbRi+1NbtakYWDxM80I5s7Ivvhax
Cfes7ZsGkq9LcQiul/BeGFbgYgLDZRdLAm196FUceYFTXbEkvDZV/dDV3a2iiSV4VUGwoMElix/2
o7xz5lUchiJSjajorCVtCKOhl6Jg+YXEcsrTFsJtRtSixLwT+4RlhwDJYIChuaF9t9FlJnwHN25k
y6+4KS66vtqyOvsWknQWDfXnvIRhgFDyYBrgiymuHDew0lkKu5YnsiELX5uNyx3DFokZrsrIKVed
9md2Z89KiPa9Xy+MQPbCt+hmaNl525quH5kQgf3GcsvQn9TSngA5gjw1mI8mrT7yIZAiTPoPA057
MWTlZ1kPTBQBJCMDxRDKO2QKRsGXh0YpSE7JxtAO3FfGgV9E6dZs4ztVmEs0ZEJ2kCdjcDbTfLRJ
GLnc775UvhWImCSBS4MtHOTRuE2xttvPYZUnnlK2Fj4qB6G6ynRbCsHGienCqaE1q6psinQ2D1Jp
eqrVrpEEEKQCVE3qAoJPy4wb3QwQKniAhV9bH5pauWXdddNhFyBpR0PRaMjEJjYTN2lWZeeLMogG
4TdwE22NICaHbTDrCRMJ2mAGuCZmNU1ZgsU+HYLzYJED40h27CuShegMNGskBEQjMG6GvvrUxUO8
7PKauJmCYGuTD6YRexKZ4dSpIVOG+Nyu8h1/A9pg2MW10cK9hM451siH6JaYXlia2VqjSZAb4WZH
XWRhnTOtDcEstOkH89N+5Dg4z2EEKJcb/TLMDDphnZGLGlLclGQ0nsQDUUIZ+qJt/DsZpfOE2KUI
Ng7DMQwkkrl2xyqvC/1La2hDr4oY4G/6IkJFOMmrXijY0c1bVC6lTYtpafrbqrbtSdOEk7D2I8FE
XrKPaQ5UKTaAZtF4aju+YHkVCVo00bRC5Aq6PJtDUVWtKqt7eir7vFqpttHC7lUGlGlCu8ZZYqRn
vCrQHBj457CkkCWCytM63ZPjdqmUgyZtntwlZueFht592pUdsm3A7GjKi8JKha8GtAw0PB1em3pI
vKyJqLCKwV+GeXIRRaTzamxec17rZdFjvURZqpc5m1Y8iCayRo1oiaqXdm3Wy0JG9XL/cv9U7y74
0z7Q9ZKSry2KqyUzmF7Ssspd2reDW0srXMUpvyC0t6exptXS4coRKkLUNbBeOZbiU6OaUt5a84HJ
SafJBqUhmpmS2iKM/dAjpIyQG8W1M0utbKZJhROR7WzJoB+XcEz9ra2cZFruL5QxDLlKKgOYd1At
hwoFy76eyLLZ4RkE4En+sJDaEbxW8SrMNn1cmZPMCixBexSsGa3WRR3Wrkr8Eki7DtZ+layN3DJn
OMR0yZOaLh2CJyEl3ZwalVBZdu3bj7TL/Gs9YCBgTnOf56pZh8xs1sOHJKSbosSxwAm3l/AttzT8
UvCALrFvCxk0ySKpomRSKhgwXJvdsmp8A7n7H2NmAcWhybf9K1kkMTB+Ngg0RNdRSttlhFS33P+U
MGFnLFgxyopVlMt62lnsc2YMtVfCYHWHmn5iJtXTHA65X7ZhjJcU1t+k4sdrqwusCc3Ch7TqraUp
O5aKw48kJm7PYuCOPnyPoQpriQyfpiIJnVXaaukBzYkh3vFhlqfWuswbY6UiUiwDO3P3r6xWQjnl
BDRzO94UXsMTY7V/0rs3H162xUcsfX9K84pNoFCRIk+rdlU5FZpYbZEIk9FmlZoN1IYMSECcyXZN
/ZCJnZ4kehVs0sG0V3CMmL0q04wefvKJYh6pDCz2v9u/pS79ZaaHJaIRmex/A0eU2CuaZeC8qujc
WpvnCNvnfhs1jwUYW3Sm+hwrP/O4bdJN6/spVDR1s2rLlp73hrGOBmDhA2mvZaWNTZXaq6y1OlHi
NlmVrEY3hs4cz8ppMNu/tIdwg9OwmLAWuFnRmtZNIiO01kMXirZJcrdHaTFNHB54lcTtl2IIZqxj
8YfYtmJXxd3ntGbpx6J27EmSAUGIMxvoOQ1dXENvh4yC2PJdXzhSrqNdNT6q1ncLgDGsyDZBv8Og
Jrys1hPHsAaSq3pepTqbWf5kV6vKuOcezvhNrYDVYBPKkqbPBZGQvf5fvp/A5JRFuQlL80dqgdMT
q3eqop5r1t3aQ7lRDMgkFIJYxg9A9i2tI1HTcOmjYfbfvxukl7/fOqNwAiocU2PCcs2fbx3Iv0Hk
kNXzpIc6cVcw6tq56ZIeiYD07kDMuRnqAGa4oMef1KanLj8oJvd50SsZhE9/AOP7y//c5Cn8u2/z
45e7v5/x4xVsjTj84Y3/+i44wWs3zarHb9pZ8/2zwJgn63aC008v/iZ+/ULeOvwdj19cfJ32heE0
ABCdvg/Ov4lfP+ZCfihfT42epS84bwMWO2EKvs/3R3F/l77gjDTKoOqBo4jh9E04VwDAfpK+YFko
nBKxX0kNoxymcEAVe5K+MIXJUxj9EGWeVdDne/wJSND7nl6/lL5gC+PfhhR8P6wMhs8EM0yTww2/
9Cbe0DzP+wDNq6H8ACe8lqCDZNGEre1KAjEPosx16mzGynKWDGxVtW5MGjSjqU0SkWK/WvZRC4kZ
6u+FxTZ5E3jI6to56lSxhAognjexNYGTl5plWhi3WslJ3xi3A6qVsOvac0AJSDBoB7XZQyHYeD7q
rpjMQR7gy9LU19S6HbhuhM5SECXy8wTResLCTfxtGNRd4XeffFaYUzhtOxF90H1p9aX8CBwWCdWu
Btns+FrxJdLB107W5TINgcIX9EpadM21Rh6cyDFpjEX/TWrlEUb9aaCzOBGMNf0cdE1XQqmzbM0g
B+qfBcLP6EWeMWupc4LnnNVebPs0ESSEchgO+FgMsPxNUCZB4SiG3nP6wTOy7BsDEcKFfHBRKqcW
0NOt19flNuoSXzRxdKXMj4nzAPvpbrBsziPp3HawWEukO5aR7LgLwHcl/UZNA2wBF9w9pbZIjQiq
OLtLJyotgkleB7WAPMOh8h0MqHiz3nStOJTCMH3idQ6QJRYCyc/Ip8hog+kQyVk1+MSNJdhvYUwn
Cg56uvXD8lNuezVJslXPNEgXrFgXkq6SEm47rWtjCXRV2DmRl1atFSg4Wb5qbKMWKGyCaeYEc9wH
8iI1q4eibepZ2EWDF0rf+diTHn3sB7QoeuRZpRkKq03RvG99KJSHIPVITNGcRx8wsA+ROu205CG5
aHrlL7hMtItVXU1j57Jvw2ZZA5UTAx6IV2S3Rb9jeUGnXRoiMIUEq0Z2FnJLp4WChqOF6gxo1ySz
3PFI2DcwaNCX2q9BiFFxu0y19dGWWTilIK4sZaecRUfnkgH8PDEDL+VQmkTJo906Ny0wxTbIHwZu
fA0HP5+2VtxOTL+HkoNMoqTIlxqU1szGs4xna4VatbQQ1Owy5EtumUIO2vZSuC0o2eOrHObigWo3
VBhp2npwwJ9rtiRfdD3QWAWCZAO6hZvT9LoYImBRqP/adVY7iaxILYEFrAPaxDO2czW7I62XWVG1
43zZcv+k0q72BgOKRCvLiqUR9JYXlCgHvQm4c7V7IrUh0jay5w5Ks2WXfJbK+UxMkJCUbYjKESSt
7mPOZ0EFhWikMigLQF33UtWBDK7MYWLZybd0x473Q1YCfYXwIqGj84eEpXcqNf2pn0yCutSTrrQj
EeXMXLTAQ+mevO+efCNZyH5oZ7buy6UGmrWMhTHg0O1SP/dAQrfdKDQMETe8mzsF8/CuY0CeOI9S
dRtH1TxSXeKasQ2CcUOHpZ9F5tJPg3zSZioRoHHqVW7qDwpqpdkQ0Q2nEZ1Wsb0pS9uYUSfxjCK6
ZKWKhbZD7bYgxlRB0C5bnLdLi8hJUiXDAkrIaRWY1aKn9UUI1b9bwJQ8aGxAnvo2NSdJqyZKG/mc
1YZyqSal2+wKl6jheKoa86IsQXaSNEAuq8P5wU5pX0OKbqdNXg9uZpJc4LyZ+WVnTMI23PJQ11MN
b0KsKZYqjft5K0t3eDBjEE6t3ZMPBThvr+K2qqCiBtULVW5WDnoJSsOmCBh0LZDgOI/SRZdgV3es
n6PdQCkNlIBer3sg+cXSaRWQPcOCWYts26Y4ndY9ugxaqLhrCAWuyvTXnllyWuSs93Rt2TCWyg82
gkhjMECplDFbQp2bu5YV9VcJ52taD6Fnp8YwqxZ5QNXl7nTXDTeByCdsWKEISHdHprxTbDkUwY0K
u2yWOHkj/LZlEBG4F7U9WpaEzGioAQw7frD6NphQGmSe3fb5qtKJ9EpqTsM+XuwTUafIuQ6iwuuD
rF13XXydxb4/8zXwWBD3NiCp5FfKcWAeQamPvcohbpX68/5VEOpoyrAcPFzdtZmFzi0EdeJgSxA2
EiOY5SCSzus6CNzMD6DXfRqCiGUaHmjPZI1K67FqwmWqcvUh5uuWEBD+eTVsrTDfhCouRJrCBA50
tgZJ0cF30LVQHvbVqjeLbp2lldtZcXVehxJPs8GqhXKKAqYcsISZCx9B6UjaqHQDx/F4bxUzHjUw
jRFXMOo6P/AyYrRTMzH8ucYpdYecsiUMfD11QKkXesiDyyD8SvzBXuUlSaa9KtAk7OpLNQwcQn4p
Ydj1vbDBp87zLvha+BF3SRe38xjxhW3nbGk5Bl3SUK4VcfiMqTb3si6+0xUx17af21ODZngNgkQj
6kHHHudEekZukImf+FTooNITS0cfaZ8EIsK6A9nfr5eQ00svDRO+dMrwjtpptg5qKHkLCbp7XLR0
3vXcWlZ5xQUoF9W13XvET/SFnxUXoZPnixpqiFlcWY0LuixyfSSLZZo8ZBiySOUApmXMV60k9QKl
zo1skTlvgZFBnKjz1cCRPU+MJhcoC5JzEz7L21+ALswmrKhnEJTaUMj4MpTWJQiGzXWGMzrLdXBV
G34lZFT1G+pk2Xmh4JU0o6ukNuXUN0HwDPDCMPBHv4r9L9q2Wlc2cXGukNs0UXzdYKgMGWmWvIMC
GnWoWnImq62CWQazNZbhoNMJ1ok/iwiPQZxM6lnXl/7UVNGqaoghIQ7R7qrFesGYcRm1ufOBtByL
qinVCtQPHERu3ehAdAzred4DqkOtgMYhZ97y6ibndTpp0riGYZVsjdq5wgZNL2Kq3NpuynXAWb/O
inUN25uEtH1rWbPunFUN9ULlkGkekIuB6XYq44u6w8GCkyaYqAbeNFDgZYXffq4HHlyiKptlVulM
7Iq7WQFD1m/wNUC0HEK6BnZaXRl9MUwpMj41Mk095GTpbRqQ8ySKZkEcqbXfxqELWWhYmeo6HJTh
hlabbIgfml6fonxlaXINNXMgZKqMi9Dsw3ODQmjlX/osCC6BRJhuHPvdvCbhLIqiHmYUglwUBqtv
GyJTt1ZRvkRa1rc1j22ImaAcDgPIpAS8red5eZuiT0ON1DxoAZ6ciDRU7Bzlti0M3gMcFgPBK8ER
nUf2cF1JidZVLONZZebWnbRmHNd05VRD5iLW2euikivDsSD51lW6jqLh3M8aY1loq3Cb0Bmm9RBD
3i/BBAyS9qwgEq9bmA6Y+52zNjvz/xJ2JsuN61qzfiJGsAObKRu1lmW5K5cnDLsagAQBEiQBEnj6
P1XnH5y490bciWPvalyyCGCtlfklFFcRWaI3hfVV4uozCxmHfk0YRq4tbNQ6n0Zy6OiwFHO0Qvsf
2uHYxyK7bWa65p29GZdPr46FW63SSF946tET23WT15/Hzna7cOzStykKP3H0FdHYLm/ttuwiaqHZ
MKw4dGGidhtV+N+2f0iV+NV1g1dG3pgVrtPkA0Ilp58hl+bK0CLWdvah9k7xUgWokFero+fcQljA
gZ/W3jB31Uhg35B2XPbom6e9N6ewaRyNT3QjSwmvZDpAZuOV4xHcvtkGL8OIb8fl3Ny2YfmxzAz2
B03HNz/c8MJMzH4TM2Lrjdnb5NKkEHB4tnR6kxC2SrFtONWVG3/CI4KHEXj0LEgfljJNwqoxw3cq
JnOiNjJFMkiyk7N6k7zMxoB9d+t0JYOoWouDPh7CpGrs2FdBq2GQZUmK6jG6Ylsw6HSJfmeC+8cm
kn1FyDgcuPP3CU47HFNTWDQQUC+t/jMLuO12TdE8MZTzhaMhNglWB95Xz2P5Tgo0yc30wzYBHEQK
HRWth9kZL4mORNj44C22CjuWnKfc8YoK2WPAS7OPu5PX9gm5WWtEGWXTA4fPWHS56PccStfjkHdf
+C7NWaokK9N0IF8mp+E1Ymau2xySPea+2jVb8LFgNlSOPtMNJoCDHXUYBIOr4PvzMQjwvnc0rscF
znAv5Vp4EppF7pio/DEyu56lwZ70y98tGtgL51tcRun6Q05mrUSE5tBvIni3ND46F11gb8EcgPyK
Ti0vHDS+J9M3N80Iwc7x/sox6o6Jd9TjcKSdzmsp+HSYl8HtsNBM2S5eWAq6xofMjocRvvsl9OxD
h/I547C/pl0zFl3GbCUHrHy4vaqa8Y62fuJd0H1dKWzKhzHkMTyP+YgioU6eHtqjJOSbrS7YzV2S
Fn4O7VDTOd23ZoU/q8Vw2frk1urldc1hyqLzzerNjDmmYPowqhEebxgO+M4OW4Lmh9nhO8MN/Uvg
2u9V6E9VHsvuiuMG/cYYzM9Tt42FZexOBCx5jVNyKZamg8oYpWOVUgGDBB1GlTT0cROZfmx++r6/
Fjyfp4OAiFHMm68KKeLouNj01s7ectg2mInUtGBTktErY8P7h7C/OKLaApUprGc9sCME0A8bsb2Y
0v5NNv7Viw3WIhMPzCmN58P3sesKluOpdWOHn41sphpWqWrCGw690w9PUg1njxps9RUlfxX8IXcx
O2vu8CY3UH0hw9+8FAuzC+pW+vBYx+WP07E6m5Dj1cvka6JcwLQ0qkrl4p88ty3Fmq35MTBdSTv4
ztOc6Bvfxp8BC23Zjy1F1xeFRTDE/d7r6Foba9hB9KToeBcdbEOiKhvNdkB0rS2UFU8tMwBBhiHc
BUm2nEaX/VpsPpyJ9XSpZXhuSNAVi+LrQ9qs11gu9Zq6/Jb3nb6Ygb964plEmr0kGW0vKg6efI+6
02iGZ28aYA7kdE5gGsWXTZgH0aHRY3H6MLAkvzKihkKaXS5Uu7dLHJ+99LcPn+gcwqaBAajwLHt1
8oeXVc/RiRv8Fgy/Wic9PQqvb49ZuGLsDul5pl6ys3PUvMaZhlabD/Xmxk8Iq1hBwZOcUvbThAVU
HLXbWPg43+mkAJ8uBAjC78rIn8QuJ3yqsnvFTRv4KmIT22Gx/lD2VN+2dMbqXTv/QLMW5kkCky1J
p3KcdFrIODybIVvOXRtVwRCgQczmV5tbA0THa4qkz+fKNyysQ5+0teQQouG+QHfNi24h3SdKdVgL
2IqnRK+Vz6g+sjmuOkyBR3yG7htlUu+5HbwiCaWoJt8LT8lb75XbNqBzUX2/2+DfFXxOkzLn7D2Z
erQ1PfZTiPd7hxJQjN8rp9ttc0SUzpjfwWZeGYzFfcfJIVoVqW0b/1F+/of0W7gXgfhFEj4dmVt2
+dglFwzDslAQ9Qs1JeF7FB8ZIkNvYS6/+NpkB5c7NK/BSHeZhqSSqMsiowmT9izPGqQW3FI9frFg
fsE78QGoZz0O7RmtILtJdxhmlB9ICf0HWx5VKO2PhjpyxJ6LKqti8Syi7JgP1B69tHswRr8H0D7q
IM5RDthwJdjiZ89bw2KaAlk7EDs3GJ7wkMIjJfPyC18qN/KSqzF9YV1Upb3ZeStD/5tOWPEGvukU
smpDu3Rt2zmsYmPbHYXslHjzHi6zerBgAsommX4mqRCw1WJasygG3tW5Z+m1L5tB62knr9nrDzt3
BuO73q1TMFb4ta6G0AafWY4739v1SbvuKCfQB5cRp9vSutrjw4GFZikFxJWqEc6W0q1ZhcckSvjN
eWmCL+XEUD+Byvlh1gHnzTagFOpwOmjnl3jk9lGvWfyEo5889SIxRdCjUAIDuQEgy86Jn+oy9DJ0
ZGSr4O23P0Nmjhio+k9haR2nQKJ0q9hF5FGLTn3maBEVLZ1iMMMnKDHzpucrPr55LjL8WFXCmt8E
TnPppkSU8WShpHqiO5puucnMRU+zF0WlyjxRbRFkDz+f9cF1+KGT1vOrjdgZbU3ADhOWnBomGFNx
sUbjH0Ex9QdUVUE8G9BVOXuKqV73az8tqP4wCP28JZc8CeD6WJ3WSxZ+9Q6+qKKXXvbb3qKga4JT
OZNwkEMxPIa8eWh7fzh3GTzQSItXAvom8pN2p3X80q7ZUKglPE+trk1OXgflmkqcNo73X7Fnc//C
Evmp0kXciMACxdSXUBhL67aUmclRG+fgmntVqk9zx025qcYWlPHSWHoBM1YIy1eQHmAf5iGSpcex
SZNclNM0psA5sMKGsf32zFqSXP0IdPyotP3a2vBzono/NaAatklepzXS1ehwYuVLxXoTveFdNhNk
kisJx59bEx/4Bq1btDeHOog+R7YgPMELOFtAyvgmaYHa+TaR/GnM2GsSrlEBiATqM5DFv3GbwDEc
WJ35FCM6Op5C2vC6JaATQ7LXqz5Dtp6K7M6HSX+psI/f6GovsldvrI9pNbTem+wBhUqlGaRbEFeO
MWw5/TOyEa0MuaQtmqahXVtoAAnZgZvgxdaJH2uIxpqOIMugjXjoN8gqAOCYBy0ZQLwNfwvo6s+w
fWIMncLYf2BNfsbCB3MmI7obk/nnwuJ2HwbNe950v/jG4z33/PNo9XpAjS9XFACYU4U3czTZoY2L
sAueiYVwCo0CIOW2VhwGbXpfvDGDvOI9p4Ea8VKi9Azx7R0IxwDTVo5QCGJdTQA7YzvmBc26t3iY
gd/1813QxpA5eK6K8UZWgbfVevZUOUCzHCY8Pl92PzX0QWAsSYMWMyqXFT8sgNS/vZc9cOqqcEOd
DLY6Gx+AbQac4MHEsO1SwKkF9MtvnW3fqTdCNoZ8AHYSvZP1D5Pw4N4G9RzQpEoXAHYKavK0qT9J
23y6ZHbVtHE8p/5Rd1la0y0+o2cI8+mU5uqATMg5jEFkxo4/aBpysBXSL0WQPg0cKo2Z4N2bZT1k
K2GVG+bPhme3NOCm8B2m9yCfzxZ2SJDyQ5yf1Gp4PUBmwTANmqwDRTa352kcf9EUjZxr292kjLwE
6Tlf3bffC6+CmpLv/E6fydp+03idjzxbS+h3T51vg2OgsrRQbVfFGmcU2OiHBL+FNAutGjZEJR/n
P40i69UBMRIB/bWGsflAp9LhiJEX0qbgxNb3FD13GXuUQfBGZzdEeGthWpNiHbX65I0PNNhL+XWx
kByU57IdLkCbAbzRYiFQvG2OHYAHZwAqT8fNDWFBulgVK82iEvfVPVKe8gcJv8OL9HumglNijqnS
4tOPvK4S3l+vC/VJO6y4/q4u4HNyi9Xr2spfhMVBtTU7JydZ2BQcCTH6jeXbBiByfsLdURBtwv5h
ibzsFPbGACdCZ9YvWAiwN9QrQUu7BR4qh8Q0O+DvxGYISj4bXbYM06eM1Q+MZNPPLhkxt27GOzTE
RRXx5rncGoV3DpJXga5RHzwgQEUulksWkYdcjjd0d0GpnzzXwIr3VrUHMknBzQpWqBxcXMLUcWYY
PDcjH+Von5NtgTMQqtJi9qzkHN+SleKYEa++A/ItcnCvtI/Hgq2ZV4ceFHY1eE/R8BjMOHjDEUCS
Hq5u7Z+dv4ygqDkvu0cxCdCWYRRXAJvZee7YlSqaHAFwfTah/60BRWLlY0jCHPON4yZYmmHv+cDX
o/mbrkEP+vDSGn0v6sbuUkqGcp7Xse5nRWvVRNMuT1i6n7H+up72D9Lv5VGiPwDyAz5q/cFsg8c3
09po1x2j1bblAmTrOEhThFPzt2ndX8vj+EZ82Dl5t924xiTZchSFu2oFtGco0hZngO9kXJHJe03V
5zaiMBBHPxgB4zYDEFPbLbCZqucw/EomSs6i9Z4kn4/LNnSn3g+WKpbw7xoVPebh+I0VIUCimWYc
gdU7UeBeZX6ROToKGEsUUP7ytpoWlqN2y0PUj8d1yat1yQBRtMpVYpjeu3x5TtSQABaGKScWUcAJ
Qoee4FbbngOv0P67HYB8biCZK93acGcmmzyk41K5JX2blR8UvBmWOvGH+TC14Tnyuz1qndxHXv6d
A0T+6P3PgRmzi6AHHKySeqesFxycAx0GAaY5qKNOVow56y7k6Y9IidcUmnPd5PP2Y127cnOwOJt2
70T4uQ4NKUfH3gKjgFYGHj9MaTrv2jakn8GUgQ8T4poKeoAtWeBBZJWd2EG2HwZt5aXLu9J60GBd
0p+hwYuygYzghH8cA3R4+WgL0US6VhFcwjW7I1Hhs4czEvNh8No1DerRKE+0SU6WqQCe7jbtxg1a
Qox/adQ2Kcdt+CNJrHdD8nsdBbTzMWbVwL0BEilafyWuWuEdAzYX0RD+nUVbCC/poAfApmTTpW/c
hpcxenBv9PMS+p8WL27XmBQebrr+FgmbTp7w7S1Z0puZcW6pTe3iCcwiSfTdDFmnxz4AXm3PPgv1
zYYDpKrp1HT4cxM/JrBeD7HMjpDUXZWs4Z7CeytXKuyRzONu7Iw4Bav+AR47K+IQhLCxxbKlr8YN
b+GiX5IurdtxPlCegLRcxZEanz+NxuNPHdrCEz5h4oWOxj8Dpr5wlphHgmN1iBLvCu8rGS9iWoYH
s6DI+ml7TJkHlSzEKA0eQX5IxE5GoPMxn7OnTagntNrIDLDomHk0ePS4z/ftiFol2ndOovBBQDWZ
SOM/YQ+jAVaoWyg05RyP6C6GvogSJBIWYht4BPfcidDViovhKzI+ZnK9rg5TNwqrBVyf9OpmIh99
Yaw+9K8WINVBuuQTHwDY7qUvbOnr/sWGBO9b64NF2MbaMyarNGTIbIBEgURltbmar2AFlM0x/Tgh
C9EBrCU2vE1Bu+tkC9IO+HIZC7PPPDye+ZA0+SuPN31BgqEQk/Z3wKegO/TjKeNeUOsINaHL2WlO
Yft3qupH2COKxW/0zqWOGmcGj85ditbLtw/OgyOqugFuarpVMCH7/RLgqGPkPnTkfLpYIKszveFC
XpztLXN7f1MXB+YQWYUQpxNcANgH6OGxMNny3Y1BUKVM7oZt9QsX4IQeAsQ31vzbjBRGprOvyYCF
QqN1LQyGypiHf3qgSBV3sCeZl7yT7q/uoj+rmx7GNInrrW/HOqOS4oeBqJe1E4bYDjjYGqS3lKZH
SwFxOCi0uXqHviZOS7S8p2NgThsh1xZTKbwWEV1z4epobX5z0IBFLIl3VMh2VdvKv7TgQ63IcxDg
HJ3X5i1z2fPWTBbGuh8+jBkSFckaYzI20D6n4ZfTHUYHx+nB4E7UUobLflwjPA20u3PuM4Cf25cJ
kiowo6jG9GtLNfT2/isP7GHLVF6szIkyHUCfGh0pcJ4I4IBti8ooakk1eN2jEezO8Tu4DdfMb254
B3dJ0zwRFqq94cvB6Ab4sluKhgayxPpFCsEuTx69O1cks2iqx1LnPIQdth4DFz1aO6T7NNN/PP5D
jSjOKVIjUxI9Or61tXZDBeYDnkt0g/b7EahyblIMl3NUZ1vrVXmf4F8lTzJb2MfmprVOzKiLpZ9g
VGOq32fSp6Ug225px8duc7+9AUkB366/8QMR4NLa27PpefDlc35zjq5vMLx2JMnGS7KQRwIL0XIC
Gj3GQEua5pmLNIPYOdR3a69gnYLow9Uey+eSqOkKt1ZVzcKeAwR4MuXNRRBtYxmR9LQwkDCi6+qw
zfujbucfTZbV8DnWfavxgBx6Ejit+X4xELCZhD/PnCuGxu1FkkLI6E2R25Ri8N+SohM4XYd+roNE
ZTU0oKJLkwzq2LQePLDY1obqagb2Acsvqdv2c+C5B8wmvfYNuakgfPD86FkrjiYz7i+EAmMIQmhB
WtDXfPslBAj00YbgMpq+DHpMgMheLVWUJ7IaA+w3iXLk2VIv0fjBmSXnO9uE3hXhGz2vph4MKGrP
Tjug4ct+8n1dRUqPFUvXYL9lPeYaljRVmq7IGrCkaJgZdhBNsgrTHn9omP2YswUfwHeHLIU+bXTp
i35JTrQNDkjbrUW8bUBQ+uEcJMu80y2CGPjEuUctcvgG8J/KrcuHksn5U4MkTRmg2KmHudIkx60B
l8QtKkumUTW3vPBH+XX/3XbdLsBKr8rLzxi8akh7yPq9d3jlSbQVIyJBek12cQw4h623bZnffVib
jnmvw2LWh34MX/3DzAUq+QTQFFbFzHN51N1cdnPynLdie0XWqw7YPZYRym6nFNvRTJiC0kFVIwX1
mBgKZXYJvEp2eIGpHS9Owwi4t8Bh+s/LayuM5vZqEgZTjH4pDNdlZJF+Sdqq1yTbLZt52QI0SRT3
HdSx3yN04Sf9vp/JVAa8y+sxBtI0czoVVsz3x+bHdbC2Xg1RxT1xqi/pClG0aVlbheELAfZRQxNX
1dDIS8NmBr8oDI4t2i4RZEUIVEMaAFIrH65+ynOUFIvRo3cPYbOdOZ5JSbJ1l1Eo2JFcv1YL25nE
EGPmbBuOJhuO0L4rHmU1sqXjLvZUWEaBPMw9xz6bDl7G06rN3VjTnw3ffujmHjjsYg89EVIkyXTq
mU5Q5c5UZhdmEfDyU9bs77u2jNMFSNDmy7rrmusiyZc/4zGQ1ivcfWiwCmL2RHaDAWpqfZMcp5rz
ST8mwQObfHFss+lrC7hfYF7vax7z6Rz69Ko7KLtZ0/+Jret2sb/9BvkbG4xqEWKo+55iRo5Go2+J
dxgBSR2G0DZ1F/SHDiaMAXSLIKAs27RvSu5Fa40bR0Ed2RLOZPrsx2TfouOqmG47/OnRVLg8EcEU
slwBM7bHsGnRfGe2WqarBM2OnkS9hNFdumHyEC3LWUfZfu5hKpiNYZ+EY1wNsu/qbsArS0OPg+Jx
L10zq32i3rSTtvJtWqDydhB654s/27dckLcuhFxou2UPoKAyKUSj3lhVzOlXPoTsYL4Xm3xYuA9F
GwPfWdvguRddUhMLXSRvk2+W9UHVtmqo9YD4bl9u3t28lVtU9QQtu8I0kg7ibd5QZLtLmNUqC+DV
0dk/6Nwd+zapJexldFrSkS/ebbb2UCROHRyvmi1bDPlLXoRkGC+xn5qolx+cj+Uou9+SiNO00vSM
gGolEb45bChXuAY3Ro6MHwe0i+9WXWak1T4JIytIJx+Y5RG9WI7/Nq7cyHBRPn+IoclDYX6R+XCL
dDg/hMtwaib8ADEdeJnTCMNnvs0YktPsMGgsJ7RdUxHZcfhCVFcVwxTWBKfX0WvzvY7+dlkXn/1f
EvNp5WsPedMR4GYiQla2QBBwCIDl4qHbUUamB6Y4Wpngb7s17d34fA38BvJBkn7oWO9bkQRPgaeD
J6hzQWEohOEItjCsPVc2sOT20Nenelt7IDCGfPit2cH88H3k1SyTKFIr+SmCdr324W3LH9tFhj9Q
J/Bzd8k98kgLS5yGppKFNU1BU/F2WOt4UYhr2T0f8FxHDi02QBSvpjkOMnBnDmHe6H0xnw0sw7Pz
p35vN33DKhJ7s7RVOjcPvTehOUUwFWlD/ML4hBBwUmfTYgqF+a7gU/sjHcvAW8TbtInrAp14J9dm
J1FmagY7r6TJUre2Q3ZWqReQUU+2sarMe4butH+2SXYxSv5c0qwvE8SLgNuDWOGbrBOFljhMYEdZ
ELHL2CMSHEVVMwK4QuqTV+n0a+56uNO2RBt+IjPSpwlCgMY672Y2jhZyzGF2M15tQ7QjC/KscdK3
ZTjcJ4N47veS52iwBALcjUpRU6teweVBK5SXY+MuTgDXRPCMYecpLGwf554lB5sKdxTsHtMOCcRl
jTPVADgsl3T4Nij4J4foa+/lbaE7yLtxKH9wnIvQtpsraJShWH3ERaEazBNyUkzJQwKs8sQT6BlJ
nqGx747BAPYlX67+jD2BWLMurCKw1hqxA3n1LZhRe44rJhCeMTiX8XZHE+SmEIN66VJvrkaWMADE
XfqYo4HKHNKeHDxVZbMRAgvDFrR5fJHdeBzSnFTUJDgJiHeZlfjTdJ3ZYZLe/J8Tc3Dn3AaW9plo
a85TOi1Hrw8O04BsHxEuKXG21W2EfDfNs/jQA4yxEHA7M1QDMUFFpCtN0pFHthhAjNDRUFIxwElg
eVh2Rb9hWYqlr2EBYRpb0Lk4+GZ2655HKTB3zc1bOH8Fk/e/PHDf27Fw7ZxWcwsHlMVoVuxIGoQi
FdiJO/Mn2/bYxr2u/S7446zgNY3uqHLXiJOFTqVssh69cSFHMbFH8G3JDgB31xeTP732edjvEP4O
kbLGevlnqBkAhHRr+Mm/p2EQ/kcFWdpd3yt2JPlSqnhUJ5BRQ+kpiHMbe4/blzQIHBz55jnSvdr9
QzylGsu+mcMDyTaF8TCEJn+HLVEJrrEDQpbjPgVcL2H20Lu3E3bYBdIzxJVlfJ0NHU7GLsGB+TPw
ifWKEMWMCwMggBfzsvqniSBLyRqK1DJeToPL/jHaAY7j3cs6+WDCLI0rkdql+A/97e74emuWZ4jd
aueNyGZ74YTUomkQjDUO8bIImh5gBNfwyiP6ppvR7gmaANuB7FCIzvr5fWsKPNXEMtx6gLtryzgH
gEZlSHaZp64xgIDd4Le/xmw4rCs2R+KRtuxZu6CBnlWd57/NbNTOGiDjQXJYuxbC5NyVjmMhzkI8
a9ThvljuUOlw5269VH4NvgjrJmOkRyg4rxzCKTVt7M87iQGbJn11vs5AHYLmLIOJxvuUDAfNhKhn
530GUCBgr8jbEjSkWrVMa2zbCzj0DrZo+Cld7p/gF+GLWodjq2AQM+SZY4oeJg9dcE+0o/EiWZWE
z9wfsxpXH8AS6zGr378ozk7YcNveZb09rbz9SCSQ18B/TBZ+Xi10bU2RKWuD3UYkvDowJ4g1oza0
23XK2JtLv6KMGlAdoIX7PN5HBMHCMSZHHoR/qYcMY9cjyc3zJijjvsNjzrIOGpiKawXECW0mRyPZ
8KUGPoiUEAG2vQTrexQG0V7hkMtTI48ddPdTw5vshBBHFcrUK7IoCEpoUneWltnkuw/DO8IoVcnu
icOFJlsZLuMXRtwf2RZspRXpBQWwLWJf29PQw+XPhi7eqUU9A51e61akzznGAYKJRKzLHuHmpuwl
VE1r+zOUZwXcCbvPw2jzMm/Du2MxUtmD95HMW4jZtwFv3H/9I4dTdB//YZ0tRNR93OU3DA5onuwX
4fdwwOI4wur66uU5PTl/JzV9BK0tAWUuCiHH4UqpQ4S6kVsJozk+SVk2OR4ZsNOdT7ATNEo07K2g
8nJImSMh026K+pd/uypooIasIZtrhOzPXtw8Rfje9b9l+Y96/vfF4RaDpG+udEMMYvFuqULOBIq4
j7SIErsws+99kJsdmo4faxrTAqWH7iyi29iBIPAa7e/XWQQn3YC7s/4Djm2AyfdXOw2gV9R9pfiN
351jSxnC8tDGt2S9Vwf7kwVImXqK4lsQRF5GpAmK9F5i1kZdicO4ogZcWhB5lybp2kOEMykx4rlH
PmEXUDfjTEbgtR4N/ZPLFXVu6tBjAHAGNSp2JoGo1oXeYVH31d3FJ07xkv07br8wGh9Ci2E/gfmz
xj0EM9rslYtBXkbimKOfgjCH6FyjXZE3S5UfWvjDQHW33xDIUfeJhMWIgv5vA9IIR4IXrnAyPYjV
LY1Lau6HXMhfdKDryCv6mT/qgOhythvAsJY+Gw5DNTc9Bf6xSwH7FPk4Y7vFA9irlGNG/a841P8j
X3S/2Wf876we7k/HLT3gP6HKBci93NNH/3WzDs1XjcF8m0Cod38ciZuqIxkvZAIzyTLkJTuD9Rtm
JD4BPAkhocA1s8lXDhnv/5Odw1/6v15MjItaSRjfP8WdhOT/DA4yY3Ev9TwcfB/4dEriaddbAeSI
+5dwVC+YSCqG4HLhgb6CFMQmGB6RrOYgc+CWB/o+DC8cW+shbbl8uJPQkJqfR8b5YwKlTJoZl7xY
BvVpa+qVZbJKQ+ZdY7STXcohi7dtdFp6sVQIFswPTZwColzgdAbtMpVL1tlTJtE4rVzs2yDmz8sS
xgDjHsemaf/Cuf/2jZ8dghDBcCOAGqHkIAQt4cf6Qjbl4un4DVFnRAJoCSbYv3lji9N9NeTYc7gG
ZEBvHxP0P7RH2aQxwvFrF+ywHL2fAxje/2HvvJpb57Iz/YswhRxukZmTKEq6QYkKIHIkAn/9PFTb
Y7tdnq65n+ouFc/5jiQS2Nh7rTctpVlUTxRlbIStPEEWFrcpQfwkJpeHRWmp56WHdASHyi1epLo5
LO5qv4jEWt+pSf0mt2Oxjm9CtUoUGps5Ko9C3ZpLYAhsBe0gbUuTdV63CdukNnXeoDxPzIep7MQn
v1hO0dpKhfgVECWP4czpuhXf1NLtaBigMB2sBJJbJcjzCEFblZoLUasesNq5FchspR7ATx8gfpD8
ShDfcu1RHAXNPKpN/thUgNFuX6uy1yT1QFxU2gXIs55YdHvNojJeTah98UiUhS3JubAGOfzmqJCW
2czbzFJAxFEqzJUaKUFijNPaKNkEq7mfNigFBadQtZ04NtV1umWxbR44JcpPhAaJrd1uIayl9mkh
enRNuX5NoilbC7CUqNpU1n2UrW/qg4MeaBH/svwiC/ic8kf6ju0kNOrc9FC1EQUyqI9LYVWtgxf7
V6llORALFhN+lBn9dNa+Wkb/IeXSCPYJFDbOubhR9bZYqFGxvz//lOrDCNjxfFmyoDaK3Oe+WVei
HZlN3rBejAeIIGy/ON0x5MWGjFH/+c//voeULRCjubz94x+KuO5dfZjnMCJFyUF+li3VHt/0HS+b
/WhlSlItucPqaMriplnTsZuIrcDgaptTB+Rjvqop+oESIvrGpCynio0Hmtn8VM1Vs6ksXXTFLBV5
KsFSH1RSqEBItOCZLE/duEI7VOzFwojDWlccKPl5bVmjZec64rFbry90qWl9WWh/GuEmc7J3nAAV
KAZur9KWq1Y9Um+iqo52ecPSv2NbdoqbrPpxFWGH4sLu+jHKMWhk5kZsy5RKnGwKDbDwiP68sgvT
SheR2kF4R7j2hlJ2pDqtd5n228TDeDZR0mhSH3tdBkqHMlNbJano5xHGl8zsJY5DFL6GnoIFzsbV
jKs2NOVBXUfx/dQJcb2ZBh0eU5r8pFZGv6/J6DHvD6C8qs1drlnrR+oDKhcgR0BTgZXo4UWTbkN1
VIRSKNtUF8clSRVenlX3Vaq0fxhTT49IBFJc3QgtmMZxxQTm1oWcbn0Eo0lg6I8rEG/rIPbLA3Gu
QjM3E1eLgWX+xUFBrN8/HRSGxiAU02SrJ/xf/aeDImslOdI7sQpRFDiUvq2jSmW6FOUiJZlEjmhQ
sp+WdYxjJkcyYCYV+neygxgJnazlQdhJDY1SWWIigWv5BU38F29Rfjph/+tZxlu0dJUAO9VUMH/z
3//TWWa2OiAfGqhwklLF6+JWckYTAg+tl7wS844VXxQpiVC894wMsZ7goWWuKcJ+SEdXEg95CfR+
Az50hofZB0M7GRsdsVpSmZqDLkkC6IavAjOs7Y6CHqizkv/FKShhHf6nT8H4X1IvdVMViS7XSFH8
z5+iFpDSi/NUIRsrm40aa3sMeLZO8+FqklZuumJZV8M6Zg8Ew2qCZCpVGE0Eeew+I/r2+qy2SeJa
0yd0Eqq5qhHQ6xZ4wv7vS0Ilwva/vVOV2YWWLDF67b9db2yIQlRFLUr4lDQBmTwNt6tFPZTN0S2J
1joN3fg1xS2BXmb71utf0wwVb+hdG/Qlxg4zKla6UpbuFA1CUBXWpWyMVVHO09pExO21GUe91jYW
BbYs21NU0LCUtbYcVDxkGgSoXReGEgxjK7tWUQQyPcWFcK+f4bETZnM61HWMBjpXwzixdNyySP3F
HngnMxBGgOwnoElhK8Lk/V2a/2/I/xdhlJJqSKyS/9mQv/hmXsm/h5E+sx3/7Tv+zY3/DA8VVYX/
SSraRErS/+PGlySDQF5F0oiF1c1nQuS/x1Ay3o+ceNEwGcGoshb/w4uvSv8L2wznz3MCqqUZovL/
EkNJcOU/Vcvi80fAi4NkkbgtYfL/r89mhvrkrhmRvpVmRLBZSZ/HMMrFXX7IOTwsNnnaDxk7+PML
fpvB1+Pb8R9dsIT01vt7+fcl7UDAupRMyjsQ6vLvC8FX3XJ6fvn7YzWlI1E2+Q0Rpkyv80SR/r7c
OYD+4S//T38nlEUQR+2qxBUFvglss0yeX/5eyTSmqCdas3YiI2qcP88l7qA8R3UIkBI1MqL8wTAc
tbo8Gp1cEKIqvSZu8xVD5UIUE/tItSbP6pvtZI1JYN0K6gNTNZyO2oef/cRNdCvm9DOLza0rEEdN
mS1ZReor/V1076UuEilnLLo5u1olhz9d+bAkJee+/LOJk0FIVJzc7QWNv2r78r5UBQOIJG7q40w7
5QsG7ylOzfN9thaGrBNOJ1YL5YloZJ3GuaeZNW0Khhj772XXdryUc+AjRQL7SgTKmuf7/IOL/l4l
SWUsot5vno3/3xcJQXAgjsluGuhE2EHDP+gNPKIhFnLZxFESTvLg5bU++JK+MPvPNCEp6KkP7Dtj
8ZRkYZyrF5SFNtdnWqixeiqKpHGzHv5eaMrlvUtKBCaKipNpNP+TBVx5enzjZ1f59+rvyzw/yqVb
jukBd/wd/zkd63+0rX+v/jrkv1dMONcJsIrsP4P43zv/+wI2XuLW5IvwIOJpKp4s75A/G3zeT/9E
TeMsoDPOTw9UPwQekBmGhjt1moOyljoXTq45y9rJoBr/bkWXPNSZ9L7eL0UfUH0QfMkdejv3o+Dm
UGkTSDh/9n3YCCdU76jbjryy7gEQW/E6lLTBboe1QdxBdNpj50f6qjNWmbQhtxGi5VdyyTe7VJtb
4qUEsOGBzhYDQiIgle6xU6aTWn+DOZoIoNSb3eKBxAFb31xcmDdSqRxy3kanEznybaq9cB4WiC/P
N4zRD05/OzmK4Faw4LDjol0Y6McXeDRF3bdkV2ixp60NlUMWAcNSpbX/SfeWZYOdygAYKiQztjC7
PJUnJfX1V/2OmPV52bD6aRkxL859chN1mY9BivaF8MSbFTbkxmY0kVDEcBAOOUS1da2/cXBy+XbD
S3LQXwULpMXr1/1pGKCjbYNiz37cA2zpsuVl8mY2HVCVZFUdkPx3tE0Okmjb8D6zBbG3K2GLjomM
1Pr9XnkYJ3Ly1QbKeJdY0lR1RNIb0CHa6hL3yjQEc7KviSTEC/9z1wlX/EqRbaD0JRwVFgvL+hcR
B1l/pD7m6vYYeLDfwWB9IoywervJvW473YKWTELZRs2FyuV+VKZVuZfPyqWgb9bYQ5A24CdzuwMK
CJj0+hQtH4uBiNjSU9D1Ivzg2TzWZogKssZsT4RTgT7Jy0/6Gjy0v5RX41y+En+6S0cqIXiLldW+
07UZ4QxqzV28Ow9SHqnvDaptpxu+DBqJ7GwGySZHsbSfcSn3MHWu+aKsQeZuDh+GZat+qj/TS6LZ
8Upf1ot+YQL4J7A37iC7+XfV+TGPAw7eL4SY2PQR5RYbWWGnCNVXoNDGFmIbs1J1GtbN67SXP8wi
bN/axAajZLENgF9bbur9V8/JT4Wysa3OY0FpuY9t7I5yjsiW2jZ1J/5oV16yEHWvekGijjbPIAUL
1aEtFZ7k9QdkdI9fa5k7xMHJvtl5hgPe/mt93V6UVfejfiM7+0y+rQP7ztx5+in2qFM18jke5ygP
J/SaeHCqVb3vlABRv3SJYI0ca4nxdEQ1SXjErgyjxbCbS6/mOICaeNjdp/yJRKXKQ5P1UPg1ZvPv
pvOfiZ7u97DBxjJs6snTL+oaDB2kb9gAWHkyRLynwHXldvSWoCT08s34TAu1m1Xvti+4aB6rxGLP
wA4Qmr8lrfUr+RQ4sZT+rVPe2TtgoMzcnvRvtXBzgwQ7jxftWkwX8uf8cCrUg4QS2EQiviAlnx9e
+w6RrITpdx8HOqCNnYXVUbq5XPPu8/GS+tK1+rHYQjH8hrPujwiU2KJaJ32bz9oalyzb4hjgFlmM
Pu0ZELV2Tt4fjTP6VcBuOX6Q1vdY1HsiLBAtt1HAvbwRCxBtRUSULxHwZ1D2Yb4XvhqETzmCZ49b
z7NXvkw3l18oowTG0b2+vxI0N7XQ4yRRuJaAKMcFeQX/AcQUphWwoJyFJQcd+460zF9SFiXNn+DF
nyB0N8uWqGSJnugDMQ2zyNMPPN6HYpNeyYG0vuJjHy21nUEsyUP5MdFwkv5wMyJ7equGc9psMimw
TkLjToLPj4lqJ70D56wN4aObS8oCv+rWRAKf+rdoY0noRvYQk6QHxa+jGBTVKy4qjGchxpYMKznS
fiJjakcUD920M8RfIvLuuRvfHDaPpPAidQVJWOQ/RRqKg6tINozwGyiEiS0chfDpcYqGD7n7gdBE
SOA0sysbvsIjhEuDOD5SXm292PMzoDFskquzOzpNlDjPLQNbHXLr1MIVxZ1x8+jjNlzUwS3SJXaI
6pf8vAWSp8mPJo8Pxv4vBtRmy9tXPDuS/SJ46iHO3zJ1I2/hM5LeeWzGhRO9tcQR2QlH30ps4NXs
qgyn+Ovp582drFgQr0KIXsmlLULQerlCibOv2pWQeFK/GcaAt9eWwLtuUsCL4tC2cUr2tnRfADHi
NrXPTbmYKj9lG3PV7gDEa0v1Knu3lsoyPeqrOVS3yu6xQ7W3ZEWDe62EN4OwabYYElNtkr3feAsk
SbfdTkjcm+SDJtQk4CLKkKJwSLalfJJJ0tEIb3SiY+6NL5WvuYpvcTwspBLIwiuT16TfZhPZF5sZ
ifCq9DL/tUfGg9f5W7p9qTc/kkPyh5DwV5WrkqbZUn6NtP1IIZMVWqSRLOtVJDrNlUwqHMOOgNpd
CCeNGJOQFIBGQujI8RmM6csDbEDbSEM4qK6Zb4iX5t/LKHHyQwnfebczAfTHro9sROfnjxrtYgfa
a1Ld2tai/kHb1J6FvYo4Qndyjl7d4S4Rtpf+JNlBTh1e3vDvzEGfebVMuACIqacRBaUHgupmjddA
uygrK3s1xlCWSdFHmWUnX+ql3ljvhWmXB/52boNodQN13CIyxjR+aTDFePURWySyuPUUmFf1gvNr
jR6gc4nHAlT4BW1rt7G1IMU4IFx9CGhOA8UrP/qDEAyHhxfvBciRBYGjK+W9CQ9kHpQ/7ce07R+e
uav5GQ/vtlLDMtArpDrEqWwKN3sTwyR6aWEtCX5ccY2Ixp3JmRXs5AR3S2i3TLlq0SssStMbsldl
35A9SVS+jDOTWAy7DcSr9S5e7t1lAHw8D5k7HAofer87zStqJd5FQM2uzcFdDwh9ypf5ptSd9KCu
8sN8GS/tmevPL0vuq/ogYIDdcnAMk+dUi+5lfMFPwYqtsSMiGHMe+bZcGq/S+fFzm6AGw6LcPM7t
kjZgrN2eZxDNx9d9X3+SsIxj4OlkYw25ooym3sZdczveF/EJv8A3C6cNpLPYX1D6aq9wgBJqrB7n
gKuLF/NxQrAl8k4+MXlJr9iTADuaPmyH43gDUw80R2lWhoLOhAgJlOT2usVqDFfMDo+Q8SM99BDr
kd/dvTxEeFzBvmdHFEL3IdBJNit86KVe95VPpMnEF0qfXtfsqm/OaQuHQeErr60t3wKSpjwh6Lf3
foE/TIb8L5xm15/Fa+E+rDcTTzqJx770tDfiw9jASUQPvxipbvfDsT228gY51nBUqsDKFtl7MqL8
Y9U3ewTJd8tvTtnXkwBVvHH3nEqAhI5wgGTZ7MlP6RGD6B7R4gMR6KIrJEs45G73wCRBoa57tRSW
R8iA3HDKHPuby4JPP+bOibbZLrrwju7zyMNMRDVqz2Ao3bT3aZusX43ynDSxwqnVQzYGLfKA+joV
4f27QQ2NxQH1i+LeF/PDp5qQduOCa470X12PD6Vzy16h5oRtIWb3mQJGW2YuNYDgpTKSH1Xf/0Hk
/rG56KutpSAQc2q2H2iuhiVJGnfkCfd/e/X3d39fYpX/aokqFYbZwkL2Vbeq77qj4Kh32+45DkDJ
Gqp92uXlLSHr6+/VKE3/9qoQBN4X8cTVMlc79GmEHU+WmCBwfH7LhBekDP/H71br+u5qmAfsXgsN
3BNNJrw1bTx4ckmlqHVVTYAOsoT78xeChyJXULjUVtIhtZ6X5ZD3oUr+XBeVpISUDcf+30ulps+f
czQ/8l5nu+3dvroQJ/iDvYSgJnFDi4bfLXOS2OnbQGuhpJ1qcBMD1aU98Vt5kpERYDb9MRflqg2x
NA8GOb92eUVyamLysbG7CluRTkK1xXeNk8KRsa/LRCG4Jvr5ZbYZRLuaHCHFIBTwQ1V9izPeNhz5
pJ+UzQx/k64E09dwWxLcbnjFT3lhkIDXU4uijuV3UH9ezJsdrW9OvLm/y+80SI8Vn36bMsLCRowX
goAf5psLdvl+3zQfdJ049UzsThAMGbi9Rz1GrMdwQR2jv8dLcS996Kf+Ksxu/NP3z5Jcfa/gOfDO
uNx7JIS55uHpk3+G73RPk1rnR+0KdHoggG94hNntqG2RRU3X0i8XFB4SCrN1v1YhZnkKf4ma6N+y
cP65+dJHSt33bhxgf7h0pj1v02+KYjq9UXei9+6n+sA/DAuU9kTNBhL+LLf5obi88W0x2MfwbKbk
1/Y0RO7EgVTjg7G1tXKVOf8OZDjXdk89vCnIT6GKJdKO+PvenvczTFuoHfplTCC5jbRdAiryiHkg
SK+cbfF7JMA0ta2Mkr1Pw2nFb9PxQsBJV95c+nwTP+pxJAjjLfJriMfK7WVkmOSqk6kPt+THa1Zl
nTrlNUXmS6TC5cblxLdwEbyvyUGsHCTr6MVwEgfDzOLBUIxN5Lezh9loqYSA3wpdfdBfZW7BNz+1
UZynrzvsV1bnWNcSC+qpRx3F94f8xVE4IjXMNmptA3xhOqV/VlbgKNJKYmM5EZOh2oOE7cJFAfi0
3bx3DAE5iqPDWjEKfkkd5pcWLeAzUZnAD0SMfs5BfibJR3IJmFmpXnwoI7fCoxg0R7Ln64RoI0AY
m7/SR0cJ8O2z2VobcSGnNlFC55QAGNe4NEtpZU5Bvqs+CDRBIVW587fhKIdo8JhmEJ/7iJXpcF8s
b7hiN0W5eLvMCDv3euLJ3yrNNx2V4NDh8zmelj9K6pO8aMOnictuAsuvdxGA0LtM9NeZAK9iQ/dy
fxaBYfKh1r5FI5CxByNcVxbSkeL8UKP3QXRAtnyFBc9pNCcKM7hKzS7xniJP02zE6hN+RPV4B37i
4MRVR/cgHe5wzydczumnsaEdKMzfZ0iLsNHaBdYu64vij/ZUD+rFEyyTIMvs9uZheB2fuutn24Wb
lYbs10RTuaaPxPswfjzW0fB5i2zoqIRzAncfQaOYfilLOUrRA39q1yI08LAAegBWEsuGzik+lfmL
dvHF12lR78hTkhFRSCERfGQ/jRg1mDHDMw4OdinfMfnEj+CeucweeTTedCVkQFphY37iLZ3TfTxX
0Yf5A4qgAsCwMLKMeHoHAIgbfj+ACghvNN/alUVye3v0ZM87zYfycLVrNx+KfHtL/RxA4u3+wxZ3
e68blyEmFe6g+2rYd9u/ND13uNQyKQdskrwvwImFfhh1F5Qr3Y8fluQAZcD4gWPN2iWrQSZtglLE
n7z1uo8Z5wMXbdyg23lwfMMMJo7524F/5b6R2MWHuSRGiQkGArBPnCzHjUUzjSbwGpk+QXvqRsGO
+Ppw70G6g1ZP7zaU8od1nLUtesARe4Xk5Pkhz16IvikvRF8+ffhtwIihbnrCLGyherqdIs5ewCEi
ygVfPhFviub/WLHp0TgAOoAToK9u1o8LZPtyCKMTym9uJ1NMDsBazoSxsXHa7+zAQxIrJ0PjCN08
lFAx/WIOitvSSnx2aMXtzsTMHOCpirBBq3wuDtKNja0eX0G9OIkibU/0EQ82R057NTxjC4KWrJQL
z26PL2ZT7/T9vCdZhekDmBQJ9qdYQIe0VHzFZTU9f9whqY/cx2ZczOfnTsEQmxN3/jnx44I32Dwk
KQ4UnncexiunRjeTE8Z2IzG+iZ13VZ2zzbg3PlT3bhF+4oo/kxreeeSylXC9a3gFfPEWziQB1oj/
wjzxJ8OuKCOsfUQVY9jsXeCIlfDzd725MaonHgY2AfPdFUU8YgFacdzlmh0F9Q4joSY5CCnYfCw8
IxQhVVhUhHF4Es2nyoCReYnKGQjL/OGoxYKbzIGQv+npihOKXZSFlYwbA1tzYRNCdCSnkNt84nHT
yXEZPSBxsLuUHEPZRwlI0ii/UFVdybAtzlceFNlms79t8ULQ+xPjR/QsYQmfSD9qmIA3KNHibf4Y
NzxpbNiw0ynCJHgxieC2MyHpSEfzRbtQ3Hom25flVC3oULlWgnKmWiDm6hHy1OKZSANVOA7PjV6h
v+W9c71V6P+Q50KvUD+ATiof2uQZpZsXXv1YNHcnM4Nm8k0soazG78SjPSZwDCGXlxWeLr3os2e0
4axx7nlYG8TRZQc5PT8zO0vjgXWyHG2W2I0/hNo1p05Rnzc8Gja3OoyNfZYs0QPZHV0lxzbCptIW
IghdR8VyK3tkZD4Xigqc4vf5oWeD6TjWxg3HRtt4mNWUyNFL39qy/dpYwl4Hdi1qKHnF+Aieu/GH
3BeEz91Ad7kVzxyKgIJ3uqTvivlPiypI/UTbc1OUC0bFQ3xWCRWxje2wGkhHuTAGihR5Ow6tHXoL
iySFr3RP7s+EPWNRZAHPqMoBW9sV+aJ2pNviGb/yhL6UJXEZf6i9msbuIYecHtTnqMZOu5OuJPQA
TD6uCMY4dKpDj2HeNl9nLxndBzECh46N5AlHZ3SLFYFPrj8eu7O+LD6zo+jpHw1uOZxEoo1yAUD/
jsXuovnjr0V63sOR/JsDrVMuhOmLJLQuiEPzk+1XZVmeOSQfqi+euLARebZc3h9qcZQnOGBbRiXV
G+GTIz1b4vBampv6TSIc/Vc36Lb9h3nu+9FOledoJBAbRiEZTrTMAML4K/UJrIpAlncwnWJLz/9h
MIOEdOIfmaCK2m3wtZ5HD3kSTwAF3sjB5xdlKCG8X5VMcPi9sQMjPeHHaDYYKZUaAwdQmSyntfzL
rivmZP46wi5escr6U/mteoT942SYWAl2vZ4PTB2IftC4sIPrSNHBgdLlA/Jj/CHQZ5num2Mcslq/
eJMRyul+DVha1ztuMrLmhUrpFmgZCWZ28mG+Nls8oKskwHtwJ+nTJuWKXCXRuf9yLFuMX3khXFu0
tVVGU7LM1xIayP08kyXJP1JcivMje1SrhLLkP2N/KmJnnmVGJK1ic32r6XsYLuKIFU4/e7haVx5O
gZEEFxaL/C2TbmLYdrcZX4kg2/H0dufpMqcuD5TL5fv+yF8e6/bUndkUU/AT8JuXhDLBkxfq++Nq
XR5dMJ8zbJEfnEuausvv29v8xUFD+R+tlY8Ijbu+Mr+oToSbU5ZBmy5ux4Ly4UU71AA6p0zmLTNQ
z9XX8ovBmrwM4f2HSTI0ZbtsMx3EN621CT582MW6XKkE60VwJwgqsWYylwi+xZYXtWdt4j3Wk1s4
eSrx31Tgmpe+yr7i8eysE08JUVjurdUUTsfxTQrMNXmfmAqE7UzMDPd6ByQOUXHzuRst84AopDyq
ixu5LFeEncOJPbJ77ht2fiV4cB5CyvdYoH0CczaxLtGNsfNRTdZe2wSscCbHJGstsAJggvFFxF8z
EX3hAeorJvE2RCw48t2pptXst4KXWUFBrAJCrxMuvXJFKAd2AH5BRsbN4OYInHcPxwzvxnJWzjUb
awYWBdqAeM8R5DCXPApEtIlf0rJd9h/jy9D5Gla3t8nRXW46FfNd9jWawx1dH4XpkSwR6UPz9EV1
puNbQQgsaCyMMw5ea5Nv69siFx1wvgfPCDnL79itYzb9OKxocntX+IzC8W36Ffl4lS1smjdGtdy/
+lcUo9YY5ug+HFzQOPq0V3MlXgGutMFTL8KylYLbcXodWwRxPtBF9Z1SIfGuQPN1GjIx7Bk98vAZ
OiQj4ABo6rjhXq0Dh+AatDtoPIwwaBTXTEBScXpN+KwccQ3uM5/mx1rxjMA8NW9E7yZQUBTjxuwV
gDHAJEc1+xj4RMlifEvGk6b61sy0RfBCV16DpH+FnQDmRTQEWXKR7Qw5wBvKMduUCIR3ZrYRYp5s
4bt3jF/lFdIjir0iDjQoNilM9spjgx+nY1k48Z18qHN3D+qOHPfFjTYYlXgakvxjMF0LX0Kghugb
xdLOS3eGWg3Mr9qWnPiNMS4iw/NApuXn9U+wmFb2dJQw7zFXjKo2ou2kxZt3+bbXn6BUtTe/xjbk
H9MXYGww8BVu2LXJxYXNiL9nX+WhhlvcN1tmwGAc92QfYwUPD6UyB0m8YQybX33eX7Vrv04HDAhu
/CkCJbfP7ZcheMRD/PbvJi6C57AR2odu2a1uGzjW+Fd5SQPrpVuODnNtnPlD/Z1IVMVcmDy5UY6Q
G8YRnydtWGTHSNiTMo1nBo6TaUOtuH88tk+PPN7ct6hcTbINIUn0OZt1eg+EiAiAZfVwNHVNciUk
nUK00uBIDx9iM3meWWfpKhLGjfjWCiAtlTiIDHcsXMEMHt2bmi2aB6SbA03U2tM9KAnDfNYRcKKm
Q+gE7sXmyIBBVXv+VutNwQoxuUWM2Z8wSY9jgchj85PiONrqTHwisGYxLikI4Atp/FwiiIWv8r0A
WxNcdsvSOmiYLfNXLWxPkuXPJgWMnX7dSGnkyHKzsPjEQopdlklWGWxwvoPgGC1AadjPkMal8Z6T
o7ap/zS1bAhhZR+juieFGYaLu0cFnB0SMp6II4avwC5ykD0ujiTbt8LnOPPum9su1TYdqTxey4Fo
kErrxAFb9paPS2WcvlEtF/W6xF/4qEJqNOvTOBeKU75m37HusdSLNXp0z3wHCcDXxGb0AcxUHKZ1
vIU+7V9ICiBenlzu4YUeHkLRem/JoQEwSTH6bXmkx4pP4Ak/45f5ziEna+7zQBpCi2Lj4xE9j29O
uEJ32VyH07hVf4pDQ4mzML4q3W687ObP8iKK1qTb64H2RsCdRSfoYcuXMh+uf5r9pPR6XOSzz6J9
7tXcfMreF1TcPmwyfJnhGAzE/OIAVZz0ez5Xpsf8JMq0alPgbnsdvWlHaognw0w9qG2a0bYUL2U0
heJW9GE8aaxrwb6dE787ZaYtSl7WrcwyvH3ktdPs63NFmrcQQi7AOEgpmJ1vDQsp3c/jq5V65MOh
Fopiig3ein+/ZuA8gQ68g+EK5IpWotsQMrYgizgEOmItUNkxAukMLjsnBKLZ2cnYa+ylO3nJ8ai+
kk/vdxel8muBlEFnOMs4X1Jw23UCaJwBSw0e86Iep/j1cSIA+q58JDi5eYPQEFBZoQlOXnhGz3A9
J2EkGkyVoS/im/9oiddeKrcPfat73TLjSuFmfksQG6Tn5vlek0+cmZET8X/yN9VgmPcQ5hBG493X
DRfIknID84CnriFPH68gFx401tsdmvIs7RmEuWte8iOHutXCGQhuGijfEEZI+hLMrQsIh8RhLz6J
6i5djjudHAhcNz/RRbzgiWLq0bho3ssgXcouwRd8yydg91NWbTPURHDukkPW3UfpRR4xMufkxMdR
mVzCvFt++m2RIDBgu2YS7CbeTRumFBVPPiV9MnQJRlmOIcxuL+0Lj+b0wiJjw8ORoZ2UN+KfhN3E
5IoF3jmyV4bqXQTCeGUeWd8HI3bj0ieij/RNhsZBd9c/pbJqM88EE4Ir44jm2lPuFDgywxv9VQ/n
wiBCT2N7GTF5+FW2RDdv1BsksjcDF15wMzwCLR8TXIaPiqxg+lXG6rejP/6BVEvzjiXJs7JLXlPK
GKtB2EobDpZ2XkJ9cfWMPz4u1VyRwYIGfLStvLc/yam4TqVT/kAIH/jxrJjnTWCkg23g+aZRunSr
9qcVWSIc6baxTs+1aptMWX5+OmX4Y5aAthobCpCsgQHU74W7w2ckVIWg7PEir9A7b/QdMiGHPJwj
3OHUesa3lnpuBA7ROgZEoUq22EpfDZ/zVybxDNrpLzzHot+2k40beEqDcXyN71tJwaNPmJVXHuK3
obErkF1jYwQi3IhIbatCdAbEsZMhSLlBVLRJqrtkz9fkQlMRFUF7c1FCEBo3e8yt4zlF0nM1V4j6
b4f6nDOR1xcW7A4MrEmDtlpblU84EbYGyeMxaNyG+bAv6j7+kY4zfPMX7l8CjHy+9YfZYXUFLOHK
F34fNtSLDGa16S5iqJyhFAW3Ognv+nF6j9NQWpA22DvyV0eJ8n13OSkA4s5CvOgdK4BbPBtzwJbR
ndrlbbLVS3xiU9BFfJXEHHg1DsBdvDU3YwjPUJOOmto8/42f7Bl58pXte8g3YX8njBHV3Vl5VyF5
klPODJazecVFqQH+rO4vkCfo0rmebUB07vzCz+gP7UG8qqtsZ/FZW6eD4PzTo0yvj482UOIn1doB
NICLniCZNVuLPNRv8pvsFqfbB8suPomAzY65g/KpZ7dYf37SVmcgDOEUkB3Z/xij3Z8bQCGH0Sk7
3mNyUtnwTun5cUIbUFLVsoNjz2c+54BJz26uFt9jrX9zLqi1zoOYWbTuHe0C3OipiFxoZYhbdFNe
/jOfdP926FbPCnni4EUIYCMhOQNYrvptsdO3gsstTT9qHqxV4rdHMt8W2j5zm/0UqFcFwnC0kYWs
cLvuTcvr3/DXsFssE7c85NvRhV2cJ2bAeuhegOUpOw+utCjJjnZk/38Tdl67rTNb1n2hLoA53Fqi
qGQFZ/uGcNhmzqFIPn0P6jv/2Y2D/tE3giU5yBJZXLXWnGMKJB32Fh0ebRYa8w9AIUHC80/0r93H
cLL4bxnf/iwtW5goR6aU5O4cyCideJ/Zrkd3xTNu5Acr9I7mbx0dOL+sLbCCuN7xOf/Qi4lCD3hr
b94h70DoxuGL8IauA0NEYjmuurazzpSYaf3k7pVDvmB0QAgdOS6rffZM4Iv9aX3xWK/e6X9YIjhQ
1HfAQxmV/Wtzr62xo/cxFdG61i6y8xImNRNQNfR0K5Zs/kMj9HV2tkRxa/B+lkNEeWqu6D4FIzd2
1Dnd8k+q90qHmoWg3lM1HxaQCynnuz7ymxDLOoAESVJ8kY8gJ/k9cbFMgvHvHAh2ND/7p/wpOXB8
MrwuMdPR2c736WN3L/bpU79DRWXdpvzsGh+0IwBwuaNSr1j6eIlcMdkgRlvnlRF2na5AML6L9fBn
pKo6hi94xJCIhWtn/AimnXuuP6Mdp9ZMP/UNTQhzGyD+/R3Jjlzukc95lXsOUMSih3tp3lq24JKM
3DXr9vhWM92lO7UPX1B0iKN1pSuARTf44Er3lKZ754qw7IrM9dq9QyVcg17Ks031yYpNolOyGgBt
XPXzkmiJw2SPasiAQwkrZl5RaKr1fYjv/UqVbV/UaTVGK1CMfXOdntpH8yIPjZ+lWMZXNpXtS+Oz
wJx7YyMO7hM8aeukICDhykz7Y/4WsR+uEcUcknHFyic2aB5ps1D1TuQBOv7ku2tWgjeyEMcXZt0w
8l7cZzal5D7EXGyeQ7ZBlF9euO73b1lwX0SYWcgIupt51MVGdcdIdfqNcei+JU9sGDo+yNDP2DR5
9aU5JdQcbGvqFQyCUqNS9vKf7pOdajz4ycn9CB6x1bMkKs2uy9eRsgViTj0ZyEMBdEnZWt/Wdwpj
jLeKN/Fo22sz3TJGj9/YU/VvxsQ4xLMYXClncmnDfJVe5I/SbcvHZFucdE7MfmV/ErYxeFCz8vC9
RsOic3AZ7KfkFm4Y5k+3eIizq9QBqm5qRq0Upn9q5n+v1BBY8SkzStpY65reynP4PaaeFtDmWHH6
sFLjA8txm1Zera7G1O+bV7xQ7NW5NNW001TUsluOsqaku8zcleYVs6YQ2tCddk8yjr/KPvhdE2UV
j7O0DJ5l7W0oGl7lyy+CqOFXIsg+mNYqGpcNNaxdHNMsyLNYKpow90gdI7SNC3D4OG27P6OvEXsP
QXOZLZhP7St+hzncRuURJ7NJ9wOGi74ts3t4bsioWPkEY31EfDabtpX6TWzusaKXMS8lLLsb+pbh
Cu87DkOOoeKa0DSXLyMMmZ3D2HTY6joy1CPXacbSm5AFJ9zK6QHiqz7ua0QQ1l7rN1QkvOA8e1OB
DIzVnRAUotgV4QRyUWEYQW2tLW9/rXnpuZKQ0Q/DeO3KB9JKtPw+r7Z6iZB9hchwFi9C7uRwgTTu
LPavA5dtw9qPA5HdX5O1NxzEYi+TQ7um2FKWUJdRC1EkAK5uaIZQslN2a54Tb1gr+TjmBK3e0RV+
gKhuWmmY5wibJzeF5uGb8eBekCcRN592YG3B3m0FaSnMo6qNWn5C0G/Hozmi4XhhYY6t3fBsfQ2X
22C/X6b9f+f8t7uqzqpu5RCa/j4ROeHSHWnQw/EDoxWmMGqbQEIwiHa3x6bAMjZ2Z1+GIHd3jqN4
eU9jLGk5EypBUw40R7ePQ8L/bl/ZFYp6gjrMXd0Q1G6wV7w9dHtSm+Gvtx2t7dtjJFPztLv8xO2+
25D4VNcAxQwk9nmitZ4yxj+qXLT2t8ea5YkamMA/N1OL9eB29+8Tt+/750fAIhas5vAb1oPBeOv2
TXnm6Kx4yy+6fWsXlmxMEi3dD2bWnOEJjBW7cQNQ2NQHW50Xq1qx4zeyLTdB2PkTGiAtAa49Srg8
VuHFz2k/3TfhdAXS1a1Dh0+tzHXzbBXxOcuiT1fPH3RDfGrYUjdGZmDmZbxBVukuFonXcL72wXkE
KuRHpZrQ7X0LBIxcO8nGTYaejjA4fOQABDd5UrLJo4PgFowas4XurifK2hYqWxrHZpvcoxPN9OQk
4vQtH0q5G2LqUxwnXPosrpsWUKa7qu3HbW4x2Y4lmIhSw8uKLKoNt5NjwHUjnAEmSWMqwCWwUnMM
0hqVl7zT1INrMn3AMfGDwYyGgL6pbOaTabt2mukDV0h7l80UHP1AKG+AJE2EFEZZzMgyRt9poraA
ZBF6U7+kxkkuhCnkrkkq4y4D/jYk2n5xJy9GkoDxQE/G1VYxsdfGSb/hDSEnuwyJxjFrhJdu3WMq
ReQ1GwliumG4Dy3tT6sgZ7YiFP6tupln5uVVROC6Nts/SW5+FnCy1xlBRavSTNemjTJhdNC+NLRv
EtQUBtjHuwHCw1oV4J9XAnQFQA5ZsGM95xFiOwSBU/HjjARkgr2Px/gBOnfXohZrBrYByRSuR2OW
a7Nefjxys0McESI6FA9BmSJ4irSrCuVrZermdLSjktijfKYT12b5vjW/xmlrFmI/C9bAqQSWwlvu
LRT5OzXOZlAR/VugRNWuyn+VBOVD0CBYt0dwvHNq7l1mAQOmh1il59B0cXJKutzru2WtyYrPmJD1
lXpKqhqRQukgWpg7duSp/RHhrfaxX365IG0mCC8lThCUx4q5mWLktSn/UWjQ29QiazzlJnC2rAy2
ZuRQ9HKq7Wy9h6E3LrkPM2ruyKUfzExRt8qXmiMRUJtKH7Le4YhCHJmymCVO9tvIqDlUznSeZ3oi
TjyxQBecH4GMABiSokloGbWr/cESWP2S9/KTWA2ttYxrW6rSotI4ZDt6aFotiLl2pr0965wlCdWA
kbTvwuFaUNFBA0xPtW1YkJF7i8VAyz7NGraR1iRvdqxRyJGV49nVo5KyJRhEQV95YKqq0DcMEy5t
ie4+Ar6g7Vel5rphKUuq3Dyr7P41eQk4kDDS0ozQQmcNGhJ1bob6u/iVIu2PasrKbWj62u1rKvI4
j32LSFjA1fQeg3D0gxkSF2B8ChYDnaFSoJ7PFB8ClskFtRyycjOZ1sHiDRiWuEawLUCEZrrgoYxI
rdGQ+IPqPvYxhQqpEZ5bVOlVhp9xO+7JAGCWg8iAJTbcGiY5CwZjiDiVP3kGzDqNgSSXjJRLO1MJ
4k79SW9hXDfp7Gu9UWxaZ+I0QakaDgXN/2YGDz/36SvhcC9GehkrRlMdM0SwUoife47gCKhAJmhi
lQw+Y5D+4AiUq0105LkkQT1Ox2/FVt7Hkc+6NF3wUVO6cKa+2pK9/T6IND7aST87Bi1HYbwUFli9
6CYBgpDMqofYNseFHZjNw5gL430hu2s6s0qbXnAYESBkiL2kiNBGiwtOS0JLOsQfWe8QKp/pBx3e
EKrIman1wIB0DLElBKhE4qm+ump35/QJ5BWdMXFSUzl0qg7yh4SFBd511rrJ04BcgpQh3y1o9Mes
zwrE7/QMCZUAljXGSzRXg/3Gjs4F8XwnRevfGq1/xkVLQOtcet2osI236U9EYRud8ooNqMnQfjah
iikpzXZ2c7asKn4v6xtA7wcRhMwpagh4aBHrzjxEJvVF4jIkd48BS2TpvCkpbcogTxjg41BQk6nb
ElPmCSt7dsfFrmD1H50TBYQUUQ5L6yuz8j9TZ7m+OcoBaiY9+NwjoAWwYYC0RNPyaI39TT33JVJz
Vy1J7jPYL/XkhWlaaPkzGS+AiiPPjdwXo1QyOs30KTjNUMq1I0IRZ16HHOUo/VZtiL+HibMsEmuX
OZshRG9YKG2x4mr0ovQPk2xf2vJheYn7wI44qCJL+DpcYRzXJsdJ9hK7erSJClPdazEzmqaYJGMc
NB6qS2fE6TgVM4AMG7enmC4YfAyWAGcYKqtWncRqjsJgMwzmOQ2oRkGAlMSgQaJS4SBabXbN83wC
Z0171IENYWgEDUQzwoZZwsnNpwChfUaP0b5BNpZ4WH7JyA6nT9ZqDtQw5JC3E2I3pqVN3VKIGzGf
qat0ObYEtCuiwu7f0Fyu5sFZAYPj8hQoDCE68zVTaBrkznHuxOwZNeqJUrYdyqV5W1VDsi9HnJRm
mHllQQnp5lj7kpAuP4CvHlK5E24CdmGpiGMmaGxhEJ5IJAuhQ9dQn5p0YzdXXa1IESXIiGKZjX0C
8RrXFXu/gSssKByaX7Y74UDMmGGSfMj8EK/EANYOjLofFkj4CPY8TVBB0LUS1cMstme+HwNuICiE
z6bBKAOOu12HtplsYwbt6pht4gCBfBNpr6pDd1lwfHsdDbUygQWPcfLZzVpnHTg5Q05p0v4w8ket
SF5A9WzJregYdS05goQrMszS1n2I6aVoSYHquJiQOfXawsd7yY3TpDcmF/KKbBcamJMChNPpyh/e
cbbsjvtqOaZ8m3rnO8jyx1Hr5lPeD+1Bhjt9ZB6gWbE8mFqI0txlUz/kdKEa14Han3/C1IWhB4eX
V30ZQVXs9bl/njgCOVgpa6juKtn6OFtpvTJpTALFXuXUXui4yIwomT/llvEGI8B3BSK2xA7Y+Mb0
sHQly1CjqT96ar6UDTD4sVK8UU7HOED0ObB/WZtDl60r1QDNh3Qhah9m295h0IeqiKhBU2sfyjyt
QmA7az20PvRW1uy+Oi+LR5pYojhV5sihN2MYY3hQ5drGFao497z+BUXUnMqpOQUiep9GJ9pakm7M
ekpy42p0pDdNdJNyzZ392h68geg4ihYm26Ba/REe2Q5O/95o5QXGLRxvgsCimO6VCpSad6vGhhST
QJMsWyDRZB75Bmo7cJmO3RMxAtOOjDoYV0m5ToF3bZSKIX0WJUSX3luCLA0rZLxqWhgZFfXXlN23
oywRF+EFGfR0oL7jDaueQYM6u/rojp3xOGsWvlvim3IsaTPFiT+/RElsbHCAz8QbY59mmGOQe62p
s3mUkckwpRZ3qo1WyNaaXbxQt8aWzAVrvlRhjuF2wkramivb6Sa0tRCm59lGdyXvR5erhGT209aW
Cr0CNaTsX3RdT3ZZll8QIoxag+ESQX2t8lHH3ah7imi8Arfv3WDXgLjt+mCMRvhQJYTyAdNsG6SK
jm7A7627D9ut5DF33cPksl1xzcofxo/CBFsUH1uswp6wHUZAU7zAWV8j1XzsspHMSl4rb1OCmjAP
UgrI9GkKna/YHMiumnR30xbdg9oN4TE3WMqKKX03U/En7XhDTfqkrjmAbKnemxqJscjbt1yLmWso
5SkmIQQR8LiXnLnr3AKn1nW8C4AS2ZRkWJr0RyVX1lU8nKFNTneqX4eOsnHKYeUClvPqYj6SgPJj
yzzA5fgVpHR2AkA7HsXYpuiq6aTb6imPhAFdGJXCxlArJMcVTbWeXS+Lv1tfFZeJSheXrV8tyt6k
7neuXYsV0ap1j2GTlCKaGCG1Z4tDpDanF2PMMSs6MaC/pFU916wPtZJ7RB2+lxrXYZkJP1XpHZVF
ilII6CPOX3FpsBY8KQzNZNy+52NCjpku0U3K1PZNhPnpwRo0ttDaAHOC60cXwSyxi5yvyI9jLKI3
RP2gTzP1BsY1Uo0mNlhgvpV5TlYkOvCfXrsaD/SSsBOpREpZJuZQMiaQKU5hsgkCtnqznj4G0Q2b
zKyWT6Nc9WbqDZnSegTY0hOva/r50Mxjth078lovql3T72o3qTLtBbqJMWc85DCk0NmlImGG7M5F
C86A3HEmuw9tdWwykpP7peOGVpCTB40TJHY3kjsdIAmILMbKU9Rd6Sk8A7zEt5GLrR7wAQq1oQdC
qFDak4JpGY5HNS9WbaccA3LSkEXlqCBpN06IpU3rarEb2qvmVSoMxJLpJQn7rZtCm7QjwkXykNwf
k5MdvG4iX01VGKsoUJHVEn7H//SCuXs8aBV6KzL2CvcAC2oL4K9HEWtGvm6N12FQ2XnDOoWwm9AK
rZ0TOYcVwpfwfg6WYlnl4KQuRZDT3nOc52sndJnvul9O04M87ZKDKoZLEmr3NzaY07JhE7LFwz7U
J1tJPlI9Tf3W5B0i0zH2S0IXDDt90EbU44PeIS2ZeH+V5XMP0JPqanDQgOq9Khak3Ij4tWShJQHV
ZgI5ZUQZ1MLPOpNZn8LcZXTpTfNRGh2DDaL2svtx6fO1lTg10Vc/mvtmgproOi1Hh2Mw1mlCXD5I
Wh22FQSTMrSGli+JX9pFyUOZIWMIo+47UtBUNDQH6o5Nj8tcfTS6tWLj7S8k725Fc2YT9gh2upiB
tyjZXFg1rq1pAufGVQADdKOj00WPaNUWYJvS3lSuKZdWBh5vDVFcrAU9kSE6gtVZgyveoK/rjRmy
IukTUkdNrgSV4xNsTSOa0XNpWJiqmt+Jpdd0o4ngCdipydRYiBhRH0nXDMh3DuSpTYE4D4BoFS09
FA66P/BxB7fvwLs2AdrBIPbMJLimDeJrMROcsox3TIOFiWC9FysjY1JR1pZ8ncNQAUtpvgyGjphr
aInqBKV7x+cZbQ0xo4oZGbmDZD7oRY9RqkM7PU0c17nY6Ca+hulFz8Cbhco8rgiJPTgtl4OQo17O
pbIZiyhYswt+RZpRKY32PdePkRar3rLq23ygGEyJdDppcYw3WI+v5AX7lYbCsJpq4OzZulZF8Ah3
yrmbmQvzj2Vq9ppZ+maYd3qLt0Lo8YGy8ErHZEZsIX2SMX9ZKH+iua5XNrBR5lwSLKeer4PWEHdN
B4g00bKVWTilZ8UuG1rHfSomk5PQ4kC1GRZK9vBnjcUGc5b9DboOTQjCd8jr7HYs+Y6DinB52LpH
2IzELaOorqti3EB5Zc4huug6WbCsHrA4VPSkYG6SImJL7UPpGKbIZXo0vdmSnQukrg9NYVtXbdrA
eCMrAEGDnu2VDp1H1kefBCRTTsEMSMpkHWuSsiphSNnW9RunHA2mABq3rhjvjd4D1tcRnipWoSFz
V750Sz7ODTONzjqlTYkUoHWQ86kIyGT6ExGldpmR6mslo7Jy2ceabOFUarhKhkeBccKRtEDGTD0G
c+w8mg0DEcnwaqL5FeqxerJLFdYpNqp2QKpJXFvxOOvK1y0BmL3Nj0n4Sa5aT4Vr0tXU2x+ub++5
Re+FzBaqrHNZ982WdqY5huMmrON3QzHQZe16yQU1NjDztj1tNZaGY77Qjgt8+522jvW89s2QIsaG
1dDABePSxWjCKPc28amrQh2+Ai2pSEFGdRVQnUxBE+C6HraRkYFWdVjeikn9zICWFXOCfyW7LVYM
n4LxFI/Zu0P+iD9beXusR8Nh3iXUtRUrJYKc+nOQhr9sM1ZlY87eZBnzwXUHpBzULeXcFJtBDe5Z
6JKDo7mEPVYFzQ1HfapIrL7L8lEg9cQUZ/ZEGLUxgazdBHLffXTs0PWCmYjftm6fHfhNFkGWkKpr
bKml/mh0rH+FajTrLKx8WyjCR6MKErFi/5CB+VTo8YysfQUMZagjg7UhURo2aGFtbZQHemb3fiAo
Qh2cnHpQsArlCn4EqiQFqphD6Z4PYKB5l40dODXCesMKcHLibnVqi31YGt9xLtxznFSXWcHUKTV9
3BCRAnvZwfGSFxTyhuVBdt4EtbIBTMzMkjDek/4lEZ7kLPwrdoQ12t50TUgMU4fgFVKV58w6Iv2B
eUaUfDZVaV8c2tHsGqY7a7BfXMR3OVY/PC8GsL+KcGMo6tJyLHZu4mz3zU9I480rG7QSstJn30WJ
QXpnuKoDyu6law8buNyEtp7eySi0tzKYTs446neBzYzUDCYKuZriwBYoigOBBmHSWDFU+lchLD+k
rCNBr30PlVC8JKVtklbMLjmqijdtmvOtZqaHIGiXjGrsh3q/iCy7bp1P+PiFZCEl0ybc6u2lEQ4o
hpA8UBtS/IbgC9EfGkilvjZLTB1EseKy7FsuVjC7BxUvj1LMwJ2X7MNuph0xcoVbJapLOIGm2F6t
8a6KUfm2evNBb3Pz3RVorJyk+gAG/6l0EC0b68i19iL5ZF+qwNyPip4tqRsoVkhAzvLMADH+NrIr
3gYNHBmBmqE4phIjf4L0HT4vRBtsWVxIRsKgBq7PVv2dEbCzilUHeXG5kHf+9y+jqbnKbjFUmeD9
R9csk/Pt28PadiYG1csmAjDjmo1/gTt0+abl5u/dvLZgItzu//Pl7cf/1+f//vg8NLyuv/dthwmj
9FUhf/mTER4JnVe83Ny+ut2Icij2zcLU/nv39tXtsduzf7/5Px77j7u37wugzVTDt9oE3pRiFXYJ
CQasXPHfTMu/+M+Xt0dv92d95CmRLzhgt3xkf1LubzccXThu/94nQe//3Qc/Su+wXcdvQOhN0tPF
yhVKq5Gsms576Kcz/6XoFgrmXVZNzjYYyYx0HKan+VCb+0iJzD2EcGftOpQ0t7tdPf/riXT5FhKV
mDwIffv3B27fdrsraAr5lowOt4di04Boqzk42XolNfAvw+25fd/tmdtNmTf8cTadD+QfY9y2Cgxd
yfIybk93mmnuSu17MjQTwbA74G610ArEUMQOFA5QthZakV0zzA8yrsU1WMiNkXSPXcKAZmimZmWV
Vre/3WgkCCJXKJsZfeOMQgTqjF12P6NAa1E4Jt3PRI0PKRdwo2FiFrUt40IhVimwsW28UJySBRRV
3A7w5e7tsTyXSLd7G6BnA5+vVAfsDbdnhrBQgVBWxZ9M0pX/+3NZG3FBnXprH4ADJO9k+Q23312F
YiGPiOHAvxP7f//eP3/l9mv/+Z7bU2PHJEWVBa7Qf7+o9N+v7Pbdtyf+x+/+/z799zdUDlRYtycz
89+/6n/8zTJ2tjFhKsS/DSuYWSx/Tg5IwXSTdRS6j9JAuEh6qrMBJX8kX60DJwU9Y3AKhmEipnX5
mRpqvbXrgKkAKZNwgYudFSXNUfSSqVLKHL8jGisaIIVmO0GG1l1dgvICsbIOXPE5NMqvZUT5fqgZ
xDcZpX5D5cKO02SXDalAWBY9MWaWGvz7tVvoIwQYGESDCxGf2YewaAW0XUPjzX2iACtPqbyF5ipI
ZxWF7O00WBPtQ4JVy7B+KBqEnw57EWMEatDC8CjyP0NI9k5ToYGiFlj36XTpadGtscujLrLKJxCt
9IoiyCAqSoqBLhnsYJt5d4dfMSbndleP6qNmF2fKWxIzMwUhQpxsMy7B28FSSWgtYPCo7MuUgPis
2sHPVfaXTC25mMVBfxoh3Kqk+h1UnTFdv6jBs9DdDyUBNEGKaSsRaInNuZo5tYDi2GiV4X5MCCWd
SjSXktlikJyjYM5WOWHAO0ftfswwdbw5qe215qqHMpI98tMAMXob7EMHA4hiu68pssqOOcg6DGMc
RD2KnqKleS8++z7NNk3Rfin2Js1ILaGYZ6Kfppe2ZrOdmBUa6gi/boAaVGO4djDMD9vUP7W0xzxL
8MZoTOrWtNCORyXCgPI8pMgN7ax+xWWQ37kOnJOmC8O72qFPqqaxySWQnLMhZX0QRjnuapu9Q8gM
Nu3i5mBLcWJO0AzdU61QFxMr+9AVMEymNl4xDD7JVD1KHQDplPeJ1znlPcjlekMW11loxldRL31b
Xo7gEKY5ogl4xT3IwAJjDMzkXzuLD1kgMY6HtbiPCnpoXM5gCsWC9yQjxhXKiK6QsNzAu/dqJDBT
FWqrIlXflE7/Y6ViW4SYK/jRe9oBnDDRfCE89XGwmvFC71ELKdZSMK93lmm7WxseTU0zZC8MZcI1
laY71WEXVLjiYAePqTGYV9Crv6aGiz/OnkMKFBz1Bbpd431oFXAp3fwabYk6ZJswa8nWSBddr9V9
MwxcNn5SeA5BmpeuxMSn95lXJaxqeq7ODFeoWfWCkTYS2LawyeEeXc0rU/s7HJoIQPiAatklOkzG
m1oCbgvo626CPNgraUxgQf6s1UawI7jwDoK+oNVZms9q2R2z3EUD57CIGrnEVmeY20GPnG1XBfdt
FDd7wwDJOpT5npbAvYIJa2yH9zprPpSKV5BXiGDz4FqV6qWNyHViit8OwhtMSkG9n37U1BL3TYxP
QGtp4YlIRU2DDiuNkYEnZvBG5gRz5EKBqRMRw5jjAe6i4L6cCQtSOD+gR4hvtmsoKpRd4WLwDfuD
gcJOYuxpG5BKLOcbXULjqwTBNARS11+5RdughZC41i3gewb6NpXWHuKXtN3YsyEf865BZZgglOG9
RcDcReJETQ/AT0V0OxWHzo7Di91zTQ4ZCxlGHG5GXf1wEldBDVOgv9TS58mIex+8MgmDkW2ehij4
7mih9aoJEkND3jX2vK66Ty5xV4EPnHXcs0HP2T0OA7KY6c4d6EyRLWd7AzE95jxqXmV38qkvJWNL
+VS3rYK2NPqj6T2x7DQLNp2J5ndUNZUanl/KlBiNS784EaXrrho801mbd/BOEo0MSwDpBIaRZN6h
GKX1YYyEWBUwKhnjo4QdYc4WoexA56EmRcjhz0KYnkwwVUADygFF31mtme80HbCQKaIz7GKJRmsh
ITC92wSJ0+26UDnXYJF9hlXEY2WYmoarbNt5pYFuJgtGxV6ohMZeOv13AimVRlvxMyYgCWUTFVRp
yotQ6pZ3nfBnYULKrDtiTslkIYPK3pCSTAu/1Gnw6PaCAS0wW9Tj49hp6MGNmG6xIBa8mg8d4prM
DPP7RWTGkWuXQ3xMqzn3mjw/0ic9C+UmQI8Nr0ws8klru/H7Dv2/HOd0PzV80O7cnowwBk5TDQFt
hPHdTtGAZON4Tunb7yVJ4E3uYOMaEx3TcOnulDF9lwhe7XF8zyyG6YqV3PezQB89YbWwNCxMSkNk
jYkUfhqmY98k2Z6EFZlfs0plTS3cz6poaeZ3WHyt5iV1lBjNTPVoMdQqZlJJaosrcy7sH2s5VS2N
EU6aHxvJCUTPjmpvHr8CpT5JZaqA5vDfJzjeVaJpaifHglxHT0RhmypSXZd43pgzBSECATz8unwv
LeB2jJmxQS2P3Z6YCTnd1LbxVLZdeHAj8y3OIBsmjUIC9kKwkcuNSqwz5q7iORJRtI/yxt1PxvgW
kQJAp1+f9irVHvISbhphhp6ZIydI0EEd0rpQd7U7k1xH95AUHn9c9gCKzb6gZh/ptKXqKwvf83aj
/fur291/XuLyA20cM5jzbg8MnUY5Ny6v3JHqk0gzID+2VNYO3nJ0ka/52B2qYip8yseZhtOUdntH
c/iSQXp5V1qFvlZdAYCkcf0CJmLevOsh2n/VRed5K+lvN4bDoQC1+19lfiQcOuhs2NZGRypOGnyE
Rk9i7O1F6W0rZ6+b2mu0HOGpwfWgS9L5zuJsYXPJJqLWQJeUy83tq/94bHBcrpsWBqNGS2hOLjsn
ISpK2lDvUV+m5insezZ0xfJZ/r1plxq1j8mjVpg4r4yaYedWXXisN0RqSBxqyurrjy0JbcNyk9gm
Uqbb/XiBss413Rg307eWGFJ09fZQoXghuyRvHobOUXeWDbHolrAzZwh5RVcT5KDIhVQFLHbfV7jO
mtK8j+ySBcLStP3Ul/r+9lWjCG1fSaukmUErNlwYsbWuL7WYyZaDe7fXcPvKYqtLZggSrig+VibJ
7F3rqHt07AMxmTuzhmaipYh+wyrCBJ+pxrSL9AfGIuW+UJ3ajxIHKFv7PkvqPPZ6+YqxQc1HWCqk
DQgsO3ar7ytN1fetnjTrnmso0H/UB7bGUrmgk2FdunYBLQDiTRZAU6gQlFZM66bWIFFiYC/DHPOy
BGf4am5zOLlseb0uFr9y2cfcbvrlK1WS02rNOo0hPozbjV3EzrrJaIg0jVMcikHFviS4oEH1qlyE
uEmMwpkb+qs7QnUICWU+up+Xm9v7f7ur01LMcpo5vN0hAL3lM6By+9eNO8JQcdAKrGZXoMDN2BBp
kY6oVPplj+KlpuB1l9ypvwfg7e6U4CkvpzlY963zqOvyvarw1A3zopVM5qTdRMr4pWOPZ923d3Ks
Dv+VG0MbGZ0YTxowwtnd0dwBvhly5aVnDXySWKDUSz2CPLfKx/wTsYFIaBN6yKvhOXruU/1FaOiB
0RSxzrjT3aUWhLmcUBCvcDTZR1KZ3sGL/YxnJhbBc/SUo/Xw7QnC6Sr/BaK4nJSjT9uTCWKFL4lR
ABndpCeZFO4My+mxbrq3YgGOgSAhlw1rGTzpRgJ63ZD5A9UxGrbKw3zuvkvuTsgG7wzEECCOmAG+
a5y+BCjjHH3jT1nM4pB/NXfKA2Y0hoQ5bnCEN9Yx/lLZxWBPdfmhGTkDfmNxwDvVJR6VczP6OEJI
f4jMb8QwwGoqQKNP6vsVgJUXX3rGcXfYjBFaPJEpC/kE23mygKac4/QdXrQj6jTABR7+WIgEGaPX
n4rLGSl+j9aPedIexYe+Dx7px1PrtdixdNi7RMqSWkHW0FZ7T16nc/Az4g1/lTCwOz88qvHOwMDf
kyGOKYGN5Mao14IpFnLyI/DZuWLTfVe+cRzggJ+ZTjA1OmaH5AvHZbUqAk8lzoK8RDhKGXoLjL0A
HnoCrGNGWCvkcYCi5IVKjHUDSbx7PaK28MevkFCJhz/E5HUTUvnjhM/bqbkYbo1669qPIvs/4gk0
5z+o/4qjmArlhGk7SFNV0/zPfIJ6lEmmqxg1lX0lkKx46a84EALwRYTIA5TTDN3CRgkusb2ecp+2
on107udvjhDqWjR62cJ2mUiP3pD6l/NREOnB8RX6kbMLigvMTlnBUF3rwheuxoydusHXkPy9QTRB
Gfgy/0L32+Sb/B0Kxz0e0G31MlyTh/ypeunoOKy0dfOHrOut85Z9Ghhc/OGU7bn2o8NUOGAx1m91
f2Ii4dtXFjO0BltkM9ipkU/j29cxNk2+RubimrNjBeYNZels4I4ievseDPNIN/toDZ7bb/40w4/1
lB/B8Ua/GBMwNNi/OKDMeWUd2KWtAaa9J1+IIZUf+tbIX+Xjf7N3Zk2NI9u+/yo7zrt2aE7pRtwX
wBhjG4MpqiheFDW15nnWp7+/TNOYovvsPuf9PnSGVmZKRYOGzLX+A4WFT/hWFVBt0CpmhKcavQYN
WD9Qsg2E2WDnPHDLdpQfj4DN6i9ALLy78voOogRcXXLDGb+/WyBRX0XMIvsm+w5W/1p7sD6jgnnt
r8Jfy3cXYjc2OJ8yqdNoPnvWKt71G/0mWtt38ELtl7a6hD61gnrfPSADCOA5/1KiLALrBWTTCrgz
5EieUwEb4Huyuow3hYNc6wVP2HyQEgCfLP3yF8JksVixOrjqLuOrG8QsEfukgh1BINz2knixhaeA
nPrKOFKsNCJWOvg7rFAXl+oN3LbA+O6wUV2LK62+QZEB/7yL8Nq6N37m+aa+mb6xBedH5QO+dm7r
r/PW/8q+cs3K7Zq1+Q3G2CTdEFq4++q8gCQEIbq6Tdbe6p1Rwf3JR+RfRZ9jK1R07f/9L1OK+7+z
Fznd+K6pG7YrXN83pf3IO3sRhOxbEF3meGd6wx2cpehKvmO4vZ6E/2xKhOlFjFrXC7QZkE0QjZ5g
JLVS8Vtilf/hh8EI4S8/jGHbIJ51G++Dj0+hk3ST2/jDeBeb5Ar5r9M3UbGa+RUh0QbDhu/HFTy7
BHUM6mCHqjuEFHChWT7BH4kP6sf5/34XJ7+LHyWQ92Y+/grjsnjvXmHa3AT/vdvFUxF3v37+67H7
1v1q/3Leq+eF6/7b5036al5BIfu//jX+ajusMYT5b9u3he8Kx/RxvcDY4tXzQhj/thxbWK7Fqtnk
jLbsu4hTvH/7lukYvm+YwvCFKf43hhd4Wvx2l+EGx9V13zUskzveYmn/+y2fGUlTsGdxftVWuXeQ
tXya6szEoHXx18bgmk+jXUP6XFj+q1HdowCpRs2msE6jWYayyX977nny351r+N9izI+weK3qrWoo
/tUkNt5if5pRdpXNh74kXKo/J2rtzi266QbX4mZ3bliSvg9jQDLbMr3xa9/6ElYZvuKuj76jDMlz
6KtxROXRdGv7iym6n2nRjYdwWnijRaxxmuQaGP784lQI6HWG/2WgWEzWuQP/qZNIQZR6CbbzXAdk
4zhyKz/YFmCGgeq8xSlV4NuBhBCAbETIBWmPrrHQzvfGxdhS4xb1tcFuaqviyMUosgz071VKYnZO
7GKXLLC6MtlEwSQuyevYlx8GVKgaN4bfnFYpL1B1WN344Yi7n7wQO3iExqMJX1JgdSR0Fg/uXiPp
XIF3B5ZguF6mCVoFZTJQj+uytdrPvl5r913GYjXVwKxM1VDeDbIJtJRG1DPJO1kd7MYQFJ+du/lV
VYPmsbruzgjBerJ5tB+NMm5RYgjC62ZqnMcorMZ9WLVPdQ7NV490ZzimaYJTCsta12mPvZ51R/4/
BoDByBKqPtXIZ4U9ehJuVOguZnj8TyepC2XOcGM1ZcnC3IJjgDPavB299H2j+ipTTO8GVN9gV0+v
f3Osw2Y8YmxjzA4NBr6PQaA569YGfwjTIXqc2hmE0oiqSGKO3bpOO2trGGZ/W4kRaSGDhZ8zYXhe
eEsJVMmzLh0tjb6kGbCGcfIHNua1fsUuGD3PEU8tdZS9HbWjFp/6zkfCMtE0zCIX+kMTk2kuECeK
Asnxk/FYDM46zH1qGwaCecMSQRBtx+hRTCmkuWaob8JJ945VOzSQMPLkZwR2vauj/KULZgMaoRbv
nc4MdiHV9asAXB1Cyuwy8yoI+UyyqmRNHwBtzcwSmaiovNNFU97NsqnF6CC011QA2xjAgx52lxrW
IpZBXl39EP20x//txUxy8B2gFLRbGRaQi0CPUF+/tfryhceT/6G3sClsSMnLxrCWfIvPvVVf2NR3
tklBegapjpIa90jVXnWexpPW+O5KcJHInXhVgpCFbYIRIDDCH9iFT2hEBJLg6F96GOgsn4cM7Lle
xyH5d9LDKLA4FQtdh5KLvzjTqSmoTE5+/L4nnGBg1M2yxo13vp8yRFdtc15nIgRjFJQm9Ycm/xEj
tzQl/fTFaZs7UWCdLd8WquGtF2CDxXtEhbl6mZxj/oCHYKGqIRoj2XWDgS1PY5MYEM7yHAb6zm1N
92cUL4/24sRfMMlDntEJkh3gEMRJff91KuDoXWLn5Zd3n8K/WU8Zxu87Cdv1dRZRGJzZPo5KfGg+
LKiEkSNU4kbeL8o/2SZWsELT/9Oep1Om1idjZ7nLfhd/nPou/suhusC7c9t5QS+ym+yVbS36U1+H
R1Cn0yGP4+SJekKQQ8UL8NhcZfLPrBrDXWzeYXm6KzLw2urPb5bQH9ShJ8+YNGrnat75tLczzv2O
uYQWUML/0b9RF82+LsbicZa8xRai1kNsAucKqEaiPI2LMeCZ23Cyws9UvdmBYqjGJtKrvg3bLg7T
b22OgQngW+/GzdL2s6blm5wF4bh0j1O4FPea2znHPOr34Sz6Zyr70c3iuvbKEF3/XFC+ZFPeRofc
ARHShOhQGg0OBH4zRy9DICnwuj7thsKbH/O0vheyv/WmaKXnCxWU2Cm+LD3bB9nf+4m4BqtproM8
jV6M7jDOk3gO5kK7GfqGLIPsDgd70yVV/IQde7ft7IWK6hjGL5aZXP3D3ef97uXF3SeExRvPtrC/
dQ1uxd/XNktiea2ru/HPxAAginMJpHA9XV5sHV/4cTZZM1SBdewXj095Ob/ome8CNOra3dLO1jEK
tS8zD+y1MYJ5mzPsQRtLT3d51bweqT7Ny+/TArb1h341d+pdtjpq3nmYVPt9YzX8xv/mcqpPR6u8
ivoHxY4hSzXuwCo5u7SBPpWXS4jVHrKx8uF20F2tXVv/oqaakf06daCqdp4Ks0z8LDXrHtKc8cUN
ZmwsKlxTmqgL8VbSAFlWxb2HBiSP5PWY2FgqyyM9sxG7Dik2no5+H/04T5vQU03JtKlzz6Ol18IV
anoK6BStdtq8vG/8ytgklttsPvSf56ZBhcW0PNV1yl035QEAgJnd/XnK+VzV55TFwRyzCdMUTlWD
qv/jabmvH7UU0xzAatdUoedPfDyhaHpG8+zOsEXizhu/h1W3X9IwYt+LplMca+zxpdli5/jN0Ygx
QdKc4skgHXkwI918eosWP7Se4hhE+ZAnB0NGckxFJl+q88z/0XmL/BfernL+90L+BRW9jZ3/PTl2
jt5+MqfIxCatECkBchLtvQrv6slBpyDH7nuv+tTRuUnVQIjdFCaor/P+bnI0BcHNf36Sxe/OpDZ7
J8uyPfYnrmEDBhcfHuQpijUzaiztZ5zojxAtvQeytsm+TYPhUj3RLAl+9IXlPbD0iff1W79HP1WX
1/5hiclY1OYslxA/JhH77+arfisUP7LgW9z4R7/LSJPwcIM6fbtrT0eyT1+QR0hi10aHodWZKG9q
NawadbepIzWRr6MNVcPmiqrzdHHPCIrLegFWp1EYf6yzFEb24BfbWi6K89LS12DW4ysV6oWHei2y
Yyoq5Qzg/qBTIRNsY+dl6bJLL5gR9K279jCaY3XZxWn+o0Y1McEx8yVnmbw6z3Cdn6Dv2sFz4Q6T
buoMl0XWOa6sf1gNqIRFmc1hWUgbSPVXlJtd03R0E3vFj3/Fqp9LwTvI+4kng+FoF46B7oPaRVLY
ynpT+6QClGBHcJWfqtgtH+P525CLLRSscO+6EvX7FlaBzg+cjMFp1I+h1vnhDERRu3GW2txZNqoU
baWbO7CCAB5lnzpSfefRsgq09XmeOhrj8WhQaNxB7WQPYpvTdVfjv5Mu4WujBsren9gU/tmnpix8
ZIHJMFA52QQ8SJ5HlvX1Mmq2muinIBD+85Pi/vVJwbeX/SFwXscz2dP//skLnSHW9CmyfjqFVPCA
5QIn+c/GbWPuVBV3nc3btApXFrgaamJMUV11wR8miwdcnkHASSEDVKWgL4Mobvc2BLs7UzaqP05I
/fszPIIPA2p08qV2qxmvut4H81cuscju9HKQ6PH8uZ5iAwsRpz20U98eLHkk+6EfzDenuWlipwcb
AuVgD0jkmqV/L0QM8ruynqx09u7lWK1778ZaGdk29kfcl3C5NThHY5Vs1VEyzq9H2dvRefR8FI4i
2aYmFrb/+W9jWPKX//sD4AnPtV3Hw8zU8u0P3qKRiIIsmXXU1jtgtDZ0d/+6iWYNYXPkBbVp2Kjo
1CUMqMlN0WODgZfwZXaK5Ww1nqTxfDuKZjMXnra38sjB688v311GDai5sQvnHyQNYKuqwR68XLSv
jlkcS9CKCADtwrkje92E1v1kFvXLGCBpknWF/gjxdloVpRbs60passVFvfHcyALEBY3QGJPm0ZI0
8LmNwhd5RWx3dXlFOwjTo2dFDZLhlQXYtc5/2LqOFPg4P8dDHqwWTYy3RuYG92pG1rjjHU7ekuoi
b1d5e052r++EumfHesbnDo+Z6/PIeWJpYmJlQY6n4Gu1D/6E7VU9RY927UeP5gjkI4abg5MEfW8z
uqlOkesNjrXcPzpLBKWCSuVVK0PVF2eCgr/P2g+AJzvO8C0u2Kk9qImqT/OTBJHOpH1QA+dr5Wrj
Wpi4V7Rad2vX0aruvOKuDyf2w/JIQNiFFVo4W4Mk+Yd+NUMNyjPV1PNJjjyzkWe+XVbNUP1qmhlP
p8uqrg+n/37Z1i//4Zvt/eVmd0y4ZY7juQ5lbMf68M3uICkkc1oEPwBXYmYgoe3UkNmh62zTKV/n
WxXWToAwSZPAHFzYAyIUyvCHiYmHPMblabqaNMlJauZ5urqkCtUlvco5ZKaVX8dJNyNSalW4+ASI
V1cYv9OzjNZ8l6puUSXBdYgICuIpLUS98zhZW4SHRZauFyOe707Dr1cxyCJRm86dVRmuqsZDQHTQ
+mZnJCV8RXWomlbLgm0erlSgj3azezf5PG2WI5Hu+VuQdnFVcTnVdToMehjEnbCC66DN0IgtEEKt
WLMj5TOUe9WnGofMAuodco43il2lzw3A1i567TtPjPzu9Qqqz68c//YfXnf2h82/0B2smdh+sf/n
DfUXK+XQXxLHrzrte4o2f0fuAtJ548GWLrFOVd+I87fEG/zpzntRHXFRMVV9U+bcwlN3WV7nqz51
5hIv093wgzeJvKr8Sp2u9fv1T/9onIg/BH/ydMrbB2Dv7cMgjpFu1/enNYNcOLAFP/eEXp7eV8nO
7k10hngdpF3mPPoazoitXdp4MPvOY7FAzHRrzGLV6GRMzqM8wQ54D6guMq6cMC6oMLRoNch0ueZj
YsIzU96oMMyRs4fmX97ALbOeAGW/jqrM+3lU5dbVqC4nfzjXSPXiqczHfLNU0x/BbOb3AOCLU6OF
w0/YJ8ZGdanB3suGTWI2f+RGW9xnOtwRAJQW/yd5CeEwQctwkCvHZKC0NZuzc6hnvd8K+JUrpw3C
l1bg3RdE1vMCAiIMa4wLpp7qWNVEj0NtRY9GOq38sNMOqmuKp5KFLM69o5PwjetHE5PpvriOUIe6
dIwSaT7b9w5CHlUOwFqyKdnmPDClvr2vER1U08796iJ9V0DrluerAXKFlHd1jcVGHMCHGpqa7EbK
ai6pyntdcwEliul5HsriWhgOfIGqmp+Dvjy4vTce0yj6hxehoIbz21efrJhuwxdzDEHZxnI/5MD6
MfAaHUDg96kh0w9vatKQNrAnZ886Daphji+n6Ow/LGzQtkuiD4+kbdubVGAPpkLVDNUnt1jqowrM
mPvGFiJAcpz5kQENPUycBxWhNzY8DnHwR5rV/daEQHNHbtU+5bngUa/KcdS2Kod1ylVlno9mxAAy
+TwPx20eLB8x39rHCiS7VYuw3GelnFboWat1V/l76M+ALzuBQJownb2VlY8qua+aKs3vQedWiL2y
cQn4E6wyS2Bup6oBSeOe55fGDJSG1eitnUxYz8qj3J28T/Xc7EaZp1H99pza6C0F3qfOqz72W6PO
ciiJm8vR0MPgn1ZyjqyKvV/JGYYrbNfSsYnHyZ785u/LbK82W/Brbvm9nUfvqgiCBi3D/i6Z5nTG
6Sia9vi3T3t1hOpUu3Gb9o79XOvcqskyzMcgAfNqHTM9A3NQxvlN5fsRWLQx34tkcfFRyadHviz+
RRPH+TeRT9u0r4ATNOBIxZCaP8U84yOmA2khJ7gniV+Q4fJm6kqsSOpF9xDPyubivoB/5AtMl/IA
7fDBTONfJpVNuIcRTk7y03Nu3Chud55szn0DyuW6MYXIMvgQ9lnedcdycDdF0Nzk5mR9sZIILcPK
djYO4jNfOtfbBaZfHXsAssekC7a8ApHKEwch8N3mR8F8+63xlmZuL5Kh25ZtZtyoASrfVIjMUF+f
ts0Unj5lVRuszxtttTc/h4Hcpat999tc1aVmuFoFymnoNm0VYoT51ixDNW/zLL/J0Ve7sYA2YvPw
NnqKRUTBysXK10lG+7C4I6CrvN5bMlJdHV+drd5NexXxjnntH0o9vp4T/M3OfWoKNZwXdJra9UiO
t/meWPhkj5T7N1YBbwRqVPg1t9DjJ3c5b9FpKb4YACVVfxkE5WaOEqSuyEh9teCfXeSu4R/svHAf
DLt7cmW/Q4IEbsmEVbGGHU9pzhE4qwDCx4zE4ug+FlYZPyFCohJPdmuoQOWP7MiL5IgKMjktHN5N
CwHVJ370D9ALS6ek/eGR4t0okG1CLEt3XFc+cu+wF5M1FhXCetb3HDLgRti6hz07jeYtCSB0lOvP
fXbU4eppkgg/zSmyTN/x5DlvZ6m5H0I139FnnBhy/pdE3T1G2oKhy+CTGJXN7GA1YbMSOXe5McrF
M/72N7VZ2qdpQATTa1dvMYSUfRb8DeTm/Ppa973psppanICn2v9UuxpGO1ZFRVeG1WI3NynKSmw7
CJMZ1XCjrHAUkWHvYas56PZeRWm0lJ9C53Si6skBpgVJIu5DP/6R6HmxzV2Szr09BReqBDbLDciH
Pl32pb/PO/dpDpXrU63tw3m95c1bZ8RlcdHCr0Dl08/tAJXBMCM+KXMY7N0FMGDmpPpXfQk3utG7
P3+fmgq+Prac6tTg+2OkjtZeE+H1Uw7RHRok0V2tk87VcdmJ4iy6c50aBKAaVfHoYZfLd3WjoRaH
3oSc4w9OdNdoaHJaERbm786rNVOsMw8cQB1F2cFaupdF+PrnxGWZhu5ZdqnCpoIyLVJwNCpsTeD5
FvTy9WlyhryQmQ3NVoWhBibcifqDGzbG5wi9fc9yfvVBTzHRsZzH2anjfeUaz+orprqozW3Z38YH
UfpoEKf20Z5L6pxqQ2bksP4qg1zSead23papUbMmb/Rhv6YFerlBO8y79ZeAt0/Xz8ltHdubaNKB
tZseJfe53VqyQSSnpWDIEYp2WPYCyT13qSM1Tc1QoWr0TmDsHBjtmqo7HKmw9xAjFNaqLOP42S0R
+Y2XedmnYxh89udDJIb4WQ+cYLsERXGpQtPP7Svh6vlGhWVXbIcC4dekSb4GrfstNWZxFbrBdOtH
Zf7URdm2yQZUK2V/LPtNW//bfkFOHaojivGqHDq5PjI6MlQ1UVUNVQPnsum5r1+6m2rRN1qrW3uE
G8trPn46RW/Cc+O/hQHqKBdOjcCeGg3JfWAGIIeb2kz2S7wJqtraJz5eSeGEM7y1WN5+YhuOEuBY
fyVxAPkSCPZ2IDP5VPWYWU5x/dVONXuN3EN33S569bU27X3Ml/3RsyP/dPoip304Pe9hcsh+lkr2
yomTXVx7cL8lJEI1VgmqN8mFBTGWPlYCxqFdgODKaC5gcjkLq0SvD1Oo6U/xFAgYKHKZEFFsvJpi
BJCGhAKW6nNcgwqGePKRmns/rXCe05GdD36Smv9gz8eF5B7CvD5GKKlpxdfI4EWP8CgCOVhL7EMw
uCcA2o/p/2Bse39aXL0H5xmOzBi8X3SZbOGBSLm6gSyNw67y9y+EQECrHoqheqkCe7jMWX9t9UFp
d8UG9I/TMbx+ZzuICkRtBA3EUUNoRDBBDZ2aBvWmZETihOJnvR5y3JJNuQOrZOhxb67Uliso3Wpd
am2GWjFQKHcoX0eTIS8ffB5VhV9QeAZ11Lf9UyP6eHPuP0Mhxj8H1XyFiThP8/XxKVnaIzI4MMBS
ZG0T8MtDvjybRsYzhdoBKa5mfvbHBVYKOV58hsfTNA0ewh41B/NSLXhYXejXgYPY4LkKcV4Jfaho
nCd/WE59CM9X5jsVn6oY54ua07DrrMQ7IPx1p+qSeTw+GFo6frEbp17ZSdYhtZz6Oy0EP4v7c/7c
Ws1d3JLg71WCuAg7hEr4ll4YVVcfbIe172jqt3y152cL1tVNO+OrqEI1zQTKtKsMDDrLAJNLMiT5
/fleDuf8aagm/fZ0M1tuNd1YOXtcNUU1nbzxI7d86sdSvz33n+eqa54eGs0pT9dLyhnW5hLB7F6y
9EgmGqm41vFXCO8kR9WYefyy5Pa8VVEwGt59kD6rQJ0TicDcWB0qw+e+D9eZkJj7hyWWI1GDHx4g
y/TJygAysmRa7sOuBaJGmwdRWb2gjIXK/lxE+8z2w/3Uzqios/m4clo0NK9U598Nq4Gucr62rV1t
1Uaz8w+9Gw5HFaRN016ZgRetVahNvQFNEhcytclNU/1XXYpwNzSec4NKNeq504R/WeL34ZUFd/Fq
bGb3pk76LzFbn1UZRwB4lsU/OPZo4H29WF+8wk5uVZ8r0wXJrFGLC+q1ipYZiD5YO7BN41DxBiyl
/mkR+PaDFy0r9UPlJpkHPXUjOMbsnYOyjx4oVcPTD8dHNaOxMwo4RVZuVFgL17sdZaJHhUjbYCSf
xuM6Q0ZpV9nTVcdq6c6tZrKKdUeeEaEMHAp71M4jry/cKzXUavqLX3n2zexDxwjDMLop52K4CqfJ
OEYCvcqF5M4xTOfhapJHiewrA8/ca2rZLlLD5xsZU0rPImyCTMomsmlr6kuqn00fJGeiBYNz6tj+
1nNTcb9oA5wtnqK2DJfrAWbo2mjGcNt3aIBGRQBVd2r3CrLWmUW6iXxQ+658patGg9KapqLdq+g8
Q0He1Flv11Az4nCSpBIExM7vRfWyM4022nfBzw/dKhSDiU/PcBo7vzLV+1GNBf3P88tSHdX2fmi9
xr2THyskA9KdRa3uln0jYJjEGfe6UQKW8TIUyEQU80t1ks99ZCOi2NXltzrv7v3MDv5wu+9DMWNK
qxnVqgRB+LPtjJfC9QscvnEALih43FYmG2pTswTizInYJ4iy72OUDzeFkT4gYIFpbST71EDhPboR
a8BBR//4woWyDxPAlI5V5mtqbipQePZRzA6jBy+M7B9vB1mYnHqSPw/kUGeIgxYNKNzpmbfXorZH
lq4htdg7WsNWhE7fAMF5Be+rwhRTxDjlOs5thYT7RdR3iMK2thPiG5/612pxwNuneUjmQ4Z7GqRD
Z3d+/wl+G9es93LUteV6YWiPXeRpK2EAsxzjNPvEfDT97f57H0NyHwyKPY7tt7dCr6xV3VBDEnl7
oWbAo4qvuqZJ93nfizs3sNHxqYW50bySj67nO9uKneu2kY0Kz01T6+vRyqLNuat303GNkGq8fDYa
XPdIeK9IvkVodyX2/UQl+97T4FUY0yLWg7Cx2iy9ZLiOalgOatiWE+MpSth5hBQya3gEceZfWIPl
r5OsWW4hVoKOTTs8vIyGmweM/mXrBOJLLZwf0+IUvyoYG8IHxnexhPONVjfTdyRfcT7r2+BqJil+
4Q1l81hqCPaapvuQtV79WCZ9vNL7NL1Wg1bciQNS89dqUHWFRqHBsauqjQo1PUMINURZOR/TriJP
kz1liZVh5VsVV5UDHve6bhFORD8w30YZxRXddqmhqEPVqZpUDp+OdBOT2Kqg+HKeo0Jet+7asyds
VxB/FheT3cQ4iybPUznhilLn/gFVBxK1Zqxd6mk1r9TAmJYTMj0hfNB8EZco+vJa8ab5GbtidjLi
SzWYwTacqvayIMVTo+W6fIZiqXPjmslRNaH21Ad1cK+RdD52TjFtjbl5OY9b2AWsxmpCclaeY+rt
N6+cEhYKYkSqKMNRZx7D6lvn4DDnuyZWoKMu7gwDajZ3Sv7jb2ZUoW5cj5X9bLE9O4bkPy02GU8q
ShyYKW+RHGOlQclZzixRpT9HcmxGD+hXzvdtm5VQ23swc6fnrc5I+k9kQk/LdQU8LtphG9gA9oIq
x5TU0D47Hu4UzTJ8CrR2OOpGgVppqX22C2fa1RZy4KOclVSjWCc1AslqNEvwGYjaCnRxBYRAXdos
s+zewJJGPd2qGcahXKPE9/oTJKGVr7swhXmHItBuWsxjnwuUN5AszVaDS6nXQHL5qBrqpXcTugir
LmgPjgKuNC0VMhQKSN7LTNupM5udcj2YlFKDMOET5mrszcy0uIfoihfroo2HBC822XPuPk9FJTU/
DWS5McmputBwGqzgRtzEpW6uyJG3F6BLs18t4DKjDH6J3IupEHTdk5P5QPaNftkhgW5shYbt4yWL
RFy4JMjHyuJb312GJz0Uze0Qeu/67clK0FUov+dhbh35+FzqmeV/UpmWEs8UPx6ro4qSQDwbQxCc
8jImSVBMg+ryVg0OYedfUYjLEFgmhxNbbrdOYrS71dXcuUEQ39SQQPECmExGmZDSRKZmCRpnp9tU
VhphQLYPuug7z97DYKS4R1t8wCpTinTGZb2fZYWL3fS6bbT4p8gs/MvSrH8MllBb99E834BCGo7Z
4sFOlFOSlGwLKJCXbNT4iwwR4DUzH/4hB27/zWJS6EIYnmVzN1nGh92YBa4zNPwqe4ljDLCGur83
LK09ph1mHlWb1nh2Nwjbyr5KwI5K66xfq1ANLJb4eNakGTji+J32iKwX0seX3uRjYY2U6NsB2Ir8
wdJDc0U2CkiAQNtzq5ogd+rr0tG/Qa1vUXEQU3VhCrPd6rJRU1RoFx3nqcPzye/OUddBa//rP1VD
f+eWAXsSfIdMZFB82GX+X35fbaO30Zhb41dzKCA2hjBgLbmeMGSjjmBq81mP9e7YxCJBOJaBWC4q
xtphgDoAeuganjuqs09jb5+bltilAx72QRmyGXWNw4ejwczMUx964q9H//t5o9kgtREua1WndAAE
X0Q2iTW1LVZhaCfpVu2hVZjaE85qckt9Hj1PPp/blfgifJh8DsMWH4Mow85dnww4pmVZHrwZY1WJ
5FAN+XrrMvcta00CNnrMFr84uAJpTVOvvzcpdqZglOE+JoN5g3EEtquenbIvsKyLZBrcn2mA+cDc
/HQR/8GpaEpuK4NXslu12NVPWfEczrzytWhCil2GxSQ+aaUoHgqTYhzovDvLt/LnOCvbm0jroRqo
MFlQM0DXb492yPzZKn4l+VI8YwFSbC3k+LmhuRZMg/iq9PT2Vo3ONnJpUdEAGNUnthP8BOpieo4K
h/oJTqHtfyq9oXjo/aI+toNzlyPet3KcJN70AOuumkk4lDQq6LmJxMimdfydh+Nr7KHcaOmJtXFj
SdF0kubFE9+1TqBh+/uJQW98+c/3v+l+vP9JUbkmLEbTMXXT9hQ46l1+f7F4a2q+m392J9Yin23D
s6/bKHHh38JiH/pgq7lWsI2G+iEKQ3utItVPZQ3fs3MMm4bMOzCwm3G0883sIrBYRHaZXwqzx2wi
WNqNNTjTsa7d6r50+8uwyeaj6irKabiW9iJXKlQDtuk/4moCYFCeJCDn7NA/elKRaqbAqCB3kVUZ
gPyuEhPeklhasS77YFlNCVBJFpnRZaN32c4BjPBlikEleOi/gKRDZisRyWWE5UEn4VDowMD5RK2f
J/v0yKtHOe7KtW0327BHbczhs7ROkF452BS9Tk2VQka1Myd7NxDJKeoMIc9Qk4vK/W5YgXtZ+RX8
uCHsKU75ab3t3o4aNaJiCr2ed+l54sdU+QC+5UQUHO863b3/kAdQ4bkPDYEFFNtO9ZR8jvbnlEFn
hjVVNvTVIq+IbmGAaJ/DJHixefcfVNR3h8wuvafcDPIHFKgPlJ20z2YfYbmo24gRO732GZJSvHZJ
tbYj6NQjBJziyLs6eWj5g0Sp7jxqCU0dYU7uV0m9VX155a/LLp/XQVINWy1A1BKzg2HrZ6aHCdlb
rI7Oc1CpZHUmG7Z9dxFJZnMwppvTJi4ieXEbBdWTglEo4IQ6sqMe69LSB2k+V2z2QlLJ53lOCQOs
1ZKF5YFhH4zYcS7dhhWUJUPV6F3oHAq7epCIXhR3HATTuiEN9s2Aa93v05K6my9O7Dh9CbDvbJvo
oJpiatI7b75XAdlA0s5klj+XvblsimXMbcyCmStiWXyycSFToc/NtPW6ZM8bJzlOyC5n5Zjdqwhh
yJz6RSzfRslRNXlGiWuBX8Xy4s8+u0Iwqq88fFiHaF808882GKyn1K08FSHxbz0l2vIuouZ2itrc
NJ/SNHg3NkCKuiL1iis5rkG3TpRguSiPOgSJTkeqDx4mJtoIuWKziWyvcLzq1ioNnNxc0WM7djo2
bCmykqDnLah5b7x6njcTetY7E9+Yda3NwV0/or2uUeo8lnkVX9lF1D0VDmIWwUjdYhriXwn7yR9O
YXA7T4hJJDh42UPMpqNt0D1AVSSE3tHv8lrzvrtR+0fgdt5z4Zf+hV0Z+VMJSwxRXMhI//mF+hfm
rmeBqGLzyEuVlynDH9CkqRtExVi34inqcC9R39qxwm89Q7zhVqWvJw2maqXr2a369KrRPG5fR3Uj
ex09n6tGTWfa9GZZPfzd+epy6oTIBGHsNI05b4t6AtfSIa/9gRGAog9up96Az8QpiYVk2LizzRgt
AtwonhAKby5D3x2fbDbtPWBXTTMPCIxVXxYPO4tJlLIiS0imUF95oTXzkiR0QwGU/v+Rdl7LbStZ
274iVCGHUzFHUcmyfIJyRM6hAVz9/6DpbWo0s/c3U/+BUegIiiaA7rXeULXVaWq14tWyCqwdqhS7
1BZphDZE/gE19o3V6zYaXIjRzhtBNIDRmgDw/BQLy9o2gVptgjZ2XpTeeIygSm0DKzS3xlDt1abI
31D4UpcRy9yTaeT6IfR0a+UVdv8pa+xPMsr9pyueT7+7Or2vXbu63vBaiFJZwph0TqYLLXmppXCn
4qI7tF7Img4bKfekk4I9Ga1wv+nZ9GhzU35TjeqnEw72m1FmHTYz/vQKaw1KpG33L4MDCSPz9O4p
jdF0RLp6eFCVtkcxLzTv81zBl9ipw7Nfl2gZdWZ7tIXpbHVl8Pae62R7Q0Gj0BECr+aqKrajDRnQ
i9DN74bSOZexpaxsd5wuOrBgUoCie8zjIl3Gkds+ozLHXl7PxSceXLgMZYP2OcJtAtSEUL440/SZ
v6T+zgLg5EyV89MS2drsinAfkLTZVoI/pzfz9H4scHrKy+obqmHamxaY6rIJtGqfIIj4qiHjIeuR
p3I2Ndi29RA46lsYWNswdcNn0d0P3Ny7yRvjbQlVGqYUYooktZLvZoV0apV0P8fKxf3W7sqXyE+x
KLMU49BWeXByAytb4fQTvCbC/iQ8xMeVJF53nWWu7SLWtyN7mkVhJN1jVvjG2ujU/uCAZuWBGJTr
rg7LpyaLeVyGRvbNqqa1VtbtISmidOEkpXsg8e9cD7Jok41jDWLhtDs3aI6GfJA8VbNZSUh2up56
83CjnfJDEr2bRnbGMENgJlikOx2HwuUgVMxi1EjfdwitrwNQi88AHnNeOGb+0wjfxBRO33NezLhx
5+qDXk35VolNd2sqgX5RQpdbr3Lw/ApwgJ7H5K77q9PV4qXMzGTd8dM7WAbMbEXLHSC84UA4ulZ5
LcZY5ZXDUyRXH/PBmFcpsr7ucKP/U3WrJyv5JEvC1yFFpFFzneNv6+Qk8gpDn6KqA0wAJ0hrCVko
eO76qjm3mXvRlTh8llW2hW4fyeR7da5yvTqDQBmpG9kYW24GnGx2hpqHe/pIPM7emHhHNItm6FfQ
685GOrXY0CvtUxtGhyBFG1/X+nRbaVgA9nNUC+o07oS619yjy9U96V3wrls3grTMvFcjccZtSZgu
8wQoXr1y6+NggV2TB1nEjY3/P8vKl4SPjIuPoOoljvZQc4lXyipFWF8M1Wt/1002NzowgAqRdwaw
yigP//w+Ic7wr9khF8KIC8qT1Co3p6apHwA4FQqBUxHn+gv5T5Ixa5615V5M7gYxb/2hml/kk+dt
oG3+Ls1tt9LcJnu282t9+Jee/z5O9mzmOf9c4c+4KFHqjajxj/Z7n3SK3wnSK95RbXowk649nmWN
PIyAojZKjAzVh4bGTtkFyECx62KC49X5PkwsmAxzmo4bvDhbtb+VJXkwm8ja8KCosbcMkfdBzq1b
9J47bkIEFidwS3AAOw/L7cjfR0b8EKFGfy+r5JkSka7pgknhjfFXA9EtfHSyYDzHXrMys0m/YPIK
cCRD8BPV1QrYSW6B34zVA+sHJJkz/VtNnPcZ/fKfU6uHL7XWi/WYo7Wq+ejamaaBHVwaNLuyEN6K
aBTsrdZ6dMqsfErKHC1nu3i1kUU+Wh2xQVkcwCvy1LLadT3k5es46ejpa3u7KLuzkmKlSEwKs52p
sLnNhVWc8aWdtAbIKOrTO5YS7arPIMFuxmn6aukFvvJJ366ITLsvXaljfj5m37OeFMpQQAkBGoQx
ukEm/T/0ILpZLDF71PF0LXEILVuSGnqWndgDl0ioqtkn3mU/IIr4P3X9rWu75pLCLDa3vlNjJ2iW
aJU5KabYaaHtYyIlK0gX1mcVoapwsLLvmpL+7sGnV/cz6WzlIGZ3akoETsMsYQk+Q34JqXeLtGav
jIFT9BnMaaS44nCFyPlhFxyjcTgOaoD1Z0MWpVUa+KBNbKHcIfRfgWaiLekk32p4wXc9UNhXt6yw
RhNp8jziRIpObale0gjhLmRx+5OFout2aIGyjFEfIuNmFdvCLdwT4cYUFUkkAfgfQ5TBIKE8BpmN
8zoCziejGuFG6IWxC1Rl/JzgGOeUg0fM3K9PA/yDO1lv+g3my+FAt/nBNVTDu25qglNUOz/BlBFL
saK1fndL0DfOEu8Xr/bk1eQrREShfguQO1ilthseW3zDzqmW+JBfOv2bhvJIoNrfI1UtFlObeCCj
PH0vhaxLW69ekyI7Z3Zif8/S9GeuiPrZqary/1r6Wh+YBTyqPM0wdWRdkSozobv9KxKkHRLNSbti
fAGt4z3W5ifX6HjwIpext3q0sJM0qd4yvCHubKXt7ntRGQ+DriGtQX0yYdaE4VoIDwM30SHZyY2I
LEaN9b4oW+2iPVRR+eBNbnr0tUjgrzeUj2md1IuBaMebkU0PkcTleu6utJzqV2OXX40xdV8VKJ6L
WVF0R/LnF84D6gFBfJI3XTni+Zo/NqanP9VzfQgYH4tXY/zSH6vYL+6FSuhd7uiLZFLXONkEC7nf
l3EBElzDKdJLa4emt9lurAKjxcpCsxYFSlaW2CqSq3Tz+ncw3REaost+f3TiPGCBpA7iKMt+UIhj
MFgdWYkB68F/bZBd7NJmiOzYejWeV+7w0pr2RSIJJfYQlnt6nKsUSAMPYemkSEy4Ygn5Uj25Tlut
HHXeDKlqiQRINPxoI5iremD9ctzqMfZd5TOCAhZmHLV2mSCr8/zXiMX9GR75YMbkcL6563C8ucxf
ddQ/TsYY3HemL7ZONOT3DbSCuyKw8894HbVr17GzjVI3+efQsd863xSXqJqiJw/arKwevdzdIp6A
xM88KB/Z/Zl67R/NUG1fkUI3DT/77BWlfSBLXC9kcVDGJ/g39/EsCJTX/hlp8+oZ7eD0IDSjX8p6
PCnuAdVVz0aL+Jk3aXdqWq7NtmUJzkr+CHj8/eFWpzr47ZoFMnayy61BFkGK4sZLXmKZi2ZcDnqW
PnhV7q1Ybqi8KKN+M8vZHoNqLHYJy8J9BnLhgOdWtTXirkMjJNOwpOuhTMSIAY9ZPDymqecvSjdv
XhKcUDD20LrPatgkiFCOaKP7cw64LH4iN78eE1wY7yZr41pgUe9mb9AuCfAmUguSML7Tfu+C6Mno
pzz+1QOm2MmM2dCQF/C75EGds2mFG+E9YCcPso2MzrXNmEnxf9pkFu7fx2F6FS57ketX9oBnRjag
Ui/EWhdQJtxYY1+UIeSsmWrQBg5KjXhwAnXlF9k9eWqwYxkf/IKpuAv9InojFoIhqDIk5xRp172K
tM0a/3Pnya3JYkdIs/yMbdy2kVCoNYxv8NFSHpG6LTYti4H9ECCXFFSsNys9Hd+KKjhEXtqeGkxk
Nw6RvDsCn8EvIKdZbhq/lLJ9K0guvzpdUi4rt5vuDacct5OhlzvD78x1oqThAQO2aJ2GjXYwai06
qQjJrgB9Ja+GSD+hA9D9BOWy7hIz/Dom6HaU9hheIEbwpKnycBvUvfHghEnItli3vjniC0tm6AZp
bohTJGkK9lCKw5yfFDNfQTaACPp9ZmpoH7d4ud2pGB9fetG+1aU3fO7dcVw7uUmscUaUtJq5VDvF
ex5TUR3hNUULtTWjz10RA1fj57GVRUxzTl0TiMfab9sHUSRP+tzLKwwEhTFzYflNkeAdkU8l/J5b
ojuTT+CrKCEj3UBSU4SSNZoyxPL/gK0QfF0qSE7dyyond6JtnYYbcgXGIU3wZiMX5G3MsuHJoKYY
amhd95zYg32n1r340gblQ8yvAzFSZZUkSYF3QlweRqMPvqEqC7E/iMwXdTpfFwZK8p0H9Scfu+XX
stWmbZfl4UoWcV7qForCnXZt5c8SeWCf/3mdbv/bu882DALEOgh+zVP/jeGtiQmKtF0pz8JDdjz3
DUylqqm/V0WW7BuBvRR0yeLZL1iWmHrm/CjBBQYtN/Gt7wivcTcmZ5YFdI/K/Lms0DkuCwOh1L+6
ZyqKVHLqFILr/tp3ntqa2SRoqOuLK1E7nzCCTNP00BLx/Vm32n7oiuRL2/TmImrj/GImtb4t2Hds
g0KLLwGs0YWtFMGXDEZ2wKJcDuqFkxAFBacxgZvQ5ydBaWXRs4PjhT7n40MEr54TPH0lM0G2/SmN
yfSxbR4HysX5P2RlgMx93CjBODHQMFBtg38g0P919UH4xjeBEzrPBqndZdKNSfmaWv4dELNkA1Cs
ObiqgJspT+uOdGQ7H64tuTmiSy/LaUMmchrdRZBZIEnt6SRxLhIOI88+YGI+FIWwEIqdWtvcQpGa
1WmxCB7Ipz05ms6i0+27g6ZUzrFNEDJtkNZ4QaokuJt3QT+z8ogYg/VDDsIUhUEONnCqwZ5fDmqS
gNsydJG+TEuW+um9jr/Xj06Ilas33CVVUCzsETAM7L6vTmtPn/HtbhZwWaxHdUygxSaRfWpjU9nC
P1R3Cc7uJwu4wNqchLL3QvNT6BNQSwHZHAnReQfwofFaySbxnMOJ410pxp8+8ObW5AcCHg+8Rx+/
iMSzVpFX/x5EIDy6DmLbWv0ZNEqkQI1UV53q0XVQPF9p3jZdr+TrinhWffztegBAm970kBoG2Bl9
mtrgq2a5GqYc2MlNZeyx2CXKiEE6iqTDgIn7HIOsDBW7LmwkrjFI5KXu5v3mS5laS6GC31QUzf5c
9r+aGefedu2wromnbF0rdubqyoiLS2AmnzMn85FHg6vbNPorMob+WVbJgyx6GcLMRhUfP9SbjY4w
fyawsR0fk84YD+EsgEgGBDLxfHY7yLok6Mttkh95Qrk9+zb1KU9mwHHqW0dtztY6Nnha3c3toz4j
nmXr2KnWsfaegnpodnqWGK/J5K1J0tlP6uCED3UontKZBFaYjbfVssSe7R6NlYIhzLoo63wriL8v
5V2ruWO+xZ23uxZlK7r+O18bN1bZ/rLmrdkAUH9NGMemiqISa6cK/OejX/wwRkc5Nt7onOQCN9TW
kaNWp+uaV3ftdiI6ryNTrSOATsIXHWs1Rj2tCUFXs1RjlxkskSsIj2UcZk/WFL+vn9j1DdhMPs39
rS7z3kz9mI4g/LMWjm3ShStTfqIIL2KW/u5SGL2KcrnFf0AWYhHRtu6pTcLiRWlxj537jnk3+9Hh
sC4SvXsah7DclK4Rr2Wi0E8yA4Vk0zsmfGWveXwpVW38BPrs+QqCAetlLCdDwZwqrp195nfKye1b
tpdxW3222uQSzLHOPi73dpZbbyIZYoDiXnRf+ZG/85Sm2USBZz6mearfuWBVfrT62kyaXzlch7e8
eCQYXEAi/OtEUT7WvG/KQS9gSvGuT161zpsKuU+mHMC+zDkih3Dr/HPKG1JGOG0Ga9naQ5OsivGb
6+BzzF7d579zAZWgPaeRkxw7q8BZ02mcty7DUTJtte9Z0WHdriXTQ8oiCSCg7a5xqvdesrZ/lj3q
LGLDislMW6bVpnPzaKelXfXYzcE32cNBeKK0+vGECR/smVlvpJ4PQoVMo4aZtnQxSGJfb8dUOjbC
6J0Tv2RDdDb0tLrIl09BiQHlRf6M57ZbqTWCd6U/43yfH+I/v/093B3+7e0zw23I/Ggk6v5dC8mw
lAZDqmF8njwcJDTR7aIMTJLnmf2yx8XjIIkR8izofDZAJhwnHDd9BSxZ76+7HNkfyCmza7nHztYc
XLLn6nPiJN7K5lG1Gc0WK0Y/Jyo8g4klyDieNW7aAn2iCsJahKjRAXdA/ZNjep9yN9HvZUkNBoxG
4uckImqj2bm/57ldL4Pcsd5gXP9wAMo9lF6jnBNMoe8yGGbn0VMqYhDDQ9j2DeS/7oeFUu1bTWQN
7EI/vsYG9o9RnV6SMRDnIoaFHrluca49x9/Gmmh2NbvTjD3kauyqHkd5dTqmUfdFm/T+aaywr4qx
q1vbHlmFknfdD89GYJvvbptosbKt/PbbWKMDl5lZyfcRGEuhefVXjbs910vn1cR+agMdON/YVdk9
hHZ5SoHyvqWZsZR5JbVFl2gURXhx4upBKGGMjXNkH/wcLoo88PoEoVhUyK3NPKGZV9X/EjrvWzI0
UeV9DgsfoU1DrQ8urmX3pMR4lXbRuDKsoVrXiW/e1zydFsKvXKw8QBTcwdpGtalLnEfXV+8NYHBf
NQAzd0VZ5FhJliUbnnFdqO5raOX9N9fFxboSdbOKpy7e2LWKw5FqiVfPtqO72gz77wF0+DqoBPrf
xnOfm94vq1ce2BRvW7Lzy9GBsTAm+qJttfZOZKG7SczWOxRDM2xtV9n7U5GvtBEWe9r0dyro6tcp
74Z1Dy4O+9OOHXje3usl+L0G0OG3LhEXl2TrT1JOxGwcbxH4oYu2fNvuMSQFyg3bjw5/0QJxI+uh
LaTHIQjjB3moKlU7KAkQvrkqUZR6EWWutSqtQjsJZ4R/IMrPg1teKjsvn0HlPmu1l94joqS+FIr2
qQg056zHZXMarfoCEQBIfxbHbOF+xmqXH9UoePTgde8CJ4tMiNiFeVQIQHurKbSzN2ETNS47XE5l
URnte7dke2jrvTh3djvcBUqev5lKHC1rtQsPutedgGm64J9REZMMGpy0NViLxo+kDIMNbs6/62Vj
QhCTcM3cRZZRG/uiOEW+7P3xhcwI5m1p/MLqpDmPQ8ydhKHHXoim/6S6PKmBhmcbgiQ/eO+Kh8zt
jdMwOFsrNTF8RlCLgJ4JBH1uVEdfPPSD4+zLKflGjpEeAoWEnRehS3YtRyji3o2wJu/8AXH7ksjy
J5Yx3QroPa+1uWgbNiazHpa5OfrM68grx4VoG9w7OtvID9dTx+zYJrHichdirk0CXlCujoWxOJf4
6OBxOF6qMbbu3azdsPtcmZ7xoxAaK7y4/SZMq79MbYaxbuHW6zp6m2ryuzFbl7GLm1/CfBKuI16w
qPaOlT/BHa5SaBVJB4kk5pGOhJ+/VUWU3ZXczliddeUln88cU7tkPPQPsko29kWTbfDuxiZg7gG4
KTvjsf4tISVcNI71XCdqvxONXS9kEa+sichb8jVWcvsZbWHxmHXFIp1LZQFjMwr6bjWog3Kc5gNo
st9naWL0G/xbvt6qbt1ufT0YxaQ2uPqfkY7dHEDx/qr80t0PVRPv3M73oIQO2TYyteAkoqjZhLWR
nEkljmujNKr7ya0dfECR9hAiuHi8mbcFBnd4eU/tPuT233ZR4R4NlFLX+qhO90PVFisf8MdjNyVI
T5tCfS7Th7q2QB24U/aArnW87c263sWB196PURcR90rrN93PT2rFnZ6kYAu0vPkS11h4gdTLLgZp
1y1AKnXbl12yqAoduh1R1J1mM5uwlPmVISqMWgztq83GQldr+6dbZk8aa4hFQ1TwIgxlhbhI+cuE
VBbyLHwLej6hCJPiYuVRt8Wg/exyK20S3RWbwQIrozousQU71F9Vq/mm21n8K7dPoDQRWOBmvtjk
nt+c0CgXVa81j8i9YHqXtsXRHeqDF5MTxCenucAw6nC/JBNQFcMCd8/0pxqyzfJy1iS2a2LCnOXF
YZoM66SDI1mGntA+m2I8EQNxSVR6Go/sdaPa1dcoxMZZuGq1J0zpPOaN+Am3ggclWXt2xI39kDVd
fDCiACW/rB/PGNaxfbGsb7FWktacsAjRwrbb2AFLJCSLHjpQut89YHJ3Wp6Nj2NmChDmtbqu8757
JTxBgoQe0bxwxlsxe9BFU4ADaLaqE6Q7Z/LsnTbFxZH/y2Qzqq1975mVt4zELFc1xN521KPxmJfA
8YfI858t02wuTj3gwo3/sSHujIp0bzC06SlCgG9DBhnzNQtwV8B3ubRFVO0k9KtD2BykiNsiakVr
07l3HZqmz6ra548qFktG2VoHq+7ThWH2Ytd1WrCaXC1/g4jxk6zLcKk8qB2FEf6I5meulXh3ZY9D
S6QThx091d71UT9uhj7JHwMdXxe16Jrvtoehc9RpPxVSFpUaOS+Vak4rTUve3LEul0VueJdsPkCw
F3cYTqlb31YwYSQQpC2n2ilXIfZxF9nR82xz48amd3erQ9kNfovFg2WeRXZLrcG+uNe5r5OltrYJ
QDX0YnodlSBcuUWZn5SAACCcQdbPvZEevdj74iSGd4oM9tdhg8u5ES30SUew1oPlXvt7x3O1UwlB
ZTGhrw30BFF8L230Xd6n4305H6JtPmb5ms1xtC3ZKSxNu9NfkTv9atTD8Iv83ARSmYUKu+1aSbO7
pvXwpCL2zeMyDaa9kvKgNhXrYeA5slVHJV6mla292DFu1n6i5Ig05tyvWvoZzEy6nNyGBZdajsfJ
Bz2SGZazjm1jQA8owexbHbH1qbquR0mpe7IKJ9vKuttBa9y/ujSuTlzNAf7FagRFwqZ5dZvZ+tIx
o089ou7LPrOMS+KFbFHBQoDn3sTGBEUAQgL4HoQghV7hshi1J1EbbAGJUD1l5JnuIGUPO1mnZQYG
QxPmJTC4LrEROT/JReGCsGj9wH0MDFbJOHJ8VWcbN5Cn095UABjd+WgnR+McmqgUwUIw+aw0Ufom
1BDAOnCgGbjsEgAP96DSe2TODHuRDG6N7SoeWmFEQjLIoqNaDvkumnD8dEsV31Vn0kntef7j6IjH
wA5OcKOx65xihQBLgpO6VhcPxNOgJGOYC4+thTZus2qCUlu/2MUYnwbiGoRC2volKQv37CXY2IWN
/Tzhej3Twf9iiDuzWsyNClaxi1tWPQlgSRCXDXHV+Oe2/C4Ldhiqq8IR2II59XRJkMa6M7R2gJlg
TJdrHWofGz11wV7MXWQDuwU0UhQ0YKgpRYwLqJWzAJ4F1AbPqY5dl/4+S40Sx/KevKsSiaYlD0uf
6ylPIn5X2NaukcxHF9FCclJRoXZnmuef5IGfgbfrYFoZaIucrNrmBZDFD22F14xa8FhkBes8aNOA
OArfzM6qLedB1mHDuteTZtoWsYuxpgmzq0ttsvA4O05qjqZKNZ7JOhkXdRytheGHwUPIp96Mzphu
FbaWlR5MsNHGOYRwD4J12VuqyWsa5KZX6nBxYsxQIfWdwv7HaBQkWruxXHsugdsySpx942OKLs+0
BPmca6Usy0PrnMnyjuu+i9oVYVNSFCVsPaGkb34SJl8wE5gVUZT2E897jERjP3gCixKtzLj2Mf3h
RxElX9lckYDvasD7ncWrZS7Kg/B0ULWWR3QAXhtN+uDYmOktFRxoL0bzGJkNxEbVRnrF5wtGEgHl
ZNWr051v6wL+hqZEi3IiHmAmVrqMJsV4kIcqhBLIaqtba4H6u65uu46EjV7thrQ2r/2Epp1J6NnH
pLC8dRnPOHFHM/dtRKTFQ8P6WQvt5lE0eD4hgvtsOv3KS1TlYV6o+12jvRogVo8ECPxr0SqzbBGP
Il5nehnXaO3igFEi/79BgiklF1t8d/24wDlAiD33Gk5OrTk8WChpLEYvnTaW57uHpFY+hXGRPAoY
kmZXN8/BONbPBWik0mi1M1bV9bNnCGvRo1HNE5YiLiz+RusJzfitf7YKQFVQt/xzHts/tGmKX4Ms
rneRGpIR8oLk1YYtszJFE21lK4wItDtDswS9Qis2E6jcJsqT6prqI+8PYCxUD04PbzEs7DubjebB
USYAg71lbC2jSZeoiNgwppIGwSbQY/DA7ZeMUAL+FS5+kHPRGlVtUxa83pXEsQixhOh3AhNdybG6
1webUiu71XVsB+iMtz1xvrkzK7xmXUwg42Vr0hP7M8epuhaBafHCGgd1LTvnIiW/OZjIGc7XVYMk
X9UdgbHr2GHwlw4J7Y3sbGBiuaxD17+2pnaDGbOdVdvr2EiQeOtJCck/IZlCZUGGNdk4nrm1HK+/
75G+X2fRVB7d5AD6JHrG7LrXVPGsaE7/nNXDJ1hU3qkw82Fb9ZA3FWMQ9x3+olbUe3CHlMi+1rXa
12pCT+1a1SNWcDZJNvtqic5tzI4ZoHm4d4Ur7uUceR2laJ7k0cbNh0Xm5IIlHqZpwKfTQxBA/Ib1
9j0nOPW1LEPsIArDus98K95Gg7tv2ym7dFbygn198AofWd/ja4HitTcEr3XStmti7eNatgIeaBbk
CL29bC3M+gn78f4SRK7xqfvaVFmw1UO8HUth1SiG2PWygbe6aWKSnHhaIIPklbiDrGLL+es0nU9N
Lav0xbsO707NTCvXyUj4ILAefUiYn2z+vCfPBMY7eMEng1/bg58We1lSLGHex8H4KEvxlCOBmovv
slTzR0PfjirSrVX4aarRDnIHcnRy1ridjLUPMmUZ24pxP/rq74Op7BxFBPe3ahb85T71gxfZ6Vaf
mp22CkcyxR8aiiBW8QKHLXDrLLsQj2Cvg46Z+HM5v2fDaNWa9gIffh2JdnxzJ9tfTi2g5lHL1ZOq
E+4CO7100XqB/16Hi2g2O5GHajZFkWepYbnc3jnvcAdnFFmn/TlLi8xbDT2Ekg8NsrNsFZ2Chfs8
sxwG2Qf7FVs0RCWIvV5nbRr3Lm0mgHsdpGICLLPTJnJhvw8xS4V9Oh/k2a3h1u/W8KHff9HlNv0E
ID65k/Pfxsnirc/tSv9Flw9T3cb+7af826vdPsGty4fpm2AG5n1o/nCl2zS3D/NhmluX/+37+Ntp
/vlKcpj8lFo/VusujB5vf4KsvxX/9hJ/2+XW8OGL+N+nuv0ZH6a6fWH/09U+fIL/aew/fy9/O9U/
f1LkHWpWh0axQCCEpV0034by8A/ld02kohiVz8a4ctS13JmzHfA81bV8HfBu2H+8gqyUU70fJWv/
Y//bVW99VPLO0+rW8n6m/9/rs5lh6y3MmNX57YrXWa/XuV33fe3/73WvV3z/l8irt3AgrApf99tV
b5/qQ92t+PGD/u0Q2fDuo9+mkC3p/F/+oU42/Bd1/0WX/30qMPXdcsTh586Mx+bcDaGzqkHEL2Qx
7GfJADNvQO7QCkbLwpbe9ZcKxuX6Jm0w9WtqjxXl3Cw7DmMAJg7wyhGSer3XCzyblrI5wN3XTL0T
mF8YdLIKc+X0UHmsAku91Df6aDhLk6TSAt7fgjQD0MvZru1q5iZ93aSlG5w9JD3lqYWnvbK4Gb3p
zu+Bt6qbFZzvGzEqx0361Y8aZWci+bzIsyzZkJMiHqVmxSOoTDx48/aM2FL+qBB9OVpee5FtslfF
nbv27HpYQgvPH2U3PcFKLCTYspdddF9liYRb6jyr7JCWBRguM9bubhP9l1fX3f7iWLpPEPU/XNkb
UV7S/W9BbhCBy11xmkBijXc22h8nWYbDHi6G1PvdfGsw/3SxTYUuxUCXQvweJsfKg+zn/ZnFqpJw
XZiQd7USRotRx2QB5Kk8ECVEpPRWftcpcd0T6Mtx824MyNO/ur+rRVwxdReDgbuv0qDhj8ubfcZ6
3DnLsxTvir7Pu9OHehZE0ZL1Kb+hDwOGNjz2SYBaw19zyB7yULK9RQXK7je3OnkWpk6/hQb580O9
nKRs3ENdTvZeNsoqJxXrTB3FrgJvD2aSPCFGThZfkbPI7dq71stGWS/PbgfgdVgPz0MnKYAnT12S
KX4d/x4rhzVm5C8jo27xPMuGNRCAfhHFE17X6Os1l7tKI0iCqZHCrxYINWE7e1jHXtFeRKC2l1or
nb3Tu8+y6laP/NazlbUuew26ykMGHHltm0G/GOeRsu56DTnTrVJex3WC8Xod2aCW0+esqJuNpOnK
M0ShHn7zdT9QdxHh88q7a9v1XHJ2JXsXWVjQDu3SQ5czJIe7V1vDSNE1r7Jmr1SKzbmvqPW/nLea
UasL2d1v6344tJpu3wVNny2b2PjNnU6UznOJbsCOvh2MskGsk2i+rHrX5SPzWrYHsQsd+11XQ/GF
HC6J2MgX3EXo/GOcRszaNCBKN6lrH8IZFIFDpPolK1AHmp00bj1CW9MQDRbZQt99AP0kGeDztax0
ZrdQ+K8WAZBl8QcbhKbRIbcDMkdzBJA75TEii4pwJbJ48oAge4avXNtfRfNKqSc992vJhl37AbUQ
K1RPGqTjyuZhVihYR20dL0Ok3sMFSMEcOEgWL4Xv1Q+lGOsHWafNdR2kbiyHiNGuZVk2f5hnUOP7
pvODXW834tirVn/0BBniO1mOUaE/uPq56IohX14bCD6BBxic7luIuQ2Je71Hfzkol7cZujz+PdeH
unCez9fPH6ptNcKpXB8euj8uoe/eK79dRGt/WhBD0N69Ya6vHVKAh2sfWX438vqSEX6kLgJATwsY
fujjKmRMszR6FfDCNvlsNicP6Z+zUZrK3cqyuRfJdcSHellkB91vQP5/bkTnTncEPmFNeZCYMzNS
TrdD7je/i2bQ3nXARI6yUdZfx/awcRbBVE+r2zCi6v6yLyttcVW7NSEcQoMSiAGaRhQBAtaqleI0
b8bYZcG+zR1xzOOcjWnUVLt4SqtdYqSu+igsYgfq4OYL2aeeOyaSkTB6IKM7sm7EIc+yyg31YsFi
VCAP0mhqtvB0G73iwZm2vOa0e8is+r08y/AB1aeoO93qdazbjplu/T/azqwpbqzp1r9IEZqH2xop
qAIDtnH7RtFud2ueZ/368yhFU5ju9/2+E3HOjUI7M/dWAYWknblyLbiLCPVUQLUbbSyto8PHpsUP
4/VAWo+fBNT3LlIgsV7dkelBVfl2NYlulkuOhUJJhqtdP0BY5825b8z1au/seVqBjkEXb5j105xG
1ZE8tfrsdRlElYpv/9SR8wi7bPjhtvmwrWnq/+S/xUaGM3+IHZxvNZdJK/iUA40SQNdAjpZ6Demk
PLgx4GsaVndlR2QkQTq82goaq4qxQmFnmbFOlnWGcEnqVaG7aRZPDY+ZtpMV7TG8kZCPU5a1aa2N
YH1nhngLq9qluuOM9gOY9XzvNhAN86ezf9ohfSJaUv0e2jG8HlaTPlR1gvYvYoYHiz6XzxIrdC2/
xqr9bFGmAfqg6LWycTQeSdIz0KB6QDNMwnCBEasGvGrilW4D8TouQAfxytyiow6peobp1VufdbYm
dfJNvehJka93brUK/NR1KN5qUaISb1agKlObAJoaDZZfr9uYfto8QFRCB89ydnVcbeHiBcGhHe2Y
bgWJk8MAG/PqoHfj50yFbx4GiqjXCXKJDyvJJSbYTmCEZmEJvl47XT4U6KvmUgFrMhyz3NsTcLzI
HuPf6INCDkb9LeAXQLEwgmp46LTfKksDZFVOz1Mx0J+nJCmV8ED7zclVh+Kn6l+CdFYRQOQLu0yX
VfM2r08j+d7/3ar+qMONoSjo+/DyeLIG1zpqfk9nNvisDfxh/TnSo+AlLOdTUJHtb914/lxUxXZc
iNHonyvu9Q7ZqGCJommRd2cbjRnxeole8aOwpHhlSbryhrN4I1N9t2Q+5RSKWcNti5+UFFIqDF4B
gt7pnlQIx0+dG9oHxK7sr8oc3ctz+BqRAvw8lZFjHcLGgnTZhJ1q2NSzVR3lPXmOI+POdPLth3dl
mip5A59V1biz4lfvq008UVO/80wjj5/N+qpOwefGKJrnZJFvNNIUFh2zuW3VQRnu34YURYOLHObc
OdEcXV5sBT07FipuGs2NnuTgAfAoE7B4MoLbQr9UZntn9CYCMNmUjcesG3puskyY+f9/crK03S76
W8cCKjpEYlr1tmw75yIhk+4P97Y7H68TdHtObriD0lUvE2hltrYt9OlrzHrdOXkoiyJcFzGgd3wI
Jwqf8ikcYPjItvvWRmLlAGo63YFtGg7msvysuOV2RBXhWUl3agy3a9E1w/MU1Po2GhC+FdsI4vYM
Kuqnt/C9iqkqTKiCMvXiLKYBdPohqW3eIpdhyabvybC+iU/CzZg+Ui+jZadVffN2yvzf4A4Z7rwg
GO4mfwSFLqdy4PauKOhavAV8jKrePBIjQ79og2ojY6jOor1uzf265jUmK+LJ315ny7pWPb1+jnUJ
GZeZ81kd6uD4IcRuVJ6ogfcltGqUVDrPvHV7JQI7OKucyuE6Fr9EituBKus1Usb2NXJ1SSgFiWmr
BfCMSJCsIWfXS6JNoBjbf72aRLJHDWEdBJmo6s344EAwuItHLdnLsPdCbL0xPvTu7GwGOCgOHxz+
kP4MqbecPtqL8TYsM+2uzuvURk6FRUb3WZ/K4T7QgxZwUuYcPHaWj5Da1xu/noeTDOWQdO6Tavbx
WUZVHGuPnTXucgSEHopl5JlB8Ehj5nVKBQvHpeusG39q5mjrdS0sA172u0b7d7SF42XmX0SH7E+m
LxcezXA4NFEGTqmqt8B7hsfaUcNnGgHAVfrPcjBiuwVBZPm36WJzG4Cq86wg7rIMqdZ3D3mg31am
9zpB74EwWAgJiolWtGzvzD20sUs82Nv83BfOX9d4WgOBd9mo2y0BVV9N26APpxsZzm3ZAUazo60M
FTc1nvLya5akr1eDFakifWk7JyNtE1A3hUHSxl10y+ASjfnJ4mAHxTqKZYstKixAxNexeTJolIOr
nwB/CZAoGcrBiOwYHE0R7D44rkO0W8xDaNlgBL8amotOzmQESKW4FJtGeOwtgI+7dmjmA1V4qOvd
KHxUI3cTT2X2D6/MNZHkkdjUcINnmU9z/8f5EhFCTrtGXK/wdn1xXtcAFAyXLyB0D6r/gxXC4ZXU
SOhtbJp3Lq7S7unMCCASsIY/6jYObuMFY72R6M6OnO0UGuMnObSwpl5Kv4HWvp0+5TZNHlnsZ0f5
TFBMI8lg1ed15FJGaxRr3CTy63jzyqfL/sWbkhJ7N7db5g7Lry5XE+uGWnVAh1NK601S1rfABeGW
AgD7NIbbNFoK/oulUGPv1h7zv8S1BtV+t08rN9pf5wRDkW6mPnhdRxyQGf9/XOd67fF//jxdP6tb
w4KhrEot41w0+rGPdevU+gbvW2nfG+epYhlevVLjnNpGfDvSAowspHEW0yDeNUbCK5py9lrr0Uuy
TJFIWVuGyoh6xK4KIHxqk2rai1Hc6xUlfKQJaU/zVb2J3Ch5vUuXEzifTWka0w2aGHvU7yJzS1LD
vI2qzAK6zT2/DXjkITHB2JP7u/jJ5Uzuvqza9ub1vcYfoxNZPuWef5Dgwe1S9zAWLXJhbzZ1caB/
R2dOra/2HOYdxJKXEBTMv/W6VZ5kvphkgsbXZ8c3BVqUZb44hj5zz7Y+KYc4G+nnGMozWInqPGtW
ef63oTgkZILV2q5nWmv/51hZKY2C3x0bRrTafi4VQ9nKmQloZT3LF1uZKoj/vXn/exx6sAqoYJKZ
brr/wI0lQx0Yr5JHAGaX9zgxyaEO++CdDHcKtCD1DWjbsuCiOQHNZ9SXTTMD4zyaBgDm+NlYzH7W
JbcTe+mtDK2K1ns4khQAzHPxomsk4ckCQTi6BPNGv64x807zKXbC54BmpRcOCf+2Ju8xKFzYGXpv
x6J0nhrfRk3yOqQ55NQHEJoclcZbvQFkZY+xbVpnKMLHTzM0KdZkdHeQoE2ffJNDEymwYFeRvnP6
kpvXGNvJeXZfJ8gsObhGuk6VkcwfrSTeO0BpdqVbpeQ6u+lYaJHxWNJote9K8mSmZSGpt9h8xWy3
ZWE3a4g4JhbYwMyW35b69GcXWNotqWHjEVLTWzUO1YvWtW60LV4mesUe28U1da1y0ezxpjUcL0JI
O5tuE0X/a400adYCnW4WW7nm9cOkAVzfMbCYEgz7ndjT1mu3FRIfx3Wp64cRt3zA2EnXD3JdrnjR
vMQ55bEeQJjAxs5Y9pNupPQ3QP3p21LY0m+uRm2awd3KflHCwXwTCWn9GnNd4uq42q7LoPYTb2b+
T9G6H7+SQnuhoVL53BaTdSw6s7xpszr9DJPfDx3g4x+/BowRghd1QFpGqIAmlT4ZAyIvIQNUQ9vY
2VX2fmguQwkWrwRfh+L9MLewgae3YKy3Q2cZlywBDzT67jfwrZp/G2jQpdPEA8tXXSoTaZrYvJDb
NS4S3YztLqmN4a5o/0oLy7wNoXi6o5OUP1WloFNJZ2hRQyKGFR3z8Y6UkHinJUTO5FA3NEmtno9j
O2qNW7v/A0kzm77oJU6WkzFJpI5W6Oo2ngLo2oOkz2iD5mDMWqjcjBUJ+5nnyLa3qtz9K03N7A40
cEnqM8qyuwZE1DZxfG0rkxo39fZR10W8W+WOYl7QaqZrfZjoAFwU0pchrFHTgxf6qBgjirV6LbWv
H2ekAS404L2w6yy+dVk8b7Qi8l+6DjiS1hfTi19F1sZrm/zFd5AdLIrAQ0WhUTaKRc9uZ9DRRNnA
u9VQp137tM049tehJlQPsNW8G1690lf3v52bpkG0dQa25O3S/Wl0wGOMOtJ4V/Cci72wnVA+A8U+
UTO8G4JqL7YRyOW8W93LlKwvtH29rGDS0LX3NL3eu7VS3kCf4u4T2nZ/05P4a0OLwaPaV/rDkFXp
Rux51pu7TAVG7i2gXtqfeTXTvvlz1aJPCaQOuFbyG91tzaYJPP8eLOD8VCrto9gDPasOqW9aJMa4
SNS0h84ETtTCs/kSfTfCePw5zAFyBdzWHvuynW9QP6luVDMLntgOgqG3c/tn9F1v4T+RSOjNpkc7
hhbm9c0avkk6n9B03EFhkdID9SY/L0ZaDdL9NDnpBTSe85BXirJVAoun2dtZkJMqFVv0dnb1rmfx
WFy6HHKsKLAfQ95eT3wXjXs50MRu3luxj2ojyoGbDw4ZTrH/WJaZe5LYawQ872TCLDCnfRo8Qe6X
P2t1Gu99Fdh/0dA4FitlubV6J/2jHePtbE7j9wB1sf1cJ+8jmqVE8l8jhCcqjaNtFoWoiQYKDR85
VJtH2G0y/osUNXzwlw1HE3rOzlLhBFtFlEPZnDjLNkT8fkB/gxJZdx6cod3OWxzi9VKXf5q0vkxK
WdMUsuxp3k1b1qYGPN419aVdpHb1noSvUXnl0wQw8TS4in4Y51L5SgZrjTBo+tlkE8RDdkxLVE59
WFu41VEB/53Ss3YHs277BI/idA/3+Y2R87G3ajEVB2vSh53EysFQ09+hsNPuZFR10UxPZX8Dn3vz
ic3ltp9rypI+Ym4ilNs25OEKg+zI3LTTF0fPd9ICDT0q22HkVHbS5ezqjrZxbVu90KC4TUOtV54j
f5r2sO4XNp0y0OLKIbRV9VaxlgNY84y7CKdga02dloLuR8a9kUrB4pHwpaf9P53mASKQNe2w9L1W
0/gYLfdryL4sajipxbaexoX8z9lv88NV0nMGd4u6X4VW4OTciP2j6qeE5LEx3qVTaG5mWDh2EiiO
61JyFiTNMX5b6kNY4j4onpY10RHKFT3etZm1a1s7/2SVKRtNM4mPtd6mu0aP2GmqKY3znYrOqFn/
GMrMO+i9OiNFgD61aFeLrfX6eTsqY/Mojv9oU5e5dPjRmnqNkSlp3Qzbbhq1nRQerwTRa9nyXR0z
RL3o4A/DF6laru6VO/qf52t50zSQpFs5p7uisw990X1xox3klxtLH9PLMPV9uE8UWj2d/B/DZOky
zgcydGnfHmX0Ftouvcj1cnizy4oyErtEvMWL3VwEkt7i5ZIS6n23KwiYyoW1Wg5F6dv7pq/nzdUm
Zwt/5kUvPGhsJcZy4SWkX/91XusONAVJ5JBUSGkNibMvquR9zHXFFuK1I9Won+gl2LdVZd2vvw8Z
wnpFWzS/gOtPRJVtDROTmztUAd6mrkPxfLCR8f3dD+pqo+mDum9a7mzCLlA2xk8A9f1DALQYDKu2
EQ6CJqiys2nCEypRMskJetgXFirzf05qm+TyWirRIg2lbzOn3a1MJjSkkGfeJKU9XmQcII9z6CdK
iWJTlpj3gXRd77lbOetscZMT1qgskn8De21APBT/aVJ5Oyn5ZHySw9z2zs4ZmmB/tdW011FCVINN
lqsm22Kk2odFOEwOZKvhW63JeeejD4PjIhwW2omBGPV3CXhn7nrtAJ1tthXbdQ1ycuCeGsdZ1xCH
nWveRQ941Vwu1b1dDxRQephnc/jo4J3jD0qv/em6eOXxb1CaHV8+T7+BQQlKmEW0FVLD+tHQC/qs
HfOhyVGhRxyyflwCxCQBcoid9yYJXSYCVrbWib+udV3+17Wmov3mRbF26+rhxrGtV4nJWCtQvNf8
7lXXpi0gRdJnzzx1ato+9X3mfeqzcMlRoSUzBOir+irR65jEFbX4XHuNdmjH+VSwlfkYfb2ezFCX
9cU2maP3aWR9GXWl9hJl4cuYRM7jOPC6VyVGeJKhtO54s3NHF1pzkR6eLPaCx1i7k4EEhTDT08to
fo6Wvh+xE+0fkx7UVG3RDLbtkM7baQ3/OTJDYuhAfr3UdanlUg5JXGS3+TBaW4SPfk2f37KGSufV
eeAymbdUtlQ/PwRqCMgCnP6nMOvv6zmd7sQkhxJWpyN62DpkjoSReYRLPiZOtQAPJIpT3VajGTso
CSO7fSNbiUQecXIqBzgc/V2radpGtilik22JnF1t1xkfbLKASdVvo7pFtw9pAAUyBF/YO9IwmkWd
U62mdyudGO2ur4RhxVTvLUuHIrNHXPCg0D95qJcC6ZyU2YE2g+RQLdXUq3cK9D9GDQQNJb1oS5+S
sxdE+xUmL0PxlpQcV+8VJi9xVGnDde4Hx7rU4k1mvsloG5LdoosITaOvcwlTl6/B6O/2mvXV7/Tv
CDLlD+LsWn0DSZ7+ucpq72nSw6OYwwwhPmOgD3fUI/vrWKjNKVfLZCdeK2iUfeDF1NGWC/hoH68X
WJccnQ8XoJj47gKR27gHqExBvdLm0p6tMNkyJO0iw8wC0Ddp+jZN+lsIPN1z50/RrrGi6EdFI8es
w3+KEJx5GPTChtSiSL6MSv0oAQAoHcguAuPhOhN5wPBHpbEJ9nzzWzpn1gFxF75WFqz16ZjBD7Ng
VvoF7HI9iC1HeAV62/x4tXtRPRwqgJLkuRAH+zBVhoqAKZe59OmiF/W28PQUR3yZrC6oy0236FPI
wS46ElVyWsdAsNrlcHWLbZqDcDcPJILE8XGJdZ2yplBMFnpn6LV9vh6Grm9u+xLo0ps9AI10NkaI
9nZ/n9Jy2M/Nu5iijcZj0no/+mAs7uFK1i+1cpAB1NDIPNu8jq/2KjuKXSxy1i5zhqTRL7zbXM0B
gpJw2lFk/WXRd+td7b8sGiCI1edN5Dpbnc6pZU8hGxDLd+3jOCbf1y2KFE6Ww4f9B43C3xD9Ak+7
OMGX6YcoHskW/xrrLKtVYfR93QGJd93P9NWwA9Dk3sVGVpHSyevnJqWBT1VmmlGyyoFHuHI+Tzad
6RDW/IWEnftF4/5JDk/zz3Nc13e6ARAS/SLjmd/5sAmVVv2ptA+i87XMsSr9dY6vKf65CSKkuZNi
2mvDtJ2ygl0xGe3vLffnTQ+Jy0Pd9NB5qAG7rzCbvzcO3A/wRU7btIHL0RmmYkdFJX4AejyebHdS
jrrTFI+u5lXsfOjDMjzolhfysCkaPo19o3/7MElrawW2VbN4bGt4D9xJd07m4E0ZqhO8QNIfVDuH
xMqNr0k93qeTm/6RGAmdlLy9PcGvWdNjSkSoqMbXeujvJX/2bxFva/zHCJrY3G1OF/DO7ZIv8FJk
nwTo0O1VqltframpaQALPwugoghV+3aEY2uFOWSlAdQTNYyDMcJe1cG3eyyNvN8WhYna9oKEiPNo
XVTmtztZdAItKYsKhoLGTmddtNOmbh8jWgK0mNcU1Rk+BWqVn9E2YAeCONk6FJF64Y3VMJE7gWFl
ed0R+2KqYzU/yxJv64gJQc+tEysav2bo+21AjzReQfIRnGdbTx6aRUivC8P8jy4EMdV63vdpVv1d
ykZrjbBatd+EgHQ8kHYHu4lpoHrLp0IH0DwUZarhQEZukvzp1WjBg43MpcLWRWZTtKk2OpwPywM5
sHfFOJNem7LsISvhEhVd866KRwBV/3TUtsJeYnEEZNTWGUnv8S1eHEFcmmfdgIf4MpKqyopGbZ5f
8zuD4WSHkQK16N3t/H5Sf2+TF5RCsz/I9KnbyJvmew1805kGdijCXgPyPtrXqQKeT4nd49R2B0tt
nTt78i1nR7okOeQQKYIyQmNe3JGiO3cRPw/0Q+hVprTenVKdJnb5yYBZ7w3Q/y/dCNPH1Q43zt5M
k/DlX+Ltxa5HXgGysYGLrIDeI01q/kuXnKSMVTeoN5SNLQTtyF14pTZuTDtrkYytjJeGykvdkoQk
OXAf1l25EZZNeFagtFLgO5ShaZv/fVKlmYDz8ulCkqqA/nY5KPBUAi9EP6Od/7YtjhiZMhRhBmBP
qr2fYDcuNbc6x800PYbLIR+tfVMWsLsvIzkA+DejhpfOxeJlnfrQUSuWEZSO8HGA7EMSObi7muKx
zu6GXv1NTHKwO684uarerjObqA5PeW39iURPdwf3JzJG3Zj0iIMW3RYidIsa01CSb1+M4pFIOVvD
ZWwG2Z95qqrgZZLxzJZJ21dzP2wEa6kNdN/wXo5HxhIjZ3KAJQ3eguR8NUPfC4Cz7LrXCXWDxHY1
qw+J7iBlpLSewz1Z0fnNdbW/n6rA3cWJMX1u+pA8quU96ipYrnAsYQ+1NeVOnPOgqjRUIrQuXhf6
pxtEq/2teF0eNRd7cn6ns3j6bMEF/YwcQFHXdbctauWhGuAWk8jCoju7mnL1JOvoNf86jTVMe/Hq
TTfcavS7wobJJwLHEX+K9fJWlpUIkJAQ9inVk4yiHCJKtpzVWVYjZ9VBYl9N0GjZ6I2a6OFZWs82
bA71Lz7NrBQ8ImiiUCK9GfginwxodC90ZXNrroPycwU5xkYdUGYr+KX5JHwC5IKanRrE400X5AAu
lpwq22ltG0VhBSsew0wvQgMZezO58FCCr6U0abZRTGcXt7G2Tf3sl8DQQQTAr7KDmleoAC8lOGUp
wflLaS4lB+T1Y3svJnHaDQQ2qmcOB4kQh91B5CTzxXZdRLM6MLpZdy92tVEGJGnQzKJfXzvXXZXf
lKH/6M+KCfWXUFoFmQ6RlQZH6uzHf2Q8yyFXWTxh43GKFkxysNEO3ogR7mbC5XQNhboy33cdZSnk
qXee9xIW7fRwTQFMiklbgB8pN5I4EEfUmCNC2E294wZrfBJHqjfUvAvtBYKM9NYpipwbn6cfzazz
7ssWXYPMihBU8Od5q9ZO/NIObrFx5sz/vXKr+2EgIb8Z5+8lGz5+q0VLB0lf/ZmY2VdrSPLvncKf
lv7l6Qv7gWwX5mnz2PUFCQHT0i5uOM43U+B0t5XqDajy6v+4cjGa769sLVdWwvK+nAryLEX6naL9
+yv3XfI1LjN1G+dmj/R3foDEDDbu2VSOZjEpvxsD33OvS3TIsGt3D8W/d6bnv7+ljq4djSFWPyUQ
mm2dpiq/WU33soC2mf8X1EZUOufkd0VT1Jegd5Kdzj/9pyD1lSP92/FtlMTNZWzjeW95c/HZCX0I
o0NT+4GQxuvH0PgYih8EPzqDJOCHjzHN3j8+RmS6xS8fo+bF5mLwnrztRv6fqwH5CooQ2WeoYItH
o+W2soxMT+UAli93pvxeTLxtNTuvMbqjDGV6OINVkmFrjOt0+rqdZrtMpTGAHnNIkZ3ZjHa9EVoI
xGvZI1stgAmt9YyegPXcB0sSBhGkO7HVQbCgfheuK0iOn0EYZY+2/zodSTDqiZFFNsHs1HPXmq+H
ZjlLgL/bSg+6dBnZUT+TW0kNEqeLB3IeVHs09aTCUrkTXQdTI7tACWQ+wwYLh5L6h5hRF0UqZokS
nRqJyudpOpeV+sh7i7+NyhI+zGkw63O/MKjIQW/7nvdjyKAj6B9PVwfSCESrb9HTWO+L1r9BrrPb
GuTPTlK8SxO4r2CYcCFDBWctXjivvZMU/jJ9Ro7XhV7W9v39ChyYhzDc+P7gHotIq42diL9rixFN
Bfcowu4iFi9n4tVhcdu0i7dqwc50Q4vqOiRhD3NofNaFpXYZTbb6WShsxbeMrr4lUn2L/HUeAsNr
ZGnUBo1kwML8wZr2SQuHkrwCrm+DYhyjEp2Q5WVRSuVyWKPN1qDLl9L89eBNyrSfSt5+h9C+iU3F
AKQQTd8Bdu3K1EtepqguafXDLty0SeTBZFGlq92dFoYx15++L/ZrvKabf/L6NnAPI/cyLoztcmgT
nW6RoYtIt2G7eoMlLnPaGbCD7BbzNAvvA40HV9sOdFpMzvjN8/xgNxqZfivVHaf4NM9T8/IhanDi
pbZ4m7KDf1T4o3WGTeHCjRxz5+YhBc5FmHUwmvGxmviTSlmj19mzSXltNBTnMTVV4xmWnb3C8wbN
FKs7Kyn7NVGq0VON1zk9pIlo0bFB9iUHmh42d+JtU+t2grbiKQhCU9YQc4+06DnMWEOWNMiDgUdK
sk0WFgkKVl34XE5VBf0OQKXKiMLnAuJ+yFrc7TzCPrutjB5NQ993DpVpv3oTttUyVUz/Nn+JEKdD
g93eQpOG3oHaacvlR2lWAnOnMKszP0qzcparVlifxTsvlXHxUh0nOITf/OqV/yYZho7+fu6/Bcv/
Gne15Dzc5ZEzbnPbUz4rwfSPs2nUX23D29mHOCVGy31s6vHY5IlxF44upDvLlxYcxNNUjtOz1bfG
XdlNKaqGfDlr6L4Ndi/v7PJl9v+OH2K4QOe+GGx1X9oOCSJITO7mJtTvJr21d0jCGxuxXR3/NiSX
oFcbmXd1G/ls79oQhewPDm1ZP+WJu2tdA4kvRQsf5JAV6Wf6Vx0Qj3+b5AxeN28Lp3y6L0QvU4xl
3ECbYrtQoP0aHYWA3VP7x9VsTEF0vULmFK9XcCywWwtrnLfVgzDdy4xrsK1kz8GQnRQFlk26l+JN
lY3xoUXlEy05Vz+1s1rdq0ulVwkz707tgBgslV6etM1TQ84JmYUK3dYlQhxZY540esjWSbQXd7sG
cbNJm/175EjbjZJ65W9tSTnS0rPwLvP78gU9stVeT6gUIUhk7qukrn4reVfVtKJ4MnIftqJsAmm8
2PtlOh1QwXV6heTqc2B3XxG5KHZo7yXPg0q6Rc7ENiy2abHJ2f+bOKUgvZCrcE2PY6htPWOGbn+5
o1nHuZ/ab6YeTneTCmZZrEmaadtx4I5Shgb6FftuhgTbQ4RHgSDvUDexdhShi9kx7i2tUJ+SbEw+
RY3+U8wS5UauesxNc/q2RKmeczQy8DCFYj7zrpnfaRY3Aerx1rPYijDcjTQ5PhoW+iQxQs07B9T1
USJkgjmR7lwEYJ/Ftkzobdhb1zyAqwcRIL5kD2t3+AJcuj75fa3vwyX15WC3Wuu9vWBb9H2J/zf7
MKeoz1b+JhzD7j7JB/eQ6H2xL/Iw+wKNoXGDLqW3Df02+zKENU3LTuBsFI9hPPskJUroMSVYM+Dz
6bPhXpxJGc9PCSRkAa9OAzpbuywo9M96N0SPg9MON31iuyppOLu9LXlYpptBC/yTaRw1q2n6n+JQ
Cuiu7jJ9bG/XcGT70JtBhAr0VAULy1yO92ZUdC/tzh7N4UVVmhbBqTHdyDAou4VhUkEGdvGiSloi
rkAriwyzEQWzwBqeqUx7j25nX8TMbxeGogCQe5nULOmigpYhBHMjXkebvvvm1B6SlP3d9XFLdiSd
NhEZErQA3j2G5Wl7ffj6435p6n0XIL5QFFhwzsi8rM9qmaiTg44gQzqbsLuzh9SGQ79U2bJubJ+i
2T+0XRg8iKlTXfSOw/qn+MR0nXS1/TqpHefqTuuGnxL/fzsp6kCLwfbAR+salzypMz54cQDUo2wG
o/ox1cGdEvO2+Zz7bfE5T/y/tOWtq3LqaOPyMnmBTtBYh/avQ/Feg8lYNZfrcEjoONPSoNp5ysk3
l87i0XDnT4wC6TPu/3VkOHm+GVK7egISom+tLNQfXV2bDshK12eI4PrboUEsx3Pc5oH8srFTAEx8
mSuENKaiqn+4VXhqNPC2mwI4N/wECIVmxg+Ud8Jvtu7o24Ry27pkryy0j07+uuQwA1jqBut1SVrK
zwHf3ahthm9KofdQM3I20YO3Qedg+JY3XFPOhsX2r3GFMUMT60FYuh3bLDyINphPWuViO1BcVBAn
72VYdzVC4ShyilKYaIaVme5c3uwiLWaTwOBhnMS8C17cHNngDSemz/Nng1THevLe9V9iVAA/t/0c
GYegM7pdODv+KfK86ZuDnHU3FOXXRiviSwpD9GZE1+ObhEVRopzgCEZn03Q2pd57N3Gi+8eQZsUd
jcnmPhpK/tZlOnc7o0jR/ZDx1JodtCKmuR8RFUIX1J73huocwTL99K0pOAlvPaCr9kHO3uxXk9hn
S1vjheJeTNYCGBmx81QNTmIXkzj/R/uH9fmOv/s8v64vn9MTRMfb2oNuHTy62g6aYpt8If8+9BDZ
Tnr30OUJvO/V4FK6yOMfteH4yR5sO/mfuoNkZJmwxhhzjNBL7KAKE3OX/udSV8vbcuv0GEpfe8xQ
CF/UEMzCWr5FTbn1NDc9iE20EzqYT++HVN0YvQ4vNo9Swwy0E6VRdcWNDW5qbqzG7S4OLPNfosp4
fQDH5WvYCiNbwry26C6whthfkr/D5nb8x2q/hsn0wg/4E9t8+42ZjTEKTA9taaFJb1TOY9RE5iNo
z4H+Yb7ohXpOW5gtJLIxjfbGtg0XrkSdTckSX88RVIdhDdetxEyKZW/qBjSdTo1ljVmuAPuy9e4K
6m4NTwd/PkMb8UmiZdnR475lrMUhtRlvRwfUiukr2U2KDuZXtaQk4Tt+cJEhVH/HOmujZwVFuuds
MnbT0uOapIZO11NTbGQ4z5pxAxmzunrTMQQIM+b5jXhlyRDBjYsMlyWnFE4+WTKHXiftgvZiBT60
KIpHsiLc6pI3WQ5NnQETRw7uLLmULihnNPGi4CBDLQmHO11Fs6ivwvxzQN3o2UzXVIoE1BWUz9fp
TVOpW8/p9lproFIYxN7jWNGqpi9qoeXQQzvhtACNux72h39GDG57V4886j9EgJwiLb6UPP5lDYf9
+26MDPTheWfJ9D1IHFIqtmFynBfa/T5WDkKkv9pWP6T6kOxXNSywVq5oR6syqUrosJpSB6vOjgwp
maxDQdgIpiYcrNV0xdS8TRK0jkS9mWQkoW8TddoRzmFAK3WsFw9dmtwhP+g8Aw12nh1d/0obV32B
JNZBsrxy9+S3x704W0fxLhMpq3ZxiinP0/vCSXVYaZmdRFa8p6W+Psh0V200dqL1j3X2MgkpjSPw
/uiTmFS356UK4uejfIKxd7u7ED3gjXhlDZ0aXK7q/aOYhlKhg2hwkhv5CKhrV7eWbqsAQP7+RJD+
oPqlPImlVTNUn+Yffhz1J0nANRDkHueqK9cE3hAZ7T0P2kdxypeMaiyi73H4KF+wMGlp+/h1epOV
5S60deib88Q9RTwHwO66p9arss+WHuefM96TjDEZH4LK4Dtu6ebW0sPmRpwgpOcbA6KErUx4m879
KoPEdXL2rl3E94bxLKAJnYfQDkjvDPsOfPdJRVG5HsboBzS4v9sd+j4QjXinLESN0UlT7TsTxS8T
p1Jxd1YMaCbfKWqsn6wFgq8p1XRDWVxboBfNI3Vha+OXdXpwYS0YkEH61iWRAdtpSgUj/T+sfdeO
5Lqy7BcJkDevpfK2fU/PizBW3lIUKX39CaZ6tXrNnn0OLnBfCDGZpKpNSWRmZIRSklJSLsoOZK35
yf5vf+QML2bQJfyA0mUJCGsOpIKK/P0RA2y8tAmtFAmNZeBTsLCjSKAnwKpZpXiGD0MNLg0R3UPF
K7p3DWRZsD0OdgNkbO/BEYCYv4vSL+EHZ/Iwo8y4k/zbNDpOFhZB4ir68F+RJ9wsdBQ7cKeWJF9a
g5Z02g6afeoO7WAieMuh3h0NKHpTJzs8l1zI+MX9gbqdqa8TsMI+pzh5YNvyn270qhgcKGgHZf9X
t1atRkDmDzd1jplXIzvdVOM2W25Kq/EBjMpDLgCcgDDZrp/y/ARdsOJUGpq9G4FCuCWiBoy9NvxH
HiF03ZpO/WamyVuaiOZXm0HvLvdksrIkINBdUv/iQfs2akn1VrZVBmmc3HscTXyZGy0pbhCoeL9L
a8jPd3HtNNsgD9aB/vhra+nvrDFQmhYnYLaII+aTGdqQM63M32w0SVFw+LEBiY3A3xSIvT1CJKY+
OkjZQJjHsR/JFrMvvbCHB2HgdRA4kB3uJnBhLf6QvgKkkenYpXZGdz83r0M/QbS0tu+cUbpHS21W
XWA3tkY+ZkhjT+yGZLsE2vXfxlk8noyW8sw29lEy3/9Z5/pZB8vJcuG5xmwJ/rn4l0+dBeNL2rdf
aY9Mu2XaKI8DxOZZpB/ILgL/llg+sA/F9MZjyA4s4V0KAyu7bULs3HbjLVUejOKliaFUAakIY50i
zwjJuWy6WhHTQ3Jwgpe8b+0wqVCs3rG4CNmkx9spdeyrBsTt3BiBmZwDZm+GMkJ4iwbIRUBuKazw
JduSbUD931p30hjCdJzdBgG6kN7J5bauGH5/ba0hAMnGIzaN4xew53qQqHS0I1dd09y2gfReG5DX
nBwf6n2J0o42yskLOQOF/+RpFZiwml/NaGlf1YWfN+8XBvhxcwZBEMdAdrEyCuOl9ft+nXBm34QB
bYG8S8sjEgZgdIimYNOYUEXIjKgKiwbkO7GSp6vUFfeB9gaQB33dQNIvk7qx+e8+5EhNloHtJFHe
y2J0lZTfqqoPcNyyznTkHOpkujO16UwyZHlmjndqjE6YNNaZ+G9Rh9OPsf9tHvhQwHIv7a8dZBlW
ID5KHhMr8rejD4yNAI3hxcyCdMNbZrzUGv9W1hJq5il48LCr+wG6Z2sl1STN/GcSwLfygoKeDMya
mv4ySTlPgqzqPKmrEdAC3ESLhvyUto4WFpPIQsSc8lMcSZC000gfZeP7JQ1NuY4AilNOR0sigVap
sspaQyF4akB4HVpg6TmIwKChlax70OysCeuGJV/HUtw8B7Veq0F8G5jf/0LJ1O/Ed/wXr7DAw+xL
+5Z7eg7dJ5Yc8ZttLvlomRtm+96jmbHXNIp3k8ofUSPqMQC2JkHdOPULC+ni3JFHgzJQn3w+hhM/
GY/U63UozvdjMO0IElRL6JQPHSJ6M0JIwYdAyfJ3G3PBQEGi1ORMfvJjLqGOaD3y+6/rOR326H7e
n8G/gfIU3dPWS4RlsPUnsKQDc6OCNJUNUGDtuKAqU+ho1dCkCNpOm8U2ZcHV0L62OHYfUz9ocErW
NYnfYbyeu1KU7m0UZYbK3TRAuADESalqaABMdtHKcqpk98kbu+V1NxbDZXF2PEXsnTePn9wg5J5u
pFN24AJ/BUFMcGF141irHvGAQ2BFr41pRteR4dyyBvx+61pgIJtdUHM1rbI00vB0Gcs18EQQNVie
T9IsGpBZb+jB1JPdHrl9rYq+XAvlTCNRgQzcSmcACGZsdv7j4Uerl6ZlgGwRZemK7dBV9IixWaEu
ky51Ij5chsgojMwGqg/YDDWFNPA++SWDUSdrcnRSA+VBVuNZB9MWs21ewRqbfQeZNjtZlU0JuQnD
sO/SfGr3TtoXh8pyxtsEIUhoxGXtm4Tco6fF2i9ftHu3Nr2vvVfKkCaVbtbuRWGAeSTg483CkvOk
Uncv9ESwq36PGJE7T4qAa7sLsnFjQqFvVapKBVdVKlDTyDZE0Cq4WLYwgKtRR3twbSSgv0LpAQgZ
3/1wagJzCWta4M0R8ll9TNbrVOygjwZ5Y6RzbsAMy1uZi/ZiulCoZ2bpQnwHFCh62o3HOtDvqecq
E12Bt6TYc1eVJ6iptAgNVFqcb/UG8Dsv6qr3VYKi6NcmRyQ1Nfwo3VQ2DpoyN0FIuNwKuSV8GiBo
9rSaHLN9lGXsykCqsPF9kW7oG1Wrr5WeVo9QcjPP1OuioL9ULQfvH8aoCVpdbFwgLjZZHbzbULl6
H9WaP38XUVVbXZrJupE/fRVBHs82cSLazbKQiNidBdniC62D4DDoN0YvQ5AJlCqN4r8y8vQ3E5l3
5wwQ72YRWOvJzlzHC43OME9dXMlnM0t2/egbb4UwoGRddeOO3HKk0AsDB/tuGszjf1t2MrVm5QrQ
cNGyZSSqo0WwwE7j1h5Vg9GmdKZ+Syxk1M0QW//UTVSXKMv0ro02y2gkEJTQq98xXgvPAzSFjizH
T0ldO0G0vHZ9FCKo0cxRHJFJA1yi6uoZsIdM0fRTFymD9JI3fT5341Hol7jRfs0rIeNxzeLqG/Vi
5jjXoddfvGmanvuK9TcNOmI0lhhWctcVwZXGJJCLd91ogTMAdwSjRnuPDdY+AsHKc6pNGjBF45bG
ysE0HlwQBtI87vDucezTkMaaKU6f3PJ3g/+8nciAdedRNTyKsspBy1UMJ1eROwE2bO0z026gpQO+
qNkF1TSt5Tj31MuqwgQGMDW21B0MYLirPLhSjyZV2KCvECAYTtSlJT2f33t59jQq2pNi6PIHTUVt
qyaxd9hgDJC7SZqDRO3+lVyQlEmu0KA4LBP6kuk7FAIAQaEWoYaXKZsXict2OFiALq/AMBEgld24
q6wNgGZubFtbmZqTQGSLBWubT9FdU9TRHaoli30KeaOVTj6tiTK7quFXGqWGnMdjFcTu3eyUd3i4
dPgfmNfNAzAl6U4e75dJy70qdRsjA4VtkFfOGgVXwJAEsW6eHPxyPvYCpUiB1qb+p7e/TMdiwz0E
wZte32W8GPYuqoUe48T5mWRT+aPSA2QOvPq5BF3a3xzyznsOxrqZHfDiHfbNiEOXWqHAYenBA4/M
KnWhaV8ZcXPxCs16Ndl2isr0tWlle5VpDJy2MvNKJLscwPEtklHW6zLpvYvdeoZI1jTVp/nNKM0A
35E0qVHeB3mkTw2PAHhLhhEqvxjo1LuVriDz7l1x4EktGazJEpgm9jl5Xe+iooIanmMHkHUt2MZh
ZvbMSmwF0z7uf9aIVWmmbf9mSGM13pi9OT2CGgXw2ThpcxwPsf0+Gk2HYjs1PYLYzTx98vXuGSmP
YZMV2O13CgvhKnwE62y8Lj1+pZ6ng01h6nMWGqMBfIca5b54H41jlMu3Tg3ElJr6MT/wZbXVAzCY
pqCwRiwAhfCDqlEpLNCq4AvyiLy9D64onAUGz9S/cvFE4xG43damFUwnmlioiT0Vt0zyqS3S8eip
soq296uro66oG7sRvqfRcDYmaG2DhQP8jG0tzuRGHpMW17uegyz2APARD32nbJHxHLW5NiAqsnqV
Grq4Mwa/uQL7ogHNitSpK5oa/5+NEif9Z4YV58E9CAHBYV7YPzzmsxO9nHiXBlfIoO36BG/6sDPj
YQsmvW69bPXUBFcU/YlMAjR9W923AJJGeJRlrvwaFc0BxDvaL8MxzhAund4YmAVCD/X+N/BmaXuH
68Me5aVAbapJnoO6xUxvD5NM6tsU2dUqH6vkUqiq1DwFPFpAEmjufdgd5lRsXYryWFngUlxIZgAL
ha6Pxj2wq+rVkQYK/Htt6sJGjt+MoOTK9fHSgiHtlf9uhMFfY1PG4MgFK1rQBtYrA//XNjOE3JIT
WFvf55hua78aP+y42Iu2Su95ayWPZmkBGF/ooK/qsvSxYHV3xhPnjQanJGkuoKi+VNItztaYF2so
40JgUXUDjjfgii6pibQMjzA1MsocIx6EO5VQj7sh4+B8BySuuLdHr70WwI+u+iHQvySd1NZ1a1YH
6ubIWEAdUzznhjqCAWe7SsAM8yXKWglshe4fvMTPTqg6dUNsh1Y8Z+xlKuPkomtjAAJdwAAgJNuv
tdqPj7XqKjem3PS4TS6IV0ITLe6QDAMKaw0qm+RI3Q83Q60GsBi40QhUMHXfUdkBhq2m/ha4iKmr
iHmmdwJIK+5fZVDVZ1TEuesPD6QkUAKQCRG6yiPqQSlPHtAkqr/F7fsa5KFBcQ5cROBIxgNJf+iR
TNtMLWpAZN0aDyilNx4KFmw7RClv5FGmmQXEQSBXiE6BZ9fL3GmFp814IGfbQk02GztgrjCVZnRq
TYQju41di6kMG1fbysF5M6GpdchBx7TqFTOMM0XNiboQqbGeHc7eu7Ec022KUuW1bJm7byoIhtFZ
3cVPvWe1SNd0kKdR6tJpfXG2exGdENTJVpTV6u0eVMFZNWzTztcAUi75kdmWf9KB2pqzY3kESi6J
DCtNIDulzrpRprsRGKB5pWXCn2siUgRVwnWeYNtjFgC6JeWQ3wU53mhy8u7bqIIJGIKTNP2vi2nI
XEgi2KUI477gWeglJVtnWp9v534TT4qzPLUOc9+I8PJt6+pKS9Slm9+NkuN8qCYDbzevX6DEFiR1
8likpzIW+Rm7nfdm8jOAff7sJ3UznMruRHaa0UeBBRpVnahmrKunwObTEEEw2EMtpRVp5opsjhrA
n78OK4CiNgsNCF0hjI40KpB2SVo+Ts7oPEkGmMyY3jjTnCeyWNp0AH0Ev2PKNFh6u8oa7p3Io0JG
Yt0xKKF1WudiR4VSSdaCQ4qmJpCSPaIYK1hRFyWxxvX/uJNntfwuBcSlQxY+4IWDSumpLU+9alJp
oc/HpARmaCpPdEXDtc0lyIktCd7GjzkxudM4eTZTAz6fPy9pXOuGdgMprXRnF3G+Jt3wQ6mqwxr8
n6zNThcXDgD+xSmKfF3opnWSbv2LRTk/G4K/N3Fm8zPZXB/8eo5dnGhwUh4cbA2Io3240IhEBR0o
ncGrVmr3S5pqGrzkpI/tG/uoLLeRZiATpamo0XpQVCov6pErTZySfp44Z7T+WWtZ/t9rkf3jjsta
5j93pJXNqrJOqMXG4xMPozZH5S0heP2PLo475nPW47GyjGI78blLo0iIJ4XZXWxHExdpsuiAV9ux
NzMgdsg2X/oAqBwywziSjZrKbVDPrBqUGYCk9DXpcYIAbxfzxmcN8Hs/016bvq2/V5b/6uMf4Tuo
oOcL4Enni38N6ZH0XiCVcVTDlZr5fyzx/90HEmCo8gJ/98bhjnNupWuviOihTIpk20GndmaHsDwo
uzSN7lx7/Mgvpv+UTqb1+rdJkW92MzvEf06SWWO9xpadnkWF4kteavKOmj71CmhlhotlQiDuzk3V
hjxPlOirrtgsq8bYGSnOqK4wxk9TCx5qUVtH85KDAa4OXaqghLqDiundtVFi7PIIRLBks5GhXHW9
V4EatGo2A2rqD5HHipdRm3ZVawLUquy6lQeLXcT1u90DY9uhBb7uxalxhvywL/7/ttct6tcoezUn
vlT2CpSX0GQe52RZC9raMw+6pyV/VgxmuxscX4ZL/kwghYkobOpvl6QYt+O3IrbliUyzPQnrCBVl
lHObtCg/J1bztNya44Gza9tkDJdlumj4vDQNjEYxL00L6aByvuOuGU4GKgSZOyEwWACSci0a1w21
jpWoA5DRdR7BE2o8oK7luVQ28uvMCAqKQJDsaIV5Li3wsYoAuw8KmtSiHw22p/NKi2lZs03zHd43
3okGgQN7yJyCnweU8a9l6WHHrTYy884DL75mtJGaVSYfPNP7uhhB1aW6tF1xqhi5NhHlJ7K5PggO
AAq/0eDsptZ1kQrfLrbK/L0sq43+52VpUqAhmJUJluMchW0QLTuA0ZoGqek/lo0Yjgpjg12V7DXn
0PTY2dF+xo+Bg6Au7Weo6/qDQCESUhNLl0ZRy4bvS372Y5x6BlQQ7yI5fQt6HIliTx/OIBTHHo/6
njLSFTVpVEEiNu92NDUCyzpeG2oK9ZcVohoE/9bQPfxhn1f+dJOxCNKV51diixDHcJBe/Gjag/7V
gxBrEDnpj5JnQ9jJzL9C8Lc/g8YD5YRjHXwz2gs5OFAlDmsPnPKtbJpLBR2RNQ24OwsaU9+h7Nyu
3VaklyCJy2syAXuA1Fb6wzWfhsaYvlkoSl9Dx7ZS2+ZohxQxYg8Mwp14545fS91mqzS34ruqcu0r
DeAIgNoKNaChxG4eaDTwL0cm6ihke/SMBNSKjoJASSYeyCZ6Byi7cRgfWkQGt1asiVtUJObN6PR7
pja1GVJJ1BO9lmw1MOZDERgij7HnmUdEVQ5U1LIUulAX6s7OEeTn8yD5k52aEamlo5O6+z/talmw
Q2vH2uj3n/yVnW6QT1pyQkHOPPjHdFTvIn+si/njLfU25AZIZHWammK3LGsCU3/JfBG2GpMX10VC
RwKTfxsivK5RaJY+sDwA7LeGYoPsgio0bKN59ViHMj7RFV99HygAIaofQQ7ypMrlv7ldrfO89KAf
+oBkUIZTSsHCJrCi30idAcZd5N9l+hM1eu2zzfm4SfBoPLd6VZ8MZFe3k29jUwnygVVc+v0Py4xD
bSrK3+DgfuHOaL8GmkRwH5H3q6vp+qG2Ubrv4Ux2n1X+EIpeN76O9nAQrlH81r3pyMeg/QrQJgS6
wH7ocbZKxDA96maV7SK7zY+tx/Kb7Sfx2ggG8RVI+t3Y5MUvfUy+8CIbXwYhR5w+jeocGNw+45td
b7zBq189jnCgcrX66ZB6fnJqu9QJmzjjoMB22Cn1jemxZ8YjeDqcr9BohppTZPdn6Ic1D6Bp+052
/DCIygytuFSgrbvvWAIgdeqvtQDFdSDAjK9aWaWX1khw2Les4XvnbNwsrX4AXAOZLOVgMnfcoYYy
2WRmXt2h+KW6qyMUeCHg0CBe75R3BrTX/FVT4hNPxY1MqOHSkJkWgZWspFbvY63PtkKBPvCn1u5N
v0hXCBuLo6Xee/NAhGqBKarvqJe4UX0pzeSyTCpqvPXHJAWJ58dCFRLGa3yZsq1GEBFsqN8XJh8v
Mdiq9LsfRPY2KT7OJufjqS9XlaMo32bit7klH2o+9RsZTycGrCs3/CMkbFaOCxaPurCuM2ZhgjQG
ggPZljAOcWWyCwo0XmiQTG5iXExrePdnQLgjTRY7J63znZDoKOy6+1KntvFgImh2/ot9aKvP9szs
vzgFe/dvAQAKib0C/zdfgigzH2SMaqo5klVFA3vnd0US5Oy54AYlTAKVqpXgX+i7HtwTkX2HX0z9
PECSad+jhHvbj5bxZcKDN+Ze8h2vMNCnsFw7j9yZblCp9kGUgYJkNRM53fpZqpmsRmAodpt5Jjk4
EYrAaKYFRMWNZxAd9/6ZSffUPUAUaaaT+PoXBvAROWCnh9qLeFPGnf0AhHi2xR8jOIs8Bd8wxKv3
FrMa5AUSC2rhXIcetQV6VcvMf0C6aDs23hSjJjHZgKPL+JHZqCwEYjZ7cSZdrANTmLdaxNpumIb+
6Lb9eEaeHeLjXt0+tHjMozxvqN6wjXiKcoB7V8nDxDswhjVeo1RF7Dem6VX4t882ces/Plvc6J8+
W6ppENlVtV9UupVIVobMSvrjXJylukDN90cq+2Km9oA6EnZoRJ6LFSKroJCjcJ3fee3GSsEYMBtd
pG03vky0FdLYFU6tvbeVEDMLExnht05GVqd4R8fOeVIqXlI1Fde9LYshdu41cmdJrzpqgIRchMvl
ha6o4VkNhrLIddfLQNtG31OmR6uy8+TWymLr4HtN8uCPqqRtBNUvkCdnlHg2r+Qx2paJ/Kb1jOof
EUKPPT5KPEqsJa3/KcY/X5LTBCdKAXhZ6myFTHDsBxvdiOCu4/moQYmKTatgxcxi/crogQwcAAt6
ch1ApO18+kJukQ6aU6dpEIEbcNZI076/9sptiFHLp6b/zU3im7+rAEWEjJXHn7uy3KGUG3k9fPO2
ppNMu1J1RdGEGXRDXvOq1Y+56UJ2XJv0N92Rv8Ys8O+QaJY3sGmjYl35W0bghox7yFypZUte7ch/
zLz3ZWvEjfdTicp2UGuDYXfrAzMWIruYHuhoS91Gz7LDfPBVo6jYSD91EctMD1mrIxPdorrUJ+Bq
nDrDyjAGZxNUgX52CO2Kl8TgblGecfd+R6jTnOIecZpiMvszikxAL1GCqPoMgc7I3MYNisprT4ot
jVOjeem3zG3MnaxMjhoWNGkVD5eatTVK+QsHDDK+K1dkTGv27mO5nIcNY8j+Km8a4F4swX8JpYW8
QfIWWuv8wkUEMCH0pcK+hkSjyIHmR+oel9h59VswvvUrH6FJuSJjp0boygdS5lC33m2xN4YJ6o95
lFtrowHQUGJn4OA1fmL0RcNXKLn0uY3vHF0m/mNjFRkUzhA3pwY5qkIgpPtPvwe/UAVef7J8mkn9
KU8NaJaHtNYyB0JCCMWrxiw9a2PLwi2uoAfrtzq4wK+NEVkXnT8bCu5FDZnpakqEFbrZWG1S7FQ8
nEEi/zzFZUguOdnGoOqg35PYm2WFLtWfcTpJQNPn82qlQZXsGKiGruLc6SswKbgw4jwXbMjaT50N
+K7ycjwbSuds3JMPmWyn/mc2Lbn0yYe6dV06driMuIZXrw0XgpKdQMJIVOl7kyEa2aFeHv1C+i0I
h+Jfs62gEXJ3Oq/eDqX2myKQn4KUeZpC5ScBeXoPNPsZZ8fP0cw/gps02XfiZy3VXoCCti6mBn5A
YSUjlOLH7NKORQXuJa7dowjNDNs+MRHjKeIVGCOrnzLONwApVsB+pBCucaLkF8/a73Xs9l+6EXl7
zU30B2x4fHBPMh1/xzo/4KU1gAWnQzW/l29cvFzxfXAq/C4yMZ7nS83i2tHosKeq8haVRGqEGlcA
mTWCFk/iNNinJor2QIfxBuDlPcQ6u0d/aoIzigW7kOwaB/li3SXtLY+s6S5wJPYvakICrgBkjGrn
ZKO++MmvIacr9Oo5rqduJcHId6ZmFFp51lWz2KjLBWehU5jbegIgXFTswty4fg6Agn1gfhTqZpcA
17Lu3Kp4dmRfPyPyCnhjwx/IMa6LK1BS/o16Xdb9lFU7zotArw60qkWC76Fas1YHWjyIxIG6xeRM
a2CB7B11e79BehAB7i11xzRiOI11/tpSNwVXaHpAdsMKaRSZeO3Y1qC3oFHfHdJL32OHSqO6NLsb
Qgb3NIita7pqnFHfl5pmTWBbzjsUZHTHHpsDhJLKPLrgfyu60JUmmi/gyxZ706idaWW20YAA/Agm
eKPEwbCEMrO6oiaGKsAxStEs3b/5LdNoBrnQtKX7/77Ucss/lvrjEyz3+MOPBjwm+GEwHqMEIssa
VELqFV0uDYg/nHVtNXIFoYTitAx4KSjp27r8Zwr1l2Ffrbh06erPGxQ9MpKGB5bD/32ZpP34YHQX
+iSzcbkrGd2uteuVaxv3E09xdlMfYplC3dmFLmlK02SvUN5sD5qV1nc9pCEdpILOlWLspKYZHaBA
tKgJR9N6twm6yvKtBlGjy6i+AcBGc7bteI5aiY+5NKPOgJaTnnlZ7JOO2u2pwJOI7roMjKDXEa7I
r5WfYGfOk8Hd5E0ahPMdPxZGlAqF2+DwFnTvglc4JbdGtp6XoskJfys8kdzmpQpuNJsk1drZJdCC
qwUSoh0YJvjR5To/zldeMbxf/cVGLtK3vQJfbMyjpvq4WmyuWmZZlQYWWwuW0DCz8Y0HvVvw0Awe
uKkSMKlTN3Ly4IGbkNAWuXlLlEcLebV90jtDSIOt7QcPNeItZSv0yzxJcCgFoogHkS9ARCvOqptv
WVfQpLQ/m8m5aq7e/LS5d008XFSw+FHGzl5agJsp0KOD18lnAqQTDD1WWHREAmb7YiIPspftdEOV
+UofcSAonOwOBHr2fZZm3hUPpA31qNEmsDkXVv9zGOMcmb4eiLwmaFnouxFYDLwyPnWFrc7zrfvW
f1zlmfFuo6uhsN23JBmLlV6X3ts8Gu90I3jMOc/vHcfJ78F77Z5ZP53IBHGI/L4HEP8W4VkG1TwZ
h+Q2DPcJyJjuyIuavmP73KrFhXoyzfL7rqpfa68Ck4ZamUySgbPC1cz4sNiG2upCP9PzHbnQQMFL
FF3UKOIhG62ZtJATjXs7Xy93jT1u7XIJBuplvdgqzINnSOC1DB8fOKsn/2S7/T1Nox8JuIgWSqXN
p9WNFjS82fwRlh8hx4lSgP3rupiqqLuTgZecl0/GvShdGaBJRE0qfmHky9wuWmma6336qVozAozU
BF0VuVATTOAAYQYz5p+KFvWGAKJ7ZcnD5bZ6X/l7rQVufflJh27Qjrovviy/OARIwfvPi8Py6WTl
BLc6fqO15r9hIBsVdR1vc3dq7CMYNoQqphEHz4RIglaX8lvG+iezKPOnDJKNR0/XgdBVdujZWVrd
XyfswwH+9Nm2B5XRwS8b+5mD6I6cdNc0wt7Vu0tqOdpac+pyxSHA9zhI40X0Y3URquc2wbQFVgTM
yW1gPHau7O58kF71fm48kmkwQO0Vl3F6Ipsc4mZfprUezhMcM36Uxjbi3AATJyB62FcP2YEWBydu
fkRUxFhRlyYE+GfRXEPek2mYEEos5NDtaHFUm5TnzKp+0SB9XC01Tkjhxrf57r0lgDZL3Q0t5nu5
uOp2cyV/aoIs+1bnnnGmnsT2cBd55gA6EfxAkybjeyBV1jRIphoSmSu7i+SRuvnUWHsvRbCOXOgj
CFTG6dMjGTQPGi9BO+l7+gCg9dCPMZc4SuJMJdJXPbWG+8n2+F0ziZ+RCIIvkHYfN1AEHPexRDfh
2hqkW8BoZkFwbroSCnyooP4CnkIblLhlf2qGFNA18342D1Dg420LvhDEaML3Ezco1PYzTm/B5udI
fZyGqll9AupZGYOYuGE9aPjYTRy9Uv461qvvnPH6qUGSbc8ZJH4QpQ2elAOltrEH/G6zrxqCnN8z
BwDIXNi/c6u49cVovvGsH6EHalb3rpUOO7815TFq3RxxilwHa6Atn/IRyrgVBDp/qOnQKLV/p5ju
lQgG41802kZWgX+NQkdJgqojT30NzBZGjuKzIpEv0KgAlzPsi5tQ1edF4CGNiIDa7Oai9p7cUB3x
vtqo3JbV0uxHREQHkDweQfON8g5tVY4/Sy8BujQwXyE73AKUaJR7Jvv8pR3ss9cYyXfU8xRhA3j0
lXumfqmNEak1a0y/f8wUBcQoaGbtxoBtW5a+1rIMCaK4Kl7oqordfL4Sf7H9zS/WDR3Pzab4lGfT
XGs8gRls/ymrN+fYnPFRcyb3QOm1edRDlmzjaC3KTD5ydORMqxQt25NdZsWqmpDYvTZD0+xc0A+8
mmUz81m5hW9scsvvDkAhQZy3qGc+K+ylYc96EGibgfai/H3EyVClBpiCM9bgUTYbYW4Udj5M3AA8
2G2S/5e+CDO+ilIenYIcsiOAyuT1tZwcJFwMsaYB5AnrawoNQWudTXINDFV0Wtyi0Um2Y1x4obRR
zSkA1DjxchieEmFWG7CUye3cnUDEZrsdPpLpDU9cGBMIXIszDVIjPBCGoajrnnq0msyN99VsQ7yv
FltavB141SPi5Zv5ijizID90Fr7RXanH9ILts6DsQupSgyAviDljdrXbAIBN5cFAIBbaSkqEbH9Z
Y/ZQE/69xt/uYrXQfm0GcE8mo908arlxIm6GCOqk+xy1VhupvhTQ6EtVLFrcWoh2P9piOukQf93g
4eidEhYnYe9P9pnltfWigy59pq3jVX0EC2WzjoGa+0JuUdHaZ0OPd75ZDyiqd7/TN4YxCFe0iFnc
97ren/p48Nd6nKffeXmpWyv4OuSgXZ36KT3qZVE9qok03uU1NHRMwIWsNHcPeYF1XGa6P2MEfJKk
F9+RLRXhYAfJXe4bBsRcJ7CMWvUEEeX83deBIguHHGO1NpA8HcDQC+4PW19LurJwVBUV9xEuwNU8
qq6s5JvTS6i4+ygTUg1IMXm8YwD07pzeRlKW40nUYxsBfn9v2gV4zty3HlLrii9t/mMk/bhmLoKu
9LcskiG7h7Kc0uC6cwLd+VqAaxdiiuKrOUk95HkmoKUXi33vDtpeR6bzJlASHiIvN721Up6JQzuo
wN6Z1uKr3haQg0T9hSay8qlC6T1Kt3EVdw1kQ/FIftIy/m5bRumq0nW2EVUHZiAbD0qUaJRH+siR
WxRnt+2+zZ9Y/ShuA7Iv8igTvodiQfYclM25rrXgKQPh0xFPFPUtFONXZS90vC3MJLGPrgeqlH/b
JyQyVrXB2j0ef/KCDb+8TI4roA9t17vcbNJVq8tsXNGIl6TTqm+dZFeLEbpmGnQQ/EAFtVR3sXl5
Me6BbevuB9UwEOsjewEbdWlgsdXMY9s2MoeQUG6Ed8MZ+N6z3ejwP4R9WXOcyLbuX9mxnw9xEsiE
5MY996GKmgeVSpJl+YWQ7TbJlMzjr78fq9Rbst2nu6ODqBwpowIy1/oGwre91xtuPG0YsMOLlGRa
352tPLu6R26tXukWT4/QMK07nQhjFc2fQmd8+0R1f9UKYCnkc4CV3MT49ewlUgfrenKLp6rS321E
Gb9HZb1GIK7/YmZB4gM/NZ5bKRHZM/N6rVPXWVp6MhaBzMyjJEUEChRTWSAih3VOuKcqOrhzFJk+
IU0BL9dighEtwKvr2G3BVp4JdwTiojoIAMD/xnZOCOTkZ29+/OrWerGmhm1jLvBILowh2XFm4C1R
JvBA7+qQw0zHjL8HuCuk5YjXwlOxbwqRnb2EyYOa8no1tLoF1xt8cbh5fud19mPMu+ZRqqjZBEGe
7cJMwCltnox6TDYc16NavCK0H/uBO2nfZXLcQkKQMOp08LQuV4ErrBUVe5D3rs5bB26LjZNlgIuP
zcOkA1D7kyjbIacBgiEcHu7hDPJWV7onI4h3Wjmrv/KsCGy8aufGaU7Fu1oxH5DF3nhAdA1XoY/C
wifuf4LU1Ra5XguvMLg8QUixulcIxtzqqEgNQLc3W3tpuBBA6HhnPYEG3u25Vcza1BLhwwrWEO9F
BwKKuK72KbZDIKSl4y2TWWEcVq2fnLoKH1zRpMduTIIlKXo7f9a3uZ0ec3u2Z0IEfgUt3xSmhMUC
t635FXobLTD/VnpxW2eE1gv+EKmIugcmKwgOzY/aUb317RQUjW2rVVdlQry6DZDIwt5w+sIZnHmG
dnyGXcxbPQExoJF5q6f+k46DVWhM4Bg0TbLlfaTWSHIgrycnPBeRK4e6DUghSZpuzSRrPlMP1UR8
E8Ocb4HFVra8Sc83Bhs2f1km4Xnky8CSEdLbWg6k4ZRTw/2MLmlbfSxSKyL+/Y6ufxn1v7X+Mva9
czdPVUqj3UzhtO9HJF1hhV4eBkQA1roy7QcNSBhsjvX0PQ/uiqEP/rCn8octpHxqUxM7y3AIjkCB
V7cxbVYYKz2CqUT3Gxt5tYkNlSP2NK+B2nnB08+H1JvsJWOv75zpd151ATGJXVbC3IeDed07WQ2D
4rF9Y2K/94MnA9bmXfbEWc3wO+0raNNk9joVABdHSVmcQILXK8Ceyk+Va34jaqPhfMNjK/n+PoZF
k/KNQLy0Dv6YxFoDwrhcvxe9eijXsEdW69QNw6MYQb0SwzOh3/O8gzWdCsaz5LI/Wi02MlEZmK91
cutgDw9sMBfIFpRAiOCWyLHCRFiYF0eyocnmopiL1Gp34HZSK/aK1hO1/tXYxFHIXGQaAqqGPmOZ
gHUlDGitcpCHsmVYas71feVAMGBsXspW5vaPNnHlFX60PhRuw+xehTOBoY2OUOoW/JsGh9iHrAa/
Mwq4/o2GmzyFaV6t4CQ1nUD5SvdOkTibqcjtix0XYtkJR710lr5mac5/gNgPfKPXflfln8Nd1QK+
0SUWhPzxroA+godQjJcdRdMFQA8Mn+j2p3qLa2fjFtXNfcgbrewCbvdBaxgjvRsSZYVqNqJVEMOd
YEj03mAWHIYfxgUKNlCiKoDaR3BlUYqoP1CxGfO3IlEP8Xb42Dr+XKTWmIEe9r+OzSdgdEqd+ZC2
PYra1TtvXmABjQhHNllm6kRlOsxdgnzSuzhxo6OJxSfpGcRt/0cgcnVx+oFf2ZScSQzB1r29AWw0
XlOvMZv+AEsvvGBte+tF1dZoo9eQote8cv3PXNCvuPXSdeGsW1nbK0QoARAeKvYc2dCGw30d3GtV
Q48bD/8TODLIQQWdQtClt08ToOIwR6zta5PXzTI39fA59uzXznOTP6yywfA5DyXSElsllnx3PBit
DqFgMGQLcU+HNbRR+hFpks6MToFpvKZGwG8Lyi4xs2Meq1daptEGQYLlupB2l+xpseZx/AZBhi9W
pOZFul7tEKQno8KrYlb+ovpmaEHtmOt5L5fvXakeNp0pXgxeuYBg77QBaSZ7dmEvrk2pvmYBaNAu
tNjOcar6swSBGlCDRn2NYQ0gGLQ3LDcKNj+PTMxouujMftZY2ZwgwaRPWPXqE3Yg8VYMxidpR9HB
jqN1aGXlQ5rG3cVJXABaejiDDoi5LKuAsS21Gp1ojmEov9xa2eh8r0H+OGBxhF2Lww1YXiJCRn3p
AOG6tei1cUelqPQc/9//+u//93+/Df8n/CO/AEYa5vpfus0ueaSb+n/+7bB//6u4Ve++/8+/uSdt
KQSHhoXwoD7iOBLt316vSIKjt/lfqoHeGNyIrAde5/VDY/kwIMi+xzoIwU0LS4RuPb61vVlVAUz6
a5OMoOG2rfsdqXOkz/W3zvBv+9iwV8kBjJVNQiusXohuC6iZSM/OpLKNJF052KXyhRrLaHNzGUyi
5qcyeMRnBSDM+zIjTkTsIxuTwSAEykR0CJPgYx11LrPUZ/iN72FPDPTsfBA6G072fBjiplrneOhB
kenP1rRqP0NMP9uKjmHFLjKnAh5JdrcuNJY60wRwU2CLv7/03Pr90jsOd/DLEgI5aIf/fOkhj5cb
fe06D00fjVskgUOgpsxplXGjfKkSJE3m5UQ/gQddSl5dqIcDzhOo2gwwsb/uVenA2GdKfpinZ7PM
hj20MCs29kLU6iWNKsuP7aQ/ubDEPJQFdDJG5KY+TRB9xuV1vs9doT8NjPfclQVwGgnT8Ui3mVmN
d62K7T3nFp65oDS4//C79OxfLw5niPri6nBAQxzhiJ8vTi+TUgI6rx9ui3SnEODl5/wTMhT5PRxl
u3tQ9Z/ocRjV2ljTI4+Kcy/AtfT9WMCr2FLeK2LA7coRmYZqGh5MStcwaxCi+Wy11cmd14h4KV51
zPJnYRSwDCp6dB1zfqjdizLy6gKg/RoJe/GQz2r6JbRtIXeQBAeqg2RYsmkK6D9SKw2oomEtZl1+
RM3gWltFHLw9O1siOBXvJldDtT/QoDwOATQz7D6plnUAFqFqHuBdLx5+6cvNS+1YOwnnjl+W9uQw
Z7XC28+NZD83dSHYST2CHlj+sqPJoz+q3ssem/mASGFRiRgCYChkkdMtOlAP95lX6EerNau1YU75
ilppdN+nt9E5xHvvbvFGXlhsZfEm+SAu3zXu/FQ2mzU1lBZT//CL4N5PvwjBmDTxv4BjtgsasmvP
t9OHJxWeLNYIKZnwQeAVBfs4Npx7E/LKxDOMyk+mV1uvtAjjRjccQxEMZ0N5WKIZFawg4+RErrI3
l1gyj73Zw9LHyiuKYtHMbm8RQIDw3iljmMsk5YEGUQMV/9e622QhS4JNXUugbEZbplu3n8wD49I8
0Cc+JHa50NEItBUSRWzLZbx7b/6tz62CV+3mH549Pz/254sJASiHM0d6FoToPOfni5moiplpxoKr
O9QjUrGZtzDBX7hYkeEB9J2Zqy719EvOxIrWutSjqhRYej3voXAL4VmkEQsJ7nFXbGvkGebnbDU/
XT8cQDI6dS283NCBquHxgaCTqRBOCye9rBIT8q4Wy+5NL4kWFGyhBpYZbw3IzkSIEkDW3eCtXsZF
AS2bwEvvHeBc/v6qeO5vPzGbu0y4pgXJXcbtX64KVlQ81E3qXBnsck/2bJgBaZMEELbZ5ZY0UUMn
jv2huI+cKfU/SC/nMDQguWSqg34eiLESUvIkrRy4I3Bwg9P4dRUb0OLO6iVBAXMBeQ5YIYcHMSMG
43DjtoX7/N6rdoBOcxmsG/s5NFQEMUQxIiPcUrGd63oJhpIa7d/qqF8xh5puned+VDfWEkttbrxU
s7z3wg0n/oDHMHxFrDCGUpdT7qglKuGxFVSw4aLWD709XtcwyOXeUbXW/BMYv+DnVKxjq562WgCo
MtezfHDwjEBQEaop2PFDsF8CjC/koqu94cGaCSQFiMhI3WKnNJfmtn6Eg1LaICwHizAVasg792aw
g7l3cW6bCDLzUxMcZOZ+TnXbXKkqx6vLT5HDWFORGswUFCpmvv79b8QSv906Hvw2PBPmAp7g2IXP
7R+eQ6PH8Lob7fKqlDlHnfVzXFfRV90DdBgMDrsg8xMBngcAMPT11NcCihjI7wcvBdJKa/imQiXD
daLHn0d6VcewgRmPXmZE4LhCi8Xp4woxKcjVUlFG00oV7fTQKReqIqFeR7MjXpEb+QkysYCazkXs
MJqtdGeVm7mYVRAfLaUYtlQE0ehtSirCCnkVAWq2kjZ+5cQIigKrXkWT03ygXoMtjpVRVd2IQwhU
TbuUg+p2o16LDEIScAIzb9RruM3ld4EtPlCvi3CoV22ftbdT0HlGEHOA+7YS98Wy3PbesbzwLunA
fx1A4nmxWwtO4YxlRyAU3EczLHeBKswXqIo0azxTgw11i2PonxfIdfWNBN6pww6C6h3evL5Pa4cT
IsDzcJq2aPMQofjiWLd8Am4U1o1j2alHaK5z4HMQravcejfWyAiAVuAuoX4RfcfySS+yqQyekm6y
/MAY0jsNbOi2zTtrRzOJBhnA95l6loVXrxhAToZPVhcMSwumcQhOg5ss5wPVi6oZV7Ww26XpTG91
1ED9BoyyGbNvc8hoAxOr+k6GiKBo3mZfIAC/J2fIJm4OYpi8F4AYnWXsjgr8Cdinuk1lbocIAXvT
sm18A5l9kVG9rwP9BDJDcsfwOLwfsTGC5wUMrkXePSLPFcLOLswf82yqYRNQdBsqOmXa7uoOwHEq
woTZvtQ1W8etnd8jwm76OUvdq1Xm6R0r3Y05Du6VqoYoaPzACqa1PddZvKzh3HHrHvSpPluF3lGw
FqZBUDdMnR0FjBRlyOa6ZnCBje4YCOFYLElIt70Y2ryPKoGgXl7v7KAqf3RW8mrHkwTntQ6W2Kbz
S2na9YantQE80AS5BrA410XU5te/midNdkNWlBsELLpV2cEST0fFtZjZKIBBwiV5JqJoI4dpY51q
3FKoo4OAcQD1dSY8pWRUIic/jJ9lnvvTmI9PcQKChiwdE7kW7NixuuUgaOR4kc7ihiItfBCLhn1f
NRUycH3XJ6c6zstlbTLvHvqkamPLIoLjTD4eEwvReUAS3QfHQqLAyZX8Ck7VKs1C/iNsvUPXICND
wwEH8O55qKINAE3T+u+fhPavb0usGjizGV4MjmmaeKb8/CBEGKpsrMHoYBhvIsTaB0gvEWUAclMX
T7XmFlJhiIhQXQfvKNV0j1PjlDC8gUq+4xbmfdxprAf6MvuW41cJcBl/fu8BDH+IRHUQbd1ZYoV0
VlqIrGL/03krElVpZwNb+gQLRxjjLsO6zm7rCBvo42XLx+Tcqsa6UANDBuTy95fB/HVdOl8GwbBu
mP9zHNphf3gfuMMAnLdk7fkN0+56M5MUtzyD8zFEvBAGsK0JepnvN30a2j4f7PLXhwGNKFKA/Onu
VwX07JApi5d//5W5+cs6xzWlKSX+chIPD/7bzhNMUxNGg1F8vi3op8CtoIQeRl8QE07noDzUdpJN
6QVs82c1veMrE1Cq36tD6DbeqpndRl9gtfHeu44b1xdRqaHRtKIwZ+Z60ZMloOWSp6tR1RAORsrD
14mprkZYvn2CEQL3+xY0Dx2a3B/nT+/9NCzy/mE7TvuH90iIwDsd22COjYXteJyh/PPPuR+nIaom
kWzHAFQvsbRhytJNsNp2sdBEAMm99lMPQ92ZcNK3yQWgt+rTe4/A4BPyQ9aw6MMAro0WqAzRMMDK
SUFgOsU7ByzQXD0IlpX7fm6lIh1CJIJHZwiPijN4Vf1nvO5FAp6waX5l/eHvfwPWHF34+Z+Lm1e6
UAnhluuCk/XzPxdUi2xEJivc3jhcdrG8RWQQ2/dOVqiRuISGSjUfkimsoQOO+m7U4LRBoHqROFBx
DNsOwnzMRdg6tOzNCC1nhf0CqLsfyu/txAmT1T/8mvFHsudowId/jGAW/iWeZ1uI8HApf41iMbj6
5m6k6k3aJnzfwi58CaQQEGy9CD9HmQcJPADPpVuBKcmHaEH1QAC5a2gxIgEdafXZY3kKsyPhnE3k
HJ4y5EWpm86FPoQKYRcq5gKy1HXcM4g6RlgtD02xR8bsK8BW8Y+sOGPRiDeSDm1kpAL5MksNLxEZ
bK88SJt1xsry2KSdu0cSud80FZ8u4GaHPh7l1vM8T9cE0Y9pepvHMqD06CCZWBRnM1R4gUBBsjsD
aH+SYZLvLdzd5hweaqFAFbanyXiqoLtxpl5UTcWxLact2M+vVE9V1EiHsSsD38Syf3k7A1XW85S1
OXSLVutwQ3UfTibdZtOOcX34UJd1Ojs2rPRFX8JvkobQqQTIXxsrrbKPddTHEFU+e6B1CFj8/q1h
RY09oWTeBiutchcyqCCmYI7BxdEEP1Om2gfbzxLHuLAQrk/MADJ5rdEdqJzLPFw2oRlhdTuu0qB2
4Ko2JeMSAsp4ozhN9uC2yj1NPLhzuEJprmrTwFzUDRPwChEZ8jchPxg8+/HeoxfsB0SwXTzaeYL1
IkYiEefuGhc2yzSHN08E4XSIFrTiRD14WiZbxMYRgJ4bqc5O+AqhK3W5nSnzxnU2jpN/myPCijee
4ju32kR1AqW4eZxVS70yPdNd3WbIg/Lehr/l+6SuOUU+iJ7FhmblUxGcozTcS8FEvgQdEI4URTBu
U3Y7TxMG/AjrlmfqTvMMSOsvGghp7qkYKMln1g5wnfNXoEMZQk8jdawjjQplaGyrAn8T+lZUZ1ug
IyDXfab+EY8gzhGYyqdrMw7BFzuvo6OENhyeMd3aUpxfIfTIr/YEKSz4SXirxhFKLwcjWcCxJbun
LsAY2KCwwY00sqx8ZcW82Xgd1ITr9DXt03Q9TDzaccMqPqVTgAWIm74CAVn7TpNbB7iODlej676a
ZZC8AheFpYRuzLMMveQOq1NnQQ3aGX50pWvcR0GeHKe6SX06ASLjBznDGfNuPEOqDzL2A/4UdJI0
eMwLz4b66pBu0qL3NjU3is+w3l6OrArWVlqDWuohjWM0hz4ukXtoEQxc4ukS78zEZeBY45Ih8sgW
xRCxchngIRaYob6nVtOJOt/Bzn9DRWV4wDPBePU2VYXfcIkYzVl6LXuAIUa0DiwE8qhY6ordgdK4
vfVtBvCzYRWQr4Pa/kazuYVrbGCyK5bYhZsPljHwa2YfqO1Wo8GEyIB4u31VaTR6jz0LrFbmb26n
2F9BRAS0oRovTcRj377zHBONkazb0Pdoc8aPNtdv37l35B3gxPr2neefwxraBvmKzpoKINgn10Um
fT7BfKDvjXhzf/tef/edadBQG7995zCpINiPvNtdo4d1byRi01berkBuDhy0tgCww+iwtKCPY9pW
gK0iJ1JErth61CKNHGxFncLW7dazAakjFjKEa9uMC5nn6IGoXgeRfE5sBSNpqmOQF1VH+nirLTqL
LQC1C7SR+CrCC8BOHuK6BJ+jgsobliDpA3iX6UOZwZGy9+6pA0AD9oqBSrWiYsES64rB1JGGwAFM
+r3q9ZrqaolkcRstYYU67vIuXb4Nw7y1aoDLaUvobltd+sBC0dyNprN575GVY4t/Zptvaa52arwT
rojulmVRHKgfDa3CAXZsbKh3VKcH1h9HHr9M5dTupF2mPiK78YY3g9izRGencKiwUh/8QBc7meSw
t2I6W6SqGP9Q0zrVbv1jTKdv2EFbn2SO5EJcBRqYcAjfTTXHxtJqwvshgI6M7qzsi2VK5IoxCIBZ
7HQa6zUWNoT4mym70pmHMRf7OB6cHaQBN4V0IC9kTe6hidUfdm+VSJMaELd0pDhFeGuseRGaYNPB
MntMSm/JAmAejHpVcghzpEBZvMqQnSGhPac/EbWRAy5yDKCAiqz8u9GG30o4u352BpYseT8GDzX0
KX3YMDDQPqa3c4PFX+x/OW/UhvIefAjQ5pTqPwElDIKzCUTBT+eDRTf4fHldrL2xgII51M/XFTRA
/CCFhY7uTCy4x858BTFvEXRW/eLVoNorqMZtGWIZnzzu7MtsnrXyzKWcYHRkD515p6MEuRwaiVhk
oMrxIfDMYu/CTHpFAzK9maxYfgG1JIVBTl/vANOXj5PnXKh9cmLEdM2yP6sC4XmwG+F3Pp8p80II
fXH3EbddsxuYStalVQVfgmp9G2jLbmW1U743GSJcMPn7fPsiQM0uDI0Ll2BDcLKQv1nm84QALu3z
qNWfJqnGrQUq+Dpr2vYlKcYFdTBs8PPg3ZcdIL5UXj0J8yk6VS1A3q6xariEwEAcHShg+tRgiHrt
4an53EqbbySkSjcqGYznnOMvP58TEnelPymZIoULxA88ksvb5cphrL4A3iW8OgYcaoLZRJhGVDEQ
PwgkvTSTE26Gqai2cCEZP005fFbmC51k0FWAAGZ2cibDAwQvthYTXklPSFY9lSMcPCLgCbZ5mMA2
7Jb4RvZbQDsB8SwHqctZCIYazNB9MAaYc85v08qIxbWYDzLF2q60Y2NFr8/I69AgvylnqG8v1CKL
pk0O3Z8lDaJeHdC7I5aTJyo5Q+vBdaPHazjPrQ2WueYeDKqFC1TMU8oN4z4Ji4MZdOHz4Oa4OCB7
3mKRVWUC5sSyYUWtThamvoHU3Y6Cj0CS/kgLyc5Umme0gKJ40vOMkKeDsDril6LEef8ki6cKfpMg
hRyBPZXHVnRYnXblYG17t72z5gZw3UAi+9BsDMUWD31nNxUxPOyAy5LHQFh/fhyVA5edafgeml96
HkLsu+0yBME8O1kqVzVLiXfkprQZT5awY9xYnbTPNfgm16li6mRn7O6tszaQ8BvazL+VLcQLwdAs
GzjdzJPVGj6kLL5PIy+9IjWOgL/y/midFG1WK7OV1dT4mdGJap5/a4vGXAGJzlbAO9tQ4nLi5zQ0
nFVmeDmMbVAse0iyByopjlQcbGsLDBpWUXkgHvRUrPJRJ8+hqpDJmE29sJBOnuGWIDcVC95a43RI
fCg2jTtq7Zj7ynNV3dFQI1xNNgNjIS2LC4IvT3SeTPNyT18qm+cHZfyvvxS1Zog+0pcyoPCJxUJS
boJxYkdCed7wnnNRIwG+CLCTuYkFUJebjMAHZGhoBAiwz51cEhN4n+jWieaM5k4iyya/bMIVtvRL
wJLiB+BApicbaPekATuYSqzPsUSDGjuVpGnv7Iklt1JajEc7zPsLtQWNdwe9LnlHJStkDyWkJW8l
oCqf28E1z9Smw+yrqUR0Uw1ncJhHboT3p9spWJUucG8ER9IGh8BqtdDeCEDI/OWCNodmgZnKA7Vq
vOcXZsaRp6FW+L/jnkqBtG1D9uS4XrrM2KlxqmSH1Fj+ODluvEkMZvpUDFPWnGQVfHaZE+FXDJ/S
cITaGDWyBqfK7drb69rIH4eky9c6RoieWvvAzo71iCfabWwDnRSZPlLXTEOqHIF6LNznk6q271Zw
fEiRfcdEHhQY9kD/p1Vfn1Mb1gJpkpk+8uv1WZTw+QUoBx9jBYzFCMeG9a2yVB6aytq8xFnHdwg9
jLCEm+dgAIJkdva56tVumIBRhziifjC9PjuXkTozwzRygEUnbNhMG3ZCc6uI6uYQjECcBVmZP1Ad
jK6+iMwCEGuuirwepvHzRmikCUYTrAUrr/H0xfjBBHQqUDB3pCKNsIq1Sjp2pRpTYa03ijRZU5sa
k/6CMMitO/XoBxhetwUiSVSUCHtCuL+7Tu7wBVI5zZGqGwOwRvxAuz0Vw7rkYBqBLkBFOvSV9Wg3
aXqiM3kT6BUR3l6gLOGL0oEJH94bPn4o6aXnA1vZrO1WeNKUa93krk8Du9w0rv0ft39tXXqTP4Js
DlgeZpli27pL0nhjqVE/UHehkZi12GS9fX0ZcuyBxLOXwG9qCb4o+PjhEs5OUPZ2bfuSuDMy25D7
9yr6lAzuGki+4USlWxUMN5A2HIYNCLVvw6HzbwM6PnZLKB3sVDG4q5SD5zACBXvpYpndDkEtZ8OF
YO+1OWRmshpyd8Og3/rZXtuvWxfGfp4qIr9PQvOEfHZzAhIw85MhVd+CHYWZ39sZ7/62ncbj1Zxh
85fma2S5XL9EiujQNuDmkzv6e5FEdN6LoA5BfmbuDJoiOmP5/fTeSmNrwDL9ymPDTiKDdVfb5g9K
CTtSQaKtqpwNpYSxajuNMCK4NliFUq8gdp/GHnrFYdZ765uHkmU+dW3U3HvcK+9TO/1ESJgiDuXa
LQpv3eLViZTsYnRAqwTJON+862ylRpUdFbYtSRKpAiigP7uQxlYyqNKHFM6wGvs8GReupy/QPYx3
BJC61RFMyhma2r+Zu8HzGwCRYoACusMkLhqElNXEAdnVIM5A989+olZYjMHgGL4OadKH6yFEnK4w
eqhpmlbOTirxViayYxd7PoxQv7iEWfF1tKpkTyWql631NpTq6MAcY/BHbNruhA2t4wji1IfRrbtH
kbT1qilVve7nIjdMd+fEYbSk1pzH3l1Z8T01UlXRdb5nM/OeSvDLgTzvmOUHeLB/nI2Z6yisnHs4
ZTdXIzm1lu7vzdn+vM+QQveChi2ojeqc0ICNVdQjIDT3pzovOTVVax27ODu/D3TGgS2o+MtAWwuk
xTEIfLAeYYrp7Uw0IM50sM0tKdOzxjoBogsmQlihuzUMbR100Du/fcIKf226AdBfDaJHiKQhSjGz
EAAP6MtOHKnUDoY4wBjjlUp0AOR/XMZwOt/YWQ+h7k6G1w7x1HkwTRNEjTHf3ZHf1QlUt+cZGyXE
se8NdXUUQFKphgfk9Mmif1IMWWufK0dCAhWXjw5xVR1S2zZOVBp78GiH3vxEpcrtu2OVy2mTInN2
jEIFR8n5kPznk4i8dtMk5Qv1SM3yrQcVxzRdCl7EsCXkDSRoQQKaYFm78KCWfe7L1Ltjc0M2N+Qc
YFYIwoKmn/feHcjGbyPAdv0xFRboOiLddTNEwTYnfs+hfjlZ9TWbYQouHu3bukAYhTpQXT+LARnA
wt4G1bnB711vrd2TI4alk1gRwNKan+nQewNs2OChu+5gqIQNPRqUnIHO49zCwV8cbITUqB+1Alz4
2MGVbUvKWtpzYIniyAMJa3kmNPYX1EDludUIwm/AfIJ/r+AlpL3eenj/FBqj8ou5zgjRyhPvY+t7
vyEXR5jdfFV9X74gOIt0CP78Z+RdrWuJbCTVV/CgR9isLrZsiMoXhW1SNhTOp67FggcSnNhyz/Xv
wzVcag4VoNmXxoJizQQfp2dsJCCAPn+q5jr6RHXUSv36rlK/tkqvfxubV0G19HplbYzJBkmuURBJ
ghL/HgCUFVW919On3GnCUyt5vfFEMj3yNDgZMOn4Pn8AZLKnDzCFv9W4FZx8b1bkAf4SbdyqvVGZ
lzTAHiKivxx9rL0JZj1y7BEgwd/UmQ/UYE+W2nt/jpD4l55vVCAXxi3AeNiTb+VDs+llaT7iT2ls
+jTUPhXTGkhjgbDNgor1kGCbhpVCWEVWu7QNa933cQzsEIZ6QDguStx5B6OxzUeauIpLBFbnonIw
sacRaw8Q4YVO8CgvEBhbFcoazt5MDkoGWIQyEfodWE9IZQcNt5+hGAZJwyQrlqaX8mfD0YjWGroE
z620n6uifhmFnV5CxD8f/2KQYY7M17nlnDRstQ0jTrBW8sMQqEvcMX5EH/rJxxvL2Tq2I9aZYenN
CIw34uN4+VLRrjl2VvPLl4oN/FSXU6bK+3FM+d5KPWMJGajxM4No0rJrRXZEyKV7BiZNc3gmUC9V
cAN0M2/47EmI9kLwKTvanUG9aPBf9bINcEG06ShEQ5LumRsnmqFo2rfTUvGX06JXnfb5ujR600f+
MDu/H2IbenAFO73XZCbe4wtgspZVJYojNcBdRJ9Bfm+PDMK+n3WGexnvmSe4hDnbbCzFOkHm83NX
1X46Y5ZiFyYGYdHIYwwl2Luhg+X5DcyEkUEVJ09p2byNNIPsNpI6pP8ZWVqZfRtJaCdYTN6PebON
4FXxWuvNAMGqHxWcKBdl0TlPAiodq7zro1NVGsmhMgZr7Qknf0CkBbktt+Pf2qld0KgkH19aNUXP
DYLxPlBl6qw4UqumQPwOJNjkGteBWoZZWn6NegmVB2TOkgBvVKOoP0+RV0KzpVZ3kIvsdrLKX7Do
z/xy4IhFwXgJek+j/IIFJzC1bfRjNjpJwHp70ZnpLoNcRBezCaytlImzzW0TSSLg72HT2w8v3Mlh
Y4N3q2kELy1eCK0pvHNQmvljBwrBsoBHyNb08vyRIVUFuqc3LQuuisd+7NldA7dE3Hf5I/UQg9yG
05heqMqpvHoZS6l21H8KO7EpMzP1qRVB/OYMebR7OhVVSTX4sNpp76nUKNsD3wg+JjR3FFXG2oGn
MqRh8WWc0M4Bgi2+UN8hz6pzFgkwviPDhplOlD0idHXuUp1/sSNgpDkkffaVlMDWTiB11Gb+ZQxG
qHm2HD8KeHl8LthX6m6YwCYNEgt7KkKXwc2b/iW323ILZ716TdXwMfUbHmfgUmTWLrdUuaJJO0Ps
c9yMj45uQMmz+Q4YsuSa5By+PRzg7trt4E+VdwFehSXe1YgmX4sGKCM1diB56T5ZOmHVbqHiZSBB
Opf/P2XntRu5EaXhJyLAHG7ZuVtqZY3kG2LGM2Yxh2J++v1Yst2GYSx2bwhWIDuywjl/+D9e/HWr
9dX+8wZGjAto2lWor6yKDR3MfvQs3lIDMbLeqJ1Q1ZfGtGzreLS+urXl9I9unZ//s5vLYumks06+
nxNlCU4S8WeSdUEoPQO/hG6xv+k475boQb/reiAeXLcR4bIOoqwPhkMAN2Onim7jkIcnUHCnipH1
NsRu9y6s1r5ORZyRxuRmg+tAJu6ROEyH0CXn/zts9q1ulgQnADZdUiMIfrMt3OSwTtSfEWsZ9lPW
aZcoaPoL5G5/byW19pTOCL4JON6/OUN/NdX1S4YM1Ji0P+sSi4rJ60YUWvEerqOgvHr13J+QsZ6P
aSS7h2LWUBXGiuSdBNGvIh3EH7F+dEyL99EY5puf+xNuNDx72koyS9PGOMAM6M+dWHBrHUpnl6D9
+aqvAwW79+mH5kq0rImJ4Rc5HDNLj46z1sbbTprWW5l0/rFuCEKo4gyk7JhpWfpVxOTUOpqBzL6K
Y8xTWmB9ttWr1H7L9YlsuVWWzK8UOyedKLrVV2ePdPWxwUjxq9Vt4+7oERH6ulZUHuu8XGA1uF5b
u2RP5Gxg/7i+K+g9BbZx2vDVWjgQSXtfR4VybQ2COjnGhjZ/teZBpB3iwdC/Wpc8jQ6k2CFjrHdu
PRIhWIJbX62OgdOzYyI4rm4lEt066B06qqrI3GYcll4iW7BeW07jcjCdCNOU9XWNwZwO2LdB1Zrl
Sfp1d4zm8g3voWkKYVnKe3Xg5/3zLLUePLlMd//uoboJKK8hibz8oIqyxmS4FA6mSat9ZGGb/n2w
dOCM6uiBydfyEEdxk30TI36qKlU/dYir9IeXgCxVJdXoauhP9sW4T9frb13TnFhUnpILu9Wps87U
X80SS9PbvSXOrBdfOGeZRMx4qluUwrlt0MrZqhsbBYNPmMAeL2BZX24vFlXYjzRa9ZixIf/H60Ph
kIgclelO9b29mGdmJ8eX9d2tvo+14ox29bt65du9k9L0NwTGjK97eC+RZ0AVXe1W1EFLcFoRAS7Z
88oq+6s6z4XThapsYpXx96lDKg39FiQHLK3Y6gAs7r5OVdeuzrVQdPjxqZb/5XZdnhzMKCa1sL7k
vN7HjXt2Rapsz5qPxEhg7ozUZ22GDm4wGsGpifmXq6LrZB77JlHd604Qv7d4uKl6Y/KtU9PqLGMB
X30YEiqYK4E7g3K23wqiAao+K4LptIgJcqC6ObY85EjAFRIDYUFrkApQh7pLg7t2Pahi1znNXo8g
iqu6sWlIUpPjr0Pd1G0iU6l3n3qdd5/lctsH1nJhEraJja0NbuQNOwJfzCtZyTpbdVQtRoJt49pb
rNfe6tVZEBl/XqaKX9e2sXO2KzRXfzS5PMyzqd0Bach9u7hXh9lOEKxaD+pM1SUkjLbgoNvNvxqQ
GoeAuF6rOqfacJj1ujr/q171UJeSJo/2Lcvlr1f8rxdT1xpt8IMA4hqZI/Sbj9G811d7xHk9gOv6
81ArA8UcWsnJjfVdq4q3PqMV6xs90MaDKb00dAwnwVC6jU9eXeSHUcT5exJlT4pSssgo5W/R/bNH
ABj9f+8RaU23nZcOedgABdGg7whedXF5Z+rezrbw2r1VeXmKOMKtfLuiNbP+aFXNPfSY4k7Vf3X2
Zt3bDgWOdk7fd49ozcNssXHsmIidBKT7Wu+ILVUVNrPTPX5V1qU8AOhbhVypq9aDbPNkxx5b36rb
fDUYHv4xGWrai77aOK3eTpM265s8j/rNrS71hed9lSvl3XRrMgzkVEN1par8R7sqS4kWxr9u958d
p/UdqBZ1UHd0Df/PuluRp46JXfXxywZHmH0GAW0bkHGZwjqe6/sJN0YyO1WjXxq4KbolKKqWPpJm
v427Fm4lv/JeVbqtu5qCzFa6zVq0T61RPjeJzlhiJt7JDzLCJWObPZn+h2pTNSBO06NH5HFzq3Md
fDySEjadkTntswAr8Fw9q+7qkFsBy3bd975eQ9XZQk8RDRHyaFb+eDQKHQxMUeT3BOPye0ns4yhQ
gWiiyhj57/ocVYvqA5azA489oOO89lYNcCeNfTVYSIYVuXmunGyQr1GB4a/TYIUX+PFL4STTp1GA
WW+doiMP3WBKl8cAJEo5n+cGUj0Lx/gRIU0MGjUYmBlb53As7PknRPsNJJQxDvN+BGtkBWCWbAQF
8qR/1SKSeIPVIt3hIb2t51l60tZ1F9ylamdN8/RaS8DkiYuyvuFnp687YXRKcCVC8LHn8cuL8hot
BSKqXX2xHJM8rjfnNdmhv8rqTB1kIqujLS3EnuL43v37QGgN7vvEsFYkvnnQffmpGm/1/+q7TI1Y
sW3/eY/bpSLzhzOefDt171u9OrvVLbWf3CXIZq/v4F+vdKtTbyZbkF72cSH8u6tf2smhcUuEtmJH
3iMMi1G9F1v7yS/krk0X8PvFU+BB5NSqzn+tS/Oxxn7pQSeR+ip7YwkXr8svw1gEr0vUyy1xF4/v
gFZbju7eYvm/M9disHrpLhoQHHWndGgNfGPEd9XoIBX0HPG4sOa+azOnxoYt5lHHe51jtMrZkoEC
y6DK6hSZ9PEMonXlfUzBWxHh851P41WVoHK+FKU+PnyVhE1gy58ev0qudyyWSn9SpSAjQuKiG1Ba
3jfw59CGx255UAcTIOyujCwdiAJ1ZWP/2dCCqMRyxfd3ne70Lgz/tQVRlTBmhDre7tCgE/CQxuJQ
5glm9H/fGXJ8sCst0JcBJpzQnQp7h/aY+9gBunm0Ky89zrYHs2yogZasB4uoyH2B9bwZsRthVUpd
b8UHq10mlqeUVN80sc2wdRPo6tj7PPaYJqXadKcn87gtiGz9QIWnMdwfLUp7Wz0rzDtLq73rPJBW
Uw0NbHN8O/XPYXTgcC7dLwhZ/mGWXXUuMGtABPB2mgLPPpPWlcsmjc3q3Bku3l2TFp2wdCDmDKHS
ddr6VQzAwJnh2xPBvfq1YIFzaLHC3qrWAnLhfTsW7wSj827Tj0vo94l8rtekKiozS+h4uDgOcYAp
AAwpbEX6Uj9LI1q+Dlk5/rP4Q1vcAqFfLb4QFYKXsp5FSyX+UVQN/6rL1361X2JBqy4xlm7H2OIc
W+BAkxBkPOZC7Dyht7Bik/TJcFqYMI1sfsjBfQ0m3XrN+sk+Zp4d7fN6iL5p0AgmoDQ/mgXJ0XKY
u2uqF9b9RLZz07RT+TAlQpeHOIaJVoLyQg9jjE6GzPCKlGb0aK4Hdk3NdVyJbCnh/h0YWBbpcsQ1
hkbVjSn6F+Hr9KzuoQ7CTQCBx3toqeDShL3gbY6UoW3Nv1l1jdImiXRcofr0kAwgwqPBEdcUHYdr
1Qg0X2XkEomgeGsQa7GwO6BPFiZMtwbNdZp7DeCm15Qo55bS+7DiCK1l0XoXF2Lxt7H/4a7VER5Q
p34NDpIlaEIQzPHRgOuKAtao4Y7qaneQh+3dGBckftYGVadaHYNtLmLt9AEO22zQIAy1YvEegg6E
uO/ZyQ99zp9l02ivNdCuo1xsc583pfZROtpGdZhx2N72TWbfqSujEqiOsl7BZuS5MHTyu39aQXRO
zmyXWQ+p65gPRCTHfVxoOIj8XafO2lQ0mzWcsZ+DeYBDyM5omCefPybXqoPT5uY1qF5VwaoYIMIC
0N9pqryfXjv32Y51d76zYfBtb1c16/WxVQ+hnCPvoBrUW4nAPmDhEyMyv7pie1DxtV6K9xnP94eh
NuKQhD4B53aZD14jvZ3q5kekCFw7YN5dW//fVzlD0rz1mC9pljk8Ik40PMJGQOrDwieZTNLdrb5P
ShLFy+KzHaSbashyXb8jxHpSF6l6Pi+iD924hrg864FsNxH20Xe/6Y7+oUR10uCA7oD3S4sl8v2G
X797UnO3QwC+zopFd5I4Rh1BZlkPTi3/vJpv9AP08B9W3P/idvH9l86fUgD0Vmka4eDilEQYet6k
AVVDN0wPZZ7pWzM3AANL/342UFVTilTpYB5iPfHvVUnVr1WqV7CI6PCV+DXLCsCf7YqXejajJ614
BiQM5WU9LFgybdNmSvaqCFx0tVFu5kOTLghb+v2dNLr5wVkKhCzJum+gVC0n1Zh407zHhbncqVb8
bqdLUeLDo1rbAkWvGRyXalRVMC2A2trzgyo5ETGGSN5FbG9Kc7v6TeerncYAoHSbA0jfqOLNr/rL
6EaVp7WPbLRuozytdc+f4EYb84vvI9tpahiZsuRdXjRYPWwmprd5Lakq3TTfkYnN71V/yV/2gE08
s87awwdG9DQImwA+NwsgUyCyAVLMxEbHTK7YY7EEnBh96vxp1l1Wj3ZyT15K3/KGxidk7UwWtiHj
5tPUDjXgSjPbzMWM35424BLQf8SdEzxmZ5fB5smD253PM9nWvPAONtH1ve8F7t6u8o86rTVA+q62
EaQnj6RjTwgBJ09BxOBuwFH8zSfQbXcoNBumbaFxYU9XdaY5wI2aGgFH0+VnTbWxwL69XkWPgw3x
J2ZpQrFEzpiSRz3C7VhG9tavTKK42YokP3rT0xysK6IAad+Y10cCY67OltkumzczgeWNfMaZ538K
gbH9XiGx91zrVnyK/eIzGOLvIo2DQ5QYwTGLNGJbbIeZJRP+Rcubk8z5wV3RDL6cTmlb81nRz/ET
bIptJ5yRk3qsYSLuBbIHWQT6vDFee8v4LTBMP9RBhG3tPiLaqXlha5Eg0meAP2Pcb4aRp4coQYnn
VIdtF5oh+mMQ6MifkycMzUVAACIRsQP07EE8rSe5JdOxG8eeeVnP08sEbDEUVXffE46Pidj/zJwS
idnG6nZxZTT7utOKcLQBmJr5sEFXEqBT8mm4/fK9a/oD/oUnuTgPVt3ql0CCbWVyGnZB0pahkcx/
RP33tkR9mb3vL6Sw+S7kJyqDhzQovw0FYBKz7qHiVs8maLVwbDGXN7VvcZltnLZhWmk67MeE/T0v
P9D92lt8M2WAad7kyV86y4StY7/DBmjOQI7ZnWD2EtrpQMhA08aNuZQ5ACvnNzMxFwDfrCmDpBIb
OnxCJt3VJRPsXGA21dTZNXFBVi8xeTsnw6NgqvoDaNHv2liWr330R4OE7gES2ptGdJR1wnKtJwJI
RbIKTk05k8fibXXDvILH5JMsDapMhBeASI6/8jRur8ZsYYaWv/bDYLxZ3nkAQbnRIvFqwAvZVigb
bCfGACKe9gl78au9TOdK6DhxZcV17PB8MqDI7JaMH4NE73BIwJOek/gUNN3OMzFPjKoWixx7fOqN
pGXx2TWHxEV0cBj6R6AfW7udR1DI9tmofC3Uk6QAade/eEtFwnKulm0fle1ZpOOp7cHmIrVEahb4
utbrx3GEY1bZJcBXcF3I1pPtTzwsVGrSRF2PW9yAK0MSuVffA+aMa47oG/fQ9QnamYm+cUFACqQX
jssCj8HGAig0otI4sy33N2OvsXSP2hMx7NBuuhkUh35OAwE/vGkSc9fMjTz3GcLpD+q0gfeWh/9o
W0ydirJyh4PU+1NVE+gCHclV6i6Gav66QYxHUBqZYTEt4wGyRwnb2W5DrN4ndDQWeRZBYu6dXn/Q
zbo5AyRfeMISH7sU9sdbOQMy6c35F3OVC01mCZ6kWNXkWRmEzH7x2TURVyjjTVR7eFDl/s9n/Jw+
U58N3Ow1SViaP0zXexFRH5rk9E4xXNWdlw6/15KfRwTLY227CPjWaDeTga/KVSR7CB7aPEvQD8Z4
1RWvZbI0u7wHiNz2vwoPzRKAuh6yqXW9W7TEfxja6FQsvvYSIfAbzcnFsPq30umqPcoln12Zazsv
kvx4CDui/jPc664YSOGTqDZk9SKT4be4tTuUDBP3kLkkVOqx30dDW254v9mlKKZDkPCFFDWaLWbh
DPdNxZdl5OK1GMnrmw1bl0gcsrTYLwSUj66Qd0VRIe2TVW9jrW/E6g2DTyU2UXimkdHM9l0V3bU1
qhIZD6NuDI91ZHwkpkeoRrYXnf3Gpl+GYQdz0TlrpiaI2Wf2KReIXLRd84cwqirEk9rS2z9Q6UnD
yU6xJpc5hqnxU1daxhGF3jbunS0KyJUnX/RcvDe2noSBNbH19Ytr4rnxvrVG9IVjsKltUJxMg0VC
5mcfXRssYZ/588aTd3WXh747u6EISgzfi9rfV6R7rj2QxTaW3bV0eqK5yJEgpgYPqxM6mpSyfyOm
n4ZicD6sKoaRRcjpQejBcczRPPHludLmX4GH/pUTfDpjgf2nNZ5KMk9hIkgXMzlPm9kBzleZgb8h
DD0d2XnlZNdQs8mL5pKOHWOwP9l7zDPMsF+dPq3ceIfQPYFdbe/s2Q+2aT3gnZFBThVjelGHQTjp
hezoJS9aF+qwWwDjHV78DIIFkaWwcLWw79o/Ust5d8b599bsyIEl9h1g7EsNC9GbiSPart9s0UH4
JjEb3Xll/oqsuHOdmO7Drs3bYx3L4rGYweFpSf8k+iW0+yLfFSzqtibELESxUhy+jBEsbeFuegNn
5cYUFoJAfnZsCz++w5YmQu3HSi5LUDiniJXaWSSZcU5HC4ZmUi6XKs3GY4kI8h3QcOtgCDHfD0kR
s5iF1go8ptkPI8aI5JqMXZ1m3mPRxckubu+bHlqPLVySqRhAop3Bkrhs8DlMEP/drCjITZfp5M1t
IPGOEM6rawXYBS6ieZPyOGgufgNl6r91JO03ref0qO0naAz3wICsGUsmJPL1b0vDzslohupDa8iJ
Blk3nWrHdrZQXmXYMVx+TA5MnwReywe04g5wMtgHcKq4/vXC+mACw1kRqtbH5PY9Hr5Cx1vTwT+D
uMhHjCBKyLA+fhBPZ8OWNcOHEURDWICS+ggcpJCcxW8/4oohAh3D5gMK2YSoNhJvsWadMRw0r+hP
BgQkvGiriqlYzGupwSKako+ly+oNvCQbTHfc7Rt7YpK17XPisieOYnu4doi4XiWf9TL57R7AGXtl
JqBtHRRQLXPPuWetTUQpeNSWVnvtMr6y0d4MLu8SiaEMKe9pRCMZUZg+ttYoKGo+QKOA/cY46LmT
bWxcION7Xdckxinyuz/kpJjRBoHjX72Q05n3A3oiW5BC7gY3LCscDCt/aJzRC2eRWbuMEHBoOcPB
rLIAT/J03C/1dcia+djLNLoufBYtde/ALL7lSSQeCaT2IZpUTFmtpj8ghY6iX7k8uvbMhF2184ZA
Aug6lLtJTLGT1Ye030Bm6PbWaoLal+kGRnz24I59dQoWnFaRdsSDpV5+q/oKn5FqOTS48u3mOngH
HLzt2zGF+MLzHy0gfufGF3wUF2wIhsPdAlrbc3dRlsRhlBNolS06OILTfZpCGRIRGl/GmD+6WnY1
16E7zglcuUXfbnu0QzV02Ji4BcQHAgJosUbOpg8KL9SLikQk00OXRu7zWAcE1Z1iL3urDseKoEYV
xP42wwAulGSWdzKp3e3st8MZoQ73PhVGyp9uAbcgCZcZNgNqyRL6wavSu9JqAOladzPSdLvBmdML
3I7mwMLf4Z09oJvWHA0UM4Qmo0vHo4o4VP277S09RmzCOQ5I0SRJSgh59oxd10XVoYpFvrHTN+ka
zWM8T2ZIRO03Rm8yzKOYz6UTDvNQh4mMtQe3lv11cictLEnX30sxig2azXxwPTgnWG+UFWGerGsf
iXYDbugB/lQtCpSlg4G2Zxgo06N5GSJK6+tGdoXeuOcvMV07SbYRG8XgHEc+jqmFf4+Q+2GItTwc
fP3BJqCzs9x5Do1OO3dB9SaE692VnfarnfihJsew7u26KXdyzn5KC/xOi6g4zjmPVd+md/kwTqGW
zl444TLQMe+jCsG0orvFGSPvaDdHuAeJAaZ0H0WYriHdITztlz3Z48WOgG9NdbJJ+snZSMH/pK/N
4qyJAQqoRWB0nqqTPw84g/hVc4fm2FVv2VJZQEUsLBFNLDcAy7IiE4V7aacAR5eJxZPRDvIAyXaX
TBqUtUYsx8LJJdDK+rWT1ZOmA3hDYFsePCk/DZGbG6s1bJ6wnIcvsB+WfoIlt8QnP8a1aI2J9kOS
7ZCDZgUfG/NWZ/dRB4k4w1HSyV4tv0lpgZVjWbDloYBDgc/6Zpkm3If64DOPSjvsvIFYBzJNU442
tHQfSJVO1wmQIZpFcp/78buHWM1uCkzcTEW+W6bYZTM88AUNg9i7caTvhJe/Ywg0bRtCZjskV/Vd
noAmrLQYoRWzvisn9LBkxBRVuLYVekjC7bV08DZdkXYbESUHYnD5OUN619VN98Ia/w6zyw4Z8/TR
MgztUPMghdH8mAPgGItUPEn2s7FDotnyyZsIeCVdI9mx6q3JSp+dXW3F06GoXWObArAJhY+cbPoQ
i8lheSOHTQFCcut42VMSiIvr+O2uQyKXvHWh7wfoeMfF0wMYv4icMIZDpRmyYt8j/L70boWcV4oX
A3rq+2jWd9Lz2xC6cr6PAoeRJBLxDpWnTwPdnV3Ty/HFKAgLFbBvGtPE6isI8Cy1EP5qonTaYv74
wk/lE2PxvxP+zPdCw+litrZeDkYmJigHWt9rcTRpEbQzowKYzyTeE+Iz8Fw3GthAQO1duxlYUuwb
BwXzBiUI0OFV99zkULgsEoEBOf92AkGfT/Yc6qyk7R5rMMafH8gsjBeR5k9a1CybQTeieyGtT9cm
D78M9TntM3EqZ4ZrWwPOVZHNqL2Lxy4T6ukF792tgQvdpmkMFJGqCOpcBE4pk+fOLAF5TTmajnET
RgisHnSNPcvQOO3XwVlAQdhVgTWS6zxFQbbs4WhihpFBSO0XjZ36VKQAAYLmhOVlf55GMZzV2e0Q
u3Z/LlKgU3BqmKk9wu3g2w9zmfsHftz6bOV6fXaJd+27pbrOiP2ekURazmnBpi2Al7RRd/M7kgF9
Ph0aEozI0FyIXvghof6rMIL2nDXle+sXBFBKe2yPS1KwRQ5gNfv5jCxxP59Hq0fL3JN44bpGUYSO
gzqLWdqnQVsN8erDNC/lmVmkZBM0RTunr97dBFRAN8QV9yfUIvHZLexqoyVVwl7Kj87qwPKVdWiS
XR3C7vtI09vz0rfoZY3OoWU4PLd6BnYxYVkaNm31mmbd77Ir+6/vSp2prylZHLTP52jxUX7pxSFa
3SjVPkOd+Wtxtebj9962dTnxpjm4UzSe3fgNUlPNQLczkPpnd0FWNvDSd6uMS2Mj9SY7dd1Cwn3Z
GmP2ZGhBips9H4zkm4MMJUoQrOCljKINg9T6BpqHoZLXTGO4QEJ3k2RzVISJHkWHJW+Oo2wQVihx
RUyT09jBS9RYrAGDnayzegeIeZAX9pY30nY1fhWWv2zUqTSSmu1vZIVJB4gSqRDo369VGbC1Gm3i
NRhSnQE6mGcBx3xTe/DYmh/+kv8g7uLzzUZoyA2m47M7powHFjaoiTip36o2p+rcrgdVVAcbMQ/+
5utP+V/NEUb0/+g9eoHcz6MguFgejHrcYLb8yeak30gbVbidq9kIjJTZcWiKgKQOHeIa/+/KTxFL
n8M2aMFnCq8BcsdhAPG3n38KPCXIAE6G1t1FeZ+ccq1Azv2hxyZw3yfDUxnVdxnjwBmVbBzS6uI7
cnIxgXIJTavHY3YxHyTa8ITDNX/nZa0WAowmnRCny3PUFCVj91LsjTF+8siKRcULvutvre5bh2EN
E+iOU5ynGJnItjUvs4G1zQEigvfStzzDweCDlyyq10DRILEfKGOIlMN40io349Hx56uYEWRzPE2y
aiLOGCDe0Az5OdIFutydxrIKMtaFr+aEFozmhAtZ51CbAGn5lhlmQWy/oHhU1nV2DqrlJz82/jSA
Vk/2WOKtaabdNiFFZo5dcB3FYh0IKtewxjYpW4it08rqQS8gNQ5sozYir9Owz+PqwUnJOCNkhWh/
eYBov2zJwgT0QvDZmlC2xePG9JfsA9R/e4nK1N5giVxupbY0dxnCGZZRae81w+zem1r/lONL9IR3
JjlpZ+l+nzJx8JYO7/nOfvE8UR14BMpjRBz9vSojFBNS7Xsf2fUGedoBxKjIr5rOvkcGw67OE/E9
rpM3IkkbHLjtzyEWTwiier8KQTyNecEsNfchj1i+lHHahK2ObZst3R9E5n1iAYxRnt71R4Ilz6QG
4bj0DUQroiXbKpbZyURxfusV9nJExXQ5LKQOtqA0re2idXLH8nFb1WN60Js13hEQkSqJtHaid68A
/bErFMNzCZ/ESqvkM9JqFyY4yQTzJav1aiWvJDvdcpdnOeqfnTQ+yrFrUCeHMEm2nzwMXi2pnwbo
AI3lFs3l7EmkWQG5NZsZpHbdXOSXpqjHi7NG72agvqPVNsdgaLU3rK93IrAIqcLY20Z9vpviNH4D
KfhDYDR1b7em9mrpjoZ9hj7u/L4A2ehUyT5vJ/+zJX7dBj7YehnNFwKf8Ta3kVMayCAfUeTf+ii5
f5fBaG28zDMe2AFYp7ZO5EHCPXtJ7A7WO5nwXy3ywU6Q/mwxJGY9bVhPQZXXq/eIfQysQTxZTURo
QxPl73n9C1mBhBxpUodL6wYvoI2jfZx4EIabBY+tJVseCDH8nM3utMyiexll5z/1CFskJXhmjKbb
A0rgDEcq/53zZs8q552RS8vDW/mrWfVUlaqsDqr77epb3X/eQjW7S6TGecTKtFNM5BP2x2pq/HVa
jdgdq7I6U/PNkOh0UuV/nN7ab91VnTr8q07dR9XNRlduLb2eQvZ2OdpvZVkzqa6nuscShnDqX7XW
YLMgWNtzDcjuDj+2P8tfl34dxUwaUHO0fZyJ5qwO9TrNjnaF+Jgq23L+q4x6NavIIb2rZjN+dgyd
x8EvrA0govhZ1dWFy+ie2uNB1amDDjddT8bo7quqcLPHmGHsdlGHc+PJRs3/q041lHJpye+sWsfr
zb/qUk2GhjHop1sdO84NYvbWQ2Xnxi7x6/jg1EiNV1rjXPXa1q9RESRMfVP3vfWN9wIg8oupa9N5
iUSxczEgeqrmhe1TPIdIvFWfCYiLQ4oB5JHECKxl2ImY7G0NMxi2Q5sTS4nKe7ca5J2d5gefOfaC
kydLpCXLTzDHDhlb/kuJZOsBcZe3ss29K/RDfaex7WJYid37sZtSVvj6fTZ1Z8RQigvuvQJLHYDc
oKiWnRUYLqYnBfpx1fJdeMhO8kUHLwT078uu1T/RWyu3YnTLnb4Yj6Sbe7aYPTKNVTZtJOqGB7ut
yPToCDIZJkQ5lt7bbBj0t8YbAYx22cqmIJKU4w+FBVVsfaT1T0v2kp0ygMY+dt6X0a63Bdy55zxB
pKCeqh/E8ueLqmpjs78GeXFSJXWAKBzvJdTvreqv6rrefAucob1TpSGpFjJM033XzQE4tU5sqyIb
n0sRldBgk3GnxeP4rOqSisUu4KirKgW4cl6SpviFDM2fHZYJqWqikmBQ1nuoQ2H+kYyOeFK3Ceol
OelYF4a3DkOP3YOttflJ1TU8t3edFl0DSQ5/rrboJcaPxlLomHhm897z4zU8wbCt6mIneSpKMqiq
yqkGULd59bsa11VVMi7zRq8N86CK6Syr55mo+NcdSiywTYBKCvOqQK7AQR/TOvWOqWR8RbLlL9Dt
Vxe5sD43om+3+n/3I8RfAoe0zL26363jYCQvE9k4djbFuEHBqbpHMtA+WdOqn9MkU6jq1GGo9Oq+
Ww9xqgHnNOdl1XyCmvN3w62zkS3esTb1x1uVOpvzqLq/1flp8UsPWlY/bRKEfivT+8okZSww6/06
u9W5WgeIoA3OqodGhumrWxk3+VEzAcN0JqrjaW1jhqIX3VtMIGgXsWbYq6IhqgI3hB7etefINxFF
K8hnjRWunZNRFMdUCEDVa3EUfY1jMDgTpJrYewn3zQpy8G2VTYR5Ldok1Y+mBLnfjb37NpXteBQa
KzbVmk8yO3ZtPW9jG6780LneOWpZlLgZ0TldMwQiabn76g0lW7BAvKuSUxjZy5onUKXEj9xXy3ZQ
SeqKJ1VV9TGriaJe7lQRxJS9wcPxs0HnYWtOTfDqJIOGJFii7Zwg8F8NlkZHvWRRp4oVUi/or7HI
UZ0thotHGAwX1RiB6Hj9ZvK3HjbjbPFc1fWjvt4061judkFQ3qmO2BKzppt7nJEwLgxV3cjMsxMS
FaqA/X2Q1AMkGqa8SU1sam7yTS8i3LmmcboBusjGcs3l6OVyL7whB/sZJ4cStZDXeHyq67bYBxrG
0Pm46l6O7gtBAofkr9HvKlBZb1o2EJ3K/4ex81qSFIfW9RMRgTe36TPL257uG6It3nuefn+snD1U
1Jk5sW8USAgqCyOktX6jfumChK/7lGdvljZOzPMZ5TCNSZmLG87NHEF3Rkc0feuVkWSL578jB40F
x4j4s9eZR6lV5VC/OsaZ0THa23hZOqCCLo6ue9C3EqSocz98a0YiWWlFSgoajX7S8sDZhuQEliif
s+1Buuyj1OwOhLGW2JjLdD57mToj35p6Fpw8fYf4qPtoL34wUujpyTCVByOvv3S6ghWPW00P/Ghk
OIqReHXK2kUxoEXGJI+3gV1CNdTREEQ1q/je5v2j71fqK06GgrjZ1Kbnv2TEtZKKubqqVFyfSQNd
tBSyFS5zDLsw74I8SK9N2uhHF8Xon+Mm/VnarnFqsLG4Dy304SamuDdZlf3F3Lv56ZrhfT9m2m9s
Ng6J11gslh6aad4wIc/JYbctcAkr2XiIK38JFvx1mNebAG+MNzNuzhFA3p9ahjCc8phiY/Ks28UN
yrz5odCI0+ZKnO/dIS5JekdfmPRVx96FyBC2Xog+fdI+mn1REwiwo591+F0NZvvoNdqCzs/d3aQS
I8zjsMA42yVoq4KMtWf9aY6H/HXo4oVdmIYXqaYVeqOAJm5h3tuPfjeRh+qGCq6GMT5Gtbnwy+Lm
ACo4PjUVGiGWkp+we8LEIbXrE0G/em8utHJW5sYzU3/+/EwOkgTFDhDUPlZI9JPUSjex3kYEb+yN
qT/hOvgczIxABkPtIfD1ArfvHNSXopVvutOiWZvlTxartbd+drWnttEPsg/pU++mw0N7M9q/Ogbn
NzN0vJesRJ4fi4y33jImXLQxYV72jQjBEWvG1XSpqegtPlc9kful1pMsfs5x4pUaesDlc+Mlh9Av
rbe2qDDbzbOj7Os8S31y/Pp0rZVm9dQO89lUExVZC/2UVOl8ny1Fqw43c9zqhGuolV3TH3pXsdEy
0u37Udcc1rxTtiGig2aANBrLntjiGzNN2U2m1/a9Omjs9ad23ptR1CNYu9RllxQkMLF56u+lcj1V
VjUWSdWCMGo2hKehzwhLNiGGaa5VhxCGUA6TarH8AZIANkcvsGeyFsCJqI6tTu/ZVedzF06v16rs
0eqyv0RWcp+l/V9mERfnjIjXfd9XfxcoYDp7fOWq7acdg+qNdzo/Ze3bGo5mbJpRqzYAyJEWWc4S
tQSDRj1GMMD0gwcjccdD2EOm1FI1eOBNgiRg9/N0u3gYSZv0c7EGepCqW5mPMO6IMizHr+1z1SBf
VNsKuoxBzVTO13bh5IcwTinyuM0BGEOxHNKSJPLSFpmMnggBBcA57PY1s/K30q/Ce6l53uQv0Eoc
yZedQxsrR2WwYxbSefeq2rl+Z+P7AWKkBfRCjwpYKovjF6mENTkm9OrnW6lqLVAOyHjpUarllMdn
f/BADi9HIuOZPcxDdP3D0mRb0zaq0+BZalY2EGId0ESRaoT3+942l0D0cnhoW+UFLoa9kWqqO9Zj
DQVXavL72kA/pXZWP8pvzxac12jFCn6ay+9egEWTrpV7qZaYy/No5rjdyG+zM2SQYoSglpqcLfL7
x7QkxEtimdSapeXqVqma+mKTLCCQPFWM1WbRnFSbzFCA+eebMxbTJg4C5zsA4puaLTzpeJ8aa/5D
3OJ9IhL6teygi5CUD1/w+eZTz9Rwg0dneQ+CIz2Vhe1fWmMOb3xfiU7kIfNTgYjng57F7ynybL/a
yXk2J/zaHbf8lWeFjeVyMl60ElNjNwZ9Q+wn+nUmEd8QwWdhoAVufJ+OeQwSJwhuSJEe43F+tefc
2CDHCXyjTO27du6KeZNVGo83b2qfZg9SKLadPhANRSLb/+6g8LjtExjo7lCRTwuqHsAV0HM4dCoa
mx0sFq8dbwDLz+e6qX5gm6mcLS2bXq2u4rEbHzX84N/xXfuZz+6WBD3K3aV/CO3wd9VlyUMUR+jW
po5ygKavvpdWrDFpbQ+aq9tvoX0kJZZ+MeZ5OBhKFO9dJb0JFO8n03X1YtbRbzMqfnRjaJLeqZyT
BmKULJuLcRZCY2MdpygwQX7wQiP5NpAkSifLBYpUkax0eLGTavR2ekh6qQII8FwURyLyMSk/TM/b
PMb8BXVisgTal2oOvJPlkfkE+J7uqxB5TNMBrDSAhW+a3r+1vrmwvu+HXHs21OYCEb3akIUKDmpB
RMxC7pLAy0i8V2VuXjvGwzh+03E8MZ6K1nZPU9YhfzgCUK63xBmVk6aQV4PTVB3gzuvIg/jG5SdQ
D/U+JQK2Q1/J3uV2vvjIzmc+j0hs2sHXKnPrl1nno02T/uCQuAfc7YRETCkUcwxvRy/+OeWYLo4D
2rlYLf6ZocGUre7hBhg0W6sP2yeSt9rRqqzwElg5UfmodHdBrhrvID9/DFZc/jFRwSQX9Dvqugry
d0iwvigRhxjabqMiUnfGuW94VgsteqxAqUhNispqtQPEeYJjSw8p/FIH6TJ6Nz5klWdkVDRgf/EJ
bMQ+xovhoddM9WUitbr3dHLdUrUQUrzPYrTgl5096MKXwYCMPdr9rTQZsA+OTmRXu8ZNtBevN1pQ
ngCIlpo0aYaF4FubJhc5YPn6nA2+zMxdolOh+YvaZ9m9TD6QVjMqn6SGJ1WwT10fC51l58jKhnx1
e5Gap2vdS6SkIAQcJOmlTccj5Nx7uQ2LhgOkYFJy4NXAXnQ5IHCVaZ9UiQoagR7MquPHTif7sOxU
lmIcCPwpkAbO0oNQ93DxC1Sg1lMGbnpBfDW5/uYsGopt5E0vU0y4Y7I0/aXxsUbL6/CSZiFfuqKN
/9itja40c6dnJ7Sf0+FXiSfuKzHN7WRYI9YkufFajuXPMEFoQvYRolW3iFN6JxCj5qut4Weo9N6w
l765oQeXCpuarewdVDI92K9bR9985HtfAoapp+zihcwgoKJFz1IgjlLsq8Qv9sk/bfoUZZug8hDv
tvXoeQpGUF6+h/a3eUzDyHhxi854SWaFQR9My1mqseJ1Z20GHiJdtME2XviATU4WXfvnDWnkEZXW
k70cXgX1Abi7jyA63LZK6ZxnKZK4YbRrhvHsBLHz3KKNfj/GCjRzHQBaYQawo3GkOUpnIoLhE1py
rGn8Nt+C+m32XKBxD7D57/PV3Z8iU/w9zH6AUdimPMOl07G4a7prVdpas97VGt8zqWFiWhznCoDd
tar7HDVnRx/gxoM0jcZMOq+LVWw9quBF2qbZv2g5L4bU6lbpT61VF/Tgj0rR29NDCTjk7toECxJH
q8HbGE4ePTour3mLdpY96eaG3C6ZYmMInqXw1PCoFsZ8L7XRd5v7qHaPhZ5GyXZulihwXTkb2VtE
fOVTSyd01iTxYW0zvOS3p6p89PqyedIiWGW/HbxFx0Z9loLnCAWPnmz12uabw1sdqeMtij7qcx/4
8W2t2X+tHRLWKShvNM1xbXOxK2vH60mbfkCwAhmhrTXa060exY/t6GX3fAOze1Lolx4SxEVqGGXa
6kY2vTR81lqzPX9ok8OspvhRt36w08oqA+STO09SuDVRQgdCAAx12kpVAaRLLqYedgkc1Zc69ssX
PykJr3lxdJS2LMqJVcZAzMO8KLdT5asbnn3/LJ1NA4/WApViwwT+U6rYYaUMs/ugi+qXei6fWwKF
d+i91i9FgsitGSr+VoUOitfDcON0Zs8FYGcIfGpHIhWklGbXL+pUxw9N7J5lpzThM6YRvG+8szYN
5f1kjjd2Hfbcz8F4a8yhvHhj3YEKmoLsrg7KfV7uFXUod03j1DvNCmaAR35zMBXDuesTKBpx7yeL
/dgeH7cvjeEX8OH7W7/s76w+QLE9JCcFL+GH38UHK0TwILFY6RTMALxSq05jZP+a3RwEW31W+wDm
hBKC6VZ7fdcyB9k2zD5yD38hPdvMoIS3Y6RAJPX5mku2D3wM7HoTDLqqDBcQE29a7UTHgA8CAW4V
SDog5b7Xb9QZrblWUwySC7CTXOWYjvo76y4GG9ALu9JQ77MuPWNGrdxWXQk9th/cc9ZDgDOMt7gZ
YpZ/Lutk0J5ZH7ovc2Zpl4mMNvGOlmCiUWyyfGrhTG3UESdd1IlJ3064AXhln2zamW8ki+E7tX/S
wsZ7XET4JkgM9lSZ8B4D49ZsYvWgYIyyKaL3eZ5fyQjtolYrD4Xdujd9hhsMgQA212IaUIC3jeoG
0bIvICxGXOja/lA6IT6uuu7f9/kvThNekFsxNug+D1vHNMjcFop2mzFXzaxRfTJSzjxU2XxjITgb
hIBEMgXLxUSHkzclp0Yb6kvd+fUe+8hh1zhOcJu69bxTW/1LMOIfAGKq2wczFA11Lp8s4B9PlW6+
KXFUnTLUGm+RSQRXwjdlnzZOe1sWBVESfYC/NfvboJr6W4AEp65GkLGtk21el0cvG71zbkzVLmXe
wNLKDDcGblrbuu9OVrUgAoNO25uDnRwACP9Aqun7YiZ6MsmSb7la/RY4XLdFnY0IHs+N3SjA9ZK2
vdEo0UkAroWWBCv2zuBrb9iwbdQfVaJP8OrM+mYAaHBWloCH0TzJjFpbptVMUXiMOvIgaYgwS54g
GRENrfqmZ997W7lPU3i+iKNs0/gJ9PKf2TWqC/k3lS9hUqO5pl6motKeTRgeJo896V67HhLwN061
NfIwuu3yKrgEIzOMTOP9nUJ8edKuRG5vWJ7eMiNk5fRoUjjRG0a9TDATYqh2VdfH0J5+uKbq3o5u
0m4JBbYhodAr2AFvNXJLtnMO+hBHiAAyjZZjWlbUS6TkC0SAfDvE0a8mK3HJjswT3/I+AbGCvFV9
4IL+qVMsYkbC8GQfMOVoK+uRwIi+iUGX7fy4efHcBo6Z2+D+phrFOawZB2PF3M5D32zLjphAnT+i
aare9lGk3bZL4ZgYVjqQMNN8E+qBvzc7kHqhprNCUZyOsddq9kGSuFtAWYeoCH4pZB5QYohQFCKU
8bO3hvK9Rdacj/apy7Gxc1w4TXpADkQdoad6TI/vggYgz/zEiqTdkvesSvMeW/NsgxvAWxqrIX/e
sRYI9W6CXPwwegTYa72byAoHzwir8PlsKxBKvtqBwzfj2xHk5QbbLGYVLAq7RIXDY7YEr+c0ONje
oj5b9b8C188QKDOAN7p6CojBzAEe+sdwxqpRhzC/6TSoTO3vAdJgBOx333jA+WrbIersbMy8VbcI
TRd7tehAKHcKBiyaqiAfiV5MEPgkFkr3Zaqm5zG0m1tCjdl27iZE0bL2AfbyM5HmZmOhJ3/2Jh0U
qO5bZ8d2L4rfexcl8d2LteB0qrj73rjebRkxzJqNwjCWVtVpRmEJC9VvA0DUY9V13/A+MOAE28Fe
KZPpbsCr6NYheFwsBOIg1V9Sx70B/zAxyx59ruDwbWTVTnQjAL4Ux3vd6PxNU0CiyOKKQEUbmGTd
SutUuVWxsRK7PQJdLwDFeRagGz4GB8jMFycnKaUXaG4hHftSWp1LlKfQdkkcH8upNY99XXl/pd4r
XKZObf2fs13v4LzzLfUWiIzyMzL6bW5lwUUfA/wRK7XZsVL3Tj3As6MFDhTcCSkpxWfx1kG4d6yC
oIdq7pgz3nmjNTymAxpFDjXEZJJ9awaveabYN2tRDYVzrdrM/M92DUUMm697y2fu6A0WOEY3A+hZ
ed7BD3xvG3qor2kMfVuWzBtdDXgVfdO4meuYtCmzj19pru/zIJku6ox8E0JRT1oc/LYWhyioOrfo
FsvDyOqMD/FSLOI5Zj5qt6pZt09D3073bbyM3NS8Mmif6oipblWnxzJw1HCbOtxGMGFnpWX90fUp
Mw8rek9SHZ1Ds3i0jNE+jHnE+nspfPdu9jp4aK0W75vuKXWa5BKyPLikvhPtjAICAGzs6MayzSc9
MGBveCNPFHaPA4gr4nvxflDqpxmDSgJ7LM66ReBMy06CAbOXjDRUYWCJprV4XYHA/KdQOvJFPdqm
hYddhhEiqeWXIDXGzGsJs+DX4CB7viQClFnf6z62rhhuwZHADNSDYx30oLGmYJhYcfocS2jkFkHp
Mw9qcdOY06MaziPUDt/ejajSbKelikzBtO1NbpaZugDNnDCFV9IhPTlroIs8s7gBkXEaJhgpwJXu
O7N7Ulr8n3IzTnY6JprzVjBz4ULgt8Cf7Z1hyuEUzO79mGoaU8Eue/BIzV3ipnqfgRu94bUB2rD4
Hg5R+qbmuMR47S+38Hm4JUrgLKGCetZZ6aQ8UI7nandSTHzCAFh5ys6X3miAY69WSqkA9vRBCkx1
bl7kNLhWvkZ1kJ+zuGTIHjtnh2E38BBSCoDginlboJgWOYXNe2FvTYa8u0GD0lsDFMB/bTgkDX8P
yRH/LibAekrm8D1ECg7x0cOEtdzOcUYI7gveCID2LtG4u+j/pso27es/rGvam3bIjvVY85kEFZg4
WFqrCSShFh5nXZ+d8GuRl8YXJORR5Byf9SSwTumgPM8EARZ6q3qszMV4IP6mdsYp9saQbP3Oi2fv
HEbWfUwqbZvqyCq1ao7wnwFi3L5xTX261dL4dVRZpYZVgIxiCGV4MWmqfHRtkoa/BxTo/aoAEWR1
d7BJeIPlKu2rcEQ6/ekGR3sBtusija1MLARMxmltwdXnad/sitT2HmEBOA/q9DqD4Hs0ACPYedAc
qjj5UjIxQL4yAlpZkkyV6pzqGXO+MgOgqSjHpHND5k9GCvzF2uVBZ2yrsuhPsCOK186sm9MIW2Qr
VT1xGvDGtYVfqNLcMV3m/2k7e6eXwa/JVqZjEafzDcIfj/0M2Nt07eQhQMrlIWi0mswwUphO76R7
q7arYwkN3AhgZygJEnMZP29hargDUsFOSJKxCDbOPGZ7VtEPBnEORvFdlj10IWCx77n9imlZe84W
zEy54OpCEBZn03mIFtxobUzqGWBEuCBJpZj06F1RDH8f/9Mk7dI9W167+lIGXFevhU63yYqUUoCe
jQ5yWqurYOcfJhwhT1b4GjcgBfyXsQnSQwCd124NuEXD+IJQOeqGeN5ddTUEIyS4ocxkweDGDkre
i+CG7Oj8FJLk+GNym+ACLsua90xW+SWyKW+0VcElO8lmMhNBgoXFvzfUBWhft9VRECqV47RACpnL
ZpeiB24dNHg9+JtE0ZY4Aq0BWKw9WZWvjpLvEjXAIfeX2Q+gmJcL1yxnlK0Vn2hriTrvBaoojeOc
TdlJekZOy5VBFjH4+/h2OYn00kJ12thOlu7kVyZoTZOARfhscfU7Bo16FIURx9tCch/OYDh/dsv9
G83IOeWoUUsOWIpErr9sxiyRSWlhfCfVLKuOYano+M8svykH9xngnXGSPyk/A+flMKoGxEn6au+V
5S85Lh0DOObLbbzeYWkUvFTuk3WxFtLo2jaWendEagVPJkAfV+yvPA3QbslQj1M67lW9/i54YCkG
YNRdDb+OeCqSI1k12JgRVU7KGO82e0l6X3FeoRp862Eu7r0m5I7aSIge2qR5kXtvJ+7DQNznMNcG
w7o1ROjtMXUnvVVcUoflXxui2bbeNLDDOhDqJtjJ7ZK7IVslHp/JRjblKbBC3Sev3G28os8v+Dp6
oM9kcykgIvBsKMcKr3fGliGZASIAc8ZqGCPQD5tytIMjBUhk18gv18057UFD2dFJ/t7YNMSom13c
Jl/mUb/IlbteJailm8JKp51ca7kqSVuw/m81xFcWDIDcEzlCtqTt+jhIXQojxTGk6UIgmog+Dt2z
3PjroymXZn0aZE9N5HNTgWHfyaWQH6n3NdenDQp9SwSdWa5V/WgX2xDkLq/X18ydfgZ4ZRwyZgM8
dS9albcwbcNDPkN0bvXpWV+GDvlsZ7HtHOdgBgmMHd9Ghc6JEm6DnpCV5MX/84c//AbZxPYKsrse
6tee17uHmgwOpb2h72QIkO97h9z4yQaQNT6ncHmvF/cKp/jw1nwAVXy+ggZpvCKCNTk3ByPMtXkf
u+E3pcvU/XqFGQQvuuNC6V4HF7V/zDCxPMhv6f3qIbVn9YBGYz9vmyy8bQddAeaxjEPLay1HytZ/
tnldOSMcECY7eRL6OD0whWHpsjwI+oi0kwnHen18lg52NdPB1LcDEmwneYLHzhpOU26xLKn2uTNg
fOQu4Mr//Lt2kZ79EKywlxvAFRZAyvrszfGdqy8ARqOw60XehuFtGZblSZLq2lYQ/VlGJEufnb3v
VAOYlfTRCRTGSOkvxfq2fnhEr5uyf6684eQ15laehOsh2Aoclfe2IUEgYyEL9uaIQvd5fcPXZ1na
pBosT6Ha94cGkN4xdKKD7DPlYZce6/GfH0Gpy12TresxUr9uftov1U9t18e2rGz776EHWzkS/Kl5
DuDKbVLgMUUKyK23QTgvHw7dg2ga6CxUJ/2ADwV5euYFcscHW8cY1HnI5/bJYW7A+vBWJ2IxqwUe
28lTDihlqLsba8GqzmP5lA9udzDNmalEo6s7NSiI3fQIzGxI8B6EdzDli12kOQ/1LojKBwfz4vXG
y1+V6vV1WuvSuD4mnw4phrQ99dgPysMoRb0M17KlJ9CXzBjOk1x9OUkBnnECs8Jj1/vQ6rfylsBq
p1U2P7QOrvFXbiGiJOuWCdfgPaS6r7ZwKUIuWBcr6Zk4ONSQeME3jIn+FvXA3ZEx2cs1lkJue7xM
TxDKZY08pT/ySb94sZEd1Hm8ScwSgTKvO8kgozFqt3B2S9Rzd2ERXL8ARvsLUn52lhPKnZctRvp2
YcPY0fBrHrxHzOLcK2bZT+wXH8+zQy5PxDoYqJrqnDlu/X16O2q7foJ4v17FMnMYSZPlM5O5mbXz
LehCQiqBF/AXuGSDmbiH/Kh0IbcG5cRAF2XUrP1Vx0wmW+B1q+PkOucJYA753CP0SDSKI3ub4Rh2
nV1dV1GRFhTk3HTtOgjDpb6vjcQ4yPnld/l2NJ5b/WE28vagmsaT3NX11spW3nU/Y2OKNmNRoPQP
hfzvBdo6cCjy7Zf6dWLH8rTEkYblAxj/vZbZOez8Nh/uEGQ3T0DTqouwdoaoqy48C3/KMMuu91fu
xDrGrDeGD/TvFHqmOXn1zoIgjSyGY+BwUvASuIzgOxQC9yWXTO6MPNaBSuzRAh7sF/iG/DOYS4d1
RF/v5PWBXsb79SKse2VLuvz/T8VcbYS9dLcO9fJjpHqdi6912bo2zhG2H0xoEWaQia7S2ScVj0Xp
In/2OuWSTRw2edWum+S1/4bVXz+U8js/zDKux5a5uwUWcEtCEHsMPvQyfyU5QuhaXpO5QA5mG0zm
N7RWiCeHfXIqmjBU99L9uukvX9AIMEgXpNd5nDypMqNbi7VtmjNSDhpKkRowsWUSJv/OWlxRklL/
MJe9/vpyHmHi3I0Fum492w3w9INNlmreotdbkIT64coPMeuL7urqWaZlMqmTLSmup16mhVIlEYTm
dQABZO0sXdaqbK3FehvXtvVvfDo2yt86hDoYwxgzZeDsAALkJ6nLm8cVT1jGL/uvP34utWITKYP6
YRopt/D65M3fA4j2Z3lcI5R0AU0v9yDsOiQ35En59005+jpUAcppTm6Z7j5TQQKYIusS7hMnRAge
snfdsa4BZYcUaz+pDv7PQavz8/XXL0/yleyxvjPX+cz1YZZWT8878if/vHeyde0lm5/rctD1rB96
ff4Dn49SNBIbrf2qzUjNyriyzh7k2H9rW7vI3us8WzbXQu7HWpUtOe4/z/phOSO9peOnP/VvbZ/O
+ukvBcuAj9Fc3YUw+pZXHA9nchXVfF2rygsvBaEUyJnQiFi8L2G2tVjb5gxPUOh39Klag81rJxlu
5eRr1w97ZNM3AxBCpOCvT7S8LPKerC/L+lL9Z9t6mLx30u/f2v6vp/LnfCH3FzFov3Hn4tDGtHaZ
C8uHay2uK9m1/iFW8W/dP7Vd1xPLaa9/Qc7zqc/1LwyJd6spwx+188KtDA2yBpWt9RstY8hala11
QrZ2/tT2qSr9/B7BgP6nViOJkBQ2RD5eTnLvTG/lEb5uSqvUZ0LZLKuzKjvoXvGyDu+AqaCNr3Vl
XmjkUpeRn7lQQETJyiz3GjryA6udtzI8EP1HkrVBGfhvutp10LBVYggyuhTlDAkT8bfdvw2366Pg
yKJ/7bM+Bmvbp8dFqrJ3DJqUkIUL02tQZ3PXOXo6b2X9mwAwIFyUjK9BO0SH6xsvF2UtrsPqWpfL
9Z9V2bG+ulINCKT8PXxL/dMZpG3OErATWsJrtA7214n1db/cn/XIBq8SFm/Z2SIwYiwRkg8rx7Wb
HCuFTAzWqmx96ieD6Nr24R+XPZ8OGbxK2c/GHajAxxoqBa4B0oNIuaGB5Fg+XCWOeO2LDF1+lmTZ
Sa5MmfR5dppVZ9NkjnWSl329o9d3/0Mw88NUYe0qW3J7o6InonftdA1y5Q6iJ0YcIZOio5U9zF5J
OgY1F226l1f0GqeUJ2Cc9bj5S17kv6NatRrssc4mddKQHMzz7JwgEQxLHNKaFHVDtnKz1n0rUNA/
C61NuegOO7OFARkD8hr5sHQtOJq6fyOcbYsEQKSiXSNXVe5LnUFl0qvitYzhmQifXF9u8NwiutNe
45mfLr9c1A+36Lp0vV51WbPI5vU1j0hOzp457eUqy59dC/kBa1Uu7Ke266pO9nwmc649Zff6L+lh
qG9trPU22BhiFRfk/ntXxOPRQAhwr8OYpQr1DAHS4ozPJHstndyZ4SDTs+z1PGCeepLg3VQHL5GW
HbXlHGpSZ3dlULcb6TV32XhS5tLcqX0GSG8Yik0T8apL4WWuubU9AJ4amKLbNHEPahRa+R7JIAyX
WdnviUqCGp6cc6MHzQOcLHLNiMZCPM8c3Iti9Tb1x9cF0f4cIAP7DP+m3qEaN6LKQVXaMgSPsoT0
RD2iAhHbVfocew7KgmZ3N8VoITjAFg46uf2jZ/nzY1o1P+E7nnpTK9/H3MRVK/W/5SVT8hof+Isf
qCDFs+a192bru0e0nsyuH5Bw0FrUcYZhEzR1/aWewfSyJC/fdDW1tyjqAK+KkO1Si8UWwCSUPOdW
hX6Tqu4qJIJRhirBcWPEWN2Pyx5CSZgJDDgKhIl2bAq7vJ+npLqXLSmyonDQPctzhIUJwltFHOzK
Cvkhfxq+miTPjq26SPllamVgR4ISx24JAG9cn5VbXMSoXqsQPg0fI1EVBcNdmxVggrx2YD3cFO4F
pAbpNY9ge4vq19RP0eOwFBBdokdfTb4hq6mcpanMMOlGdxFVrgLhM8MiW+MEjw1q2I8qmdDHVNG0
7TSOASsIdsS2B7QqtbmWOZaieMhupmHo7rWk8x7mpagzYHs2zxbsanqsO0I9S7da6eCKNpCdMSfM
5sZRRxfG/z0l0Xx/rYHmQPnX4Zlbj68iy3tAZSbaVmG7QffU2DuaZe6mqcnReANMXxiaebEdoM7A
WrWdbutJu8EKHhkMHMBLLyxvK6h2t81SrFWez2NSEEMdkDay4aaV+iWfzdTYaqahXaQopuB/G4u+
UraTB8vdC1OCzYgavPY+gFHXHvuvyZD/ZZBKBxcO3Z93y4TPDDIRtEJRoRLTz79Jd34J80T/OjUJ
aAUEcV6DMQN2jQ7Ww6yRS7amxLqp3Ly/6H3cntI0Lu65BRqU/1Z9bkaFhytLzTvV6F9rVIPu3Ch5
GOyqgfqq1M9xT+LIQexxL1XZQSr0Dfn1fF+Pmx7jjs20dI+1FFO+GCzXchwZbJocBdotY8buw8FW
/s1JZ/NGTlU3pnbveOEJchhOnRmyaAc+ONVu/QVtkPwJwzm5nrc25vah6dp9riJrs/WxWO6D7AWj
wpmgfdGwVrbNG4gWzTPc8/6e0PFZahjtts+Y1kGGykbEmpYe0uYY5eeDEvdVddHjwjUQoDa0HyIW
y6YCg+4W/bT+th4IK5cpaieyw0HJ4owMZgKajUuhm0p7RGxT20pVLk+WqsunygETtlwfexwBulTL
RC8+2uOf67+TJrl/tIsaztly/VCdBpGXTR7+9Dwz42CinCKbUlTBDMN9rcvTNrZISH5olN2yp4Pc
sRseAM6AwAuGDbguLBXKikFJr/+q6yA89fYQoPEeVt/K8iD74yGsD6mOalM1Kw4Ba8XFLZx44LkJ
ouC2W4ohQffENfzjhx19n2In8x74dryHwhDflGOGh+FSyJa0mayysWywUVSLtajBb/A/Osoh197r
0d2IOeD/5ZDUHcBXqNrx82narkDk9mm8L1WigdtPv056yx+ZilJvbtN24VGQdjStFgYsipR30VLk
CEzcSXXyfRQLI3+AvK7GBNeX3aWKcvlm7SRbOOjd8OHryCNzcOwSVQnLysMTY1KUi/NuAcVHWUr2
fjpUqvKHW1RHTw5C4NdD5a99OCLTzX1XAtD4vGP5VVMZQ3Z8mgv7rxR7UpBLs5vetFOV3rhjBOBE
Q3mzy8gzqmQr9kkRai9qGQ63rl7/yENNfRnsQn3Rw/q+Y4C9JzcN0wXRQb5+vYH+l1O3+o0NtOTd
zTgVyZzyLkXN4D2qlC/wkYMH2WmWwZ1fxPaj7AMpvE8h1D3nS8+xfk8GzXzV/Kh405KzdOGbk72o
TQP98j6s0+m2D7T0blwKxP30YWMmNZt2M28Ys0HjLVXpA9GURI7v/laTAfdSl9glzKX0PfNqdLQ1
o91K1eib4WTgmrorTQtF/I1tdf0zNlZIF1mjvo8gVL43PbYIKny948KvfAcKVu7szDdPI5aZj6U9
vgKh6b5a5ffZbdwvluK2l6yMkE6y9e5rMwOkUB0rf0REBy3dsP8TOHb7FciWvptjXMTtxn/VAJ+h
YdsO4D3ZisN2P2MNC1/4f5ugRf6981ObbjmgYrP5thy8eo9fW4nCnFO8ZoplX5q0m9Dc7otXHcb0
M9bvG9mpAGN7BYHxBSaveidNtt+QX3CH8ijVETWJs+ZNyVaqdeyajzNZOqnJGbtBvVPRetNhRN8E
0wwuobBC46ZGKwZadO2jwmbndwTd424HFg9ZT6Rl95U/OBfZ07e+tze1weK5w+1k9hl5EIyJ3nu1
6rf/w9h5LTfOZM32iRABU3C3JOhEI7HldYNQSy14FLx7+n8B+mbUMzEn4twgCEMjiACr9s5ciccn
ullW7Ui1kClE3XFZtQgiIgdS90/L6qSM7w6/+ZdlbeyyO+7X+Z0Ro+/xh2AfRr1yTbNGPUc+NuLQ
J66qz8s7hD4bsBPdtXCbxyRu1CNihf6q6w2XSgxVvkyc03LAsh0u4rZQquyybFoWAspRZGFgqFqd
wFVJemxmBdfl8Bg72l0urnUtt07rlAQWVhsw5sXRGm15jFrMcjMsuDgqKou6LR0ws+roxW4HdNyK
6ttQs4kCH80HCGHpq2qW7gZuZrFfVvHoIKnX5VMhBpCURoeWYD5M60Z/BdMPVU0+kK6sNgjFy/QV
FXW2w45vb3V6H6+WaRxzRzHvRZjZ5yIxEVjMhzWj+mdELXngp007M6zTSCPikTMvJi3111TwavS7
/9r2c8jyyFSaP2Wna7v/9Xy9QQDTWvFtNUz1ZVBK5NLSAX2HqkvwS/QnV/1HMfTWU20P8IFyXZ6y
0LAgG5cpirh+eu5K57ocOhjpqYoM96Wqc9Vzqtg8p4VLAEtVQUuBC/uIHelDAX61ieXaQTZ0Ugsu
KmeI31sNgZhpOPWtK9rgRrHsZBeloXoPVaVaLS9vTy9q4dYfLX0jZEQihsM4GntqtgXU3cK8uhbM
cS53G7Cllq+SrJKQcWFUnQruqSerCL3O1+ObCjj5Pzu+j1l2Fz9b8ZEgfgbj76lToMbesj9E93ha
Xi22HTZaJXbC0haH79Vlt+5qybDl0o6+jww0/WqKxNypVo93++clTFscLeTlN3ZoKptUkzqxVL29
N9H7Hsi6qU+aIeytlWTj3UiOi9c1av3I1agi/XHsN8bOV9g8ylftPjh9wpB0kOb2em81UnzgSQQW
KbjP8+3jos0SG5NKMG2qsqwusd5Ue2GU/U3kNCbpvn5BLEFrw8dCrMqND2emXoDF8jv/NQ6GxyQS
yh8FpeX3G2W5BipOmp9j2r+HimK/aFadQTvWpvvQgg3OECW4xULt7LIZKq4qfnrs0tjcUQ5Ibx2s
QGica5P6GTcyy5/CV27Ab5gPlU89IAcZdRIjbAbhSeCIPxlkZL3tHgKiOermV9eiWYZTXD+4DXPC
tiu1W3QbLfIcEpbwXdkexTXf3+u6QQbVYM9IAzUlLU5rs+PyyLYrWoAgEM5tAtaF/Jpfmt27D3nq
vmhjrJxF57qcA/C9VZhWN8tqa0Cey+24PehxB5hKY1x2aAukbrJ23McAQ/qq7EP13JWF/xhV06tu
BvplWZtmBbitm7fLoa5mHyPN9O+WtbALdk1apL+E1P1Hf6KXKM36vjBs+9HfDX5mv8b8VO6aQW12
dtMHb1LfVX1lvRUosojMKat9H/TyhZi7dWdGzi/mkSdCHuSl8hXg+QHmjbYLtdX3tnlHJOk4k6w7
O1mGHbCjkYsI8JoRGX+WuEMTmFpoB+3jzwG1URleabXmtidS8NLOC74Yo1eTjewtq8sOGrbyUk+k
bRFZfUTsxDsHbYm6gcDRFbU7eTHmhQWK9+goxjm3y+kXVYCXtojGtzGahR4Nfg44UCD3Uv0lnvrx
bagicz3M26N5+38e74Bc+jned3xeB3naug4cgG//ev2f7f+v1//P45f31cse57YrNiI343XPhP1a
9GN11W2h76x5G7iM6rrsyJn8fm9bDgEUWV+Ledt/PZdfTnBWiruLdX4Tl4U5uy3dsla3fDOyf7ap
xEe7udj+HLbsHGLXXVUVfoOguFWyxsQwiedr0Ko+2Nhc614Hx8bLBk3eLotB8P+S3ZO+0upyo4eJ
egpKjHjcpJYVCO3qqZkXy6plKJjuv9ez0uuYrsF6/NfeZfvP6vKMZRtsu2MeIWj72fT9Sj/rKTe9
aXBuC07Xe0f8B0Qy9zXBz8SXqsgPro+XVB/sX6PVue8GADqqhW5/azoOgaMJvBWZqhHdV9zEGI8P
daFsDd2dniEy9LuWV12Ap0/Ysg7Le4QZcr6ubMwzSdjuxW81Gl3zaxNecatz1h7RjZikDhjGVq+b
4UavQpjdc+DOkqjzHa5jhhJzLpOvZcey6GB1bxxEVjjRO/sgUlEA12n8a2YnyhVAdOvpe5cYsWSa
YLoYsGOAkNtixRAEX0w8VDulzLodkz+w+MZXKZo3ECP9cxSTBJ+0TXcb1Z22V+MmO/hDKi5hoJOJ
oRTTUxqmX4gOsy+eHBIHf6MIAR2L6N8reTI7Y2iDSynr+irnhaEyPAwluMT5AEOfrUg1kg2zKS5a
ii8eZLK66V3ZXpbjl8MIeNoQGjkSgAacJpkz2ZHMkyXbJdcAWAe5anV6B3SIgAiTYDSjVYctOWjV
xQzaZFdirTknGaYKYxDTyXZQFuOOt4521kcHCcr46IrIPFD2kDfuOPU3WTkMB0WNimNmSIJ9/C46
JbUP4qm3nVNSjGS9VhRJojbxt3HTqCQwqNXWceWA0RXoMgCo7o7+RLFJY7u9+tCe4AajHeSOgxqo
7Lr7qSXqh3Dn4SEywSO3YtW1IUWpQKqPNT3odTioxtPgOLC84Z4+kz3TrcpoHM4+OVQgqPPUK8cw
goQFP47fJgwffjr9Tmpn45NH9kL3uoZrE81e+ym6R0v6FVnq9FtJjN8UfrGXmwGF8sDRt1nDj7Pf
i103v4ITk9+BDqwg4mFgQmWNQDqRmPyW6BL1Vry7aA2YAmb9ETbqcFcRpD7T+Cega9XZNccWFDJX
ADOjYp/VGiAZ4H3DJYbWwqB82OdCiR58xbUvtoabdgmCD0WH5c70+32X9uOLsJg7aVrw4EiuFG3M
JdgAdXiJEABugqLv9suz9Dg5VEav3eS21nvUEuUNjqCYqeqsDDZdAjn8ZvW9SYwAEZdDlkd/bbTm
PcvG/97zc/iQLXxC3uDndZZtZengQ6OBt85IDLyYRUOUY6O0Ty0BljeDr2bgKzglGbxt6pY9To95
FaKduxkbSc7lvKqLEdOSMOVhWfXTSlvhToxXhDxgkrNsJgXzQs9D8p4KMRbHwU1KEix4tCx+jlke
LdtIGufoWkei1Oeosf4/njcBjCowqP/Hay+rf721TY7AgZHQ6q9tP09Z3n+IiukmS1/qMQwfuOf6
Kxnb5kH38VZ0uXGvura/M/pQWU85/2bblfGdVcr9srY8SRjufdNm7tk0lT3oounitjWWwiZvnrvB
LldGbwfvTaA8YChyP4WmbXOH2wEc8HWg5XrEAUB52yz+ophxCx0k/l1GVczPTt28zHH368RsizN1
7qMKxP2MUaA851oZbsGZTqtEqOX5Z8eylwHWP8cJInlkY6/V9gmJDMnN8yssT1kO/FntrMFe2X1F
z/Lfb/JfL60MCX4h3X9K0agCzJzf5OcFltW0V/c0v+Ibz+kV+9QOAQFERIeS+KJ0IRYS3b4TkBzv
Umu++2oShYEIne9tOH2JVEqdvU2p4GyrBJfEKqj/79V5G0nd/TmaF8s2JJjahlw0uiDz3p8dy3HL
trJSs63oSQVYVhvLyDcRWBivjUfK+2X1O8K44Eq1etWCEftbV4xPdsGkvRpr/z6f8s5DKtZd9TaG
hmkP2a1jAFWJgbidR7Pr9xJVLQTHCM0+sVUHM3Vhgsx38d5Wo0uequU2Y657p8LapWJA9To1K4XC
uswe+XThmpq385xYEFDMSYg3MkVf/Dq1PgrTv1EpZAaQcPA1JVXCUPpRFo0Fvo8iAw2N9msY3ZOf
5/LDqON3RVCl5m6JgB7VkGl2pGEJUAsmSM9syvpHv+prmOZMIJa9gx0WxzDDCrjszYnwPPndVK+W
vXEaZmRewpRb9o6NlV4qRbwl8yvR8chv06q8X/bFwqHmBGiJMXl0WzSqcolJEuJxYE7R7fJoWahZ
8Drpann42bQ8Ig019GJyfL6f9bNXtTN7F9OIWi3b7DoEN+nU+E6Bg65/jvt5H7XPzrWQ1o0/6Rw7
xaRS4US6HxK3oEXk0zzRUu3oOq12VPFR4VmPtF06gYpZdiyLwYEatFbmYypFGcvtz3M0X/kopgKy
3b9f5q9DTDvGQ7a8+M+rdcR0rDt7LLzv1112+2nMW/x15GQpypo4LOEZlosRbH55pa+wCOJg/euJ
y47vt1w+YJip/tYV4ul7m7F8gp83H92Er6Bvt+qhDhvvf/5NP0f/87raZxbAbfj+DPNZWB799WHn
D/f9mZY932/aFtltDNgVq/jObBz1KOfDlgN8UVHmWR4ue5bFuJz+5aFwWtAN/W+XjtBZafstow3i
1Ib6XCdRua4IsAgirGZBnb+bsh5h6KFp7NSDFfrTznbbP8hyRy8FrKhGH52eEB0pLPIoXPhgbt8e
wrT5rDLf3TJmOjogTKNSjzzNGmeUrfthKURkx+1KqbiRA5oV4PAdlxpjTbqVUyVPzDP3mPAeRd25
q47LDq7H+FD5JeLi9lELBl4Mmx9E7OTSqfXJjvFflqieKOhsUqpbUujvoexPCl3PURKJOIJgKOaG
n1RoOiT4fff4iJmmuskxUrRr1STKnRoz5S3IM7or/aNgLEK83LypHzpsUmly/t6mEeKymmSfHX6e
FVDJ87IK5BK5qcrdsgMP2nsz4bgqmw4r53Rfl/d1Kvq7noFQY1ew0HOm5P2EZAR4WcwHCR6VgpAV
EnKIPShbG7JDM6wGrKbCRW9oppdOG0gAmxdj6l+rHh9/Jo920Juo/llIqsVrPGbDVpewxpZtOQSG
3UTKGgXTf21rJwYSIE31XUmKnnRM/zabF+Ao3MIu7xoLXFPawMUZGMPcTfMiSo1i74z2uFpWuYMY
dzE0CgxD9femn+21JZ4jszFulk2OUupwyYaJuNBabpZty8LQfZ02EczG5ZC/dkDMM8b6+42XzaYu
6e+OMj8sb7xs88N+ZbmN4TVjRcd6/pDLzihR86NpASCcN5mU1S+2rXh9EMZXWWwkhuC7RtOiKz3z
ryEq/UOvGWdA5OlpIKzqblk4E6x/sFbm9mdbOnY5IW6Q+RNViRUsjb5B5nV7k5iJeUex3/x+bhtZ
m0n6pB+FTU2KlsOkzU/JGJrMwtl9r5OQVG4rmYo1Ol/2h4WpH+fBc1w7t5PL6KCbSnpFZSvuXDdR
bs3oGMwrRhT/sxjM6rWlankzinSeFuL3If0PYcbPcUMC5SiduPUuL2Sr0iK7Iroj8K69FHL0vr9R
UxEFaI2bFVTk+lZWWXAVFMmueizvCz8Yjsthy4Ihmb4iFqjYL6vLsRqUdc8sUY4vz1q24ahIsSQk
Z+Zww9pVA/cuzQ33Di73dGMY7VvgV1BC5u26nXUkScUrP3Zw/i+HQcA80LkPz8sRjPzu1EgzjtHE
90+OUbNXAte6wyxq35EgVm600CHLYJjsu2WH1gD3VAuaM8vqsgNgiriUKQNGkjcUyLFhQyvZMNZd
xP036czTz7EhtVPCzGp7l+plvHVGFBPgLMNrgRvCI54l2Rg2ZLS13ZT+1nANyOHwW66gnqOraGq8
oUZC/WCgHuoYKaFCc5bJsmDsMpGWRZqnPg2MNoqAODyFsBB/JvX5gIf/eTSvwtd7zhuy/MjWcNHf
zdEqPuHQN8sj4poz+tc3zewSamcJ4/JoWfSLUHJeMKlFOLlsBF3b7lydjvcQA3yR40P4Lbyadd4q
w+7qRdUnyiwNs9jZ+PCzYIyM1WFZzxbXQyeyZzEbj9rZSVPNH4FsIpxH1uI/MkvAbtAgKQrA3b1Z
FnrZDBMBR9XM3/j3Qz11P6JEh4FR52Afl91dN+EQXR7GYGdA/icxbQ7A+TTtoOx9nzFnJIIkgTMS
OxYtxOUsfu8G9nKcqzI72CfEHeAww74gNspoKFjs2j9jKz59aBGpLHcD8V+eqd0H5DreyLZ7sTmt
x4g4sG2jibdwFO5mmFW1CS8j3SN3nGyz/L0/Z3t5tPwH6GGFGxFwrhRS0o5qq3tVEoh9Q1DbjWXI
4mAxSUjKuFoparvrhfWY8leb5oBDH1OHyn+Yr4BWMSZ3ANJPiunFFSbm2ZSWz4pre/5nLY8yoA2b
EiwIv7uddlNDtghKi0aXUUDiS9Lh9NeJwaLMebPcGoSira0VJfOp91NwK0PzQ2ShsjHMk+yr4aYO
rf57YYhouPH1+cxl41um6eUNlt/yxs1LoOPLw9xxO22zPFyiV5dHyyKx/RK1kwsNY9bOyzmOpTBK
DDoMOv7nF6tw7fwQZYAAZo/o/Gcui+UP/lltMwOyjEZupj97mKZZo7icDrl4TpeHzUTBK8/s0fv5
zyzf05/V5ZGr9cRbYeDl5i3hBLIwZtnfz8JsRbhrhXlMZu398j1YFtG82tPi2E5RfVo2Fb5JuEPg
MBpZYg26JdHAUjr+v52Uv1KtrkgfNXI8YLNr7Puh3er9IQHyhUmeczrzIUpBjMGyWFbjCAqxFilf
FUPK/kgwZLOaarsjFUWJh6PtSM8gpquRw7gKMqJ1Q/KpPdUpmcXoqr+j9vPppsODVsxgXcYj5MZK
Auew0o+0zjd61uEbTc6ZLMMVjDIapVMRniy0MOfAb9f02+tVP2aXTOMnIndL03OhrB7Vsllzyyho
oVNZLMr2AG5gntpO6hX3vb6fehKELIdMWvu5qZp8K2jCoGJvO7JY6mAbNQRRinyldBn9EWSCHj+4
3DTiW6Fr1nrURmXjKw2xMJ2+hf0Pnm56NER6yIuC+h2RRFEtXsu+JLNwTLfgl6KNidFPNu0pDCp1
xY8jzuRQSq/GkBG2J8Cv6EliWrqKSus1iCmq4KVaA2WLtn05Z0Q3BipcShQ0p9dToffkGzu1V4Co
qB1qjd3wVducGKdziUrh+VPnnoIxidcRAVt+HqtwTYkojTTK1Z0K+NaIoeMTmll2X7GPI1tFSbUe
JtPZ+bBulKLZN3rISYBDFwmLMy1CvOJ1L9DF9E+uM5cuCYJkPFZ/2vx0z/cWTYMdY1uHPNkZyogR
WEHv3/bKjhHFtKb/+MbgOdw4I/79QrES2ETIdJyJsafAm+OAR0O+yR8e5O64T5zrAAJpT8dTPSGm
JT3DIYFBzflHF7h08cy3AcBgJ3BUsrZaAXMK11OofDU+2TLVcJ6/QXpsNec0nP6Y7FznNT+UJZNs
xfYvUm8/ygw6ks4lutb6jrCmsaffGNok5qix8CiInmRSk4Br4RPDwe2llBMMgSl8StR0bTUzUgTW
8mrQm2ef3wsPyuuKXGbyQTNaOA7vZZVuBBNi6taockaIXua5LZVtFtT+dYS4PpXO7yIlVS9Qg/ex
U7aNw0Sw1zpvHgB2lhEe0cptTTf8VOCwruRANrE2TC9uScGCAqSm/LGJSIRrZEQHQ6OS58bqFeKC
szbG1PPD7mHUnC1BuMhHQqRYilDptjJDUpKPpNTa7VQOrTeGabFVnKdQyfOVGWf+pkpz6jNdvjUt
RZ6mkBfsGyqDkabdBkPcgKYcD636zsw/XLuj3W3a6r5OiGqtyOuinr+x3OJVazrwLACSHIPQ46Z7
QpFrADuKwzUpntmK0aC2nuCvrlwCU1fNOGSr2A73plDUVQeyy4rFEyCxUiCSBPOVMj4qVS+PSV9x
IIaqWrvXjMBk3/gcuN27H5QVUCf5GU8vk54AX0vDD8S5mVfrj0QoPnboJem6QEvtjy7I1Lm30Qyt
41FrG8bWpmSGCNjy9S/KNyBMrNe4Ny9yoGmfuiehc1im9WdDZfTPPT3edKQON0V98qeWANl83BHP
a5Eum4f78TfJ2dSrH5K8fdNaAuXVZrwTMSP/dppxvZJCINHoNPoEd+gcyGSLZhiwYcB3Yl3JFiBY
/N5xklZVQSiwYiiHYmCQFQqtXDc7zr3qpTYFfyIFjkaxrTLTv5Jt2Gxo7cTrobQfrSHzjLzlRqCA
oU3TFzLuU09zaXjXVROt6jp7Ri+KybFhDj0kEXlJqDetiiDhOScWZfSwqZX0CZj/FXSas6qfOwsC
XRkl+O77gxPpn1JJPrNI/6hLg7DACjK/yhyKCvcu79tx62Q0CyINLbuToiMKx+BFowo6ZMD++lHe
q3F5KedCVT7Ojdg/Rm0TvdDzgUOksnUnVnDvqs2gWLPdubjtwngVSYtqySzULYPhIDV+FDI0Qhbw
Plgv3DWtYB1rhyqLbm2EGKsilZcskV+ZYR/K0nqvIyZeg7gLnTTzhJruEapQD/Ib8lp6H1+90980
pJkFoKq9EgX6pjViiDx9l3iWQhq9rjTjSjHzwfMN5cOBbBT6HUL0yNgIQqX0xrZ241A9EPNGGzoT
O6oAO3Oikhnmj/mgbgWp3lsntNAPo1mJTL5minxxVRnfdOsgdGaG2K/OCKGNp0/j1KQe/JmHsJo+
5GA963K8dtZaz6xyawXDeQLNmViQ52ryJzXLOksw1o6s4QxKnY6aqA+J7yPTtnZ9pHhORNb96xgV
b26QPlhFexosNI1q/xQ26b5Gg5MMfCfipt6CZANN051CwIEI2gCjVanpJQUzcKXyjIrrE6q8me7L
WvYUcUeYcfChgQaQXRGYb2MzvJFNna3sVHmsHUA2TaS/1lny0YPTM8rhFX/ZH2S76GKN3dRFh1Zk
DyM28nWqyl9FC7w8gsPUJSiqOR/3ghCxnaQNgObPoHZUTzsakMDU6kPQtlcyjcgQdKiP9439pxY1
aAp+YcnYJuo9FyB/ASivFNETeanmYJvSk97k1wQ0z0qbenMjXHc3WO7hNasB9EEbOsjBbODtJ4jl
R+QRITmapLEfCcWQF3zDSPhssOk6V2ThU9mhKtyYH2rWnBK1f2n5UEz9niNEGJA+0ye3Uo7c+e4R
lxWrtrU59cFFI5lemvquifv9IP1tva/7fFtzWrhJMPOndzis6O1FjP97UMB2cYmoUu0b8tTUmmCx
wT0lEtZnayT0U/JtH3H19o7/J02JUE7Qp+VD9Wy1zUl3m7vWSdfkOVyLJngzM+aNWMiIbujTVxtP
PXxS2a1pzZDyIIj+nPhu0BEAG58zbKi0nhHNsHEMFYFxuxPMMw4us2WZXYgerRgHRCq1Ki6X9tlq
KCpPqTOs4PDcpvFQr0obIqAqEBwZWfAgrfRP0QzVKmvS3ivdlsRITIdVqB461f1lGwwixxBydh50
R6NmlF20/lvbcN1Nrb61gHnbdXc2qN5BTkk8EHeWktINLX1QominQO4+wyBE6BRQQjOoHVadwUm2
OY1Enkzc0LXMa3XbxfDvOKsu7jMvu68zGFFdoqhb3YDZUFfRLwLgGx+2PT9wjCSv7qc6tO1JA0TG
bMzcO37zoIgR7KbbvokG0vioROhe2reqdrdBB1K0jsgodhPXSykRVDQ4UoTxXq4qXDwMwkoRr8uA
ikCrqhkV62SfTZ1zIGTy2Y6A9/AL3nbFp9YwNh57Lk8JXyeOTkKRJMz1MBRjvi5l9Evj9uPhTkLV
RH7PFJWnIJJfhIyGK6G1tJWMR792CCrJf2uQ65ypwiWhkQjmRw75nPm5DcqjxWAxaPJL59I0JF8E
1NUZA9ETY+0nh6bF2gzmrAh9+BhNZgCJ0w0Xx+Wnxhq9xGnnhEF+zS0CpOIajmr5nOglV0e/tqpJ
vTW7bGAwniYr4TAGs1J0G0H01VHPbo6mnAlZ5gDvbegfTdlvNN0cGFgRmhHZsB2s9k7ph+IQKcmd
ETAgJ5M21818Z1CZKsupZ0AbdjtM2kZtZR4FoUcrDH7Dt4KdmqDZC7WSK4AvjfJF0e89ksnBt4yB
ZOCGbuUlK8CYgbgXqxS17X4yg8qrIWK6fbyOJ/NctS7a1PaPqdwQtXyKCGbNKUIDfER7lxQbrIx3
cSfEVs3LVyALN20+QXyWM6L5rRQEVw+uhllfho+FsBkJoYFyKBKsSjVg3CkjMJNI0HNnh2jJJBrS
7texhbnHGnGFmO9xCwKy60cy2y19K4zxQVetUxlzBYac4UQQKkFX8o9p+52XNhCHs02oWbvIGt6m
4QblzGOKInVFLki5yTTOE1HiF5wYyEYm5usWXqVmnEvw5rMCmW/Wtq2hh7zo9VHRthaBRyvXVO6F
FNsOwO18k5IrOKhYoUYE1LuZLkf6R8KNTTGOoANfu9D4rVvKuPX1DlgyFlKIhkxP0xS8HSNC0+Xb
LxW8AwxMiE0M8a8wxm+iEEZSYnwZVpOvrIFyvwk1ifsmJUQTvKCuXiNH1aHK2V5CyulKcfmW2Kb+
TsHlDxnKxbFL6FrrNO5HoooSXfsFsC/zkMpgoDQ0T02kOT9hE1Ej9nSdxr6T7IQJl1Ybhr2tdQ7j
gLhYg5qroac0L7FWgqNujkrEt01WYlWnxWOc5tiRrBvAmN4kGT/3jUuqL0WKlZWGu57Ecaid08VC
wl6Iz1FzP4psij2EbAVf0/Zq5/2rXfcfkET30ziuLV17k0NkQkvuQfRivvCHyoRP0udr+iBqIe67
xL62tYMtI87OndPSQClVGtnua2w2JNpnxoPf/GqFCqobhigJYiTuqLbvDWF+Tk1xEprFpRs05DnR
x6hU+7Zg1tHJvPfCSL0jcORR70jFdNt8G4Tjr9A3O7SA9pWGCgEusQ+zeXpx3F+OpSAS0WcWX9YM
66aJGWAzwARfF3ixLr0Rii0x56uuauk3hDulyM95+gg2z6XZ6e/5Tq6rIjQ2Q6wxE+s0DtWjfKPo
lrF2buoAYCdFP7QLZIO7LZqT3N70pfqipCmtllbf+QPMvcEnDC8Fg1ba7Tromo+wRHpvGgfGF3We
MsDo7ZXJqJLZV3+rJgdG0ibU4ZSUqshda7KzeBvyEFJXWftoc/PS0NaOE3+OdvgS0qccxzZbKx1s
wNjVx4M9PksRpRtf36WChnSODxUParCxyIGRon1J8mCuUDPz92P+a65VrflBoFdSaVRayatTdjEm
0tFKHoeBX2+TVO9t0TPk6KyGNmFNezgkJNq1XRjKn4VPRkYSFpcmCLcGQSJbdxyORaL/ThUMu2EM
+X3mDZXNB4qkRxricqugUVmVXPEbV7GZG7pcSn1fX/Jx60IBHkfK7ei5Ss9PAuhsEltgiRMhpasV
13j/Up9aSBR9Sj89qbYC1DwuSBbyTVpPUb0PAWysEC3Zq0rqn70Bdip91Cw73wVSe7M1ZW9PA/UT
FzWPUXxKCeoUXvcnvJl3RtT9ttTDywRyGLJvkqxJg4VCMN1WIRGudwO/plyKGA7zdyQxSL+7L/It
L75LxHLEPUoj6Dzr7CdXG45jBYwEzhxZ8kZ121XiPeefBRLlGiWuvlPmyOWwGE+pqUJ9j/J2G0XM
01TG/kXRP3GNIgNBVD/fDq1NFYw7nkcXvA0A34YHYoUeE01XPBKwdk8YSf1VX/qohz7d4bl0jGdq
2w921jLaRJhqTijOiK7GOnFME5dpKrco32DAy7WJyJZab1khr3lVLf2t1NBSZWgmKNj+kpy8Vd4b
VyVNKBkK46Wjb6kFfeeR/jPzVNzgFJriIZisvZYyQBcBoXzcnRgBQNpjDuvosFvL1kBoDEmYgtWd
GwbX4g83Xp/OT4+zcgi7ayqYqVkVfpq4JxZFqC9hRVDDqEvyoPoHAKTpFg3XXWx3J9oKGP2U9CLS
oPGYBJ76mdw6Gvfae5A773ZbP9UqX8zEfCL74l63ck8E5BQSAQwFnCDZ8aauuFqwdaEQ39eG+tI2
5m/F7qgro3SrDbLrYpViTMzvvz1FBo6J7lC2l6SEA84NABncDG/WXv158uoowWmCVAhS+5To1kTh
rv4oymFb2spTSiTxyg6Nft1LBt6qiZrB59vCKKbNpYtVXKgrU6Q30m9+5wILRdhOQCmRP1XtvZ2K
o5FZ9VpXWsZUOfJ7FUD1ECuKJ+Z83tbVNljBiaKP5UeYhXvAFTdVFG7VxPwMnYo6VUUXkCRVohSj
nT4Wl8QiULQq00PREZnaqsUGVfh7otXIRXUSus1oEyc0nuMG/ZufAw42N3yEYxve2lGOSLg/5YoG
38nSwhWmR783fvkNFgrf/5py5UEnSmiwZPigJG8wE3Nz0tdKoKLG6vXLCHvMMxrtw26bg+5G97Kn
s44D8LPx55Mdpm+j1j0nOb5q0hagX0n+5qi/jEl/ljHyPD94ZwjxTrBquLJltzWL8a0tZl+eyg+5
krkoAicJe1xHbcfYfK5UDju6eKFnjJRm1UgnAF6nmhC+uSaJFEmdn7KUOCVp/sqcXtBBV16noD+p
JQhpNz/r3MKF7ewaKZ111gO5y5tN1EcvUVqJ9VdpFh+mkf72iwKtpS6vGbTGxs64uVgVaUtmAx7v
OOX9xic/HpUTXm2tOOIzuteVDnE6zl9cFvuxB0sYkg0axypFvTbv+DaiOZ+E4an0VGFwBXhB8n6t
rptpiElKjJLtFNhHHJTvlijf0mm6/T+6zqy5UWRNw7+ICPblVhJaLMmSV5XrhnCVXexLJju/fh5w
n3afnpkbQiQJkmyUZH7v1uHzBaxmn/mF3OwUtzal3XhFCQfTDXe6TNZO30I4VkiLSqZ7xEt3uNZO
O2EZvoW9Ac8fjTzKbO3q/Lq6Se32ZDrgog8NfHBbTNb5UpXhPQ4OxRuHesrKYEbHXVycjey1NdMN
AapXGTU/og4IfL4Fp5GIKYgl6ja0uVHQT9xPWbCjIv4jcJp7KreXAKN8Vgno0DKh+aQQHTMzf2oi
/S0fbJOFXsS0Fj2V6+HyZDY8GIv4aaEKhCpFGYrH1Z7V2BOh2j+qJvnN6vcZFWhzwDafTOUp2KB7
+WFVJ1kFb0wP4GNETFECCvUnBSBHaoSttKOV+m6u72EZUdZLRoMpgwjJh1ROpVMp96w1b0NObXdq
nS152cWmtOyeNf3gbfMJK5rJzNJ9Ic9FqQAQcAHfTZXfrHtXI1oIMw7c/TAp6CZzLCsJyQoHN7zr
4p5FI84JYPvKukosYotHazfWuXanZCBYAiUCSITDQs2NVOQZ2m4cPXFAHhev5EgG06AZ+aMy1pjG
O2m9W3a/2rChT/hd1lmwcZBwYMRf6TyrGsLGnbwky2BOfxp+uGaMGTcBFrYzjGvhjYfSQZKOyOmn
TR1ZM+GfOkar7Pk+20ljotqaAZU+TOxZ2rxOmax3HTN02fMM6yQFyLh5Il/4vW2yWdnF02dS+oOp
dd7OCf44ZHaux0x7h0fGs6aG7paoZkjOcfamtBiqlgZTe7vXPoPC5UfDDDsPgl9GYrZrSkTuBtsA
0zMwcVYLvpPNsOSKu7ifp2yRcowcOHyB8zvy9N9dDX17ZBAO2uCAEzMG6VSsGk+/eSmm39a2GpWz
mN8unhEYw4Y+1eN877mv+Odhe1iQLDEV625MTpNqP+bVpUrMbpVk/VMRgj5nrnuQlUlJ07mkOmpy
x/2Qg4WJfyiuo5U9JDN04Ck5ZcNBHk017Ne1NPhFeKTAoyq7Ix+j2IhQDGD4zYbJdc/P2jgUnUmg
jsXqbW+EkYnZBMwO1caRQHMqPFFTw8GhMZR+YlUXmXQ/hnwOWhySbhcY+Z8+nupzg9NGSHlbtVgp
G6HHA3Y0wAcMw/ci9Uc8Omcv/KPXBpisJA/NZcFZxW7B8Jg85f1rYMS4C7ms0aLQCFdIrFdDg5fD
UA5r10tYOztWvwJT3SWxqt1Sj9Ea71hWt5RYhpx8KC0+mi3VF7sz71ljP9tqfqtzN/MVacYQLcIf
eIwgYXf1HWomdQ3Rg2FwJh06xA5ROaRI1a7nsqff6YjVdf7H+oy2TgrBkFaa7ggy5Sz9aICFbVXX
fp9Q8uc9pcqgA1zBQgWJO4h73wys4RRyl9wic9epbWsomrpnLcMQUDWwfOnKCloVBSur+kgTgfdL
0e+zkTqzllneQTcPTd60qzEEmKonik+Ok763FPl42pTKqoD0UGdldAiTbp5A628WEpcV1coQu5NB
XtU8B1jRrV/lDD0FPwUVlrWWKsxdm1NNzRKarLwLkQa2TEYeApu7sigpdrYqupPuvkNft4ajUvle
YeGSPgJ72HNiTSuo+MVT24OXccPgjJDuZIRLBdO71SDT9kGQmb6piTeaDfmP1OXPoSXWWUvdZsBR
Q+spazKXqg5JJ3D84IkQCTNYizZWz02vbnPmlKvRQTkdTySWm+rFq0xjZ6qt2OIQeZhE4qzstPAj
ncCWKeThEIZmfeypt6cuBPckHV7tApKp2ryAmvH/LyaoP1Rkg7hO7rKSsjrrVnxqE5volW6LFwMu
EqKIT40DfiokRfvKGBREsfhBZl7uT43Bw7ivf2DR4xfWPP8skcZN3cFKGUmzuHwt7MnYO3oJm9ks
xzuznjEhCZ2G+A04fE4qmddm5Imj3fDNiNtC6U0E2DWFQH5oLLNs6zXPZL52tCJYY7lSwOVE9Vol
ayLbCgyg5p/kJRt4i3TkJ2xk0lqbpjnnKYiTZSa3xuZvG2iNvU/iFAITP3tkPq/S5hsLi7dET0Ql
JrQZ1oBkbLe7WZ4FsTjNT1h9DsewfFApoXBHFauA/4ofpTV237Vkucd7a9W4JWikA3VmluWA9fi2
W5XrJOz2Jgt34oVzIlZbs9gBFht4xGy97lxGhLeglX1XbbN5zPXA75LxZvSoLjune6kDtJ7QgOSu
IIiGIbq5DPFEJ+WPSUoQZZ3wV2XY7cZx27sQDJXCoadjjBKOlM3t6gP/Zv5EY3Lt1FYhfNpFAdO5
xG4UCBNEBZ9Wp0KnEzbSkrBZcCdbAXZr/JBQ/Vdnc2wYboZCP2BUUk5MKyzuObPSPobQelf1P90w
fWA9Q7gFRuGWuE61reKME1CHDt4x3+JsU7e3aoaCAsgQ95oakQl1D6Xv7nswZpsUnyTq/DpS3jxp
un6rSQLX4rQ8g/w5fja5pOOZYDrAXmtVY6bDOgdxLzNW1rU7jH3MNZ4Y6YbH9iExgvHODlSwDZY+
ZgElxwnLYavgBQ8P+alRMnUr3SseF0wM1fG1G7T9VKtUhQf50nQgInbfrPWwqNdD72lMFLOJTx+e
o7p5y2wgMuOP3sVXl9U+i2Ceil03QDViOdAOANCRpzBn30t045eQPBKlJMyacKdNXysfsuzejJBc
ryw4py3cSrP96F0K+lVCCR525XNDUYC8Nw/f38Km+GG8dAHLwwT3Bh+Bzrsyq9ciZzwODtEFeZI8
KGaFe741cstNVbkqoaJstI41nzN74tdV8aka/a+mU5mx2P1eY+zZzabbfZn9grtBeiXup+C9rIx1
Rz7yjRLuqiih/GJluwgLXMiGm1RJ9rlKoLMMjKuoveSurLm3DbEJ+SOvxsqDHggIrgnP8qOm7+8r
1zdgz27cwSRto30fx/LCEzZhFmyszAr5nCwLeCDVdkxmwW7DuoPQNgjyU/WRILJiqZA86aoXrCNB
6TUqrZhXFE6ysGwvhY0yV/lNrb3/qYR70FcVayfzvquB2aah+O04szeLydJI1hDrOv4rmjrtQm+q
L/G8sai+5TBp75YmOxNEGVF5qFKbb1vPETTBsM+hP8LJ1RlLCVZ3FQ8Xf9mNm0owDgeV9py0ccJ9
oN5q7CU2mq4769DYu7ZtbczJu4VxZKJyo6Zd1nnvy4CFTN6jg0hWcijFQQz1c+dU005PjNjvZHY/
QBkDOwadM2Qmdvx4CDZ22xQf4QGsFiSOKRxjLCp9bCqoDvuGrNv7rnIfs4I/aDFlq7zS5H3jNRUZ
3luXh75b4cnSAG/gOnaRwUiRnzJjEw2/+lbDRdwBlk9a7dWwYRZW9c9K4OSCooupUO570rnkIGKb
ajLrNZNWP0A62AGx4pkzB230n4kcN4HdNcQX3qWyHbYYf8NcDO69KTyHNmsVlmXbVK+ida+k1GO0
/k4jf4BJzvDJkIt5lONeNUM+iDalDGOHr9kI/mnyXApxkJbK+GcgPzgJDO0+toxu0xR5uFUykhGE
5v5xLDiaefM6NF2wMrFBXjujunbqkfHZmD7Mwd1Lg5js5I9jc4NOefZbDGhrVadh7qcQYlSM4bE3
qheZQqZouLn0+hkdx9GTMHzCIPKDWOLi0eorxzN/z4oTJuK4k9SebqwD3TnpMK8z8Be/C+2DB+Xn
DqHiizbHjIeVAtpe8gdwzI86Q2yJjqik+LodAhdTmyR79mxwat0howgvkDu7HC+dAXpgmcFbdIWB
wqiyDvrJb3Wo+508j22a7aBlHMYuuBAXgvSFWkSqDVB1HK4ZjuMtL6xPOQ1n02wvzFKxLY6OaUAP
7k4FQlC9Tc2Wu3uenYGjXOwkMpnO1jmVE2MvrOagDeSg58OTMk7auYULpMMD3pbxPpdMcRvP+NRT
o10Vdn1TymaizpXyMODvpqPMFJCepBsdG7A0am7vutk0J42w2CRyx63SNN6mnsq1Z0bcLfFDhjPD
OmSsL+UOW6UDnEke5amqo++vfmY2cWLBYJA4rXyGVvuemumvRkYTd7++6wX/FzMmvJC89a091T9D
gyJkksxy+gQEzSDjSS/dcG1iUUaFAcTW4s/cyW4L8YkR9i5pkhf+/4/OL1lJbxNSL6BMS9G/9tSV
0rOsssLPoR4ea935rLLm5o71EyhEsNYTBZ98h+AsD0cpEbAcMLWZvQOOqpAabJtQsok8cFdtPgmW
/CqosxMYR4zSfmlB765FAU9sRrOKBnk+K7VsQ+zOoRtszB/uRmPcOfyCirDc5Qzcga38MNr4D+Zm
BZVnMexKFVob8vdIfhZOfSNnimp0UV6EudUCnpyM6bgre/vc7HA/Ln7pqQs3ffBbN4ZSp5oVuQzo
Tqs5fkYZIdgF2oejfwJoun40eecBStqm0LBGgHodCxVOrxfdDdakrZI4OlelQmqlkZ9s1GppIfJd
M1qqD23OYnbRr9vC3mn9EOI2VgkiWMSjzoVxWOPnn5p3kkVpiKKTdMcI4bUnGkb43Vgln1EpZtOp
5mAUCt+bVE7TporD9JZF2JyBNvav2hR5Ryob66Eme9y1Ys0fnOI5quTVaAmCwKaajxFv+hyuq0u1
HL23dbZTlkICuHwdjyrBVUZ6wlPvAfo3pn9DBWI1AGIMhDvBnNqJRqn8vro0k6odi7zb9oUSbkTK
pKyq92WhMW+lJhwXMf+9ofDdaDrHOQNQEInCV6vmLnQJbg9VYhdgHGmeUvtepiBX7n5kg/RlVzMF
aMKrojHp74vyIwTQEwlhlF6oxBtl1N/tRlxMtdnnXjb6jcZ8N2tSm3qQgVgow5El6K9NaPyqzGNo
MGqSE+gAh/3x4DiUpoXMvfM+yUh5p/hlCvcVBGU3EAOHpuVosCiNQqYRQ6hfEKxcol69xH0L20M7
VGGWbzXKA3ZuXwfdm6k8TEcrQZDiCNe1kvqtHuJnGJZMR/GhspoOoUZh3xeT8RQYyaPJmLJ1nXaX
ymnnVdpdwJMcsei6LQHIiKb0k4RqJImdSSxXuhiMDTRK9tyQyU4FL6bOqZqj5Y7LaDd22tZpGmYl
FBs9MgtWlZKdzEF+BEn3kdZgFcm00sRjJtqWHw2Sv6D8oUf2RzxYn21X4tevbww1q3aY34OXjRgr
CFbtdvSLkiyAfVVIimfKxSin58hyXhNn2Ku6cRARU1Wl0U/Y7yD3MOHotDwQrdptV6c/mqn4Qq14
YGAN0Xnm1hI8YdX+lyywDUx/mYZJDlt6oKj7YDtU4rKmvE2Bt5HjZO6iRnvxyGEVwnuL2pkRH0cn
pYdIAdGOFIh8OFk5uaelToE7d19UXNzaoLxgeNTBvOqeREctpgkRw5aOfUY4RqBdUD3mCBlW3jSe
itbbxJNFihJdQExOBj4pwKzu1nLlo2Hl77Imq0xRHbz2IaSp3bNnUl42PGQFlvvUNxoTNmvDkAsC
jUcCNFzzJSWgE7kJ9mKWId8Ltd0osFQFqaFDrF9szSEzFN/AhJp7WwX7+ZEHLnCbitRamVGBNh2p
TyCsB2HU95Yc3DVYI8tuQutWijCuWWvXfgGnp3dhPg7NUW9Bg0PgFKn8xsmBqEdqq6te4iAJL1V3
+Nf24OVZprEudQ6U4BkbY63iuTbtWq19zVVKYLgizYr0nYKwu/ZsJiVMFHvUKjMMiJ9UjO2EGo4U
B5j9BvVP4WrbVpqn1nHwQ6lIhkwZszG0cEoKmm1z7iuzOWtl3J4pQEzAer2yhz7Sr2qlGg55bVaP
iamkjyyr59dLQ1mjf8SniMemHeAFGUShtpaWWu/+OkxHZeh8Yg3FZWmCDgAOYZlv3xdJ+jBhHHcH
35rq6pE6jHiELvZUqZh3LE0G8a73wlP3Xx3mXhkBpls+bbT5vhCFdFT6va4cln6QrYeHQRBfP191
2aAt2UcIKoGt+WRLW23XzRqGnYWNy3/asthda5j6XJYeeHeNsF0SCtpW2l/Moftrw9ruwTWL/u5f
7SZzA6x0egCt//TXhI2LhXkCJ9Xvv5szotXuQxhGy0WX9qwciZ6KrCtrkW2li+CakOn5LAKIU2XV
N3fLru2V6ZwBN/nxkLTPngyzoy6oJRZh3/LkaNwHMhDWGfKbZl04w7lXGXyXU0fp1esQst5h2U0y
L9khbDA3XxcOg/5EViFFs/ltZYbrXKp9dV3eyvWqG6iLeV7eqY+JbJwCN6QgQfe+Ffme5bSyXnZj
lKfn3tNfcqHwOVT1Ygitflquo3EmpQwpTsuFrAJSnyi8YLscbRJrPcLpRVWTlQ/LxsqE3KaSnxZW
WVG0bu0Sr4s+r9fLYRjN5QNvGO8lGcyM4nOfPJ4iWFeAWt/XSetxYD1Q7ChS6NumMeILJfZoW/ZD
dgWCn5kDVfWARZ2zKcO4e0yx1NzUuCo8jVLY6wD1zTNzL7kOezt7bai+8buz+ls04WfnZJbzoxis
YpUpbfnTlNUnobLIJWVxc7sk/z1UBbLBxPgoJojsmVv+aQZmFDmYCghHue7UioFjUq/BwIxmJU9U
q6Dk5rjQmHYC/YBoYqY7Hb2ncheBhXwCRByNZhIfmXQeHBj+v+I+eXOLSL6rrAmYvdXemw52u0qT
bNzGVUg0iqeJB8Lk8dXMHIagOXB5aQvTCknlpDD56YR4WA5ooeYwSASVv+wuB2RMcSgJM4XpDpf6
6leFg29DMdssu818gdLRXb8bXBz1/n4Psp5L6NPgaFYvymg9SUfdKoaGC/HcZ7m+Bya4G4TVfX3U
5UBRB+2uqMG0li7L9QdFheffReD9pYDPhiJ9P3UpcZFAoBfSgvJ9K6yESNAqOvMzU/xGGZInTAzi
tdSs5meeKfe6VfUhGPHD5AbRH5Fb7xC8vVtv6y4RyA2y2d7JqKp44qgUpXF09N7dsnjt+P3nOri4
0f3og+6HVWLlElk+6gH+QVM6PRROZb8Ntl6uw7CfHj0tLreenWO3k9fdHex+d0dqc3Ah1rTeGCJV
X2EUJhgmRVehpo/FpOv3RpVjtGDYPdAEWGCbRuKeGwegKCzT+5Sl087Aa+Gcpma2awUuKVkBwJWn
/XhOLaPZGQWsgsIE/G9NLT9r7ajvcLYJz5qn2zt+KM4pTREClAy4/MruCkgnuwpp/96wkuiB2QhT
Os2xf4fZHb4S9kfDOnxVN+H4uHSNrUmhKvOfrkNX/6urgcz5USXje9c1FqNvmz7BnkpOZJ/t+gBv
U9yWKWcsbRQ8d52o+sjviQvdVFIF9Qv6h1yvSVZOgsnX46l/WDbEyzprAzuJ7bKrzf20DiVuaFTW
rmJoI7g7oZaNq0940GMxfJ0XJRSVXT2Qd4DgHxNpfhhVUemH639tKg/bG3RKrAbdfUmKChzLHjEw
uoQHA1fhDaSdwV/a+tINHpjdw9HHcRNMiH5Lm9Mbm37EnmnZ66Mgv8eibL/sLRdCn+btE9LzoDNz
jWVjmVZAcDO/oe82+JwSKNfWD+3f/cA/NjrWdpelqfLcAks3uS8lEepDljUbVe9hV1BAabZKYvK/
Iw4y8lEjosdUppRall5fHB4LEAHmRmqT6fprvxYSAz7quF89l12M8yk1zZvvSywHSitsLjaQOp7T
LjYwfX3RglHdL4X7Qsn4ENyY/09jaNnqXtEo8S8nLh2XzXIAHSpw8HzyNFXQx1PPPoTzAlRE0rjv
qP9cwlxAa8E18CdVwxqQxyqveoVRhTWhxylbAEfDKT4LvfQe4hDhjSeopy/tueM9YfehPnnzdFcI
ZDFK1NK/KI9lhSuUNZI2HYyF8Jf2NmJF1LfVDRTHwZxoIF41AbrMLSJntahXjrXD3bRaXjYjyaXF
0GFlbinHpUkmKUeX/a+XS+v38c5DuJblyp9/tS+7/2qzdFc75CL1e5caKrlX4zHSx782qlo/xC3f
dTLhi+eRY/3QEsQHapVWPwHtPiyzst8Vp3htNK05mLZh7lwtiXwvN3D9wAP+1Sw14DMUHoXuMp6G
Gr5MMotvJF4SasyACStD8WtjPLq4bAVjYmxghTP+FcP9KET+OVaYera1/iO0ahUGaemyYu+Vu/62
17UOW1EV6H6l9ka4D/KCpXWDtMvV8/fK097IJ1ceMcwuj4WOzWDsTBAShnYr8iq7dSog2qhk2lZB
wvXTDtZcIPfbWyfD6k4TMtuqCMQOZRvmr+44HihGFu9ab5SonoLgmEdd8hiY4Z/l7Sbd5T8ohvLi
lHl3H4SgDMN8wvw5YFCCaSVwAws7NHfYSf5KsCQ9LxujGNqzMFvotZaLxYHCKl1AkDwbemwOq6UP
Ws75JTRtNHDm8a/dvy+xdM+r6pbnWbn/vnRmQAs2la7xW4E0YBimA74t3v2yV6QI0JwO2/tlN5Gw
WKCnHnq3vncABJtDTQUEdpgar0uhyNvYgasmhSnenAncOh6y+r3M8hs0j/43Ec3nlvnoZ93ZSLKK
kAT7clqVLjKBlcJCfi5HeyH6lnyAIeOG5iy3z9GJN+iUZ3O50hE4zOlatYqJlt4tu98H0kzJyUGG
Z9lR7r7Er0pHjLiBIfXJtSPhbesKim8/2PUhMtq7ZW/ZLF2sud+yK2Z1kdmH1Msa5yEeVOVQuOi6
clTqrNI7TBR0xFebeD689JFKoK6zjJqotCz68Fj9zZJeufs6RdeytdRD6/LVmf/TvUayhCUt5wHB
EBf5+z2+zu+DXHJn8R41lILjUDX9dt3Aw34M07x4DOYlR6xKuDp/t7l122xSSmBQd7CEQ7miX6Xq
uiehJ/KEluXGmth6VpFV4TdmX6vawVI2gU/ucCOeloMWrvYbeCDVXq3gCTadUe0KB75r1hjhSxyU
jl91mCPoyYCOCnkn4TkdUrcht5+nDJaNV4bK5xZ8LfgsOqakhmys55xr+RBk09NgGdGmSjIERDAF
nqhm+gPXuhqWYT1NMqBw6uisMBHZsTbH1N0wm2S1HHUMkM6xcYIT8DwGo3Gc3Ve1Le8dGGtA6DL+
JZz8ThaJ9SqNykFTEWIHMuXxrVIoIMwdnP8+Eyy1pqjuRr/gi3ydaTNiraux1q9gS1TcHZE99xkK
JQw844ckCPCN0poSiCRzdv1o68eEZwR0mLwF0U7KE+Nbsxtz1bk3+fv4TpoaD2VG/F2sKs7zMFsW
4ce7EsJ0d3UbTOMqnzMYWmfUzkCdGYVLXLfmpgIG/7maN1/9GmmWZFsof52xHGnGkYTk3gyIIETc
Dsbtw0hsH22jjZ4qG8+KGKM3f9ldNnQwHbt9ZGY/q4AwHvrusLTRQTMpB1IB6Q+B15ok03bh0S4y
ee6jPvfTPGte9Tj5vfyrNeNPbPXRR8K9SjF9JOhiPsfFquhozudkDjUFmZj162TM8EEffJrF1zmF
l2kr3c3/OkfY8FLSrDgiqfKOWjN6RyBP8K1eB5AQSRFuU54NkjRsDhXLoX+/ZBJsbJQ23maDyFtC
Ckx0fKTqrmq+PS7P5KiPISYMK0t12RZzw/emyWICgGG9Pk8Iaf12IHG9jgfjVBZ66sdWotwQyV96
7sIPK+6uZt0bN3QLBbB4/b+6Bnl7WaauZjRcKy/+q+u/rmpOKhnrpUgpI77rsjBe1EBWz2H3j524
e9c6W/86onn/OPLvcyqv6ne1DCChTKIjWbxWB56xKP4BRFXTX16mGoYA8bypvASHSfei4tt1lOm8
XlteFnjQKmSq/nfrso8zvLybDErW3qjcFVZ4RDJi7jKg4jtQeeVuaUf4TvF0adTywcUXee4N6OcV
q6VXa2uttV861Evr8nLZCNcCK3PaZFXhnPFX/+XIqIU/W09Gx5Fx/hry09hnA4U5LRfFNSi04rq8
Yhb62gCm3n23D0Go7V0D4H459b/7wjb9q2+Dd+8Kj4MW22E3PC8bC6NP7qPc9B2R413StGi/l5ff
feoRuOPffZbDtmph1tIRLBNDMwyfFczfj0XRqNSn55e6AuNrebVs6pBnF/SkaPXd1unuKM7f+6k9
pdskx8dsORmJI05N/7oO5UpAmrq2Ga5cMLJ/XIOJk7MuxkGFX1Oh1cKur/PiK0YGxTVUo+IqstFB
Ix4YG2/U838e2DcdBn7frZVhOBuQVmOznLhssFYurvVezj2XhrqHH2Yz5dih08hJmrlNwI1nwhDE
atlFylTuagOnpWVXN5GMKmg1T8tubMcbHpD6c+Xp+jXNzeeluY/xbm1MMuSSsRhvtQbUyxLCOSxH
FUu9kKQ5PRCUbT7VxfR1aS8z22OftBV+SpwE4jH6+AqxHp0/lpbhJlhainHfk6t00wOSSf73pzXn
T8s0LNqCJA2370+7XDLl0+Y1Bs0Clf5ucULPeVxsmzKEFz2bpX+5o89+6t+7oo5QonlQaJajy4Fp
yBjZl/1MLd4yLSv2y96YiyNDJRKfTPO9hLkussA4vuLtNmxq6tn+UDsjVKYoXwcYFdyXTIWITgos
4AeJfdbS++tEx4jgTgt3zvWIr5ZSx1f4ZiFLi/4hJf/ihIH8sVUG96bqvP3oDaiOPO8quvSlnpsL
D52NTIHTmzZ1b0NjJGsK8fFpOdrYCZkYY/oaarCnG5OInaFX3JtENLYtZDJsl7N0vacc2SbJvadk
3uuUnJa3dJVOPeH0CgI4v1WQJAC5slB2y+6Yjm8TubN4WNXVcx0G/vKWXgM2pk0kX7ddpr+aqMbS
2D03mQHioaqIiwmyOpOU7Zx7YYG9JJodwAs1n8YxM7Eb+vvwoMBh+D5lmqaRQRSLfYtHq2GhOom6
pzBquyeCligdZpBDg5BdLG8IkOnH9+8eWhu89ImRnZf+pJ7UO6NDaLnsyvmCM4o7X2s5p5e5tcZT
xNt5hrVr2lFehgK9PRMAqPZS4deqYpLZGnb4ET20UVd+kOGUwxMM56wBE7Xt1LgI/fvkxbLrX56h
FB9poEN/scUPQ7eE3+BMeKIaaZ+rSRNkIHnOz0QRm6WrcMH59F51H6eMbLhRjXmSWLJ/nCqvWy3v
ZyNSzDpbvAcVVEVFDEzGlNQ61ogq/TK23RvEgfPStUn0t85V0SDqtsaHoqKzfIcy6MXaYR31n++Q
sob6+g5lzpxq+Q4S1dBLXIhf0He7bSBSc5up6bSHHJBvdIw9XpbdTqbFRo9U/cVs6r+OTl5o/GNX
TXWxBzTKt6idwUkMJXlVyUnfqKMq7yHD9wehpfUe22R8RJU42zj45v0Yx+4GBdr849bHOlOmz0Yw
TGBCniAo5+zJC+R9TT2zbDFc6I3ivc9FtMMvK8f+LuurE5U5IqPmV//abTF5JmbYbNasA+gtRD+i
jiAGOmhy+z7TDD8YlPgEbOSuM+qu/tIuXB0uEELn4mRYpV82PZERYcsZhhcT/OIN7tcF+oPhmKRq
aXO8nuOoJ9OECzrviSSExVPK8etgJyPNl7LDkWA+sHRZjnqdXh4BEHDRTwCocALbZjK0zib1zbM9
b5bdKOvt40S45LK3tC89tBz8CNDHwZm6SJC+z+f2JRlHkZVvI1Jv1osBO0rXlwqj/6c4hDBZa/As
FiN0Z6pfbM9Nn4DTo6/2KnPWrabXP3HbQG3efeA2zjMM+stDWJnBPsQ6aOdGWfGU9oAcjaJ2H0av
rjGAbt9VXJs22Dhq91inkoDWZvF2EEr9KlXtJZRpj6UOQVlj4d2shAyVRHPSU1uJngwQY8S1fwyv
rDEQYxfhA7Ly/mTojf1gzRtTh7dolQ9jEtuzo1h7hoJ5RP8H11KaqTzoE9OK7/5tXcdbtWHJtrQt
p3URLPwxbvPdsrscUGP5iW29dffdzYFJ5dRlfkG8aT9kIqgvbqesvzvgLMPULBl/f1+mNhyxayZE
fctJy4G2jYdNmkUBkgsutLRpTTEQdh3nh2W3KwN7W8QVbAiVbBwvtG4uS7pj70ECWHbrcYx8nGrU
/bLrpOVLA9x1RUwVPKFQ39ZNa92qMUTA5j1qQ2KegS6w4A/VP9Cw1F0iK5Y0S9uyieOiPqG5QrZM
X3UqjW0wyerQdMUbXGCk516gbzTVTR77sbCupv6rpbaAcIa4igM2Zkhe54OlLNNH1YzVjQo65C9t
XweC6s0Yde247GGlaF294tfSfWmJLU09MGn953WSrFRhRTSKL52uQ0ja1G8hGqqva7C4gK4tpjfE
L+5aeiDTCdC/Ng9AMX6vT997QfC1t4xVAy4X38e6/9r7+7xlkPu753IemFP/pPdg1fMA+HfPr/eb
j82GO//Hed4Qwn4M+0PYj+kZZWN6ttLgsc3Hbo8dS3r+bl9efbWJAcCsh9lA9+/mQjLSr5b9eup+
ZyHEfPIZzkFulefl1bKpxYinip61BIj950CgqfHwj33TifelGuZ3SU8O5ddlvq/Q1cr4P+yd2W7c
yJqtX6Xg68Pq4BQkD7o20JnMUUpJlmVZ1g0hyzLnmcHp6c9Huqrsqr2xu/v+AAaRs6lMMhjx/2t9
a6cnC7tv+fx1s34Wk4J+8+6X//jHf76O/zd8K+/KbArL4hfcinclPK32t3dSf/dL9f3h09ff3jmo
Gz3pWa5hCoGJ1NYlz7++3MdFyKv1/1OILgqSsfJeRWLY8nkMRvwKy9Kr95u6Ex9tdN0fJwxo3F4X
a9TFvPHWkClOcaQXn4Nlyhwt0+h8mVBjM3vwKP2d03WuXRh9zwUGee36knXj5rW7LRr0vvVGiweP
iQohAdk+TFLrpplt8/smn/Ubi6H1TG+Y7xpaknWDKr86aHqoNj9etz5Bz40AzTIGmVzFFEXt4lgX
7nCxi3y8rLfMP28tr4CcUjCNQ3casTS5BIZ+6mJVvq9ipLSBNf10zyvEyY68af/vv3nb+/s371im
lJbr2abrGKbr/vWbj+0JHV8YO18bYlwv0sjLm0GJ7IZ0i+U27u2W/sbySL2zJ5LJkG2MoEOWze8P
J40HNrBug4tGc9PPLWEDvBnb917sNCAUeGwMpI2cVPQRrr4/7leqea2zRpE+Ez3WyPVvY7rhj8J4
zNJOfTQxTd2naLnXR13VJRc9wGK43s10miqjqQHPX95j4z3YhVnbYN5X9iNai2w7O0V2tT5blOlP
nz9WP32+ZorToBqMloFO6mkQdMA62v5C9fnff9Ge+U9ftNQFx7ljuTqWL8v66xet3MJlwhoWb1RE
BngxfH/rNxzmHl+qDcoCYx+0vPU7/vH0UIJFbYvi/P11UatwCsMRPUfW3FxT1sEPm3LA5XJShGYu
D/buoh9ebwaBtdx0jN9fVdnyra+Zd9Vh5Z1gVpm73u3ml67bTC318JmAmL3IDXVSueU+2IF+tz6f
s8qhYm5UODkDedOAN962vTu/BG36MFJjfmAM+NsHZsgP7oVnIjTcjhnc0tke73rHia7VUF3We0AC
p7vfH+/vyHmGwNdXRbDpTciPyFxMP7B+vIS3dlbx/a2GZjX+zPzkWCaoPCLQISDs4/FeBPXDNOo6
AW89tSS3W/6WUHtynN2kbPFZQP8/IhaS3+/KKb4p8LB+MF1CguLSzglM5d3/6lOXtzcmLIT10PiP
vwx/7TocvpbV1MRh1P3t7j8eypx//7m858/X/PUd/7jEr03ZIhL4t686vJU3L/lb+/cX/eWT+d9/
3zv/pXv5y51d0cXd9F69NdP9W6uy7o9hfHnl//TJX97WT3mYqrff3r3Az6LMSjhr/Nq9+/2pZdjX
8aP8dBIt/8Hvzy5/wW/v/qtJX4r2pf3n97y9tN1v7zTX+1VatkWckmd5C+7OfvfL8LY+5Vm/Sl16
UhqWY9suAI53vxTwz6Lf3pnyV6qMOqehZ5q2h9fs3S8tVp3lKfNXLBm82uVhFE+G++6PP//3q9j3
3+1fX9UM3fjrdc3WdT5OmPhsWGzQ05V/O+nruDasChMNgH0XdkFuodXNW6an9mPG5fekjDjcDdJ6
Nee9024lrtiT9JrPzliLnYK5cwzl9MGV+efWyyJfzm6z5NGaBBOEHz1Ae+SExDSj1bgzzFieI5ZP
FNCUQPiSwKL0k4AMzV45n8KJqGlPSzDCQmAMaeKivyQR1ZkvfuRSEsDug0pTn+w9aVpUXaHdVan+
xR23QSLaawEdcBvlaOw7B1JPrpsEppTOt7Q35YcWMfNg0KpGlHab2cExa7vAZ56PZtabsA+Mwj4A
kN7ws4xbKaTYOVNEfoJnnDKxa9L8GTckPJlqloSUuZOvapCG/QzNxi1ndFEA2tN2Fn77PsLxgvsW
1aRwcvw6ZeodWZ5PcZqguEziu9lGLj54NBHocNza5a2nu1SCEpXsPJHrqK4XLGIejNtQlW+F7bwF
9DjAGaDgZxaB/qYorob5aprRDkZlQfxEhk7/Ru9BxpWK4i0rekgDl7bHbYoT4uAk0+OQGx+oapt+
kUefPIxtu5GSyH7K8UzTmmj28/AtyMbbrgnuMnrEPpoPcbB6YNOkN8gt69ZjqmKS4gaEqbXwblHu
t1u0bMzRcT/0lv4pKNOYCoJotgR97IMw3mMHg5Jv93tkV+Xe8npxKAf7YgNOdOvwkHjuuS/Nel9F
GSJb2P00hsbwoKduvgHvg99liqZtaHsPlV3Ym7ppmkM8lCRnVgnI0eK5RJkCie3ktNVzQ94Bck5v
vgk0h3pWJ/A0e018mrz2hjS3s8fUaStllPmzKJ5rRIV1FX5sk4NTINIJi9cEK72KxnsuNwUcaExc
Of1Fe3yO3JI2ngRomhNsmgsdEnp4whGmHzvpPglqNayA+3TXefpXrY4/eu0u8CpEa255djLwu6bu
vCAi+YwiDyGI4tet7fLFWWT54UCRInCxNsQk2B3z0ADPSpqEnCkrEe6XVuDFDWqOEKgV/YDa+iyq
+G02GkodJVBMs7KQ4KOPxbqVZZWfUEnFEqsREpaHLz39RQB1dxr5eTTXp6fENI7A7Q4T7geKXeRe
tCE0sJzJPlSjORIkQduvfZxZWJuQ0xXt1yDCjpMCw+ALNd63g/sB35u5eyRYr9oX7PVG0UjdCNaR
o5KEApmQIQDmYc/UnBrLVppc9RZWMDMB0BpEr5AZmFdZLuMHPrTaMJ+txAb5GAzWtvTkXsdi4+hE
4jU2gnaI/5uhuC/l0B/k3MtDr+LHSCV0xBGkjZzQkZE9VgItJ3WAiIUoUcSsC0CxkCdVDrCD7ssh
veixe59wxnV0P+3YuAkaBzY+1+FtgRxqM/YK4fTQHPBh+JqrnfrMeU8UAIznAQ2gSo6jVavN2NKe
mhu60SJ/NXpg5lOeUwDo3N2UxQ+hhgcxNIZL6CXlhoRCw89rDzdqnyrk6MM3zZzHjZbVn21F12+G
qKxBsXIJAWmzKLqxmuYUfK7lOBCkGMmzlaitybT7GGPL2+id/S2gporqmFzP8N6tcCOkQQ0vyjjj
ZP2Ka8bdY2WzdjEy2NDu8m0ZWtFOhKjhPdGf8iA7G0VDSpsXPqUL+ZtrAIc5PuZN2aNLQfDyeSim
e4g5YjkpB1TrBQyTwCScmEz5HGEOSv50a/bjhbA+ipy0sbYGGPyjQz4ZTBegu7KHXEHuwLjJ4/F5
mDQCLO0FIeV8wZbf2M1X2ishcpp0MzsV0IEWZXwTEQ3KrzZ6c7bPVXJrpjWQlBTGoAzbxs+DZHHr
Y+nC83oihOQccaoww0Qb0Cw1sW6G7cToc0wzGtjZ13Kk400k4aYMsSnGGP7nTAjfS5HTAe3pESX3
O41i0pUawnsDYgEsMiqKSWBgL/f7SrvQSaX+S1t5GxM+EVa6BLNeMSGVbXYYbY6Mcrxe8CeRGxq7
WWC7cLOGCpIJfYhG7E4nRoQDGpeSHpVAPAmf2Xd1/hiwauRiBtApauOdCXJkO/ZS0uRIDL/EoTOR
M7Y3ckN7GWlCHMei5BIrXLGDMXTbj9XnOAZQ6g3dzViXRGa045OmMnEa1ZPWYbnMXFHifdG2AAVm
MkTJ4rV1bA7wTRp8zIROTwzK2ObxZw0HOyBqHNUAtopN2YzpIWGCjIluxEFi2o/QJR9riYW07hvN
T+w89HWbgmMSYMWKJ/ztqbrJpIGMLqOcNkAK3Bhh+kLQ8UfIr/MjErbW8lxfkaeMO3jXQwoswkQd
YY5b+46WIccMqRMK1clY3xb9jIHGO4dmW/tW4VxkSbSTkvE5cM1jU7BJq/g4ILX2R9177GX0MUaA
HxKoFkuPrpoJxbjqr5GmsKsq5JedbaJzFydYxLCLaSjDhxTwv0KH5wrUg7x6rF0uLzIgYa6aeWE1
a862T6FFBMa5SCfwHCjxO/ZRYyDBBB5rxxgRXK91DUm4ZH2nwfR+yuVzWGPHbcbhNMe6d2WHA04p
nAgNkpmg4UQuRXbQKxVdgkRexxNEyxaFaSfKIwsMHDZx/TIBS0yMqyJw9HBTWd88s+LIn/Z0StuP
EerIKiwZc8eQ9olX+ir2hK+06NaY++yiX7VFyMlnj+YlwC+ux0qeXGZNkEtrP1beUczBm9d9yhMb
Iu7iHwLDeYw6DHhjlp9Q9Qc7zZnu7FvFmg83XP0sBZxNjVh4faA25zCY+ZTp5k0HbxAHLigeDrgh
UABlPesLQqcUtLN66rWypRFSHaTKpD8/OaJ7nkorvxaBe1cye7vK8oncReKyr+zUe6aqU+1rw2EG
NKQPYIE8AC1ctYlbrU8uFZpzwhfosHbcOfCefTNvn2ZWyofIqi4O9UFe+UDKw7JUfDPqFEUe6JGy
b0/BkL1YaQ4jvOJKWmDDZDxisGpx6x8dMZ9cy3tvGN6Iw5CZIOX8T1OMLdchkBGLBhF2om5hIohx
ZKIDKC7sjFPSaBweSkcDFrkp7QY9JD9zPAE8hTrURS4O/uDkwlzalvPMnAmG84lZoIJBcRpNfvUU
jZ+vmzSW+pz2ah+r64pmhN/Z2I+bCAB2GHhH5XneNjerHnZf9JIBztimJWK92b3hugS3oaQYHZId
zhHJAZoVAW1IPE3qoR97b0scvUB2sQNj5uz7IikBSBlPtlNXuwIIqeu24/c5V4pJasJIfXIT1Ihj
cAabUUFF3+h2po65S94yyUSnQXIJBCMBZjpiZtGAj9B1SzFfMmNfqBTQd7UjR+OWwIKQK9jELtWC
1lF17ILmPorNELkyVfoEjCxEhE1DlIbSzU/olaaTnmBxTQqU3cLEFaMjgced51Dq8fpj1tkHaAJw
wfkxsatL0vTMMDtJS+zS+Slj7oKmPgE4ODb9xZmdZ1r+XxQIax//0BeYEjujD9qNnhAbMZIwiSWc
soVC4zOx5CDMr/+mt6EDnIoQG4cCFQZ5R+6sGu4fymqmm0w1AwvcWDnQF/42mNXLRAA4IpFLbtDe
jIlr20TKfKpBrai0s3wr6c5VFrcMbu6eKaJ7rksPuDqs6KTat0PlnAydhmevlPCHiFxZMpUIDCeu
2nTKs92OD2lfUaqq0ITY1BlQV7kIHtva2zaCSAxSqu/bkuHdhnIyOz1ZEh0cZa9jCp4byUuM6aFg
srJcDeHueHhWPWczSpIiipPz1XXCnS2Uvum1gvOkgTM6iJPM+qsy/4otUNvYfQUNw3WvWLmKh2k4
2WQPYztv9nHZvjJXemamV6CvZ9Fjqd3at06Fs2sm1e66sfelEer48RdXpiwJDCWAfmPIetfLvtxz
WAc5UDzBssV34gnQvjglupIXnFkSIkbwOsuh3E9cc5RTmLsCrcO2bVHvuxopURlozX0a9c7ehRu0
JXmQyVfW3dLc2thzT/3dBmuWltpVyglIcKRxGynEKGGC+5SmOM7d5Dlv0XAkWnUxZ1Sy+SI9ogS6
ICWGK+QS3ns1JRct8tRppFUMiX74LBSwW7OZj01lfsvM7ENfM5RK+vhRxhLRg8uTlN4uS8Vt2ILw
XKytQXtdyIplTGO6u8GQp35qrkm4OGmpiA9ubT6GDpqUWg3lQWYZAXrDx5lV2Mbpr6Rx24fMJUBE
nVF/ym3YkEM7dbMf2tqrWR5Ex1S2aHtildMcEjcH8t4KAr/RWgBG2pcEEt+GWgAA25IrnG0yJ2Gx
A4XbiaK9IcKzhXchImkpOrtZCYATDMeGSS3Xc51SYMREbJuGqe+2NVDVIgVAkOM/5HL6DdzsTdQ6
aOEi71Di30Az532OLeOTLoKOLrZ2LwrIukl1JLvWgubxkSoo19E4GPYhS/ZiYm1S31sVq3lv7sk3
kHDwwmraGKJ60VMDNgzYwL1smWUlc+EDT7JA/aYPHhQ9b0k2wEb4oHkR1MFmgq+HgkA8JIm5aUfM
2rVqyn2kR4S1xOkG6pWCAlk/4r0kcWfqql0YA81r7Y9VkvCzG0+ejW01ShClLNMoiKZ2RCF2GJLY
1wlV2mOd9ftMnlMSZ33sjySuwKoxU8JG+vJz12rBtqRHtjeG5yGO0HQzFMSF6x6SyPjgEpeUYaF5
sPJDL4x4F0tpMkW4E61LdPICJke/AiE73XlhG23L5BVt7KfEre1r+hcX0AXuhuvlqH/ztOY5VMGZ
Iu4eLUp9cKm8bIx22Bk5QJlAV9eeLaetBsNJRoPFNSTVN8rA6zNDKKEEEZzC9q5In4duAts9tNV2
HpIbRwyY0L8Zg+f55TDDalJgiO20B7kD0HvU8ApLq8B5tQAUO2dfyFHf5cCCoNzdOBIbAqgSSrxj
c04Nk3gEHRmPci/0enas3rRdrtHhsF2AC0ETHElu2eYdq0q3FixPJ4XMGj9EmXXUVnH3RYoaVRsV
e3LvH4yhdk6uOX/KnT2gfJQ5CYNLGehL4q9x7JjxyIR6aI/FlBgCF46VC91ymZeEAesmE6ysbmvW
oXMnOt2jeKx67yMqUazA3aNE77A3pfE6lFAdSU2uJgsuI/QIuNddRKMbn6ARXvIqf+gFQ1TsUbXo
AcOEefJhjGqYLxFlmS0Wjw+IYM+sxaZLV1Ma6ioY05EQBraa+Ck1RHuvR/iMk2J4me3D0CbVyTHN
J7DJ2wvoiQ+4xx5m0zX5RRnAYqvagkEuz63it/5+c72f5F9T5ZYnDT3ysYbXWTUdl51lo0v3IDnn
EPtwLwuN8lzrRXdwreDOEKSz5I44BVHhnY1s1vaBErd9LBxOEnVqcxACwRLSY09uPHM0cXPIoAdS
eztEOskGtGDJFmEx6TaWt89CEPcRTtr30QBAtx6+FSQ9n3CPNLvQiO5ax3hUbRP6ldsXR5Plnd5j
WesYkV8H7U5GtvpCvOepzjy56Vu7QGPhya1QAF7zbABIBHWOPRsZmOqM7zNsXoG8naQ2U7CwFSMa
sbd804TpIDbY6EYKUYiVYuSl0077IBzQY0IMd2bgXLRBMoecUuXHYXVaeu9ICWKWdCDK2m66D7SS
XNYWJGXW3Wt2/cpQRN6VKS+Wm5/REzxLCC0InAe/1MQWMcGN4Vw1sQUCAdjxHCM4LaMAjgiHduVC
i/aMGe/BcwzzlD+ihw+WwRWZXOM+81zD75zqM5cHmsjduU4SsE3JPB9c274OKhJNQA1ahwbEMvA7
9ybt5GevMp4qL7+HQNRSDepfFf4J7DxXcZmLrYWm8pDUIWpXtE8c9AwrcwXCHTQLB624Qzt50Sds
Yk7p6NRnaSAXKOmrGi3/JMyjjWxiaZUnGOJsLT2U3ZKp5vRPuRltHTMIN0Oep+eBQMgsTrBUm/um
iLapY0cZ6rY5OIRZekU54cYyjWvQ7fXe7glFoqnZbUYVKV/QVjkbf27Mgrxlc3nJ+pgdBe1WM8di
686ENQ+kW+wMl8DQPDPOcg5vWw6lw3ovqPOPgNi+xD1VE4KrWn+G67FZTw7y1QlwFq7BIEOAA27o
cxmT1NWdBQ3Tc+EBGssG1web92Rmgv2bvZyL3vJkn82T31qSkWrZLW2cl4hr1n6zo88UQnisW4Og
nCEi24e0hbBPn0trft8kTPld263O6wb0S8mX8ud9nR9KJDJCx8D5vG4mbPgQJpb7iQGnrzZPcF2v
OjPx9nXoN0u4VuJhoCQxU4JsDJpL2BqQ2+Pl/GO1SRAs2bfLHROJjWn0zdFa/vb1I/UQ2cj3T1/+
b5Pm3Ikgq1xd1fwnmVbkh/Uvth0FwGv9Htb7ReQ1e8eY7m1TfUEABDqV8slAv+1gq+YAnCHOudaO
w3mcLaZTrMfQPbETLMbC4Wx53WmIAfdpS+DXuqfrKLLeLRtz3rrLuqlZ/up11xsze6q5WnGJIdbN
M8Dlyd460m/pjkVQ7kAgjLtIDUwbDfW+awNrP6LEpj6aIyUjc4gBF75TscfKe0+nojj3xN1HVUk6
B6U6xjXPq45RMlOWIlVsykftYMqWVmuckAkdB9aV3gB06cdowKSbDmcRdiTTNA7uPGyAKRd6rHnr
/zOHhNfY2awzcKTd2dGc9oxgFOR6axylZkmxpbg4VcdlhrGOv2lkdESrtTfdtP6EIPosYE+Uw6L6
HCRs1lvrZj3iBJlgsxjz3bQmjRmwpANXZMfvp8p6viwbrNoMmJUDrQKY01lVLlTmZBnsPd6Mc6Z1
fLr3iiPfDAhuKuQmUSYTvZhkr/JUTTVEl8p+y0NlnPPMvnGpFOwFoM/zujGdptzZHae842T92axq
TCAESZDu4zXUjYI2pN7NaLNEILZM1VlclVsFGDUdk/gKQ2nl6x2rnvVkXDfVcjyvtyJST44dhFat
WdIBbY8wwbAmdXndYDcoz69KKq6yuirNc1iN5lnJj6LA5bb+DoRkF7//IlRzXEN71XqbpaDEAzJ4
0zVLvfm6RQq4scOkOYRi/jgatuPbcX47aS7BoMumhjSsNGNCJx09AlYxL6M7/f6c3mgHO5HuyYF7
c53B24cfJXZuxYIppyJxLV0qXRngs/UFxTC2V4bsNutzej5ctzL4Nlho4sxaO1jNMB1ESgvcGMKe
rKq86Q8mJ9qmqYr8prfMI6x08kqohup9A0ROC+zoUtvUIOxRebsB/fz1WFZYp/sP1Bao4DZMkoxl
p0VDj6vSSMjKmWhcopFlqdZzV7NmEoEVl0dTgSG0yM4ojuRPX5SXUb5AL38Jpm+l0qNrabTUkCi4
beZoSk+ECRxd+FL7pGP1PAwTASYc4vqFIdO49I1C9g00hpiG7DpK6xm/swYIuM/g90SQjV3tcx0u
6RkJVc4yv3IBoZYbRd6vX432e+Fh99LH/LkiNcu3RfakiJvY2RUHgz64r3GT3xE0RNWh7RPsxcyx
xXXsVtBzZXyt20Z1pUj63ACEtn2ptwnLkyhc8rqaeAtzJL/6sXFGNAcmKWl+ERDe5sh95HrvKdzC
luxJDcImN+HQnDvmICEhYzGXOrcrffQoxtmFvMlUiFtWYhC4bsijEFl+Zc5u9n1DmgxFIJvJmXLe
xgk0AdLGXeyVxHVMoXHWLVM/r7fq5e5668cTUVsZZ/wjxjalY7pdnxCRxeyvsklU/vMD1k9ZX2zp
8WNLfX1fC02ee8uQZ/iQbbFZb3qOrh3havqZhqUBIOD66I9NM5TO9zcVDXx7RAbpVu9Npmijcy66
jmDTebmSUCc/h4Fwz6Mw0v2QiyPuVz9jRjgtAUUDSI0NsLwvFFcsPkCHuTkcvAFSVgXMf/RgDnEp
4HdheAxNUue4cJ4qRlU0ZN0516yMovwgtw5BWVf6RHZiMiBez5lMgnY6WQbjWqel5d5mFMD+pb/a
oIN72X6KO6JuMgpssnvCNcPp5XZ7VbYPccoaN3Vx0KfQBck1RnhiHim3qpsiiL5miEM3UJ+jrTlU
tN6andECWl1qmGczzZ714ZJMg2+nVNJ62bg+seGvo6jrnclXljXtq+fQ83a7nTeaD4n3ZE0UxmMI
mdvOmj5yyV4QZx1ZGgOVrrL54GDHAxmWUDnpWGdDIAUodKij+CESxPlRzLC3LI92Y4k3sk32gWlQ
eTSJ/laMeDbg0bbFWNnZlNuK5M5to3OABpgOW/TQ589x3ruMa7fmpC1Y9fy2NGAgVDk8K4ISO4eI
KSsjXBsgll4Q/+PVTBbmaGGMZEB+i+oGsepGbyRnfdCfXSPrrpay7DLrB2z0jQxDml/OUdbJnTlZ
tm84XErnrPvClWHYu8Ztpo1n+vh3uFUOQxI91RM9Ni97IHVxObA4Y+SmGYqHxgmWVE+Cn+aSI4CR
8uB5oyTaeCS2N0huZz6MoDoqSg3fURcfQCRSMc7QwYHDtK4cBkXy6Wx8Rpu5mm5yOMXH7KHt4sbv
TZKsGQA5g3EhssDdGjWQfDGLSx0EnzudMmVc78o6P41kVlZ5/FLRCXBy4BsFSIOSbg6+U4PgTvok
0ssgD/idwpfWBcWN1L0N0JBTNHpfe6e4gUpAS6GPXxBu7Ea1U5XZc0V7H7huiu0UKnFJDFRFprGG
1kiDg5FH5XZQPtUIX7n9QafkVyYExXjVzraMawqBJUtVcYHkcECNdO5NIBiQUymfW8Z4k33TjP4Y
t/yqdgPHY74A//XTAYeGET42Uv+gy+vAsb9iUE9z0mOo/30YhwVTq0jlIMvoatLk6NuYrjdzb6JX
XTbrrXWjzNDA0M1YmkfJM1YAgiwc5pOpNUdA4/JPhk30bCKzgkp/FNFZjzb5MgTQc6g5xxURd21C
RDLcHmZvBLs3Z1Fw2svGG5bJGffb1pn9uGTWPRh4k9MRDntChVENVs0ajpF3CFPzc8TcA5vpZLAU
og+3rDOpVfBjdlRLz82yMaKBslQ1JZydbbOLQ+dGaXAkTTJsVYgvTfdYx8aycCkoMC1cN4g+37f5
3OwrLKzZJl4mcxNWsHnbjl/kLJJtlrOIcZYVR98Thx440yGqgkVOAKoXayUTn+XJ8TZp8WdSccX4
vWzGdYaWi75bqC8Kdh/IQSMmAyzhXCkibIe1BXjVKTiHV9OdJgkssGnQwWfD4VHMOdSY1Nv2kQ2Z
35tJ9BtGUdDRlQNCOzY5S56zeDaX+XY3ax/cgr+EHEIueeuLGjJkjpEsthEmXwJ+nfrMYo0g3/Xm
mFTBCVSanmb4Y9zwkzF0/Dl53DBbtNc/6vvskWYQBhwo/ZljqqsxZLJnqJxS/DJDNdup5qpRsp75
cb/Q7ZMYwu7gdQPd3h//fbLsCI09Ot2MLUv0dZ5a7lbWKAS/Z2Ivj6231o1mlNclpz7zI288M1Vx
yBUDHJnNn02r7Ray26NNks0V1wKdEhxFprJwaNKVwLoKpZ5EG1MS7pdmIdNfqYQ6UwqE6+vAOp5i
myaQBJy5bsKZEzbUxkNBbfi8buzI2bmkvh6RrfMXAlcs/IwpD5WAxNgCbaGMpSfxPq7wmmgMiwAv
xmGjO2WzkEIYpxXi+3yZa7P2YrkBhnPXtoyo3OTBrJXdeei8D/9frPc/EusJgaL1T1H3P4v1spcv
L/nLX7R661v+0OpZv7qeawmmMAaJwz9r9Vz3VwvUmenoLk4ktmiQ/9Dq2b8K4dho8YRpSel4zg+t
nvjVMAirp6oKnlaYnv6/0erpf1PqWXyMay67wRTVEP+kg070yrBa09KOwNq9veGOydacPVKyBhrG
4V7Pq+JIXqfYhO3CKySPaDv31Dl/+s7+hRD+X+6Gs4gP2RsqJQgQ/yKEn4m1nlhDEKpXlYtp1nCv
8LN8cVpip4vOD+vEIHKg0nZIVJilCIbhyBjN/0asrCOB/EmPby/fhqfrpmkZpuegsVzEzD/p8V1L
T1qvN4OjaKzKD4ivXVLCjRPVdrN3TsNQPqUyuJOx94TMVwN33HH9zclOKTAKtmYPLRv32O6/+XYs
azEC/DAKLDvmmPCgbLHoN01HLD/jTzs2pq1dE5qEEKaHhJgLVR6spL7Vy8i9zh3b24yjNfqr1bmZ
DazxiHn9MUGBs6lbCst9L1lfS0seAkWIRlV61/qYNdeOwwI6cK+Jn5yPtpffET1qXU9/brLKAbNo
D6lfTe60K4bSxoEQjbfANqZzrE2fqIxVV2MAVNWMtfISIsjZyFK8abWLxui9Hd7Xdkg3ZBwOk0SC
o82Ddgr14psXoLEkh04sLMhd27VH4AeXQM/anRSsivDYdReRt1/70ePiMVSsN1VxEcn8wQUEtNem
1yBE+dUm5X7s6NgThj5Qd3ay0k+n/ipMT7qLN7BH/SBzc19r9Y2TfPWmlEDfISLeKcPwSEFhY2JB
BsYyPMBUT/auUnLXelcCtkdi4Hqjk4JwzEvUxnZgRrvDNeW95ERj2pc9l750cq09bDeStk4Um45Z
wm6l+bepFvlJq6jtsfR+65YfpIjg1MWfcltOh7FTuc8UEvBzQlQVIgCqXtbZg8vlx517GHo9ONRT
/AYwACUGbWKoq9+QFN6VHr4w1DWJFRjUf+r3yYciq78MTo7Qpi+apTHoN0h/byHBMYeNB15FdyO0
p61tootz4FKGuXUg1gdiqAIKoSGVMRsmt0FzdNAvYCayP+g0qA+Gnpx6FSUUHpthUxEtY+fDR9cg
R1JDu7bTxjA7V2P9BRvAPnDudLrioUOlv7KJ7dCi4JM3os6t9LGk1ired2N346TZm24hkO1ynP1N
PjtbDNn0gIY+8gvns15hUEX74RVTfJuIL2FfmdvUBp+P+jVCSYQeV5AbObyNhEPYWEJZvXjkjcIh
2SRVBr/SZX4UFONFTTpY01CZd1aOGjNrSARD/HkYm4agtFy+TqGO0AzIBsvh4RtCI2ubQtnaZApd
sC4p4bcKWK5OftYehZFDZ7CyL0XQwAUZAj+uYSxXOnAqLzPPpTJtP5KWOms2G0tzbCYxy02RDD9v
8i6y/Tqh0b0+QfX/yxRn846Ac/oqY3SLLM3ew/xh+bo81IeYmjbr/XXTqeIjaDPYzX++ZL2VLi9e
3/HjifWxH3fXW409zodEs5e+GKFGRs86DJ3MJxjacrc+ppYZ7XrLMmYoHlP2iYh5fQYuVzPVja2y
vfrxQh08NstQapjr0+sGyH1EE2l5OYcMGiW+0mZLHBZEpOV//f7g9+36qthDfzgPIFjXu83yzvXW
upmlck3yg5a3/rQnkxDRMaDN1rVUCaxaT77v4Y99c8EZIm1Yd2F9dFp3fv14Z310vVmvu8sQwoQa
baglaaJgy3xTYG43mL0pkoX6lyGlFWuAZzgggcSZRehqRy1oT6ziHbFMh2EQxGTSs23GBmzm2D/E
1v9j77yWG8eyLPpF6IA3rwBBL6+UlHpBKFMSvPf4+lkXyi5mZXdPx7xPVBQSAEnRgcC95+y9dvsO
mmOAI/WEbv9c5OaxGIvhzqqXJ13roSOOKDhKguANtG1BFRFzN/f5XltaEHTaJB8kTuxEyYU2vuFm
H8jhvS6Zqm/EpGoPVnJPngKTJu0mSGVnP9fdnRraRKBAuCL6w7f6SHOpQOubSCQHGmEF6dnWr6Ni
Ds5F8YoL8WqqUBgRawA4VQK7isb4oxuYuhdmsy80ZO6B2qBbMhIyF2XlAVdWjPCpupamIDouUXbQ
h3l5VJEJBFL7EyCAv9Cd9xum3x5GvJTTc31X4BJ3p6BlYhwh6Ik1qtOECRi0aWbk4HMVbuYFHzR2
sKCLE04HckvihCP7EJ1Ij5xIm0QR6FtxrnL6XW4kQ/mo+f1+r/sbM+rLTYwGdtu9p1ZonqHRVECx
igTllJg8d+KiReROb+oLQb4hwOIe6ha5GXK3zZ1ZGP5iYnDL6dtsKlzOCrXZDuRd0WA7tRO8Uosm
IHCYYKOCat7G/Xsz5h/6svwY5OabQXH5Xhqseq9Kzt5JudSFUCNuikwmVIv6OF3GpDzpn4z3HDdA
QVOS5+QO0UxxKh3eWlFHtZpe8TQrLn3g7+TsNCjuUyyBTB4ocXMCIL1n6FDnDQt52AvywZxkDrce
qBcH/abNbpFmEsTObMGtqugzLodjXisno6nfFYrJWzoyflXfgNV/iWHiU2YhItGq+yMpX741Ao0x
+7diiNUTdhHmfFk97aEjPSg9NOkBOYGmxBDQFfOHmtcf5jSphANQtcLoDubcgcxXVifFnK4yW188
sqCuEdAB7DUojasSCZY0vTyiQ11H5ghQ6ei1loYoy9jPhnpGCb5jiIGCUEb6KGD3ajRv5ZDxpm6G
1V4tt4qqnup+mPxwjqj4dql0WzKaOQzTx0L7BclyuKCyXbbkcLzGJVJ9PczQ00V3WZz/5Cd+GPAe
x6mV+1ZlEEWYb8gKo4pVoKsqm0cTXvRwb+uGb08kvQRgYaRGfWuYqWsRJDapQk0X29GLFqPGkSnE
oIFF/17dJAvRQPVQnjSVC9QUeKmD03KgsHeOm/BWjoDUGcv9YGr3cw5MLtBsz0KpccICupWG0PJU
85aR3yE1QsR8U7mXYjpqZjjdNwoYAVOgu6VF+8ShzrEFXaEkYaGwcsS0FWFvufw61cQCRE71Uy9S
AMkWutGVulrHXMXS+GF0AFM7A8wiIKMoX7XqZkpanStUHRGM4vh4OyV3OpC4dlRz+9a26lvmsSjY
Jd1l4PR9CsYrWbeeGkwprpNzHErH2kZdtYzz7RTTCg5n+y6gqW0owyOwTcpTIlsDeC8RWJJzbwXg
llH908UPQTlaBhfhZm4Bkaj7yhqeExl8nh0mbqKRnjVEVOXSGhEvEe61Fp9NIo8s0NLmEJNgOp/N
DpGqIcnnIoMivwz9qVnu1SVSadKAOw2D6rVC6u0CBX1K4G6DrtIerYWyI3WSOIiuKK8/zon5YU/y
2zx5qRR8k9DGp3ojQNc408uH0MkblxjYMyLj92LMn8sKUY8c7x2UfWiOgJ+Rlki42bWVZeRTwrrJ
r7Pa1Py4mJlNiVvWfV83K5nJWMqEBFNWjzUXmX02qC/rvYIqb/yqnxBNcPm/JiKiR/nKYdOpuMPD
gLyCBBrb9VLQnVEnSmxRPl9Tu/c7Vcr9rM7g35qOiNwzqTw1Fb9GlSgWq3ZI5cS3TwMFD40tf1r7
oazns0birh/FBXguQoGr1rrSOhVSicJIr1yUaWv1cD+rTMUzwiUtANx7pUiPsWXxDsUr0eVu8c02
yDmrIqtNBxlFEXm4Y7Ng3+8N4pTiz7BbiptJK1kQq+3qw/A2Rg2l09ShG1POFZLAKRBIMu0KCl+6
8G8JOKZTuxz/tfqhOiP+WWl6lSptk5EaxxQpOCfdZB9yiCxtTFusKOA1G2TJq0t/becYhkg5/JQk
8ya1NKI7u/BmVDWNi16nXSsok6wgy65+yPCGeUh5kEvzoJZDfxyN5konG49kbfnOyFT5AIEhP1eI
piNbanmsRW6e+BKrPE+2ITwDEk8J3pxbZfbtmtDtyhgOc2P5YU6lSCIfoqcHe+jqilDUdiyupwjX
SZBet1S79spc/4jL8KjphFM7yZgenWm5D/pxvkbRCVyGEluYp5+RyWt00p3WDjxNzpGVIju/Hg3s
JygEGDQaz3XBeR8G115R603ZWd9tg28layaqgCaAcbWRD0MqI26v5mNkFzeEawYHCuGNpxtFgK+0
Nrj2g8hXZmK32rI+OXN0KDp7vKaDMF476vgx2q2+pfXH2GB5ypyZmuIewDmToY6Ri26lsyfjJyb/
Mf7hhNO4R1KTnunvbnLED4dAXd7tcro1nB/AizgsaOyLxSAWUgmXDhQNq22v0Pdeb9LCnsZozYyO
6mBFktJXEzuJTApol+31Zr1qqgwdKveM1tuZyP/e9P5zJ9aBTaqRn1705Yhjgk/bFPXHdS0WtcX/
uLnepRGPWNcuj10fdtlc1y5/ytaJypwyqufrX17/AOdvQ+rsQyDJzVESBct17bL4j/vsQmCO/t3j
aiR4GFNSrMRL9XWP9W4WbBVCL8QzrYu8pn6+rn39rctTxarzz3vq0SkPaKphwexkC9a0ePhvt4e6
CNdd96Y2oTC/Pd/69/q+f23sWUXs1HTgUcRzpjXEXdEraY8ZGnqkY9+yRWZUQJMmkoqMgaeWPZsG
SSVliDNOah23S2fyfZniHZIQqn2RDmg7LRtbIZZemI/AEJIQgiZ5283CUd1DgohMhPmwjHLyeCzI
T3CptzVhK1dgQJutFLXgEcXmECrZVSwJjUlkTNuxGvWz0mpPiWzou4WqtIvFUyXIeTSqDXl0+7ho
lINt29rZgv1CX+jBwjMU6Rj8wLKeE3qs5ypqIk/GitgpkYnysR0OdiPfJDTvOoZF6HNnXp6L6pYG
CNnZ3VKe5+H4jYn4ch4KaTmva3ajMkgoHa604gZFLAqNiHUGDyBR4193CxdlOWvmDEZewdtRaOTF
8EoW4zvV++IqiSkYLzNzgjaVEbJqwQYXvOLLHQoZFInIkYLw3ImFQu2iTXD4JXVNE4Ro7U12rUvS
lcpM5RiSsH5SSczgwsZnxB9kOs/lZcGyxNmUGIwwf6yRQHBe5h5NKI3nVBoJRUzxMrWZKQKQqpxp
ekaFYYqfLLWprhab5AmYlwii9eJnhBAfuWDltk5b7+0IwuwiGyfAsfugZma4ZKKl7CT5zpzit6Ce
hNk1fmkcM96F+CrPMj6l87q2LrRxBpBsyIunYmFwE1LYqf1INPHPw5KSdr/eC11xASYMfZYCO+JU
54V5MjSFnFqUs7Ni/XSYzp8to2mORdgRXMRWL44U5hfUKXUTHcRf+yKL0gr0zXYY7yuIRG6y5Pp5
PbDWNXsYw21ikOQNY2hm4NjBCOjNvZEvmvBfabs0SZ4Xh+C6TehNqaGcLXHTers5VtrZBocmPK6R
yluJx9EP5XI5GBUzyrnsThIKNNcycFdN/EjOqpxL53UtC3HlxVpMRH1eEYNztrq43ce9AZNLM6TC
z7L6mUDoY4Mv11cFKQptbopwI0vPmtXBA9g5+qRs171AQpuNqeVUeEo7OVt/3XO9+7qw7FNi9o8U
OtNtL7ry2pA7G33mSgxZVz5Hgktli8+wEwf9ulD6uMTHqFRcWysmgkZyWqLx10KKwwHXndj+WpWk
ZBazdoLcJbQy4oZePKRM+v5vd1xvWv/aevu6CU8YGHeqKV9Pc7nh8qzrvsum09XaBuYr6se/v7D1
fpXWov3qn7UEcQds9jj97aWTTsAUADnretev13d5xsvLq9dXng1UzgJ6AfhheE8jB5yjI4+93G9d
++Pl/bG53uWPl3H5CIYu/kn2+lWTBPku1DOZ6y5pWQhkHtLeOtsjUsoceS8x6nFxW1Jw3muV9lJm
unSdNGqBV4DyJKP02EthbV05ZBWOFsl9QemcNHn6KTcSsm9ERS4Y3n5TGBkqlUxVzxQfAWsu5p5R
fYTZ4CZMnltL3mXULHy1SX/iYyTuzHQcTlLMdHUQ8a7Gr5NA+t6tYBCIuWX0it8mxqOLnqTF+TBO
y1GPVbIUu4ojGO+n3sPKKWYZcXX2EjGv2VHdYDqqYb1kUz3wIghjbBkOGg5GV0mBTDiHV0tQvOby
bD8P0VvVRduqmZQbYj0QVDV7qRnuCkJ53Q4brQcttPcWe2j8tEi/RzgmmRUtRI3UFJLGXvtJDNHP
tM/0g6h0ECCKbaSbEjiFw/cWw1puyOZW0uHyEWiXKM/M04xTNmf+wnfpcz4P/KBUKKniJDxhJ0TO
ETkPgSGrXpkgPpZymwbAVG8CQvIY95NoZxInHrRMnXDNGYC5vVoeDwU/wXu1TA0q6DAbkTinO0cm
NKgCbj817CpgvFENnjxFByO69LDm1Vb+Mdbtaycbypa40Q0poxo9ypclMcKHvE13RG2aWw6Sq3Hk
8l/qye0AuW5rNdMNyObrYaagw09ZP2b7ZdJTpmDkynZmgzqrg4QQV3AfpGJPysN4MpaFeJ8bshDb
HaTfY+no5hmx3LIpSzWiAN1X191rEpj2eUT++Ng58bGjfHkoh0R3+wJZL8UvYxvRSfXQZ5s3CEgJ
Rs/1wtXbZUvf3bhXkhAoZIessTSvRmlUrgI52CVVrh2JaMQihevuVMfjh0o81Y4FzJg5m/dTN/Y+
tTOcgg7y6QAfrUtqB54cI5QODEjIrook/GIjMTc5CvjEkpRtpENNoEYm3SFCu+5tNM1mkVPl6Gmm
G32l7ss5+dQx+t3Ieum46CNFpY2c+XjcAZnpt440jFs4uYbfZ+MPZn3gJczFT21DPRA2dUgVs/tq
y/0/oeW/EFoQnKl0XP9z1/d5LjnThb93fX895lfbV5H1f8iMCygUyfwtS4OA8gvRAs6Qm2jtahqN
4RXD8qvrq9P1Vej3OvwHKMlR1b+6vrr8D1yYliLL9Edly1bU/0vXV3RTf+smyrYsGokaHBqVrBGg
nn/vJiqL2qaNU4/XWv0S0Q4iu6yWtpD4DJ3Y7f8COdP+6F3+y7P9ATmrQ426wcizBVfkgw6u+VTS
qmSKQK6I21AUA3h5Cq+0XflIP0R/qfz4I9zFB2aZkMaQm3nReXxSzkDRD4ADUDhRUCTkBhbl6bcv
8d+1oU3571wwAcgBRq/RldcYivDlyX//aOgWkV6e6coVrWfM0fXSHguxcLhUcNURCmxscgSLU5Oh
RPzIVY70CIh2mdvXRnNc1UPrWhI6FG0mUXZXDWVT6wUCWtxhpKOxGJQFEZ4uv9ZVMR2lcJyOmrKM
OI0I7F33FcFo0oCiPEKQCpPUGAcTA99hu9gwqC99EaR6jJihpie+rpBKqwmxciyX1A5X8dG6PQjd
zbpZycNtYdfjlpE48hWDxk+p4CDRaIIcL4tV34TEztyGS3nNZas+rou8CRSCc0KgLf/c1SiUiIAt
kEPHh+RsyCOtjrIwOvQWvTi37ysAJmJKFounNKxR3Rd19SWBIggCFa65LlfZkyzk5os+cF2GyuON
dhMArx22pZjH66tJQoiE1jXkYfVx1Qi1JA50inowxNz9N0XSKkuqxRxdmaRqMwoS4EUVZK2T58t2
qTOTgX/xTCVt39WyukNrSj9NOJsWQ8Zb1gXbdRfaKBm7haqZyOXj7zb27SOBA5/2kNS0r9lad62L
y6ZSJy+G6JRJgjyyvt1VFUVpcsK5I975+q3YTXi2iFOEk4MBZH2X61oApJeDUOyk8lxt8yV5uLxD
NcWzxGiUN2utIilZ69/BQ6Dor1F12VPFQXp5s+uaQoTjnp+DPws3hCRr7XFdi2v8DIOOcX2qw61j
GU/rbVkchIe20gB8UzY2JYLjpxhIYET/mb+tdnRV+vLpaxNbWXHkyimOBEMYU9a19ehQGbXsRxHL
KPavu/jGbcJqOebD1YNSC/l+HWT9At4CX5DdwhGfQsk6dg5VKh3zIok2whyyitXGka4Qvuq59mNw
qZA+4gnPCtD5UbfwsyNvsMRzrYctRvhfh/Ow9He5EXSEh/91vFZoVpn+iaO4LUu4xhhh1ldTri/p
rwU2ZewPFT6C9dagpSwcl4uxH8T8JrA5VeRYmvCHsLkuAK38vvnHXTKBS2naWdrQW0WFJ8SMVP5o
bhtFY+0IxNvRCELsJm5FTyb0h3/bLKBBuo7TxpjCsWm3mUYghgZd0V8fYtKa96usf7n8+XWto6O6
7zE2rFtN1PKrm6gvNjqf19jyM5/FYl1b983VxOm7wIlGxZfy57pzAYUBwMlBMbPe/Ns9O9Qgg5Qf
AD4j9RR95XVt0pOqeVlX51B0ltfVdVHbxhsOv9Fv197t5Yb10fVl5+WvrfeRbFpiWUG08vrJp399
/CYlXX526n2PffJQc52lMz3yDYeGOEVh43f240K85PrarZDjY32/60LVBobIoXz6ulUnPQ8FIrER
mft1e0QAXNxoz+VMrqyZaOeAWAtUL5ym1vuu91q3GcD/+svr5nrDuu/rz/32mEISXN4xwy2kWjtN
lrZTIn5k/+7PXPapWAMpcDTdO8Re4loZ80fiMLVHY/SVzHpbt9AdlEdZHK9ZtADhFJsjAg04aqxd
Fn/uy4WBzITDsJP4NHIJDq+73qdYos9ZvPl/+9j1YZdbyvVxl+117c+n+vtLCns9kh0+hlkdoBKo
nyVnM38QF1wNlrQ1VdleKuQXPYgNPxGS23UxiqseVg8yCyUCg3cDyiijDjt6DKU0e0vcDEiXaT+N
etNzomBhG/K9lhCG84cBanUS/rGviOuPNq4qf/VEyVWZ4HxKUBuLy1wxdrnsd6MKhTkUemxx8K+L
1U102fxtn7jqNWlNI6XMkCwkViD7hNrxWxtJhuvnWvVaY6HaXudb2IAHvIblNm26Vz6O4SApMvnI
UbaL6cW4BVdaOR84pw8P+o1O+t3Xs6+WNWv9BdU61eEpzZk2T05J4AgfT9Ok/mzU1r6I485Xuxo7
v6j1DiAMflV1I4UT07qAO2hQXg0XeGqIsMY52GMSXT8lAwZ8SepytRxa9Xq1Ba+fEvAxjHhWe5M4
C32wtjX8fDQ++0SrTz0q4Xmy38gnCKkfhHTR23lPnEOv0CDRw29E+46HVkizJyG/dqweG+pQBff0
uevtuk8cDpqqZ/tmSnjBhME5h1E9jwqXkLa2WvLV0zuE9k8dY915DtNjPJ7KRkmPAwaNnRFGB/Rq
GGkIa/xaLASzoxtM90M37zGz2deVXYiC22NNSXybzPlxGKv7WGGAU6LR2xhIhpugsO4SsjE9VQi/
VivguhAn26OTT/nxso+AK1gtWQFTmgLMcV18HQHramymDILTkRAihPPMNqRrC7SpJ7cLMpOIgmIw
QrJR08HtlvYwEHt4000GcNUxZbysMm41e+vGpD+9q2QD+IGSK5/tJOe+Ki5y6wLLMFdp4YxbNwtt
UHYL1u6i1N+rSbmlwTpgoJSG47pWJ8izlChCHAjs4ZjzDhDCLXwzv207Mic7klvE7tSJ2q/bCKU7
DRC7dpdd6z2+/ga2ZQonaJgdgiMQG7biIlSLRZbhyPfW1V6n+BPEQ7cBOM+ISB6FoXa9a5XyPtY7
rWuTuHKta5cb1vt9PWSZ4vcsUVGZiGewyHXe4TPfmlXBmUAs5KVA/bNuc7ArrrIU+YYxW3dc91no
5mhBUUGe0aevu9YbI6wKpPJyN/ABoTfUvLysb3A3Qtki4NU+UJ64hQ6sY7OFNqar0SFrgnE3mmGK
1Xvd10Fit4VzqGJkvu4yckXaIAkmb1rc43LDZXO8qRjhgmHIiCR1h9EHYsIBoIBV2in2cJ3twmTb
acSb+waVsufiwyYvc9xgu5DUXbsxH7Nrph33EpxBNXI3Q06p0o2mXZf4rKgBYSAMzzdzc9+O5ya+
FrOkZJOEx3l46tU3yh9ulO4y209VP0qf9ORGSXZE2OYSlVhyy3edym9mZyknG+mjFPD7PhfJdT2d
++m8kDPtQGM7ddLBdjzTuAupnQEPjQ9pfkjn0mumbcD72qKhOtueTp0IZMFPmty1n3+C0Wm6XY+7
Qnpt6ITy/h/IaDGSxJPnmxnySvqsEqAMrGYTfYNUUv+AGoGnalAf+8in86NjtXUnIsCQ4kvEVrs6
mEt5a+aHXjA8SITCY3FjQ1T41iS3FMWyK3lbuWfjWL1BHLqeXAhuIHC85agdDS95nc/tJvmct9ob
dbjBLzfSLeRuDHTTq7NDE3FQ35U7wB+H9AU/1VO9sTfT3oFHcaPthz28SDe+tXwTmeYtk87GlQ/2
hnzTffWDPOOoox0N9MFPdZdsgUA6wJkxz8hCqh6lzH6kTie5weYH7v2b4mBsl0cTVY6f3knX4cf8
Hj1Vn+W5Pk/M/L3Gz19gYWLfsb51xca4Vh/bF33z0e2X06F/DQ68KqqBu9jjBTMOOZa3R23aWzsg
KrMOB9Avse5Ym4VITJSYvlm/AIuIo/sxpIGwaRoULPtg6+BXy/JdTmPCsTzzAcEXlX/5XS/viDOe
v4flFuMrQFGM8VPuYmwa+z0qD5JeCEtKKA5Mx47sZiQyil8pHSKp1+Z0tu4c3lZxML3iwZyO5Do6
fnxQSL0MnrVlX4a7BckFrloOjm89ZdFztAfJtSmuwu302jle+66e0Z3k7QawahhjHN3MD/hWTWfb
TXuC48aAUDe3NO/RohRvWnWSl+33Lt8k6l2REsd+PW7lnyjUsY36EVdS8X+Mv+mH9Y6EYxi90jil
lmvJp4Ch8OhpN9i90qd69k7G44Dr46Rsq035bLzTN3TbxGs5ks7BfShvrO+gJGdshq8OJmaQM4mn
n3R9P7zOj051VvU9ChgfidOr8kHBkcqE/MMpvOw4vMkclfVZKT1GP7sCGbfnhAfEOInpRZMH5oUI
jzZy1edi14GXrFzryfwx3OW39kt9mK5y2a1Q/RZnfv4SrctgMz4Mpgt4tH+nZ/gBvklX4Hx5Qbmh
G5TB/dN3vEL+fDYy6ffw8B61u2L2IJs5+R5OVPyB/+xN+pnd6n7pMUl7JEfzPX0kvZGeOBQY0+28
4Dp9rp/Lk3xHdSDcRn5/QipkXpf7jOjoF/SG108gAx7I771NPoratUCBAVHYyJ9Amc3jtC191E+c
aJpv3W64g3dwkg8pMLAnCsjDGxai9NBuQAL60otcetYWH57bb/pHxNKcCxXCFXm0O2SbWtl0QCc4
ZTOBuBte8wPKJNXhLbpYD+kwbjinPuvKMXXDhzLY8NZLP0dx76rMfkdXddWtvS/unO/pxnkCTrNZ
9ukraU1oyUAr3GgtbCrf8ThpbsIjeMUR/JgHbubMzy3ZUqTbk5JtPHMcnmkZoPvzKUngCApdNdkt
1wkG4mlr7Ka7n+SRnJl57ov9wg81I5PxttsDeufM02x1xyVoN9c8mbCGTf3AZ3rAhOmmeLNLD1bZ
HO5hF4UDbL1Nws/61nmh/Q9erQw9hHr4qTSOfNVFRr8PUGlxHO4Cyju70E+9epd8H6/K5htzrwRS
DX/R2RrPUGqQxlS5R6tyEx7qc7DNj+aTzmvekVixn1Lvxso96wSZD4Ud1xRP56ruhZQjAw908cd8
k56dN/02/RZehbvoR6F4xjUgwdG7XP5sYvIQR4prosZpIx+ybk/x6CjrVrOLtOBasRnYdGKGA/ML
WIeYG/XjCNGxNXs/Vu0XUngYW+91c4RkUsFD06iAHQfxkHUtFBOSdW00tA62jLh5dORY9hNYZqkO
7jcW98GzxYD9Pz8aORqjmFZlUtIZyabsTS/t0FLb1ifQZYsJFRiwI62dX4ukwVsmaUAR1rX1hhYq
sVTKmN1ru3adsdGP4bIQcpyqB3rlKHUk6HmLzplyXcXjh5LYqACgmXoLwCtiwDnWAZHd9jAdowqU
METZKOG8K5Ct63ZgcROE6M2cpvP+y2C5ei1X6+W6BmCUMfZlu6HouIsj+QRRA8l/1oDXEkgfWSys
mLHtunbZpzjDuMub/paIhE2scPCbM18w0xNmujWwmA3KfImcqxvoAPIRbwdjELNQDgkg6t2XxFsM
qLvUuK5n2iwXH+a6Foqp4GWfCv9uGw3yzVplm8TscF1rVpzFZadutrFrxbD4VVGTM4GEyPqi79dy
cCdKgusa1NL2GENZ2ueR4ynYYzNZC7Y2oWBcPohtmSsuE0gY6hOJP/TNNM7H/dNUw7iDL7qVjAkH
yl8FJNku6CKmUAmLglAeNxawC5AgaAg7LMeIcZiug/cw+wHhlNFrX5vyCNPMZqjkDMEj3EoZdu00
MmZblMeqsestPYDpSB8A/7QyaTstho68iG+80Y3nnKAQf8imcvESUa/TU2hpqDTBoAmgiiO+ucvi
sm8Y5Pmgoh8flfwIQwLjhd6X82bW60e5BfDDrEezAnNP2B+lbeEnFV0Qz6D35sWidqy3oor0VTy+
FJNVdXg1DDqssgQiDkKSdixmQuEEQCQxcUl0qAZpp9KLLVvteWhthZkbCzlP4GfSmmvxKftrWXX9
gtfFZZN2fMybZGIoMyZfv97VXCvNArijCFYKDC0baJtNeacWReevhSirEjPJzjBUNoRXMCSpu8CT
FoUK3VphXa2oX9u2QKqszYn/b8b9l2acKuv2/9qMu3pr5uyteP+9G/frQb+6cRaNNeISZJO2msz8
SKYF9asbZzn/0B06dY5hrG01WmH/9GA6/yAYRlEsW7Vp7ik6nrv2V16C9Q+Ig6DVTcPSLdnCIvp/
yEtQeDe/t+N4ftkEL2vLAFrpkv8ZkVJgDGjyiJS5aunHTT9QsEIrcJwtWRBc4WxPagolnWsuE1R8
3KSfHLPUsmFgMQiYzXcnys86wlYXfup/8x7+i0GUdqPGtNRQeZu2bv7hzOwyyCfSYs57qSWH2dJ1
vM84eIxuvJk7PEl63jzNOvHHObwBpNBuZTKi+d/7cqpoSP7WsBSfkO3wbejwI3Uk/n905To0rRT7
ognQUU2w6TDLbl1x6SERxvCs4LHCZpWHGuB18+NHQtXJJ5gX5f4zKXzMvIMRBILyUKLcVRNo9rId
514lZ69Z96pLVeA5La9ZiuzM+28v3PjXl66Yskq3l5gn3odDT/d352bfQ7YbZqvbG4SXElb8jPCk
IrVC2yOzw2E4Ieyx8/hkRYlMrmnDEBahgLl8jwkKpM2X3Y4TpZ/1s14QWLsyUAjQP5nH8+2JkQcs
NubfBkV+nNQIUabDFG8IvvMhafsk705WwdN0UXzXcbGlPgdHZ6pTYB49gai9OoOwsON9bBeIpPbU
r/C7TCRJyxrD37kEcFll6bK1q3tcyQAfdSXdmhQAwP2O/mxJHROKbKMRbegtumcX6dUUN34g5+PG
CaQMXAvAI1ulnTAHTDCM4qD31UMYgsGYwsqnEJtBRDD5ZooWmqmBKSJW92nDm88AXWA5rl4tIMFU
tBi+DPkuyWUgDQtab8MZuRhGQrEmPklx78ZkfJAQf0xRs1t6BtCSKPdW4OdbPZg9JQ1PlaX5CqrU
TdSatg8OLCxIBIsiKLNZoOM6UMNPJywhEedDTgCBEe3UoH8NR/2ltBfGv+IAD1SbAysuAD07GkzR
pILDyRUrT0+WWf3EM5puEH+lGxDMDkivGx4OJlCHylwjp9tYOVOiBXgDI65lGydPSMnAZ1vSPnBm
flXEH1kJRpJ2qW5rM3LgIeGFsBOU7jDshUGLCeKrAjA/smHRSqQ5tvOuGyuZ8SA89op2B/HVuQvy
58O08DJ2EoN13MVMJEdmdeJNkHj6KcGfbW2ehJ9DaBuPtS6Vrm2Nz62ZvBqAJivwFpKTvgIDZoql
WV6QO4+9pqCajbhYWnrLQALfWChjPeOrmZvwNA7mNqYU7k5a8jwZ6et6S67wNQ3jCFBNf5hrvnOn
xzkAudlr00VFygK6OhoahEsSYdlj+02XIUXPif4khalfm0EGYHrYp3pRbjDBeEjqyY+p+FnXNCCs
KjzTI/mm6jatSSMiGZYBhmkzXijh5gPr8RdVbRl332SCMw4phqoHgl8Xtfg17orMK7jyj4pZbzo9
1LyM7DEYkhPEQ6rvQ0XlRbwDUsOo9Bbzgz4SDB86HKlJY/DDHOLbVHzvy6B/jjDnwXCdtWR8HBcS
EyQFciJpty4oZW9pi51ScVpqpDa9J5c0CqbNJEXWoRjhtwQm0A2tB4+kVbdtPZHrbtkbxwiu8Gny
CduAUfW09vtSHBgDhGUyACfmwDl15KbEVTESDjjAAsX2X3hEtN8sMOxB1XL/0MfaWe9Uy6gIOIVS
40jzDVD8p8RQjCMNpB8E/jAXn+d0G+blt6YxPc4cHzQxgMxlkkbxYnwqZoNERgx4XiQKPnJZ+UnA
7AVWOF1QB4J7Eeffunwk3iDjgXkx7xsJQmTdOnylNuP79TReyljD2hzsk6wHGT25khBgoJUxVEx6
GBuLUqq7nvxqh0mLFKg3ofQEbfFnb1B6zXT73NQk9DTMGkixM5z+qVc4s9nE39JJ5rupeo6P0sle
Z6LPid/YlVqyYwIGiLLnRzLGiQMciMtEZFb4nivlCu3MjybnEoEfDScRv51+Jjckmfg5JzeDNaLp
6rj86ik/7fUb6TtOzOMY+ctE1MkU3TcTPy/iIj3U/gMxYEnuxXtbqUixDXl3RbB4mG6hVGb89WhM
d3keEIbHd1SqySdRyOIwNTmOOz6UCuEa1kBA/9+WMXrXkZ4tY/qqaCDW1ydilML7nI7MCVS/5mDf
ZXL81Nr1jZZweVkPE64NKgSd8B7xT+wVCz+NoTWwFr5hhj+WdfiyHiLYbwcvk8PPtrRBokbUsBaa
+sqAOTG+j0ZeIakar07WIPFU0k9V5gJUtVw8+oQyoqICTh+U7Aa8dekNdOPaMFXcSYwUNBNsNPzv
0sGoiisf4hAEIUIzxLUCCc0GAcdPxEJIOmNUiOLY1wK8V1TgcW2WfKCMqrmx60H76M/kURPKNIEX
FgdmMHPxjsP0EzK8jDCAUDttSrfl0v7o4qCibdJs6qF/WI8izeG0oofLmxYRWdHgKIUkgIuHr7MW
B3ibGhm15fxMbCeMtjoSSIPZtfsF4mrDsd0knAcks3xVMydDlZBum8H8Tmrtp6NyUiErSJxzlk2e
m4orzzisa8PmNXBblQuRR/2ziECl1wmBEeQzB8exxtTDqRjGHwUaPlOpE39oqCu3iJ+QyRL4/j+E
ndlW40qWhl+lX0BraR5uPRsbMGAg8Y1WQiZSaA7N0tP3F8pTfaqrVldf5DkMRrZlKWLvf/9DSW/e
pY+5VdwqttUVkuJVQtPX63wqTk5SD9I0hKAEKK10nI9Z5LnfA0ZjbQajMorYdxKZbAxtfjTsgj4s
SX4RQshFXMlXBkLKkY98nC6tttLh29aMziVbn0v2CKGyQEcjdg0i8DbLjm3YLHa4QfxO4mbXOHyK
WSmStYPZgh06rz3vftP7+W2pA7SR637U2Sb5TFZzbrLeFw8kaGL77C3uqO+tZFNJUkTeU5N+p1X3
UdkevFht7ZQtphQ4HivztjlJv4vxiuYKj2gZ3rSRi2vyKlU6n/tyLLdstWyD5KxHI0BlxUJmzvmx
ICIjpmrZqHNm6SQYifqwvBENBF0yECZvWSWtUEjL2v8CnBTETv91W3BOhWnuPVabVdVwcv+UIAaQ
GeOdDazahp9zWbR+vZkqogPQr6KwIE/S2sUxt3k0yJe+nd8C4Elu6DSyH6wU86UKeNjGDWbtjfjG
94EEhYo3TdP6gOZcSF2oIYBGuIfUq7YeJqn9oinBfpHEGX7ZqmmLeaps7KM6e3yPMuzkmPMRQxCz
xaYVZ6cuq1uAvGUlLf7QfHAx9MeVYmY941w0nQ5gkeN8XBphstY8glZz6ivL4SUk4EOj1xO9xS2r
QmCjxJHrVlnAQwLgLvamX5GPbMe1WUhbWhEUhpjNtY72OyBGYZV2Iy6QZEb3oSp11/ocKcf3DAmv
rb2VQ/bt+WytmI/gcyww1NaCb/qNHYTlmFgF/TgV5o+2PngT9lW6Fz01cUP2jl5PhF6ySI92s8vb
7FppGbbaE2+yKKND3E0MnlmVsXrFj1hHHIJNK9pIyiIsJ6HikuSUpNFj6eoIpnMumKLJv5CEP5sS
M0spuM0tj/OaOO8a5UZvzQ9m99GohT1JjBOqBW9tj92EkdpbSjb6SvYknXHrzDZDc2sEsUbPglFW
+9hS6K1wmPv21fPnfQrwj126jl4jc/NLV2e3JCkulfaZjUKuzTB4hNKt9tHy0kaxfvCYONtuesu6
zN8UJfuQVgMCJ/j1J6VubvPOPk0Cibk96rsI2ja+AUD3TUmJmJa35fILsNTaNBrMmH7rzvJnPkeY
d/j3nlpUl3quHPPLUgYJ8yMbyB1ZFuPE8K9LDbIs4gluGCsj0Z9Cq+XPUoO6J61vhC9s1UfZdc1r
UBNZXcCzhB/pX/HAu4xFc0vIcnMh1Hkj+sdXqzI20UyZEUTszjkpeysiNb+W2pekERMpGXu4pZ3y
nhq8smVJKg9aIF9k33rFda8K7qxJPwLam5XRU0K6EMVFJ76Fkd7isGa9dHPs9ez1wKyoREg51Rd8
nglOJymt8Om0scCuViMhGkR9pbdZLf9zmh5whUXLDqVzrfn1avSMj7Bnga3r/hA3zi3N2UjtyX3J
AgZOCeeaWJCb19iM3uo14UD07gaZN/6V4JzrWFiska17aifntuyOs0bjarrdQz6IO0kJTkMhWpKP
LsySb6Khqim9+RcFysZTVTwpb1cz4i2r90541zmI+gu+ZOwnuU39if+IXybfVIm0Iex7jp3GBBxS
H6gtIEjLM8gHRYA81427RcGNl5NwfprF706wSMyleyoy85LuKy39vVz7uOuLvQhFsFoekcEno1Ze
9x1VTNE1LwR13XtkDayqdKZoET9UveDYwZUJPYYUgnrYclMyhjg3/jCjqTMZMI79Z9neUhhi6+Vj
nuOntMNVOCADflc78SUy/ANWnechVjrerriRMgAhhSEHThHevuFu2FXNlx4yzRYMaLTkW7VIGzAV
FrSXYWa1W65jtQ9LxmP6xMtCAL/J0/zSD4gFjKdJHwXFISXSZHa/KTVv+DF0u6a3drmTfbcWkYc9
CtsJSsjOHeIG83ZEyXRLuB2Nz0Oc2keCGCs9F/dVlZ60ig8CVcpOuth2a5r8sITz2ur+zzgIUISX
l8zl/iItY1hlbvaL3MV+n3Dl7h5TnSVGYhAyuxWL0tDv7aOmmj9ddSmiNFFpDkgGN6ZDqNocELsA
YXUVhGvkMBB3VFGpMAAi75BR4tu7to3oT9NZRoyswaSLmYIQdu9b6oQ/vHIi6LzqN0QCOpgNhK8u
GyRTWG2k/2KTROyCRqIUe2njMS3NaV8JA3VbgJF6aMcqYiE4xBGj5Cz47vEtXGFSv0lSJF3Bp1nK
dh/23DXEKe3GXhdE9hVM9FM0eFRieA0fzWhAcFbP3OwOkWlCOYWWxvRTr/mQ1HXuef1R9om30l28
Qfy8fVksmhdeSruQiQndDVGBaLiDFDkTuXH2yk3iY/EQKOPo1EKxO8BWiUucLXPfQDbhPiwu0H//
p1IUTn1xQx9MjDSIuxKbxQIeh8G1reRNBHrHO1v2r9b/mEWHJsXKYXFJX37YhfAjMLYXf1g0hAM9
yj5y/5haY1jU33kOGs9IeaWjaYej/TfnS4dxKzI/Pvz9oz8PIV0jSMngg8K9/EpbyN1EeNABh6j7
5fjPh1ke8veD/z4YQpO/DKuXny3fLl8tdtbLV8Fy5L9/+Pdj/s+f/ctRRc7ctQep+evt/XEv7/+Y
pS/uQYrytry8xvOYr7YpoYr/88pCPYPqNEFqzbW6OS0HT9vAzv/5pAS/SuYHR6x3pzsDC+XYwhel
Weu5nWyN2iJ+bnF2t/ohbE5//N2VnTdpVU94lJMRuswvwsYkPW7cy1ZReuJb13rtjnM53OGGRsBz
Q2xmhqYfwrqNfYrrt6563c7d8sPlP1ISXWNFCQbZEQ7DoGDIa8N0xnpx9O6iLEGLq75iOfUwZtTX
GDEZB8doLm2FhfzirazVlXm32CqHEyPpKeh3mkuH2dTyi+DKVRXScBwjMrWasaP7wqPEhZkKbxOF
8KAne+7b4q7WaUVyjQlP6BaHktiqMLbmvVukKcFiJEgQoIpzpBv86qZtMll3dT3JTZT4zToK+7Vh
VjluADmpU4m470ta+WPgzDquvmG6lxjJkAauahCt2mEbYbfxg9OEgCkFY31O5B33qsVNLyggGrrO
3rkmaf9U9Tg2EEH/oPlZQ7588BDqRFyJ14jgnyFrNbx3O8J8Bj/fNMYcHixf201afJ+6wxlpA4lu
nvvVhOmlQiGD+NboyB+ZaWmQVptphGeUM+MOxShw1MUT89XLrFXNRiu7AzrVl85P09OQ4Y7dEY21
syz/tznZX37h2WtNqrC9If8V4J0JC7D9wtCrHzGRGWWm3E+qPbGIFyfpHppK2Snn4zmK0TOPLguv
dAboNDZMHTzci3bY9E1JU2rhID10vxgz989NgxkvBg4a3Z23lTEvmXnynZ95B0JjsuPokMHYkkZS
Z1b5OOaeZKmmApwiYllrGBhtZaSHPAn2rQs1yPG9FGzHKzZmHT+PuetStKQQGJyawVSWi1Vkd+ja
m6RYE5kKEx7adz79MOOeDbq3KuYEiC38Bs1lAG9miCAqjFiF9LlmHEjthfAqjR3Bo/BIiJty/OgD
YQl5pE1/CoK2XJe9NZFSWm8a2B/4NULLsvqbYdfMu0Bxh+DFFMDQA/WxOfQGuO1wrlpCp9rK11dG
IQ+VBUkKzTlJyGH7i1dAv2KEwT5lIuqQ41j0Lt2IIMsQSMPHSm5v6zEsQR2agApaDYJkm4v0OEei
xf/aRIMye2cYf0XICK5Iy5/gcQSc2Ewv9dY5BmS4WT3zuK6pvmgND1Fl3my2xn1KJVbIgVzpMK1o
Y8AQk5qnkmILnBrv4sg4xbrvP/Rg11xAOG3VuuQUip2p9wfHnTfeUNo7p2kxknGMm+9kuAtE9qM+
hLui0Vque4MEB2t4wwLjAozw6ob+viOnk0gkeSnd4D43vGsYAonUPhkHhnhstGG6ahDIaFyBVFzE
ylr5bsSQ16C1XqoGSkeAET2iACgUgkS/IpCf2ZAcjCFA/zRZHfk37oPXBjiBDD13Sz04m2g80ql8
Ag19xnNy3xt4Q2cQ3QTu0g92nHQ7EjoxQCE924wwDWrCs4agf+uiiylGDefi9KfRVQCyTcRli9bW
NR6KEZV26wJXRSqlmSkrW3PfH2rpvU+jlz2ajr9T6ByOIM2RyNDfeZBviXjmfjWnM2G/5zLHJCkM
hEQCPxJgHxLma1X1QXYWvs/xta2wekkg3k1Eg6NXxe6h7+8nZZqnaKuWwLgG4JsbNQtxZfOPfhNt
57AysXWexbarYpwPbSy/eQGxAy8l1ZUpUBLfm8N0TIhwPbZ5ehnatGLtNLpt6cb16QmfeDhEgu4s
cftdGIcXvVUWYVGWbdvJfUMh9qriYUK6l7Ih0bWDbWgO5HoFFyq5DSlsxJ46zkSuM4E8zc9wvifY
6yrxXmepg0xEXNcM9leG7x7DPaR25nvbg/dK59C61l3Ql8quD3dRDZNL2PVpSQJaZMmXCopPxSgo
nA6tKHfIEZlw0CPmzPpiYa7Nqr/aPmQi07voIS1OyibmO+NT1sRfFhGWIiwfppyZQTdBMFrh5JWv
pYGdtyHWpGvsB0mtYndfSTyCTcgSxmMenJGufaKMYzYAwgi0zqRE25ATxpTsYW7M+wrXotY1bkVu
PjLbcleEK4Z9/hkwIXTUJW3ALz33vhaf29LaasRoDlHILp2f26pkt/wgUg83Au0iqvoRfeR9LNMr
IRm0dGV5Tzia3ZufeFnTI0m853TjbYjMJ8+VOHrx0VsI7ivXQQluUJY3sXgYG3lK0fJ6VXew+xY+
Nyq6uiRCx/xhjNUF58azKYZH01X21x5A+1ySjADNSGT5k6dn2FNQqyHIGhJS+3CLwpYc1nIMTGVj
Dd5k3rNFz4XTXnfJ5nElYkLm61opok45eERh22/qo1GHEt5wwNRp5YOMmTW5xj9s+Lx07BV+TP1H
6Ltfo/SuzcYOSHocR+814+Poxupj4h4a5nnrG69OGH86jYvHeYQHrcPEK4b3lXnHaHbvKi2HkNFt
8Ngm7cQe7sHgV7Zt7HwgcLyjjvgkjVNfbiyg08yX2zSONvYY/QRPeZ6epyijZ9QTewPiaYfoBbMe
WtUcPGs5EwqWpXaP9wOt6mnWMMwcOPFTxsomsDX385/FHN215cUH1MnIR3cSedMSjMmsWPvZsJK1
CcgS+VX2ZjbIA2Ryf29pzr6+b0dY+BrOZXWiVytDps+jM/0GE3unVNnIqvqqxclPuAwLtqs1+MFx
Ko10a+cnkncOmGCDizYnLIrCnWvA5MQs8mkC4PAGJ6bDHg5dbZPemCZynRnexZ5IsEc5j0dIlWNa
L+EA2w6e+1guoV/QuJkH+9QmvrctMujH7EkkL89ktoQ3OcrfFW6DbtsQgmlE7kY3tjLXnNM46Yek
KlgNMEViylRtWn/8bFLsTxt2/cLmItRTRqyQq73qnBvjFgrZysc2NS6989gM33Ff5XvSu6GbYWUV
FtBncXz7GDSutYHckBCmyXoMhu2AKdwm9x2ShLq2JvAjJhvFlUfNS14torFXMjfh0dq0F3FRbTCa
Ak6vszd7sLyTa4AcJ9ozCPeTqymzWNwRHHcEozUhMdvTcGckxvNEkaSQl3QD/wFAmXYQcWup4vES
TT8lI5FgrH5fuA+8IW8X+7bqP7rCinbgS6SXjd2tZIAaj3yk4lKW84c+FsOqLdjTq6k/2wNER40d
W9FCy/K9N7lGhiR/7wKA09RynV1B0jKxPfxV59yb5K1uwqH7IGdz1+k46nklrO4Z4sO6ENprlNmc
k0y+av1074r4FYE9hpHoXaYZWibS/FNiEnTnmut8Mh/TENzE06G1DqXYMi3D13Puv4MAXGXjMOta
lX58lU5wGXL/1QaTs9JPe6a+ptZzVYIvPh1Yz+biKRnlfggJijKrj757xC/W8Y1POTN55d8EL4J6
fd3hq58SWOE6/YvO9H3lY7potM6KGS+omCwAuxwbGJaYuAGlDX/ms3ebf/1O4KdoU97XGTB6wtzJ
z9cNF4jOU7gcXh1NlHTilbHHkaLutc0//tSMK1YjyCLqIQGzq1GFaDL5coKDOkRXMOcMw/WE0SM2
BCsqefWtSZCWJV7n+aKOG0kYe/xfPTjkOTq8MVahkbIS8qpGq3ib024t0quPo1IJMAd2FhTpzmBD
qmJ3U/G1pSXb5Wv1O/5VxA4FXDlWhWGHegxFqoFxcJ0AWOAqcajhqFtWvPy/YrxLVwEdZ19rXIw4
HwcqtoiHVIa3U1+r2zHgOEkR3Nd9c7DgHDcn035kHVobIHZ9q3+rF1a0ZMlXHCERw1OFub5l9buW
vzASjNbMdZ8HQDgFN86+sh1UDEQi8OgqrhCqFHiUuhunkfhv5OHNEsFBPXlVd9vlDTC4ttLxyCx5
lMVGHU69LvW02GUCfMJcV++dY0hnT7TCVv117OskpKdbIwcx4dcoQdbq9Ki3p07hP95qwKsyR6o5
cDMJadfFjUUwWCvxQmH93hH8AJE3WjVMwCaPNG++Vo8pmffr7qdO20K4ABrsftekfx4uIn1P+Ng6
5HBpgIWe2a4NcCwQCuTRO/WjiF+XjX9QD6lasZk7OhQdwywj+1KH0jWwa4NXA+g+1fXnUBYXdUj1
mKB8yOZH9Qj1moryd/zwjxcV8UP1glHzHNVT8RT3A2L1guY5aYzl6dThXHj+HMaqMdZIpudgPgwx
yWJwgN2iPOc1NG2GWH5RXEYTYLGO5rvWYqpXJBD/ulpuepNJR2SJb49i2+KuSqDB4hTgVvs40jW2
++myDPCrFkWG41+1kcs1d+RujvNrlJjBCb+OQ8fE3IQFHLuJzrUEFq0XXIqEltzjTTXuoSN8V0Fz
GEeVd1jqYlekhL0Pjjw4Nf4sMjnL6GcCoMdmYz7RLXzm/Uj6nec9LjQIG18fLj5cCmmKOjUUgTOJ
9nZkDIFADQVwSSPfFEc0y7GZx0crKl4gY17D2Yet0xr0TQMGeU2GPrl/Uv9wBje3laKJKSpYA2nI
TJTPyc4gUXo9s4lgmhB/6yGByML70jAvIrd4eicwG3d0B4haFyDfMxWbY0E3sGrv1ZqTDwtvNaI0
asj84jigf+qr2+S0L2lEPTQ7gOyuybTJmtgz7J42DrfEsXCOk9qwatJ6WVFAKd2K2hPd13WBu32M
NLlLBHEfmzrPz5qaVxpqAgNglyE7Zh4jrMOk2eIQQCleg7FyeQMKT/l0IWkGZn6G03xGYeuqkZne
wqBoivTLrkWzLSO6R3Pg9Re/S79kWGtlH/Antrqm8uEY7h+H2jjoOQMkU+gYuIZIBar3ojKK82Cn
Cfni6AQsezcbyhQZQTs+cvpLhd/YhmHaLSyVtY8sfJSRknsuFAdp0essw0lq50PhgR2Qa5ghxKUA
b0NrjxSMSWzGNhwAqkzEs5E+XuzMsT/pFZZAJHuc6gAwYsKDdz2oYSa2YGSP+ahljnnJy1yYVyVU
sZWOvVfGfS3GBqQ0BMs21Bh6MOC9ZRiWhhSpy4Xue/G46Qp3W2PnvrXHsNvhL8GS0Yt90TD0KzD9
pMJi7typS77SPJd+3El2jjy7k2MdJ41PtSPlekipGzUfIYMzDfce1RJjFedR9+6CUnubw/FL+Ahy
RJDslqeWI/wLl8j37WgSd9PbUXEk+wb+l1xDZ4BEgrXjwy9aQdVXevAYuVmhuSk6WIFT3SwGDOv9
E6pAmBW6+5aNfr2uBoDTLnN2fUDdMovHsCynvZj4Sy9x1rgKcCd28dVSzIyBNZoglXaEDK+YDPvC
kde8AGqOB08jzS28Iwgi2wz9kczOdCPeCR/yVyT6oSCq511hxMV+GL+oOMvtlEzmHk7DqcX5NhzN
H7rBcCIesjN9IAby44yv2VBcrLj8Yt6NogZS4DbGqaEL5aVr4rPhJt9+dh8ElEYyq+31pIE6q3sh
7Li2tXx8VbLBdeWyBhjkrZs9TYSht+fAOBoROOEYw97KlUZLUfr+jFPVQHFhSeUlr4cib93MguBY
696g3vcyKCLtQHnUYqkLheyYA9vEQayvUjU9Ru7AqKun0MvEXUfYthoXLUODOmMuR/lxI5qJ4a9i
Lqjv8Ca6OLPznMMgZNjD4IYbGPeih7az3pyEBo4cDJ2RY9qX554MdraDHTmkzHyGLiUfgIlA2eFo
i245vIw67g61T8DzDC+usKjK1JOgjwRbNd6zqrw1mfOSxvCAFMuLrYPqkWHZ3BagQ9zAuatE7NgG
hrn+W83PFmLO3LMO86Q498GbACsmliJkTkuPZscEjIszvQcokupzxwj8jTifk0zSG8qEi1VxLRRB
/KEN5Cg1DLXNLvF22eBxPxMN2hKq5YRs+O0cdGdiwR5GfXwnvfwjVjCQ08PkEbFDeJviyEBCuRoz
GFHBO8SIdaQnsdJ1Ekds2RHEyiASvyCIWQxVScOKgMi0CBNBKnB/49bDYehg6uMhFpxzzSdUwTzb
af88M/oGOuQCcXvehFAfkh0WlBFYCJeybLZ+ab1UTaB8LibisLpx5RKevioTJzsGrv1olc4tIYS6
6ppPPWGGbM3UAAXyMUHe2xAgF5LR2vCwRVf7lMzjuxgTeEh1/bCB09OSKYqgtfcVT0uNmYhbRE7V
+YS52oec4VwdNW8pCofE4czVHjNtr/0uEv/6hzw1ND8LHHqHJ1Ee8WE5pZnixaqRHzGX97MJpV/R
OhvF9Ezx+m6FAW5S9RBqmhrSSIQzGxM7Vw3ZR1Tl22kS32oo6PrVG/qal9QIAGvoN/qJqxcgWKxF
5T5x3TwXZLfomk3hqmZnHSwRPMR/1MP8YxhZgMqE2acMYhZhA1P6Pkv2/5kX/K+eSBCBDddwaUws
dh5L2Tn91z+zgmuTGw0OLFaWFRyKiYRMhqJMfn0/KYgJcV5myKGHvAFGtDXlGxmsF+5C0nGSiFD4
Qw3UWxa+kY1dcZWk4Goo6/KiKSajF1EWhYGHKwDfOSEa4AIOHOcEt5YI0824de8niw4HvXSSdfRv
PePIQA3wJMYVNKDPc8R5+89v3Pl3Ovmft43vFTk25P387zcOjavMK2JcD7Rph4yFY5yN+8CDPEpY
GdVafZ+iScUFYGMa2EdL37BWHAnORZlwQ9DJwQqgXCnh3xETyhIME2DLZOmbIuSnbFQBNgefvuwh
nPg7DC0ZF6tdFIBtnUIo6DO2NTPOX/oaSSsHhGogvlXZFKvrNFVU5NHi8/jDtVcEh6IACgrldKHK
+hhqVmy1wuWuSUsUI4rUpTikZFH+xof1sdYy+/85ada/mFItVwtv1LRc38Ec7F9Pmk8WotdrVoMj
vAUBrgqvMzNKT5VEyyx3rF9ak7HYQqZc6BFMXY6lDRynthYalrNXBvj2O9ornrIPkTR3CzlmxoNn
Nc8sHp6Lg4MhslPaNpw5l4sm1uMnYNKPP2w223rtTea4My2SIjdEgzjMaf3U9iObanysy10UA0qr
O/A/XzPev18zlsOigQrDh8n4bxIEfFRSMxBRQxhqY+4Ik9FCP1p7MdtErkXMt7DNWMj0ukleYOML
DB24ljVil0mtUyRwxSYPp/DRqbDHxfOcxe8wuyx1eX9sKiiWS8EwyulphGlQqk0lsvPb5HNmiiC4
FlnOExrALXAgWH80NLwDMyIk0Qt1yEliKHO0FVmFHj4fmu3gkeAXYXYfJSMMj2w8eHpxSOZp4SEl
ZBHeOU11dH0Jt1DtbTaOGntH4GGoiFg+kTdrI2MMZAEfCVrwfVDD/kxvegj3KJpeU6gJs9e46AHY
XRlXVRTkqYRPziduJsEGHjcAGJbNMLH+n7guTObVffq/FRmeZSJasRBmWK6n/4ssxOk0q8qmoT4k
JcGkPcXqvvWTkWgMODvF8ODOLlbRrcdWSrqE60pzU/fxN3ty1UFsxinqdVIXX6V4VoUsTnGQ3/tO
5GIhyx9ponivVVhBwfzqz6LUGEfb7VZNL5EiG+ZPfZh/eSK6wT3bDQ0q4iD79lMWjlx7AfhgQ61N
ZiiwytKaoOym9O4Tu7vNuTJskSGfh/shFY/TDsGGtD4WW7I4trmnkQYRz6R+dMNj4I3bdsZIV7b6
Lu3NjV8XzqkwBufkQHdNUys/1IxJYg597vPxLgwwBq0dJIrhYG5ELh8bsLoD5nEphVdjoOttdNjk
cGcx3ARuJB5ky9KGeKO8KQ6+J13AThY8xQxb6GxWCwPdsX4pQmydUSOpIs2ts+8siAhAZm1ybKrA
hUm1/N6kkLNq7Unvo+8ClZuWWOh2EbirgjLKq4urMcGsCwybFp2FIm7VnnPFWvqs+uKoEj+8pD4G
ZfjKSnlTrSldtLWeFDYUZ+2PIXB+hDrG/Q62CHWPYHoO6j0w5FnOVFzKqpLWuF/hHfehiEFU/Gtb
iynTnPTb7scnmecnU49dmkQ49AKV6TAHv6Yieovq7LAwVdv4Zxl1nySScqyYHiKw116BJMLJ85F2
UyO5lCtljpnYkYe21VI6USGLc+1611SDwatYXaribLIG43HVW0IqP/tZfPQJeA31P/y2TvUdRc9N
p+cdfWQtDwIOqQ+I4MVAHYpAZ8eMnVId9LDg5Zrke+6YPcG9t6trZ8Dnlw0aTNUKU8luG4iRu6az
nvyw/BGqVcibeXK9lW9Cmj+WGzyuK4xMi/EpTnoYAFWEAEaalyoZsTut6fEbgIeIiZ7w63c/Gi6O
pbHY0Pdg65LsHXpyX6sp5XLKPyOgLTI8/XmU5XMlysukdBMto+SW9jho2PwJuB02wg6vGuD5JjQM
DL8lcbOq7W7JKFn1BlDATHlvKPpjqfGHyXiMxXDuop8g/Zq2XLZxfDKMmt2DmVFm+afKheGftJY4
1ZxknOYhSRTFjyGft9JHyJYODK6ZjL92aWmcOuhpDgnCw5CKS2IOR2SWw6E0A4AeL3dXA9mCOwRp
QBZd+lwWPfuJHjh74mEvDr3lUUtdhMVEReO7PpxR9n466WS+pDNYctqfiRu7VjMiltZ79WPJclTj
EOS1IE4CvifZYZvaw6GjagsA2VbYuyJuzDXJEP2WDt3fpAgrui7bu63mMP4noa0MiHIxUeBuZpvB
XauIPZA0i4OHddHCTmqR9UyCMDGn2Y5OHN7BKiPkuZK7VMOmfBbuph51ixCV+d4ENd/HuD3EVlEc
cxU/OwfzfVzYKY6x5kXrjIrDkRabz+l+tmcdQtePapKSzRsnvsFpvkeTnzoaGENpGtYdlDTrzvOa
v75SzgApSmvN1J9mwzV30NcOlW6Z5JJZV0zk5rugfRukcMGX4KMMk3SISVZfYquRdQQil3E6wleU
2sn06hOUh/Egw1k7CS/x7ur5e/mmUT9ZvkJRxxC0xiE+JfBkyz6ONa3l38+Q1w+27QVIoPF68gvr
XcggPY8RARjWnG/QFTuMpib9FDXlfUf/cyiH+SHyvIQQvcxAOdJBN89kfsq0QluXPZk7wIjOKe7N
CyQ6Z7+8yuVVWBgmwspovstQhSGVxOBBmWOk4pMoEdKGrsvBcvY5scgm2UFHN8uY78j0nIVJsHYE
T6eX4lToenuoMoBzg+Hh1jLg8TYwBE9+/iY76HWmEx1Tr3ZPlSpCQoMEGH9sxj1isyc7atvD4Pi4
2wCppNSdDFrGtyDRdzPRUqNp/rKGJN0mnVmfbNnWpzE2vsgfyXf5WHanuBq7FQyZaFeqgJixN46e
XTDMASU8DSZGhknE2JC1+CWM/LdUIAQPQh06C9kdfe6uu4Ie0rJwCZ+enHZ6KBpulzgwLngU+z6I
CfxBwnwP40tUzMadL8juMr66OSoAhjD2hOTU73FAvYu6qd3ruUuXLCX2p1jINyAZGD/ODFHWyYQj
lIqag2CfHJMyhHuMcgGMUInjaQtTRCZ4qeV8JCaeMMsxIqi8hwFZxtrEbZ4uL34QMMQpVoBAacbE
qqA0KxrjbmEAE3CtzCNamFlasa5xAkTeGh8WCRe+fiDAaf8dufB1IKydl1WrUGUf9OpfWey+2vn8
ulQXeT+RPTLa+8FknBe1zY8+gu3oM+6DyZ3d/IllasZ5Xld6BsLKgI1sogHC7UKNzsZR7GMEVZNT
7oY6/Zwi/LUVPbswMzLlKaQZ19XcjIjWBlfD3NnaLa9yIUwriGgO88sYbyA13hmx8WDYxC0xVFnP
XcD4q7kudVI9sX0MUb7H9CumnlWR3h3dGTCNAeC9dor5SW2fC4cc8Qus/pq1n3eRgFI8zyHoL0bc
t0FRg3Vo55Tp9XWW+U3xYRX73LVgoCNsYpQ4bhokAQIRZFgSfqJQ8yGaNuz6lNIuR6oGqDlldm5C
qssWESK+FfG6kutUZncJuOKqUwGJLdTnFLvaldZJWit+sohk5qjSV7eF20+iYys8jMAzMII8HQgl
H65zK/pjkaekZ1vxfZ0N5U4nplFpthaC8GJDXuv0oriCQiOTKMsgUn5bVQSnpAHnJDgyWclxxsCG
TCijRfmalEqDGpiHkaTPWg+ueLozqzQvdLdoQ9zh6sDczTPxTdYm9yojqE67piOIg+uiHainW+/D
UGl1uTUneZGefSgmF6GJc1gaaE+xjbvGe4Qt8TjkjbXrG1hcrVcfswVNU3rAQDvWYX3RM/CbPJqQ
ROAi1ZV3TVBt5sx6yRSgWSl1Dca1wUqXwWmIO4oWYh1MeFN0+n2D8oX/iwGscvIIq2AQuk50me5k
CIpmYqgQWikDGSQZUfi7jwfqYnVFzLEFFkkZuUpMwvnUUHUBW0jpq7Zen717QbtPRP0DadoxYr6C
rjgdNnpCvkPCi26OeQddxR6pnoqIushFMGB184xEN781mrZrMu19eYLIwY9esZWtYsRox2muSrRj
sz6w2sp3VXsu+EFoU4lIJ9qo+ryR9UvK6BqRDLVvDmiTJLT1sVaehYoI8AfvOZusB6m198KDBR3W
MJ2bOrjqkSC2lvmtG3DqAr1COJM8OKar3KTAJTvnOjhZvI7Gd90A0zE9Tkc78PFEjjDhIfBAA/QZ
IzDvF+AWfP5BicByvNZblwCwHgfEnmDfc6ukqEJJkULd4qXZzOmWFlHjEIEX35Nq9kuL7ks056DV
r1h+fFfanMKbTMlEDOR/s3ce3XEraZr+K31m3bgHJuAWs5j0hiZpJXKDQ4kSvPf49fNEsOpSperb
1bXvTR4kgEQ6RMRnXrOZ3JKYfFwuY8FnxfcxpHvkdmsxlLdosm6YfaC6TNk21sJvRsFvKKNUFuyt
M7uvy1i/Igbvv+h5/tMwIQvIcYt9zJ3j5YgQVj/SID0asgCSU/klekPYaG7eByqnlvyME/Fv5fbo
8Ph4GpQaSlBJQfaRL2VwWprqmFsImnSO0Ek0DqPG0PEDYW80bdxEgwW5sa/F3o5A61pT8lNVRDyQ
DqGGrr5LIXCD7ddG7daieRUMxoOXem9oSN5Qg9rKeCka+q0+YNUA1opfQFKHyvC1sAUMyT4dKOqd
MeqjJyTL123IHz2Wyas/pW9eGP0oIqemGl3BpO6LTeAGxQ5tqTkikwckznTYwpuY6YZaI0G1ta/K
ngRHcu5aDUjjULs7SVqR+bhMSeyZ9JqYjDdJo3UNfmYuZ1IFya9PrLc4nSEMSoaHyo+qiFU7jLCd
KdH1cAf/URGnFAPDkDcVOjNPWEMeCujUqgCn6tamjJpddHmyboR9g6ACuNIQyi+BXy7rzGJE39Fi
oKYUIg/9hHXjlEYfDQDFz9Gl0mAA+gs9EqC0MusQpreO292oHxvHJu4lsh8MTcB9vnP8m37p9nlp
FisD7Mkxbg3AWI5HFyfOTvEcFSwtT71A52uwz4kIj4YwbeySXTx2HBSmBMB/SLrazbA4912F3JIt
WWVaN1D1tr7PcpZNyUHHrglWWgPwnHwNPhkqh0hVH8S0qyIgrTpqo1uBk2THv6gYschZshIV/hY6
7ZQZ7dooSPTzkWxPfQSRMOOOQf2Cpiv8dAa3NonbdipYXZmRkpxksRaw9l0KtHpLcJCOYlsH88WY
DQAYsC76xS+OVqW7q3KGSARZ46QIomN4EHZPatRtoHpqxa1qcKok10SQq7Lcq15L6bNTfW/y8sVC
5C/EpLIdGaiKdRu49Cvteup31rfenx59DbvSTkBQi6dCHBN9hLfovJfQIHZd7l5VBQDa2aWQX826
dSyDb6KMqD3gypGFwUHJdMy9Nl+b4jkLbX2djwPEElnxsUMB56/10D90xcn14R5MTKENNsRlqoH/
dFMGHaKyWXZJYlBCHlFTKSmGirOsmCfRUh+Z0R59Ub+olts8s9Z53fyy+MZVoi93AyLhK6DwFMb8
VKIUik3tJy+qbKVKzmGEz3qw3E7gtsfSfezq6VlkxdZNnccxGK6b0t57Mn/tKVWAGoOzJXUdglBD
5kyyvGS72akhy/LhVT6p6eg1jBpqelGZUvLBztR20KlqWe/Uyofu86Xt6R7TzdxJBqIaXak170SN
ElZhAl1Kn0TIVymT+uj3YOiCbpXJ8A5RJHOrhlwuOzKqqSEbRf3wzXWMkgq4XmOY8ZwJcveOm8tK
LrGtvxc941LTot3gMHOiF/oaysqx54J11X1gH3JJ9tLwm5aUQJX5lT9a0gZeiECiHMmJ6hftKtDs
B9XpVf8hUAt69QlF54YmSVM1x96lN9G6jzSaWFlkjIQJqexrQZcDf32cJoSKZDNe07Ufgxi+dsF4
RzmMhkMa4mp/iB2GR0UBQ90NWoMzihoXqoag0WCh5cMFqU/uZ929lzEzoM10ozoXqoHV2W+B1z0o
LpEPtXmlAWq0lwS9Ow8rEwg4z9GkAWkIoh0mVrL2yGcVFA1XWWavaTVy+ZQSVJ2haKFHAewBfhwK
icgYyHLGtFyF8oasenJnGUv3FnoK5KBHTHAvvie5vUy8Rsbk2xIzxaEG4gG0N4HQdLDkiucB+YTK
nV1kPGZhCJEjXSP5gmhDyNqXjLQMQk/1KyeR+DISd3oTBR9F8TKe3AW/XMRS6Uu2GqsYynVEO0bQ
n2cR/pS9vjgCn7LUN9WQ7NW1bNnVXSo6qUlTP5L4/yw0KNETmvIe//xaEYtzOY8z61O222fY36ga
0ATqRNWbp9AAcEpPQnZdwJ85a51ojw5utUvgHtZjt+xkCxOoGT0vj78lby7Qm7+2JLdL7T9BfaBx
QS0DRL15nWbRVzWGasMYd+7UQFhxy21YYvHYwTCRGjWSEudMJbe/F14UkRZl2g82r6u9ZxQpVqPp
7+GWEGbIkekN2SuFI30hD1YzRU9D25inbUqgNCWm/DGeVYtjyRElqJyHOXrqf9hz6awmwdoTuDfw
cl4LUmr0N/nnW5q8dZH9tNziNc7HS+zP0C1D6QuXXQl3V1tgjxV/UvNYVE1pyJ63xdUsxQTwZC92
1bQX8AFKQd4gb9YZweB1J6tTMmyhRxZvkIfeKVahjOdiKYWAodilkxxFBRuxrXyXiYSScU1TG/gU
bE3kH91y7cAK2hYxLsFUOhnkDCzaPid7Ehhh0y/TtXncCcjOYyUOVlj+VIABIPb0TItuM1pht3lt
Gs0AUZ5f4qUnQAmdV7gwB/mTMdN91f15J9OZWHJrRYvNoEt0LJvfctZLqn4L2r8gOQqt1Thl77IG
OfbEkIrBzfrxHKKlg5ID97WXQg3W4frIOL2i9NvDE10C+zg6XrxWXyEaJsreiPbVZeSAC39QHYxC
3puTFzwqXYsUmjVrJOjfLjyUaAKkld6vU9t8xcuapjjjCl9RB9zNcj9pNM5qk59bCQaRhlQmfNWw
1RzAwHBaBGxzUoh6FRr1/Zw5NRkvyV/P3+JX8GN7tHQ1iMTcFipYgQl1KQoPHm30U/6i8t0iqyEj
k4yO1kRnXdakc4HCKrWllW2nVwUV5MUusp0q8+skpsamaPL3PouvZeS0pIRoxLa7LIlhFSNBTZu8
etYNyjDS1Tk3RtQ0ly91DwHXpdDhyEDCNgWS/+FyVnNGK3npSQKgKYU/uYLHcg6QDKYsvuXjkujR
TP+gxRPZTL1L6uxRyzVQWGocyqTltOB+gEIulAqy3TDfSOULykS0dyTDASuQHzoNDw0Zk7U5MJHk
P4GOUtwN3GNv+NRTyMCEJNza6KmCJUvggKQLaIzhu5Mke3m7qzkxTWLerk92qh+CR8hBZC4tJUIw
FWbqkQeU3/7ulVAg+vwqEcjjel4RnOhpIt6oORtZA1eSBV5s78ijbpRUAVqX+TqaqfKWNmSpnBhS
jZ/IciFwUOZd5VlubZslvJKxl3Dph1bhcjONabBu4wYUn/s01y1WPN6TKiaoOobWziFIIPNBiWM0
2QzaNm1Be8IHGlKmUc9HXLGx3FOUlXdWxJ2zsNg4Jk7r7SP24PRhUphZuYcXe/VzFgggpRrU09q2
HyI64Ct8/zDX4h4okMEE7D0YuzI99FLmJXfLa60XaJA485s3/lAs9aBOgZf4/OaIgW89klS7iq8i
mLoexopIdcPr8kezXktgQEdGRBm+WmcDg6gMKENGzENWULNcxx1NBSTte/poBe50D4vuUn0c5FI3
Vs8dU7KsrOQl9RijOtRkRq4P6A/w8E+VQKO7/mBZ/fOACdna5P9J0yzeK42lgHaJRtd27HF9HSck
jmvAtyMJhuukP9KqPM6ZTgjoLCvhSqivLNSDLnuZ4/zNjJgi6M6h1rnozHVAtkwXcIYGSSeut6IC
yDVmzjkO9BlInbjLJeIjG4ebujEX+jXxjfDAYDULOLhcgqeqkODdZlRSnN2i0nkVzg7i0QvVNwyi
Uar3sQqXkIvO8cg87fAKLU8gAT7zcbD8cAlswebAeilcJGM/uq5L/jWvYWPYDSpAjcv1psTeMEIB
dqUY5EjwUOSApZtD0tM2YFLCdubrZFsfAkfG8JZ07bqP+chu82qZNGRtILlruZLLnphS3okdGiC1
zUU1of3UhL5VBRT+6pqo5IsSV4nT+lorhwe5btZg0Cnc92cUqqCRyxQ+oTvkGgzzNsy+l/0XNYWq
+axIXmOHpMCqwFKKL5kf74OY+oAzTPUKf+Rrl97rjjT/FW/YrZFXd1H9Y/D6t6qmr+4l/GeZScgW
g6pDpxoCppVetUKCk5holFQIwXi1Qs2P+uurzO6K0D948Yj9nPVgFQ5FnnBfL1cmpufIA2B46YJf
3onKP2tasM+N9JsS5cg1ZrhclqbhEKwaCfoIA+/R74jAAosIzGM6l9UvF1EAhekYl+g0evFXEIcU
96aVKnNWtHrW8An3/uDGByUMpZBeY41dBeuAAg7I5l/qAKL1wvQHkCcio6APVqJOfyhhIdthRfFL
a8MK/KVPxI+kzZ6kgJFcNvUygaRRNu9e2V4DonxX7TrQfvu5rb4sHnEQqjsV2i5St4Eqp8QMDR1o
y5bObiQHX9OVj1A0j6oBbOCGsaZAsxK+f0EL8FZaH24hZTDVhmDeu+BBpk/TRHiPjCP4VEk3G1yp
YEV0mEuIXy/yayf1zfVSaD9Ucdh0JJ14GihPYbjnIG9W2vzvRgsSHs9XMNZSXGcIwcnQn4NU1O8G
wG9rdZPSGB1QNHXWeWuUshGPvQzoWfnrc3OD66EBmXfVFWXCK4lVgr1wULGfyt1K7SbOg+3i0dPM
nNiGM+LC/2oAPgLMthBoAqIb7yeRIr7vfDFMpmTQpt8iCamNjGbrtyYtUuIQq/HuPXLaUzxUXzrD
qze0d9a+092ANQMIL6XEZJY2SUkk+H4C5eoXWfMd8gzpAI3ipyyvl+1jK8Bcq/Smk0pjqo3a9+a7
LQpsOOz3zJ5gFEo5CZnZyOpozApYtOgxWJMLLZGULeOwK+mzEgoigIYkg3c79/p1VKLTP1jkZ8Ku
T6h1Mo0W7pscEEkONM2EVyOjaAWAS1siLXeJX+rbpCGhyOUXjWQE0PW3GnrEebENJuSPPaO9U/pd
6cJyHXs7cPMeGaCJdh/t1q0DNLwtrYixHKAqPUOcNmlZrase4qbpPMrq+FK674XWvElFK5kz0vh4
gtNywAfsIjVFyti+Wih6UEQmZpxwCWj8B2RLv8IihIfJTM50x7xyyRf9UWkfZvLj+7jt6qjZ1ykc
4laq0aEkku8DC5hue6aI+aaqLFiTMUG2C4lo81RS54d4Ki12Ytzu+QnnJa34yMO9J8E8ZRlYNFAA
wZBqWVnxnOmqq64glDLxVCN3kep6MgdTtSdqFCeL6CUT+XdL1k/lr+xVy3VeeSdXOkkuzvd8rKHJ
ANHV85+zVItzxbsZT3fy77HwP9lFtDdJi2kGONyH/Bv4hxb0bGqX+JD/VNT3UPhY0GnjycMmIdoE
S2NVy8hK/swqIpbldJVfTy6DXqkVybNn1OFAixMyqwywQ14B5nF6nuVEIVdwOEdph/JePyWAJKoE
UTZN8japbFva1s7Jh8kaXuElv9jS2khrHAJudGr4JRYZanuyfI/W5a0zwVeTKM8FN9ZVU3v3aiUZ
QPkgd6QTytPfTyoiEW7RFwfBwnzJTyII0Wxjiuqv06J/kXONWvvtYLmxAB5twYmKeSel2HrgOCsz
jH8G6GCsbD0+GxXahnFRfe3Kh9myH5WClAx6HWt5zQr/DANPyg9aqNuH4ZfuRm+jl0qz3qs7sUsF
7qxNxR8qowq12GgebNB53gGJ9AIZqsrqhXnTIpawEsNwTIrxCE3qFoj+czv60wp2/WMx3kc5nWQo
EY+1aVo0EhOmrvRVxbdaIbQ1wv5xaz+VDQaBqupgGBQDbBtmoxlaHyjI/1U0/heKxoYvUIn9a3fR
/9fES1m8/apn/PGSP81FffSMISqwIAhdquL+KWdsGOIPzxAOBqOG6SF0DLD073rG7h+67umOp3vC
BYTpI0P8dz1j4w/AXJ7uu0BRoZV7/5acMYiyfwSHsSLaqCP7nmciay6EQr9+f7vHMbX9v//H+M8c
n6V2ksIOnpUhry91zNXDNKXLCaLTcjIXfDyLKpT9MtyllHx2oMPL/Niqcbhj/flSdA6YByX5PY/R
ALpqHk5qy46oMIBJVj6YCFqiAS/VRtSDEnxX+1wlp6J2anXa7318dvQpSSj6zo9ROYTLWomb64UR
QjAyCb8iLB6VEvrng9G2BBDqeb74bA4i/yJM3PR6KT6PcWZxor+DY5ejfLVsBKRIpDUTli++A+rB
rDssHuG+8/xzE/nA7wjIt9sQ+grtO3l4QP/5b2cmqGbSekuTGZ22HuaVmeDIoH4xb8aiMhXhNvEc
rJfUvo/DI3CJFvUXfTfmiNfbM4ZbnTNUp8+nGZImzMhalJwQilAuecWSUpxWm+G4MObVpnrQfKOj
9FYLirAFgAyAXRFEMb7554PhyK+PghM68MqTz5YeecTJLmU8aSwnVe7dIan0rdfGZL4g/aiIqd3q
hM+zxsZ8Ri9DQxq473YgX+5h22PsUORIYsst48+tuLcaHCr+8TAWnwEeYEziO20yHgMPY8u0k96X
6kT13MSmk2/zeejz6r9cs7DkTzt3TJn4Dhib3969+jj850dS1/h4J7X5+TnVC/MKpxzU9FMtNU9D
hmS92tJEZ54sm5QcDASbaqd6qBewCQJ20ucutZXLC6gtmzbYoSiTjzM+93++wIaScCqrPX048KgF
EmLkPg2PH9tq9+eDK++Vj+Nq53/5/JdLqc24HpNdaluPny9RWx/X+f0Sv7zvP20m/ruVj+Xx93f4
5UqZg+SAMZhYgaov89+80//snT8/9C/f+5drfx5XW+rhl8O/bKpDsZOUK5FZOxfnibUpbUc+b2+1
9Zf7PsbF74djGsaH33Zq0sNEDR0KfTBofnuHCn0akmOAZ1CDmgmsP1Pa52s+z/7tsuqAs9zhx2gf
lRyWsu1TW4b0wfh8+tu+UgQJxQJp7fdPm+pUdUhtqQd1IXXJz6e2sgBWz3N1ObUJYoMr//fvrk5U
D+ptaDITA4+UGeXnMdPaGb6qzSHB+gPK6WLs9REvSel459hedZoXaR8HtQIDZLlTPXiZKaigqEPq
LLW3i0ebIgV4T3SEkBIVnZYMZ3VoIf9bHtSmJK6Ut79cxnRCnPgQ+UGKLiQN+LiWBgs8OTdNHOzS
mBBvzqBC0PBB4GL6BqDuJVjAKkrKbRHl5npq+m8pFXA8zjBTGrL3eaSdWEYRSXALkqMq6MYAfq8y
yjDZBLWDBKvPT5YbfrcWLJQLliB64AYKnUi3bH/5lB9fYxZetJql7YmSAFOKXMouUj39y33tn86W
H6fIlUG99i+ffmiP/Xbp/8FlLM/uyTO8D4UwXy226p0+NtX7qct8yKipN/jLT5Lr8Yf+2K+fBk+S
XWXO98hAsZLpNmXBT7NG5d34ue/3cz4Pf57zua+qHYBAn8//q8uaykdFvfrzEv/e26jLfr7L52XU
Pj9JX3KqsKfZJ+qa5NJlytVUbal96ikr+AWNz3n3uX9QVj/qlI9NdShR66p6zW9XVE9ztUKqwx9n
qhct8m3V1sfxz+cf14yEhmo+eIfF6OCCUyaxzco+G/orXcucTCm/gus4SOwyAIN+nPatPuJ9QUS6
Q0ZtgzyqjsKQhda2cCrZQ/iWYqiARynIRdbnbutEMCLxBqJrRgen9f0SXI2BFQ/Fd4rUr5YAhlHF
p7R9dTTvaKRVfhw93FfBlkYo3t7PhTWv4JRHoCnr7wmC75uBCGMbWzcedqiXsA72bTV5p5TOA0jH
+lHHKnIfle3XLNa+JzmNxdno/S120TfhqJPNUfsM7S+tX2AJFPu4M47u2k6jPa46svNOnTArhpXT
zdu2jr6nQRnAFXYOFvpT0LtGqKZw2REtwfYxG3cgCg5VWl8ktyktUO0l4yDtd5wrUoRohWEoYJE0
fZtRiKHulBbnmIh84yFel5n6lxxtg5s8rq70GUI1sTvaKO7DAEjnCF3ejxprjcyTv819bdoKqbMw
jPE9BtMaFK0sXb0NRZlv0N+P+Cd1nI/Qhb6KodeVWfzmdou1NcYXvX1Afe9SU+gN60OZQ4SoXDnP
YbiwNFCJEBAhmoSivbG9gGpOkNhUhKa1eyecDJmdnrvXbNB16Erk4bwSwOGENFUXksdSJVnNkXVn
Wu/Z4FunPIiGpww2o4f8733eOVe4977Y4Po2PTilfr4L8/AEau6cVNPPKjeKk1YDfLErpCrssep2
RtcGOC7NAEOLCDmpmaPp3FwXc3oaOybVWreKnWixuux9+Jc5ICu39r8nBqQJE8D81WyBeXbqEK3j
Mj5i4foyRHdB0+BFEsc9mBcAoFXV7Y1A34vQhqa0drKC2N+Oq11PE33tLONxGr2XIjKT26Gvlrv+
q/egT/2wd2NgrHar/dCiQ1AX1Q7G83PpL+VeNqgzGhugriwqRt0a4nloV1RtfInEo02KSQf9+QrS
iwBCK8F5wM0FstVFhp5XgvFEnMQRtZPG3UT1ADsH8n4QhNvRzusDJtMvYdr/rIp52lh112OCcYso
Ww4jE4q4jbwaUvAoTNxUFkK4HnJQs4/M+VS9aw5aoaOf7TJYOTQ7aWB2vXHy2+pnUYuL3Qd4Ilbc
DtsINin0gpiWTnqpEwBldmMCD2gBWqObhRpHXknn0Dim2McS7WRkNsLBDhwqFYNnMe6rBQSIACy1
xSa6XyXjS7dMd07nNNs2BiTTm/1JvWKuomgT6fN1UbaXIgirF8/ODrGxnDvX3eWMD9qMzSaQNlJJ
ctcT7a+qNvPOgFHGTeChea33+cU3xakGn3Q2kyRY833CrQiN7xPet9tgFPQ4wrlCG9k5zpOPO0Lm
4wDqWTglZv1dxaiiI4KhA0XwaG0bcX6ZY/4JYcGDyWcPMtjAGt7oIZVMDOxdKwS/bYtHs5/qqzrp
Hhor8g6LtBCLkd+Ymwr7kxLRMqnaBdakvda9Ux5FOAdalIZH0r8hFTMunvZTpPXFrlnmwzCm5XHC
ZnXoETXuwqbdVl63W5LhTTSgHKcR+eWWgQ9jBAYg8r95ZzZb2u/73g6nnZnSJeJGfdLAza7szhJX
AQKva39+tQhGkNUtmE8rcCUedCGn4QLx0ECsQF+iFfXO8FD1HOuj3Syr3h42s82UYDdVDA85+1Ki
6A6krlxVfLKNJdpryPtiRY+hBrYCE2+ReHjdmL52HaozdjIeKv5cgH7RD5gmP4oyuo6H5eAk00NQ
1Jc2qMA6dT50AzCElaFhBKJZ2gr0xSPwbm6KAOIUKifRvrOsh8EykLmK/WOBe86WqXC+IIqQr6xY
2w8pk24UZSkoMQCFVYnloeNWuy4w+x1qePsw67Z1Pd1Qn/ya+4mxFmkZAxXMV1JFaYPo+X3tVs/K
IYDIj9KsrxebDL+AzkfEehTkoymicOESInlU7yf4N9JqAIRAHj7FDFMUCN+MEv792E01kjtuSbto
eZgCILXuQHNs7qLjAD54ZWjOVRoajwYSiVx+uNJtHB6CYl+ZuKR2oqcumIGfbfIHHBlwEmhAy2gF
bEP6k3vH7+wHBLiHARn6/tapIY6MDDBGmrWvJXINb6d1PaP/0+b+2ZwHEx02z9uGzt2w4BMHKxvC
ZNDS+a01E9nBi9d3UpILywZXWvymPZDMNj2m3ZeGKAp9DPrtTHddB9wdxbH1PFBs73x/h1sB94dT
pRvsCpp91yTxlkj62OgJzfi5vaRejJaDSO7SEO5J0ST0LGZxRvwo2DDwNn2I69ZYe/hQxsk1uqrl
gjksptQQ912xn4fgGXF6FEEm/3k29WUrMhic6LKvuzl4a3r7PGAqtxnTnPpW6vxAkEvbuBOS44yU
4hCQCazCynwoJmQH0gCrpMw9m06EFkMdABibfGPXRXS2E4PuleaYL7XXG2s01aV5NLuaSvcO+C6h
XF6UL1TU8uMCvxcfyRhDQedpwm/JMfKnYpnEqvOKQxbyD7ttBozNX65qTyB9C1q76LE66q0F1SEr
ukkRStkO9KsQeUbSB1Ai6CyMe60iuW3u9c6cbjw0G9wEzkfJ2HDTYNwxkXSbbngb+ngbBmLaxE5w
sVzUMUnwQEGk+qlOUWpoqFdA+JoPcU8vq03i5yBPstOSYGTei2/wAXeRga6c7kXyzpBQNL3ZLTN2
r7Cp9yKGieDMV4H8pStjuCkLl2QJpu0aJxaj6sZt4aGMannxe2VgQDELAoUW3hBQfjTv6UojxqD5
GoCNat8nxaNHgQiMc3hyQp+2hjFeF0kMacg2+y043Zs+0p1taFUm2kblQ0vkUNdOg4Bxd/GtGn+i
AXMgpAVubcd8Nhv9XAZ7cFioy1hQGtwEXVo6brQJH/rUuOIk/jbrbrKNDGJbSCl9+FbhVCj0xNsV
ejojCwmxagigsZjRvZiygXu0241J9J5Oz86YnmZz+ilNi9a1q9GAD41jW4zIRgoA7onI+y209WY9
QYJnAtHB7a1MmtBAMty1pUc3AYKM68ijk1u7A43NAqhfX2gIIqRFcKwJofWmvKqqpdg6umgPWG1k
rleuXMxQ+ijrEfq/cnlHGCtNso6NDAFDrCSOtTvtllJYB+Y4wKB+cO0Uyb0nhu+9G3MDGBA8sMPo
Itypk15riHz6cx05DnVeB8/XQ5HN8dG3cD5rjzTJjHPnLwXxPBp+ybSqzFSjv1xZe9KHtSnwDqmt
W/hJTJ1Zke6dCdxgP3xHkZTJJFrzi0OECgER5ickmqJ92Vb7OYSexs9yPwnpZFVU19ga3Jtjjser
XjzYPU7GLWadMG1WlRt9zRIfkYEpMq80UW/12OwPGGpul3piao6S6Ay45yalDD0tkKqE8bWJwbUy
GTrbJK2uWAcJtxyPnxuLrr70fdQ5uG9FVK2F1Yp9jZSdAfebAsJY4vj2OnTzq2YPu9CSHUmrvM99
D6R7B6mrsMNDn2Fpq5tNxZy3uPQ0kwVsvXmbOM0FM6FuF1nasU/d5LpKhhs7fm8886YZTecL6k1r
dF1ALVhb9A0pKic/5sUqEVaGooVSUbRFXZB7FM92zRVUTGiHEaJpqxFo6DoqkZmsR4PBF4P+igE2
THcQEkpaT+aNVnGNsmukZgnAwURzIIclwbYzkAorxqRa4Spyjrs+3LvNsgUmeh00kQ7gNPsSwTjb
Fw2ciZ78x6Re8dSVZ2EK+uo1N5hv9PYmGyl3TB0CnGn0hmcDFJDSQf53/IkE1pULPOiI9vJPJ3yi
HJ9CAZ9BYk2o0ERAelL0SgksJ2s7Gu6CeETbXyMZZ5h4e4vgrLUh0mfDsvV7UBeedp374zcfKB8o
I6AEtiVOxtRetyluHACljiFV4QM1+je7bOcVIE/gcPrRiYJl7/r9j8qr5k0WbCM9/j6YUC1q4VC0
8WMU8Mb+GGXde5MH/q6eprM32zi7mvHGcFgUKtf/7uB5UiY9DUv/2nbbvWhAlPhZJ5Eyd16TPpdm
cBgN9AnbAasekmSIcPNjE9T8q/2TEU5cLBgAFOnpzaC3GMdNSLxibus1yTYzy+dSmG9ROV5BrcdF
aMjw/S6AGMfLDb1/2oqQSw6DKcw9bJtzrBl3TZdqFz2xg0sFV+pSB2ehQRcA4sAuWE7HZsrS6499
hgu2EHxRfvx8VWgGEcjXKdpV8krqwLBYb90C86wGGIf3zENbP7SZGC+jMe7hUJkrEtUICnAKbBWo
HB8kfNKqAWBCQBSb1L27HYYOT7n4DKd8FVMiuMGgObzr5MOcBXfNiAFhXp5diNMX9UA5EmPbeSES
Ld2/7SucuYauGTHk/9zXL16yMkVs7msPIIRnB7eIpgW3SJb7lVtfGBQA+ruu2QGoMy/SvuhCabY6
eDM2COpp20V4kTdufDv2HwZHH6ep/a0jvsSEvyd1qqdB9c6qCQrU2JYIDP79kqBKcHAObZC88pRf
DkioFOHL5x4UF7AInsviqN5AHQgiPEj8ztqQnMI2k5dVB2OsJs62Mz+oXXZexTcu5I8xjJI7aoUI
LqCrZhjx3VhPPyE3B/A4rWt9TrKriW78RT14C+Oq7FDs/NyXzUOxD+i2r1NdS9BopOxyZWn9KbVT
G9g9D+rkPnZo5wQIXkYAvUBiRvypWYjYmF15+4/nDfS9HeZ1IDPU8QitIyKj6ZK03i3yAst2WOqR
sdOLC/4X2q0dn0P5xCK9+XggtXrpk2g5zQLSqESFAnlHqR2e9t/Pm9LBP2QLwsrqQq5eOucQi5q8
yvubCgPjjztqqVCSn6Ju5Wd5e1sSfd0JzQvvzKR8qIJwOqvT1IODdDLGWUV1UE/VuYYHrtiuER1X
r1L7TGD1yNWjMd5P09rXQ/+SFZZ/CVEaPgEefA0hu13UftPNh1tnRMAn8XS+hzwt6Odj5ZrRtTqD
LPCix6h7xwv3XznH3QGfSedSV6V7qYoI04DIWzbkWO5FHTC6pD3q0idVPVUHQM+LGyAuaytJO43A
P+p2bY5W7BDPRG6DffV5biRhHn7auvvMrBPIs0m4WfBau6sK29tMYk632D0XqKR0CPRaPtW3Fgn1
u14+iK7tYJ0h/htN4BRUb/x/UQT/AkVg2z46QX+NIli/gblG6Cb+ByDBx6v+DiQALWDQ8ndRFRKW
bQsgAX/zRYZS/IfQbSABviNZWS4CL38DEgjzD93wTERydRPxKlO3PoEE5h+2hUsw9DbPwzXYN/4d
JIH5m+6RzscyTMOh6mjpSPFJ1MSvKlnUCUvKb/10AzDG3xqlznIyiatBh04QVoTl8AmKYy9iD8Ab
t6HWILtmdBSJ4qB/QJYkf8Qs9jvNmKth8qNdYBU3Md5q0kvcNovbXPe1UyDm11jzEAltsuE4+eIA
Vfdp9Lzptkjm6dbvPGf3yx9x+ZDJ+Y+CEg82MR2QBxuAxq/qOfKLCayAXRf8Br7AjlQ8+gUgIYq5
Sn2U1G5C08r3IxL+Zie+L6KxD1EXFlel60YbA7EhoiQNT4O+9a6acTJuqkj8QJymOvvTgHVZNV3j
pFYcrF7rdp45ONcNSHV43/3FjSOBZMqYHlgdhxW+A9l14AWgMBFuQqT5vnR749HNy2YNshD5i6Qa
MDUrur2jFz+pOY3nRrIJZ9FtNfwT8CUpkrPVj4mUiOoBuTIX4BEabp3JCM5WNFJs1rxNGwzWUz+B
H/MR2ztHW7vQwmMxe9qDs1TWoZCGmCE96H/xmzrcq//0mzoudq6mb7t4UvzmES1iN/Icf+5uwmXu
dkMfxTssz/ot6W/4OIQ6kOJlPmkL4R8FGgQwq+S1K8d3T4TtPvZr89x2VE1xDrgdBsK9ruz6beFQ
rKiTfTM10L6cLL0HKEL9yDGfQEST1gX2Vyo5Aw19hypjNRTnEARZKLylAEyHWUKsj4+AOkOpJ/sw
ZVHhrLI0JL6PKmPlmnl5IyYjonIXNBsGnQGM28tuBzvY6P3QJZua+Go1m6PxaLn8lv5y8SInf54p
XwzAWzadXUXXqVHezkMPlo8oPZ6XDuFY+z5FkvOQRF3+bFJOsXEAs6zsIc6d8fT5MAAZA1eRxP9C
tMz458HrCkt3ucsdxrBlyjHw/wk7ryVJkcBcPxERiYfbLu/buxuie2YW7xP79PqSlrSrPSekm4ry
hoIk87f/2MfdSQsHkr/ba2F/s/goT17amGy6RNs3ESpiFhHxif4F5zL2VrxLoR2doNjURnSSLAIg
puxrJy1xjoEQzEjb+XLt17V4/d+PxX8FWSHkd13IPNM3GGO4ULvVP76mLcbQorexuApDa4+UWV0K
J7c3djTECin1/4+PM1Qw1j+Cs5bP8wWafctzdN/1/nXoV+z/c91E5XXdanp00/Q/tUwR72sGuvJG
t66ICvG2m7P/VHNAodZu147flchF0Ud2lnh0H1nlh6/SFPkB4ovhzP1mdnyXyZg+xSgDyGgCmjIC
UWxavECXcs4bWE3WQa0InMv/sf3UF/6fP4hjzcBmQy+Po84m/3MDuq4ZR2GRx1fbMj/djIAgN2Ln
Hz29YbgK61XopGLjuna/aftKO5uMRKeGzh5syPVjjK5w3YuIdSMvMidGQzp47peL1PL/YCJwD2bM
ITjpysFFe+RpnAu5aqNma3SgFj2RlxjHZgSLHXx6UA9HiAo6N/JeP86aSY5kXFvbtnGzq3ADGjXm
xH3zIc5pAz1OehBd9aRzsVFlXrfOybX055YhoGq3GFARqdvpeKGzj7hsX2wQ3Y9H3cXKpLXdX7IF
XNEaQjMDTqjrLqYvzQNdgrpK533oZO2JJJqB1b8srv/7drf/3x3Jw9BKwg8p0hYnEnX8/WPHFU5n
F/BX2mXyVpJEWlBce3jw7OZ9iDQG3p6I0qHxqI+Lpt+p7iV/TDRMTGCHrzrF3tKklnOLtIT0AJoG
dtJwg8dkwhYaq+f27WrE1Pm769IrUOphNKgDT0pPReNP0Q0SbbqvszxFo54xEhWO9WXpAVPE6tGq
PVbvTetvpn52V0Y93ScVcXlzOndrVm7aISz0p8FILapfamsfzR7JUzXyas0W9bZAX72PCS3WtGLY
E4OJz8WhoiG0JQUFzUefjhUxClXzarkPjdGOb15rywsNDf/7Bjb8fwcPCte0CF10SVz0deAQl4nO
Pzex03ixaCJpXsBiWFHrmX7yQWNPgq5crHKxvstmx9svDywXmPMogdLUcxpNm+rt36/RA+1XNVfN
P+76x1NsN6F9Y3nzv9+tb3PSDNypwrer3nd5OMiS/7r688zZ0TS6ETxrzZ5Cc636ltrQ5AdSvbb/
eOHywM9HLl8wykWw9eku+bnPXL7B3x8++Sl/RuB24tBGcv3//U1/P/s/31f/nYcea4flO6itsFz7
18/6+U7LIz8f2lX5LdHXBJB1O1t6wKnq9csTAjhR7WfLL48sF9Oy+ZerFodsWl8jzvE7vdfnTQCy
o5nBKVZQD+lpCvjpFQTUKzAoUbCQ7LtuNTCPfe3t+a85k+l2ki+TNvzVl5YOlGZitpv/EqOkvhjc
SYI/ZQqIIhbru8qFvU46KKyBVE4QsVOHjv8l6NxrgtX5LmudEPa6eDNipqswkRckk1AQerjrivzE
CR9gTEFkBCVvWO6bd3BKDgSWAtJqpgkp2JqhQLZpfBgU6BbCUcR0vcjB6dYDBOdqloGm0hHuQg/Q
zggaCkbE+DQUDKOdgvZiD1esAOxToF+t4L88PhIkhbMGWLAFH3Ti35CoVyw5ySUGP+RvgxYAUURb
d+vwl27SZCBcXFLglSM6WLudtssXSFKBkwYoJWGfnJCoTeLw/SR52aN0Z21P8Li0Va3sBepUoGcC
+tkvMKgCRHOQ0UpBpKnCShVo2ir41AdHJfIWQNWkw9G9hmEbnTRJPkSmvNDAxvtG8bRFY5zJQUOQ
WabvtHsQqQh0S5nw78Sungyr6dalYzwmYXPxa9qLkW8RYwsAXIEE1woSpiRSK4LnwK+wtYOTlWDH
BRiyC5bcKFAZAJPWNwU0m9YncpFVoABoOVUg6CameYWza06x81CwnkrByKivOV/Gh6baa6DajYK3
OWOfUgV4g54DfYOB2woMx2sFCEtWep095m6hXdBwbyYFoFcg6UiGaTt2a1rtRnYwSI2B2INz3uE7
LHr7MEYgbYjS4iaUlFjYnN4jqF4blyW81KGrCT9pUgwXsZynOx2rN7oD2n/mLmF2kzMUp+6LrsgB
vNpkA0I3ZiMpU0bbbVwsMGx8Ma6a3jg0imXIFd8wQzy4EBAZoRB28tspYS/Hpt/YVvJYhGVzRgp+
JJ6eOBZYs20NrZFAb5DUdc4A6FZa/Ih5SfVE6ucCQgQ/hKf4kdgq0jt9mAzUkvtAA/jP7Ncxieob
Jm26RFA7V21/3yy8Cyu9GSImUoxMVzpwMw3pRoqtIam5x7EAg+NC5fSK0/Ehd3pIHhOyR3hxiB4A
/qdTTBBpVfXdRLzynST0fpXM2W9C/Qh+URzSKFez4pQqxS7V0ExdjvzIGsQ5NGeKP2CiBJSUrbgp
1PV3umKrKCGi3lCftkXifvdaeGPAIqegTV8J/UhZ2VUIdA3zOAUT0YcQYvnCjCmODL/hg1WiPyGq
ZxMFX7mjyTXhrewHo7dltS6PYqq26Iko7nt2k+xmDtFGMCAi/CGthQhw9AdeN2zsMbl2rUXljeL0
Esi9umc9qM/6WXPLgQpjDuURgGpmfglAWL4w2cIw7L8MDm1dRUbRgGjzgzQIEUkSHICU++7NNEca
lBPiUlNLxAna/tA8tt8IBb+h+tZQqh4SfhAn3Y3p2XPKZuNmCC7Kznqi3FLJL4pi3wsjXhlUMBJH
5P0Z2hr6wG5pXYndE8uhb5TPFAKwpWOa9ggP1F4JOWb0c8K3HsKVpdi4qhQHa83E4yaXUXGzvWJp
J+jaRPG2QjG4tuJySVhZz4rdzaB5e8X3thC/CQQwvFXMHwAn7Ch2uFI8MYmP/naGOh4Vh9xBJhNU
NMA+rkj8S4F73yJIZzB2wqIUD00GTrP2oaYn+75cmGrFWScLe6147Mh5IJzE22C1YriG6m4U5+1D
fk+CgtoxE+bO0rEhK4a8p+EOvjyvVmRy2U8xRHrIeLiKFLduKZad7MonQoaYgSoGnnXRPlCcvG5/
dlD0huLq08J8tlEWuQH/8Ayd7y28vmL4kbQ8GYrzHxX7bygdQG9+cYD1u6yLVXyw8lyhGUgRD0TM
qrEAF6tqQFcAV7TLERqMSnEwKe1Bk3CT5MzXOhWPiBnmjwKeEYlzDMuBdoFUkPcGMQNMx6ZC3IB5
q9u6yB0owotWnVJAxEoLMShVhIU8YlQ6iUApJkqlnRCIKAalpuiQVRBYHgHgoLSolOZiQnxB2jA9
S0qPkStlBlT/SSqtBsDEPWzHU4KIo0TMIRB1dEX6R6dwAZn4uLfnmSAXBCA4PAhKUpqQ2ELdFBPz
dJeM3aVWyhFLaUhClNTSLt4cpS6Zlc6kR3DiIDxpI7s+qF4Vv9kywMSVaf0aKASapkB/x+3db3xh
Dac+9DUSF0siK9UzlovlZjoX4U040XgK7BlqV71MvV5nw/zyQj67n2ftUY6UqqEidHchSTDPMTVG
y3u0w6RMzd1bXVuUEucCNh0y5jZpWQEhy3sUHjE/mfx2kjRel7YeXUdZtuesM4O16TfaR08rwPJe
7pwT1EK4xoOhjeWBpVi+69Dcn5KoIFnczb5QFjS/jVw/OXGLc93Si41nkM8G7ELXnIjGtY+46RPl
1nZ5KpuedBvUFE/IqydWb0N6iOa5eWgsdt2fd+svdI5mvwxXo9BSCHEThYelJNIoqAFqeQkq/52W
sOa36NILxdLRO3ZR3IYijM5DJ+1LmHLKqCxUQ3OYQek59e/RrUvaIuvuiSkPvWx0FE64K/d9r+sP
ogusu+Vpwnozrcr6nlpNrMy4aG5TOOpHVea5HUQTv7qG97o8056tK017xlsXeuMmdkfrhK46vEbr
VLOKte73Gq2HBAzVNp7mMEYI5JjJk4+7eGdMk7F3IYkerNrQ75bfQtvmXSOK9nssUWw1sxfdOlLY
jw45cdteNJIVvPe8bCAdmymnq/otw7m44TgYTnVaN1fbHZJ1Cff7pXyVy1MrB2UN5U72Y5UG2d6h
dmdf4HN9zEzJP6s2os9s14u84EsjZmblERh2JcI7xUaeaZvaK+3XwI+elqeGXfg4JAo2qIW3aSq7
pHBFimtj5mgonc76khlFKmp7C08biIkt+kc9mNs9OW3VXh+keAzKvv/54AGNVdV5SAtC3sNuc2fd
6VN1hs63rnIaJ+RCeflrsN60OTO++iAS67pvxLnMSnk1QAd/nlBoJ+p3su8E9phUuiY49wQ3XclL
8VYBnQW//JL15aB/55g/15Y1lJfJovGkL3Wl2+Mj8tXYs8MJR0/WmSfnS+C47WXonHxdJ5P7TS77
z1dpOtBV6foXTzYxIR1du85Lj3MynNY56PfLs5jy2SvJZ13LUTPPyxOEn3hfk/a4fB8naCl5nGJx
RZ9PX0trm+RZz+1X34P7LV8oUqkTJRrIqdKTs6hdf11I2yP6Zv55BjgEuWUegeEMniTcTkaykeUk
P1uKCJdPsf0hX7Ho1G8Zy2mUEm4F49wHHxF75fIpbRPGKzZQdB+SvXrK1dCkFvcfDhFcyzNmyd9j
+AFCqND06FbFQq/Iso9i6rbLpwSI7OmAc/ZxosWsDer52OOr3bAzTe8JKarL+xCPrLQkTvpgT019
DDnnbh1HS4hWLQ7L+ywJU1HSjA+tQUg/Ufr1lph8443pwXF5RhoiFY05JB7murIOBtHI26QkxNZw
oaz1cGWP8/gVe6m/tsUUn2q7NB7tWvwi7Gn84uAhUCtwgpsXMdsXBPKsXPUCYWRncEn7JTPMYI8f
UlLsagyfentaXmjYybiR4BpHzufZBnlMu3W84mV5sCLSAwC1cq7E+MrrWNn5z7sm6fw4DKJ7TprW
QQSdWZsSSdOXMzC5ccIvOTb5thNRefAzUb8YAHzL1ycgbFgBa1EdHQbjTc/w+S9fs+/HT0nE21PX
muYxLr1ks9xfkAyStXL4qKaS2UmRkCg82sbrjKJ7+YqlOVG+FE7Eu8nYvLdDWMrllQ7aNuZ6mfcQ
J45x6ifG6p8HAn9tZF307tFJvsPnPu+E76TvIrbWy1v2I/2U3hwDHBBn9SAnvCO+wyJN81ofOlGn
JK6t9fuqjc3zLAeimNVvHytqH1p/fi0Lm/WZPpK7OPrzRyWY2uO/vIfm6Ogohfcdq8Y4wtPmT52n
ffx8K4MdLYjL4SZi27p4GrzA8kAbzdc0dIsXggmrg/RpbDbGLv0iQG35th0NVZu6jW2EFSUaFCMA
IzbKx5+t03aEBYdVy1hOjpUdtdHPuzZ69zIAjD65+pAdkbwOP39gRso1J/pPD46Y2vCCXWYsnRev
iVme8iPpT9FXyy7WhUNwW3a7yWNpaCQ7YUS/xp5Td6in49G3UL6anNtlQJBDWSGbkl1WHZrE+dT0
pNrnpl1fSA5kakK40c6xqCSoUgh1z51mRsKes2r36Au7PCSuKcmOZLGqW/puEFZ01/iIDJn5ebdE
zo+TbKxLic5ceJUPg05mVTN/OxNqC4M2oI05kJvYt4O19kdnWkO/fLoeKYatju4wH7zypfT8Q5wM
VIUFtXkce2/fFKwBY1e6F9dkVR1axLvhRdjos9E/UWvyCYxBMLdnv3ZGFK4MIhVJRJDGNnI5Rlu7
oh2pb4grkml9ClCv/lyEuUHQA3iS+tOKIypGrDXLVcrb8mPXG6dmrKOdFxNb/vf9/37e8uTlwtSx
Uf7c7KxoR5T1aXnZ8gbL/fNipFmu/n0nw7i/QvFh3XVWgou3RXF7TPsQl1xFP7xG78nstdOF9ypX
Iw0omz4tXnFSgL/ErIAiTSIH9eRrTGgbDBcT4jxbN8pa23YUfaExqGhbEsx1q545f5HSsRq0A+6A
mI1LA6HtIRzy2ETbzMEGIabD4q0tG8Q+s4USo++yjpPAmGy8/uZanfPzhH4iVXvx4uYkX/9cS08C
cGpPW99Tmg0ru43aoxR/Sk3jB2HhwyGoLiYfv79NYzhsjLH1B7mJunzCk92/x22IVCZmAUCSaeu2
w8ay61vummcXnfdu2TwcZe3GSJEilCl+B0djwZDU/cvy40BHqyMR37moFORIsry0vlPJu2qsVPCg
xC96jw24beWzoGZ61aa8QA4N20oXAmEOQq5YL7Xtct/yKLV0qsuyWkcdKaIFeUmR2+BGKFxCbc5h
Jc3V8sUik4qTsmIVV9LNgnU60RBsOIQbNs9tyt0YY+6jPOg3pdFfrSRGKMjS0vWxnijHk+dhC64m
wqLKkBNvWWD9CchZPwYpDWGgVyhI1f7x8+42IvzjcjuPaZVKRrsjpV8e9CDZt1CG+1mn2iBkqIJi
Eag8Ya3Xjg3kQMqXRvaii3ejp6S7l81DZxXdTkQQqVgOx53RumdHmxrUPKmLZrzJIEQqX9vOzfAa
WyRnl7VHogZBVywWLWljWxMJNmhl4Wr6ERCyJ+3F9oiUTRS3V1VUMOuJMaEBMZ2jNga/hrb9nbgB
gbtdk0KvmVerL6pdUzq3bMaQYozD6+KWW/xii4VuudYsNrhGGwpEyXSKy9SZ90VjvqJ6dy4BwYRe
h8CEit4TnnHmh0nlHTpeemkHLBpZ61vbptZYpye2tUncOFnHetztArfZt50zhHcIopHlptPO1nt/
Y/Z6R2z1nFB13b9Ku8NyQSj4qWit6nGeaqIkyZC62E5pbhOTrMOJhucVJKS7xRBlHvtON4/BiGxn
GplbjAFLY04N2A00OhjNsrh5HY3D5BWecHiVoqrJ9ZmeQ2sI7tPSJ4EyywgrFdn8qBWgjHxOdWw6
MNs0SuKjPsFwJHY932WDru8r0nOOkeVfJlm528V8Sh4f8U1dXWa71kxPCUvk43KBMvHeV80vU2mc
PTWAEfNO5th/X6SaXqyGktR34Wq/wjR+IWaBcFGzDo5a2b06kbZp0xGyAUDEFXV7xH7W4qn/xL5F
OvJo3EemUR9daimq3Ev2kclCZ1Mz8+e47mMyR+mJ6A292Q0mfaqqeuLvi9JRhZ4NfbNaXn4HEXE8
RTkVJCJ5P99/aDkCxj4z77qKSPcqTrrjcgHk1B1j99Uv+xHpWiWPUia3uKCkMTNQiy93LV0By7Xe
T9BhuPbrjCMEVHGcyBql3+uImKk9Uv+sbYQ7vlMwF+1AayhsJQuwJQp2neH/Ag5uMfv87OdImxtG
Q2JOe/oJTNwps8Cml04nOx/PaVKSrm4QG+u6nEYp0Ot+LpabKiOD1AT1CMpn/mds54P6JctFTmX5
OigKBXbR5zGrC7IqKAcqqP7URWSuirm8lr149htG+SjgKywXHlltP9eC/77GmxFPTRr1Ok3kQBaD
PhyXaxRy/vPm8oAgMSFPnGof1k55XC5MFSKR1vlLSEQrSnnck8tFXjOOBczYfm4u93mpaouLQmtF
QiFpGiYBBhF2wzuKnCkWMZ2XLiRpLpjxL3rqpanBUBKZM2FgeT0SQeCO+AlYSepVdSLiI8NnkJOr
BOsGNOoxthtiAIaGAjW281C+Wv0MUGOJh0AWRF0HVXkadHxKcmK8CBUHq0k6RbJGEaVsq+UCAyY4
oYjzn03S5Sma6MwHpVR7xfJLUqSAu4DlutD2hel12zFOv0RnJyebWvR60il8V8bjHxcxR+e6BDOE
CAnugddQ085mtgmjYTzaljUeEbogDfeH4q6cfXFMkpwaD7x6LJEYtHOXQ80oBB6h5bbfkS0bdNnB
GOjjE6BqK4uAhrz28fM3xSYzA4l3ymBn7wwV8ubSoBEF3fPibCfJtDwuw8Fy7V/3hQ47oi9rGFf2
i06WBGWjNqDyNEetGzURKRxpcYYr9CkhQYSvRQR9ziIcdy5t57C7LMaM0npO0ZxvSTPxbiM1Lx3L
3C84GNqgiZ8BmKbBIg+C4UBUJK6PQL90Y9wBAYfcb4Z7x53Ts4mKR0WuUCUb1Z9+bmCHCprn3G4Q
Kve0MqVPke2Pj0U7+1eKvO5KU+uPCUJBFLxwSxaUOKEnerub6CS7DTUeM0dqhLZ7DvlbyKBoADUG
aJqsj8BiDZtK23KXp050n+ORIanNyOU6yinFpvqI5QraehQvJCKD8G6I9xK0Lw7Dg2vbLKN0Eewj
Z9oas1bc5zgVJ8cx7wOvprGZGvIdSvw7F/DlnTgdjPO1Gq0TKtXttE/POjqxO32iLtwxMuwMZF7C
znjGus9D/znrk9+NCKrLcgssnilgyaCCGyBdtb5tvY2Fqmx19U8aGZ2NaemoL4w8fhtxCSz3u1UP
i2BE+sEx0+a1yZtdSd3moz+UH80UGms/NcGUaunsjQkBjDGTAyXs5s2C5z9UuCpwHxXtW0ly5XoM
C0gh9ShuZjIyye0zK79AnxnSfJvpkXYQ6HYJqJ+aN9ehNMrz/e/aIm6fSCmifst0J4SMgHK2RPaO
j/KaOkl7Wy7MtooRT4z+IalpO2GeqH9JrUE8kNvPYRd0LAyYeLR2Nt130O2sPV5rqXmvSJDjfTGk
F4iUbqOVkXFPWCCF8vGcbyJqs/aNReIpVH16bDETPkRZg+0G6TFJCrSwoP2SbOq2Xo1ZMuEXEMjc
EA0f3ZkRiELn5iAi29i3RYZzqiNJq6iqV78nuDyPW8A2C4exQVnfxvOsfsu8gZYTzpXfffjkp/0+
rEzxOlJrQ/xQtEqcsH52jTE70NpFH7X9BJ4srqT52HwJVwXdOShxrXZG9jfKC6E448ZJqfrKkpRT
oS/bh6bOu9Ool8EfM8XR2rZIiTa0hh6Gpq5eGwiOjkCHmzUniL5G8+r4xSPMlPEcR6Z8xjiRuYTk
x5NM0Mx37a3gVzjulO+lKYvzcqTHjoeOt9i6E06Zidfwr3GqKx6zIusuVJxflls6zdqPmqhhblyc
YWYYrcxgjm57bcysN3fMdqR85t+YHqZV0Cfhtc9GMuGr6QwtCvZtm+7B9WzjwVYXcz+f7QQcPRdW
yoqFegqDlsI7P8nkPdqnFSG7DD8NaYRx4EwPJoE+BzryEBcRrhuUiEWKCULbCJh7Bn1hvhuAleh7
qduq9OjbU51xARmx1Mx9oLty1mPb2gQ4heUzFdj3tlN7n6GCEoAqqzMEEW7p3He2FTlEUB/T9MvL
nI03R/OH7/coojLKu0LP7NaVKNutZk3ySeY1I2g9x79o8V17lev80RJ8g1v658Id0zOP7Bu5YSCL
PhBAhtvci/Lj0An/oZtw/tnjm+6H5kttixgCkROBEQnjxQ7q/7y5PArDCUlqM1Us26B+ckYG53Gy
3nHzzLs6CJGsqJt1M773jY7izhj+am0xX/sIr1/vZzdyWJG/Jbj6TQsE2HYwSINaUozehHCl8QRu
ArwrnF9+Dn2PxCN6tgKIAFiSaR8Kz32cdaFomLLGADwPz8XOpj7gLyH7b+z5BGUVE+ZYbcxvWcgs
KfapAs6bGB5nShPIhmaLNjF5seLxg+5SUo9HGjuM1nuoPaP+Mzg0G6VBEOHj2AP+BDHhANh1K5th
ucyASG3SbtMpJIHJdRyK6LEGJswIdpo7G+vQJTrbHPvhRovWRxaH88GaW3mxZheXS1K9VozseWK9
9KToP+Uc84VpyRv+DsqnJ08/sBPRTWXT9NOINF93bSeR8Dv2qerlU1lnz3ptyk2iovJoIMQKYbCu
oXn5sdWIrG26XtuHc9W/8Zr3tCFjXNYcGA1UMX65Gbu5BN8iyJolGukhb3M5UszVrmiYct5NGP68
OIy10G9m3e5wyottbQUdgGm0N4GS9sBM8cp2BuqA+kKo8yttgzK1N5EBLmMGWXuDFWbB2BvjykoD
uSkLw31qJlwqbVk4lLWbcHp26R5l2oUH0KOZ+Bn7kqQi+ohCLOxzpn1HOqUPfULRhhlORGAwIv9q
x98WEcS0o5vVxdTIbC2aXr+2Sfc6akZw55W5fU66lvhyvXnKwqo6BgrfdLzG/vI+xrIKd6209eeB
HL+TL3P9seDkecdomjHzLcyXeXa/kkpfaxER847jGISgG5SFGA6BAbTz7NoZYM4ra3nobZOW+4Ya
vlB62Q5ahJOYCKczUhlwhbh0d7Bf5cXq6EW1Le2SINKmEq+vHqvGbLY4SDHR/PyDEjOEGRrPTk6/
hoex4KuNqY7H8Lmzhyg7eKXaKsJ8qtPYPIg0qyhcg8fVCfgwe3t8jOZRu+qy3y23bMI9IVgTPFs4
L0pnLiLC8LO17cbm73Qufze2bm1z/n2i1shIzFr3a0ASS28gUzF6JaP6KiVEBk1lL+2I8IIYbevD
71+KKJnODi1yCCpb7WIKKz+Ra6CkROJEEeR/XTTlztW6PzAZmMADhIUalXs9qRonrZzOWaQnL7E2
uScS8unQxIB5m9LOv3FUToi/dbz0aLb+jHYmVtQdzHtoquQpw1TVtN6R+iL3SN7IU2uG7IVtC0Lq
GNi3ivRS2CzFaE+JVjO9pdsUv+DWiGrjbllMt3knT0FmHIah9Z8yXUMAE8f3XY7sYXT89soQ5Zbe
NRtYVlXqF6J/0i51wASrHjbJ8JKLCe9cT7x4K13ii+vefm2iaJf7RGEQtVYdII1xG9U4meKC10q7
9o+83UsqhreYRdWrMRKLHwzFZgzq6kMxj19xVFO1mAzOZmonZmiUtG/5NdnFqob+ToIvHLWBDjq7
Kn6B8N5kFhsPQxp62xR4bF21idh1BMnf2XjF7qTTHgu6Q14dAZYe5lhB1WHStwVG2LgeH9LJ/hZV
7qgl/PCAxD4/WUztV0Gkx3SstDsskeqXBy+hOaIuQsf6K1AzSm3cO5ghCEGxVqX3YJrYYJq+7789
lSPT+RFNF2mGPEiP72dy0FdRoOHWnLsXLUhIDS9jTnU0E9hzGa5Mxj9CNdLkbLfmk+XCsjixNt8M
jVLjARH2PqQ9aZvBfUDht1/5AAnUEbALRgOrprv5eSDK6mg48WPtVfGaNKhyb3v9sCpMBuzZsbOT
lZcTxu6Q6m+RlfvW03W2PeZ1cj+H+S42RnNvRda6csvszS4EEAt4fSFTzvmO9L8FJwsRhflT5eL9
dluxtnrHv8WGKXf4Y/vTVMbhiQRXZ6fTsngzOrgsp//IyzqEvM2z0+jqu9aXnMPi8N0O3YEvHKD6
1talXrWXOCH/lgBL7642++LeSGxSP0QK/6SzFOJn86XMl1BSXpUW4UOVpBQzIMDdAGDpj3md0HNK
FwztuxJm1LJY+FnNeZGKU0TdbLS4TdfO3OuMK1Gwi0j12XH+QBbVUbtoqtrFKuYsXzbTIUSAv2PG
QUm4b2QbUWSNqkhoTo03NifWylfNQZMVyOFlbLILGZLmgbkJIfEW6SNzEpm03qmzW/sRyTqhUsCu
TyLVLllkpFcvJW1Fm6zoAvJFKkgmojM191RhyPaEz/6gi1y7p9tAvxt7DuUMNOytIaQ2KbpXGVJ1
HedXSYjmVatn/SDtCNMhd+WpjpyWqByDDuYrLunnMBbuM5krOvJS/62PG+chrt/6kfTosHpMiDcg
S6A2dv1YkuBB2ahXgpO4+l5GJQdMNZPL3BS7UGOqk9s7A7ri03RgfJPS/rSdrn5MKkZ7ikCcb1ET
9kx7PU1urgrfwUYTxp9J1/vb2naKvQzl+CbRJSXF6K9oc8ooj7Xap9Rmh4X+2BNVTW817QRAf7lZ
o3YpntgagFKNjE4oYe7C6Vt2arlrftK4EqLUCLDAzv54jOP0PPXMc8rGIwUCZwWm0g4FOc2tduoa
py4aZ4wfbIlk6sY3jCfYf9FTQDC54xtzFoSUQfPYqcqqKkwfWEMQ11A0/sYpnYaiP7qLwA7Cy3IR
j/S10ebcr/1QrhpLus/LBZG868mg7zHOx7chRwxFlXSyo80Qb4vjY8HRxDEgo+TSBpyOLUxyCPJk
us9kJI6EJxjrPCf+F6TqXprBu2Zre9biPVMrhoKkY/nqdV52LT6NieEu6Qggtxyv3LbQOQhSMpKs
sz7bTUSH8M9O6bOcIWp8VgI9/QKcpfRrUGk5iL3FWj3OnzVao08CtDYJkW5LFjR4KCeS11tMs1VT
nQwNf14cCjTkg2UeJKK9Qur6ZWpZZpaZWzM30SiwYHXKPsm6bRyyh86x5CXp/XPoYPY1uhKRWQ7h
rCFqoQ+I/aCq86MA+PZbDrS0N48UfTK79uCoADH9R6+VKz8LP1vT9V+70iVmkOkIGtGSpI3RLrav
LPIL3C1ZcUNgsuldYzhHO12U4S0kKOPFpmqi18VwqQ3FBhLFfmtCyz3UXvGuN5F+Q8dCiW1cH8zO
KV7cQj8WY51AyNThJp7GCrAiib/H6SiT3eAZwXM9TMOzgTvdaNLf8FjyQpVb+8AKOIffoyBhDMiq
zvOyxOyT1Bd3gHgV7WCizeqgIIR0V0VLrH5a0pLB4JHtpfQbJhhcONjZ76Q5nnAG5Wc7bZI9cyD9
NI4j8FlpQw8Pwn6OpLyFhZV/+QaRQMSYx24TPlXmTIk1VcofZOdC4Lj2HxPFvlP4pNqYqp/U9nd1
4SXH3C71CzCVuORQLRfkePI4NNpZFvWmAJb6cHuEtbWM4hOZ8m8STHgPgwfcx/IdzPk+JkMyrM38
OZBG92CS9m7nFKAZzENzUoe+yH9Hb6fBGXc65RMjrOmBvGIgozo3X/+DvfNYcpxZz/S9aI8/YBPA
xGgWBH0Vy3S13yDawnuPq9eTyf6bfUpHGml/FoVIJECQLMJkfq/TPSvZJ4tG+Z9EmvemgC4w41b5
MhUGpXqv+4697zu3hqaDe8jK9LWr94Da9p66XmuY4X1njN5L4daXOCt2FK2c81xRJFtabEQc7nTE
ZxA1k+nksJlUdR5x2o6YE3QfRFfZj6orjjtvV1ZjfXTqipohT808wU+Vx2pGkPNEVROa5f1iOt9s
SlpBNWgfimYlxH1oCDmyo/nJcOpo7yMBBLkZIBGBJqeOB+9/1vP3zPgekCo12zYZsiN4DFmgEC+P
oO8WlY9I3GPM8+hCgeg9M7pMyLUI2qvfo2jU3rmY266dY++RpqXEqFjuRQzkD7dm/UY4XEylVm1N
DXM0088BRRaKkyVF1aNnxP4BbaO5xcn/nbnmXHxr8dSgTNnZts891jPeiSRpiFHPGDAYFVwGIuhB
xSAjYja5q8I1uuS2/2uR+K1/zsq1KLhP1V+KQhN3aqEhHg8SdIGUXHy0y71OGaFqXiD7G8/uQDiL
nuAjXEdkXGxa5qEQIBJG7bNnPy8p2EHbP6dy0RSbhoBfggMase1BVbcGpmCTnn0iGnDAwNcYd2JZ
jXPPaIVSt5XC4tRSODdE1FtFWmLaMBg7vOqcoJ1r8zFpkZyj9uuPo0bZcJm06dAts7trqaQi4Cm9
M14C3h4PnZeBvLc7StrenY/efdula7PTBOL5NeuIHdXK9aVL32Itlm8jI/EOY0FsLtQQJvJdb5KH
2H0vBDQTe4lXYnFnLJVzyBrkSRZYQsRnHyf5Z6f80oVFdFmIrdhN6zI8TgkXZqi/s8ahv4QZ1Kus
MbWTZkRvllVzH2Yce94uPdd7glDsOq8ecZcLQKSpUcOB69vPfjOun2bBHNQJrXSvViGI3ItqhSNO
iWCjV2V8NmfDfqwtbA1sY7WD0qk/Wl1vPU3T92kyhqeVOKvtWMEGGijBXphLYpToVsipiHo650SW
YjR+xDg1/JDa87jPJl0/mcnwxIUGkm/q4zYc4IuKNnQPhjxV44pIAjQR52lsul04SgA7Ce27WS3m
B6o+zbkHWq02MXSeI3zbs8hM/aGYkn7bTuX7wiS3BaKx9Uk067FYLfHcCIQDVXWqKkt8t6MIXvGQ
zm8mt7lndOAfp0SHbltl6TvgQP8hkXRyz2rP5M5EgWf79psSC6W6paaXWfGZnL24TcONG6ZwIa16
OGBQB8Zvlt+TJmLKk3QPeTrh0RHF48mgoHJ2h3Fj2ab/Bt50GhhZTF6YXIXsNW5dpLlPq2fcz3UJ
Z23EBDHzuFYsTb/AZq52VEpFMBLnc6n0Ub/kxMpvipRHomFF3cs8fCo0M3ljul33UjFE1iLzUyl0
/R2Jf6jktPJXS/Vpo9fiK2Ed3F6DPonoCmtZ/0IZZfy0LpS4MEeE2GS0QTm3mDlGFbcMDLr2iFEH
IMRo+Uxh9MWa2vklaUg0GYmiDEwBYXmYivaRDCoi6/OVSK5udN7ZHmRNAuD6j3wlgLEkrb4Mvfeu
jaLnhEv9EDsr9UW9fyIMuKfugARq24eCzKV49r5KlSw53zC04yg/5TqcJ72EvEM1Lnxrd3CnzVic
3TifHywdsVmcdFI5UOUnRLa4OOpGeCb3y7Kn+zQfSwIsh/BL76Rw42vxcUwdd1/14vvkUvk1CG24
VCYErCbXtTeUkHHGWcvsE8TFDxHg5F25coiJ2fhJ9NATKl+Lnrl/QrfPkPHl0I2oUQIV5M0cv6iF
ho/GJlp994wvULNdXZ/g+NpN7tUiGQA4mtj6oiq4MTxLQ4uiLcFdP0xukacmeuq5ex0zbR6OKfVX
8PTR24UCmNnStF0F0ga92kAFmTRkUqxGcYCJ1ZC4VADqjvihNBB3mOBhEej1LsnrqUb9ydacgwD7
OjqUfYOsBcZrYp8pEMjk0fuKBs1/7ilwBV3uFQfggG7HLc0KKoeCMt4QJFPEj409mf9yXPjBAJDa
+lL/+Pd/+/K9SMoto8I2+db/GcLgCgv18H/juABPtf3yvfrPr/nbb0HHOsG2QGIcC6msKbWyf/st
6GQ6cLGTwOCA+5HccPNbMPBboDTAK3VfCtv/8FsQfyFNNH1PAIBZrqH7/xu/BT7GKy2vh+2ei9rR
pYLqcMOUmtM/NaUFk+VQW7U74FqIjxE38YlUwLPzu3Xtq2dMrNMlgdwzqbba6z9tm0NUc0yXiUGW
R7kdT62qRWXAWTA9ApyiyX+iPMq8oGNiEY9uzxQHq+Ksi1E6dCRKBKjUkkB1onEvCTlmUUOnRwih
dmpLaJpS/16e1V65fP1t1z8Od9vntlm1cBjGJnGYPmEgAO/r99u8etdJMchum1Xr1T7XT9ZpLlZw
Ph5Nt31Ko/ugM2vaaXmPqUs7HrqwbM9omNuzbiOXDqjGk6GpetXCFd0/rGeV057VlhXrQIP5yUm9
WnXlSKLPxlvVvu2oVtXitud1d/m2f7zBP9v8qi8qK2/fZeIiBRWD0OvT7UiqZfmQCPVG7BUJbbay
Zg1upLT0Nz1N9ZmUBcGSAdKunLXB0nEG8jv3+lPefsVXP6paLdXv70XmKj2Ka0qBNU+l1pa+7vKk
S6WpeTW7yQ5aBGetOgmroo6D1qj1646qT73k+jp1SiPssDD9NR7UebqoPrW5YPDaWDHFQfkm+YSi
cUh6sfnjtappTvaTGNxpr9ZuJ79avR5UfkAr3syG9qCIJxhQCS4paqZXIkoyGeNpyL+Ukm6zRDje
bopOwACUC0WqUau2pC9QcK6w5oNFQ2EvbvGrpdkDkFZRQz0/LsotdpBUzTyLi0ouhg6SlM6vj33Y
kBxdD9Wn7E9+76Fn4cEsW/0AM6g6hzLEAzwcR/7butVWlPNE+cmc4fWphbLLVy3lc2/ksP7UKk52
H4gI8xB08p/zIp6FfmkfZ0fSMWGysPSSeITE5x4V/0yROyK3R+n2R9NK8FKEN8SIv9lmVc5WxaMq
VFORqzCyGk9O8YTBo0NVSr+oL1aq9BbVxEke1iBRs1MAKx+xpemaxaPmYmCUpuKY2hiY724f3zVS
d2vKFCkhz91a/jv6kRNWraqFLTeoFsK5i9cx/XAkc6fH3hZgcbWBF3X5P6IixtRv6YDb+S/AAWzO
qqXeTR+05TjbbpAaLb4c0pwjRT4EYrBg9za5SbGxh3k6R0lDE5EgWrYMQWOeme4Zjr2Ll3StbRbm
Lpggy4/ElIAgiDjlDK3QwAfqQ6nfxNbaYAg786i61C90+61CkpLH8pyTQUAYTF68r7sywh5FrmJ3
2pyXtNKCNqxsKI+IRZMQmzx5yklylz835PbYK/yCajwoqpfaplo2E1WTAEhknxCQNJX6I1v+LENa
FG+pibVuZ1jDd8IM23zTxy7XSaY1nHiyqdbLNX0xvKzeOyO8W220SlJlZDNE5HZWLaZoCSdTdK8o
OCpFAnoqOTy3PIoIZucGqy1e60cfFaVukbw61bqteqtfYz8d/1RdwxB98sZZ7OJq4JRwNVg0Xl7g
exWtl8GArKu64qg3D4mojoCtH2o7537/+8t6THz5sr/XZ2JrmFFp9fb2Da9f04o7zrpuac51b5gn
ikY4hjV/fEu1qr5vbdfNmfgvZP9teACMXQLdHpPgFrXhKnrTleSkQjGqpsaXeDKPaWRW52GWAWtm
mu3+OF/V2VFlnY/BwCKJtfLhf72C5QnsS2V4bBmHW5dtFw+MVJ292WrcgSUt8baIVry/XSch2Ei+
ZeURNdbo45OiSU6SOoVwrLyyDlMdPxMUwqyD38l58ZgSeygHBMPv1Andg5+pNc24Z0aXwLO1/G1t
9vXWlee8kCQ7MqiRnRbgJG1dzmfVF5bLZ7fqU6qWkMrUAn+fddNXsDSnuMBPYXV6BuU8HWeUzmfV
crETJzopa+dT674gYEbjVnoiqJoVPnFRkHSnyJm+ZGiOM+VmX5+LXaQbPL8V2U6d4Nd1u+kxBveh
CcSRsRVUYX+d4K38IdViXTw6mwUjErPxccpfXcy2TRfSuSUzWXpNJ7sERN/vq4Qn3j8wz26rfSuM
HVL3YecZCWR8ai1qEUXGB8ih+G9UXOy65KWqhSu5+Lc+tVqtpQ/hSG5R+6jNt1XVZ6VRjBpO3Kk1
myc09SB56GtT9f5xnGvTMybJGluOyNi1fds19yoyAqNLpobd7Jz07rkyBXHKoFhb28isLVLriHkO
7LOpLAjFrTnPcjmU7OVAirB17hq27Lw21XZuKo/oatONnuOwSWZleZ6kAKFVOSKqqTrVAqkLg0i5
0KBfMMCUp9vtNWp1fLYG2Ni3V6petYozMt88M9cRGbuoGZrI9UQe5HakOERrbSYOBjEMUFCmys2V
Gs+oJtUgHsayEwdLCMNykalEs9v6P90M8eXvPdWLIM1yxdyOqV5+W71ufvVu6e01jp9Wh36or59A
ve6PT3nd8XoMV0YmEEdr4kPAQ78iu5THtCT8q/XQtEfSanvCc2SfWgy/W2p19Xhkqp1V6/ZatTqs
TXzOnY1asSOXB6tq6mjHmQbLQ2m2fNyq5rX3dpzbW/FE1IOIGLRAbVXvd3t71brt/McRb8d69RFf
veS235xwp/CSoykvVkNetmqx/m69WkUqht04bvwwbNnZlA+0Ro42bgvbQc0bOst31aVjOkTBRg7N
bru8WlUb/ss+hNPw6odMJyGeN7LUeOHVsa7v8k+3D3iVBY1o7F+f+PcXVZ9dfQu0t9ykVPP6reQ+
anNrpX9vue2u9nGMyDmNzdGvJ4vKHxJ29SK5UP+8CTUOSUzGRMxbJl7quuyISBnGLfxexpHFOF4A
sd19J0dpjhwIuWrIp9Zvi2tnWxrhBnMxkweTHBfetlvylddDqoOodbX52qnW9QXioFHiVO9hkhuj
lEVIr1Pamais9/lCNrDm4FndJji1tCk5EE4LSbOpXRdPaA0zYfXYI2dhesF3eOsSv34csQdHP9vq
3K+4lqjswz1WY0kVE2jGqKwDj/SozQIYtgsH3z77q464UrbipoBtJ1t2MroHpvpYwkH17uT4yVej
qpQKHebvZhssOfhxoN0ZJvf/Qg3x4Ao3Z/I/GHIl8vkdyYXqRAOkBaPZ2RuKmG/MGFF8DjkZ1Xvs
nWECLYcRYsZ5losBUdOJZOYNNKr+nMpZi2oVY3dKU8YMCKR1ZEssJjdcz11rGbuocr7agz6cRzkP
ui1Un2CEsLUM6OsTgWkgtZBUqs7SeFCscZBrqN6MJv24tuQLFOpx7MknsVp0qPopLn8An+drqf+E
I8dV6h+jWmqhNuQym7IfwxIfMTQ114WZx8du9fahujeqWMl0leWHSd6ar03Vq5fJAy70/l5lVeJy
6TNoTvi+EfDV650NebdWL1NbVIt4y9rix6haFA63BQD5n6tqg+pLGgKoNX92ttQGf+VkitQu+X0B
RFTfbYNqzfJf5c/Yk8MY+vX7qtZtMcpzQP3mqk+t9oYs+tzWr611eI4BPfbZdbYgD6g2qBer1yWR
+9AL29ivSvMnH6yMDUu0FVICqJ6z6hEZq8leJzsaJT5S29SucVLaICqLjyRMPk3VTrmVHJIE9tnI
VJW0m7A7zsswnkEixzPehB6DI6Nm1oudwZYJRoxvk1sB/NXDvVoA9QVuP3hHV59RcUdSXqEWQ0Ed
agNjbDvqQ329gTdU93/dyNTtCGx13tUgmBCVveWcW80WIHU6W3KKhlAH7d/v1WG14wIe39+bVUvt
o/ZWq3Wo50dVgvyXPe7/p1hrEqtAofS/rtY+/SjLbslHiidf/qzY/nrhr5Kta/+Fv56wfZz8Ld1z
/FvWrqf/5Ri+ATFImIKKrnHL2rXNv+gialc3SR2zLAdzvq4a+vjf/83y/3INxxSu4RkWNrCe/b8p
2RoYR/5jzdYGmrMtWfs1bdfALPeVzybBod1a1DpVg7x+mdIJD7QifbEXQkow8Wf06e8jzXgsc13m
iuNS6pl2BxNaD2DZO0e/cfM3NRP4Dp762k82V1Hf7gTwN6ESEW41TE03Ih9nXGm758knrbbQmF3N
8YxjKSaz8X0xCixyQikFHfizooj0jPnNPJGm5xsfiFBKt2GCu1dlL/JYWbz3LA3j/7g/SwdqTOWr
r2k74qGVEQPk8GxZJz8+YiwpCFgh2SErbaDbJsPuATuew+Jya+uy6INvyXw1zRnOA5FSmxYy4N3Q
9e/S+A1B4IQ/+IBNfYoywHQ/IdBpD8R4BUsX/Zw6gUTPwLR/IWxiqf17uzJShuyzttHy/JyvMbkc
YkoOxchgsRFWt+9mokj0Eg/JKCFsMU/J+g6xuNiucSYCXZuzk2u2Xy3SymNUKVvUMu+EOza7NSWv
jgwD7Ptz71SM0O8SYV5cZLIw7r30lNjdJbMu09y7G1J9T2XMtN0qfQzAxEpEGRU+jIgInyNuoDmt
aLB2rZ/xkIkX9F5IQysxXpLI7u8M8RUpMNKe0YYwLFkFLg5Lc4rHV4tr06HNJ4zv4YJtx9nN9lYH
a0CESO+XhhpijZmT32M+NuJbTBqYox2sNPmAQbQPt3+BIxExZ8E9h5i9ldrZ6nZvsfW9G9tpZajG
IGOkwEiMjK7130KjAjJzMCVYxePgu8WjY5v4HYnF3Wq42wbYgl/WPNdO6Pgfnapyj7gWmw8+uOlc
2Z9co+gfid8CcPXrO20kPQ0Px6OmI0yaVu9gVdryNhwwTOhm3Lyyyb9bVsclL6g9kYzhBuEQvpul
a4bAUHnXcf/dLSgYCcLE7EbLcMs34QkGXoTlWiZwUik8cyZwo6oCz50cML/vbU6ATBLW0H268QAD
c4+f8Y8mk/TxeTXlwGZTRJH1pvf28aS5J8IAt62ZDvdlF3UQL+d6r4vcuOclTeAjoA3w3OGRo+Ft
IuzoaSCEejfN5nCi3tZu09H93Mcx1AqUG5u8FhF5f32E55/+cWYIyMjL9Egfai6623zHB4yXzN2L
LyqPDJXwc6FN9wWxJmtscMaVycX2IqxwCpeaRSZ2GNPqW2O0Pvpt/tKterc1I7wHhq49tSGEkzav
uwNCugsM3VWg0JnnEvfhF7xNYDuU07OveXvdaI6DMM1ttxTRIU/Ct9Gk/fAQHWyyecI+zFlORmoe
XAD6ReBFX/QwwGqj/Fm0lAM6tCYxQQGcLxj46e7ew1P53vH6ksGxgbSy4761lN0dH9Z65r/8FZuC
c1UmRlByQyLRwv2KsdWhKvzm0fL9t1Df77sWQh8oWYpZbtHf9dk7P2vvJ5mkV5Oa0ou1eM4+G/P4
PZsoYq3zIDMNSWlJMNif6h6dWjXMhMDi2byua/oxbAyqLQ6EhCAuV/L3Sm/ejFDuC2HfhR6RKUWP
4nrOsmm7NPZXS+RkmzfwduaxOUwuDgAhGM7eMf23IPpy1JAgPYZ3sdftBKFYhWsSydKM3HSMY6Mh
WHGF1CvnubWi8aGe4+JoOtyMDNs9TGtyJPYRXuSBKqFf4m3S+aeqaA61j88gBl7QYTXsKKjuHmzP
NI8teEiCbmhXeM1Hx5u67cTo5FAxS2p060OV4z7dL0OyH/AJOU4WbDfHcNrjMGfvqQeF26nD3E2U
KbFQ3WlpMI+ce6d7v9rc6Kb+bS81XenkRUeDmlywFvHd2BhhIKwCuYv97I7mfqqmJagjkgardHlX
59YkdUbem49rjpAgC4d1t3oneAxM11wnmAl6dGdoyIulZ4Gnn6001++xM8RY+DxNWfqAsTdRjeBE
F4ZzMImcb8xItY0/WFt/oQzkF+43zXcYqxXhQTOxusJdyNx1PdTVJtPKgJG8JtCBus53Gy4xJORG
xkpqu9al/ibWhQzC5OvaWyU5O+WHftcn5kZLXTSgEVZCloFCKxTeKTy6g/5VH/Gm7a34gKk49lS1
cYwqDzoJ+jktRvvkpCt3GKYrkfWTSPj3mcMNY2nx+LZaLMaIZCDfDrPgwYHXEvv4s6/ZG7NaOBV6
0yek13qxzOTi4Aa3WZpmOGol1zEDkcOoC3uTlHAQOsmVGpa9Q6lX5kui06g3dZHBo1nwO+0fmMM8
U5XBN8yEb+NzEtXiUPnGpwZt3m7ulngfxchdNXM89fq0MBsy+p0jxGbKiZasjD4oXHPdOz18plkf
T6vnmXurdnkU55C3Qqm7qgPG5lR+RHVoMgYeguQapFCn0ox3eIA+z/l6qqB1bhYE1EEcJp9H8J1L
pJHHPGR8FUe6tsC638iUpci3Hgq/PGodaK5lGBZgIPNqWHgTeTrTN2+ERdF6BzMNv0SL+85fcJsn
OGgXQac962u1yZrlW0Zex7a3sFrX1umAInTbR9k3nNNOgygQBjkfksX75sSYIg/t+87TDlPWP+G9
9SEaSVxKm+5RS8lVm8PAcPGbE+ljyAfsy1QDq7xoNl6LmrAuTZSJEzw48PKxh1vZ2IAqUDy7ftn1
6B02jDYOeR2eEhCptvE3kTYR8LNgDLbxCmgolC+gcLXevVE3DEfsaE8FPkKhbz1irfU+WwosLmfv
EvWcXOQOXqowjg6p1KPqqXmKmNG2AyVKDHh4jCPCSYwOd3oqcdaSfTcxTNxjW/VYl7hopojdUyMj
UM7pt9MMXzpiws7JvcPiBou9uuZ3HxivNPmWOtqbMonflU3zXRvFPitKzN9CcYh83Dlz7y2WydSd
C/fApIxMXeR/VszZZ2ctemKS2sJdbWEiVDhkQA4CiCVMkdtjtRR5+JYfebJHu2qSAfVyMfUOGa95
AY8qw9wPrx/BtdnkpzBCxK3q9reF6lNlfNXHCcCQU+DZp+A0hU+phcIkWkygTlq0V+VwBTMkrrRp
UOtcnPlplF6ov+X06yjy3UAIqLQnWk5p/VLASyAVpdU2NycDZWeggNibxYFTT2KrvojWm0xRQ1lQ
xxnhl9vD0pPWY0MmUv0KqFQttVAQZjc035yUIfatS7XUMa7HvB3OqEOekliN1+BsX9dUWOdqfKGU
45+Ea2aHWssesGZ3EK4jsCNvjx3cddEPiRee8MGhmo+vYAlsKAv717eQ6+GQku/AMwt+G3BwKyto
beFS51BN1XlbvOpTR3zVFzL3LjqrPb7qv616IeaTabp23Le4kcexhuXqbxBEIVy1mKA6KVDEBmLM
68XfKbjo9rMqDCtXmJH6mXG3bclwV6AIDicF0t4ddDn6IMjBd7b97e3FqvXqgG0WM19x44QgRAqP
t4WuirNyofqSzim2GMwvG/UR1KGuViDqgNdmFIoPZlaJ3SyrRQq/Uq1MlZByxKw8TIbvCuj2EYxt
12niahWli3palkkEfDm09ikU8dRKNtefLSJrGthc/YTqf58K7uaV0+OLin0ONyz58/0zwHrqL1ld
QPS8QdPXZiStJ3IvOjiNlvG1+g83aM91ofkFtbyiSgdfaC9hUmPUIFPYKrT8N/CkWCRwo1ZVi4pN
CyqZNli2yqY/phkz0X4Xlq44WnX1ScMh/K5KIL7O9CxZ1z7RHXS4Gb51oOu33EpMUvI6YrXJJp/f
GN29vbTZGy9xDk4bfiTiOAdznZJdw1B6n8HK3tfwPncJrPfSrt+WleWgHCueS6vGWC4qU8K4Fx6X
g5XJ+yWTOZGQfbvKkQdKiI3tUOiJSS/aNF6Oyc8qvpmGkR7HQWwJeSw2xupaZyfVH5ohN7Z+YnkB
/lLpyZgZRUSZdvK6IcFItsvupgGOh4E0CmPviiekWBm7wAehxCcy8HLY805UP+rOjGeQjoRlHj+N
ZpnsgTIwR8CMaZdiZrdtIqKmxVT+5Ap/C3aItZjPvEzTkvg4YDu0L4aBHLppG5NK8ySzCTahENFp
QYJ08b0wgPnVAjWOyYNpMSJE3S1tYeBCHzOTyNw1ZaqpgK9C3ZDlObcoJy2Fad06X+2jtvoSF7zt
V3XiU9t6ddBa/kVtyxshuMsoYHHEz6PCsQbr8+qswBLkliD3cvW6YFqCLCTjOS9dtVKmM+DFayNO
sX4Q9ZwxSBh8KP1cgdroP836Ko3IOYZCYlRLQTRZu84nQsRu26SvC/hhNl2ho0ZO8TF2vvtnEM4N
BCo7Z9mYC44lXWLyKMvCOEejCeNSVm9r5UGlmrcFLPHuMInplOZYldpOaW0VpMnJzjWS4y7DFBS3
XXlN3DbcVkXrU4Bsy4jQ0tK97qK2RtnyxUQAyY3k75fWHa7ZhkTfavn/Uv+XFALrIYWUXSMO44wW
NpbchrdXkK36HYSyYlO/a1RU/hKopqlQYMv5YFgWduC6Zp7VYhkq6wzsEAUjbqYoetxwOxR8tdaJ
zDOJj+bRY+CkYBKFFKmWgp1e9dmm4QXmhLBhS0AftHu+Rikfv/6kvnLW3uEtmaS7cH2uiiQ5aSsO
7gmDSKxwrziQxMVUayyK5ZBr01EhFLaosZIazaOE3ncIFUBHFECmPsGqbojVbzitnWxzU2Gbv1Xv
PovF2Ve19WBRbz6nudbhp/x5SSfYWMNyqGvdPOB2WiJnRCNpe8hBJTqk0KAWjVl/p9bnfK4AI0Ps
pFJ8CXJMZiAouBHpQzayxZOX/VA1frVIe98ujpglArwXWtvdRelSISHKzwoMUIuuz6T7Mv/uV1AB
xAVuVbCqeAJc0YchaxfsVDi3boCCOvjtHdXqDWlQG171QV7iiLcj3Pa59b06qtpw+3hqVS2kH8Mm
jKiZdW76/g/kRO2MJIahxx/IiXpNnHsxlmrm7o/DqC+pma70VeuhZdTWeAZyGM8kROIa0WaPpoTJ
qgWm38Dwjim+RIMlLkrxKq6OCkBTndU6v5t6tNK2pHrhZRBgEgDKF1XJ1gaB2vxTTFWd0rPrPbRh
Yu7bNa313fScWoBqCmxIPB7/0wq4sJYFXKSy0hAmy+dwnUqg2pCfR30IvR1fCGIo9x6MuyixiqOQ
DCK3xPvJ8+qCaYGRnPkKCt+xiiY5xXabuoE2hempMOceUqvxRE6Bj7X6yqRAUo7UMSCYrRAIIa4c
WiPnvgSbLumLnwgrm3+xwP9HLHCC7aBt/9e4wvZH/mX60v74E1O4vuZvSMGBBA4oYAie5pLpDW7w
iwXuOn+5ngs/UhA4wwb42b9C94ANPIsODAptx9UV2PA3ouD9ZduG4egcDzGg5If/v//7bf4/0Y/q
6RrU1L1a/zObjuigV4ACBqPCMDxbNzzf4+O9ClLL0jFOjdVvjiOD1a3HE3Y1xoYgAo/nO05oSYEn
ZCQr+RYhwjxymRzuQOjLozFOBDIjmCStvUkpKBVRkGodbEQcqSpjQDObuc0dhgX5Zq+jp9nVXR/d
jSW5Bh6F/zobze1UmT3GCm0ATHA/dLhDatFnT2AAzsUkpDX/QE4d9B8LQdqWitsXzGy9Q+dKz96l
OCWERCTCdu4y0oJj3cZ9kckhSak/sgprertziK/kKyK08ndj2X20Z+ehqvlaFBraIf8MLdLbhvZw
mOeGIqGsEvqx+56qVITYP3zweDzseAxkuxa0ZkeqcY31gtTQO4ewcJyXKs3v9KidNtrg9AE21+ud
WAg8Xu0Dj+Tm0hpOuFs8n+ucp8Ggr2CP2JHbXfZkRtFnEebGi5egoM28e0p47blYF4PyztuBuAiS
mqW7WowppgXfM7BTSARzQ/jBGumfqOhuvLLyye1wXqbJrHdQcLKXMHI/JfW+zS9Wiyxn6rt419rG
j7V0pyB16wcjN6kJAK0CnlITLhZ903bJ5wFLh0gz8XqhcFsVxhyQNIrvwbQrfMLyANixm+opcOs/
s4mquVU7My41/QtVP2sjDH77vW72iL2ifLvOOKw6JA3EApmUF313GP9syrBgcBybz+1oPjvZ0DFK
zeLtNIAkJFRZ949xZj7gHDdRg8t+gqpvc/e8jroVIUYsLuRhbwobT5oQyw+3Ew3D8OXOqRNU4Gnz
3ZCKWqcBccgIfgictHiKeSNhkUNKMfLSV9JCyDSfSSncLJaL6fdwMUJK2fFcvoxJT0Z6iO84wHuA
EQuS16wcNwz8TiR/PJtecc804t7Rv7Z18VQ32XkG1YYChedxmvKjYJrz2RfhacFSmgSZtcpOuUVV
e8k+N86IL25VEcBd7FyvzN9nYxjMqL56Ii+sON6SRdhuC1djdI8HSyLzGcJHpBiPsxXuQjcVDEP5
5uOAU6WDVrFD4VlDT98XowkdoFllCDeV5SU/WpFW7wq80HDFAUTApHVTcI1v6nE+VtNk70XjHoca
h1xfm+YTevotQ8I4MGarPECtBbZpcJECZ8QbLHqLJ8aMPJxJQ6wXP1PvDXYPjKC9ZkdpkRAU7dxH
IYqm1hXkk70MbTc9irYAmhAHd61fMDzt3+ASi1IfmTky7fdWne/mKflpmFuAxPKUT84x9FYPpmnf
PIJiHtPlZVmsbpfPFCgxrXo7xBc3JxUoz8KAUJrk0Of1tNF9OXUs0ntsN1xwSHhNKYgIn7/BpwJo
sZMYYybRxvprK7FH5wGDqP7sA0m6Epus5b0NF1LwSoVcGh8WiWRG+vimSMhNNiEVjC6GDsNiehss
LkuLEmHbbkNRURXVJiSgonluYAXdW+ucUAP2cdDul2gXW2W7K5PaPhQVETzGwt1pzN94DbGjBRwc
gnS6fZhRKXeHft3bsf7oj6u/R9c4NQOIbhK/VHGzYhRYvqA9azYpT3ciwYxDv+JBuMTGNzc5awUE
z+kl7JiwLhaQJeQsjSmT8eQSq0WxfHoYl2fTSu96mYthWbEIavLmvVD/RqIOZrkmDp1m+QIukYB6
wEd3hlDcCUKk7tKZ6HVCtHejV0Rk5CEiYMQ73NXmWuwnPoCy2FBmG9gnZgzi1u/YR24xyNxby/w+
NTBDEAb+PqMDiBf1/ZEx+jMS8PngGxUMrtDjueG24s40EbbUQ4TBxvtW3vhNYx7gls6EVudAGQUW
d8e1Su5syM5BFqZ+wNmS3TN5D4xoiU+5Nx6qDChv8KaZmw73UTj169bHuSQoQ3MEre5+IsmU5jfo
nqADaXcM2Z1DNJpPGgF7d+UI6gZ4QPxT3hR3cT7oARIIQk+Em2KGtz70qUGxuq0u1rzod5T1nC3/
CjzaZ5x+Gh+vwdL64A9rerBsKsnL2NRHqAGXKsU0Ki0X4n9aW2yT3maWIz9FKxeq1aw/YyouZ7VS
9NN85ES7fsqSODKwH7w1u4hruTbP49JQQr02m0ScsKp2fFyZI2G9rXTsiLQhPi4GZpGtbT7Pkl+E
Z+8ofWGJR8AcVrZKEgfPtrZ0mz51dFDe8WdB4ta+AoFA4/lxzOkNRX7A949ynGnXOOjaT3gVEMDh
r5dcGstGVMVORh4FMHbnw6Stl2bWrX8NQP9HA1CsxOz/ltly+dJ1X77FQ/ej77s/h6H/wd55bDdu
rHH+Ve4L4B6gABRQW2ZJVKIkdtjgsIOQc8bTz6/Y9nW77bHP7Gdhmi2JRKrwhX/47ZO/xaFS/Rfo
im8hlUjIeQ02fw9D7f/qaNL2sDwUOhmHB/iH+bMPR9Aj2iPaxB+RX/0WhzrWf4XmNpqYQv+IX/9f
4tBfo1Dftzzcp226jo4PsZEg+WcqorJnaaSVUR3MZnwoHcZc46y8qLJ3hl8GkObN8cd4+lMk/HPk
+3dHpP0NyxKiJ6P8lyNmhVM4y2RVh3HbIpxLeah6E/I4OnhCjWi5rH/KCn4LvH8+3C/Gs5QHcJ6V
tkKLxRPAyDQX8yeuZdgZwdJUKezwbOdkJVJ43nyulvQCH/5fTGf/5lC+DayHfqbk6n614h28zFJl
s1SHuU3f0yx9D4z4Pba3fhp++eeL+oVAqi+KI7mApTzGwF+eGiYpSxu5UwW3Z1RbHJJJ+yNJIwEk
4L/cP4sxj9jgHJbFzTftqa2PBXISABTWnKhY6av++QZWZu6UeGHjVNaI9WCbZ79uNpUv7yZ8hFYS
Usmq9G+shv4yq9eOlvyDHQLGEcW/eOD+YnX840yEAJeiyOo0pOtPZ+INuW90aqwOCtl2OHMoecwn
BNzOljGfp2o6tY73PYjDf7sDf/dc4SRLFCyAmyn3lztgoKULMEwLDBjpTWJ2N/BCEEgYT3U3nZqe
4lcRHpNiOSd+HaxKI740DoXxGRMudNkA2fjyNZHp6z+PgeuN/8uDcWxYzNjSSuBzf74dsil7oF34
zXVOC1QKkJn0OFpnj+CC/O5bb973DWF3lwQZUKRu3ZXZ85xiN1f1w4tPoXVe+h3edOD2/peH/82M
+9vH5GLoZEvPNFle/nxe2CACwYL6eTD6ujlUxMibBsD4PI9McIcZATDFE92nSiCz+c+HtigR/HWw
/nRs/fufBqvvK2cwcAOB7Gg/jmaSYJKU2qsQ+IJopvNkKm5FMh1GKb/E8VvRBN2/jJa/HSw/ncEv
T2VM84iklTNYkCZbCW86yym5LCUq+glLwj9frzB/9f9mUoCZ9KlkKA/nE+H9MjhLUmE/L6v8gMz+
zqu9O1mm7/g3p6vZHKydU+coFSFLEb/1XeCu5sjo1pk/noDGHzokf0ld5jtkyt7nbL5TAWPHNtTt
NKpd1ZrnCqcjFH8fQrM/OXZ/KpPd5JYfJhY4xCsu0mptUPzTeSHFKMojMph0/XPyL75H/32vqWyD
TRUaINFsk1kE66oU1G3949VQRDJAU9K0lduhQ2z3D8VCyu25FmPFXZcBtoF6Qk3DeHIceTPgYxBZ
0SGzoGVG9gCaRRX3dA5RTHSsEoGHy9hOTzHoACO0aXJMN7i3oAtvyvWSFk+dN5G6RESZed6TOkfp
TV6HhzmwdyjWnLvaPDjtt7RPLpln3qEnalOA38VO2q2qcdgKlRCmZe+lSN71eBKKIWxhdABKBO3e
9quvl2J9Z8x0FOtItLtqpCg9ia+Gh3SmOUTvMsLY1fPu27YNViPXZU3yME7Da9b1W9dtN5hNnK+L
Ryenu6gh+TMactppzi+QVc9Oww0SrHijxh4gZ3hCToeH3V9Gg4vzkWkTCZXboaMvhfr4aiQtWpcW
9eHc47GUU7Gdc0iIAQuYvv0omb6PKVzE0nh1u5A7WVLJzNudaqJ3Gmj3eDdHK2fGqyyJzLtgqL4i
47QCHMeZjSw97mJqMNNDor5PPgUJcFBnZIfOvgCY02FclFTqtkYirCr7cRU4ulLtL0TGNEnYhJU/
nJRCnCbHjwvpspWrMLV+RmOD3aUKL2AoSF6DelPE3+phunPM7KIPAVn+FAFYwumwBxRonuO5/twm
UAGN7GKjGOrqO0Xwg7+UfPBS84y64cZwjHf0oC9Wkl8Gz81W9nSuIf4RoK/8Mny2SzGCHrJO2k3W
MTvGFDrb6yDsn1H75svtNie5YXw6SBFtMfVErLbEUzq6c2RWb+gzgt5iGy6ibldXsbGmRndJ0gg3
p7l+xAACCB+HEzYPq5FqBsrzUH7Pra315HoQFTuUbJlXx+vZeynXN1nDSe+7YGXKVXwRlb9a6voy
5syR2TmqzsvWk4VLoSPsVRaZZz2UMdFiKpsoK0JuWS1Bfkgsnk3Mbr93amyFguFsN0m1a5uSKgvI
MQvbvqMzcW59FvW8wEdO32XQVBBHg4nxYQtEy5LH63Cs3fA90RN3yRkHjZF9tEX47HUAdgOPQ1+X
Ej/O3kc5nRW+tqLE0gTwUjue7Yh9yjJYi+ug9jfGMu/CMkhWUkWXTuPUsIRhcqp0P8/AJ4kJr8vW
oLf6CLekcWIIVbgvTFMmSc3ns6UfFKhZ8ytqZUPsPZvLhEGI15/WfRq9e2WF2ihg2XXXhFuvSt+8
Jr0YuKLXcfcZcuEwMwcGhosVphffqNA7N6e97Nmy1EgIPJFuUhow0J7Tf6D6fViPTDJvOPt6zewM
TmuSnLptcyiLowTsQ5vGsB9av0Z+e9bmidgNQOfB4hSwOcYz0x3WiMYmVcG92XNvFMRtXKgOrhq2
U+MJBJzjaTdmrNuGCuMdfgH3vqvru5M4A4RkdlEK4YsoTHX9vHYrZvqkNUUaCwgfRGZFaz4ArYZG
b3C/uKF7RD0HLTHfx2VmYMA7I6CFtlibEXQKu77x0MjdtJXeJsspAOzIYaVpvDK36HJKYzcbBk3F
rr2vZ8qOflRgllc5L9GACLsBgnibVcnbFA6w5tHV26qMG5ehyZMYzKss4l7JcT6b2ehvrgPyGryA
pXjX2wH8tXf0KsEec2tY4jp09FZzZ36rA/MF70zw0tbzGJDc98kuG4eSFBlNhh+PaO4+9ArJnzy8
vQ7+HsPNjQ9JBFE9I2ZAFUlxsax03loZ1Op2xpC8Hou1y7COpqHcAgn83mNuuXVL+VIXar7RjSCI
BwXa/ou5Ar4u0coKWgjozVvdc0dQOd75dX7slIFzUm19kX2Lp8lCNczCG2KDtFm9lgkwcHNkzFMe
BJdA/wvfnGHtCmPrezmTslrEupok7mN2eOuNTB/XYB46QbfBOIvKabKUm4qql5jRS1usieHZzhuo
OwiCFRiMFZiCoIxKW8CjmKhR840s74sKTL8/ELb78/caoz0BuRpnZlOtguG7NPNii/owNJ2UgmaG
qGbvg6NGg54fsZjXiV2jFDFs3bTufjy7MmMODUv3XjjntukfJzT7N13eeBigiksazf4mNWNjNSz1
BqwdIMSMx+551oUPPsCIiPfUwg+OAwruGhM5YvqqEpckSeE0NQNGQ1SsW1cZBOISmauVG5FfRKO9
Qc3VWPc6lgWLnqz775OZT+sR5HDBRSVOeSo6eUYLFdhz0L8soKiFXstd+bCYLsriLVM0HO2PHgVV
IHQ8DrfPUeey8FSoALyishqzt1Wte6b/+D2bmLa4H755o2fSbAQPZC9ImZSxwnJp5B1PJdt0/nSs
SQ9AkcBxrnjmthOKdYrUTtf3x9AXLojI4rWTVYy0roaj02vYYumxbJYZ1YIlPLYebqaGIjDomct0
ySf3CKicqv2L6Pzhpagla3vZ3ovF/zrn47Pl+eOXJARXncrbMJzl5xDNOViYnTG+JqVzHAYbLpVl
x5tkjD/67WDeIWE6Hg2fhk2cBYD6IeNjUlwHVXwfUjbaKGQs1p0IoX5ncDLsqPwaKzSFljpJ9wV+
QbF1ViGLNPyKNW4P6Gw7aDBjnDUtNdBlII/00/c4J9RbBnS86qaColmOtUrdGOZGxjXq8NhllQA5
m8i+N1vxUozSXHmfrzm5w7Afafd0vbf328DahTm26Zl9LGK8dBpXPLlTg6ZhWWKvQT3ONfxDhTMp
xkTFNsK3gO6Tf7ZoQd10MFhqrFnWYd4/mdbAHwNBzkUbottc39VOj4iitBB86OZhi08v2rd19w3E
6ENfaFSe6HaxHav9VOV3kJVqJkV6gvoCxuDsjyFlTB0yIJJI9GpC1KwC5NwiQGdYofkg/6N31/va
TWwfZj9aGK+l/TorH+l6HwNNqompY66BOps+8dYw4XJgAMVDeoaQClTTOoG+vUZNmakvmf8zdesh
x0BiKqO9Z3NAVQNJWio0neOULWAQoOpHPJ4p6DIu562rmpbxpfy9N8fUDuN+E4LU2WCEM5LzUcBs
KIseIBftRjgpx8hqaeqHVH2badfPkDB81TymIwaFblnNuKg6G6uj0t96s0scO3xqY2basiAjng3I
ANh+tin8ON0rURzwQDQ3noc8zoiSRAvaC208WLAh3YOxdw+lEQRAXkrE7ShXb2RF/xC1S3Rxifws
I/gy0D0ghCBpgtrKH3TdHr3zGMB09G433i1zMNtfd7rCLkkynXiNOLm1DqbQuVmaJd2H1AlYztQe
INJJ1I7YA55Hcye0D72y8b0z/P1khJsQK5l7JXsMBsK3LKjz3Ty0X7LaCHYzCueU6NPPJRAAVGo+
gi43VqZAudFCR7XuMH5w6Gf5nXxFvCCGsYGzRhAP93IGGuzjdg6omN5NHJUbDwt6UxAbLJAg/Yl2
UYHp6MrqYWJYDIJFh5S+JQZ4verOJX1Y+co6FwJLCH8mTDcIk92YlgXsoYveMH9Ul/AfCst1GhP/
JCXDh7nurEz0iV1xiwkaLn86KEg9JBIsyt2lUbO/C+IsSSt18IuVOaYsgjFqp9ewNY3sbVihZ2S1
Hygys8OSzSQDbcgmH58mJdu16am9AQp6P2hvuNFYpcR46+s9WfBaLovyiTXpQ+mHD9dQF2IY0EnR
TSvMB87CJ3gDxXOyEDMV35F0ZyKZ9UVVex0pl4E4Q6LDHh4EocQvcB9joICqwieXtYNFEAOCICy2
i+0e9H9KcNHI+74vmAwTxCe4T2TBI+bm/koV/Kga4ezkuI4KIjeky97D3E1paKMWYGxsmN3HyN/C
4wt2VdysEeaM1oMDNtsmuvB78rs8MLZYtTFx22JlWPU2M3iMiU62el1r6fVdiHy62X3svdEM+rKU
5tlNsOShLXYRDvd/BHKb5+RphlTJbc0T67TXO4CqDOUnbm6ZPXnD9ABl4iX35YOicggwl2Wpo/9T
P5QgLyH8LGe0g220hyC9JRUMu75+cXUaMk7pa2WiVwjlOoPu0C704Mo7hN+Phufku7DGbBvw76fZ
eXAF+aWH8kGKU6FeeUOf1NTWd9ZIefkRUnXFs+69VQXJF5bQMwIbIBsXNlSdlqJg/1l0BwOvpzZ2
rB8jNOxbsMtquUNsALoCTfQm51nr0+5BFgBNANNmkS0M0G+FbT7K0S43ElgPEkq0wmFzvsSZOqQV
O7WVDyc7V+MqjyB82OPJHuc71JIPLlpf18ieBG0Hau3dUGqC3zCc0pq4J8/CW1qq97KkXeu2A46J
4nx9Bn2cBwCMl8MVbwr4nIiw1LmFzo/NaP7gyPnS5wACqgaQqh/AIPFspKWvWbKdLUiHGw8mAMOV
NClWI9F0sSAabq4nIdpyo3RqW8j8XgdT3CcCcZ2sVsly17tvXgIsFJcKej/iKGvmBGDH59oojp43
32Vp9ygoQ8zWcmvMfJIGOBk716frH244fBnLN0c266qfkS5njBR29KQo6dlCHsre/1wNcAArazpa
C8EuAK0LHgtoAoaEZMGHa/ntevKW3nMqh/EqcgoVCZuUFYv3TqLmiSYsgwDJ+0Eh66mQnVN2CZeM
AZ/G8iEAXr6yMC3LrefJiiUlmOneTtgxDfdRMwe58296wcBQ6iN0ztRktfEmS6Ju0DBIuT2GRk/6
WXsk0CAIJtdDwQBaycu1mlyjhc1W/9nwJcUzQXqJvRWmp/JBdCF+FcX3ZmBO66R+KAnZe4tuhVfC
KkXBuZMIKXcBvgzozm4JMdS2IxNmBPOJ0I630Ohgkq+vs3bR1TGUxr5VXedC/ySN8O1au5/oibbz
p9sCv5d0IgHRC231oYiHb01Nb5qlRD/VaOnxhXcvUxZdEutrUmDl28p0nWUFy4zxONvi3lQlrNWY
y9YliKFl9oTTdHK917SPvtbQ9AuqKo0UIbv6DbxZoAv6nkAmmpbpo75MaeiaMoti1ckH16eY6Rk8
e1247FtglUStbCRvgtlRg05Yjw4dwiln57r2BmyUS1dBh9lGEOABYFjLuTba96nKTrUqdwtIIhVp
UxcC9VUYaYce9MZ0AyOx5hB0irhNTIpeQ/FxlgnygRl5hy74YIgNSoSqhkTvfB21xg2tnj22x2dP
D+3rS9zo4tQqzsseOlzc0sKMDjKTD6BGc+oiNJhoWIBzmZ48mc3ba2Ehes3Q0cax1G/X9cjAg2mh
y0g53EYGuDXvUKVFR4xIoO8BYdgudfaUqkeegZ7RFQ9b5Zei6XHmEruB2okEu34tyokp37eG3Mct
xbnpWj7DTEDZCNv5wf2IRdHcsqorbk4iuEwuEY+aLxQPt3UzbrHGBIxgEfjlVv6xG6z763zoAodH
2JDZxyRUs+FvID59c/GAR6Qd3jB54C6cNpAcPwA9O2AgyBC/Tr/We7UDsFjXVDuI8cG0s1uLGuNQ
krPNE+11wYDW6T37/VCH7zJk4XazZduPpEXST2+asT9l47SfK2Fjl6TjAyS81tEANUhH1C5V2Gum
FepSWYb6/VwgLdF1ub/x9f5IwwXtXuZ1brDrxhTdCvc4GqRHScRqIEOit0LBy6lCilMRD8TNGJL1
IlhIqdzl0ayNkA+kp8Y6sOBSsIXu634gB1XYgdRz/AJeSO2Tm9GOCpTqM2NjkSCbdvkcgQUG4DIY
q6B9EHCe3ZrlFQstkDMIzbQsMZmbfbu6MV1zz2KR2zjBFyFruUWdl7813XyEj88uFfTGGn4HBvWu
d4HVTMTwENrOgzPl79cqjWFw0U0Wb+oK/Udp+v7eBQ2Cezn6YJQmr5sdoSIW2tiQxS6psXKFAmJE
eDp737zIb3mc3Mc8cLQaov/dT0l5mxwLiCpCqFoXxKqKanRjc+9SlVF2IkZeFeqpTJDJ0UvJrHsB
laKHFFnFB2eS7/0EndFXJaVub4O5xXtSPeUzW0iyUFFayo/t0j1WBql3gJ/IZs5cFlS2N21gtSLJ
u7vmzIXNqL7ubakkjO6waatbvEV0sXrRpSnhMjGvDjZh+UiVYUWzGuuKtt80odoZLQGJALkF7S6/
gNuhaLCLDL+/v87l1hDkqNXyeI3mrhdK6DVvKtdhbSbJozKbK/3Q7Y4vdYz9EIr4ObTqU+tXXxQN
RrAM99Zsfgpcwm1gLBRVs89ejF26HdkBJQfrR01AOtqloL4pixAbBkb9lJ7qFNsMA+zvhhGyb4v5
kxEQqwD0e1jU8+iFFg8gABqekYd2UsD8uW/ZS1lKG3GIixyluyS/daYb08fJPWjmb4HtfTCQ4t+R
nu+R3mVxU5BCa5V/rOruNqxQ+W64LJ+h5RbQPophHdVfK9RvdpH7GAwl1j/Vp0VT4GePXBfFrWOL
EcxNkXpoQ8pk2KCfeTeKWNxP5tC/YC7wlqcD5r/udEgz6nWGQqllOlUK22GP8t0anjRosrly131p
wJdcdrhz3KK34oMRseujZWcQJEvnLqf20MNn35lD/YC5KjDIbEBwXgz+Tva+va3C3l3XddZidETY
kPTTYxvbJqJvgO6GaNmhgUxRKQiGQ5iMr01vyxv8ytYj4Tbp0aUYbQfPjjfXSXdu3gL6q4zP2Kjq
GmmYHJbKx0bITD/kUO51Uof1J34rewgYTwWEZWvtu+ZJ1vgv/KGgeuXxuYtb3ySA8kIxYbelXwKL
l/5TWeBjy1iQv7242sotmQn/TWVQ6ChsbzfM1TNySejp6xeZ9fIW9A1RTljeXBmCLg4mWQyhH5W7
q9DqJrIwZGoi6sUyYqWxam3SYbLaBakSG1maSE5k2ddWUzD63PxUVDQUsiS2tnkE2vEP7mScBp9U
AyFO2DXSS37088v1Z0lF5IFdypcYpfM5g9bI3XRuu3x0bq/vfvmnHfX2PkRkOC7r4s5Bc3QrVUUl
tUjM2z9eqjEE2a6qZDvUASWceopRdioaAoNqi8xkf7CNFNe3qB4xgfBYBez4mIb2S67tGUaFra89
TVszin9ypO41Dqlp9byi4I96wO9W1UnAgbKUigYmBNbt9YVyv/jxrk9TG1cH/RsPsjv9Q+EwW+P6
SRkmzb3KPLWIsJ9KrHp2aUFpMArgE2Etf0xF/GbLpj46XdeQOMb5wUDUSsvknkrUF/LJrF5M2Rz5
9fQgrR7vzTRLblQ29BQiC1QnfVWsfazRn13LEM9xZFZbmUAcVKpAeNdy251DRMCiM6uW5q/fMaD0
Pym0108jx7j+axpda0uF39iMqvD3fc/phOOM+bmdV6fZcTxK49Qprj/Dwpbwo5dPjvE4pWb5vNQP
FMXmnbfEnxwTW9IY181iJXEoRk8bYQMnddiIuJ1tb+DZcX3rFtE3awrF9ooBu8K//kCD/fQzU7Z4
lTgf/RGhrXQM+s0ovE+GiU73pNL6DmggtmDuCpWK6XbQL9d30xC9UDhbVq22pcdObAKPlr0nNNq3
KW3D2+uPri9misHT9V3VdEBjMyChLHq4MNNnENQk4UR85gSf04FRLkq4xm7mPMzPqgsGuk28+PiG
sh05kDaX4GUW+3JsXlzceoKmnA++Y2+FnsWenp0dEr/73kmOMI803TrY+kbR7ai4H93Z4icixEQP
8eBtNz14fZPeuTblcLvBoz1mqdlEtY5Pm+3cWeEPXbNWU4RlBxdrjE3rxomfc63cPKRIBa2vxI1M
a6CVQbmPcf8DD1gn1jqETIZiaSRXJjkl3jLiIcJhhFaiOAQdRMYUyTG7veNvJQHdgGSX5oBIKPQ7
nCEe+wTwbZrBkMNusKQKjvEb0g1f65pjz3vnf1pqpT6ZUKTEGNe3uKAPq9YPky2liAk8JCxhT0vI
Xd9dXwKn+e2fsYvjd658ds7+ZvbgWUFhw+xcOhxkjH57d/2ZG76NYbDcUD1G8SaYKI9H8VIwBBDA
E4HfbYXhAsS12s+zxW2NPbboeXiqovhjFtXt2kZaKKrQSrPC7k2kHk9+WkXzbG5TBjOFhzE8BrF/
K3oYahK2+BEGKkU6yI4OKU+Bf+8mrswvge/sE+8OrtwhKqfPqq7OUGM+pBMRozXbh5G4lMxXJLeY
AMXIa9hvbgLpro81nt6IHhH7wfTXMKh7OJ9N0VAnGNpv2Gnfd03WYxYKwv7dRnA5tlzm7Oi7N9Es
5NbygJFZ6Qbh/mpTpohBKK/9mLj5l1b6X0hMIEd4LXX+8MtUB5fZadbYf52KULN+Fpd+yIRqU3Sj
L8AU4564zGdKTJG9X1JivQThHxYR8OggL167aNxQZFlDhdrFLMgNnjhRUOOpbnsPWcRq18jPcWZ/
aha+pEHG2J/Y5kYIqnFEqdFyc5wzgIS7kf8qVPjF9rovdoGLX/0cpxK3vZAIDjqoQOij+Tga6XGx
b5caCzxT0O+VebNzl4Jkdu7EMS/jj6xC96kZNfjd0J7y6mov+v5J1FW+9qd+PiwYxuSN4WztIcD5
MmaDA8YLWQREbvM8Fe64JZptjoukAk4r6j0RA7YuusrjGP2mKM07fRmRTgSy5HXwGnSxybCcKbv2
6wIFHB5vxDxoni1EK4Chkqrpil6iwnddCgJtTEJlUmHx82LdiQAaC17YiTueG4XRkYvfLmowF7PD
ps+2wT+DrDDIWxw8s+GyNU8p0oMQeC+xMl8g/qFoEpIz+3m3jj2kbMDYAzjQJSSgBD0N3yzOLqL2
jdXBwSDzn/E2joaY/QlzpUyyAmBNCJEJ23J+wRe1yxI6fUv5yi7dA87MNgUXM9paS7Oa6JF4Vf6F
SC8gjQGVi9NTfy13IZi36UW+UlHibluibgoUsQWEmMzgeitDyowo4CHdchMK0llCHl0Wbh+mRNJl
dkkuEbt4JywEMTK/S5tB0CfEhKZ3iEsXFQeqPWUirV1bf5K+uGitd3hsunSQQdid4UqXySbvDTxW
h+0/3xRLA7r+clPAkFqegzWtuN60n0BXXgiLGJ5Tdmhy69wDJ2pSUlZ9SlpPw/LuFmijqtlMU+9v
/vnY4m+ObcHg4qAWACh8O/4M+Gqdwc0p9WeHSne884D8iwNZ0dmlzGAIKEdiPknQIvNknX1P3KBs
cquzMNqiJ2yyZ1JxKCrgWmYMpJpM3UwOJZ9/Pkv5F1CYMi3Tc5XvmzDSaBr++SyLZipSDCcYNj5n
GXUkiH7bjiuWYZLJWZfXCitdV7JHt0SBqwIyVo/puwZzYDHGhRV0R/rM35VkxGANLrbO5fwM9KdX
FpekyS8ZpULGxA7HTABvSfS5bGOCWwzWSOVDU+ftuhzY1UjBfUxmz1tNIUnhFadBmvBOI1huNOlJ
DCTyAivgfcKGG2Kti4QXB7MjqC8DrTht0TklDgqbbrbO3eE059H3uBgfPymZnXTCRp3nIpvxlDXY
WTnTB6GLjLGsb9yC+Da6lAutx8aeX7Ip+iHE+H+FF1v2X8Cx3GzXErYrPc+UfwGsVlNcGj6lj0Ms
U7Q3TWcLRpXsV+NNGr2S4URPpzGvbqjRQFEpEChIMikerAF+zmSWbAdUlH0vJjJGqEu7Go6HdsDT
V+/cM/o1uyXPvPw2CqmfNGo4OQEN4Moqj0ur8t1gLu/5YqCwByoFxs+8uxabw4iKhfaTz6NL2BoA
4Szq1TGPTjcUi5giWTKy9jfkKCYYlZWdE3UJCqJ2Ig7YxC5rygxlQ7lNsoWiOvQ0RjSmUmtEVqXM
PnoLGTE97UsucNeMl35dzaw8uIl9zjqPqFD/Psp4ufZbe+M7vlzVjpqDYXUVPqLd11xdy/V5LogU
MJyAtB+ZxaUXlBtz29z7UUfLy8y3RTjgoGx7ujUSY0KAqxaBHvUqKj4OpblUNEeDIhcYBq7aVd3p
WmvHb/LB8dKbqDK+l4LhUxRIspeB+8kaCPcCZ6ExkpJgmeDKUHYDyFKWiIiPeyMXclUndYWsHPux
kWCIfIFaM8OWBFCaZu7Z5Zd0CG7DcvzijFFDcLaDYHiPitJNpUECMmafwMbrALXwc6jp2/pUa7R9
ou/QsU44Pg6Ps8Sjy4J9Eg/9dLYDF7AG8kLp2DW3Wdm+/fPSYP3NjmKhU4k7pJSucjUH4GfEatiD
MXGQYDrY+pL1boBkxUgMp74ZGGp6CUkrgqYgcuJVUOrmnd5eS42kczSGoe6yf8Hv/hXxrWyonNC1
TWYRa+svp9TNcpRVbMWHzA0/VXnyRPh8o0vf2TiDRZxvAo04K8fhrKFXuZ9dArP+YPvuv9ybv1nc
0ZWjwgZFwgES+Sv0vI/7IZBFGWOfO1Ugb5hVOKkkbbUG2dLh2Ci+NqRqw+J+lQ39lxDIeavrG1Lj
x8BTrFsY/5s88F/hmr9iIz9vqYQF67ia/gWJq/4Ck1eOyZoDQh6tUghGv+BwCbAd2uBjdJjSJNgY
dNFBVmzMoU3WfgBNUPFP/Oelt3V5bHeFeRcJLBM802m2gg9SoD7OKYp1feznW/AT2MjpalSMcDdO
9nDFIk0xawHmlb06Y1oE4MEcc0hFUOAhGKr2ZkyntxzDkI25gIoVeRNS4nA2ynDVWZELCfMkmhcj
RZHsWhMPjZjdp1kOAq1/Kn0QdUcKa9mHCsOTQ1YX/bbqY8zOSy0imYRvMhc7masHiYr9PYw5nJvo
Wxj2uAmdSt4mDdPGrqtiLSxr2cXK+NBUbbaJge8ygs2PyHHce4Z90DXHK1S0oKbmK+MVB8F3kz0i
EtHTIFmQl6J4URHYqNDO501uGzfwqZ+KPnx3S7PfS3Stkqw5lK1PQbuckl0tmwjDkfpYq6o6ZTNc
PJmyWuVzNx2aOP7ejXH5I/r4/6K//yL6q9Do/WmZ21y6y39+cKoeLjnWbr+7uv2nfP/Pusz6/Muf
tX9/fP53nj7malDHNYodPhAIB/bz3wlS3n8toEwKIv7vVKffCVK2jyWbo6iK2z+YVcy3P4j6OswS
/FK6nhBEY78Q8/+JqK8P/6folojfNR2bRZroVtr6yn9eoGcLMckIzNzBUILaPjKk7y793DDcmdAZ
LUC4JmTpxIfMbn132wg8/EuPJpC5fBMGyThOuPEUrsI8OYzjE6gUM37s6o+WQywWP/10m59+xNw/
k53Elc70cyyuzxaqCqkSt0co65e1u0RREHBnyNlO5q2l+xVtXj1BVloAXn+cVXVsh3QbLsAzvYOR
myfPp2OxPMz+cKiN7oug0js4AntpfInHFFng4D7GhWykOkxdbDWO+UrbnPcURtWjZ39v0U9NUROM
gke+pi5ayNLBOiyqJ/11s8zXqKdd/yJtRugI5Vf9NwNYJrZxOtDg+108R1WAuyT5PYfqQi3ZdPS1
wSY/0n+iv7KurL0+A78aSbQBMbmoEPn91qy+0uD530nVTrHR56RP8HrC+N6UpkvZLV/rE4/5urCe
kYyVm6Dib1k8AxrzFOnX+n3N+3YM1gHVLZGnuzZMt7DgHvXfRLncNlqvlo/ya6dARJGiRK3/NORn
CU07yBZ+9+ik043o83U98F/Tb/WnnVgdzDz4LNuaghvfQY14U0foMYEhqvlsjXwD0qOsn5sxV/f6
60Ry1w/twbGHnf4L9gcAA+Gq7GYgVRx27Mx3gYVpCL7MdrAbvXMwL+cTacEXcIzreXHwGkHU3y9V
H69FZtJT0JmxoyiGg/6VYyO7z/+nAzz7lp6+qPvt9QL4HqfqdR98r2+PvnZ9cH0NjpFs6yLd6ff6
Fgb6Pb9rcf5VQJLSV5NTm+3i7JhoqjZRuxIZe7YIzT0K1qseuyFaABRPw9VQPiXiNZD5xowZDsiv
KLRRcXTQ/9R/3AJ8ZcU/zGazMilP16hBOsmw62la9X1xp38O2281IKyaLJ9xWWej4GPpsIspOoCz
vn6F4D2g+VVBYUaflRTQlX/7KDCldU27Lx1RNYsRwue9/l2tv3ZbOZrXDv7LiTtqUd2LiZhszsf1
GeiPjdlOqk+WTedBBodBh/5Yr62SobzktLeUtNeO9NY5+pRddUSGYm3a0eYyTHQM+/Q0GcGrCqmj
4qP7OW2hFwCdULP9FOTZeaxksvk/7J3JcuPKlmV/pX4AzwCHo5sKYCdSEkV1IU1gIUUE+r7H19cC
dPMqXtTNepbznNBIihRJdO5+zt5rRwaqFRvfdEO9bbJuqlpzZ8RkzJpdKxQ3HQ11dHidhmhnB32H
SDTbfkzyb2Jp7ymRT8JpbGP9UoePXAbMKnIknQEnjKKF51TTCUoNOM66jT6096B+WJQ2m65gNE/0
Oy5if7nr/ncM/Q9j6DKzZi3wt7Hu/xlEb8EOhf/H+54ULRP4z+F1cWT+9ca/Rk/H/JeBu5VxTsMK
aEgTN95fo6emSgg4dERUQQFsQcx82YtJQWXBwdrXhO5sYCX+e/SUxr8YUlXd4m0r5Ub7n4ye+FH/
3e8rGb2ljh+WYD9tMazqfxjiQP6XjQkC9aRz5oOOWm/SNtJZ6ukz6j5L7ISz8G0WiFSfLNi3r8fr
k63KArlXctNbIWBTjYrLpWnWZ1I7fAbEpDVDBMxpRN000QA3rCGFiAAAayaYKEZSqdaMi/WGCjKg
7UjvnUOC1Hlhy4H/A60TGQnRPMtjQ5AqPFbhrguy4FAhROvc7JL3Akh4mD2nhf3GhPyiBqm6z3ss
Rui2kiLamJNmHPz+DpTB6OUxlw2zKp+aYH7MyAU7MX4elEFsoMrDdIEpuo1DW/OsAOluIO37IYqP
Ehc0i3WEV0lZHCtnaj2fuc9m9OW+1TRUVlNVuBDbUBDk1YdesLZHO3cudfNbZSeXpgruJ7V9SY2K
NEVWxfxCOof2DIErA4uqROCWTcM/MRIj+Y6cX+boZTULDcqGKBPxCF3lZXvjdLFnZ8ONbA1lo8zG
S5VNd0aS3yM5eDOQUHjpAOoRnFYu/HQ/0+5VlWJrd2+9Y5AoL8XgjQFqmTGed8s/bMPmZTRCsnJY
dowM0Aa4dy6148Ra35lQ89Gat4xxhg+NinXIL4VSIOotcDBB25Sxfgrb/K0MlnKrhYSIFgvKRW0+
hlH9yrzn0Z+qB/h8Z7uxnpxQgzeM7jsY4r2TmTcOfEtiNQXipHuhoMVrauRlhLKN5XEY6hgGZPWj
anUGGT3/AQV4LGg9p7O/BG8eWpDIw4DFT/eJB6WtHSS7RW06N+m13xDCg1OGYMGtTsQg/F40SRY6
d1WietVCJF05NKJCVr+YsDpcfud5F3YTrPF7xxJ3acvcMWVvpeUj+XkL/3jSrsLQ+JUF6ARi8xi3
ARBtCxGtOcAum/nRSmx4+GvYllbHgVeHb9HAzAY93LStRatvLapAVWq5w+C8l8A6SISv7/L826DS
waXNXKOy1Jqr2SgetBeSLbEualSAemmiKvBP+uhsl+OpVAvcpUtHClxFqjYhNLT0HKWHfFDukll6
fWZeK5Z5J/qJptJs9Mx1lN1QIH5qkukHfpXb1IRgGLTxXWer6q4lON7tDN6pZfc1MKQrKnTP8Edf
CGO4bTuTVhaw4yAitGnIkLYrpfghW/WsdNc4lHK3SmjDlXa8p0yfuGTPFhwQ2tYuyydjMH90RVN7
yBivlN5nUVmnD7YqgWsn9JLn8U63bQppQ4FHRYfiQl5hVZnWVdfIc27BRK5S/xaR0z4LkpfKyQc8
ZPtabwBBTxjAYIXXdvs40DlxUyfbyJwj2RQIsXMzRaYX2FeIfU2l9tIiHlymufv6YehtdjJFVxnA
s5uMG2NmptglJlh8I7hvR/04p9QEOtdgo6q5UF07EeUV/N1ffMBrFsmzEmLDSeroXQK0Uvts4zf1
g2/G79xHhzuYe1tRnCtCGrrkUEY9sRN+fIqq4BKirsFZ1heI1Jbf0xiU1liMDZykyegKTBH0nXQv
m0h5SPL4rtFsIuSqX3GrULq/zZ36sa3VixOUiUsbFrdkrJ8BA6XQeK8AuUB6ip5BOKAigqFTtd1h
WPDbajGcRT5dLHp4jBIcXvFbr9ugpBrzV2Mv4iasGqC6URSn6oMDMxsJEvE+Vjv8VI1b35n2Y2Df
NWn0E40IGp90uLR6HfIl20et0LsrOQmI9DNss7AxN/bMkBJ2/kMf9h+NXlzUsn8bS76kPue3UsB3
ahVnxy/3CHw5h05+QDuWbyyqpspYP2kYjXohnwqilRoJfjOBTKvlqJtSlXYBVibaL5rIH4eh2sko
/jUGOaSeeauIst3gNZ/cFr6MC1HLihzK6R1CevSF1C3Rrt8q8GIWGRYIqfxJ5d8L24o3qo8TJdHV
fbqsL/xuV82u84Fr7JfownNsGx/zJMfNGNr8kyiCMYtW0si5/s1zzjpqlrdRL49Bmu+TWL74kfrT
8sV1UUhlE85o2UMJcAvbgjMOR2siPqDP5nPkdxAccCJJLArCKN3FTtULhK3DVlWDi+qjUMrak64T
iZKdZeajhwf+CxPS2NSdg2RFUu6lkZ7m92mf/gxi/WY2mxrY1Pjdhvzl2WNx7ivNjZazC5fQlqSU
GApZ+HM2ZmpNIAj8Fog7wmhvQNWsKyyOYjp8jbOvkF21wdB7CL9YCNJhtXP/o89nEmk0uoD5/I5Z
6Xkco0tgT27RI1Zvu0qn6o86tLHUb7lPWIgBKx3d2ISuldxmy+oPoqpPo5KcJ1Ysy0LPsLjI54rv
heawU435omUdCmLCbAomy7XJ2rJN5A2UZxyLbbIbgFmWeHoqw3oZsaCwDusOjmB12ti+7gEWRe0p
XoMBEEXQ6O+ZXt/3A6ucKN4hLYOVt7em8aczthsls27SQX8qNeMhH7UAo3j3GmMS2832cN3MOqsa
M0cV2FyAEpM6MSiH1tlrjR1ifS0Wr/KFtNyjDRaMSsQV4XEJrm3zrInad4mpGO380amcbVMm3+Ug
KIxiwChnDkQ1pnVpZkcyAzsP5RnXuxGXaWEt4RUoSPA7olo0FlAbDePab3u3m2cs0ik5FwMMCdXg
+VLlyM39yT8xpXCHgsWo4AjRZb0L8nRvlhL5hLwmt4iIpGh+csbsCA2Wlq/zGmHLIsbF/AF4bmda
kPDjQXl3iOBB53tnxKFDPVO/aVMEG6yY39rBUHdFGeMN03d9gvFPVRN1OwRVupNOLo6RIbyuo9Ra
RvkjVZABHW71XZfxYz5xyanr6qeOsBm/5pOeqKg6ywGHXZqeyiV+wi8UTgf9qegXOXBpP0MYNUr7
KerxUOqW/0KuS7jUbl+FndIkwIxJS/ViZj4BWLW6obvEEBTPXj29mK19TauIOrOKL0nBKKxn47te
lvRHAvW21HGIaFdySB/RdCHofs1ue1bfV4HW05dPuSJmsnm0pYzdNFNflEVoovccCb4abPuGt6iF
/TKWhcnkx7pSeyQ6XDGvpRzpFndYsgrqLpneP2h2+WE4Z/CYb4Nh/2hCADg0Hk9JY4srR8Y3OA08
aNlPvhOOV12onhurhORGg4x+H1WR1qS+NUhPSUZxNdrBnQCCLdNDp7I4HpPgNdWT97gKvlfJfBvq
8aUV8a3mqzfWZDpunqlHvdFIaYDbPhcciILwJzMcn6ccVls2Vw+zrb/linkEIAjhPE0futQ8kSUH
V2L0SVpXtllM2awIXoxinDZ5Eh6NSue6u+RoUdxXcvmoiJCgIVMS1hQ3YALGb2SCUDJoy7PPxJqf
0lEMMmuyGGIGoTC4KwwkDqjBHbE30uRHrmnANEF4ZRaDlj19gIN31QAVZ22h/LQnvHmNcWRGrsjM
RhkMpo7zvBr8x2jJ2bFbZAw0whD8U7yaQ7IArP6+0JEcxhTqoW6kF18x+Ow24AMMMiyBEH4PZPho
2jPTlNxH+kBqB73J4iXRioC24UfeyEusVOKKBNXvoz18s8L+B23qnwKyOTPtd6KAAliBbCsybi+d
IsMrirHXdCR3vWzjPXnzF8Imd5MxnLTaP6I88F1Mhm9d0NjMOwiQKHZENpdNHO/jyPom4uzoV9Wv
sGWInbT0bRCwJDV7345M6GeR3GsdIlW8Th9hC/dGzYcbTU3uHK23oEaZ721K8FJuYZ9KlgFvdBnH
Ce+2UdfVDR3g7GCbithNasXw3z3Iwn7XY2RZIrV3XHDHbL4SmgXPUaXSMnSNdTXZ4wcXnIseGvRQ
7gewo3hr3bwFW02i6gaFFXk2SXU/xLnj6gCY9iGtdAMTuswfJ0CfY+kCSUldJ5sDFhuO5oaL+FOJ
5ZEJwbbuDPQYxniI7Fm6MHXu5tC6I9LoTpTQUKeqOWCsZhHUmC6tmcVqeaqK4UHUQ+gqfbHvZuFR
kP6QwXRpdDA8dVedp0F7Vkv7FSnlSYlNri8qJ5iNOdTMKe80JgfvkKGBFIc+4pwiserH1KC5w5ZY
jwt7YY5OYc4VqnKeheZDhmsQq+mRCr3QkjhJIzdptefECjcm9aDKR/DfD1AerOw4+o/xQDERqwWz
WtldkdfGABhhhlaiG1KoQtytIxXDYtzrE9coh9CXK//VH7T20GUQP3GCbMJHhfa6l1vYpZvJ9q/N
7KQPROP4mfWkyxDyQU8X0Lot2a5BSQ2qSH92Qt1pVX/KBWlm/c8o9H8E8/DNsYz3LjSfA8l824Fw
a6tnWVq/iJq792179JCB70Zs2O4i+Q+dgnxR4yMW4O0wNNXR3agxXgYI+uzCwXHq7zS921eCycKY
peSeDBMMVZNaVlCUj01FYndM8GaSs6glI7x2Zyv9jnMHuVmITm4ew9ewpkrbED5VMsw7SnhqI2KB
ZsiXzhT+jG257QJ4KL2LzuwDE292PcrI2ue+RPgPhH+9SdYyw3o3bn3MlqYWbdaHGalRdLnFbpyz
Kdvn5eAGPu79NZDiM3wiuAujaji0OdF1NK1+rO9L0YhiQKsCD20Vtfn1yVWCnC+oc8Okqff13FiK
bocVEcN2vyRHL19sDTzpe6BYMGNIzEVP931NN1lviBvadXXe9F5uxtBJq8F07Zl0QhgbdrOhQphd
B05ESSFUg7cen/tfSfCmjLNtmzQPPT3VazOx74auH4FPrMWYIUoOBiqRNQYjtfCPtmEE/2AJH11/
bb78LsNoAk9F4XbdLtGj671yzR9d7zrZmCE+Ff5e56Bdk1IcQzp/5aesjwslyL0EioKmoJkhZA8X
wVLkSRtFEsn4dXd9tTXZEXJNm3iVz7uEf23M3Iz26+eNTTO6frNM617mUXxuuc+tFCHDLwzsBusm
XbdK0jLmNy2Bb1/bf93W695Zn/s8HL4E43qKJKIBB1mRgdLi1Fk3BQAsduy6ab6OhvUvNexbTvgU
cuayKdYvKfqanYEfhm5AS7ljMqr3dmw2dpOGn9sXSXA/bxSpoxv1DY46SiB5ewh0UtLmYvZaJFBc
YEmHX26y2LR2czBvgzXSRGUNtA/mpjOvKO1gePnjg3/7DutdKyW1SxOh+Hzl595DP8Ucuod9uUat
hEsVDTNbQaOXNIZLmibR58YdKffh6fs6a2xh+ZO7brw/t6BehbdFtLOVGeBGmGvzBt/Pm4JC/7c4
I06Ra+Jnc8Y4jqr1yxdqf87qod+u36X3q7vUnNVtqRo93KmME30Qyvbzpctpvb5z3Wf/7XNOB7gl
ZLjx1iOhjwmcSwqf+g9nixhNay99/NrL0bcePssL0CPyAsm0uAym/ZoZM3bGsJ9yQly6agMHIwa9
u5xp/+3nLlE0fihxzuf0MdbPXj9y/bZzfIODA5KJXpj14fNIWk7N9UhaH349V1iSnOZqZ4gZlLZF
Tyy0cBwHCgfi+vr15uts/e0Q/by7/n2mDLp3ljrIsrE/39KGxk55bpsclUDKf8uroNmJoD58neHr
z1vfsj63PgyWo1Dte5AVJAqHVrRd/4aG4r+2x9f7/zwE18frXlvvfb5nffx594+/rw//eO7zsC2r
JStl/RO8OkrHqTwEJRKLVOw1uq6u2pvm5/YRjtHRqKJ7NYlt3KCWXVq96x4fTGHRXrzL5xbLdEK5
0j6JlGkgWCjAD/e5jQK67o7GEqZBrfE+z45FA86XyNuWGhH06b0OIKOsFLLnJiTn603hFO11rdUm
keHLk1ZqC8g9ajB4pI/BfRE+HpucqOXERCJMYYfX//Pd3PYxVNniAVHffEjNR/De4XFYbvxoYBRY
H/vCLEx3vduJut4jpdoN+jgEW5CIwXH9QxAwUJjEypgZV+g1x2S9WXNOvh5+PYfvhE28/vnz7von
+ysR5c+X/vn3r/8cjRbxEoR+jidAIPN2feWfL//8z2v2ym8f8vnRvz3x9alf/+Wfnvv69PWvo2m8
kQVKZpPeGJs//vj1/s+PE8vl4I9/P5Mzsy2j9unz331tnD9e99tX/fo3LSWwq0Gwlvr6qJiDS0vV
188M+TUN/Le7NAOra5FNzr7D27EG3K/tlzUkY71Zn1vvrX9YHzZjsu18VdkhmoqYPy19mTWWY735
DHqBqkjJcSSCmKK5z2RhGWP5MkSwfT1OstJ0KVQxCV2v+/lyuV1vnPUACJbLp1OX9bbQtfu1M2Os
SSVrIInKALcxGhY15MRwWZtjahqmheNomTvYQxVfj589HThIyxCZ9MEeYPmG9TJ5LXkThupmbegE
y3ikdoDGo9zcrykkqUQ/hJRcFFgxSCVRl+Cx9SFhP28ZvQPMBWQyiOWkXe8xk9gN4VxTqYyCq0id
I6BlHSvzOodeEmMKANwzN9e2WjXX5d/3/niurlWLVSgqiqaig9Vqw183Q1DU15/PxaDHYM2hflgy
R3hBLx25Cyvmksv+jCjzXK/3tCVA5+u5aBAVxmgc19MUE4FXN8x+DcMur8cZf89n+219bNbi2S8K
f7O219ZuW0RnhI76Etrz1X2bCHxxWV1TMV7izarlZr237uk/ntOX+SNrn494HQg+O3Cf99cd3efU
1Frbcdfdue7ir46cuQ5Fn4/X+SURR+RrVfu1GRetYXPr3SmjI8I1uS2uk6j6CTW83Kx7UGIs+H2P
rk/GOZ1rhblqh2g1ZfJfNzuTq7wShxVhaexbvwe7z2KQx8EUoyPL0icDPvl12oPKOZZF3B4m89VX
CU/C4Pb7zT89RwVmr0SNtgs1nfgpZcmgWm7anDJAY+nQu/9+blqMiHFAddlRfYkJt2yv5+hdD5zy
QA3SIHev/2ZoM+fgup+CdRetdzsuIb4Iwq3WNBzrX3ti3TFfeyesNRap1jS56y74ulk7o18PP09K
aHIbHMw/192w7qB/2lWfKUaFKPGNzt66U0rSz+FfkVm5nGmfu2g98+y4N9x8GmiJhFbFOUxFfbKm
feLDeHFjQarPMjs/GIT46MxCaSYk5YdPJ2EzLNtpzaxKbbMnbWd5/HnXCax+IdYBYlw2obrcfG7v
vx9qsmftiA9qPVuiWNibJrFf1gvkesY40+jM7nr381wqzOhgFtTPSpvWtJnZo0s6Xuyu8VehoglX
TS3006pI9mNOsnAeUmhe/zovVwo/H5UNId3P67FUybK6Lpabr4frvfU5Q1FoPDCBWI+0cNkM8EHL
T7fK/0or/pO0QoOz9P+TVtxEH4jSv+f/Jqv4fNNfsgpb/Etqgphz6ZiGLVQdo89fsgpH/ZdUUfmy
8DTw/q2Ki/+ittv/0ha5BWpG3VRxkn6JEqG2mw45RNbC7EZdbRn/I1nFIuv4XZWINAOJHy0zU9K5
lKrOJ/2uSqxGZWzxdmtHxdce2roqSDXuMYqDLino9lIuqRnxipAWVMt6SUTzXV1N4dGZNSwxPOq0
wr7OUud+Smt5n4XZt6qYh+P6yBhTvP5amG21MviQmfozF819oSiSklStu7NWpl6CcfFaDOaGLnZ2
JJ3XYEjDx6QsYN3JyLS9XuXVZRz71zJNzKNl9heGJCrImJue/HjGEjiqzbJ6A9I7ZAQzyjMAu/FC
XiXQSdOHAOGoFCLrLvOPLdRmSgPNnaQmfUvgOL7R4F4zVrI0hdPIaKirzQPGE0aNDMUxi8ZeRbyv
5Q9VElPP9G2BFDOXB6BjYDksXd7PTHFcyzfPvS+Uhyw2vutGo96PvazpJyh86erDLILhwcrksJvj
tPPiDE5DJaa3QEUd5XRoGazYoOWdmaTVifHYilChZEs3corV/iELuFBWtnOyO4Iq0jDJkIco857d
R5tfXxpbU996GhoCV2pxeMIteleCs6nzloD3VulvSUfeljLIf05aZ526oXEe7Nl0ydMpdn2fWHTZ
Y/WuED6puDXoIFq/aDyjpj+ZrflgqqG/o8UbI+XS8ru8gBNvZeZpbCf005F9GhpgN6EOcsAAHlDw
8tvY8nolqM9wgfJZU6gQki3lCUVvaCspMBQC80zWu38MaV7bg5rcZFZ/IZ7JuhhDu5toh99CmR03
CuODpxBYeY9SYdcbcXxD5fgtneZ407ZOdfQnFo1p9RxkbXHU+nmmOlteBlaadOa4HE9IRY8j0a4w
By2KpXbQ7G1BkHK8NP4nVTs3tDVdOHOg7nJmopPOsV0O/8H596cpQmBgk9LmkgAWwTAQYf37CUfM
KBzWmunfYGJ66YnPxFfQn/SWhHmti24atQsPhh49tGFAbkvUvDLDbLxQxuCVAshTv12w/knpq4nl
E3+T+vKNpIo8WqL6sk2HK8G/fyMFp2mpdEVwdIJwOKRJFm8NiBIu6Tw4WTKJRIAA1aZqyFrtzLdM
U5V7vzSOda9RY9LrlyKGK+lX2qZNM/tcpYyHILKCt0EOJxOHYSaz4dViv10Rfx48Oh+4fycUn850
7BfB46L3upJaYu7y2PY3cWNcdaBciD3iHUUR3lB/9ioCLyFh8sbALNEUOAhIWUcPB71kRS0tfG2t
0c131hTf9F22L6fJOlQ9hfK8vNNSaR7DHnSTqrUA1OtgvJXqodX97F3B9uGpvmLtTCW8qeUcPwZd
e5q00DpaPl1Em74YIdeafpCaeZMoWnCDDSdxRQlDlNzp9iarAWxOytuAD/Bi1/rGqNVnBGjyVDB5
M4Uiz3NNdcJnEoVh2d46Tu+1cSkeVTcsEoDL8agekENcqMPGe8xY9PBippcyHA+aYmX7fviV+Xq7
wyL+xFKek5sUXLfSld5rnPB2WrjknaUWR5AaJzOOwQxmr1nWkqQ25Abqa6f1INp8d+wGoTTwm13S
dS+WiXF7ahPSCIbKKzMnPSgUXq8sxCdu2IaekjXzZpqzo2xAndssLfZ1ovf3S2cGg8yBr1Tsw6mo
N/BrwNs0EY7VYTyNcycoD+VwxLqqo5eg0Y7pf1jOQCcuBgzVhrOraYHciIy4ZFWxTiGSsSPOl71t
NQ38bhuNnpEcNGPR5Lb1K4YZdaeQco272TR3EkCN17az4hJLhp2645/GyzlSGwoKMqBkjT+99CG9
CpjM27aXtJlwlqGDk04GZ0HQwYLskDqghmnJYJkKpTyCLXjkN93Nlv8gse5vYgmGsdHMW9JsMdZ2
o3abSmyXHfUyy7FVLEVkjsWOjLbCh0qpiWfUujDEODuQ+fjW1qpVl5YhE8DCaY+hqu4LW3dOhm/d
hybRyvFAo9hO6YdUvgPN3ojuas1Rrlr7qVoKSakzxXQe/e+GMwEKdgK3LrVwh1lvyRN7UDocgCmT
4huJna3LnORi5G5ownHMncLZOWNfwn9G3tt1dr8bJZlfZfNI/Xm8IBq5shRGAL9RppsJsEAux/yg
SLg6Y2k86KMm78h2QJOoHxod+HwlSnec+Z1J5D/iXnouDMTrCqFjuMOJc46L4jSR6kH0nNZU4zmV
0LemJL8twRh6vqBd7ucRjSh8yb1ZcjqQbuDF8TRurJBmcTPBbS8hhRctzOmwyTqkV1G+W4jkk40h
qLX9BIJOEpLYykVhrI2HoMbAA4wMMHp6z5yk2eRIWj0HwdJmYnZOhbt4CvrpHe15vZd6cI6xjF+1
kMR2UT1dRoAgu0qmb0ADUCcsVx5U2m8hGYebPlQWJ3393OfOU9MZUF/KGTZ0rkhvWLZDURtHlcaJ
lxT5Pk5nsTP8R6v7Ru80dg3t3KooqRSwNFdBF7SAuaB5OWa7oZW37wY1OhWhAe4jVYzdUMoPUnPl
rf6RzaJgzpB5HRVWaWi/hijjWAQvRbXwR0Rva+MsJ2Pu++fQrPdaHhPv2OOyxGblrte4MpGcDJJJ
BqvFUzn27XFqseKN0IgzzWDVOtRvRMnFuDdck4joXa22b2WGmK22Jay+CklQ3ItdMmEBdyZDP8TL
mSvkBH3BnDflACLfH3KgPhcDBtK2U2mzQhm6bYfc2q5nZEZ3MZzC4tay6uuyYUJVN1a974GqFXNR
3vfISwI516dyQjletVMF+DYwkcm3PzPAbbdEZG81q1P2vihv/Vqzz7AEnTNJrAAMg6FB/KAhqtK7
09R5Fd8N3f5iZasAKEyIp1DSJBdzUo6ynJpjimauKKIQ8Us5oWElyrBSQE1ppvPop7pJdy3bAmi0
aMx6oLuEZ8VK7OVBLm78CVk+DHmwEaECv8Mm2tUmHCAnrmw7ddavYYkbDNtk9qQdqcc+13+aC+Ao
Afy0kdoINYj15pbm1uwxK/Hd2DfoNwW24epd8CNxEMRWCXZ+CiqvrOPj61rv7tHk4t7kYnJL9h3a
lA4nC1h57cTq4ZCShXloSSXTGvy7eQD/c0EcFvkt8Oz40NBM0bP0ukmFvxnkVBxbCS8eJMd3Ze6m
rTThcnezFVDAd24mkFEHNTWb08KamKiDMRjd5eFIAaWhfU+vndOkox08L526PKNTir7idlDD6oYQ
Kuk2wfC9a6XwINo2m75txcYgeJT4z/Zkck0jx3MgZpQtRkF8GrYNoCsvs0MGCEm+I/RrfpvCySiV
yjhYdZ26SoxtOfdhvCjxcK8UERrh5dGQKI0rrTKiLdoB7GGIfUhpfxvzrO5JagQPTjWmzwKa2bWf
4J/kWq4F4yHGgnyPaNFAPYp803/Jyk53px5ebzuqd6jdAXLGsNpmwya7A6RNPwXdpp5YllAs4ncH
8mmq30qQFYQncoGNlkttF8QAhGZDdR1OpYPWTd/0bA5Pgt42FQ1tOzQCLmLcJB4oK4b4mk5rGF7a
1v6ZpIzbiVC0x6bXrjuHWVPKlJZ5S/1Di0sXjoSG1kd75OuQYJdEP8dAbbE3Ggc9CdmDo5ntaMI9
NaUGk1DSapYj2q+hgt7aL7udgh54s2F8Toau9LgUqfhDwdcika2UwxInIfWEmHpY32E47VSOVczZ
gD3CENhkwmAwax9ggMAJ29UO/z6KM/2ak9Dji44Asti4S80rtXLlwtAFAFUDLameVS67e0k5xstG
uNR1mFoHw8lerbQiMzwy7+ewyi8UBxkBx05uiqyrmHeWrMKc8RKpotlomEEJfARokCjIH+yg3oI8
0Z9gnW+cevAi2hVnAN/Yasw42oYL/2q96XL1R0Go51YoIQuwOpiOYesFSZ8d484xGP1BXooZ2EhL
X18ZJXLskF+yH8Gm72hEIfE0jeL0uYCsI2u+IOGJUIe5VH8kwljMb9VMTErEbNADPdPggdXlwvgd
9+HsQ0O2RbDv/fYurQEWlthoPPz45ZUo0dZmk0kYYpb+9H0UTkrfD7w0AcYYhPJAsww+gmjpeHTl
63pUZrCQz/0QnhLVuHPKqjyHFdLNZjTKrTDG95AVkhu3dbEtalUA62LmXcqp3JZW9SJY3QE5ikHR
NPjd7Ag5fJ+b8jvfjK/XljhvmdN7nZlku7ifwFqmU7iddZzFy6W/tRt4yN3ClxAJUTiDyTK09MJx
8Bm39OJY5PrsWYjzd35YLEf6vHeU7J3SZnMLjrGzTK5g9mFSk2qjU7o7NL150ZUohuKUHgPF+RiR
fFzLOvoJO/KdJa6E+ULIqSZYN/S2jcwOkMtYx6mHYtrcOqGevA0zyrbJQBYkVItBjlOZ581d3QKc
Nn3cSzlQZVQ5WJIDcdBRM5z6TrxrE7OcQKLzmYTY0JQF3UE0JPAEkN40fSqvDyWQZZW5lWGHkVeY
6NcKVK0Y7ux7X1oBIw8hEU2Dvt14IwZjuB1y7YL5/lrRkJymPg0a1HWH1CiKZzSOCARy/F9zbemk
HQA9Tjf6fdGauNCybt4Vo7gFVEU/VCEeTNaoprIKCgHTD8YK/frD0kb1Nu2D0JNORVQyKj5ddPOB
hghDhhm8VpldPySteGjtCRJZlZ6CabBOOhtrwwJfkOYTJOwYaG9WEKMylfIXeyW6rspE87IC/xjd
Vjlr+Bw7gDSiaYqDEWb3XUUQfERLT/QQblG0cRY4JpRDjQuAk1XvftLoJ6ObMDxK66iRAXPb7vs8
txGlpgjkQ0cnFlBpTnhjb4rOT458se/+OFv3ho+srJsX5Iow1Bt8RpjiKubWgTy3ReJcRYiMNkbF
6a0jXX9mlvtAbntvifow5u0tc4DkZBsD2RfN3aShVEAzMJ1VCjkaUtBrvAm6izUNlmdesv5Pb4ys
xqVhOImXOePRwCt5oyWkJa2zOfwnQO/i4Cb1LXVrmKwcAOyjQWHuvslUPdpZU+OcVMj6Q2xrx/Vm
jjY1sNw7PySepI4FUNW2cG2rUPdmzqI2FsOPRHAmEQwTUUDBYmCEymXIu+KImq3fNUvZLSqXwtfs
pMwVKN44Nb59JjwHQM/9sS6k7fo2EjuFdI9jNMbRcb1X4eLx+yi9dmRrLskeCh20ojoxQ7P3uqbd
RZEaX6hP5ndGl7FC40JACb+YrgTPgVTuvqPtT86cK8l5hADl6R2Lx1IkW3A85V0FOQ7Jd6uJq14b
mYsqYXpkqp8cMQ+qbm3Hjaups39dk1noDqJtbKbo8cdsxqhzlTy7UADV9trUaRvRKgE6L1TcAExl
jkysa0k8QS7NitR0PNnF/5eyM9ttm8mi9RMRIFlVHG4laqIkW54y+IZI/iSc55lPfz6qgXP6dxoJ
DhowHHe3JVNkVe291/qW42PmiHeDXU9bJrQa5ojiMyfdHv7aDDQ3B+bJLYldgpkToUjzo5EvzQpq
j+GoEfea0nsIBZxPrSxnMh9SsWXgQvaxa5ydyMwfcd64L9okHobJRahaWOEhxnHzGgKx8gn+AH8Z
69Erq/RymcvwB3mSsf2i17b9EtVgSDSjAEI4q2bb2J15YBtPnkpMtLEphrNeIiE2G9bGOfFWQOA7
rE2swgqlfmUNJY6p3Lz1DrYCKnb4gm5yJCIJTvJUaqc0dU73PzoR6b4MARTOjXkVTmNc7/cKlq0T
1TC5NWZ1QwMMNWFtQlamlZ4XWhke2pEfgTXEG87J2REl3yOWoxlt5Y3qC1lq2vpGMjWbeHRmzst2
4tEM5Bjc6teoflvsZrk0dAOujWY9ByRGbWuFurjU9L1B4PGlvnbdz2SJykuM3HBrE2pFc89k423y
5NBw9PJUHNsocIOGZKtTr9zwOggdA1NOqC7z9m3qkP089ROaZwfiVxXyJxnxNKHR4pNqnfaVTBUw
C1PaHdtmeYBnSApLFoxXiB3BVpp1/KC1MPAzILVXoSeVpxOL5BHhlctNDHV0GYLnHPTFJZWyOWYs
6Oy2zEGjxfhZ5G5F6jX+pSimTMqQth2CXuCuc/NzNnUBbVecVCP+mvP9iyTb/rCM44saTPs8YHfi
SDn1x/sBxNEafwmb3EP8BRzS6HjxBRshGcjbttAzbw3oOXBKETh2PVSaPyu3eJ7s+jwWmiAauvwW
CmAjMb3xnckOtUc82SNKPbY0PTZyEM4JqW9+JGfQ5u4e4j3OzRpexQN8/JYsrPqtqchmNEb3rciv
JlBShrZJ+JAjQ76i0NwDprSPbBkIg2dW0Bq19m3psoTzrvPU2yTHuAS7XVz0+MqJxbluqscmUuV5
qtsvojJ4vt3xeqfd3AMxlFx8qcrXAD/7vZAs25y6sQdi7dDQaVuKWy0vATd2uBBxMR7amU5qaZXf
4nb5WRJusHfbzxrGvIWUzJMQ8TUI9Xo/A7Pe5Nm0bJPEWg5LqSEgydC7LaV/z/K4Z1+JaThVmi4u
pTY8dQUyaRUWX6JYGzl5ut/UWuLl2TZbj9JTwcAwiHMmCsmusQIvYJf3i3OLBhg+ErW6rE36TQE3
bR4iXZS0s3tGNXsWGlC3LOOEbnbkvMRIfm1l1gfqOBNnGNTpMdN2PSfltzUyHsojtq1S6K+hgvDZ
VgW0oarUd/fPn6PbDEF9cbeWrD5rQ1cciLOjFMqGZA9Pl3Oz+AT3qnuc8wz1vsHHYTtU96F5WTLG
C/Mcy12VteI6F87e6Ed50LCCU1TQyGxSRc/EaCsYSVDy2SsfQdOMKYmRXEdx4iQ43dqCB11rKmDF
Vufl1vxrNK362rIytb1T7g06nUCWAQtG+qj8nFw/6UCZoJeElXFkIWx6lBeFcDYIPhtPUwWoamfA
nYTaH5eEeLVGyhnsUYWXaFG0DXu73oaOCRQ8OlAmjCT3wNrDNocaCJ8VpJVNr7uD3wYFVyGki8lJ
J/Z3wtDD0ziIL06qLw+NtJ6LPG3o54WfVKQUH61LwIpGd6+D80rEYvAjTQaPepg9S8+b4wTkbOuq
etoEBW0u9LyZhlHdZt+1Vi8CneFfdmHUFy0LtZee4Y5VwuG9N1P6oP7C2OO5mtJhR8z7cASsRxj9
ilBHEeznnwhiQNjFVdqIhqOVtMofoon9ecYT1WMQ8gpNs31Vd7lnRMTLwuZcu6DQLMMAal5p3Oba
jbCTOBz/Ywk6tF02tkXbxpL0d+i/9wRpRa3XV3jJNOs9Hcn5bgkDR65jF9h/agLclc/JS+6zIBl2
OPZG4nBoBSWGLHbgcyH1fYu6YXx3O/VasnIsBYOoJLgK4o2Iswu93gEwK9Lapcw0qq+OOZJ9gJtv
V5CG6Q1DyGHKfO0qwz2FsovPUw9QKhgXi4F89GWinRXTBb137gX3tS3r+kF08XNrUWi7S34rO8pc
t8Q3FMWB+2lwnYcmXagdArRxQzNqZ3yVy/bekegFa7idcNpykoU0w2wk64f5Vxh+TuIWkY2OmsSB
BH9xFrSTRMbERzwuge8OHPxYvuhxWdEL9C9nI2pBDk8QVlAg+uilnWW5WlbLnTKq6myvX2CXXiEF
d+Q3cGiJzOnJLltEnBkwXJNbpzMcAm6coCPqxGgT3rdTnxMSt9aeAER610KezD9huOQXd/1SWNon
qyztDVaHcGsQIfdQ4pTqI5bqrkOIb6TIa8UvIofFEYHtO5lvDt0MSfVU28tuRFWLjj+0z7RJbygW
Cn9Kq/rSginT5yr0l8R617UQPxWmJboHU/DUjvFn9v/vZd25LykrF/MSLNqSE+URH21LZuSUvQIx
2mpdgi85Kdb2kWseKuamMFF4o409iM/R0v2TthTfnIoM30ys0JNErRymtB937lRscqd3NnlntOzj
Fg7VZq69ZCrz10XPkXI5+Qn3Bv66qWf+G6x2yqpUbxyBjgOY790IQGOHHTW4Jn1Df8aMfX4zbjTX
WV5xuW3yxGVsAML+CHzNuXVJ/t6AZYkc3Xyt5Y/W0UEJhrZ+W5L64o5xtq/NOEchigdPjnTBxNK9
WaoI9qKpaHYYozgbZvmmO9zOrliYaPaBQ1bG8iWr4U8I9UUQG8aWOlaMa3O1M8aJrJeZA4o75Iec
YaCvY2bHy7kXJmFjZcc4kintZXHlLURHy0RWnz6PdfArSBfKQbpuIGamvc5S+qWozOcwoXeTFlW0
W0Y2Fj4i7RBXcXsboPfSPrjwdBjXJIaLGgRduif5sD4tsYNadA2WKyLneQpda+sOmLSgx+Lsn+Bu
Jkn0RetmAj4AI3oYnMA8tkLzh8xuaMaxSrodJ0yriJ39FNTV1wrM49kNltG7/7fsmcxF9S1tzOJi
aWXqlQwft9VCPYEEc3TE/NjnFGlJXx5qNd9IxxtOQG3N6wDMMbHm8cZzGB941EnmBJBMRnr/FkTf
am2GoWYEEt4hTRNqImjAdFivUs30qV3O8kB0AL8HbYL56scchQmztpImeCBH1og6Ood9VLP359N5
QtJWarXzRPlGE5YR4NLMZHvki7wWVkdaY5BA5Uk0nkYbDdzU5JcZahojG6AN8ZJwIKmb9nHMc3HR
jV8mfrr7WDtNOOG7af8adHHz4oyfwYHeLMJ8Ni3LiDfHzj9D1tH9jhcHq7foXiards80c27avPwY
+6J7DsWOBr7rKVnDp11Qyw4G3l0WKq+pxTfc1q9WiC1f6W669yYZ5kSuaTVeqTnc4s1+lOQ84kTU
D3ESPiYK55I5nBKKjx1xNFCHuc0tS/sRhK300AqljIQpJWpFTa61147almvZ7g3tCJbD9qeWxyfS
jTP1Tcxlg2Zdgtl3irw92OOxCYYnO006JAC4Wuch/2HoRsjsYbuOUixjGfdGgWnGyPX3TuNozvDd
2U7JzEMfD4wPtGx1nPR4ufdlnFXvWhWbPDIcXWS6TSqcdtZYX/ScDPUostzr/bsw1PAFju6ps6Ze
R9glhiP6ji9j6MCZpkugRMBIrI5CRvt8uX93/4JCX/cHUzsWUxM+hEUOBa+LftQCn+WmzdDxV8F4
asthRqCy/qxff4a6jVQ3yT7BtBXMId4ZANmr/VBwAn+4fwG5F+579Dj/+VmwzMa+6ZiQ2HJKHvTQ
SR44+i+nMMxvZPUkD//v5/fvDJ1MvmVoLOjGe4Ipaaeg70p8ZZUXyCRUaGX9k42cJba25/UMib9d
KzQvGSZ9z++3t+HQw22lIezVARimsk91H/bWuzkTg0icaI0PNTsOWppw/MJAYS51szPWCGM9nrFl
OCWoeVB/LymtyQt6Rc/Q3WfLgsYx4yA/mqwIQUe/j178LefKbjUWwdbJHuKCDpkIrPeRymtTlfEb
Gd+/ijH+JOAMUvn79JM7hhIzxXNNK6cDT4AxjPZ7I88GWAXAeR0ke8TjZc54evwBScCyhm8Gw78+
bIwjLnbTIBwisz9nhmKsFrX7JrQuWKBMghrx1wurB3xVhM8tc9RU2ajg3TrZLnTONgZVnO0CJLTQ
aWj4siIVbdGzfyOFs91E773x3WZeRCUl/XKc7F1R60xthpBc2CR9EGbhbOVg6ZuizwB9JQouU2Ia
m2k4SllOj7IBay2tr4uR+bMNs2ExciQVjv2UWRkj3qp5UMuwp2wFFLlpdHprMsgZR7vaKQgqKGVr
JzpS/VNASxyXJoa1KOsftOMEePazUJWNboXzQcKhEZw9fbwuu9gRvxANw9cCKLY+Fy3Lbr1j09jS
OlYE7PE79WytCsFsaTMG6PJ7NiiY10oQnLoUnacFFkGMO96H8oSRgtqaic77nk4uxDBsJByk8e66
hmVsRzelbbNnasV5OLczz+wxGTDPo8gRP5YxINpJ4ooc1ItbkQ6zxD/gICCD5rlo9GhLcl+8wUr3
z0LoObTnNDtEzvicVaRK58ETs+Ma35BJ3E461XsLF6gpSBbuQ3fXSmfeIr+ZibtRrw5jItfuaPGQ
lwFLSv10U5LQbaamwFno0+H7oXcce6TjQsYQsyeC4mCRmbOdx7bc6X3n879+GQfI8lpfn81kdjdt
AYljzORLBB1sY1itvquSgRYomulJNZ/NMj1Maoy37B0/la0fObbvzVQnbblLT6zwNOOjPSpLPoHC
IK92qWFYqnqfL4R0wdQ8CM0GoTIyUQiBwA/Y/cMhrHbUmT+MCUhFQ/dRBoUnCOTe6apDeBX/tCWZ
dS2oLIaVpJBPide7WNO6QCdjx24OpioeCW/YCmuymNLnUOlS/Z2h5Feua1w9iknjBofMui0JaN3p
HQP6XtsxtWaPKWmjVK1E8ADKu9T4fAIkEbs+KBgNpO0p6tojNWfBlE0xhMHRSuViEuQ7EowJr3uc
k1tL8jn7nzK2Ve26Hh00NhyzHKECt82LZXJsbod9kUjyAeOSuaHE+NwSDb3kCJPIIW/GsGFAbyWb
amKrCO36QvomyUYE6xISg3cXukONvxNNHYC7tsddVW0NLX0qnURuA0KmtosGXhqB9WbuNclCWDAr
K+hvwXd8YBwK3NBYAH0Di92Mro75NwWKVnO0T5uMgTCofK36AY9UbPOKpv1i4b3Ng7cS13WW00tp
yMn2GLi/9BjWNqT5lfIf1N1MV+ZvKJu+paxoG1vVOB4R1JD4ZO3x5b7XMy0fOhibehKfcGZGG/s1
7w2ozPB+iZc82nZ3LfMV4mfRiCO5HpY6bv71vClH1Z1iayDogkO87ozpYajecXnH27EjCBLd/ssM
umEjCpSUJVnSKuZDtXRrL9v0RGH3OUnS70ZEzpViMS6aGR/IGB10x32dp3Mtgq8mK5FH5Nq0dyb5
rNOujxyay9Kh8o3TL8CvIyI2zX+qMvy0hkgnLkT4BIjiTpYL3oP8p43J/wD7iTBZDEnN19zqQ49E
SkYNy6VsyNKjOUQzopm8Pu/UftCGm4G1jTI+WE3o+vc8SPAWSebmVVISJmz9QB3wHpbDeIJO8GtY
3J/EMBm7OtP2Y+PofyGer0rXD+I02xb8x1ip7ALw+b/FaXWZg3nJqsAnLsYjl/dzZVVQmgukV9EY
ioOJo4+2hClZ+4NdmpESkGrXlELfI8Uk3kkyrBBLWtEh5HT0Z+2c8W8kmTIdadsKo4NpIfK1pfsR
SRbg8I6YJfhJ64hTs7a/LDfu9nYkd7To6edn7tUVfbx2tIigciJ7v8QwfRjMagbnsnEJKFFy49Lh
kzmY8/Nf3uAaI/BvaZ9tWzZvz0VpaOr6B2nfQJJw37ph4ONQTsE9NpwmCji8C1ilmjdO3t44kYPK
xPGepI7rnriC8uHPb+M3jTGXydZ10isQGzsEdP37MzRIOtBCpIc+ahqGFEtK9rXllbl6Ly0Ondn6
YVYRYpIyy/4ib1x/9b8vAI55h0/GETrmHfVBbVmHrl2hDiYIah1Jt4wLkzh2dmrET7us2fGhNY4o
ZIh2/fPfbK6f/YdXNhTrJ3eubkn1EdVvOGVSFlmuGEHF9SOyL78bNXherXHswvgwYzpojHZ6LRbn
V2kvjefIG1lDnPZy0g3WZIF8ylJvho58aYpJMIPvz1nSDFelgEBaHOLROvxNnvoRes8tzZVydMc2
heSW+ShPnXNaPi4nY1/0Df0VbfHHVUFQMnTwUiGHm4ATiTTjiEBPEiS2DWB4EVvPCD2ohxkfCbWz
WV4Inz7bGo7/pm+xaZjNU9VV3bknZ6lv0O/ZQjswN0ZEvvzIRweoVAvjCrQApQeCiwv5OmjlbGtL
KzpBPZHAdknzKwdv4/XPn9Tvd6ejLAoyR7eB/KL7+PfdWRay1rnSlt/TN960PMAbXdQAS/svreAk
GDc0gGFJfG4sMDF/fu3fVzde2zaUS02iTCTB/37tLDBH1O+t5RtEQxbL1O4RaQLLtgPPXtumf361
35crR8FidZSyoKH/hoi3OgxfqCUtPza1n2NZvaHx/g/LPjVyojyDn39+PXNdXj48A4SaCx1kO7cV
PYF//3lpndd0Pkrlw921d7GWbDkSH4xWwiLq12bHOiKIS9r+ofZcVU2BzEuw25YOTcB1PFo3tjyJ
sHq+i0bzyk22haCqGiGjl0ruUxaspQvVY9jWPmdo9y/Lh/n7AupYiuWLCyYF3334gMhqDeYxsyRE
BM3e0rMoDknb3IzeCf3JdqejYWhfBIMwy+XtIqgCN5BDaa5WOeLooBCpSBkM+niTSdyTS2ldHa36
ZMZV+LoUb4Gql8OfL/r/uJ1dE/ImaG3Bfv/xmrsmUVZLpUyfVgMNfsW0QzkQKVEAngwIiF4xeDPq
LieEqfPnlzb+x5rHnQykkwa0La2P+6FN85bXzk3/nqheF8u8MRyUOwNhXNDLXGK9hvlqdE4Fg7Fj
1rVqapsJdC4av+Evd/vHOJl1KcMgIx1D6tCqAfj9++4b9JhkY9cyfJiBrFeremhZNT837r/osFRv
VOU8cJwPNRvc5J+vxZ3T/+9738WloxDU2Qxsfl9W1iBvHUiXX+n6V3qCFcoRMX9RDrji7HmJGUEL
ldMCDdYRjp6EaJHXQKLIerdjgsQyzfjeGPZx6Uv1OAifzj0xZk0F/2jNICMUch8zuHycpHFbIo4Y
VSABbvTGmbi1wVeKqB9z0A+dKiwYGozcKjS1D2Ec7gR9lg2GEbXPiaNFc2u5u7jMXC+R+fMgumMP
rPDMUGKNuVAz9MCAFewoK1SzhPmCx49Itc1ajuluY7CXGcV7AunNXJx2T2CTPI1GcAzXIGRpeLEd
TpcwMa3DuOZfALomfHKY36dRHLUEVZKWp8/NmoLOoRaq+LgwF3MZdrZUVEmvLyQaDc6lsLOXLkxv
fRsZVGeF8Zfb5X9s2GBsKVldtj0KiPti9l/pQ0VM9ThrgfLDUTrnJVUHlAbfk6h1noZOPzshMox0
RjOQGBQyreo2RVK89lOgTvrSMFymBRvW6IrNPju4BlAf8ulihiUVUIVavZG4RYwYkJ+/vHH1+xPv
6rBxQdVDqhfOx8SIMBuQrXAG9O8yUYXGZNHmX4Dl1fc8b94dbfazTNnXdFkCrE8ZM+miv3WuBHJT
sZ0ioSHHm0EeyodLkMVbus8C9WAzbRl2ilMaAvO2kk8h06rdwJTvQBYLlqOKWUPLWMtwvwiQa0Qq
a7kkOJVJvoVM3Tem6nY/WXXU/Zf8hliBhdGdzF0GfRA5izueZS6eJo1ZSNb80xBvcfamLGZSyJJ5
rOngNeNMouy7IypMKXksPHRY/H2c7gVX+DEPoOo1uMGOZYfOCxjX1z8/xv/DrkMWlMIdx4LKQ3yP
Fvmvu0Kv22gZHLawzDm6NHsewHTVO+Rs+IvcjFiJjlgJY1WNpqUsCRO1je0UIYpI3So8NOlfVveP
MS8m2QZcfWlgIWJtkx/fTx23DC6bGcRYqMaT3SKpsO3dVOrNAyA1ZP9PaVcAKMQLb5KCuY8WlOqF
zeAtjsr20sdG9JeT7u+rPm8JV5MgeGZNSvh4gII7hiab5qFvRrFAZkrUMv2KAEoogU8G7RkTeZ1t
6fOVfv98sjIigPTBPIOcE9u/fFy/nffX94LW2CDpgcOr+rDm57hzqjbQZ1+FxhoVqLCvd/UhZgy4
GXs+tMA0kb4y9/Q6S4OX3PPetLF6DFPoT3OdAyONAv4/vfRqql2KSUDKy7S8/+WN/r47WRwo1qIE
cxMFwsfSLBNRPFmVPfpaY7obvJP6KQ/1C+pYYrQZOwKKxbtSoPl/DAKX0IhDXfJouzHgGS1+Fgsm
lNFWb1HYNCdSlnvAhE5+yebxGu0nhL7PVT3lW5a7h87tqhdWiPzMxBLD0QhSrWcZLtO28maZNrul
dL8GRfdTX5B/lrMI9pre5eisqsLFPo8gXCWS5uIqrI7qAHiZo1AWWu1BoNSXra1OqoZ33My5vevM
ut1UmIXOKqK1jTJtL3vHPvQt0fCDYRdHmgUCeRBm76UsYq9PlvmRZ7qgKzn69EYD5I2asy3JAD5P
grHw/UvVzd1+mEt5uBcgJQM91K+iuyy4JXGHFNbjQn6yN+zy3jbfjJnjfJKGb6RYfc1aStwwznaa
7IwTDs5fjY4eZBAYyem9XMOIyHur793H+yKa0DQ8687wMtf9V71c8EZouxGl1SU2tOfW7DDiTGgp
bBlew+ozA/8Ez4Hr+hYhmPdKOg6aX1OBgj1xB64GO8G2WELjwchi9rg8OLZSTX85c/x+8yuDSh+/
sauE/luxG4OnrFBztT6Ifao1knHXM3Q17hw8wHutZoAwzv//T78yeOylLRlS2OLjebMLdbMbpqjx
nZQ8M62U16wf3HOiFRnhzFbsLY44dB0ZaKsqK8fM8x+9guot5/Lnh8r8UOAQlsRRy2QnxAxG1srH
Z6rA+mHUjZKMprXXGprThYeILXiNfkD2e8C+IU9WFFw12c/e6tdYSBE6qdJ2PyWpto+akVGZM17j
uPjOQYTGsalBEdW3k5ZzdnIZ5S/Rk2D855Uos7dLSZJm2u7KaTL/ttI7H9tLEEpNiwwWwd9ikkKn
1qio/9p7iEzpYolo249g7nmOFhn+kivdzwlIzTf3f2NZNPz7d2kBIaya49NoB4ufwJyg9b1+6wRI
njaZk2f7WWiAbtPFv3+JOcUjcZ84eDbKu/9IaSXNQ1oXRJt0i28CcKnrriOlEil6r9cCii4Gisd+
JsdrYZiSWMKPVaKR21JN//dbHWWKFtJ4xjkufMD0YIat9lfuzhq032Vif2/7bZO3gSKrmTAVEQzI
ljKRH6VKj4lWMddOZOBnyLUDuCNLDoF2063fzpiFGEj4xfrl/p3bxhSUOvQUxjZ5wmFV6E+F6jDL
NMlLF6w0y6AOj9Si2XGyJNRmHZnNFL3UPZsWqxiKufo173KExiTtMLJaDnb0FuWhOtg1djZmCejF
NSteg0de787M/9iv0AtiuSM2Q034gfqZsUyVyfqmxd8MYt4CkRPxLAHPdg3ZAQKb1kZvy/CYr0xk
gEYnk+HGc2IMxmsR9V6LlgU6f8qoIGPAasyyObt4gg4Zq/R2zh3nYufCo/cc7CtJUuC6js5jdZMJ
LJMqJHg4k1107DCK3d8lM/ArVPH2REJuDO+xUC8d4dmem3I3UL4wmUci5FmZ1l00UfaXBPETxUWF
5N4kQ6/p6DXBFbwFQa2/JqHuHkK0w410gxc8/1CteYZ0rRbsS22leRH4HNR+8hoWYfZYJwhmyxQF
FkFw1ulu12Hb0gDpM7rSGmAcWVdgb5+xy+PWOnIPhuSfRohXhVYcoqmhXgAOtCEGgDia9h+8s8dO
jMbrKFOxSetQwwNKS34uVX5B5bKqndRFpSjPCBeODh0i1wPOLWMTd9RPbk3UaRpYrwjGzF2CuuZQ
5vgh0x7ClhNrzH/CT/SIHrFa0YYy5NHJIuNk5vIYUuyjUV/MXRc0/hyPW0YfaVEbX4pcfSLB54vT
hghL+whfKa54UnuavTbY6ihCAysfqfKWjsW/inD1NYP5GeEsZ+cik7uxkfGxjXYjL5r0zXTjbW46
C3v8fzqUeors0GkIQkeljpHs+W5MnVdZ7lS7ryb6LoYw9DIVR79LMfWPpUFmY6ERKuCMyKuGLP6M
ErY+DA630d1dHKCwvcmBCZMWW/E/TfRNDxfr4LZGBpwIfd+sZ+a2SKISWyvlOi4D7tfFfFpQxryO
aMQ3aZxFiJP4Z1b3V4w8BqutbqEbobtg9yOilkhMt7jh1C8GAkXzGM5+W+sXV2nFUQz4nonLRLOH
4W8ntTnChR2IZ/QCvPzSEAdOkIFOnneipZi9LCfbJOy88OwZeZYnOVvVC2SGcAvlsmd4IjMyA5iw
FtmqP8J660GzznQspwgIsqMMSxfRULhuvTMssk5HAtlEF5ol0UkmrEKtzgNRiF7bNyJtvQ4Ygjcw
wLpaZkszByCqOzps+DYTapdoh52Gs+A8HiDdVClSUbR91UWP41WZguEkQ1h5cYsnKpXuQqs329GA
dLe1nYi9U0p7m2lleHIGGK6pFdavnGu3pVPIJ05MWFbc9lp0vfHgCi3BE/GMcSffYIZijWnbJfOG
zqWhIkGx8/dHpPeRAao70y1RxXxDQRVxByygXO16r2Tk3LSwNR4rHqaacnYLYCfxY3zwawN39Ida
u8BATYOQIVmvfymriZ5cMb6mphuwU86z11XhIwJi5yVN/2FjYMLaCsfvcqoeKsk6NLFtIuaVhw6T
xRAMCKFu7mTAn7aVsdfrWWxTkGL+lIXnfPLJKLSxlnTfiNhrDjGxTBBU095rkCWdy9J5bvVJcUm/
RX14cvHJ+KmLCG5G/L6PGWsDpQV0rpohf8vTt74VQMrN8ByjJj8OIHCYMiZnDebwtnGhFUdFha7R
lhwrK5aUZy2FnwZi3DZK97HsdHs/NXpzCNLkSRa0+rqKB7+sCojVOp60HoX5Kc4L/RTO+RtbPgsV
GlWutk6jz217DEno27aciV0sSNPgZQyDDyE0zIkY0fs0NalQEUmnPVd4cOMNefJaXfE06+rBTcSv
lOSvGfbVBl0ALmk1qV2MaqoImXcjnC3Pc85xuQ4A/8r3oJ5NMPXK3HeO4tycpY+o7vkYkkr3WkgP
TIBHnF/aIcwwCuAWI1NtaWm0EenoGbiJ9xG25R2umPwQLDVeCZdo90a/mr0uHihb0KrBp3kcG4GT
H1kr2iRT7Bx69oepa7zSNp0LArp+V6oy2iPd0smS4tJ32bwva2LLiF/Ac77+aobC8dZYaS1Id0hy
taeXe+CszRLqsAa91GaYkGjbT4gnblIJ9VKzVOZ2W9yWuSwO49CN22UlGDZDisUn6J1tHejGjisJ
ytZWeClnEKy4x6DvjqjyFoKPdfeTlT7IuLe/WvA2WgXgHU8TjLVpHF5QqW3v2t8yjRmzROobzG5U
hUkWnVyt29WBJq95IeddMzQ3SsofZlwfncFdTobuSY5SFEbTD+QcuA/z9sm2SUDRS0MdZU+Kexo+
mPS4H812/jrLKvCyMLuYre4ezSbXt4tAagv3nYiNcDQOHNF2fbxY5KapgGwIPaYXR9URyXhrzbQZ
uhY+Y65bpzytybmt5ct9LNN3Ij1ZWmPxvot3EmM2uD+tS1fUZ7mKradQALNJL2Uim5OZ9oyTgxCj
9dBJhHnjBB93ORh5NZ4J/zzEYWRc1GCdFyf7UXeJ+xAgCxI0eA7d0tzqSaT8GWBWy2Dp/dgg6mA5
F2QBPqAvQ1IsK+3E5BnIi94QJ8zliIE00AqCIDAnz6XrRFeFfcKYDedSN5ZHyoYiVnj8dneWd2Sh
OXUe7ZqlvdQOJGnlQpBxu257H4Z0ldA2/ZB6dW0Y3oS0dTfF9IhKGtE75vloWvXxlCZVRNqQ8VTR
HUn6f3S1rxEjyCZwTzGaEhDnRCIrHcO9LLDeWxXW93G1MOIQxSfcCAZ10XekxdOx6sQNRWvhzUkD
/NvqA58iD5081uitUTvNJcCeeYhN9S0OhCCLpV2NSsnJ1LMvwTTKPfNQ4ndyPPc2Xp9YL7pzY1sv
blZtU5lofpATpW2VVKBpNb4UotXPJNl5DFEJAJllQbO4PRrYfk2O5s/09l7z2dTP2YJeZQzSEyH1
ivH2MOwIUI0ekJPsxwV7M4AS+2L0HcaTcYh9+o/GDlNGRrpQmFMwq5ulxZ9Yxht/pHn0uLAZC+St
J+FELCBd+tAvyiVfkiYwAsqYiSACS8Z+dTu80/2rnqynO+AkTO3pdj+HIpreZ66ILpz3Bcs4km6t
7pqdxpNPju2ioy4k8KXpuTnJ+pGSuAtEHq0XCmd40tzxpONrvna9Bjk7VFCGlJUeChjqiU4OhJZn
mGYWhHcwCxCqtPF3e0iX0zT2OFbd/LkxUja0XHvRyZA9JKJ1We7Jul7UiBk8Dk7uVFfPxQIowdCs
decMj0HFa01D+nkQ7UudT58sYwye6Rahh6pS83HAZE17CMDMnLSI+VInP7YpVQveJqx5w3KOW315
NHvAA00+au+zyB5xIhE8ZP8KIsIi0FZ9ox7WvMbsLnHDdLSGcl51qXFq0oLzjeTeyFZTFQ6wtsJ5
NFjkKgj8oUerdr5DBzBxjp3rjinZ8n/YO6/muLF0y/6Vjn5HD+wBMDE9D+m9oZX0gqBEEd4DB+bX
z0Kq75SKUohz3ycqikEmq5gJd8z37b22N6SEg5EBY1qugXEDutMPEXANnADxKO1UzEUzosK7HRyf
x9LSl4FbZFfU2Pk2DJyeVkB7dYzUful4wNwRW1Cb1MSWIY68KwhlrxhNtqHvYD/uW2IYsGbetPJF
nwa7yPwkSoX1YFYjSS7qQls0SNZ2dVGG2yAdLn455ivTHL1PIkBt04tZl0fy4kuTZy6qjZM9MitX
SL+HMNAvHlmTrkXqrtYZyWHAS+2GiftAZMSeWA//2JYm9Yuhulp1UV+lRBEpC+j60/7hdt92aMLn
XQXDpW5R/ra20d/1XaWdotZwn5h93KU1oIfH6LMaCoAEEn3sorLbauF2w3ZU2Oexw34y3c7cE2OK
wVLVszVX5rmvMose3ZQqHqnzwkUdmlWpf52QMkWFOH6IexNAk9Hfpw3Qgi6WG5FMoUmZcO4TkP2j
BQBFc+878Cs/uCI81tW8HkOm9ald0E5hT9xtmBdzjzZiBrilNqcE9ZjIjKlAX2T9NlUb5smKnFdT
yh4cgFzmLeuBpCRHwknice0mHXSDJDcPTDXDFHKFAKnI3ihluEu6KiSSVmk7V/R+2Koargivt4xV
hEjvaOTGCjFPvE9pNm0buznoPQjLniaLY1Ww9QfEv9GAhDmOi3XjItXo1UZZV8PQrHNPvc/oAewH
CtK38tZYB9/gd+PBwfk6S1tyo7BYMzTr4oEW/EOXDadKwdVlsoIbsjrC8WhhFK0DMpgrvJ7aWiEZ
bN5MLKM6sp7CEA9OWSf10ptcTVj163NRynqd+S4+K83ZM5DINf5qZ6VT/FqEbf2iN60BkkyOdBNQ
7sykP41h2aA8qsiXfYudgRjUBSDkE82y/nNiYUEhNi5JBEvbfim8Dnm7P+Wnmll96pom3mmNt0ub
JN87ZfzVb0plnfg9jg6TLlhu0A+7IZIa9LNLZFsBFFl3HlKCOsHEWWVWXV2NiIWkF1Vfh8Al69ZD
l+WEkgDuFO+nTt9FhD3RajQY9tJvjF0aWhTMcqslgckJD1a6L7zRP5Il2K0wAbgkvIQKEnAwJ4Im
qxVwDjNUVHPqFtjN+m7b2pXYhF5/8hFcbnpdf7MrIsNS1TmQw8BK08STUg5RtwmQZRIFYnwxURwv
BTsKNk1gziXnb2NXT53D0KAbTOtt193dQFCsjVQe/ClsxfmBmUBqrp28IZzJMqiOitU+lKgW53VT
EUTuCJLsSvJApa8lR0rIXpf3h87qdw57iF0BAowAjWyJ4jeGqiWqvR3pZ61z6jv259yek0E2DU/S
IZkgds0zvtx93iY9olvTv1C/X8jILZe276uLxkZWOShBeahKAiWSqjxrRTs8tys05TPY19W5RohO
jjv5KmN9sltr78uAKw8eYuVZ+Zeu4j+8WQ+tjnSYvs3OMVahheajvixxVcxip3kqW+NBYkPGZjQA
OzHnduSBCYNBNGfk/5oqAR60RC+PHe+5dTvrScndL6xVZqXpJARcuCxzKWqskyrDQJNEx5Is6Nsu
s8qGH4XSpBDGNiOUriZNg9mMuUudqpauTE6lPsVNtMm9Z3zXgHFhDy8HllXWRi1z/dnxXqAofvV7
PDOm3XnLQE/wR2ps+3vdcJbYLDUiIRtSYoJ04+OOiUdyK0wJOyZwgyPOwVezZSFnUxiYCa20yNnC
EYRgGrea/hAblMQ0rRWvgE6zL8po+Mc8yNjtONqDm5C35IvPhrTkWSflr1LtZB+V6Z1fsfEyiWbY
RF5/7QZTQYGlxEuySxxyOwpnGzb6vm79YVl3hvUitdBaKoO1FXFmnNmLHrjlc1H3W9Qo+kIJ8Rjf
VnA5o6sW0r0IUR1zSO4iEUAYbZmhKWn89ajab4FGPQpXJkbvFllAN/Cs1ihWA5v9a94x7Li18anm
Xp8F/tBsjVH2OKuUbOmqw5JhIlyFTbfXB1qgUitPP0CQk4AM+FO/iDwV/rtBVaKPzIRELCrvHpFk
UrbojDPimlhqzdQ0unfFZK+sEQ6i9l07paks0L+Rsal4DStnT2CYiY64xrqZ740Z6B0sQuPYf7cF
cL5RjVwqgn0weQWnAb1+LaKw2sASwXoux69Qt4MSx4976vS224lO7+a9EcjFDd8FVQB2Uo9s39eb
YtfpFGtvokkaxfFOULycxRZAF8vv16ZdUYVlW+dkRb02CTTu3YTtFFOQkOh5M4zls4Y0cN3PwWs3
8UvbiPDIUr6cVQK8t8O6aRvkzbVrXGNr1DZTyqDeiqZU8qbX1Go4ECHpLwwrkyu/k587s2pWXZNk
c/KyqH3adrV0nY6NXj9ZVJoOoU1Qq5vbjN82kCTyXK4qdlulgS+MexIbKlC7Pkm7T6LWt6GJ69lW
T5hoVasvthm0XoYI8GJYNYCb9hcknoQPVXRKSbPrW93YegyyrSPq/aiq19GJtVNXAQghkQLHdtfx
7LARdabNTtJ4X6sOaoJTtdzNJZANwP75THW7aGeC/pqPjlgnUzOR/B4CT/lsAOHKNf0TY0uwA6lI
EDM23oixSvPKL/wO84veLpsw1A51V570rhdbZcAATi394u7y8xxii6BaVFCdwumyjWK1Xkyhdgtd
1PdFotd3SRWZ29RsKCUq6aU6ic4yr1bsHyon/6Y6ibMspFmuHcQJFCrg8VPx1R5KpqptRtcjr/JL
YsFy60LcfB4TAgbzLZLm4S4kr1bEgzPpN8JjdJeUjrUXbaItGD4uthjABXSlT/I4Q/QYDOLASlQO
Z2rIC6OC4RFBO72iWaVJV4phZomu5mmMh7OByw3jcAGEuyiNq+Iw2Jp67Ww8IDPzosXRyF7ZohUx
3bklVBisvu0a+CmALijxNMKJlsiZcvFhd8Ey7XV7FWst85qiU652Q/G5G16dAHeWUnhsMfU+OalV
+uK52ZfWomgyJA91quuPuhxxm6J/BOtR7HVLvrLnDxaYpgjJQ/17ZrZamELPDjWgkpWBa3tGWRum
gm/eVZa1HBk473MGI0JxdhaLplXQm1+Lcgif0Bt8crQCPLxbfbeod/rxo0PGw6Ft1eBoMiBraMoO
RDdiOqLcsiHt63tH9DzWBiK4UXGbT573mR3RQ0rF6C4Hpb8Ig/jctIlKJyMcVmMQYDAlUmfDgv7Q
ZZTTlcgb7qtC5fFpBguPd0keu9dZIO+oSQXCr694vJ50lkBHozgoekgOUzZk7W4I4pZuUPkUW229
KOOq/OxMVgSvK/pzWebqtdOyT/jpisuQ129ZC41M76JkHXeK/TwO+kSoG5VTPuD9iLvRXOlsvTZ1
60YsoJT65PeXFgpSvrYTb2HYEaJgSmxzCCSMVWICFVhNGR8q1NOk4o0UAAd9N2KRwc+DTHaLkpNC
l5uos0DP7ruofyaLr19B164Pntbtjak0IgYpWW2zmUvzajihoxtOOkPZQul7qrrt8Bi3vnkhm0jx
ZiYfrSw7VrtJQxO6LeV9gGVzIyTpWbcfh8Jr71V3axI7ek7yYJ3bufboB93S1tX0c0V3ZZ2AqVhV
udY82mW6ZeG/kAK3+2zp4VXmfoRQAypSedGK4XMH9OQpcLGBO66zlOnCSpr4kI7IyNzU2toN9Cl2
8Y5o9jnxpHCNXfzIGWmntKQj/A7g61qxXN/xz/fvFzmTM/zv/MN8vURruYYXsrdO+sV5SJ7FK9Vg
vSDxddaRhpBBcqFttGhYQYQLIu2x6CxdRmHoAMMGvHF16Jxz2N2jYycnMCKXFrqNuVguT8vT5xPO
stmLMyNmedYv+6W+snblNryEF/nkfDLewN6w6i3IKysp58zxiPJjdFeSdgqg3lrG6cr52tOu2qjb
ZD9cCHx9qD8TUkUzMsYTZcN+mlO4JmYJJ5jSrNpuTS0f9ypKEBwk6ikY0mFuFcFD0BarGiAabika
lW3hFBtAiHLtRa2JFb9y55ExKFuny07Y7vKT0wafuzzteVDFkr618TVmITBjOauABo3tDWj9QxLL
7iUvgAG0vZIfByR3l7ZTn0Y/W9WdTJ75JkKZRORelobJM5XkuVUhQYitoMRbbprPhhRUzCKWm1G2
NzB8ZHyI++dqKWZ4bIbVpekWODJ3lxhwlXd/sa/4KsuiEwtrChK4fbnx4Etwnz9+tIOIOmKB6+fG
wLenYAGvrKvd7cfbd3HNrdGm6UGjnbaj83VQgkNK5XZ1C2l4l8rx148V3ZENGcyLaErjyFN7Sue4
ZXJo9MtWfeLc3X4zegSkhVZFhfiWW0S4tk2DcHX7pZfL7Efcw/QJuikw6a/Xi8ymCIcH5688j1uS
gDdlh/312u07sDbTsM+cneBa1qb3rDPma2/0SLm9HYkVFuwr6enOfa3AhkOOmVf7+XpokqreqwUJ
Zzl4t9Eic+j2N+sp/+P23bvXohKAk1Yl1Zw+6eOYlcGqsnWMTPWURcaEBhFqihJh55PtamydCQHt
a3SMOkOPHuAQolF9y0H568vtNd+uEkp6+f4WvnD7Qj+W2umP1Ixe9OBuFCQShsqoL60QylY1JVRM
b9TR3v+hHfz/ZP8PyP4a+jCkYf/jf/+vb/3/9L/ni5fm5R/fMyrMw+kl/f7vf66SvApfX34G+//n
//kvsL/6L9XQHKGCccLmYf1frL9j/0sgILVcJKQamkwA/f/4D9bf0P6looVHLaOr/0X8r/O2Cf79
T938Fw4d9HMQDWyB/vS/hfW/aVV/Eh+DoTAsNlCaZU1qQfUm2ftJOeJ3PaHQRd5urDjB2JsSfKhE
ebSnTndueqnR8Q8Cmm5KfAjpo8xbvczndG0WEVqCYgz2eou7lZC+mVOgibGtKmPy1edl4gdMkhlR
lpo80lFBpqZm5doN4Gz/dL4vPz7sP7IWGkiYNfW///lO1YrkBYkjwiQdLwonWH+nvC9Lf8T60jdr
lUs1p4O0ipUpiN0j0zLTdagWBJq2rv1qY6364L3fi/N+vLk7qbZtk2AE8e7NKyOSmpZaDSiBAGop
QITEoDQ6BEhXtW7Wev4ZH5pCQYOdpYEQ6M/H/tv357KR/mBzjyEU/LvyZ9RAgAwUttapU18Ms4sX
WoeZtkaQSBFdgfuzxSqzUMO0XtL/Cz+QFL9Xmd6Of5K7ourktvzFKQIsuI1Z9zdry2oohVc0cyvC
6Y0BIJhKMxn1eONjUUE5IB0KsMNgQnlfo6vJaFjMjKJSPjglJkf80x39n09kIPHi4YIZ9+6MND1R
C0bRNGsUZmIGxiyA8myWHyjINB7Od29j6TwuNhJSQQXkvZa69h2jlqXXgpWdZCUooZZVj/YZ7sA8
Fo2/U/3MO401fD9dahCcle5iVyilE7vUDwVppkB9hNhHoel8IAh7p+7jDFi4cR2kYBoCJWFOZ+in
Z9oqJV5HrWnXdflqezSz0X59Mw0XQhTpwSYrUuFFxQd3wq+n3dJ1NKI4XzREteKdg8cLYqpTCIPW
Eel2c5JDWZSrEHX+fL//7qzrJrJFx1bdqb/790NTscJHGsqyde0Tjj46HEZFfWeWIOf74D763Vn8
+a3e3UcIcVE4WEm7dgbQcG1CkkAbUTqBymrYJkVDMJhhMBz/fIDGO2Xi7eI5NupoA58jNzCTz88X
j72TcLqOBxoTWDsLlCbbuPhvmtCmqV/gXpXuOYiG9lgU3UND32o5lHLD0OCiHbXZMSSWsewiZQ3f
Wd/EBAjxufWVFIy7TgtCYejjQ2lBUZatK2nYh2+Vb7Am8SZydS/nWeW/gbEfN0N8Ye/PGon6Dm4O
PTw4GE+aq9YqX8zSCjcfHPl0Qv/+4FLtgsSiCcuxcSG8u21RRQk9b3hwEx3YjdaHV6OBLhr4HJUS
yGsDFLXsJFIE6T7UiYnIx2T1n0nQLr01pazeJ0i4UZm52qyFdVo46CkM+nELP4QNLblZdCnhg1Ts
LBKL5bw94nYC7V2qC23U4VnoBJT39Tf0GwpYsk7deJ8GAfxfj1p2uNHznw+ZwJ/fHTNz1zRYWfz7
7pgjSp/xyM5tnZd2umzbcd+V0fc+H4Cxd49jlMfzsXUwiFlWv2FzjVLdesP8eaLTsyrGSDn4+WvG
9uOAd0gPRb4A+f858EZtGRo5/XUENaK18rnRiJVvJPaD23ob3NqR4gSPad9IpJ/Mk0qJyU5nNGsk
WyPTUxGKNek+dWvUnAq/M6OUjBrn6mIGbNoD6NaZmQ0lcQP2UW9U8kfIkun30eiDyg1snWZVueta
efWL7tGRe0AU1RxoM4Bc815VrUfHSu6ryLI2rlAKasLUr6TjzakLJnEWzCtTwQGNG2GRUz+btWb4
FM4rqiAzpyEC2PEfjYhtlS3PlShmSYjwHBvkt6EgdkApsoHmTZly7mYJVUrdudiLQQDMlUX7gIwG
P7XSnP0u3Me1ma764rEMAYQNJgKKXCY7Uy0bIukbsBlWRRq6VO40pL+z3P0WVNa33K4ulvkgcvJH
0tL6omviwRzNT3ZKK1NxacRppHh6toGc0+GPVLJ9FL7DBmny3NyCPxmvwllWQVQOhg/uql8HLnyb
rFoZilneoRT7+wjS175F6ivPUYuevgDS5UgotMAzH7weHh5UurmXZNkH4/9v3xUDJLYOC3fse0ef
W3F3uGPMtKs+1UZ3Jfbira3EqR+Vx8qMn2NXfPrg6ZmmlL8PGJNLFaa5q7mu+MXhgldIZkrSsvYy
JR4romeGPrqvlIZQwBeLdg2F+D0tSASv1nj585v/+uBix9Cn5bmLe894H4Xjt5aM8K1wuHb+ib3+
Khp0NC0j2nCaxzu12djKq9LZ6Qen+b3NiPmBN0bCyDrXMAxO9d+vbkr+TNp0nOdJPOTyhMG6SeU8
8Yd+G2chfm+dBEyJnzoJxhO0OPgdWfIi5BMQqY+scL9Z/vFpcDyRUGRrNuuOv3+aOFRGTRRuve57
VkE0S2Yq2jxUGeS7pA4d4QReHE4oVcJpzs+4exdJQqp8GnQPOdXQtZWoiz9fGf13l4b1MFlAmkVV
zny3EqHAaI6htGuID7qDPlpZFlAZVpQFniifv8ka3xG5YagVhO4z7yXP7LPvBttTD3WifY571IIo
Pwn4wxA3o8IC9FCgXua6LhrVf9Ai/dggcz2xFCEmpaPT5aXHcgzeAtPrl1NM8wcX/b3X/nbRXRvP
BLY9l73au7WIbyqK4gUGqC5zdNekGPjtSYNKt8wkTbZEA/cso7CcS8NE+Zn08WasUQEk1vTgp+zW
alW86CNLFyGBjiJZ7YpisiKjH8QKsbBB3dLsyNRF7NOWbE3nQdVze+mLgM64iUy3cg9ubzcbK+eA
8W36BtNqnyQbn3NEUEb6werLfOen/nHILl46g1Q0hrPp9z8tYj2tctPB6eq1RNLbBMGG+OiZHSjD
ZkQ/LBuwoRYejaADl9FmWQ88/C0KlYUVsOCXralsWJ6jcPB6sWADSLgPCjZaJwDrUQV9SnvK2dG0
mQUrDWjtq+J0uNwTZ5dkWk3velr/CGORFrR5KOcjStEL7Ioy3jl+5y8LDyBnEA4vY52iq4ohOSUe
nXFdre+7XLz++Z5+75z75Wy8e85ob3WokocanahGjyuhfamPGm1IOyXSCLHRknGhmCP0ovlKnoyr
13CXMX3JqDn/+bNYvxvpWYAzSTMKafb7oY/sOLMbqOyvXSBwa3Sqw97U4+fWc5ei1IZDaEkbcBU1
54oOO4Jz7Yx1Iz7bhIy6JqwdPvjBy1VOaeE2bFWHve2mxqwaUSGn0xonysp5b8ZfLZ0/EpYYC7RW
brEL4y8uBf3Tznzgzz5UThstCGCC8CJzMuKdGFyTE74l5NgBVdLPTYL/wUrFp7Sw6LPRyJgZo0fW
bZCwfle3uJNZUBgO1XNoOqvebVN6es+G6b1odv4o2oi5HckQTs7nFmwzAfHhISwNam3+q6NFyQeZ
b79ub6gToashHoykR0oaf7/p4cjYsRcxnDpm/OJ7xIUooxrM8pE1/Z+v4m8GScE+0XTZKPNX3/Mk
cGSLjE5DvS787I3ABCR3xYah8+J0oB4CTL5ZagZzMzMf/vzGv1nycoy6A3rANAXcxXdjWekRDmF7
FsMzcWMtcn8ap8ij4qb+BieMDiDcO1tvm9mExJ9ZJJAs04GdPPHQ2EggPRa282pa+NjHAlTWEFTR
Mg9XnoDK9OeP+psbXaimDtkMwonKxvbvVwP4Sqmj6EJBFIAj60oy1KMXqSaXXsGNFIZv/y80mN8s
aqj46ZAAsXRh5Xp3C7hSqXuK1/Vak+1JNRAQK8rCtnHHCfvgI51E5VeT3kNSAlWGOzwXWx3M3wKq
mzczcvPSG1WzCAD7rqqJojuGw0NIT6tRPloC/bpf40JaTJ0QYGzzF8Nz2DbSCiRjUufkzUItbOy8
sQ3hWo1D0rqitz9fjd/esWyRnIlL8qtnEbVC7Kdtj5E0O4LCPcLraxZ6Jk4MzsaMVDSiMUca5spH
N+yvO3JH0GKFzzBdENMx/34bRKhpco3W+Todm2c0KFeMqcrcw8GExKA6s12ZoxSTy7gP8C/5yCAj
UiICqbAP98hdcdIaWJIqV6oT78ZRFB9Mlb8pRfEBbTaPKg+z8wu+ohtaawzqmCdKMV8YVSQbmQYn
SFEf2Td+D0JWx9J0VkJnv2YP97D8F545kmJdwS5nFHszBk7hny+X+bvrxQqZK8Xu1jHf38iNT8Cp
QZDJeiDyaKWmQ7BVMmubgFZaAIq0TzW2FCBLvrry8eYsWDiSUEARkXCH9DKk60y3wnuj77+3UdDd
txqCSq+m+ZvtXcUY96UTnEZGmkPpli0RLla2DllonjLmBTfSjo2jgeRxA/c4ogQAZsISLlThzIIf
lc91ecwKdggI6do1Lm7cJb31aWyTfKsYkf2kl/7rWIbLWJKg10FJPiYa05pRjcUhLxZ1yRrgzyfs
N+cLCokgqBe8EDCod+NioDjhYGUC75VPztdI3k1rjoRSZy3Iv9Z6CIP2ioD/Leo+LGL/Zq3lMuvY
0CE01XHeF7HDCC48AB0k3H1ibyKV5meoeES4gh+cO7nQtl1FJjwE8R2g+W5uGKW1Cwbjv7+nYi9l
YXKfuhG/zAxFVowN6r6SyMDhPPVhySFQ1SmXEkxBoL3g7NROuDwOOMzrD27X3xTSyVE2qOayibGp
5b97yvWRDnve8uYNMUagSoO17uRfo8L3D6lfEuMLS3/ujyNWZX9VBEBT/3z5fzPKwI8Qrik0gRp7
ipP+eb3LSikjzNMq10k7Atlwt0hjI6euZ2GU6gtymj46YrZCBn/z3QaaFbbqQsyziXd+v5d0AIK3
/qjxnjJ1v+a6Hc27ohGXnqIN2jVA3JlMFjfvoAI/iNvQezXsINjbcKPxtXvuJVJeskgNli0srlk3
hWXEHbmJ6JUPtVaasEdhWjY2wUgJIK9Hx6vnxVBZM9bJ8UGJe/uppsRUq15xrwfJcz1IhJZ1Fb00
vbsyhjq51uiy6CLkFjMg1EsTOdZj1uBVx9uFP1bvjefYNL9KEaAO0PuMJ711jr42/SFT815iVDoI
gTQERHdUc5QH02MZaaOwnFqpmKBb7+iFCfKB3FQuliqr66iT8NV2xpXGRvnYvBk5grqwl+LZMZCK
a9F3SV0fFdesasMHmx3ENe8s5diBUZ4Xacae2wk89y6yUS4QxrWfJAAjJOGnOtNgLQ2G+8mro2xt
2EBZG900z5mbPLGSabdV5I+nHueGVbTarmncL2yC4mOh9RFgeyQrzJDZUz9ED2rlg9vtiIhwtWb4
HLBuS4emfzFzK2HsIC2T0FOspzg+58PQ5vdRaH9DLTV+U2PtmjnJ5yYNlVWmm+FxsNvw2PbNK8kY
gLYJQxhnTpqjLoFAy34vkdixAevMmgQAXRhXKDK0tBfLEJ25nZBdS0gjq/o2eW6UqF1r00+3lwjr
dLAjmOkCEEF4YmYPT00OIHigTHJ7SXMIKmgcfY3ztMOby5dcNeWP726veXG/qBHmryftdhQb1oHS
ozjcvvvrS5f6cll01OQci3TGgWQ0vMl5ePS6ITz6JqodoNLl0vfifB/0Klxw7FsYJuzqSy+IbRKj
1xAi0rW723djmibLJAFkG0t/PCt5RYY5+pncK8+3V+j8DecwiTD/jjGi9MlO5VmXv76UWTsPWauc
kJvT66/jfp1Rft/UQ9azxi3Mxz42MGFDvO2adpw1nWeifWZLRWhB+TRwBVaBbfsYRC1SZqcEjiHT
npUgR/IesJdRWCarRaHcNQW0iT4vr0DeIZFGmXLRKmrHMCbXXq8YC8Cv3oMfxOUuqGt/fvsxZYl/
HDCItghkK6ngt+4J87mwTICmAx+5icL2QkID0Qp7vQ68K4nNoCqVPtnKggwEjeCSVaQKnJC5jK4U
mOSyH8JxMQ6C8ruQSG7UUO69sYjmjQE7IRmQeRE+BfsDFNGTwCszz8wGnv7orGvRj0+DqVHC8OV4
zBRvfNLjdKcgNb+malU9pV+S6UWzDpItQmseBhhDOBnLR99zh3vRwHS1tfIRK365wHlJlN5oREuR
g6kd2BKfRR0a59t3LF3Jb3RmNlBeTCUNa6RoMKqDXY4k8ZbxF0LyrJ3tNGKXBong/iZ5uvFy4qBS
f057rVpbEHJSjuVxqlHOdPg64Kh9uYoyQ7tXiZ5FMnppCRdZuuS4r11CUB7hUYmF2gM5MTAmUZRq
k0WvdcVRGfRx3xf1qtb3WtXhGqVSf21QA3/xe/OTbLu9NmbZWXS6ccpr7pMc8Cx2qbQ51qBhTTJy
X7GMk9dl+hY1CMJyct9Kl7JGKB5lTXo/pu11cHrxOY2cbFnLot8qUIU/Wf2TRXzQk0F+jFEoFI6z
CA1UWjqf22BX6oP4Qv+3x/c6Erak+PEnS9Bon14XBqvcpCDtUvYMq4aT148Ch/Zcr/Rh0wIiLqCQ
PWVD+IWBJPmSGR7/eXwf6Xl1cQjyfgoixJBh+tS3XXs1nPAYDE+FWWoPTuXmZyftH/228h4RuMSn
qFG+3X4iWDk8ZjUgntSbfF6ZwtWg9nplkiGzTnj37vRlaDAT5cFo7hNaoIsiwu5tIDdcjBSXNoWu
DY+uJ8xFGBYG/bZ8eEygSiwTW/3adyBxyjyq7wkY1I6kNt8RwFbfY6+s77We+kGfO3AJ/biZ59Ki
7Jy53a7L4DmV049R20T3YVYsRKd+cdNKrkuntzedcD/1RhazXxM8izqJGopJdKEfh1/r71zobiMV
FMtt55gXT9jsx/E9JrV1oi2XzrI+dhCAN7QpOowXDHjiYOGyWlpNGCz60Ec165TD+fadJHxsgirM
rRFf+IAn81L1dXzp0yI4i+TJLX1/lUrQ/NLw9b0qDW1f6FRsbNJGFgIK3k5ozL1u6RLRCK9nb1Bf
i4vgZA82+eFaXOzNIlWXdR25axDS8za2shUt2vqKGDReGD0hf6XuFPtUmNylNjLY22SXm/w2iGAz
UnQdT7cvFn0DLXbVtVpXPqT8cun4mr41Pe9lDJu9CIBuROV3wim+CY+QvoQ6GwewB5qzbZOAuChH
czEb98twCmMiHshfWJkWIflNd/owbiq2EbMpM06R7towitcwju/i2EPPiGLdH8PvRF+tq6KfWUpn
LrPa5FOw7pM91Bbb2Yz6SPMVm1Id1M9NCT1Er14jecBPu2YDg9Lc/CxDcacCaF9Q/rqynF9kCKPn
dqwz50vLB5wPoDo1ScRsnvWhuYzd1FUuzoTKTLMunSXPREliz9DWP5OKRCKq9Q2d2BpE47rXd550
GdaUt0yGp0F3XsemJ7GOiBPF91i02g5UmgSsmNoUc1qhUEjgLy9BV0FvQBfIZijaafn41A7iUgpc
T1pSbONq3BpDcpVAUVq2TEnRbbEkZLiftRUBvus6hDMu9fXkO7cSWo72gAw5uGKF7RYDEr4Jtk0F
Mh0MThtLVovDKjLWymq8l43sDqJ4jONSzkVk3UWmOs7b2oQQKD1WBRb1Wi/FSho63xwtKUk+wVAz
Js01c707MYwlituBFMqIlYmiplORERYg1bgyd85J1DrLceyaeeaSMYM/MTVgbWPDOOPvfwlHsbLy
kdiAauCADO1LVqgnSiUSd9w6U8ltJjJq4dbja9CFyhTcuW0k9xdzkpyXypgAy6qc1aCURz1WowWK
kHxeFsZFrRQDETkRaQR7zBP9k946p6FG+CMtblXkgLCz4qgG5lieOlvJyFjTqhWtKjnzFLzJfq6f
LIV9BGLrcFVL3d0PgiHBtL8rDUnsZL+/KZmhzh0rh2AyujjQxqtau+yQNQAgnhBLU1dyENcEXMUQ
gGYU/tHlEvY6k4TGYPSlaSHGox3IFp9eEGIm96E5IxXXwsdmHBsilkGuCvx/lJJJ0ZjVbfrdiaI3
4ubwTaJnnLWsLGa2rFZxyjU2Zf0kpPGl1AoEBlhCrTvzHCo0o31XMtZ1/aInRhEigMIJLhBYKxZc
pKjZu87qRhFTuzY5So/AGl28oOLwcepZ8aoSFryJltCjRBMLLYLuC3T9YEzWmEjtP1maoqztrjtX
hUS8TudzppXdvs2Zlwppb1M9hMlAkrPhq+O2LttvGRNgBObo2gzVWWLWBysVEAoNSWEfd4DTb9/V
obqogGFuZc3U01fmGld0AXgB6WVos82lzmhpRbFPHFNBChLs3azMZ6U6uUxCN1vkKjVjJwImlvrV
3iHjApVB7cv/w955bDeudFn6XXqOf8GbQU9oQE+ZVEqZOcFKI8EGTCBgn74+IO9feet2VfcL9IQL
dBIlkoE45+z97cVWYG7XG7vMai61iq/WiIGL2U1zMTRJR7HWmx35L4h+qW/qjRhq89Dp3c1bfmFD
Ii84GI/V0xgdvqUQckZJY3xJ+FxfO4EzZA952U9GA+mFbJj04lK7k03bdrsedAzLFRa3Qs/bi9Nk
cOrEIvuQI3DG1L9XeX40cVjt8RX+IMCgxBGXNxvRgwLrln9CnjFcIEEOY3OkdZfE8aZjNTmHhGE7
VomBWHNE4BgneQBF4NmXS9Ssi2LeD7rjVCMbGXCwbUFptpf1grlg6LVmcJSasx8B6p+kcmwkagL7
TpEw/2+kD1DU0d6kFpH7vVxbb6IEv6all+1nKS7pEt08i6S8+PD2fFwqG6tDWEYjCmi06zYbuAOK
kI3lv9xActgZ9VxeeHnlaQZP7SlBRr3PiT/Ri4uKZQF/kCNAkYfZSdQxL7svPqFHIdei83pRzR50
utJ4LYGvspw4JNgvd2ZFwFK5Hg5OtqdN5x2bcooJ6cqTy3qEIfgIPIcqCJ9/axvDMa37gycblO69
bN6w/o3h76saqMgLH6lua1vOjJKCKg9B72oHWi8mzSFnrXorqlj8vtlX5A+XLiL7Ya6LMlS21VJr
4AoTXaedJSZUg8J0zzDDh9XdY7OI+zuM3fGceO2NNAC/lD4zNBDhic95zfD4+BTKIl6Yd3xTC1wh
BhUcRiZQNDOphilY8FtBx+pWjCASsgB8ZIOXmC85zpKq9WQYJ++zb0QXmnxyX+QSh015ytyGrFw4
OZsOIAz5LUS75f7C+aiP2kI6KXL959Bpw9ZYsyf14NdkqnD08VvmpGQPA2mRMjCWBMlFVe0Lut7U
IxzOqV21F77E5dldbw1izc83uDMwmi23dsujnMbI9lZEq0KbjP2s68lxvZ1oAIMvxfI43SX1DsHJ
8vD1Yv3x65E+WDaUvpx0w+Xe37/n9+X61IrI163oNHAh60tYH1WvL3c9/H1deu5ucbv87bWN64tf
7/79SpypeHPMmTyX5SX9+SOSKAH7NdpvFXka7LmXe3PNObbOyGk6rtW5NEd1Xo+K5ejP1fVove0f
j0PKUYRdV35eb18vCPIgsOrPc724hY0xJg/rTXNazHspqh+twuzj+lG1EYFnw4Lg6p8LgE/4keeG
d3s9ZE3vznYwOju/sM6VwV48aVqH0GpINZIk4l6Ho4KGcgH/O22Yk/F2GAXskHr0/I2+zAIJnMLS
b6uPMTPUdowN/ATC/cmJqN7oLM6HXCYnS5QEjMed9agmg4DOqBxvLnmpQN2KUAiaM7LFPW4Tiwlz
IN+a+fBOUpt+mBPB+BSeQebstI5pb6r/8CldHhJaHdTZn4T3lR1bspMs5JtGzN62FRa+HJu1x82L
93ZUd+mYTwhWkH2OabGLkuitomO/0dxZC/XZ+xZ4j46hh9VIGvYYF+cIcOTeMw2q/0h9LjJKug7U
8gJEPAiseomEtqUHzqdSIS4q5wYsjPk4T1aYYpLDN0vy50DzxDLUtcB9tPU7HT8waj/LjfpNbo8b
a2AInFYBNLGSnCFPyC15LT/ST0BOnlKygDe1ZbF/ih+tanw0s+pD2c5eCA38xJS+E4UeHRJF4eFb
5Pi29jmbG6qKjCnCiMKCwo5mET0WOmKQygzCiKTW7w286Fdh1V/BjHV6+RzlzXCQse8TJesHj15f
/QC8lOzJTfxVx92Lpppp3+nE7aXlSBZr8l2QqS1wi+j+IkuEswpTT8Lj6w5eVQaXWKJNSNkbGeWg
QUh4d8vIOCb95wT51nNssJ2p0+iqoU+5GNMJbBxqJEsnjBHEdh5k6TbtqnSnN6Lc4RchInC8Z/Wv
yo5HGBFL3KgT43V1KgIgUgOThd57hyCW7UYQKFZMMc6PtuFkL3PaWkZ+1zRJJG80v6NxzO+evZhM
pH8R/ZiiI+uHJwvhGa63N62o24tnd0D1Mkg7ht1UtyKtj04P2xXcFXE04lXjJVwcWh+bOuoZA0b+
uJ/twg4rrOPH1qy/U932O2Y41SH2zP4hxe4NxW4DlKo/1J2Kt+XoyV3PeBNBesNEUXgUhBW1Oy0w
sZd0B7gjfaGgmQ6EOvWbjLksETBP6JgCdibsDZAaXFzpfu6JLcKLiw+2QOKi7zISAE9rVslqaxZu
WV9LDNmMjWv2wfiwrAh990wnEVVU8tUjDR56iZXurEzKq6I/1Poos2yy6OG3xKjTB//LaNRY1jBV
dfKhiQ4ZoCp87Oa9i+kwtKOWHnO9gjmF+qN3yLxrSenZZsTVha7TBge0r0Boc/vbUOj9tiXuk8xA
9vuECsaUFdvZSN+sEXFpWnbOjpSgCsYtm1QZg8QsmiLUtKKl+0FimleR7zRP5XTAMfromIXcJ/yQ
gD7XqetwROvtwKcGW+xUElG7ACJIE3a2xCKxtXcxHWEpdI6F/n3RgBGqy2aE/w51HR39Yv4AaPFd
q9KvWlV/dMNonztj1jbs5N2DcJFribkOgTMIvkY8PxgBkmhG8pOY1HAsnQZbW1oRTh14t2RIgNdZ
hGs2JXJOHIoIo4P0is7J39UItjl12sQQyXE6ygpCbabAWJEn8Qv+3PTECogQpu+gAjcjrKY8I2R5
IPtdkut00qjmIEwbF0HtHruLTbxnA2bp5qutiSgU+FpOldE5bIG04DhBZGu6bADllCWfiDH8FTm3
qr6DIdWpux1r6QRnj3NlBLdkCWmaHfZmUvDVXr5Fg9UMp2Y0HrxYUsSRs8mM0ju41oQsk43yrVku
hm2W2LTmSuWdlReQctzIaxvU+e33hcnaqKzgI2oSNlgMIfZ4qxn9bQx6qQevSa5ViUzFSbOtxzjQ
W1gak0kclDOAj2gRzl8oKMedidN+I+JIVijoCH8UrFTLbtI8ODI+BZLOChGj6BG00t+omFRczzu6
UwkUMG1OKuokhMrvtgGEv7aIDRuIld+9tn3phgUiLFpb0bZLyBojlDdG5spqrRHhSItoONp6930q
5+TkRT0/S2y1CNoG5xWT8I9k79e4rOvOjCGmBQuuUxWX1MqrDVHXoQuM4ucg+p+mPm6BTHHW0FPq
2BESfulO7xV+9QluOw5ql16oj11Sq6+onA89O9hHw4w3GbXMpkO6uTE7C3WNnL+kZmyHWVq+zSq7
JbDBLvFAmDuzHI2PG0YPQaRsTNcrRHklp5c2YpUtEuXsGTd/pdnobNncot3Bgkmst8k0J5CXMj8E
0jyUymSN6vhmBvxMi+XxoeHfNyUPbFOHsO70eIMbiizk3PDCNvtMyxvzURCSNf0QzORsZg5Bdh7w
CIDmw32IK5hiiCz2g1hqLL+YzgE0B0/rxsekvSiSFAHV+g85O8C40OSTtOqfaR7wobP7/Dbm7Ze8
ARM00XwhgLEPHbpme/bJ8S4lwncvp9oPm9y4JTZVSBVjIiQp7eIxTN8XLNq7OLbncJD9GVaIuYcB
B8QA9fNDG3BysfpnA/bWbswaGCOLJQY0iLGfvmLpIFeBARIAqRJGSAnnp6LlFVYEUPa+Cq8jGvFT
H+e/BiOGAGG4Njb1nAEPXtRiCe61B8kaS6/raMg52itviDcM1E70ZaaT05Gv0UpC4lUdnTRSq1FF
jT80GFFwo7LgOgItCws0laixTIZtY1BtPHR/d1oB+jUvmq0BqeexsalhownqSlCNPnyMKnt80lOi
I3LGq0eYXEDoZmhQmPVH84hzSz5a0TPINAFtIN4VWWw+olEoP6GNX1JIoccZ3VfZRfWLk2XdbUzS
r3zdmhfld2zrnaTcBNGH2WfiS9r1DR5Nbdzqy1WUcWKnXNJ4rb4aT0kBqbzx4nAYB+NDS4uLX6u9
DMZd3zjeFzERa4wIkC6JR606EfkIakNib1DUBLSSnCgDoWY2w84zhvkBgizoyMwWp6JkCznxgw6B
Bh+5Sb455KQUGUSyGoLVnZnpHdibeEmL7kgLykCOVnwoR/VbApLi0Bb6R64eMkT812b4QUOivRE0
y/ivQFqZlESDic7eOh0UxSwdT7rRQiqQOvYNresvIJg2AwqYg0DUw2yLbefU6AVr5MCQhOKljKP0
aNUuSzvbFLI4ECGbPwkLBmvVW6jwYrhuaUSBG6lvS3KXa4rq7hi0CyOhgDC282nIynBMMSvl0xxq
AGgf+wzf7WS5J4a2R9iKz47tqDuQO50ziNGHdQVdMhacXSPHO6HdSw6WrgfXomEPO5RfpJmM7JDg
EpdGcBS1+cNTYCygWN5GUK8ba7T27tDJgz51/blg3kTaYEIR79tX0nHesdbREPW8YZ9ns7svygGT
fOWeVJKWYVyQDDN3brf1YvhmEfQU+gmjDYQa7FGUbJijZA89q66RGs4TicrORo+EtxF1BlOgpCOi
MQJDaDLt3dS2tvrQdsdZFtEJKQ9QWpAxhV8gq2KlGIgCtGhV7RwiUSGyOdPGjaZXYLbOxcKxAPIX
KXMywsssfWjuI3iaT0Yh9uQqIk5F3XKoXZjTDKpSAk0F6xbt8Y3ZtNPOY/Bm6O2JFWlE+uH2ND76
5NmHR60jq26d4N2wo/7UW3SGW8vZqCll07cQe02q7G1tp+wWfE6jurC1vWl3N4OMo1B0pIws9ecF
2i3tTzNiSOCk3wjVECcycb4RF9nfJNnWSZY8xiNmkaLz2Se5umBz4dFRqanuqGjlcYGdWWNTXofp
jHCawi9rofcmjjxATj8gwkRx7o6nKMf43rRE2w5lkO+G/DHLGu8uG3eL+GT8DLILspX2ZoxMZTz5
BDGMDAFr/AnTbbiWFYUnzbWrn0XzPkeOc+CNiY7SBtHgRHstjbRv7vAr8kr3zch+1pOI9nDhpusS
/XKSJewpJMyc1PPklpQ4YAy7/CzKsb2BYzCe++EFWh8GCGQJtyTz87tQrCS08g85gpMnkXS0h4rU
Jcr67vjUcrGPatoX8QJia9VTxA7mYyqkd9fSiQ62g3jVtVCN+hqf35r2Qg9edeOJGTfRctHascIT
Pnsbto3BPdCfGHtdxaQfY1nlRznPL3WisisjiulZQtLWZrhNfZcxfnLsL007+0/rBW27Y5ab7/XC
E271wkOE6qVb9u6YgeLpZY6y8cb5oH+2e53A+uTbQJuYrnXPhCZBleZpgILnLiKbctTkDjUQ/1ar
fKqs3NhqcJhpDXfM2GfwiVWB9tmvB//EjqGmKxfJR3PeQSYK0C7u7dKa9p6rl6TXC8BtSQuSyQfx
SaN4n5o6GXQko110rWec4zBubpzkYEzR8JSjGxkYUjbZ6JNlmI/nIEa8ndbDe9pA4bHG2d5DpBvP
DgVrlaYtET4NtloRG7suMePQ8Gkrkl1UxPWn0kn5L20tTEvXqcD/QeRqCCYu2piE9OzmiFgJpUXx
NfXLxzyx0mPCgIEO6LR1rfoLw3dWEbtMwxEs7c7F9P1gVWSUMx/JQrOIun3ZZXJBxtpXw/mBFlU7
OUntH0YjPaM3kJf1QpNDsK1H/jFEJosnMVV7coOMl55v/Dnr2w4Xgd7DAve/llH8rmHefCwsC6lk
WZ8QUwG4i6yBLSNxp+RqiN00WN2ukuSkBo0bn4SCvixFQ6T73DVHpx4IeHXp3E3TSO81WWb8IFkc
J1RZ1B7UwuBpUv/L3M5kLFTI3q1BXkaCVRmKlF8wxio+EkG6Jzj8x2Tr7H+nYjgrauJDZvjNLnPF
kzl38k4Kw0iqCEjhyTB3k7CcEGifdyiHHOK1C1zGaJK3qYVeYSnQe5aGgC8C4wSTbfBA3MviwYm/
B+ZH4/XWW1AN6Prc4mul4Q8dSdT+Sl8dYCofscFemLW6y+qN4W9ISAxUliXDRAwvwsgkvDBqQQGh
wlVwblhHT1hg6A4cctWnRzz2kPGTehcR20TeycDeQ/lumObQQ7O8QboS6M29u+jCe/c7E/FmEzk7
05lebFfYp051G19vESuYiJBFWfKOKkXd4aMT6BC8IbVRzibV3Jhx7fzLtVHhVgzHqR7rinPc1Bwq
jQD1egmGxgyi4qoOo6wAjdF4SNapinJFNCkEaYO+FulO9CuajQXmdJenxvcm2reGyU5fY+yn6uBQ
1ISVREF1rOEKITRIOoDUTn8oIlBDZV3vRoCzm7zegRpn+lkfXLuyPwb9hH9kk9Ppd6LUetQMowf0
oR0rvdivqacmeBThRt0NBOrXUYw/Y5NeiOgIJyCHbdyAzQRorS1BK15wq7VcXg0yh3eoqQQDTYao
UHXD0jLTPef75asLemsUQI3GL1llsk3xzuScsN4TfiHdpuFU78ULIqc+Wmyn0mnYAx8d4fPjkHfJ
cjpptGTYS6Cvq4etqpjmiioDMp4lX5pOo1NLj58iFT1PTdYhKqB7IeeJwLT8kEeTd4md0DBgVs9a
W+68kuaX6QSKKByI2AoW1CGSkWAaUqhz5ahf9MP1g28Bz8coPewHhmxFXn1nTOYeptiiraVhrWEX
tI/NBMqXq1+EA4xttLrouaG5NI3MazvcCxetBx0/luq5yRMoA3mMHILo4k+q/O6ZdnFGBttvSH4y
dk1SLxQl6nqNxlqvUus4Ye8Fq49rwaEVjuc2o43esHMU3luiBSDuBKGADRywHVhuAIDR6IULq403
a8TXIKlNiNp46EvjjP2u2DBVJSN9QiQusZFtMELZ2yRprauNKuckBvFI3nZ1LctsDcOSd89jz+kq
YtdKNu8ESgQPgIJDLaW3lmZQ/MZWvbCDknxYLcQyBERYvpntYBJuGX7GBCTJ4DDrAjnFCJO58nYa
UXF3EnVfDCZlS0fKOxtmIXZ2V03U1Pzjhnqi/HfBJqkIhFg+K3iZ8RlMf47pZvjeDaaxXUHPLdDR
TbK3oyDZmw3bt7gyfiSFKphylL9aivbDWJcRcYvvZd5C6IcXHXpO9msA9Y1AhmTnDMu94w/VzsRF
GNp+9MM0y4coW/u2NLInkzlZm2D+7fhUBxrkbKNMnO0YMH8RVdFuY1VrQOwyNrJYC7fQe2zWWfHO
nJciS7B9iWbowVpPs8jXMhoL9Xiz1Dd6GNuMjcibN5wmJb1zbihjazik+Uoflm8N7XmPgf8czNZ3
6WV6mOpJfh5rVyHkN/Zm2nenpsw6CnSWEvaRT2X0YXiyetJtZ0IN4ct9WWfZwY35Zi6xE/QcAwpq
BKoBtpGYnCVEksEpL4avoG3SS6ymJ1g621g29bXAWbDN3IoJIVQsOgnIsAaHoLKK/UBa0Ayacvtn
ZNCisXPFuzw4x8ob+o3rjBDX+sA6O772o8BIrONpDWk5cj7oJ58kJv48e/SBjZcN4UeRLXcxI8eH
YEqOloekiw5tvLObyDp4DFvyxD3Hwq82w2RUJ19zCwhVEOt7+6s+af6lGVWAgXVIT559r2iyWKCq
Rk17ig0SVweCByDWtnyRC/lmeREMQ3QPh3rW3W3F+Gm0Sb23raZGRVKz7pNbe1kvisH5VdNbo/eX
NiHNi/TEvOgx8mv7mkjrB3tK/Wch7Scn0hOoUY0fGkl683rIhk3aG3taQkSiR9Q/OM54g9uooNZ0
j/Rb0rcsqMg460Y4RM4tq5fxmIpfFHJWNkxFdjZLcWrytjjHUEZP5eg8WaU3HsyGRWvOG8Z7W04Z
SdxvCnQePxXbtU76b1Eh2ZwPFin2OSEdItBG9gHW54y4LLEgbas2f6lpCR0Yl6Hw6K3mLjr5wqZq
Oo3EARGjXryW7JGmRFmnPpBqgxF8H3lLfEydtKxIg73tcxqmk4/BvommTaLM5Cx1zqLEGFIbNlDC
0zanFJhxYRhxdm4AGlyRzIWLkH1fggh8apOq32pjrYfTFHzzEK5tdReOmT3iPcC6BW61UsfGrKzL
OMXOJqAWU6R9XnKwCDQaBiOUFjXNXOm3YDY4D3r1QcTMYqZcy4Be9t7NDfJDWwWUOvjLeY+j53sR
FS7hkp25t8ETbtrapEOTlBE02/Goj3ZwLthLn/oCl7lbE4kCsOme9IV2HOOQ10FdrmXPU+WV6G2m
5B5gGUwy/BMmPNoDhHaaPfbYnmaCdRgf3rKKSAlCpqBpGnN9UqUaQh+L187XCZdR1G3N6H4p+K48
CgOWrNkmpxIF1YOotbuYZH/q3Ly9B3EM+qBOitvA95JAFOPsiAqxyRgBQkALl+T3RNndti2c9AoU
mLenV+ZBlgWrValnpACx8Ps91aSnwUSslGmeOHfc04mtot7Uj1WcPVgmTd/ZJnZCy/oLb6bHR0ix
kNe1fiRWg9RZujyyke4nMPZgyKT5qSrZoxDTF+z6nMlQnxo/yqwuH1OvBZPd2F99Gi1brEC8JPwd
+7IR1qveH1X/rmplvzTk3j76mXopW/RT1MPmNrfi4tUpkvfKdfv3qqK/50zBZpboYR2NUjidgbdq
AG1bc8xvvkmWWzDWXzkNlmgQzWyfu1Vy7ixJd7ybvHtCIkkYxZXYjmQ+xkZTnDRG6VEKHC4NnhMx
8yHSqc6nyqq3GKQnJIvCuivJ+YPoeuehr+d+mwAiqGjlPTTLxaSLArcsSTsQUE36A7r9eUY1vkmG
V3xywVLjgtUYiseptsZjO9Yfos6brZ95jUvRj6DInsbHITDiu9R1wbjhuYyofGndeBeHPufOx8xA
+z7JtiYhsHst7khZIsHl1LQyxQSAt22u2fdLtLQZm1p0cBUMBUVRZxITPpDl9M1wyGtRpnbAtpmE
JilBe5b7b54xO+zIK3VKqyHeqVTm+5kUKxxUSXu08Tp9ysX8UfP5Tv2+fLEDYNgNdfQm57s8673+
MIwsP5mXo1mdB/yPaV7dhFyELTYIUHaiEbxlkLjpnF4xNOZ307jGkuF2pSyBgCR4UkVcPQAdlee8
51OHY6i9QHjWb/0CzDbb4gSA+JPlaLSfceacfCnZ0Chg9h47LiOIrc/jFDzT7FdncILAsyf8TVUc
fUIj/GoP/rDR8ya/NG5UPJktX/jKCtKdZ6V0yOjm3YKsovlnYtAlbVNcmdFSY9X9UQTGFHaZMp+q
cTUFO7umK9zrCNny3un6zWDN2LVdRQrpchbRClq3bpyivEPbNDDAcoq5oi/YqedYA2oZJOfWPWC2
Kn7mtKfgauvtY9s/VqooriDXNQrP3PiCMBEDtyEVXrB5eKNe7IdbVNv+V4ssNqY/nBQN2j/sDj2m
S3G8pWfZfS/HDOmiW9tnYbTfqAj0iyk5JwSptdexg3sD8FGFnpx3hcUpL/rkcRitl8pnr2cbCR2S
5cJnQAVyo3vKOH8/YoN4MuDuujBCyOZpURFlRnrpp4Bcmwa/UeuQLBnFA59aLmJFva3Nw3Asuu7Q
90QTNIGTPUcI41wdojbr4lbA7gT322XHyY0HWjLiDNaTPndgxa8ype0aE+d25V0vcTA2NKDtvPxW
RGxEgHWkT6Jc8veYjr4y20am90Rnz7XzB1MguBMK/rdXv4puqZ6hC8j+qGEbutmx/jlioPlRWQ2n
QI/Yio5OX9/q/NTIt+5MhZ7ygc2Qr6JpP0GJ2lWdIFS+J744pkSv8lq/6fT6N3HefVIIlPm/lulb
0tDeaXz8YsQLhLYxWVS0xtZhE9qLvr7VeUHuG6pM5lCkjhuZEz1K4X73Y7c6JG7/ydTiB5kguO3y
cjxEbkvRFvFrpF08OZPvX5jTV0yCBzCQTREdywLwDyzZ/mnAXTLgO/jiShqfeZ4+GbgNGZSYIJ9z
F5dHdML9F0Itdn91+BTcaJ9X9KbWi8wxvLsd2/oNGtMu3mnMg76QOScvCw91a+Sl/kXJvkOklvgX
a0De17UJFFKtF7c6zdBuO073OeHDTbM3f0VMlR1oH1JSzbF3qtvYAEAe1D+IsthOqaFfkwz0Qe0H
ztm0yBVTFQlmVsuo3hLWTx+p0OeWFg67AQeyp+dLNBXD+DxNLphDFb2PtIOe0yibw7pEqBCs/aoS
jWlZJxazG9pXrmzF1Z8+PA8K686yUHYClTG2EO66Q6MW10GaWZ+dmVyO1CQMu41663NjkHG1XnVr
znfQ4qZQFn131KHO74pyFGTjTZgFRPxt6qz0c1E/B3VQvfZmFD8P1oDmIsuegiHRHgAfHOokeqGr
M11bK0iQ5wXwN8soeTXWWUQ31uc+IrwS3+dLUsxXFTge7ZR8eskrOm2YzC6yQIRBmWNdBg9LVBzI
5sscMcLCXFCf8Wb2BynpOQSo2QALdEEIbHZjO4iwy0VePjtyPLRi8PGXFOXdmfBBlhaT3Amp+b4H
LBgy3UVRCVqaeCHxQavBPzSmjoLBHOBV25KvBJuNzSgY8EeTxjLDTnerq3EOu4Balr31dHPZ8G/r
aujZ32nGMTBs9dDPlLx1HpuvE7MHKO/dMy/sY5Iy2M3IQ/ZdngzEHTD+lyqPrsi+1Z6pJgPWSLoP
OYpiP9+qvotIL2DDK9rug7eTBmHctnyQOgsuar6cig3rkUrXfqSs7LD8OBehOeNejVW+t98mR+Qv
5PrJF/ZvBEhqRXJwavZHQ0mNPcxqvjsjjTI1eW+dpXefkdhS4npiemK0Y9znqNp1uZfdsHA4TCCn
b9JVxm290HqDYQ8eSPoX3MaY7CiboD/46XzhvSrOqPWMZxLA067Ln8gRti6RGFnTDMoa17NeZuOT
CjTzzfhZtN3dH4P4NdHM+AGiyNvoBqRYO16Fvy0ZHjrZDg/Cn684YKPgDPKGhJaZvkFYTmxRZ4yv
jIlLPWyXRIuFaHDR85mzstUqILap+djZxfcsQHs5ZrX1hk4qQWT3SfVUJJlrxGFl9fKWtOWDZ/fa
AwUDIqCkp8czZ/JixBrZDLzzQFPe3NnojnbvgVD0+q9UFiTgdmzPadnFZC4aIgxGPDOymIHcowOl
cZLbLghflLV7M46aXYV3DreZfE3oim8Zdn8vbDP5PHePrkrEHuP/sJ/b7r2v1fNUG/5utKvhBqni
3FeWAzwu/hwHDdlGQtkbZ9LmHecJ/zCYdv/bcPn/iab/D6KpBa8Qc+n/TDT9rL4nf8eZ/vWEv3Cm
hh78S4eGsfBHmR9Yi1F2eG/V//5fdBLtfwH+M4GK6TaAEBuP619AU9v8lw7QwPVdPXCRKSy4l/Y3
0NTyYJ3qkAw4HTnE8UJI/Tds9fG3WbX9x/W/w0BNx/+Hq1X3gVpYWOF1F2xDQC7uf3XSVg04morK
9eYaGsoYQukBxzh+DVjsPw9dr0MrjvuqOf8+/OcD7OLAad/rQsyX+HErb34kKoIglADmU+l1dFCH
4LWvnCHsSNPBV5ji7dMeE9YW6nT/KomuONuR7aPbmT/GSksfS7IqKdKm9NCOeRZWUnO3GuKojTvG
i7XcnA6ZF98FTYPzkGRfE23+khiZxwZmSKl+tRxvIA0CxnqhQPiyDWwAHkXDzFd0SNLadKBntf4l
vgjK6mE91IzKnz+th7aYi/7iz5xS+0i1iPOxB/x+Aj60f/8r/vZj1mf97b+0Pmq9UXd97PazcUBp
wIDJYzU9g8h2+y/rYYTuK7Tt5MVZ7lhvWi84a1Rn0ovq//Y2e1CUDusDC5vW+e9DG7cE/ablmetd
69P/XF1v+/NryvWJ6/X/4/D//tv/vMD1KE5r5zSlcjypARy27qc1eW8c9cvFevTnjjbX/7rtz+Ni
B8Epns7/8pQ/d69PWa8mBes8LSN9+989GKjwPP++528/8fet69Od2OP3rIcpO96ZiM/1yj9e05/f
9+e1/+NPAVnfbjSWWkxG//57akA8NJaX60nkw5Rf5htoViANletlukisByLqcjr7HML3WrTRzblg
wHlYb/r9wHK5489Dfv+M9dG/H7Tc/efq3+6ms8tv6+wcvPV6uD7qHz9uvfo/373+ir+9SvoypI4F
FMaboKBPnS2KbmQPf71C9hWox4NBq3dSGYAI1uvVqrdeHrQ+fL06a0l2Hp7Xp643/PlJs6v4Iev1
Yvnx69GfZ5arSPzPc3ytc8mIJnhCss/EiNmclUEwPJik/zwkRkFSAJrNeb1/XDICaicg1UajUEQS
ae36Di02LaR+l9tPwnEc+tmiPUcIac44Q67e1GuhpxaQVjpu8UUgofcXjvrvQ2jG6OT5b+YbfUGy
/z5cb03InCM/mo3a8pj1Yn3i+rg/V//2I9cb17vXB/553nobRQU2mYyRLQhnphc9mvIeZQ1zW3mZ
2XewUhQoqx2PcWehMHqwiK8XVjuyqFfreg5NtD4bSxeiqqTa2t2IDzNIx7PtRe6xnGGaTUu2dvOC
L54JRC9RgAckcZ5d5yoFqqgk46/3l79pPfpzsd5WMilGnceOS1v+H3SoSgYDTcbCLq03O2uYO0Pz
OCaysQ7kOYxnSuXxXLhGE6az8ZKKccAhFLc67cToJXCdpzaNmOVJpc70ZJgvDYS2r1eFJLpN8VeY
1M9brOLks5uDWuQFKMrznpapu7DrmQyyGLIlPWBdChWT85PRvTpW/93yOyMUbdxc0LjWJBThAkfw
zBlCJ+1oNOZPUeFvXRR1x4ZIxTMz0fbsaN5fR60v7SP0pa21rNF+KpM9GTLIl1vY8sWyBLe1j5hw
PfxzY0qryBqSORz/g73zym5cy7ZsV6oDeAPe/MKQoBFJUV4/GFJIAe89Wv8mGJmlzKh8VR2oce9g
0IsEgYNz9l5rrvXguF1EcPD+XPu5r5kFHIW5evpja7gdTVED1a6QdpaRzYCnwGPtWS/Xa3IcuuPK
FaqRQ2DOWwm2DusDQRzcoukvMsqnPzui8u97420nu91XZ2AKjAEHGY7eg1CWGRJ2joJqhlegNdaY
2T+3b9dquae1MVvN7JsKKCFjmPZpZay/sILRhYD0BOzEejsyeWiqSRhIRxDjhWoQlNoGpJjOIiKU
3hwFojoWddr/udrVvtUTLhQtC3lmjboP6QHZYSWS6BCuuAgEYKwOzT8Xdb+DscYJefXsdE1r7luF
JExUDPj0Okqn9rTg8kHmJmCknTyFA3lC4cmMhszU+xa774OIvi3atQ/Tuxlt8U7QXqEotTxnvvCb
+BHanABSRXyEvZN+USxLLzGy8fC1hz4yARzx5/7V+6VUpxo7ZesTVgDmY6B06xlD7CFN0AgZmw2/
YA26nELxIs1erX71wQdhJLx10jgKXZvCyya3o1rqoiYXEfXTaIN8isx7OvSmn4UbYsASy9XL12je
5cu3jP6NqlMV7eNxo4W7QSfyxMF0M6bOQLtlVHGYU71EOMH68cX41qvdrD1pFlmHXiP5TXJXYitX
ILEfA6Syaz47GbfHIrprxB1FbgJF2s6jNQGCG+fCgh+8Usj7RT5KIBMDjsrHiu8ASvfWjhRohd7e
76ki2wzp6ti/NhOwYI93DKrzytwoCEhmVU9Q3rUgE71/yQWYZuGl6r50lvF784CeoUZENGy1eJ+A
JZncItvhjMQiSQYwydj7ML0C16AXG4incNjrpt/m6Ch85WMMFyzMW7HfVynBvMe83Q21UxJiYrG8
siO2r/IYK89LZkNNClGsMkfdisTU/5YzR3xtnk2i/0Rf+Z1AQ2e+dpbuCD8UMtKhPD3yYkACaA0w
Ez0nh8nyxnMYu9JTd4eK1KS966QBC0g77dAM7yaF2scOFZvWfHerF+wQlncs5qXYL4ONvhxN+TNZ
mFIzTPZ2uxxF674krUzfms02WvaNQWIJyPP9sHBcoBIinihJf5chSIe7kP3oUIEPXpxkgSO6JZWe
ZDjczihYNZcxjFAse4r2FQHgyAb5AQcYcAftN8esqn2RYLQ2ymXX7PbS77K5L9JdhYdOXDcY20lY
PdsUkXN3teiZOzJb8txBZoLUnDfr3sv+QIJVPG3KYoMISKiJFSbZ/o4oQtQg9MQME5ysL02ueKyu
muBJKtl1+0X01chtUen4QeNOOBxJ3CRNqWHqcFx1KG3jkmaTYRo4UgSyvel9eoowBBDbhFj4vpN3
FJbsYSA4YTMnm2nL1wx1dKeZ33e7kWoqhfDv5F0HLzZMNkxMWXRH+TrmR0PfiI+y4KrCm1jcxcY5
ftUw/CxbfUClxwzcyd/o07YcCkhHpUtF8rcYX5eJJCTE8Ry1TbIT4wo9LDaUjdqThOPQrB/JrQvd
gRQ/yW4AKIeuNDvksmMT6Mh/bz7pFachAdnSY29SlHCbhII66UqO/lXRkXkyqU14yonIPHSYoNlK
EugbZpCowTfjG/YQ3dgmM1FCFN22LIvKV2EiZBa7MQ5SPDku79IC7okcK3PZ5id2ZuPOOikHBEQk
dq65Pitmp7eR3tstG4xYd4rWmYuLWym9oaMhihnYrg79q6YgI/GNzOv8/ip/BYqXNuQBsbzAW6Pa
mXlqKsKnbLRTZn5Eiq4rtuWET9UL/jQ13irWITuIvRfg25If6BeRLmQxFEvjcTW3i5vos49PxKX3
/U74yPi56k7EKoNz/oSiHII0ZKX4qXgBE7uPzuojaUHLFak+qkC5fleUM9XovuwRWTCH86imDzUq
+DtpOq6WuOAQYsutnuZyU5ueIRwszPqoTmj+3uNLkFRfQK9d2XPmdxfrJWf7/yqfjUOm+pOves0D
6tQKZOv9ckgpLUne9EIiqjlvRWJLU49+T86xTGjxq6iAvvHiAuew5bcZ5zonACIeuekCy8SuOfqO
lfCIpbtfIF7vZ/wjLErbD0s8EuBsULRD07tK/pFDoJvehI0zL7ZaPjz20SPRryaqFFK642TfZwgI
t0X/ECa/x/ltgNTBetKOo5ccz8nQ3VEtQzvviNwQN8rgiNmWICEk5VmN2/2okyDPyBIjAnLj+mOs
jhIqjRTMBiA+u8E+DkkAOAJ4XGIba0LMVtpLJtnDl/nBpzxHr7F64N1BFAQ2Kh+wefAmo0fdqbfj
Ff8Agrel84rEznpSjLeZqxB1Sizyp2TYVPZRjPbuo0got6PvZUewkw1+wMb9tQZSv1Szq19Sr9mp
9wjclw0AOqKq9MZT3gO/S3CHO1TMgJV4iPfFr4rh4Dl8RIclPhinNTjRLghbqezoZbLcAGR7a4dP
6sX8qvzwLrz7bl56wdYgotgoqhpKboAl2GO5IXgAt/DlYy9wAh8Guo000CFbfKNdf9nfaKt/tRvd
3UWiLV+UU+HLl5lBgQnAEyYDjpjiJXlBwQmGp3nRrkOAf9tGWjxVXvAIa51/6VHz1LGEWrDTOzfd
KnQIaCZ5g/yUxRsz2aKT0QIcDxiebLSLkWsxhSpdoJT4ZHYZexxAX8gp7+0WTSIZirYobsP2ynIJ
E0uwoFDZzF68V13Q1vwSmtOom6E4LXuFfrXkfuLrdtDDyh7ZBtILSkB3fA9CRzmi2fIN6Pkn4RdA
EQzWsd1+hBwG+b681/z8XnwK9yldQU4Jdq7T+j2hKyufyi2Cs3wb35tvyLN4THrJUw8+8PJp8Kk9
SC1JYUflDpUa/B+TaRuBk2zbxI3vUUJrnY1EX3sROcIoE7F6epIeMejQ/3luT1DJNsNFO6KeGy7p
AR6ky85Ood1R2WiOdkQofBouzS7YvsOlWo7LsT4pGxPKsS9wE/3THYd3jsECU90RlFXziKQXbdlm
YYIwFw88o7QFm5XOEQ3GW7fTCAz+mD1zH+zf24/pmJ8mtOs22lW3OMr74kiNf9m0bMfUEbzMtezc
xgl2Fzi5zVNcLIkbayM7yaXbkbZaPaan6lF4ja+T238kj5adPCK+/F0/j16102xIN4Quv4XUkG36
Fo80YnXU6jQG2Xs6u3ERc3x2L4xk7DpsYSKrgZkxQQyJk1zH8PGyXJujGTkQSU6CT9DyUXvEiOcG
TrG1LoUTb4w34mAF6Kb0gZzlrXdkZyK1jhFKhGhl628CYc70ZrmW86224ZZJCRlx7A7PyWN3HH+n
J3M7HOsPRP0lla9X8fdrfoqvsxf8jt6Kr9wX2RKrbeWgHfo7i/RU2m0PxUN/V8jOpn8Xn+J7vXQg
DLBbcVDF9qP4Xbg8Ea/V/ISpcbIfrc/+nQgk1aMrfZ/75of61LzNJwZCBkj1o3mD2OCMJ/yz00N6
SA/yk+4Ml/pefUo90VkVrfIdl87iCvyBTyRLjD4bssldaoXaEf2TU+6j13Wn84WXiUg7MB2saTu7
fle5ehfbDXeiYr2X/OLMKXFff7Ovlk8Ak3bLIdm0T/QxGGO6F1op5R1np/T7tt93L8kZOyH/TxxF
7nQgmRVhCzR5OFgQCeOSVBf71tyy42/kRd0Lj3EwxSA4pcOKVGDTYJvjhMVmQv/AOeNz+UweBHCG
qRMgTxw2kmir81YTSUfgMBE+ReCaDKPaZtohCuRouaAH86fdxA8yn6av5q1mBWorG/b34pGml/Ir
1O3ZKZ+F87KRNqFfckZKJIxntvg8Kq/pVtyFu3hHw74gY3qzeMpeuFPuujL2jGv+PTO1A9FqfaWz
U4dYN1aL5SV9geClW5vofr6KW+O8HPv5Pr1rDkwptCnlWBHfSsfyBj+4fMf3I5uadndqS4s7MlXe
J+f4fnmZbgPgbZQImN1yIiJs9Kn8Dm22Pt9c++x5YW3DKoOxEnMa/ByRMTnqc7cjPnonsVT76M7Q
ej7hzyEFGq8WFM4PrjVv0at2HM76tH7q5RgmTnsdkKsjfULW/mC8iE/NOa0ckt6J62B+8C591u98
RJwiMfqG72E+Li+cEIfPhZ8xgduxDsYMbEwRxjsEHu7sYfrDerefvc/BZ4bHWvOqnMiNsGknOmTl
es2ZsZTT5PuS343ztn3Kzgx52Xm8Y7umvuhgTz3QrpTO8j7iCGUK5EjvhDWiIj1anrnjwAfljcDa
q93Cnxhu9K11Bv10Kn2cYNpj+NJsKnemXmVHDGPPof8JvsvTthPqcn+614+DDfTISc587qn2JAZJ
CEwbVmMv0JPCT+NreetGR/uS3rQzodlusrFOxQsKwF13QOJmXVEQjYbXA4eD13JhOkgdhp32afIV
hudmB0nJFQ7SA13TLTNU3nl7MV3typxi/EbZWL+H++FQbhefZhbjhJ/7EIkcyU82gL/u03vtUGzG
6wY3jPRCbA9H6yS48tPAkXnPMRs8U1vkB1S/8UQXsSc+zx/zR3VpHtNrfuqOBaOg8Yusn0fjQTpj
KFp2wR5z8Mm8F73ETd4+E1e4TgesYRvFX//TJ2RJdgx94ln+yC4QVpLKHjMfmXOHDu9VzHykHilT
KBR+9qsZ3XGmEZ/RYmAsZF681/cpyZ8W5d0d64V7DPAnppnstfKTJdnZhnG6BA31iFR3Zy0uDnkZ
9pLxLWL9N8P7VJ/5FZfONR67RwvFwZ6cbPRuxWN5tV74EJ/katt9kgybG+oiHZhY6fKakkJyuX0r
u+HvYd8apX9c/LmvxYGFbohaAfUnc20o3K5Ja4nqdu1PNcqU+k05JvesQihCqWs5+XZxq0T93Lxd
C+fRtGmEo3Ncq1C3z2OK2b6P6M2OhvRA7CxmwhDMQzDi0UCWLnWtsZNgswHfOrTCO6SoSFqGDS0V
j8St2J/FMtybHNXrx4+F0ZeMtPRFMTzL1OS3TRayAF4vWLrooqDvQvCJ+2Yt5d2ute0ao6mMLgL9
at8ma1VfytY6PKKHf1xNOxESeDQyXGZtuSvIfpRjkwqm+RSaTe4toUKFpCiuf8Ab4PaQGa3gjVmp
L41KbTDWqTjcWBzTGA37KJJaclxhxHTYLxZgl0nEjLqaYDaX07ROylHUpdndDM5xc/ucVLXoCIiJ
aDhaSjRWhxSRFDR0BorCgFsLZ2q0frNSdWKBz6SEJKRr5cs0GAaIuDl3NGvtpRhre+R2tZ90Shox
RpD8VtK91Xhvdd3bNUTqNOvIbz7k8LS3iUL5+3aBVgBgVkN1/Oe+Suhjv4nCTVjMAyUVtP57bHvg
i9eL283bhVhRuMI8abBQoA56u6gEAdLv7aoeAF/scxyOa5n2T61WXjCnrfJcPgzydR+gCNgRg8zT
aa0Mz//7mtaH1D7X+24Xf928Pe/2spRQaVT9xfwumeAl9fY7Fdtv6JAOvVUGgLTnUBU5z3QSxnvk
nHurOWVdxfdCE9fsZ0ts9rWkTNukXE45YiBQ2y6WbUYilap4tXZtppbO3u1aalqHpYjIblymSynq
heQFNVVGiBrGcJAUOB11Q1CKAIZskat6TxwkOlJTfyZCoAfStN66PQDJ2HDjkJr9v9x5e92f27er
w+RZhVEdkAJRbmXAR69WYohoqB+3mhbRG7tdv919uyjoVQI14uLn5s+jdRtQcYVfdHvaz/1/3kXp
m2Zxfh7Sx+Le7GE2kaylOIMYSwhURe0utuiCrnadlCoDKDbE4WxejsGg5GgU1EH2LGl6KzOMjaWl
El/5z8du18KKZ5kLDBz79gJFr1vRuz10u6hlgR9NbbPSLqtBdm9Pur2I6jUQC+nWRlzfczIgPTt/
3urn3j+3by+4vfT2pggwOQ3frv68359n3u78efnPa/68/d9PnzSYqE0zPPz1ktsfHA0wTaCiSuyR
fMu/3vrvT/Yvt//jJ/v50/Ddsq1sJXSe1+12+9P/8un/5dv9uXp7ZfCzjf/lL/25envCny9o9awz
9Yyq7c9n/uuD/zxw+8tGG//zx/uXv/yzPf76MrdX/x+f4OdPLO9Lpz7Rpntr1zPJT0jwLSn4r/v+
uvmfnkIPgLrWX28j3ZpWP0+/Xft5zu1ty1pnBfbznJ+H/9N9f/+Z21v89bZ/nmMoy7Wj37bp1+9n
3hqwYTJjyWyT/S3cuF/Pt7dH/7pJOA3NRcbn4s8TzVsX9fb0P1dvz1+jlnEr9dv/9Ba3Z9wuft7m
z1/5+TT/4+v++mD/49vcnvfzl27v93PftHbBboKa/689+n9pjxD+EHjyP2uPHlZN0P9yPpoyi4uP
f1Mh/XnpP1RIhvlfUDSICNBRlf97qrLyX6SimboKTto0yQUmQOUfIiRF+y9iXMgFYyJCXBzP+hEh
oU9STZLrNO2fqqa/REf/VxGS8ncImWoZ5OBxluZNdUWCefDvIqQ+ltOiSeIS5E4XbiWsKuQG9Y+5
CjDLmF6acWDl1tY4LaZhcCNV0o7JfBiWPLB7cpe2ZyO3ytWulp+M+j4wkCJai7VgMZX2ShlOrkrM
rRdQVWgqyAyi9StJMsMWlpSKC6AkFLHgbrFP1/aoT6Ubnsw8Sx6sVPTEplCeZtrAbj4pwkbCEu5O
egcnIlW2nRiWwMJNgtMabKVqg7e1lQjKEA1cThrOQV8uM2tTgec3ilA74Ae3dVafqSxJnsQHtZsu
Kj2rqYod7gvafAh1GyYxCJxCsssqMjVmQt+DLsQdM+qnVgV30FbZgyGxQMwHRfexBBJAMZRuHUvV
QaTaBRjI3OUQdbcAJZ7AzUS0EJPmKGjbfjJjeJ0yUUDW2FICmiY6LrTik8TaCFmsngLcenbA/rJn
UvDVpJBgi7Kb3aGUwcqmPRZqTsg2mUxYhuL2NSvjIyKJ6LnLCj9JAPZDV1K2cJB3MnsV0FFD2mej
8tm0MSvzti52UrgzYEw8WjX61xL8DyBoFRlrlB+JSfD7QA73kjqETuDl2A0+0MnCRqNpqSGOFjD7
JcF4VcSk8JcM6oMuZiY2MztEiulaen6F7gpbSmjVMwE0+a61aAGnUUC/MKS1rfUCnqk520dpF59Q
9k8gj6onIhG6jdLPtbugXTtmwDqo7OBPHYJjAKPHHinHmDhgN02hknpQSi9EcNRHsTGep9LoHEWj
xD0HonElcNAlBZOZQd3PO73UR8ciu8mbRwC2ekeVFADIcwCOviM0ZCc34RXLqbKp4eOadRV5dV5c
xEAPDkyYYmeSQVDNkb5AyVwoKXfafWMo6ZUN6gr45/CaAGpYPeKtJXZYLyLK/kNCkhtIAjtNS0jA
WG1pL3xJfF1bhpN6UbGbYP54q3Kp+pgdJTlmwVDcCwNNWhVnt9PIJDhEseaPyaz5gIApchrZ2UAO
T8+gghcd0gqEn32XR4aAdeNRD8WKqID8ahaQoPvuASI0XQ/OB2YURodKop6B+Hdd7Wk+80zjPqha
v5LzENFN6KP0bo7xNFFWh8pJ71/aJRm4vw5xJYCQDk6EBt6GaKb7uhwI7bNgwS5fiVAueyMWW3ag
/EEHKihn8XyP5+Ur78kqkw2RjkhPawNjCN3nmiV7kuuxLcVkp9Vonk1VhiNYFaMvSKJ0kAOAs+/G
bD3WcUN4QeDmSa1t+aGisTfdOTGPiOtxZUutQEutRYrQpE+wRBzIQBZkheJ8E92ZLBEmecrOEK+x
DuuHUp9oGismNdgQwpeayKywTMuzhHYg6p0UEa1kZj1V/RbxSuS1k9ycWVk7VldvLGxIj438XOCT
zU2TmrMoxacwNDD/WlR2JcG4MPt6ZAgyLuPY/45apbKNAr18XOYgFvJZP4o0h3FhKJ7V98AwRFXf
JnVTOGZaEsuk13B5YuNYdlZA9wiw6Exeg43XX7jDwHTNq3rcJ7Ee4eGigzICjfSEpKYKVlkx20d+
l4iKwR6a0lKP+q9WT6HOhPJWCLPUR4Fd2J3afBv9nHnTmEqY+4WI9GUCjNx5SM3D2AgwHQN5A52r
A5MNb7DQpdgm4BcrVyhcFrKcvWWKBi9SzN+qFTzjgEOBIRGDB2tA3ZYvMyva02zCIkzqIOBzT2c2
LZ6rOb/WxXcOBeep6SXowKqbqJbmY0XsQXTQGUxZu8ME78Jk2DXABTxSnuE6ayKOqCGjksVJIDJp
mhrzd1AVCFNr4AcNxJhN19YvOEhSJx4aGrI8xyrg+aQolEwD9GGtTk+FIZKrMHUG67ngSCWBbEWx
+LWY9b4vVw5kMf7KpTAHsdnt+iYBRT5jdCuzzCONBo5iJm0lmFd2r5DiGNNcCyQ6AdBMNvIcc1BG
4nM1T60DomSwSQBYPc1yveGj+5MV7WozNY6qKkxECUQCvOrd1OjivjdKTg8LA4fSaNh/AY4wzE+q
s6j57LXCixqHT3M7xZ6GKWlHnDKZNOOnBgsBLIgJ4Ulv852y1G9yuHyaURbcN81On9Th2s5YLFLt
HvFzfAljSXKtbqCxD9jcnUu+RKvG902EdXaaOTSbXAndfhG8IlXvlABYx1AY1kZKYXc1Cl4QMLz7
TELqbqnw3ZYsJ0hNvDMHbTl3RkLgUFUgWCmSz2UBHz9KGs0g1RMY6balSKPDqOc9cNbilKsqvIyc
pW2Iud8jBVaGkEeys1YkmjdHc0dnt8bkq86+tfqGFwWvdKdHvtzFEAeKuPCSsfjAE+zgtk52y5LS
qtWXFZFB1HrEDpbVMgOs0Vq7srroehI+TUQqk6TpLVG4+O2ifs2GEd0tCe3UTKE5IXW/59wEzNFi
tclfJWOsrjminbJeflGbCr2lY5/J55jOlAbzDWCIAJl5LUIKwl7qmzdTT2u/zkJA1BVU+QA6GPlA
dI4tY8kfJLnbpQFym5jxe1NrgXwJ+AIKQdH3ZG15SSHEr3O6S6Y28E1ZTj0ZCBEY5ynYa0S1veBJ
fDDj6b4tpOh1ADsAWxEcatJrj2YgPDEsoXWNuhdDCr8idWgdPcWqa8Q99G9mMLABStFH9lzC9uiz
BzUeS/C2BPDVImMebAZ0UFEbvE76/A7wvztJcaG6FibYUFbJEgxNqo1jcMC5dDLrWDxE0YiQW++M
Dy0yX4Mq+IhwXu5ENVcfEfRRgQ0zA3P6oj4ORvMyqJDxOgmziGnW4VWDHYh6NMr9Zc4kr4sF1amM
Kd332nSFbzTcYQUpgEYJla+Hfggg5xvixGhrepM8pAFZaIMpSbugV7Rzgj/J0dRS36BgiHyyL3cV
2TSodRKGxuw4yvN3ZIpHIzIqLM4RPRVR2ix1FW7HiMYKUJNg28xSsUcBz5Hfd0e9uKY5ZDBYGHuL
Ctaj1bETQ58bfk10FCq9vsZmSwMhgIZVzWSFlOUDm0rEAxlXMFoUzG7Bkh+VrAkPZp18xKEBZaE2
MUDS4CgbqXa1KaaLn1zWedaQLyvHR98aEQHlVl4/ce7d6E2Y7oyanlUvate+ai/yuAvKxnw3AxWq
v7RYD4vRKl5ULqhqmK4yVlO8yRZsMnHwLXPyJyEAZVNVKHTp1h0HPjue5DIUbMHIaXwWCK7aUXOx
bOt+XogXM2KW1L6oo9Z8Kb31FshV/CqiqaYuVXGCg0ZGFPy4USJENGH5PJkk7BZhhe0Y5rfX5gn9
OGIX3oJLoRBqZIzTN+QZSAbR8ja3yoNgaJ8tsv9roQy7GQYY4xEjCELGLa6/oz6a8Vlit7SJWum2
+viqjRItb41ZKV2tyiMmofkOOn5HSiT62RzUA0RkRHvCbyXoIwL3ih4Wf0LjRZ9G8O06REojVTez
QEs3Q6cKPyaILwSq5GEsPJu9umceF9Ecq8RzGQgR5fP0qzKB4LSjBEs+mF5qpDx1RWCMNS/WW4pR
Kaj5+IlhiD4eNxs09nNgmp1jiPLvEVAdkiGTFgOY/D1u5GLDMuFLgSCVwiQ7FHi8MBUiipHl+PlW
2mfpgZisRPWlra+5vXBUm34fqWSblDnPZYb+UI1C6y5lioZpWybZcmjF6LkQSyhbw/RlamjAyKwh
z7rudHs0iS4SEd0w8Rj2fRiOfy4Yn5FVVPdCh0CrzJZkH8U702CPkxP9VEoDKTBxczfJfegF1QIJ
YRUr3y5uiuV4GN+kEiakGmP6wjFjcWzAXJ8bb9DLcZ+G9AmzAUgQTX+MuXO4uKLRQWVoIqPeB/D7
yGepFLuukhdpXtJN39UnoTXiraRNhRMh2cIHSRUX0N0hNHpUGpGKWFGrdeK5+nkvm5AyR+aWpIqj
WsZj89nVE0K5PsE3mS0xEJ3usSZ+zG1NAqeVhUK7TLEzn42BPkJ0D2WRyI2wN3dMTyAfXcsBvnX0
qadDeuy+osEKWT8k51zrNaeLAWcFUnsopyzcBYKmIm3Yz0W8Qp0wg4eVGt1JRF9vijTxF81MzsQn
QrJDhxvmiYF+17DuhiV7LqO105wS05OO2VaCNjf0FhPkKE2u4HS2lVZ/w0QRH4QEot2IWwGYIBIw
4nZnN14GlAUCjYkFn10amq+FTDOw7EZ1a5GrMnJIEj8S7dGqY+hQuoclsSxCV8y3ZCp9EA6Rj1T9
tc+MNzXRt6RxIfyLPiPNAo2Uqy8C/jtA3HWHDCaopcGRE05aQ0CgGMltXWptFpRI4oiPETKMAkA4
2JvryBaJs22Jw46FySEtEhpapyxGlZcTWwadUNXEeTuyKm6iYfCLCXJsL+Cens1gH3DOsgHsMt1l
DYiKL9H9vq6IWdCFTTiJZ1WfjH1APzkfVYIB6o8hwbTbx9pVaMeEP1uJ4DDz9BBHz+lofuiTcuHY
vQBGegkgTe4thKvSJJ6I+e1hc59vb1Quk+TXVerX6P1gZHHiqBQaDSI9IGN5kcNcPgQlx3HUmCwL
hy4AnYrEQVt3vz7NR1ZBlA/WHITAsuRd0Igcpfm8BT7mw2jW98DWyDBIhfMwTk6nFTQjZ0g6Rg5H
LZT5Tu2AsE/K5MGNLbN1QUs+MPDcYyxljpMzicwDOSYgg+WIp4wL/PT8HKtpA3QcEtu5Ai6/q1pF
2PdrwFCjhcFO6L5wZ9ATtlbr15qrgN0VX+dsAhhDzztDUMG/wIbMBdqQWmk+srLCUw84DFz6ou2t
qFe2AMUPFVZ/h4guxLmSALJuHdOsfnxQl/wt07uz3Md09MdxdjEnI0trzEepLnO/sIxxA0ayQ1EZ
/mI21DCvD2NbjbQtSc9P4xQorjUIWPWdROqvEpxBL+3Q50F8h6CVnUQ8sR6IrQSVcfss6nNkC3p0
h33oKzdRYMCAUDeCuBVE5spySnd2zFDKGWpa7dN+2qrw7NBpBU/GSNpUL83fY/HW1lP+IANfX6zn
nNypjbxKtQf0CWmvpCBW12C/6JxjsLZl3RjdSSh3fdaCxp+kFWv6KdWoVCKmTItsbDvZvCSh9N5L
bgukG2GX+NZRA9yXJuqqeTHsrgctUI72ErQhIVKA8hTpw6IiAZesQ3g2a14I52xFnk9OCC8RW/7d
qZ8t612mUmbSG+vz1deH/N4MD3pLF8taoRI1URMlTmo7mkPVDbtVVKOM547kHJIAEhlTLeKpGN6h
zFTfoSsbemIGMntoq32perDpkLUEJtgJ6Wuc8HRlsN2AQRPNFMr6IRBCgzRPc/BKRarPI89KtPJJ
rDpSTVAh1Lm2uBTaNUIxSFXMsJV7ghpGZ6PNZeo0Y4q3R+7dADKPnZbgs0FQtrbFCrhmt/YbyOzV
kl3SAmL0VH7XrHURbIZ+bAymA7f9XD1FBligibTvqHm2BLVBHJldWgtyXwsWNFoFAVpGS3JJt3jN
n3D8vKklpZBFPnFcb5K52uOc+a46dgcZwqNKA9HRmvEuElAm50HqTvKMC3xGkV0VH0RUOnWtP9Ri
AkU6QyoYKMgOVZGQLXUlXCPiVDjLWQooEM4lyAIF29A11L3EFhka54WSOYuy2CXrj1j9MpPoi7qh
FSUPE2nQXop2tpua11RP30Z99anu1IZfTqqrjWr0W8JG7qOQL9wM2UdJkNswoVfC8L96KoErCTuj
C/xQLL7Mpt5N5YTkvNP2AXxuMUEzrjJTtnMRefjQiTvy/6Dc92iBE+FSwTqg2nMGd/IYD9WDGVXx
OsJvEuY3TI6uHCNdCLMrHr51Gc18K+kv4TCdSp2NQ4miSaorBaY9WUmfcYAKYoX7V2mCew+Wg8ow
HxLsFAB6keocqSWlVUVVLk2no1+ZGHEHNWLW+rJYza9lVL+TpX3KVR0NwOQl5oiwQ/etYvoVk7wA
ZH2+E2LlU5jqh2XMnSGJvwZRuhrLCOh/2IHVeRuyNXqxpH4E7A4tc/YxCai9rHH6kkjTCeSOw4ff
gYXKSZUpm7JM2FmxXtoAMZ4UHbskHoUwJlezRTxadW9lrT2OrALGMtkAp95lEE/bQXWQBNhLJGxJ
43Ajo6TqqvnE3JMlCJKTnbsiUksQlS8zslyqo2RjGFgb+w5kkF7yGYP2arAKEYeah0yhhireurNZ
fVIGvkQ7Nf8qa8UGW3unNCMnVhE0+kLmk5Op813Z1Z+drB4Cbd6VI7rBZCqeaYximZCQ2abMyzqR
umeZfc/qjhRK9vBsXd2YqNFU0J/mVxOMb+pAsgm0lNzGoI6KqDjXmBEE5ZKpHr2k54LvXqYIstmn
QhPHWOwGNRI9MGoQRgjd0IDyhyAJOoU6LoYvJGmwXHQD9eqkotHC7g9BoWduHWkCGu4VW5uoz6lC
lhoBoRr1D2xpBLwDU6DvTTF0+l2pKcuo1HpqBHW2oQq8RWaOEjtQyHhLRCR4VFvgWPxuC9BHGmL/
mqo2CAdP7gjJVuAM3NXlNxAMlHOVFyv4aIreFHy9v9YLmEwR69N/s3cey40rbZq+l9mjAz6BxWzo
KYmkDGU3CKmkgneZ8FffT+r80T3dERMzs584EXVKXkWCyO97LRgH0l7SEfHr8oz0j4Sa059AYdKx
C5NThAuTrbzYFUuE6yJNLyVxGLzYTB4TgopTg1svkUU+sfrjXg7kQVvJgKAzmr7iPPmg22olU0qG
k5Ty9AhQhRZC5OryhmSqniIuRpiD27TDfjBRIrZRvMlKIqYNCSzlNrzqjN4mTYngvCXkxAsUO6ZM
evxP1I6vVFTPdwYvK7tog01atmCy9MgogUTetahqmcqewbPECVtln0R7I3kyWx20RvYNl76WAlLK
Jjza9VKPvCDkz2SgLzYCPccjjrgUN2UaMAPhc+oH7znGOtGOZ9+zPqviT6sDSYIEhkASOmNHVKuq
2bLWi/DGY0YJ266IzYLbtdxZ/SBXBFgxY1jgko67TXCe02+cOTtl4+LIqDU1QrdDSQT4SSIdm3ps
bGkJSlbSaw5ykP3Zuyz9H7NB6jQuNWpE7s+ul1g72yBVdByG62yb4cowHpcGL4wSQBKmQE2cZEjC
q1ATOyT00TdFliAFtpyL7sGeejwnXa42RJsQQx9VLzMonIzjaxMWHlqu9DXvtHV1dC8DN63Qau19
6of3ZuteySGiRjcgSc+XiJDTmMDhbvAeG5XJ45y4rC358IWG59r5uEdcFXPficFVa5tMHqWeggLh
aN+FAnVwQbA1y+SxmyvaEECA0DpyQlB8sezkwqszCEkeUTROrkjcDe9Jndp5FtPaHLdcKZF5J0Nq
1uPOPuRdxYwSBH+rLCQkmXsVeRjVdmgxd7Y1cvTsFQdjc+8iPrUkl2FXxdu+SNXWLLttQohPGpov
DLhUPjYC1wyYCBNI8aevDZs0yuc4F+0xD1nCaPZwLma8fCiv9LmuyWMfdOpp0T6XkVA7x4to2CGU
FyUAHsgy+mx6inpHiybJwQkHUCkkFQXfNh/Yt9sBNSHb+dj/ZGq+mZzye+xwcdsoTBfDf3f96rLE
MUW4zb4dHJrRhuWtUjnJT2H1NAl+KfMhEDV3HlB96Y3Mwx+2GJ+CCggjtEZz23gACtSUrg06iHZs
FS1JymUz+QR7jjzUMWHAcjYRRKU7yiMLbFLqYKHc2uSGgal1tgg5xh/xFAHppBM3bpGxwJl2d1OO
0YMRiSflRBfGAqD/JdwCY6KhzxwqQonSIeuMXTODDMsBFOAhHmdJ0UoowNLJwsbQgQ3Fjf+W87c3
y5MwaXmzGmg/J20eCaq1iC7yYndfztm5KeWHHDuu2OLdY9z1p+kuTXBP0/jaGM0MGCaIjXEQ6uvd
wFm2jDOnrnz1J5jDJPeZucz2R+v+wqRkSwHucva52T/Y0/gKu7gtlbORtrgxwv7vwkMyeO5PMBET
ZTZ8l5HWcq691Pl0IkVHZPmNoWGKccrNCHstu1mLcLyzTexbMuq25eA/SOxvi8LJG+e4ZmJK29SH
EthLavXClOfu0j4495M4GX62iSkxDAmOL65D3701XnSjv5f08lNV43gB4+vwQxGXCGPBsjXdWJyt
qTvuo7S6jctLK6q30Cb40fQf8axuumjvL8ObbYs7nklcsxt7rvZeRjga7g435e7j0IJjEUxBtP3E
ZCJrb1twk5Kd3k/MBdPqwqrTzCen4VaZlshq5+WaquptAujoHFoExXBX+ojFRlTq7pVHbcOr9Jia
ckvEOCx5ePHG/qKfr94A0C2zCz/ybOZr6gAeyC34GBtQrSVDIu737NrTiALdxbYUHSICy5wZU51d
4JKSJScjpa3rxtFtinP74Bf9K1mqPNyKE8B+tH0qLch6zvzlnl69raRPADr7PfMctaqz9kGFD5Xl
n9s5Ocpg3vkJmjTGYiSK3kuKIcX38Hr31amVvUNSknGdKkI2w/Ehy0CqDIGalozjbF8U2ctkTN+w
ipjuiPOhJPLe6ZHoBhRDNMVwmDp56xbwBspwaTbCrNYM7qUlBj3rk++6gHBNWnqFpvQF7BkNN8lx
+FRxH5DTcvHPEV1IhrotqG/dVBOg9ZAdzDAmv9smy3Vh0N+M3B7d/j4mxqfjGjGs+ZS6Fh7E5Ei2
x9XOGLwNZ7d08z5XzSGKjJ2XSzLZYF0aIjKbCVbJ2kQBgQqF1z9FgMBk6q+47e4J94G3wRxGDfu2
TKsnfeFTEP9ZUz6fc6bVw5ncujUZpZSqibeCykRphOci97aqC54h2t/GvKbdBSfCRMMpBYKv1oiJ
zJz/EkiMd6RUDzMv+ZWFvm5VDyN6eavCfxndtYN7tE1JvhRNUW50tUEfGuaXurTPEzF+RFh+Ql+/
qyk4WFkHN26XezH+qVzcOtCeLuFDksHF4I4adMbXYqnvvnSfqcx5Vgm4O2DEd9X51zn30enbWKHa
F3jMj4VZsY8+TC+iSEv9zdvkuaryXe4RFWVWx7Fc1vkM0apju6vsYg57o26vftJvIKmodSu+bBMe
2Heeqjjdpl7/BxjmgLB67vNPaZiPslDvJa96g9KtPsne7GZ8HzuDXF+X/IdcHMiQv1+gYJ0a7ju2
5a7NOYBwZJALQ+tjtuGMOQZ+/Gw7FqmgxO4HwTe/66olNy1RKB/LZxMmzef8bK3yPpuu8Es/0Ryc
29g+qyL/IKl0FYvsUCSk6y/TOfDRnBjVaXHcW+k0P6mukMqHW8/o3xxeVL4PAzWTU5zCmebmQ6HS
96q0yWLFVZ2x4PbcTHiBvXqGR4QyvWyAjY1oV0nanBMRHpwBMsXsxouzNJfRRtW7OGejtICfOS+D
mKi3nAzn8Qq49CQ5U1YLjEhtFat4XrZdzaXN3ZPootVM5nJUkpuFlzl6rLyRpvt1jFZt7fc0Tdd6
+5K0Vt6Yi7jQpIK1wkP8ElZzQglZcIjs8j6K762IcPomIGMZ/EpXpAKVKIT6UQVohWA5Kp0Z9QQp
8RI7Tnxxh+IQdtXVIhNocLCB155DOnm77UwaoDvK78QTEZ9Hb3YQJ4Dwx/abR6XKvpyAgMT8JHyN
xtCWgv2acHb3lM32fWi0X86U0CbR7Ak5vYtgUdWCGjhXHxQOPdblNUwSFPRCvM7BRxQSAuxNf2qj
gUmx7HOn8scIGer0PFrYKPvdINXdqNRb4s7votcZx+FLon2bFU5ZV3V/Zjs9uaDg0CL7xtSJdjbj
lCPr49TZ2G8pIxaihBqD2UAXkyKUGCkHTjFbT8SHZsmyj3JmJO4YW9/haRrx+ooJnxiaGwx9VrVr
GbPIVHiyjBkXsrCeYbdOIbZU1AE37DiH1C1e3IGXPW29fPeF9vKJFkN1qCzJ5Qfw5Ln3zLw/Mx+P
rGAbhjPpFxe/La91IUk/eJjIO1OjfPKpTQgZI2AHgMuTda1T8TKd0p4AUBMr4FvuX/1zqct6MLEC
Jy3VIha4sLSR6ugfWLrWkyi9lD5ZKpTi/pE+H5SSXClJ+myX9q4b8OOupbWcPIsWOUTH7CEJUf5e
cEsrllrrT5rK9rUXWA6S9IeMYPyEpX+t7eahT3YiWWMMKGoKk5CUuP2yycvwy1a6QMDxsHQsnOTE
77HAIYTNQIYnBY24vCC+3me0aTaGwo1M8ocLKGLQ5gwr33QIoQGYya484VmoV4TYbMaJ/CoxXMII
b6TpHqNRXWZDnMjFP8Y0TWSLc3Tfhh4Qe74OS0oFI2EZQX9x0/dYQ5lj/ZONwRdo69Gv4EDxmfqx
+GrDZyiaQxwVP5EbnCjGJODEb4+BqT6XyH+MSgw5fXIMKhCcHqe5BZVjKKopFm6RTZnvgfDWJP1+
VLBpGw+GvCh05tTIQ5n37pYGWGrhK2FsBLTqOqM0jXsQ7qExqUiGBgGYSvtd3zJjNb35ZUu1Vkkr
r6EuftA56zAzW9I3DiHx9hGqiZNHWHnHPHFTGatfTeP/l3/+H+Sflm2axMX97+Wf+59axul/0X3+
62v+pfsMzH8LXNOC9DJt7pOug4RTo3qkzwXev/lm6BJhSeGOL6yAD/2H8PM/hZ6mloe6fuh5gdBS
0P+nsDl8Dug4/0mlO37/z//hofMMff7zCMNzXdvzvf+q8wxtwJ+oDgryOpofZkNyFfAyL+3f0PNv
JsPuVn2YP4My3Jl0r8+6hD1Ihv6mWKzTjCdMJKwRcUArWalhhULXuAe2GR9GI8MOg6c6kqG9shS1
75CmWBqMczAqndJP+GJDR7xeujYOrfELtg3TN8LbzBnSXZFQwVZnLq2klM0jshxWli6gn3QVvUxw
F+ty+qKkpn7UhfWLmpOtwxpR2m8j8FvnId1TWYYtpfbuGwPtX59rO6+jTkYJ7yENIkf4yoEm2Azh
D2qyYigNFiT7mzB7QJkFk3N+SMwU3iS3z2wfH8CQFd+Q2FbqvAi7MD9Buu4jhHorpaqbMiSJdYFI
zjO62Jo6IAkatVfui7VgEw/mcSQ41mM6ZRzZZEnyNFDaRApPwpoPASjT4E9YmhskK8nWHCKa4dj8
V0NLLp6XeY9Z3vLrNs99R27Dkt/W1bKQtDOQ3wvWtpQz7R0NObhUlJCuF/fjhni+B8Off9yC2IvY
x0XJqlfCcpBimoKIQ9uzExbNeIQ0hZte2XOBE44SlqXFMYM1lMfq3qyXF7DMTLf9EupD3oUV18MW
pJpSa7Oj/YYatl4Sd8AZT3E3xaRzh46Vet1vKnjOMjf+2kPE6HxTmxQk2kSdLt6f0I4ORVW9VjF2
dEJW4t77k3OCrI2uuVDiuYkWeS/67jUq3bsGLjIl9QyfNiBCFihJtLxPgkL/sBgzDskyeBw7993o
zbVLcpvj3oEJfjc0yqJteaX27262F9rlRXDwlUPXT2iz6brMyaOubEK8Ncu9Mac/XTHvApG4XAr5
o+0039EQ7l1CyYe2REs7L4e6Lm+6Cgv4BO9L+aatD3G86oEVbroCICQYdMwNbBk2tycvor7BnP84
HsAki/2UmOHWYTy0CDem3ZRHvUD4uhNWd1KNSxwQC9UqGotTEwA8E4hKJFbl2TuFPoYcpPkR/rjc
pSpKTr2ZHd0chhBGKujQGnFjKbH23nYMNbddOl2ngRYRg9geR9HWQj9AdPTC6G3p6JMMZtTPJL4U
Lad6kBnubWBPpwFOY50aKA4yKKpF0AnpxKyktFkx9Sc2vVg9yxJPZhuRt6z6PtyaPZfvHKmrCjgE
k6SdN1U/fljrOYoraLyWE43JTiR+fSKM76My4vBIKdNzNjksaHDu0qGEYVyWu8xI7+qaa3eiUWaP
dvsd0r0En5J3VefOOxUhczPGed257qXO6d8VIywhlALLXWogKk+SXS/UwxCk5sH6NhBDHrs89jaW
PZFQl2KbqklyCdl7bqtO/6MbdsEqG3fWPAwwyO0hphblYKBjBzkHH7EsY2P2KljbyRiv3RwamnDf
5UoPBpdR8gUkjAYPagJCNb+QAcYyRrKOFF7zICzie5qJuKuMWik6mEjaqKN254u33Aits9fQVk9d
F6nv5Ll58R/V5cM+qu2XUaY+TCEPbNKTBtLGvbviVRHqtGhSgujH3ZVAnnMJLNoPqKC6OEBjYzfv
RS+8nWu4oM3ULMnaXi/THwja9Ar4u0Eng214HMhJsEhgd3Evbr3A0m3g4m4kFW7lU0REWROSTyO/
NcTt0DblrlyorWOvaC1/2DZDeMq6QfDVBP5FuiZqNN01ZW20UuT+C3phsSm50QwAtitl57upS+Rj
HVvHmE7UrdmQJxSOPqkkvrhFgg5k3CTtxScBS8XVMy2K0Y4Y972D+v+2nkE2kvSDA7SE04oeU8Qd
tiWmB5N+lmRxQuoUJnk3ukqsMF6RurRU5UtX0WJkTqdscseLFXCgBGH0p8wMfr7MN6SRoc5IvowM
umxQlHr4niTUyrKebZW9lBLYQFUpVnB3gl8Eog+ROGxL1p2Ay8D2B5ZhcvtCx7MOXjrMm2RAZ628
gNyJub8Npphm+ijq6BsBRUuTdwMNH2klwU0ym+4uHNoemCEoSQ6Z3hPR12dLxC8DWkfkNNjAJY1D
TUakhIe9a9PZxqO3EBUkY/Nihe1jMqb9Gq3n+ObaajlTp/c41B6mzY5f1UqIPnJQcWysQEKeqHR5
rg1kXG053U55QMvz1Jb7BiN0nS2QDukwvSWNdeJAIy1NOunN3NxX9VJsqdHBoN5G6tYn21rhYIBk
0llDQ6UuJIrYUZVzJ0VjXEX1uci8T2je9Agnv+2dTr57IzXYSWWZG2fm+avm8a6PVXKhhPdsxw3L
rUflhfLqL84a/3URGqO4Ft0w3VL6U20rO3waKgZgO5Cv+VL8GRyCpqmSFhuupcMSLDsffaW94KoI
S8QkpvhWNTur6/tvWWKHK6DU8xhiJh1v/G4Z9okTUgVOIC2ztMvGNBPc1aOlMIZH2AmKkorwAh86
bJxwyvaA/+QrchgXxNSeKbw4JWUbkiTo2kwi89nUJRqUTBpXkxc06dHdO/qvfOe2ZrWXcGgbM5gd
HtiYziA8apuQPD+EDAmFvjne4r6hxtlrqnBTQijcgFrB4pFXllF/OMlx79fGPuKqOsqFM3DAE3LG
MXhoB3lsQZobqqXpYQL4ntKI6eT9t2otr5t3Myz6s63/mM32MyCY3iJDsambzWDnxBHwom1KBHq+
K5M1PmQS/yLFWhM0VD7WyOfr0J7WS1OiwLOyjxyhIN2atT6XCio/gx6uLgTGdfJEEtUNihQt3C1J
Syb4SiWvsXzpoeq6jznsamhaEB0p2mss7PAx627DxEHdLEW5r2sGCTuxyGbIF7Ue56I7NH6cX9xy
P/uCFscqZpCb0M9HjCKmScPFkA0obyfjxi7rk+WSlCYFaGNei88kJmjSSvRznBfNbUugAWbuKCZj
2LXp+LRx/m6F2VjQnsUP41CIrbd1N2YeRKtc8mAsmcWhudivoDvDtnO8buMYBlGVHS8V195ICUTZ
EbCLIp6Uz3b4a4O6WeIwqCp5c8vJ2vslOSLNsDBj1Xgbooi4p9TDVMxcGQEAMGfbePN3vd3ITV6p
P1ngxIiN4L3gpndjOR9SdsO298ZTMZ4Dy59vaX8NHvQlQ2mD9zANj2NL01u75GQ9+J0N56k10hFl
0VxsRImmiJxsFO/zUDz2Dh6phOkWriM+TYJR356gthu/YFkVBn3adUoupNg1c1Xdyyrb5IF6QJ+n
7qGE6osOg12sngyixblCYVxzmrrhTBo6xSycYG4ipoNVOMBgIQF4ddGFW0tIuDF+t73vI/hQPbFp
UjRflAvmt5NPO/OY8mmeY+O+SPJtU9n2JfQ/SpQbm6ixiwOyKIR/bLzUEd7NbMCeXoU7vRRnej3O
2ZMDvTAbM4f00C8WnGvlbpuGo4C6qBsLv0GtV+6B3ZtmkLWll/GFrTzGFDDoNd3TC3tYHSdGF4M9
vqJwJ6+GT79WR0Mv+v0cnSCofrCUEDv60lrhl0DXhUB939v2EXXZVwRukIAfeOl7CJowgyosA+vG
iww9UmI/h9Q7GnG3n8AhUi88MZteDI1PgFOgSbzgssH2b25igWOtA9FwGCJ6lCMBsKGc1Y6s/X0H
AtKChBiLBKNGLQRC4oGUGBoyMTV4YoKiWKApLqiKo+GVQIgvD7wliLu7STVPfCKM9JDsGpCZAISG
k7bDaPczaOimmNVrpGA+emToCQ0HeTvu7Y5cGYRYRGv11qnZoEV80Z9kN/lz4IWHacZsnY2PrUsU
h4aRKvCkGlxJaYAp1VBTCuZk6Rg6MCiyzYnGFH97sCkEYPjC6F7ToNUAejWAYjUFQpTF3QWyeerq
+HWUD3FIhxDYF/yCR9GcASK2gIy1IGS+e680YKZ/YAuCZoGkTSBqEx/3NMSWgbW1YG7657JQr3JL
nUYwOQhkauvdJ82JgvSRdqLhu0ADeeYvpAe2Z4DxlaMv19SH6xfIyYdZRfG+8ef0VqTpsa5pnkvi
aj03JGiAH7J6HGNnQiihocUFjNEDa1zAHEsNPhKTkP6CkaCShJFuu8p6n0ArR1DLqQfiaz/pTn4m
DghcU2iAE0pvN4N4GiCfS/DhgoPCj8MQlwjq00d6Az+UO50NpusU/DQBR3XBUxtVfzmzeT/YNjQ1
Awuwa6ABWBsktgKR9TU0a4DRijg/+WC2iO6O5fBUaiSXEYeBfhtoiHcE620ssSVJ+eqBASeXRgPC
C8iwoSFiQ4PFBPGwkRXr2ABGzjSgnGpo2cu6XSTvDRBnFXGlNDbjoYkNoBNeS8RTSBSPx0wpNGjN
pnfrxhYwNvFygNrG4wDCbYB0tz3pLiDfMbeIHiQ8ARFvQMZNEHJaRHgwwMzLYL4GaOtRf9/4eb/L
OiRvvXceq043klzMdr7Aapa0thmHLmjPLei8xRrmg9b7oPZAA68DKL7h2yTReMD6rnODMuO9B+8n
Y0ho+F/AA2Se++jDCyj4AW5C62Eg9QLewIU/COERyKc48y+9czmlJ0+XYJcfpGacDfgHDx4in64S
VqKFzFHKvomX585Uewl3wXxHfCspeZrTgNsI4TgMuI4UziOE+6h7rrTBQvLd7rIy4hHgTC1gSyS4
fkzZXFzlwToC+h7gVfQtkwTqnYJvUfAufpB8mt3Gh43JYGVq2Bncv09lrW7nsf4yHQ8yAvpzUFdU
j0leXEI4HlNEaBhYt8ryGGAPquGCWBgpqVF/LTgiX3NFBBTCHAkYpJgb3AKjVMMsSRimTlNNC5zT
APdEK/x3CBcVd4QjEdBVRwjN4aoyasL9kSbXcm9qKktfLLGXvddwXF3A8Ja4NF3TaFCSIBXhx4ES
c+DGJBzZ1MYnt25uG02eTWMoCRHgZU/kMtXQUGzW/NfWlJuAe6s0CZfDxoHkbxrYuQ6WrtRsHazd
xDBRNd7bCJvHPQ3z0nBGQrltivcezq/iOYnC/Kmvk20GJzhrcjCCJexhCw1YwxL2kBsGQVOGhXuR
+BD4RbwG9z58Y1kme+W0BxMeMmOxcOAlKX58yuApM/jK2J5PPfxlAo/p9fcTrGa18CtqnQErkW3o
2+JBDO02yVswBFhRw/0QZ4DGS6AJU8AxhFKaRJ3Tl1STqo2mV3N4VgnfCpt4STUBy8K78TQlOzMt
tXC0liZrXVjblrtrqWlcDz4XPcw3juuXRhO9cQDlm2vylwrsWZPBLayw5NiEJWpOs7RvWtPZ1ZZ4
WRqu6plQVETwOwnDXMM0d+FDA++cw4/RZ4joVjfcw0znMNSL69J5juZ2Nh/HENDJIXfcl6/hVD+0
muL24LqVJr0xzTQoVCHCDRjx2DiAyJEdiItME+amps4nTaLTcvphwapj/lvg2Ku0uJRdefTh3i34
t0qXyHjlerbwf+SsRhOeGx0eWT9XMPgYAe56GP0ZZj+D4cfYcc1g/F1N/bfzqdFSgJHGdUzdWboq
tZgJvcCMbqDUg14b4cBgDcQ2g0Bt5aMzsGnSAs7ZELnooEJoy+4NxcU00So6uY+eM95LNAtJeTFQ
MGQoGWy2PxNlw4zCQaJ06J03C91Djf5BcY046CEwi91kiXwzh+xKzCaaCdjMzYCGAujxTE4JL3vU
FZ1WWaC2gCyFkIM/RIZL8y0iLP/B0/IM/b0qc75LQCkqLeDAdPVg+5tS1N8yxjXi/F74AtUHgxPP
CjKQET2IyUYbR/1fhU6kQi+SL/XWDufX3BoJd3X2PQcFRPZkD9sAtUmsZSezbVGitLzKtqJTednC
cjPiDHjxEKy0Wrrio2HJ0LIINC36+Wr7+n3wh5fQ7j5KVZw7bL/ELu17rblEGaMlMtRU2pzH8lTN
3wUamhQtTYemBgNBSiGjltmgt4m08MbVEpxIi3GYEak6czaJlulg3dlCLDHRo+CJDfFUoejBm3cT
aIlPpsU+pK8/dfJpIRRUS4EKlCS2FgfZqITyX7lQulNaPqS0kMjTkqJKi4skKiPeEZNntQNQQeWG
DinSgqRQS5NY0J8yFxXVeGFzZWDCihKI+aFYjgJlE1Wo3K7QOkktehJ1s6d9b+uhhiJ/673T8qgJ
ndSMXirXuqn+J26RUcnhpdCyKkcLrFqUVqOWXE1afNVqGRYW4VsZgSv0QUU+Mlv9RsThxvXtc49c
04Luu6/VcKq5lm8KjwU9R4Is0iG4cYk2N8rUPIE6M9WhKhuRlwmtM6sRnNVaeQYZ/7fQWrQEUZrS
6rRe69QW7p++Vq55SNhcrWXrtKotRGgB46uZelb4Xa7Vb6HWwfVaETchjWMDWAWbQevlQq2cs5DQ
TVpLR3E4+f7I63qts1MI7tgIvhatwGu1Fg/14mOm1XlC6/QcrdiztXbPQsSXIeaLtKpvRN7nI/NT
ZHog5DZeWq0AVEgBFySBLtLASGsEPa0WdLRuMOlQEGZaSwiBh2bEtpibERqmCA4trTz0tbguHxWF
eUWIfUO82nXk7NJqwsRMnozrv3mGw/jDqpdqrWOkVY9u+4g6qKeAPes2tpZOxnSSl1pMKRX7VGBX
2JQaSVdvEO7bVvEIpfMOmL07I+QW4SZElSm1PLMu/kAyfMrxDNO6ptn3WWoxZ4WqsxI8hYg8TS33
pOKYDXnvaBkogSBMQprDiUOW8Qq1KKBBvhZaQBrX2WeiJaUz2lJPi0xJP3MpaUR4mqFAdbQUNTYI
ktLi1OxXpqoFq6GWrkZZ9OGNjKc00iC/U9LbJ4Kdc+JScnIXYYePpHoYiA3ypnhFyEF569X5U9EX
P+j8Dk0Rql3o8+tRZsahhkIapTDWVo67Vxpm2QDIQi2cZwN1ca1lxil6Y6WvZKklyF1AAsZsERde
1AH8fNCR2OoDblQEpUqxQ5Zk03iPrDnieCr7ZMOmSmiCrmO+zzLnOln1S0Iur3svUUgLlNJkr21z
i0vW0yJqhZqa4u7vxd37aKx9Lbautex6cY8LKmyYeSqq8TFpefashdr5VL00WrptoOHu0XI3aLo5
4k6mFnlbWu7typHIZCVPtUUlvfPHovjOvV+C5qtEK46kGU28lo8H6MjzSKFPqWmI72hp1FLzuLEW
XAaEGFrOd6Hl6FS0okdBoY4AGLV6ETTbCvW6iYrdRc1O2xpt4fmhROU+QTq4hoHRQlwHd3iPUMMn
qOIX1PEuKnnqup8jLZu3DevIkU3zMYr6UUvrIQwxZKO1R3PPWgV1hQrfR41P5AVUkRbomyj1LRT7
Acr9EQX/iJLfHNFbzC1Z2s6XLedTpiX/Edp/c/IOOV4ABzd9LwibxiNg4hUw8QwY9avzayHg5FXa
VODySgaSRg2jDQdcjQn+A/6xK0sbElqcCR6nYqatChmeBYF3QeFh8PAyAIKsErwNkFyvPmjhavGn
nySRDymo3xg8wqFgiY52piEpE1nkUzwVV7ukjCCKmDyShxpXhaftFSM+CxDmgS0RCx54dUWxHMo4
w7+ZtT0j9+URcPrbx7eRTzF1oNNGoCmS4UiMs2+fSIj7jJnv1y7ejzEf9xMBsDEBNKwRxwmPSIFX
xIu6N9P0Lp0h+21SFk9xus797HuufuIMQKNibnQ74HQ8KKK0Tkbok9aNAUObVLD2n6UVhvxD5gNd
0p+WNrSoWZgkcPSbRptd/CF4UikuYdF8OhOrVmguzDEFF90y6YvzFI/DvKZL9zY0LUoQm+bHSIn0
g1OUuG3cOnlIO/EeDuFz5Bf75deWU6foa0eGEam2k1HeB9rCU8ruJW6hFDPspc/UY18ybfgJZYJ+
mYjFfqp/qDg6WlN1T0f9NrU6WFmXUoXOwhsR0l5taEuR66tkQ9jLcPP7Ryjz8Z+//b5p6Df/2/v+
25v/7ct+v+Kf75eqfT47UE9lwCjqP6VZbe1MFCsr2Q4CByjdO6HOS6zgCqCYl8eKTh4MMUF1Y/9H
kOfvm/+375sgT9BgAYvgVsuP3UAk45ws/gZZABl0v/U2Okr0N0/0981QiO4olmdp9kN3m+mw0cKs
+QbBJMiGSdComVFDU0YaEPn4WwbkTlgstIqxumlKQZbjPxVBnXVB4zLtoiDlpvzbNfT7x2+66T9/
I9O09jHoOEXY7c0GHYzX8/v+/pr//DXXP+X37WYmVmcEshANbT6McPJmiuv/Nczy932/sZa/HxBB
PPwr+vL3ncoiBFMUebHmvBjXtRvUJpgl72yqF3caOhhNEjlh0IjldG0ONnNEYZAnBEditKCdhL/9
5x+/7yuN1jiG/VfQDPeRMX4XJJUefVlvcLTnd0EMHCec9GuBvjk7IsdD01EDmo6UH7uHHMfmqgR8
K0xucYECq7LHn5wwALZU/gjYe8g3bW8b6vI2YWhs54XbpOPRyFxOUpK8bkXHOKguQ9rMN9KdDxbl
Lq4/D+dcklAvPDGt6Yx+n7xmYxFO0bAtk5BCPjti7puBJSBbvPosEISvbTWQwVLTJB/7lIbnf03M
1M4UuDdhP864PJfHIBvR87sR4cGEvJpz+yWzpD0MVZSzW68yNVZnhePj3Ln4aaLJv4VlQHEkxbb2
hqNoidGfFA05i02lu0F00wpTK/0IMJfMpIKjKjDUuZ7LjV9ScesWtnk0RvPBGS11Hjx5svBR3yy1
f2xsWqeZw1fPNF4XJzMmJqrqnPNgO8557mJe/Q4dVIZ/WZzmryjzdMuX9OfSowSqck8yTf09F/Z9
2k3BUVhOdJfb2srmbCJj+rBwB62Dxv5RdleiGGd+XyBfeozPgv9nwUQETT3zqOY0c2Ba4E4dqs9x
ollkdOrqYqgFs0H6t+494k7kQuc36GI2mPm283lWPBUx4poYc/K8rJB2ivJsGlfYpenkLbHcJE0B
pQLcVi3WtBss8iLYz8WpAJE+gZHiMKse7bglvblu5ztMboH51wEiWKDYUAiHzqqyF7yhONA2MwcT
oyo651wbFsAByq3V6ESUcj5bE4RwFc53qf5N4J4M2DnGG8ukpToSQb+fUBWf637qCEgoJSdRWJzz
wX7jvDMPwHRXBhBMoDyJOoPSxAY/lXByfFZScWWRDOJsf9/3z4d/P4KxMtlMfc0Dc7ukSD0dqnvG
8tUJg++eDp26pBQbK/KTS/5B5spzlPh0x0XP07RWxvTpt86P2WfXuYxPeYmJFx/mOFE01sUlcUTW
C2k57cr4d/bOo7lxJNrS/+WtBx2ZSCTM4m3oPSWVVG6DUDl47/Hr5wO7p6unI8a8/dsgSKrVRZEA
Mu+953zHK7865kD7ZqYrW80vw9x35yxVG8sQJM2wU5T2cCkYwBxQDldVeipVdGly9nlxtetCHGiR
qkFUBfEqEr0mA7P/ZBXmoU/aZpMKs4T822CBIJvZ9tmnEtD8UgXpCMk3tNa5C1fCkv2rx1pljO7z
EAXMk4bpqZJNSUPrRHm7UiMcJLfVH0GRXd0JE6dhsU2l8BR28yQzpDOyPqUHRttsS4gn8jV4hCFu
LLTC5T1zri1j1B7Vs2cyS0miD2Xkb9KOtlXv4LZTedKuaH5/Hyo2YU4mvnZluc+A6+EmUv3GgFnv
Eqntz+qXprZD7Wxl4AvGFz/izj/h7o91APaFvYO0n3wCi9eejnaGWYznIZnd9Zj1nztbvVjzyxxy
2oR18IQHP73EHpqNdPTXYGdWZU/EdQQ7vDRumIVGboQLg4d4iao3Pvklk1czzJntIkCs9fzu+1xO
SV+/uNKCJ/Wi9Y07PrgU4khiJ3+b6mxjTOpSoc7eAgx8BoB0xEj83ZJPQx9ONMmZWeCZ/pqj+EgK
e9pNzmKaGn/mZeEdayYkT8YYOpuyY6QmTPMsySO2g/IwB7h4NXUeGpD4Ps8CnMfAx5BOhH+bFxGz
oyTIrGMQNuaSlKfWIwokL9dyBH6tKHJUJDkpIRLrEtZ4GA0Yh84Ou7hN1Igcp0OCW38kSUxl1U8n
sL45xAKvOmaVolP0JGPvA7iX8RBquPx1ruW5Ct77UJqfOk3DRTenzHEQFncjoK7E+CSNW8X+rCxQ
oFh19SOtJLfp/oSS95eU3PfBVLFBTJ88Nme92VMZB2jFjEiuHJ/knIIC2ggT7NqswGEzn5atZKPE
edKM7EwngjVWEzJej3QisFy/xyCz6G7mnDeassxjQh78cBs7Pzt5jlSN4ocAJ1XcR9oJK3NyDw7w
pQPVbg7irnxDMfWtt+KfcfdDWciPe3PyN/YcHLjvWk8ZH1amaerBENyNVPzMA8Y3t4ymTepNDr2z
tt29C513xAEFu9a25u1UecW6bce7DMduW9kMH2HolJskUajp30NDzTtNRcnXfS8Dqb/4Wv6swvmO
wt885nbtbmEkrXMm9Ks69MR2HgTXdkuv0DbZNtP0CCcIeQn6Q+I8fMwoqgQGFZIYNfjNuMlmzi47
qJ5TSs+tYdYsvz7zmdqZFhrcd7OHGWek86sxw5YKzfAUSHLLizbaB0J+CDV7ZjPLxzXann7tdBXx
MBb7tzT/ORrJQMLTRDnMnY2Wrn2NNRKdwr+QBUzCfYnyjRBP/LO1xewM7RfspK1j1l+7SXh7u6yf
acviIHDlPWIoVevwJU38aKWYVGw9Ebwwsz7QGXJvgUM0SdOW4ggGnbCVqcsOXsnGxdUGgZNpQaY1
yBalul92NX/Mhrzn/22ftG1eOn+KP6bdHaLKj2DsXyu0B2zU6k0/CH9b+ziXYv+JLou7q4KK7nM7
rbnbWPuevfHKD+S32lhcS3KpFir7Z0EHeMWmFNQOZIJReD+gsMXrvgNjlyTiu1+B8VdOebByy11F
LRrHLKU94VNSRxhldnApE/6ydd169XZypX82gp954yCvcwkKZTBmnjHnlDvgWdjnQsO9wnNyCZox
NnKAOyNmH5plFpHpgFWYUbEyDsJpuk0AeokACzHAGKNXA/+dLczVRJh0ioP+Rvcl3esOnY4AJ72t
quRb2sHMsLCkY8VEytXPZZrvMtxVG4ITQToS7Yb0IMhOA6B4eEfnP19ZXp7rpQoIXxG6A/gWXbf2
FzqIXVcsVUHZjLuurj79+RTNyb62iGCe/MHaUWQzXFw2f1PAxAJz0eORTRP50GvolTr0T1HqIeF8
PJxrGs5ZGmQblcuP+Qw9/PH64+D0frGL8+4zz9qDGEI0GiI9NwvnPlweRS6lS5up40Q/lUswPwqi
UM9l0xQbQPjekmtEad/apMeYjl1uzW6yVo5mLuyM89cpC3NuWxU5UXV2xukbb/mCLiV//bleDpXh
Dzus4J8eLyWh669RlmCAbrWVHIcmi44VoQ92Y3oH4kZ3pmM258ehH3x4kyWmTcfrDqbdoJGvSUbx
81ichtTSRKAF8SYdwWAFfQxYSO8DvvHF7IUMK+c/iONswIMYlOe074oz2hLwGNwCOa+zbzIg2zFP
kkMXYUOsR4aL2YhWpFqYViJpzsgdxaarkQpkEaePFijxomCMziooIt5j/J2ylfMBFel5oDxZ41Wr
1jEpXqkcaZjYYORLayK+Q5bluRUdio7S3EulQDLNCzWzL8mMo7vg0XnsqjNOTHdftMGljdkddVlQ
n3MNak42wXJ3CRiEPF6EsQd2sqMJHnk5lbtTb90cjowzhefEtejtPP7BiI4bIJdiVAWMXj6EYGRg
0DXRtSKA9VhHYvN47zHtJyJz+CvaiLW1i5fssam+534WPdc9V5qsv5uBmI8eM9/UjHBa9c4RiNy4
E9UAywvUWFWynzHm7t5mvIFIjJ9NRvAbHIqXMm9wmoveXpbtr5VNB6yBro4ihe3cZNrvfNC7eejS
K2PtcgN4qkAnFBgapZRLN8keCfLzgwZf9jAilRg2UY1f13q2XgglZebnVfsotL+qnsCkDCG0AYQ0
K5Fc9jMhyWZDwxzb7q//tkPkbdRO/w87hGlpW/7f7BD3+mdQ5P+kYP/1K3+5IaS0/7Bs2xPKdm1t
KgtzxV9uCGlaf+BG0LYj5J+M7L/dEJb9h2nzM08p03S08ngPTYG16T//w5J/MC5AAqEAaOOSEN5/
xR4hPZs38E97hNDoZOiRmVqYSrvC/BcGO2m6ORk6L3rK/a+MsUigXsI27BQEbDNMh4n4V7/oPoaq
8k+zB+bNAjzrjtGPQIREFEYW3u9Hc+jvg7s0W/xYXUZbS25Z6ilakoYfh1ol57Yi5jd2lniJRwj8
2JbOTo7GNQ0QQTwOhdPRoMxQ8rTFYomF/GJLWWzbUA3kHdn23h5nyHhB6OyQKJBv1oDXYdB29pX1
PU4NH0FF2u5a5X3MXZIZZr2ubN95sr1NHVDhoDYmAcjNjn5rUWS67sVssqvukvqY9+obvNlT6c/G
ObAGm7ndgOFNLtR/tI3Z6cG5fzzi/kKSujnS6u6DTVXYd9XnJZJqTQ0qEBaHTHb7pvnhj/53ESoM
J6k7bSnpUI9kNmQ5d5SwmFgFa7/b5XLQNFQ4eP2oTip9H5b7IvwMsakXIE3AX2PQ5F0SpvHNk/W8
NM0eTx+P6JK9jkmb8JXxHeSBjQwEXOxDp09jud3M3VSu8l5ufmcPQOG0D9PM2DxxAySGSxaA4F8D
zlKm235oo21QpK8DtObHcjpNEI4m5gykhSTOCTG8BtJowiMgQc6wlhsohnVjohcHWQHfRkgYcy9g
sMrebjaDIVmW6I1FxNkEvtvsc71EqMOvwVDe2aj1Sbk4U+6ZGyepIB2xGwPX7Ozpe8qj8gj4Xr6E
x0f/r2/i97dTRAkQ1rr7payc5t3kH6RHvYZSrsTTkXenx2EcLVaTQv8UTgEPqRuaE7PNet8tDTx7
uRgej34fRiNsaHcW/t6a9E7xz58eh8cf9K+n0RKCU7M/g2otvVVolDau4o6olz8fzqP5NCwdv0ia
X6ylsTePpAo9Hv1+KpfXZofMb+jw68c3XSx5RI9Hvw+Pk+HxdJ4Y9ktN8PDjsnxcjM4jQj5c2pWP
Fx9nxxDrzyqDZ/M7WOLx+T0Ov19ToSOODBaGJUIiWC7kdJ7oo6ql6SuXw+Mn6Tz4G7eEShctbdnk
7wMQbd7t0sfNokeuTMKURkOO2UJHKk94IpbkJKcvT/94niY7e2qfraYZoMMsiVOUMWxaagYHYBxo
uhbk2BnIr7KknU+UDTPCNw6Pp48DaSYIjYKSYkh/iWV2kFCOSkTWh6Bs1cYdQWl4potDapwS5uBk
05CVk8NNQEFzrgf/k1uM9K/gRAKTNU6uUq8T4qvdAACNWNvlTVnwWyNMyMvF9nhBLjfBx0H9/ejx
1GsKxls18owlgmhafsFkSr/P4ujKArEwUuQxQTN6tjMiMQ1hBOBkgIyHTP5OwjAQvIIN383W+DnK
ag+eeRii+UKi5CcSV3nKTEBx6EOPKCku+J0f6s9l04LHc6xXN1bZ7vEWq+WWFWaMQ0aYV/BKuZYe
P+gj5pyfHYFABWY8tFs50MGaWgbWUjSoH4AqoKgtBouA0r65IQH71gIxwlM+DCvRX6KA/cmy0tFP
8X9EnkyPoGblDjHIxvTrD6krokOQdB+FRdS6O6i1mXvvWSn1Zh6yZ2/XeXV6ijJxGbIo3eUV/0UV
tTBwi3nTDaDjGygfpevke3ccv4zDvJFj8iWw6JaoEaUDs4sZfcwMa2o5FcbxruoEEQSAOn+SPvD0
DBFR190iswh2RezSMM47exX1TD8C/jrsJSVpvJMdbHKzvydhDpJ/zrhF9NFlwXXPFB86yK4dCDja
a/OZOexmYVoep9Ykj3z84IaNXA+wYVYic2i7xJ25ZVi8w+g4Hio9nB9ZX4vriTD4kNFSMn0ca6S+
U2zUG0LmfyQgxBbl+XdDBNZpXnSJyiUCEA3lTC/q2XcBmJte/xbNVbIv4+lu0O04kpfW7yL6PcyP
pwH7UHhXKlZnB37NEclcu4oZGKRzuAZZjxjfT/ZM5+lVmVZLSjDNr5q2bIHQG8xKU+F5Ak2OvpbU
CYAZm2C4QxU2t9qqWtw5yXqEmrem8U65qyNYZKoz1mnsSu7hDJdrSyEAU4iO3Sz5OcmZ7Fhveu3S
6Z7W9vCaWsrczmRbtIVytmPRqp0gfXOyRQ/MxqQEihFf0q434AqnT+2MVpEvfjybeWLcRoyQs4L3
PKX2DaE+W2+/7PBmEA6ITnKbICjbScyMiOuC3TAjelMgH0Ib+deEXF61rtjNkO8MLA23zkY1Hwxg
B0kToyGuk/HDENdAiKxu2gSZx84cVbCLbn2TUZ6wiojqW2qj8Zwl7ytSXbrDNmWuXVd9GlxUxeeC
on015+axCPuNENGPJAjpw2Q+THnHuHbYDOQEmK9nPT+0IxdQn8O5gJMPVWFwNn1ZySNw9kUShvUh
saHhd9MPx5riVW9Kgs2RmlvzDyD0T07mP+elc01SPlNbFF9br/niVsgSRu864OOzFiV8Ylb1KYyD
26BC92Cm+JqWSzVMuDrDMETS7neXJpP6bXYAiEyw80wdGDjEy7dkio+dhrZZM/u0LQSUqcC1F8fV
ZgiZVnVW+LGwve+pGbOciEBuXKGNG9nMXVbEe2eyuSYlUA3Q2elWL5nR3dQ9ebNpbHtsuOwMUEbm
dJOS1Icim2qGaMfQlp+GRpi0Qawvo81C49A4sse3Nkpn5IHWr6R29HNevyLCwzwJVM8J2uSIOQtg
rJWToFv0vN3YPyCfxp+gk2xbknsHDeGJTsgH3uhTFAXdujGG6horIJJTcGT6+TOe1Oe5DBhyVOKi
hO9uLdHX60AR0olOs5PsLXubpmKb0W2rM2FcM2z4KzeNzkJVv/DFooLBKbYrUiJWY2nQd1UhW1qz
2ta1823U/j02vIqmUXWN/DneFn1oQ1+QF8CNN0V3dd3lybPpELkhUgRtfftKhDJSdkAUUX0ObRqv
C8Y60MV4BEeJelE2M6cKcvPaRXjFrR+OgVtJnJ81O7Cx+UQ7nP7qPSoY9tk2pNzJmiRW0XSvEvIW
XK3etf4KiMdHPEVfVIdIoeBqbtuKnM8MsiyqcsBFFuN+yc47b771KIB2zmy8z0iewg6NX0Azqput
aJMydkAt9Cl0Kdc7vJyn2fI3ZTh0h64UZ2NMUDth394mRvUjBwR35IPAJBffSw2LpzRqxCBgII01
PBR9TZEd23PJcmQg/zAS5DYDAHEkYJhb+hF3jUIRarJinyc5IAn0majJIliX3VPtVthlsE5uaNny
wU7zekDDBDeS/B8niilzRE/CSLHzGRqewkFR/Otlf/J4/nj0mK4+ng44iBqQ2ofHZPpxYG9a/jmo
fjxlSURs3wAtRFO56rM83nKAibPwn+NlE/U4DMve6F9PGWXpYzCecpP9nmI1gbo6fVCqZgwblzTJ
hwZdfue4m7JCfvEYZ5eIN6iSmJI0TOX2KAfexjx9U4WYdsSGTNsqATRaybLedWn4HcVMcwJY15xm
g+C/xyEeR3bALtugQ863lFVZc3Is3ORmE9ETCpEKPqIq0yWvUuo+oQsRXWqL2TMpju9JYExbZWbH
CF4d/T1ermW0xgfVH4BzMmsgBsEOZjg9yyES2I00AGtOL1ISSYn6MaVzQ2fHIhBBRtiOelIilvn3
78NjhG4GmbOUdVd7KX8eh3LZD2dLWOSCAVgFS2bnX4NyWLHbx3Mv9RmyZM4SfAkg9XeGpVriO+Nl
V/74iUTUcIL6uOzsBxzLYjGNVSfuXaFYCzaG3bBPmYjdpkacfXgWH7QqPvpp0h9YRYiuH0VwDfrq
SpCF9WoFgH6V+2RkBSd3IQ0mv9GPLlTJvhoK5zw1XbGj60Ofr42R5iwH0hEAl9mwGWnvnYwhE1tZ
Ux/NYefBF+mlsQ998TXK2T5J+zsju3JrTT0kgsjRKIk5RVAyVftpyOy77OkQ5uwXiCF97wpLg1zy
T2kYBbcc6fa6zxC6JUDo2bcNza6pzfeRkssZmuLlwtJQfjAYgGVG/Um2cfBquwY2mRKMP9U4yDid
67fetxNKYKzeVv9rSv3i2pKDuWrSkkT2pekqlGltLU2EOyy4+h7S2rsPNlOZURQdoyR95swD8xhy
y7QjmXNVFohAIlpnDELD8Yrm9nlMmyu5jje+CO9A8mP8ZMmfqqmTmwUdMp/xcIQlhPQ8BjjDEo+7
xsbP2zjFrvEmnMXMZu6YQDFA2/66TySCKsJTn7Nuod2O1bUfMup/S8OWGzCRl5VZrTuHuZuYM5ry
WU1wiYtgi2GvN0WY8wpM5WXUs56PUXxt7NDd0Ur/qSeaBl7g7x1kIHN7bRs1Yx/CwRO5xVmlA2xU
g0oGM+nN0ooBrMctOPA4l9nfr8tGzGfuCsemd8Xr5KCp0yn+K3xaPypzTnexyfzRGPwdoUl0/qsw
2kxQJZmMT0+D53x2XOsp7EYJpAHJ/qD1cwwdeecm43vtBV+NfEJBNlX9LSfLNXdy46qF8vdeZ/2I
2jndF5Zg4r6g8pQYWQ81gyN2LXu2DzccRClN2p79HP1f0RbbyaFHPSikKDLhThVzcaHkBp2M2A3F
850W3EVPnXVDjXYWXTJhps6+t4S/bSePmJ8Q+fENon2whtk7PidVkB96Fmmc21uq5unijOZJsKPY
9jmYibkm+aJOP09uTHlS8L2meow3YWfR6kawvglhwG9a/iKs/g0+vJhhQxi6HmnnvJuIHXzObWbf
oJdYi8UqMNWgzBMKVpOmA/D1+BOYan8zJyRhMAlO4IMF4qWiS4PUXeRbHOoYzlIUMkbt7AFQon2u
BkT2Y3I3wUyGkY9DzB/VdsqskyOb50SMw6XOneHyeESJYhITFouNbdf5PqWiXuVsU6l7gnU6TMzA
ivlqhKjxpvSlj4mglz4EUqD8AtBuDASxt2BtT/3OAgxx9WKm7RJqN+TnrR8P/VZUxMybtneyMrjO
JNSGLzIYV5+qRO8xqX5P3RR2/1LjGEF877z72A7iKmT/Fo6+eBH5l67l+iqKcFf1mbj1duHjWnST
dV5/kwLzqmXX7S73BMgjM5uXuYaHppVp9jjI9N4wnbm7ZZjc0ubbIIJ0PbaqPmJ3BD06Bwsi1j1W
2Et3aVz8GOQl7QnrDvLQQWvX9sBV6+ImLL2P+0kyrK/ac9G2704q1cXr4plYM4aIsQRKnaV+uaXX
0R10YfzoSoeJuIXwVuT2x6Qu+oO24g9QSOubDDVMc0u+Pm60zdy8MD1BvxPo4SbjjPIelfDoIAZv
8xpgYTadLJFyInThvGld+QS7L8C9Yu5U0WRPoRI3ekRfGh/tQ+6Ozw72kWtUcAa2fofdGUsU4JVh
O1l0IWonMVZTSv6N43hv3GjSo5zMIyXw91LXKeAmb9wsypudn7bO/ogHutrGTuluisE8gWHtdqmL
IiMTuBRN7pGcMZ8Ti2K37ttr1JgMTRNP7uOEsQRdYxvlErRhw04yFNNDvSnN+j4ydHhZuqnjISUq
4ntrY7ZsYFHXsjkwjCRxooiWc7jYB/k3C4szl0N/CEByn0b5jS3GcEjyibhsREMZ5O3jbGPZz7um
IvoBTKMRjXsGMwes3yBOhfmGTG3bVVSRoWHYV6lPYZlVhymf3gnO1uAJuZTsHjWw1SDHbkvTf0uu
madJF7LTW58U+pntNeIlghFQYxBDAPYeQJ7p/WrmGKum3bZsdeH1OLaGrGf4Lt5pNtjwyV4rxbhl
ngCAhNhBNJiWXZvZ1hasYLNuFr0q9L5yYy/bgWqo1W6ozdtjKyZalKW5BkLeLe6S1LXRKRUSnLN6
Y4Z/slpMEbro8N6WAUE5XQBMXBSXPoiCix7GcxJNNGPYrLctfWuQ9Bi/Zn2dTS1p+hibJJrhIXTp
97GeMMRP/YvTmh9T22zPClSHF3ftKUxh2mUz2h4nLVEexv5rJ7pxEw7v1jCH5yGtuD9NIL5EEmX3
fl40dJ519TIUPJbpsucMgZli/jk53pmUFORpzQ2Ni8PG1+932u2nD4FyAEbGw4FWFGIGz4F73/hk
tEVpeAN8hhzHIqHEo3wl+GgJHcO0WWa/ahGjOHK94V3X5UuUlNlWV0v8l+23SDH915mcStqa+CQT
Kw6vTMhpOOAn66IZXb5DzMzM9mcdRR5Vq/mBSupXP4sRXyPeNSpG4sQK85eHu1EyUzkOc74VkxHB
QshA1riEMSpcpavO1FjXrGg8M7oGrIxxQGH1equFGO8dRhfbem/juPtkMebbw3moUco3390kDSVW
jPZmEKVz8HKtiaWZdkpYkIpqMZGpl7vcYSx/r5MajHJZ0+Rs5Eu+aC6rzLsEffhpSj32iBWi/YFp
ODoVxJCZYJrYW0z9WWfEleKI9XBMiy1yCoKhOhBFgRb9Kvaa+pAxBC+lRadrOWFVbW4SKBwYtMYr
UWPGPsnLz2KZKRZDDGubdz8aDownOzM3PW2zA+ai9ywoy7eJCxHrCjdZ7Y0vBobmuTSCD7GfH4ZG
c47lzD9kjOZnbtxir90K5GcLjJg4jA2iuB7iRwBKj4UGNDXCkL5BfJwMvToMXt6fwzrBEAY8YuO3
yrxi7h5fCPBkDC1nFtKCzbyrUB9k5MfVrZavCqTgxh4bXEgMaygfKkIY4pfCzj00+ZCboAeZh5AM
I5lUxc0Nbpiu9JnsOn9FWE4KzCZ9lkY07LyBL8DxWr0ZcF+s+s5jAaDEBuxjdMfItNYkPaVXGhPY
XDzj0FeM1BWG2J3VoLDtwzFmFOTIY2sX303Npkj2brsnyMa/LaLDNVKk4MCuaKeGgE9kbuB5zi6t
Y7Mvj6SEUK8VdU3wEDJJZyD5JcyNfP/4oCWKJCXlhDPZX8FJFDgnlojHs9OzEs05Y1tyrw6tnV38
yKmfCdJbD7j2DxFOjMn+algejjS3eBVpPB90QJ5JHHirfjLba5ENX3oQZNxlIfSCI6SjmHWzuWOv
TIO0ST5b1TjvNaSCi59l2GWm7FubJfVKwJQ5eL1I6UfmTE5UfolsNhc+7VWgg3V8LoZiJ40SuczI
xPKYOIhptGDoROgPazKxXa2fXu3MQheUFLdWkFHKX7Yvx4jCUAcvPr3Nay74pIbPUR4NFzdpy5Xt
q2prua19Sh2PIq0A5oK77Pw4uDVZpJ4BJgUbcXbXZQk9ZFh4pwFbyCpz6z2OeedqRjaEUnl0u8i4
k9TzRevOI+2MZ8TtfRk5H9DBBSgzR+4Fg7I/ZeDSblUniluszJeSuf85jlrYh9SsWychccOchpd8
OYwePLUc+GNPpZqPcX2vrI/4irqzpYtqQ/FgXgwH5RiyP00vChPZHMn4iPB42OSpfDJDY/wgZtR7
gBjjTTTOak8qsrlK+eLWYVM6RwNRDWEk5ERoBpb9XEf7yGXv6nHvItfEj09JNt/Hhuu3KMZvVl9F
B4hk7g3z7RpsW3SFakb8TCjx4MXd92HU1nPMaeixJH/ofZyQqbgZQSFv1LzHWTgUdXaytshYOufp
0Vpi+jzppru6xO6QN92dBiH60yCa6G9byRnm49XTNG7Tyeuubr2pDMViQGm6Sstkkye6PpYZN+Es
Ndqrh1IupuP05LacRITTJWwzL12dV1eH1mGkB3OTlup10Oa5rCt3b8QBwGlgMiuzahmeVF5yT6b+
PjtBf0ppB4LRGVaWV8DPwTpSQxVaDZgpUE0mJHAguGGAiXODmyfSTUY8rRlHW1nkClsgSLY887iu
exsXZP1TxHa193L3Wzg5RJn12a1oEREjP+2IHSDIVdfzrQayu549NaxDmtOrkvnwfsJUtrdSlvqY
sgkWiVoabmSSREa5dytHbkIz6D5mur50hq2OymHePE9OScrRon1Nh/Cs0xYOdAdaoWh5ryPb9NLt
Xkvfcy80cF8DyVqSgg4CPiHxX3bOEetOgQr9aE9aIZoZODk6qreJbPVM09uVM8rizswIr6nc53ak
PTVo8pAMA0/z1KAmIWJwpJXT/FQB2KgcjXUgdHGIYgLBBItM0zWfcrv4IqaiXfvT8N517GzdMd4+
/o7OxV+qZucTeBFOYMj+h0F2b6FLBhjxdwZjt/vsf7RHC7CVUc3cAm0axDCYGINl9alordcyOS9+
ms+WZt0ZauS4hu7+nPE9pn2P4d/vud/v13DTvoZVnqOZXJq92dJLKpdpbNcU286nCYNccT0vGCuG
T3CdvS7lTkAKG4RE+kK5AG3gLBqEx/MYJBlDq+BI81CcyJamyYrpCGVcyPbdspC6tV66jayIzGAR
PAedB5aB5IPNY3jcLpNu9lADzoQQ+FmENEFk75lyoVQI4+DV9xjH5B5eA+v/0ikTqecgAyy9dWPL
4RSYebapFBSqOG5JqV0OYRqTZo1m0qBVc2omq99aIyd3xhTr7CeQx9jSPHOx1Kverj7qeTCpWaKQ
3DqfqECCLoI1Q/8MlpBLG+Ohppq4QhzyGo+p6ghMUnOxjs0Yv4gh6pM3s/Kas0f8cuC9yZg0nCBG
4ktiI+LMqmHQHgYWGCaDMO/lL3kcvOVX06XJ9/s1Q5nxLpmKt3/NoX3FLimhGtGjP5wef/njUVHm
4z+ePn7glOTO1YpJEuUhu+CHJWl55P796PGDcPmsCtN8nYm/C6tMrQkqQL6JK+ZPzd+wCP/Is6XE
V4be9BZ5gI+DZvU6zvViImbcObvUeyt7eYiJsvvz8Hg6m2xG47jwVrCKLr2bTAgBZ8E+gA9jeUdI
XDn7gB4jwyAPBZFCwt2ZrjpDY6YVbHhjVVP3uVANSvFZTorcjqVpSuxNc0oe/VL2IM0JX+nHzotD
NF5le8qgEp4ej5LlUZinete08f3xEoPE8Rg6H9vlzymi+K9DW/ZkMPapWvVLR/ihlAls95QVRB5n
BjLe2a6+9S5Ns9zGTQKKGqHM3wec05fOlPW+DxNUI7rH5vroCDMclFtPxcnB6G3aiHQyo9F6stxE
7v5bIPb/IxCDcCsAzv6febnHNI3yImr+KRH765f+FzDX+cPybKVoEQjbhE77lz7Mk39ogQqMl13b
44Zq/9aHmcuPeN2is8M7sJy/9WHK/sMjgMjlV2zz8X/8r+jD0Eio/10fZrnSdBT0XMC9KNHYuPHz
7+8vUR40//kf8n9EdmRxUyJZ0ereGkAmaGd7xLhU4OvPE3kM9JChhdkRsvfKqZmeYwvZupVwd1YS
/bDH8tdctcZB08gBYBXV2wCl6xB5TxOr9clNG2/fUWv3hgeNz8ourtmgsEZxsU5J4pOx/ogw1pXf
AzU4H8ZKX/Cs4+kgqfBlaFiTgbiBGZHCf9IdGaUj4NWsYjxnV5jV63oaKJPoKqmG+Lz081Bg5BvG
CbuHeRnTRGzRHu1ZbD4RdksB5gZI+JddkMOgm5U1fTdqk5WHjvneKLW+NHH60SXVk7b2ESsBDgtA
wOxQqNum4PNAUkxHMwO8WP2EWH7NMu9dHGc+Zn6L/4a0PgYCmK0w3yHr7cwLWBwashCKb2VI4pZP
RI2eFiV+RKSPF9efBDrWxRaXrnIVir1CZLvqtIqOYaS3kEsJT/Kr2+PQ2ubRrSpSucXi4eXTIPJ1
N3WyIG7AA8JlMJ6F5mHs4UICbI2MF8vT8U3z7zV1STUhB/ZwkI+g6wLBpFjHlF5snRI9quXl5Qrx
BGBMEfMHzhIqxPSzHqajYGu1TRtj57hpActvvFsjyvnUnDHXJoQOpT0etQVdw0ZpsdMwu46t/ZwY
CB1i5Z0I1fMjyHim5Wypj14zqHCJMeZnKx9gPtVxugspHVdEjywixLtLI6XO1dssmm6bFWnEfMHG
7EWOVtXOLt/govqJs08sfXcXzvKmQBFM9fxZ+PIMt8B6pjXOoMRqGYxCLniyTfjGcHO/+sw8d7ky
1maHUIAGRbStigzb2HKzVh55lrZdLvkq/5Or81pOXeuy8BOpSjncKhINGGNs36iMN1s5oYievj/5
dPfp/qvO8TaYIK0w1wxjjiG0+wwQR6fo6HZAL4GvJi/8TsWunPT8nx/cmvaM8/OQ5Lusbu0cBga3
juoDnsNnGLZuNdFpp8kL+wbqWfRp1KuiMZOViZ6Hp5A0oE+uh6liQOvEaEWOYLlzW1o+gMo3e9oy
Xg2Yu+R47g5mBuuDAgkXDSV+GyHoKfcKzrMwvjXGM3qhorcWMhTDUTIyb1kJSVKZ7opab1+fbQ2x
p1VEXmK4SiPD6yuld6iU9mUo3dQY7pcwlOCkKYfh0DykowA9HFARiq+zuLQdinhEvU5blzi9RCOp
5xIwNUiJ1Jt6oPRDJ/2Yi08jIBwtZlq4rya4By3iUUMAYkGxDr1cFfqMLR0ulQqr2BjmwxKEINg0
zBki5CBJ1BRS/Keu7ZDN7Mj9xjDFaZX/REvSQYAGBYMNSEpY0+Qf7ZG9gaclKSRC3Dk/IG961uY1
pZGV6QwzJ1bNNUqFtJA387VK6XNTS/pAnnV1pEaL6MdCkFQlllORugVJQlnxaRhBVNQbWmaa5+jC
jeCHEyVpla5jvKtDrM+tWz/Hy1BBRz8DnoQJglvUkwc5S/jUqE+7hjTeZCqGMowFFCW6ldbQSxKq
VW/rwoSa7NS0L5HweFGK00TDX4zCq6qBsR0z5DObCqa82Lw94k+gwZN/JxVESgE2b6GggRPRnGPX
lQcyzfSftA11EoAFqL4l6GJnlU+5cmGXjKlI00RItT6F8Syejwjj/m2i8UxKsclUiHEasHHNDJ4v
nDagW0hpNg8QIEp8yycV1jw1u8H6so7qaaDxc/z7KGPUQLLqp8tramc00mB5p02P1XTpCdEBoC69
dAlEUpBpAkBKjxHS0ogESyoUO2jO5H9pEeRdwCrdREL1d64eR6i/A5AZx9x6i80uQmRvvloq+NGa
zDyMTKuG9UYN9UWv20uSN1/llBxbCNopPqFxoQsWbX1za4GC6L+K8Jls6lSzTU2GKXqg5jnoBkeV
HDqJETlApwyi7lmEOAjhEhr/6UDrH/Wf8g4j8hEVzmkjP8UXvdPYyJOyhY17Lxu4cwWMb+pTodlE
k5GWHwpHrsUoMH51FUAEyWH+lefkVY3o+adOxHU9Pj+ftQK+aVA+oqyGa6RJrpMovcRxrwXSRy2O
mdc8ItltVRRNIKOBjiohmtf09ppU6Tbsw9EZI6qD0O7SYtTO57kc/vZkUhZ6UyUMT5pEIU+gUzyW
/1YzoV03WuaKBsTqYLWR4YHw3hAoGXZlfsi0x+4qA7wIe93yp7jCf4/Hg2hRk0YkhPLucBCQzRrq
xx9cbjrH0vQBFQpUvV3vJXKG+mZifidJsh8khDSlEOYnbMtFeLRneeRkDdPurmqPrflIBbrNBX+y
okOEjidZLKpLWO400cJtLMyrsXxEriyboZ8P4nYWOv7G/qizYlhnTy4y+Zu02rfakxuIE/XSLNxg
WdV6BXkd4DsAdayPVFRf6SFUaYs28C7gbySBDE/5Hg6/yG31JnNHzo0un7alNV+eBgzS1vT02qd+
sJBS1oThHSyVB578bnIC+XKeQcNPvRalw0R+foJORFw+e8JLKkvrHB4HGhKlL9wICk3pFVAJc/bg
VCNEz9ynIX8W4VC/LBAvW4RT0DI4OAwt2xkUWteJZNKsu9jwsX9eSJpL7tg4tAv/YavOUHSOnMVq
7+tM8bOQcWUaAzzpWK6mpXepF7YwktIjM5T3UcnXVvOkCpWAZgt18aMN0R+BmIkQRP1pphP67bo7
60Bc+qWLkXQnNCxavCVNCrOcbuzqHg4NDb6K+AAwXCRtJIacG5iuVLr3BUdprZN+h6Zbir06IR2m
9oZDGHeDivfQacpefJQ3udO+ovZ9GsKtnEhBaSzowYUkxnwLs1UXgx2ALNMjdHJKnWIqORQWup8t
zItZsTce5SYdH9/zEzRBMx2tXH2VIMKTzeqP3OjrFkSJ3ElU7mAv1eqr9DSRxGSJiY3wBLO/YjX6
Nck6RCiVIZjx07cJmaKy/9vFLVRjrVzS1Q00KsqrnyncPLMfpZ8hBaRgI0XGR1uG+zbS/uiGDBtd
aNyT/IXKtLCHX5lkfkpiLNesT0htQ1cRGTHSwfWj1sjYCBEUwyVYw85w0M0DrVFvS0XvXRyEfVRr
smdmlukwShVScvIhVmYQXvDxNYvO6G22cn/W55PxiG7R0F30lALl4leKjbIp/6gKHKESyzppCx8E
wGEyqZ/F7cOPDA5SEJ10UQnrCgteCRq5o9hPig+hzo7z3O+KMvQEc1VB5i01Xhm2KMKN81Zr8zMw
q8qWIvHSSU90YgpMy1SIb/0TGmZTX2djCnnadJ2LR784p+HKnEw6sQx5NcWyyiVrEgIGVoCW3+zL
5GOcJrOYVSIBu650/FtTdOhRGOkPlK75Q7CCcACfZqk/E4zwEFt8WVm3TyOoa2LzVSMbRokBlRtQ
E49o1tycdPVQUwlpK3M1Z2c5E2BY0rU36UF78witVDjQ5dimUtDlTP+gL3CmEkgghk5NyqefQMqu
K5yDRZ2OYBUhYkUCIGDJkGUvl0NGJLNCqgwUGHVBtsjyq2b2kIdNINXT5c9mJFAv/f3L7+OkaZA8
7Inff5/79w8yYw+Px/IR//74fcu/Dw059kPpmaz+4/n/8/W/L/69sP94TZalW0XuyyDry05aMnwN
6QigGP/8it1v//s6f//UwOJuKmOMsx5uKGGeKwNm2t8P/v0hWWSF/n34+xvIk//7XP9QYpgQHQ0O
Zs/qzW+QUXzH76vU///Sf55TNyJ+KmEynQKtCvKtX37MBVRKeIyxq4WikNFavjQWLK/5/aE9SINM
+oNeXgSW4hloxP9//78PwfI8nb4Di9DkC5/Mv3+BIBGcFSNULZD3X6B73Ex4ybCEub/PGcOUOWOO
tFA2JSHsdu1pUrJm6YgHXBYXEy1Kv7/2QnQsu8IteoBb8U7Yt+oLpxVVXeKJNL3Qm607OKVUNzt7
Y6bO9DmelHNlDwf4A0Zn2OK5kJu9QBpJT+h1vuKRoipQ/UDB6kEChye9SVCRJ9VZnE2IAYNU3xhE
QU5iJ/f0YL2ENERd+/1UG6f8zTwq02z/KDCjIHz43En4ww7MRRTIIC8e/f7O/iVW6WmOB7/19eic
ZFuhGWCskm8QymLhiUWgB4W0od+VX7ufEpbiJ+wYDh2h1fAFK4IAtomjxVVu7T6sHMrmgXLFlCB4
6qM83zpwZb7Xb9l2Ea4hf4WUCyBMuPfOjZ1Sm5P2eWB2vvSmqjBJBJM0uaqnm8MLdYRjfjCPEFmD
YMyCrvdFCa13gllk6DfVa4TM+ytK5498x09tV8ZQc83xWpY/5hLcGAI8T4qh0FHQOWKbgt3eB7Lz
eu9T2YxIsRH36JskKGBRQZdxBd8uIeuI4pRdPrINdpRW+ExYKTKId9w6uLMyTnVHfaOzXX2bXlPx
Inwf28onm0xlrnWUbX4uvjDQ+ZEK36py8nN5bk6xI9gaqA2b0CxaAc7AybXpEfi2/A/DOjxp6aXw
hpKgAOrOL3rX0jcd7G1RDB7bh8waTjJCTLcu3PQb4ZYVXeAf6qH2fghMo52170b3+QGyUfgCG72L
6Js/XSdHPtA/vusoCG9qMJM2moKEh2SQnSOw78fKdI9Q9vK0rUInyj2mLoxBx/CPuSYT7nYr9TN8
M9dUEwL9mOz1NSqJN/4dWWuPq77Ob8lFaoLwz8IHf1UBgSKAcYw8pKxt3C8GQFkhiVZ8AQAKN1Jh
6+5dPJbXwtGPnIrVaMPS4yGnQjDqJl/h5491MY8whQweyO7CmyAFj6CTcjOayLQjSSQIeKGpI+9q
B/AVGBDMetUFGuGvTnB8MXMV96t6OUSvHxokj1BOOltDsqUDzBE5hTttBasn1O5g1iHbMxGWdSYH
yGQgvVJTSS7hTnu5K6+vybAWnHtHC9itRrwN1cpD4qEDYiDtc3lL3R4Ble1so5u4+CKnKQ7yz4fi
Fuwl8rBwtI4OMhwDwZFwj07l4el1u/qAesm8yi4Lhn+bYHEC2kImRqra5+4Ep4i/ri4dyaQvpIb+
51kSGn60KZAZ7MilvAIDhV23gZO1ZXijzTy7zYXPTQ9N0NwLyvVB4XQroN0lojFO/d7uiFBk610N
yLOQ63HmHxbbzz7dTT50Br4MIflLv38cunMH9B3wo7mfIJaCN3c1rRsn9u/q+rFqFBv+xqRzDe+f
lXLPnMBycmJUGqzdx/UnCx4rQDRv5Hw4v0tYN1IuBUJ6iHtoHd8LLyFYOHuyWTzIuUHaQVPoetgK
qRNtlsFs72uJP4+XDB0gOuxhFoSmdW2Q49hExVbcaD+wzU5Otp5PqAyGKxpyZn01NevkJT7SeG8Z
TrWHw+OLJEnqzFfaEe3cz74SL9uAAUecgPzYCYeJkasCIOBDcfLhkjNuKV6KJ+7ndRxv/Qr9Hdkt
Xr6q+iif+r9lD7rx8BD8nmrvSo8dHcghFJcv0J3DUP6SvNKP0rN7qXB9yX8guBCldzxdUlnN4FHf
IaZ2pVpy2MjQW0zzDnEJS/0e/mitW3b7BgTC5Fr210xHh2P+TcQDDTg3iK11R1Zd4UVr/OwSutO1
6V3aaF0AnbDarWkxIhOFaOwhJrnpsCeKexU8BBRSHOU23kttPUPxOHqYMArwNlBjaGQCRsWLNuDm
n5f4oz+NwWAcGJ152ziVk8HYczNdip3ERnIJfamfE8bDnxzb8XMHASL6EkxR66Qf2eCWWjDDPW0X
G3Zh5FSTnc879ghc2uWrsmqD/iIhEkrz6g5FBuE1JV8j+bB8TvD7RU4RQJQ7MfXjnQqjnS4nxlm5
cVhyBAIU20ITjHEYo3X19cAOazxkDJogOiUc9P50e+Kpiu5Uu6R/MNDOMvekaqrvYkOD10qyNfEP
fLy04+r72B9W6rL2EGkQKNgGAwC8DAq9mtamVxKX+dtXyyn4HZ3yM9XewyuXKN4fZ254uek9pmcK
10m8Yr+tUyBk69YfEYV66VaD/c//0bieb/T9bCPPby+T6NKAMLvkWV9c0IZ03xyrS3WB+zhWkTK2
GQmIZ0YUwjJvgsnrB0YM27zP6kHD2Q1SnyvIZsCY0LR6beWIAOJtSNZTIZBbpqG4czJgRq4A5CTB
4TxHiwd2d9XmeAs30CR6wNpXLKv0j/lXp1EJDtwHZ5TPEmrZK03AAeVzknKDtEiepFvpg/DKPOkm
34uNgTnPrR8DtU/ZCcnPIWKenjvLn7VDslmrHES+T71Vo8yV2xsq7G5BLc2heUk3XtLI6+A7D0/z
OrnTsAuFdO1VxktNIW4Q3+OFAmlZAy/ZG4H3rbuKFzbqPQZuimVTts0XzDcOxhObQU+W7Gg3YzvC
5BLZfrTtv/VNvWYbfETf4ZewVdbNNvIFlwQAYqU+R+ymao8N3Bm4ekf5O9qCv5rIgDgI8f0aJhfj
hFg1ujVO/n4EkGaToGvgP7WGFyanvZhSwBA6T2+ZRMhmuN/UfVuWaRMA4xfsemsqcN16WMfWh0a8
o/L6XeKiYesowPvoAqUuO9881lsBW0jQANwyhyr9fa6+4H/C4eGnWKyexRFN2S08xa6QOVkOMf1u
6BxZ8WlINfqzYQb1eI5J/SYxyB1xHTG1errWVDAsvvQKOa1zD4DHCqutKwaaje95XmgtH35VeJ1l
S/7MlCt+BGrgC3C9n1rHemV4QeiTzXJDv7N1h1X+qsAjYVfeeJoO4XiI6F8DbvvTQHEO+Hr6oxBN
ynRVCPCviBQtHSGh4B8dpZ7u4waWifd0rl50h7VcrMzvCFTrlE/B0l7+nS+9hf26djvIKsP5TaVt
XFzT88NxRZpqMs6kOLVwR/+LSq9PIJQ/Mi1bDqIRBWEiDYcmXd9juA+BLX2pLpmEmJWC2QHi5peH
1J3VlXLDtnGe4EhLBkTKk83275m54lSazK2Pu9JcMo7ficTYGkeVjXfA8sR0Bmz6e+M0l9nGhtYL
5ZK74KFSikAYj9cWtvjXRt+Rjy+1DUQ/0eD9zNsB3dvQNlW0S+mnDoYWSh/IAS8KW5vjytPZY25X
nuQI1xje7HpV++pdvQv1Cjay+xgoJm7EZ31gnxtXqPXWYmsPazImsuk8uZ7ZJrtiF6/SAiF0YDAi
SfzoaMwJsgcZaJs+bshA9Ce2wqlaxPAo8zspLTOOfoZiB39HHsGguDKZoMpLy7XMbpWnzaQeSKnM
gOISX3gN05cIKod99mV8hKoLHdM0+Azf8AcK/3/GA9uXc6Rknso1B5wJdbVmtHMaSw/Wtk3X9RnX
hfSjOK4blU5FBo4eUObSY/v32XsG9sFnP9NBROGJs/dNHcGz7TT6sRx9/9yIHvCSGuK87DhtQS/E
y4x1zaaAmEe8C+oOhE9Rul/02wiSJ+IWyV4Y0CgOOJ7z+SMtHAhdj89LNXoAJsTqFZUAul/7zCWp
Il5aGPLA63IFOk7aWtH3Snt+Cu/h9GkmDhTWGBfaDYqvDm3p1L52ZJhxwWPAOI78ChwrsS3fsPy8
8XAwnqBzke7azFt0m1jz2oFEo7HpOQVEXIwUFnyn2YfL6LGUqkt+FrI3ijobGhJM1KFvLSfBeMxp
oqR+wPqhK42OTldaDfXqUZwgl5jqlRK+5alfYg0qp3Qnim52pWDNAP52NHJVt6Ufl/4ZoP25cuyl
A+4M52MHCyj6UXfzDj9MS0r24aZP3zKCBuoFaHLy6g2xFiwSADQgUI5IexBDc6BIGw3QbmDbnLFC
DBrU9iZ7rIwC7ja3SOE7/EucMGJnz+RCVHjrIUYTbWp0aCWOGslvAHKuWAc054eW9xR2JRS3qtca
bhkFh2X5raxDSTXMQubaAXuu/dTxa7oujRVdo9KmRp7yaS9OGOcI/YlO9TxFDTKoO9LRSIPVtEgk
FENaEZGeV3q0aPq2E6GB2m8AGQcpO9Qfp45i5oUJmG94gwlKJpss41xusiOaR086U2NqyZRLtjF2
UP02jeND9Btxw5EtyU6t3sYvpBSsWy0gH0q8w6kka84dnU6FfpZ+JR4haKL4tVMjznKc2KnekPl+
3jE2sFyTCR7RBUK+DEudByqSOPjLwkUDXu7H1kqHXuP6QJM7/hMKNr67UyyMaWtkKrlobA6d3Eq9
iciFcBThMGHr5vw0Iez0xvHA+WR3B/aNuVEoYfuwxdn4rw35cDBJbncuVuSvHBqaXqLv7LvbfdXr
yv6q/yir6fozE4l9WmDH/tQqFtyWCEqT7wTD9NwzCVcDn4Yl+k5agK6EI7HsKtkXp7S2BXLsZGYJ
776FMz0n01lnkL5hbTxMupf+4HYZjsIxZuze0DISXFpSmwt6bbfhii0t3eaUsPbQuYRRNWgHQiOq
SVSR8VL5WR6KfbbhhuzuDDM3yQO0YPzl4CXrfksFH3NDpJdtykNZrwBq/unRPn2QaIc6VaQ9AaYY
G6cobmic+oK4Sqg9uL4smbyH6U0z5QUX68qAkpXg0QjL5joxdxn13GPsNuiLcZBMZ/YW30TkHjQX
zFh16gM2XMb1NZFjYrN25ZnNy46k00rxyBdg0wHdIGSG+zSukPahCL6WdqgMscqed5hb/yA8Dyuz
4Rm0TW6W7jmfXNRf8SKd2O58S0HQcOzcPvsD6XlxT07FydhWAeSo9D/sf68nGg7pD5R+O8vn2Kv2
OPl1vcoPYX8o08/Z2LSyz01FNho9ReEiF1ORQsAtXgqm/UXBobKu6QcxOUwDkMav5DsJJuEGVrP4
MWq3P8keng4GsqQVzGUeyunI0uoORKp0WUcIEnWfiuiqpAv8A9x6PzPtUwdyJVBdkHlKoGPwRDxa
BiehIOVIPySOErjnkXnIfSr6eUjgAqkkhFZQyYg2UpafLdpvFPiwf4Kd7XGaNOvtbgx+5MmXafQJ
2gfFq0rX/KwCesYDo4Ltlgqxp2SHh35Iir+SbV358g4gOCua47hZYCFp58ETEEee+Cb4ECXjws/a
rjtGht2/ji957Mvr8BHbeLOqcqzClfipk/vQjyb7684CWocB9yA7dFljsnpHnteDm30/dg/Zrt+0
OBB+whqkhlMAXED92beOSDQ/VSck89K40U4v/WvzowXjbnyLt+H1cRk5MAk6R3tsnci045NDj8n5
YVwr0ZUq5xsw4sMmnWgXvovo5YAL4cK0mbkc9mA+s+/w73CurB3d3BIUn6UNU+qY2Y0Ojh4i6rfE
co2OrP2uHj5G+m3Jv0VfBQBwIA+f1/pv0VH8IN9EzKYKf+uWoqqTfeXnt8pRol17whvpv3SO68qB
SrQj8UozXLUCcUGascOPJTvQ3p+tHTvsWfrH58EW78o2sF7xzbcoLhNfdhBxkMOUP+XP1Gcixewl
enmO6x5curzNqOjOuwU67xNMcDyXZ3yB4kt+Bm8G1TBWauOQASGBQaYHO42CFnmQJdlxh3WHlle3
3dOHxbOivAXtn0xoYzlzuxdncs1eumsziNFWhXGpQ29UjzDT1ldyvsCu8RUm/FCz3RbvJlpzj1dm
fY/4Rt1vM3Rgy4P1wBPIbxUHAbhkJ41qu+bVxk58fpChK/WNaOzC0tfmG/+RkbGA4Cz/vCjhtlA0
e6wvlnGaWiju8EP15DjYyqquVm90P5nxn7xwB2HLd6DO3Afh3/LAqv8hN2KpwbRqh7VpQMXnYtB2
xPhLfgSU3ipECQjDSl98tWqRQ9uaGvOFToMdfpKnw4UvyXng8RItkbCsN0LorBnoDqGTS0gTdeh0
1+7KP0vGbaVdrdemfK3IOIeao3/2worACz1yu8NZCQaoYrzuOmB+0ILFDcNqHIg0zPJbHAebo8os
uQF3yvdYVL6G9DVRG5s5xqrj/ib+Y5X6KbBJND7Hdz7sRnAJWwMQnv4QEa+T0JWB/DsF0aY9XYUX
jqHKxagCI9Yp/OBEwasYrUDvV4GcvSQZYi7+hH4z65krakcMKYUwRDWWKJoTEXRYQg7D9H4tYLHH
3J6J1etzQVSjpy/TjdEarvhamDVkxmkrXVYfRg+/NPwE3PxD6IJfTC4XA5n4mCUDgpEtgcX2jnxw
+JmoZ1zMlKQfNaGW+uMN6zZ9FFIw8Bq9J48yUnTa108CZZIabK0XvPZ83Ub7J7oNQIg5pa8SygM3
mG0FR6lJzSBqnQVrQnt7SsCKBPD0DldxZKedgFTADpO+ATNOIGNNDq3pCS8McgKpIrlCFfYmr9+P
F9V7blBGxq/22WTKrTuDJduR8GjI1uCAmp949zl5YQlRDZtQCJdCImeFj6AzB+90wT1AdXg4I5Ky
kmj4BDVlo8r2N7d8PKpMd0i5q5txhBKGHAxuCciIdIBO0K3uo3aF+AGkVbRJ1x/CmZwoJiPI4g0p
JS6LCYIcdbxHpHP+qhyKzTOgIoFYCW7VmNKRyDWwIBivDUFS+Pkc98q1PGQeZ9snwyam1xA/i/jb
JEOTwSzuCuJtss3P5CuL1pgGrgZWlxufhFnRCNhFmxN+7A856Kk3naDWMWmir3bKTZW3MgbuKz6P
L8m0rMDsPUwJErxwn2YHQwv4MNTKsVoyI0NscVZWw7l4p5KsPXeNM77HLEJeX0e7mkV9yyLHOkM6
wyamyu6Bs9uzwMk0IYjoVTUZRbhrVtiuAhcr8wjUl3AE7MboWSZdXpSUAjF71x7X4hlQaqMYSvya
vfFaEjt0G6iZJ2s+885sDBrFJW8iJURY3YDFOsZ4fI3H+8bexUFfwdtLJDEyTI+Aj0LPE7LrSrtS
nUFA1vqshL8d6Jgn1PUAWjbk2if9q7R8PVqhZYPn3CrbQrsKmH6uWQjd8hE8IwQygkl8LosnWSIP
TDahNeAXIBKsypLar8c8qI5Ia8BA2ObFAuyXLkd7fsYxUWkLIVlRrbh6rpVP5hdFYj2TT2d2GxKk
CC2yImuYGy58IZaM8agxKdMbfy0ev3pd0IzIHr8TclUXms/p1k21nMaWFYX1iu0d/6mnPwxqP37y
dr5nCVdcBrojPAf7v2VYuSPuq8bdGZgRV1BAruMSwTyOMjwGDHjNUs8xhiNnISPOeKnIrFl+Krrm
vLhBCFxprmECaSDZQ1xcM4ukKL9YnXymTq/v4IfCqhI/uOucZGOTvZP25wGXT2a9W9wRCMihyK/2
WEpOPkJqCXI7qpmaS4hSLauEOeNeiQbDbPEcmVTOeUZV5qJJaKBszY6n4g20pfaZdTqauCvW1gOX
GS5q3eEamSKsAksp1LBwJ6E95y4lyi8kqrijn9gHnzDQsiv8VUnb780I7dDl3CZPQqqyN71l0Zqe
Ln2wVnhIylWG3IFN9PvNfAOsLFyCSlgN0o0mR+rjLuFJraAL4mGruVDulSZeAlk+darXDD9fz8Ff
np/zhmHl/VTGlwmNHN7EvdOBwTRyOyx6xeOq2ET8hZcwHcjBxJSGl9vmblFn5tLyFvHsZQi4RtRu
uP+5dvk47pw3cb0sgmWSamCbbgmyzV4mkBgU1vClfCM+2124IdiAJwVjxG2yHExoDPfjF188nKkS
CERMPt/L7fDf3J75QJ00j/bC9JAXzoiaVfVsaAd2haau2fKFsu20dU9VQINLlyKw6IJ/YxL5sGVj
0ErLZoAesaFY92ZsoSnoTJ+JZYPwHbyQaecOuU0V7SF30IPmFMkrAdswe3NxahaJZuoHwEDxfqHQ
Zys7krUqamdG55qqruVKb3q+JXkiZCQTzqx5vjwE9SwA5fSexjHtnBwJSuPI/SDGTGyjoGa2Yxp4
Ldroy1oEmEL6WV6W1AJ9JeOOu8NaBdZ5Ge/aIwA3yihzFbyOaZDQt9VQCICglu72fQxiUrnwhpjW
RGtHvY71wVROgxMWQSOhK+tSc49zHG50EiBXowhobWlAl9Ak+F3gXPa8o7DBtqBntuu3LLLu2L9S
II0e6Dy7Uep0b7R5kPWoUXlucFtA6QSU2KAgtnxESxSkP8uAq2Mfa7GH54jcbJt6ouXUheQY5fp1
tlzMidWfBgTMgYm1KI7k60LdA2kTZd+E+1red3z87EMEWIlrSuOW4oEYyyQv0nxRuzLHXOZAPzYg
8fbMQ253QXDVDhgO/PJQQsMS7nqX5uy8pcy1DGy0tYDoyB7BEwjHmQawZfjtwiODUyo2a9JsLuq0
/meEsaVCR3ssGVUbZSliYbQzxtIz36c1WDfu7Cl4TAl7kfHR2oANVy5VJ+dxVN/J4TEacEFV2UpC
rpe6dnE2ZJd2fAasbFdx4TN1DBRVayVGrdvPAXwysFggHj80bwmkShonHUad92fQG84woeNoLIuD
DdnadW375OT+cH/MK8sypG6nLvnJMd9at+YUck8ETizGZMPAEuYt9FQEXHhZBuAiJ9a9kGQ+yoFL
bAo+MlE3j+Iyz1u+flkEA6lMZ2A+J/RYQJwEKllOojKbyoVcepMVwNkxwBNNfxQiXU6A9XQaBM5k
sECvif7BZrS28Q8o1eJ1Wa8ChESI2ayfOjThX0QPLDICXGJglaitGt8yC8W4nTjBiC5cRTCev9vO
VH19WEZaYQQUmyxfceLMxLVQWqBwbs0aK5G8DqDNKyRkG7GXrkpFynK095jYAVsOvIsKI+gp98mm
eG4H5QSkv3kjzwaSwzK3UIQBjSJDdDLyMGAbLPuHjlETfKFbA787Li1D/Y4nmOoGecOGoMK1KJyD
YXkJ3xlRUd6D7IIChdlmB1TYEBmFupUOV2m7etAlybpWTswliVZUMR+UPZsEPUwyhbhsuc/O6lsf
wCWZXCxQSZoUOBcMeIzbE3Fp7LAsW1h/QvzmxQDfL6P944TUyBeyjYCG0CzyMM+VumEZchdDBI+H
R9u0zgZ9eClByRfhbpOurfiliwCAo/zF5vG6FOHwFTsNRKZJy+34LfyAWMGMqfdmI6CsbL4Wldcy
prg31gf91DUqcZazrKR+DbIcfjUNJ2VvCW7L8MxQl79Q2YPIf4i3Tzgbhg9I1JaqF6mEGKoWfAQU
JRBVIZH+ijFlXbMX0QdUv0kjWJRpgrpZsTCZCpYsiH9SUmUS0PANap9cH06WQbedU0YXDiOzcljt
FPFGE/Z1UpDLIfOM1+1JuPHYjNd8VBS/6dxCvWbWOMkRbRfMjZC9whJfPJe74JVV7SwPFwpxrGtQ
xtsYsDV8E9Zq8aTZ9wLYz08yIny90brsPD6ZihPnds5x6lQyq5Gi/3MxIMuZDcksGu4MgezOcHaU
Psum105sS8DpYYsgpMO818NG5qMQw0w8hLxZ8NRAQgU5ZJA9GDuXBRWnrxM3BNiBXSG07ozi5SI6
u6G3xJ4HJgwMTL9VtBV8IcLTF0mdRzD4nZidMffqYavOKxI5DLdQnkI8LgzLrzFis9bH/JM1w5bi
yrBEM1yUXMGvOccYYTmYokgMxHzNpGF5CkArusP5yMswl+03gBAMFOedoK15eR+MxM34y7lTgFkr
nEo6YMb6ZP8wwRnjm7sRcpA1a2fxfTj7SJbxkDHEOWO3iBMx6pEKjmaRtl+KDEwr7yoiGnPAjO8t
icOOlpx0Gu1SfRfAkmm3xd9b+NxtNQswIVAO0d8BQDjNyA4PrP5ohAERKfIV+bRc+X4FE0BJBk+M
uzd+MPJHcqME68Sry/EN8oT0J8giGIAXmEEHxYG8BmlBMpnD+UGGKcQjfzgdsvG+OS28Bq2KZoIl
Yjx+lcOiX1a0ppsYzIVrGElzqkWDptMGDoEN6kKwfqPSIIMShmQIFb6X2cxTOoU6Y6OpJJuUdHCh
AARsMopwAejqKakhqZag+4SbFtJaMQVEVapIaIvqF/2dqY/QurzJBNYUOptrBBkodAs0tSB+XMLO
/D/qdRGc+PBLyDI7aVREZxAx4pNF4uyxtNk+H9mhTnTBRydp9ttRvYz6iLpL2Bo0ViBd63Sq4g3x
W6OaBFIL8/AvCZ8xa38eRfQ9hhwytcLpHEO80hteil+DlAjaG4Cm7XHpEc4M6TyZaDbr/6s4F+pI
8oSZefh96pFBoGsp4vn3o4sCKquJzE25tAWVMo2eRat30IEkDFkPF+7Sn5v97w85mgFJ/j7uYqTL
erk2Halh4/5S5f0r3BYpbaBpFUfJ+GxwN8TXf1+Q6umP+dR7T1mk8X5/PIYn8oH/Pv79bWhZfkVZ
rJ+/zaS/ROu/v/6jlSdUdRqU5bwVluZgIXs83QlaCLqfEF8CvtsBEAsXKs7l6s2lT/jRZB3cgMuv
v0/+88bl3SA7+cu/T9ZZuB4exGBdS67nYYCE/P3m3x+/en3Z7+X8/vr7pFY3V0ukkjgpdCtFBRoR
/dIcWy8D+/tjXB7+x3O/f/h9Tu7jlZLqSYDO8K6AJOq/2DuT5biRtMu+S+9R5g7H5FvGPHCmKIob
mCRKcMzz+PT/QVR1VW3arHvfmzAllZmiggj3b7j33H0xkMLrQx4mlYlGzkQWJ0D93gi7JTaLzAdI
dls7asetGFx3Y5PcRc0KtcHbuZlfHlqr+gb5WCyIxdxgHW8nTAaK6W+biYbOL/wVuTAvvQG3eqi7
3Vi7LEYWNG3Qt4AYDAgIhiJ6LCyEMor4blmtRjrgEHASAiJNCLuvcnKo5lrw3s19cGfN41PVcSEP
woVCgO9beZCWmuyhmVY3YUDCM0C45ain4FfevjYuA0G3gRojWIXEtOsizsf9mvlycO2KRQhDEqfx
nomjfqohARyUg/C1HqGrTJQnEELig9uQb6oxaNESMJ8rAeBgXsctz5VGkt1Li66yYmoFLie8r9ZU
3OEkoEayhGuILp16toYBvZZ2h2ObjcyhYCdrzH27fOKdjmb4oF23bfoCwZ5/TSPZ0JHXXwQMc0FH
lEEe07aoYpmeWCnbei4hvIf+hq2C2cqErtBiK7MQKkeKUs6bOgTbERP0yn/ZVyOKkFzSYeRl/F6K
DpzWJvZGFrQJ/XPp+/FJLmiQSLCPAwaE3piGrIn6z6HkTWtqwmdi711peodiotoU2qOSmiDr4Gib
PvEH9kgzBxT/6s4o81HPUHFNvyZ3A1I8ALL4pZkAuTJ1j5NakYEZxSOhMHvZM6zyQvZRIJ/2Il5G
NG3wqpayL+7z2n61164LK8QpYISI1AsHrY/yCBKbHvnUDBasezP+KHu+Y8tKEQVawbXvJhcsGlDC
3pyLKVoo7BF7wln7AbGkOQj3l060e416LrjcxWhaxdF36dEZomPuT5Y9X3ozTIS8FsUFOgBGCQGE
wHdL3O5reS/hvEVjQTJJ9ncsx+Haksl9X9jVM+gwFFIserGgLBfpux+1DULdGaxD1ccgTMeA8JND
ZkfR81g8tsrT32EuDIu706MKLiTHAPWCgQkY7S5dOQeu1dz7vgtSrO4+vciV+3Gs0arw4d3Ulv/c
y5h7L56hyEZBvD5E9DmxPzDN8b+KahnvlhFvW+I4X7VFORflipgt6hFrKApSKciEd/K2OPWxuBhf
uqcRJS0xiTlKpRHzXtL/SGOLLdBCWEIiuX9n58snbuU4Nhj7sH08qCG1zwqAFukHVP9z+NNVHnaO
dLwnayE6zG9ABfeDI/W1qeorfprugm/lkoXyL/xeDDQVgzMOUXYNCJI69+K6MgGPMpCMgPMol/VZ
LC+dh3m2bRtoxYgjsPmdgsFHxWbPNEmgSjZN5rWkgOb9RoTul8jL/JCX3iGUGTdB034bm+Jz9GDF
Dr08LCp7WJ90nLpEhJGIZV99M/8K0ire2rHZBQbL24hFBYLIYaL+dvTRUvI4xsDMhYfVptBoPZpl
jC8J94juhni7wCfejHTFq2gRGYhf44Ct3ZV1Q73l2qXY25EPgnXgYvHDeQtzsN5gGj5JYcEHVMX8
7BhDorh74RHJf2WhfR8UiNc7YtMk8CK/x+bmjWzWxpaxoWl+OO10hCVkAeBZ8SerQbKalmivgvbb
LLLppIS61vxoGDmi/o6M3sy9+uOO9Dc4rsgr11RFK5xpYr87rpHBOnaXR+JQvjdatkw+lvjUxIqa
sGQQ1cwdPSEmLK9K0Zs1w3QqpYdu0LBFtvYYYdW2JFt4I4AqzvhfzzPZIIc41GYz2wWhFCAlvAwQ
Q1ypZ0CSb6EE78xhnJ7s5JsXleJhDU/W0aIuNvssL43tt24eWOogxWobcg5H/3Oa9RfhxfExH+O/
s8nvkKibb+U2wnJ6KoNPK16Gq67K+3ANvU8wHeMeED+zVSJB9G17CarmKqoqvqbSvBfeQJ/HJmPO
5L20Fo7NYBj3Vuqbncyrd55SSKdWBeupoz0fRupm7UJMaS22gJH7CuVyly2ut8NS+ieZwmvSwmMz
xDFvloqyk8jr7prR7WYpa5faYQ0EW8IjTWp46xK7PUU4dFg8rCMSvMNRQ9xBnNZ7x8//tqT8HjD2
h5jUMYGO46lVcQrjx/7e5dG4M447Hcah8va5P5xqd+aqdWxv7460R37j7HORvcsBqk/Uzs+WH7EU
UwNk1QDqYVkWGB91d7UnQgRqjpbeGez9KOz+alf50zguP6aye2zylhlBOqkjmU1XJ66iA7lQAzPo
8dVhagiwd8ObVx4sOwdN10X+FthgwahzRuJiKZzRdniypyGjtbCac+diSGo9hgp1Z2dv2H8eCZy6
gqt5sAg53flLjguCgr6uatiAmCXvZMIEJbGKryIpd1ni7qjfnZ+g2BjUBe1L4UhG5X5wiqnQj3mE
rMMz/dWa9YvEhhwVjWZlEhQIuOGDtsmxGtpveoVbDxZTRenRbC1R8Bv0HkOYoEcq4zGnauzo5AlG
mmnhu6cOUqUmZI7mUA5ITTqY3Xdlx2wuqPnMCNkfHL9EZZ4M97gep7T4i3H/rue9+FktH3UzBJso
Dgu6G/7+Ho6XZdHx/WzgLedoG/ofszMhZp3pBsBzLwkhQM10JU1PoBv+ilyPwjxqundjvYwuevRU
g5UMk+Ernp3wVbNZEtBOwQkEwX0UDb+j1g8P1km51bGuWN3a3cQYgNhd6HxQByXxbE3uPLtp+1t2
AKltyo06YAjeBMtHHCLEIMYgquaZj/Gn37Y7J1pIOpAD62YZcgUtKbFA97OKzbWvWKEGidqPUrMg
9GlyaMO70qXhTY3akCQCr8j4P5pYn0a7/8GF8+IFZIrCA02D6jDyOd1VYegCqc8uk1w63ObrjEmU
r5OOyxMRKBf4oPwlbQy+LgN6BRgdY5rC/+xBjK+vbmwvjwSR1PeACRjrzxQsTAgCM7Q7OVWPSnbe
NdWsXieMOKlJcJImS8jZlP4KSohd5AuhDkrSg+e5jFwnF8LDKMBL+ZCutvRI7oUMpnbvz/K78tLH
pR+BdmbNO7Z17skA9WaCId22OXKmmeEesbxPqcePElAEqiZb3cE6YM8pRrCa8pmJWZflAJq6OgcT
UNwXTpswAe+Y1XnE+2ZRe06GoX5vkS3uK/br0B1egOIyvnDWjMCMgm4QbOlrWTAabpwC81752iU9
7TAZs1scXSSMAkd2tH5qa8JF+oQIWYpvJmd+O7zRmlaHFhs2cmD+MQ+ybpel7ueskbsZp7mMmIwZ
WsrPxqkf81JpFFBLt1k/PF4672geeXNdqKFocilJrXxfeNO8d7rGxY9NGWFxMmV9sx1L5iBhQuAE
te9O5eJP3gAbnsQIQ3NszCWuj77mQ1pBHt2Nigc8ZF2bjb08hQOR66rM8btxTBYjTgsV4JUN2zcl
suC+HpjslnZ5LOPVhoDgs5AErk7h8iDEII82cIgj/bQal7UqQLqeRmI/OQtyRgRhNNRnmTbpcx/r
5GB6luvpaossS3hvi0dCrSAKROYk1oFhDcnOnU7eiP0o8EGxB9AQsOQNhvuKKJWc4B9HAr0b7EOg
MpLq7Tl6D9wBvSlwWIRu8iP6yHws+AlF/dbzl/TaasYp9Vhw59kifJj9dPULsD4hBvMbfG3cg46U
T1WAGdahtCG1J192UxvglFewIBw/gspGa0MiV3E0XXnBx/innv0Y+FUZMzlpP3uvOi0WEQR5l437
pZSgp1Bua78tzg1jtAKI4iKC6LFT/HDbhfNZLDSGrmBeHQhkZDPaDLDM7r4s2g/LApan7EFTsyTN
qZmRo9NFMHKKUf13S3de8L+0EETtIboPRPJoO6NFyg6b0Nb6vTRtDdX2MngxE5uAXWNvvZSFf4LF
znqwZ6spQq7vrGOLXvgPNENg99TvMTUeuuYVPeWsaLxoQb/VfQzh9M7YwaV9Cjjl3PZY+k2NgUJX
17BXIwuJ7JSK0pz9quFsqc25ZdNvNSI8kKAFLwq4VYCl+WAteXHXjWuwpi+G89wqhJOgpvue0rnI
UIZKhftEjvkJuJ96csbhNDAeGaIwvjczQFeQlfUDzyfHaaIWiN+E0FKnUW571hdRlsklkPHHFHOt
kg+Xr08LH2hKWOxD5Ec2ZBi3yF5byTEKgxqIbeQE/AvNjxKM+K6bm08xug1LxZiPaFWxyVk+gHF9
MwmrwmVgLQ94NkT+z6o/nOeFBXX9aWJiLtQUsaREa95WyP9NzfbDmIG2K08fpli9Wv44HAT5vOw9
iLT+NUZr4oypkGpYpGl0qsl2jXkm3up9WWYsZJoBcF/mD0XbfltMcbSyKHrN3O/tMPyeEo2I1tBK
Vow5tny7FWhm1HGtOLdTjjsEBYksJ/QKwRn62L1prkqKz2YByZArffGhDdxp1wvQ3g4vrc4HUOHj
HyikjIpdXCFDrN271k/TVzfOPrzxvSpL92txXos4fc4n0MJ9sbAGSqZ16cwmCNA9G1PnfuJC2jGN
+jvUejh2ml0e3JqBm37RBwhKKZNFFI3wW35aC5sFQsZ3w4z3zELDt5Ppdw6sYU8SLkrJgvO9GuLf
cZl9VX5UM9WtnxpJVEyBlnLgVoWL+KVbIXcgA9lHdsv7zz6Q04PorZ3OeZPgVpQHKHnoAMjviu0n
2QxHP83paUYw4pzgm15CaBsidbIjRcFv7pcc0KMefFYXFfh86BqbaZ6xHcD5Zex2yiH/btVqTBwh
wem5qxiI9zV45IViyq4e8fiyuqj57Jra+Si0/qNyi3DYvv0FYBcBUhxCclzI68skE+mEMBOLqsin
t6sCrDSOhRsQHiQWfQTjkwMJROPb4qfOx8cx23by0XqkYL6nwdgc2FgFrHQOHwZdfcWsKbsu/+uG
Y4RCHg9qg4CZkybU4qeVIyeShGDsgH6yBWYZZzkeW5rmF1ndBBkF+7mty1PjlByvDq1cCGy4b9uP
aViWx8x90uSbwaqzsgPMjwLtIlAly6Jibpmla/4fVtY+d2lj9mZs+7v/D3r7vwG9KSVWNtv/GfT2
9qco/rTtnz//TXr713/1v0lv8h+AyIEL2tJRrut4+n/9G/Ym/qGkq2B+BJJoT17/DXuD6OYFUniB
YwtHCuqN/8DenH/ogGGKpnZwA6UD5/8F9mYLm2/gv8NAHdjptAbaEVJ5QusAtN1/w978uVGgRnAh
Gkntf+NA3gIIR0d1p06835IQSwXfZsNtOm5IB2Gnv6Yl3n7n9gLDFvJkd8tuWX/nlpn4n9++/cbt
a0WP523qMzaYaGRu4YW3EEtivtdo0NWC/89fBsQH2JnuDoUXeseMlektvdJfI/Zuv7q9MOoBINv3
uCGsWj2C5SCKr22BC9x+SYWrl93tl/UamgmZnC2JVNB3SqZRe6+Oe4J/rFPtrMf4FHGlBUi3MhCU
NXBK2DucKOgAFaY+ABhnKaBOYhFiFTbZhdz5hMvHi2Q5DJlkG2vcuwSd71MT/ZQTuqp5qr41kvzS
LvV/W4/KEaiYPPMw2wR6msnap84SHo1FLkfeO2zjKlAqYnjiuEEuN692Qs7du5mYuLhHStxHamMG
DGN9kxyEHcUsYIF9RlN86TofcHYPj6swH1WDMGqKkr0TKMROpEv4ETFVlurXVJVD7HTuBoVqveDF
wqVrBrPPXZbqI6cetfzezp3vwsve2rGjgsPCS+Qh+o0CQ4DM82eSqpAD+GySHQB5+0C/BhEio2Sx
Me7I4KNgBV1VzYS8kIi+WejrPHBrypzgMybTDJzbtkJzqhkBUnDfUejtuu6QlGL5ZpmXsUt+ZBMi
iZhhrgO8ow6F3KZqkHtNiwIaHM2BgRMyBhZIGpYANnOL3JfOUeB4s4P4MQ17Z8+wwbqL6CwzuS6x
A/xViQnuHWoFVLbyr1VY3raIbX2us+pJpU39bKdnd2h8zmmKthljRyR8Zx+AjAEGhoW3kLLfVNby
4nN47w1KDmsOiIPO9CXq2LqSkJffwWD7YTNWAFAUy/0kAzDTofcL8jo9xnzP7f1RhHV3JEoGOXGw
fMahjZiOeeztg7K8tiTab2cSy0RBtE/sRs7WxCM0NOP8jjoPb4Hy023m89iECc7JuLBBFCOtg6e7
6dhuSJaQTc5wmhvoBcDHhLEsbPdjzbCriGYMFQriU6cROwWEY66CrM5rzmJAB9Wg1mWRUzXedCVu
M9+Gz9pOT5S02yJAmeE17itsqF9Zz305L+Vz1wlkDFDWLXIPYUuKfUXvfYJvs5U4ZmRY1RtloQLx
Y0YbDfK9eUIyPcEtt1x3m9CAerwbhVewQugzibwSLgVheBcrSt8aoQqKNXkRy7Fm9BvbfY3MM8f/
XwogGPieWkdwJ69MabZ5v3g6iruoH3Eux9jXZ9IstkWNA8zS2B1njQ3CB4LcfAxuH12cDMYj4VH0
JndhWjgXyZ3ddzOhQV0v78B1Aw9betp/x/BkpQg1o0NMIFGGxZ7ZS3PwIATveYCeywbE5Dx/tKNe
ibIE883rN1YXJRN8FRHEaxiPEhGVS+8z9ck6lPvYFduxzj+9VstNIc2Izg2sBXOHe+ihf3oX/b8X
cMcDWCOAxnbKbZO2YHRivKQKf2KEi7Zb6NqsgnAqAF67lqFVpe+Bi/Ljye/00OHqcYtDIuiMjdbM
y6lpVpBURp8qv+r5FOXNRxr15AVUKjlygBwyh48GM7+72hSP3vqHlDX+3mEkicpH1R2is6c33qip
cZ964XxlLmdq1O/7eHqahrh7mDOHqMOmIVxPv5JKGL23Phv7ao6n4yLB8/CMiR5VzpIRT2xsC1wf
wVaHIcGiCw7K1alm9SN+2ysciqyCn5G1aWI0F1Mab0OCkQnHHbahAfkVYqI2nJyD8DaVC1ujy3ZR
i9bQMYCSa4QS2mHvMyFMmGJi+aYoIqEmwLcWQfsJoj5HmEDH6Rd+uVtGgqc7G79mCGWBfQuEMhsD
5Ehc4gi7ahiDP87E8TJ4c4YTjM95dernAeOFV5wY+SCqbfIP1/lr5QycpOUOG8BEp7BEQl5Wf4OS
lMI0HI5WI3tq6+xtytG9T1bTHIp0yLbE03tPrkGbjuinheF8WiTnZv9V1dFyJCT5nX5m2JIbiMOm
HYttWWh7x1MNAoJjqnKQrWXzyfdfkgDzkhX2m0BK/IMuYXF2YI2nYm1Ucvr/65L8WirF/0exqwhR
8Hv2JwOaT9Uw6nNkj+qoV8ydUoMcOil+sa36yTSkymPcmdb0CNkMWIzQZyL0ECjoR+GjCpjRGZx8
O/zRlNhHA7Js7NEw9cgNi27b2TgdK79MLSgdszlk7GPgZzkCc96SPxFSENwJ10FAYIe73C/bk2ED
TsoO4Ovp0tJg3anJC7eNSZ7nKRk27XuTDwzwqUG2FeBX5h/zYdLTdA7dGtk7sh2V5Mj+amy1qnks
iKS8K1PEA+SOIJcaQ5gxjK3SgkNjTP+60VDscphqLLLpHBPRg5j7PjgVXuX5vuorDpp5PoB/+47s
wWWcjgVxZVITivq30B4uQ7dpyF9bdVtcKsyqH+d0eWu8FtSZl8zXYR3QyromMEU5L5GMd4m1uJfU
wG4I4VB4RJi6igW2rrzDLDwGyfuhXc3XrXiEgc+kfkCrpUo+E23RxgfP8V4syz1qFzMakyMCeKuJ
xChEwwA3Eike/MJ95ZPzIYIMd0FVTQcAWYCj6FtuLymFRNomwc4nUMFFgeakQFbMSPkwuOAFTNlu
Eyz1OSl2JxLZxLlcX5SxP3Ou9K1gSjv1hQ/thUN9IcuDLpsnz+jPweTke5FhNkWuOoSRmDjrnBod
Xu6+CZZ3dyacf4iAtIjRYbIdGGRylcjtHYKNn//Z+w8M36ky8xyyXYLUG+phlHgRSjL3WGMEWvyS
AbL+CmmmmOuGcFU0gYTTGCAXnchFsaxfnPktAsX6MeoGd39TyHiWo1hEsdRJPYc7S2c4VmuUXQSv
8phCmrKxBydu+0wXvg1zi6iSu0a4A4uh9fxOAAxjcSWQ0C6Geo9G4gW6aUWWoJ0AvB8GGFGxr7aj
ItY7VS9eQsqd5fnIqR0yE4UBjVLwZ7YCG37elcwPLT55B88dH2OBsI9+9ZiupS1b3DeVSOzJTXw/
6ng6+wysDlObkGFu3P04mcdJlchnHBuS39wxJUgyG8oFyspVg0LSIvupLHgp2m45qfh1Nu/rggYS
PiS627fj6W49Yc3J1zmC9iFkhF8TQjSFOGtW9Zpns7Zk6gukHHNtrm2sgF31luiUv+1MJb3vwTQt
OnVPeW+PnHu4fpj9naMK36uYV5MQSMHatbpdmnvmVHusRvw62Xq1RPMYMgLp4qHeinX7bMK+4mLo
QbMpstXz8NNpw2/JQrHcOjmo0fpdKFSCTHKOoxHvimn6HqQbHXpJOATQ0H5mCJ76TndMZM80qTP7
rvE+gmid2pDRtjXaQbubRcsZlYC384P8k9jyFnogG74V9u5TR3U5j1RUfNZ4RxJ82DHnhSF/pCDn
9VDaGXIo9W1ics3w7S2uLXszVGo49y3gZ7QqP3UMWmu5Ae4DfvJiDuttPEJqWtH2MsreF91LvnGk
z7n+oA40OF0BdBZevE9Ztmb28GdIQ2tHInsYIbqahfnbTdnlpsWqxFvFNP4UdYoUhLWJcEqUC17r
IherGgyATG343/ibQq+OqeLNddgKFYIajM0hbu4pfbZqt8ZbCK8pEPXxFtIZZpjlKfqqTUVa0inX
L83s+edqfRmj3+QyzCc2xTlEh+JdKanyO7FIvOApJmSyzFnSG0i4NXJlRePmjEbtCbf6QUWh71xs
vL7vbLvOQR4HtfGuyQE5R1Pxreaw3Xvk7lQzfKW4fh1GQ5pT7wMZQrg2LwFhhz2S9sw6t3H3k+rh
PavLmI9VCxVzIi8uYVmY7m/6M4LxgH3pCpmRcZ1zP7tYrjL8eW5P9pJP1kSVZ/aZ3BvCOsrvTAan
XcZZ/s8PNYk1z3YNQUdPhJCQN1MDooaq7zkl3ofMn0mHKOXeHz79pOZxr3IspMIiObjPrhlQbLBu
FpJ9bZdondjU4FYDFtzxFoUda1A9x+QTa5Q1fR4f6KzIBh7j8/yEoKPfMJVXG19Fb+Ucefsu6cyl
zxfvRG4jJV8izqGXIFIjXyDyldwYn2HYNPOQuDWhL0tyrotNwQSONN4KAW9PqnMU0jOXrX6vY+bi
0b8zYWdDKCkHTwoB/Icf258mrRhJztU1seUFmv2qPVguGbNFd3SRx1YLHIJlcc+NoKT2XQRl+Pnr
FIyzcT7zQq8MnnzY1sHfnGnz+fYihKECC131POYLz+jauzpR+a+XrOrfh7Kd9mu+1j+/XnuClbgZ
KuDYvISej24ti/qrQL2/FunEgsvnW7QtqNAO+QZfsroa6caiEQCg2JssRqFiIbIqJ+v8HHtOfyYV
PUCK5bENYyTh5U63Nxkgkcyq8Tt9Jx2PfcIinHNc5yBr11+lI5mF5FWeCu4hzLpuC9meSKS7wiJi
Rk1YpLqIpOO2dnbd2NBWOvWTLiJzEF7tHxd8vX6t9XlYf+8/L7evZQmivsiaqp1e/xX44+HZS5IX
UJj+fprL9KziZ9vJZ/7EcP7tMFxB/BC456RMuUBJ4n6oLRQqxhPczBr7SlfbWGCbrjs7DSpTYIsf
IxBt7oZVAFnir2LE/geCSah+VD2zgjwliv4uawwPcxA804r9KyD3lpIbrrekNFS7Cbz18+1FJMNy
LHqbiGpIWu4acH/LU7y9WMtzrSyYreu19p8v26imoJ+f59wVZ7G+LH31VnQOlDV4pySbsghv0WPI
ENTJ4vNQJQuH78JRfIxyckCWdLygcsjLfV+QgEOGSE2rnoFPGU4RNprQ1ixLJ8HtwmpFmdx5ur3k
uAxFX766nd9uOi2/1Vr1XJzhLm7A66QJuMQGm9xgM1puWvs8UZQegP8ffEJx7g1PHv601XSSSucq
kpW+l7yns4p+TMULe5Ki77y1+oq2bIPjn87QQyLM3PYSLuGzKRr/taooDUSwqQzRWrBm3adQx5yr
JvvqGusQ6gGTTUXgS+0sJAhO5Huyg8MXQBXxRobwxfWjkIA9GoPJJrSrsT8Xgfg21f2Pok2GO5Rv
SD3V97ZC/OLYQLknFZeXVNS8WRGmgQSeXR/gXXEd90/XZ29G5Pro9mLeT8o/mJH2LDTl9LLE8Wkp
ip8EjcnfZDyeGQp8n+1cvSBOirZuUjgoKm1zHoOVoh9ND1Vcf5Fgs2xRvxHr0jkIp+pkuIylBi1j
+/eD6LBW50Bj8gD5ZVz9kmOmLtXjlOXOCx2IvW3IQNuzU986hhOxnJfqlNh0vlEl2dJHJBFEEfXE
7JHC0Ix+f6C73TZ1QVhN2DTXMUSvEjnJizv+nCeTftqQHDrRgbOYFCJ872fwPYukfuBWjJDqu/LN
uOQGdNo+TRW218oU87VDvL1fUMUc/LnVV1NifE1azNRNrraaMGpCV6AwEvYF4SWdD7762xiIzZ6b
kMJHOUIDElgrcPWthGRMpAQFRuI7033dEsytOvbkJhh/ZQCXHt2i/W7KgEy7NagnXAW3RBb5uM+4
TG+X8E16O8dpfoxEuw9VLzehlmAJ1+Ofve5C0E4PPdNK3m5fohaaz0/1Go1ze5nnfkCup4jVsRex
7dcp7bBOaW/h2lYZbHXr8uHT7V7NC7ZLyQOYScHqhFDxdD25m0GPx0iZ/S16XJdDcZ7t5omuHmXR
+k/2beha2d63bqqjvb1Go99eSN0hJB2qSUnGH+mP3Di1eWrjcj7dfl9x059b2jOyLgy1Qi6mCvZ4
S3F902DfpN23F3tqt3PI48sGvL3rPcQedy4ThPOt6Alb/tK3X2WS6Ii0kO+3TqekrfHzFUU6ScDZ
PCjEWH/JOjCHKs6R43uI4bxKI1JbEygR8kaasUoobcYtc4G0JuKHN0yZR5Wr+yN/PYYi/YEPDEb1
0HB+WE+TJPtyCDuJ0wJ9pjN5f8g4lZfZCS4BucWM/5aKsNV+l5UvJkrORo5sYgvoPkmYvnkLsYqL
z/Q4tgGpEy6Fv6DE7VbzZ4HRJ2K8dp8iOwrxoHlYwGfAWTytiIvnkiNyjaDdWWm8Q+iC+qYjS7kY
DqWCokY4xyZgqM74aNzqaj1qoqde4RAcsCH38HayGjWFn/gvaZT8ZagFYMlak472lRGrECxG61YN
39Ikh6pcR7s5gCTDWsO6w0nU3DUWdtJ4LqBbk+O2b5JvWaz+9ISh0BwhuRkjHHp2+NhH0wEuNJOe
Nuz2DbAqm+EixyMcgJor2m8ntpIHhhpgRi30EEwXh51yQ3xa/TSetcSmogIsPVXMm43WO8edQmYc
qMt+j5LEGRHtEaiz7RcfOoE+IfG/5kjoWGnw19fLd3f0zwk+bZvc5lqzHsdp4G6r1kCGI6KDIe+W
P5niJvX4r/v1DMOX1s8yRau4vE4SIQTFKwrUmOl1C7Ehq1V1tVOwIr6VyMdyltucVa8QQXxVvDme
xGNYewSysM6AiaLre49ZaWYlfybAAAYD23ViH7BRTf4ZjxqGC5EFAKCy7dItD7K1LrOCS1d31iuD
/tddDZ3IquTH0DL2XcvYYvwp6K5h6oj2JV/ij4iq6IVsD8AedcL0vMsZOFMOxln0SiOQqPtuztHe
xea1XeAhOSE33oImvqjyN8+O7n1q4qHtzP20/qDr2amvPmzjkrW949m//TpY9n73XugM3w9UDlY/
764Dfdr0jnNAlnw/kl97p70wpfCrHmpiAVksWKChEokEJ/RPrZH2EXXlPQmKTMtI3N70Yh800/c+
iVGYyvktIMtQekTlVpxZ3GoNIfbuFpUk6mE1dQzzJZwZaTbGAkmeud6LbbMQiAcNjpm16CK9e49R
XNuyzM3yqsGrgVmH8OjnNLzvyfBCqA2ySbA1EeE4bGfPKbbzCp4aR3dnuSnaSknoXMSqJ9dKb231
x9Ldl7LNg13g1oqsMqMw/hEZstej8DRHkCPtIAL0n+KPNiMDLBdQsQvMjT/7KnNlg2iHdIHMExTX
UvNmCQ6VEMNF8+k2zt/pd8GWkEy34t6ahXvNI/O9wP8RtYbhHXqLDuv30mVbMqVo2aqnOVbo0TRT
K4cded5Wby1EF8tfXmtXBPRLCsO0U1z6+JNkFD5p5ACTgfyRSDTnhJvtuxb0XZJGzbbPYDCm3lZU
mAKGkZEAaZQFV5eSW9AcCdoTZH3JtrE/ygRXUJKqb05n/4pVUa2iMig3S/le5IzKJal6d7E0l6Zv
oClPYM5SponFLN8AF9bNvI9CPnNVD3o51s0x9IdrXqZvqdNDRk6WYusNFD+5DvYmQSNsx8XPSEKv
q1yPiVSzQNqI8SPXL1g/jiNVT9spyEJFhvCAC8tZTXIrTqcctoFvvQgRdq/Gsb+Xs/5RpBUeLmn0
oeNIb433YIfx3yhxcK2MEQYzVNc0aAk7o4LbyFBBJRE+njbIBz791B7tjNQmY6ews1Pr1I/MjfWc
oIVQ6JKsEh0LmkFSiQcH8Fds/WrxhEBO31aE4+yTGCGCP0lnFzQO5i6i6l20Q2hoTYNAHIkgeTDC
prkGKOLbjyq/DJJPWp18q+nP7rymKvEos6xoI/nuZx2Q4CU4LUF1jQBIkYu8DvDScuuUDdLApTuM
YIeL+bG1A5QYDcY5ZdDlNPcL3R1vRPpaV+qv3SxHNmt8//74Y/Q7/y40GrNand2bt/9h7zyWXNeW
9PwqCs1xA94MNCEIgt6WnyDKwnuPp9cH7u5bp08cKVpzReyoDTqABBZy5cr8DaKLRMMdEFg6QKXO
aYDYQoGlQA9vRr4KyZsYz7T7sHmmiQCvVJFPEcXBTZQL4LZQCFcnwKIKVPgkQacnQNqbCR4wbZob
K6xAtBCHTlUWcFJZVVWAIIOB8+cAMVMoy3zVIVzaeEhEBFOhH/wI4ab5hqqpEXlCVSwsLLPLguWA
BqU0Zp6odUq9ADbRZJB9aVEPrEHHFtBSLBqIUkApyTykhXR6DkUGf9J4o7r5WeZZBX8fsa8eSSpL
fAhzg3ZQYrCGIEn0lc9wbHaYJYobYs1yGlLQtPSILMN3zC/DlTK4VAmUKoR+5pIRmtFpjzCNKJ4S
OXqnw1auoFqNC6r3GgLK0a3KY1TOjPjajQwxcaBhl3FLL7GiyZykwEQ0zuJ2qSOZARR3m6Yo0Znl
MCyHgA4kPkFLoMzoSEUBQdVAEkUbkfMwIWNqxtavjBWovGqhjuSVIul6OaRrst+XMtEYmjL66GUn
HUIanH2SvaufKG8oR7noXoUWScdKy9UNmEt76rHyBpKgo8aGZ6c2mPqiNesfYoxhl6Jh2tnQ7Rqf
7sJAzHCljsprMLWOmVofuD7tjIlWMLYeVHvMI71cHfUKSod5p+aJCXlfDdDxhFn2++fucnn3u/zb
c78PhWmmobEcA2eY1QgVa7gJZI3iI5M+b4Zg4yiRaIjr0MKBqJ/OTgHMbPlWmX0F/vL+ysOOIU2T
x+L+8ft7/rL5Z3fzPvO5mKDL3B7SvAtTaU/SJE108eYDzn/un/19+OdL/B7vL7v+29v/HG/s8X7y
JRRXBi/q7fsH+7maA/2McqYWgWy4Hxq7JGmdTiJ8KF9+FCcldA1fzNBlaT4pio3rtinQRc3NfJ2R
XTtFpH/qY7zuuuewzJkNYacHY5AfDWP2BM1eo6kf3wKY7llgGBjytdpaAGVEeYhVidVbZEN/38xK
rERLkwVO07Zvnji/cV6+3P9ArQMRct8EdYCw0X0TeD4+EvfNWjSibYo1mdepmzzd/f31+/6MjIr1
n73cjUvvb7r/0eXoP/f050l1IrfUczJn5uDf9/1+rT/7+n38T+/5p+dUoTE3Ru1CI8QUpB4xgKfU
uDAAqC3vD4OZNFn/+9X71v25+6v3h/c/9x38Pvynz/7TrtI2x8UAA1jaBTRHaLRRV6Jv4PNrGeDz
4398UsGX5q+vg7DGCvT3Q/fH90/qJauf1oS0Q+ugahnS9KvZ9HKA4X827y/d/2jQs4QSp5l5d79H
v2/9PqeIUOj+Pwrtv4NCwznUlP9vKLRN9hW+Z+9/xaD9x2f+E4Om/gvQg6IZIL1oSOozxOs/DEdN
81+iBYQF9Jc5o9Pml7K8aoL/9T9V6V+GZhmiCCdPUnUVoNn/qEkTeUkx/gWkDbCYDv7MkjXD/H/B
oMFjYFf/FYMmKZLJ7iyN/owpy3/DoLVyHYQTeCiMRp1Jbd1EV+ZZNExP3hjEC+r3dgKM/VhHMBH0
iJqgOkKDHyVEOdSI+uOgYuyNT0IghsCJGtghrN/cFA4mNKv3pk5x54vlD93A9VDNpEuly+q2i8P3
0ggCeIi0s3Igzbs8h+KapC2qhil6Wr2Oug0oUWfKkepgnqk3zfDStFh4iai5F63S7Ugbt6EpV8s4
Lb0FJN92oaT53koywJhjt+9Giz5EDvYnMcWDhoUrAAzk88oy+hhlWnSCiqDnvPzFlwkKXdNehcpb
VJZaL4wQiL6XIvTWAlxpFMWkutmOCMh6y1Ez3nJhCFaYk1Mfq5IdrMgFb0EJ3u9dwQdU0HYSevC1
U1WUACI1+9J07TVKUhvad+HEU/HTwcSWVizgkl2bw1kEfcpaJ4DEGVHnAv0d2aRJFT0OVncUNgK7
k6ASsnRKLLDbnkaWkxfpRuzeg9b6jpEDLWVjnyYID2bSSfQT2S3Br0xqXz5pJcv3Il63CetLD4Tc
UY3afdV2+DKEwTmtVKSacvXDV4PmFKg6BpixXq5zX7wJN4o4cAJqfBEV0t9qthA3A8mBiGcdLW8Q
L2X7EzUnS5b95x6PqmXao9SsGPJnqxq0q/TWVkokFGHfTEcVV590Mq5jiMbEmKr6qUwuMU6BRsci
VY8TcDSY1+Ms2BibtBGugpJJdpnHX3pJc7qb0OexNPRnIqEHD2Sk17xDcjqQpAkNH1Y7EX38JbDP
S20iZIjXHmDtIvkEkJhsIxzlWa0AiOt77P4MoV6HpvAYYtJlZZVyCQLUctsuxblq9DMYBXzpjHZ/
/ZQPuQ4scrzCepOWxOh64xkQG2W92APadKzag1mulO1iQPlJplC0G8XeP0LwtDBbH1tk/PVbH+fF
M2ulEZVzk04Ki+xchcRDctH56oSsVzKDldCbgg4C5XekgcvCuxHCJzpCc90ggwuOQQJVv5WQUE2X
RbxYdWtkhRtnZLn0eTWV7oMigK9MVYR1g+moa29Grw4PLcpslgeGe/KBiUUCCJxWEMG7CW4N1Bxz
1/JkQDS2h6xA7ixFgEUmJ5HyeIVhmYaRUdIvezEN9nTH38NJByk9IiLeR/iqtW9yBPlsRF3IDJE3
jpviKpi+tk/Ki9FH5pFkmapblMQLrQMh1RnfsR9Gm54+lTdBcZFUWvVC438ISMrGLPZca0o/cVE9
BoowutlQrWWuN6J8AZEG1zlFgxlETT+c0/W4wGxHQghEkSIdzhR4Ar2nSKe1+nnMRAwn1FzDfrbR
V6y2+ga9kKlsXqKx3EWtiSY76lStOX1miakC+ZxXOwWSfUOBHqDfXFqt/Y5Fn8WF3KBLFI503YQB
GwRa3NTbFwnW0dfyoHC61AZnnC4DNTopPpaNe1muj76E1aU/HhvgsLBPYKqn2NgYHjpdOZarRjFz
WDTfdAAjrrsmOgjUO2xFL7AP62b4q6guCilHNi0l929ZhDE6NkM2rJFWBQ/n6zCuMzySMgPwl0mN
jebqgHXxQQXo44QWZcMGWlUnKVexMF41TC1piqa7XnhO5DbELil+FoC5AaWBkTn2eKFPsXoRrNIn
/OG2HOMgYA3IHYhNRozQUT4XrZegHzQnk9Bbn+TOdCFKvPulfOxC8HBdnOPeXBgoJ2nCMogxXOrD
bynP+4tlZUBYJ/MhBZCzmhO9W44ArI+wggu25uxN7XUIkS73dWwhpQr/eos4LkESQCg1giEArc8y
fwDwoGoltywgZgJi+G02Q+Pq1NmKXivB9gyaG6nty0Slrqb+Asf7kIvJFSrktRHLL9Wkfxh2abMy
qGJ6CVNeOLa06oaTRMkfSCUSv8UARFkoOsT7BjxiWtefRHjskPIL8djXYXFqJeMxC6TpYEr1iLYc
kkFK+ZqJKrxuSdgrsQXgOJ/ehzIq3EkKvkkqh31k/MDXwQDKoq85lsjwKJuxkByQDe0F7Am699NJ
8aLpqnrEUDn2nHZoZc5CNK6rCYvmknK+G/baKbJGyqcGDR5KmND1K6x3a0h+vtraA54QPsbRssB6
WG88+qUapMWkhcLaCuTu4lTua3N699Qs2sZF/KQbYn+0Cg3PWSCNWjEU13SAsBGbaLDTfF+htwDt
39cONIAuvUzdIK1n9CZcaRqfQoLVX/FdWJm4r2KQyUooe/B1cBupwLqO6NWaqRwdUGTB6YoVj6u1
LDYSFpQRLqcrXQP4JnlWviOZ/ZgUlBiiUnhS9MppVeujo+XlNKVJkyiS0YRIKfdkeXYWNOC3PvNt
aE1fcdd+RGNLF1HFPaNssnFHUNpGwLg9OQ12mandxsgaloInIm6IroLdTlIPkah8EGNSHJgj4DEU
aiQS6k4Di4ylnE0PZTH7MDTJuUiZC4WxngU9RJxK6GcVFqpJI+GsKYboUDW0nnTasEOVookUBaNd
xLUKqxdru0H6kYeqcE3KKhQj1z7k3uWI3Afm0iBZUibocm1N0kjR1YcCW+hkX4pouBFp4sIP4sBO
GhPVkwxUPcDXCr/nuQUahX580FD0AN4j7qCdnX1YtVhZdOqx6WZsYie/s5RHDdlojYPfAZNVa0Fy
qYVYtqg2X5KvDfuSSulSS1I0vvgl0UNeWoUt5dXXgBzHKpfyR10t3xpwNuuYKtTCVxXdaaztmDfJ
LWwqZUk0NCWEKgohfYYvBiQc6ThxTJCg7jIVriYKKRQEBUcWpo+wDnJbirJjlWuoS2o0/KRQfZIb
SYbTD7A8WXVW9VScRfCmuZkipIUB51IqJBDijTkr6CYOpeCJdsL0GfR0YGUyPdwZWkTlaLUUNKLW
lHW2fRGXbjGiVJ1OEtWWpiaJqwhssY/GVoK07wjbmM6wzY1S0owirklo6+fCjJrvqCcNeCjkNBqZ
ItpNp4W9TUeUSAtUwhfIQfIpejKVEv+p9BAI1i2MG5jTYdNB0x0dtWQ5P9U7kEzTthlDBI8nhJ4G
qE0WRDgC/YApKGpMNC4Sc9VJkm9nQkTLFaEVdHfJAg3MupoK3/DGOwR5WhzpvUDJo9U0kuWD7ekt
XAX1cNx5AbCiQaBVaWQ32UBvachMPB+UilKMMXr51pJFyh4FECNYFsEXuLIcWYUKUbDWewjV4CH0
wG+MXdWhDBL71GfVKneaHDiZ6cHg0Oc/Wo4W04r6w388vj9Jji1tYvB4QLLxKVHNArF+gimfjRwf
WSIg3CECD5o6IKLWD3hVzS9nIZV5euKnsqU7ySzCknve+qeH//Tc0MkGCgMotd0/m1B4RY5SL+z/
417u7/NKCbcXHXoMOqUCbMt/H1OLU5x7fx835PC0kBNE0H5f+cvm75fydWValGaFeMe/9yYIiBvT
R5chRZJM/dnvf/dXSj4eYloBFIZb4G0sdeyt/n2W/vyC+67igvZRqoB8+n05rzJ0wYzYRKmMehao
dLtscmWt3YdCNdfu7i/k8wi4b9WUfZaofoGOnD9xfwHBoMk25lEGLSi1paaZ6dsTQyq4YxDvUMz7
Hy/KcMCME1dKuKpzqPvLn/tzFqgd9BRicK1ZNLkAItbAI7NtK5QZRlgIazcBBJLakBPQnlkZrBLq
hPJ8QYOUEdrMNqNWOqRbUdPSP1t/e05VTSSvu9YdDfKWnVyCxVctwHBjQgaoFZgizdwkfb53ZG12
IhUrVr9BhkVJgH9IF4ZYUeR+h+ohx/n9M85HvCMrf58DB0TRF8VjbyZK3Vvz/tQJGEnE+3CGkP4+
33WDtRpzGV8LL922RsGKG44lLQz6+VagX6nlAtfQVCtmsJQ0P++vKAaAb7mr1vcvXMyw1/vW3x7K
oA5WE3QKedrfxefmb5DU9CvucIZf+bBfibGgQCXHDGg96XOVrZoran8gqfPDP88x7lCuXbjx5jyu
pu0ZQ6RzVDHQmq2grp5Fa+EmIOzq4Fo5/SreZwvj8DxsIYRsxlW5rJeoRmP4baz71o601XnaPvcr
F4mAhY5iikPBbIz29BCRdvdubhdv031i2q53qxztgq3uao+xvY2zj00d35229RI5N+d1Ptie4Exd
8BxXy+fItPdI/G6eM2P5bAor/TR+8kS75IC43dw0yhz5l4THVnzjxnbT/bN3a2DFkeggeRFQwt+G
G7LgC98NQXoOTjEXK4nqB842bhTSdrL7JTJS/RJVhLxaFtYtBbsRcC4gzvLr+pewPKjZidOCAl49
nXPtk9MzwsiZpo2lvVBXHdCeOWUW7dIQ6Vl5W9b4uzs0AEVhVbd2h2DveCqnsw6LHfu+aSPKOknO
kWN7h6TxnYRMvT/3Ky6JhDsDsivRPqHKjBDJDw6m1CwMHGoDWqlLs8dD2o33rQkfm57+ArYMkDf6
dkwKyKjxsyZY+ordWjAyHDZ4aKmrYtpgezkEVAiAfjvqKchcsd8hhgGin4tASqBbB5MF8ycoABnZ
np7l8Fp66zyHZzWgqz2K5NBmbn0DrQ8WVU03HK7HkeR/PthwlNBXoNv/MqkrMMxxS3Mf9y0HCky4
Aes0UtGh6XqamNcOwGatEDl+0g1YQeCzEDCCNY1qhHkzT+XGNE+Jd2bGcvhPfc4d2SXeyReUFzX6
VXNn342fxtEOn5QTQGAoXHYBx/6aHWTJ7g7BVuCXblVARA+sMCV06MwPETtBqH4Q3tzgQzwnzYIT
1n3TnMneODu04L0rUXFhyRihvINyXgUP3RKS3vixrh/ElTMQWfc4ElWHZqZofxc50sAb+DvYzSUf
WXqIejR34if02ipEdeLyIF7bBTahS3Fh/XhY0y7pLREDj8UhwErkmD0mxV7Y/KjcOGX/2m0GbJrk
tYFH3QbqDipy2NgNjGigUhCcGyelr0WKoyVb5Wf4Ufjmi3wfvTMEWk1YicYG1YBl5LQ3vIK/Cozr
n6RoYzYu8NdidLhO0ZNeXKxZUrF4kFLXLy919srHaYD58nw+1FNtLWhlc9Ul1thYziLpBiNkPDEe
uWSt/TxtxU+XF9sXaiVvUrTu0INnsWLHtcNASkAz/ljISyPCeZXgZOJcOjoRdA+Kgj9c/hkixn1T
QNW6qMWBweUHgP3mQ6LRMZm3DJzgEz+OXXJDBFxYo742GCPhmYXjtIKIM97NGBsjjdItZpMJjaXK
qu53dPAJBqP8I+Bc0rRAmlc1FFgJTMo+8A8MysRYKmgjqCuexJ6dL7Mz621yP0uzr5f5WBYPVvHZ
Kl9IcaEP7ZTVJq82NIkMClvVil2G0V6oPnACpymIEvJNqVapvO9I7jt4lpnkSv24ltp3xTt3Cikg
xhPlJR6xGhre6BKJIgpt+VkuDuZtkrYlUrMCV6Sn8879LWVookabjrU4gCt2EeRfzwiS5k+I7fgV
idiSe49aoLaouCfjFTwfY9MCnbLVT1NajKu42rTT2XozT1xhuVpzXjv7PbTNU7M4hsFVc8dP7mCd
nu5cMmRBZPfVGiUPY51ap1513pULAr5IGSPNt4j3U0r0ZIvLAWhv2zlz7CbGvjKUOIYrbVvavkT+
eYzxoWmb/Wg8cPgq++yJOtMIXcJG1JVf6lvvBWiEm/BdUah741ap0Wn8hO7o0I6v1mpMTn5EKuam
n9BHv4emsHVB/hDolS2DkG8ybMcXDMCOnAPqblQx3El9aSVoOo53Gle9vPAfiJzhnguHVTRny2gf
+Qoqb9YMu3NQtXoxh9W4gjEyfhJ9CKUD91qL7BDToreWtpI7zxyqv8Sz1i7mqJk9ESwRGpgH6kyO
BhfLbzBccEr6yYyZSRn1AoAON/sR3nImd2HVbblYlHHkky4BI3HSjYX2Kg3H6O1VvQmHb9SMxE9O
HQ1qYLtgIUnIaDix++iZSgphVwNCCoWLUS8tCdX3wyupKxh2vjcK+914czj7wqNxQWP3BeOBN+PC
9Md1NFxOUPDef7LhonhVzbMIOrTIBqFQwTzMxC5yoeeZUEUReiFthccu4EoxNpTsXAB4NxHyAkK6
mi7QJx2GFt8VNq2d7lnYMxyqhcnlQM3WJZWMN/NPtsXPd0Ye04Vho5u5BftEAfTEVbIu3PUTMzHI
UDveG5eU/TEfuM/GG8uwfcGOA6jJyZKgoLjiSTgIj9KWi8S/5+hpsD85CfptdkRYcpq0A2ecTX4/
P4vBzxTabef7VNsVDp1roPgXppcZ8pI/JU/yjcuY75mevZtxwAsL8T9ilGtFhCzOlXFg9tMu3GU4
xfg4iwfZTub62bIPRXnNESeXqQwXB4wL3N5izDBYWJPySUIlddYVUbR+eeXD5CjwtZBr3xEqQbtP
63DPhSf4JE+EQWnLnUe/ZM8vIwa8MLlrh1d+hfLGr0F0hzmUMwuLB7LsikMZb69VvQ+ZUN/4Q8Vz
RGx56T8w7FNwU45xQeIDUqHDdcHSQ10F75m2q5knN42jYlYwD1Z6PnwBw+UMp9VSwUVw/tQwD1J9
WDHMkh++FpM/h2ApPq3bCmj7uf7ktvYMl6sCQpcpewSUiOI5cfWARnm4IYsS9nxyxH/avM2jVHUS
yZUZ6HtFBJiASudxIFkAJXFOfqjFm2R7/hUOxYSayHCjfhBQeG0fZzE6Ymr5BjtkoWn9mVOQ78Nz
NOJP6baoluLEjlR6tvPazVzTZ9RDwVZlruSigHsJsWFsD8IVgUUcuznFGgaKVr2n+NFRKwnqmvdV
7Urt9F0ShOsJKfp0A4KNphbN8KI+V8hB6w8F7YMEvE8k2drh3byxSF8gwkloGOYgJwNZsfvh6BuP
57F8yVI3Wajh2+x/LFINANmGILqArRMs7KbZGN60n0++lN1TtFXY356TlMriirSpcJhWzW6HwKm0
19MTIQqpi0X/OWylkQrGXAQobDoir0ynPbvpQ9wFgGxVzGrY3nir3DoU+ZN20K0tBl8JDRHJ9bxV
lh2twVG7eRiY+aHAC4kjPfq1tJjMY4Cs7HgmMxd7vIcOAcOVjFjFdFfEXI7gT+bK9bn6Bw2jAYTh
0m+Ttf4TU6vxGLGiZAD7jsJ9itnqqSSnmQfYviSOkOt/MmZnya0Fj410PcBDPqM9WL92o+2R+WsL
SXQTbVW+jO1G3GDKQTBv1zCOBnXFHIjWamAeGx5eBvMoiXbcLzq49orjui5BrqmuwmNVrRhp+Qvx
ihEwoFROTXtYtdYhJR3yl2FxUMMlpAiX9v9EFCCsIMZHAUze0BRkhUG2MtgiZgyuIjqC+NB3O74w
Kw7Glhug78t6h+mV3G0hFwvzAfFN6o4k6cwYdbuWjgnkL0YKeQqJcM8EZSuHYURvfpnu68+h/kkz
mn8XunsIwaFaqm3lB+mtXHJTGq6Hl2rCemOHLo1JakxARv8f6WOPKnsiDueSijSi0mvjw6okFvzB
aymDw38HJ6mylAmtW4IIRvMEulbd+ixRV2F6naodp8LcpG/40Q7GVkUfoAJauggaG6v5BLXVU3gR
HHJLR2NwrUlsK4cB2EDkTsO9SEKiHOrXhts9dZlIyVqbq76mZZGglA82d1EcgR1/csvB/eUmhm5O
dxltf0C03I+0GUjkLPTyN1S+YM4/U28aqcdjeER16LP5YZoydlbmgD4SDgQTLm6guk18gATrC+tE
stNDf6D4SLOzvoihPaVvNHfLLZ0WuifBSqSASOqSIrYCWrRDRcsBY105Oi2xnnKtvsGaru3x/B0q
GrVHUzmLr6UwD6GBWxlIePtlWsHiXELGh+UmUI79MoMzBndZ+9TT6YYVJLzAEUQdflAOQrnjmZGV
91PeL7TjmEEiWKpEfgiyw8ugYfDR2DUcUJwWvlHjW4yv7awFgCDH1uQVukcREtUrEUp4e2mCE5JG
NNT5KWhwF9naJ3uG2pQ7urhCquvhatn1KjjeExOZVRumldaRG8e4QqlIv/3H8cyEZ6HHFe5UcRdR
2UVYCj5ch9Y4s24qhFiR7COFNMTFcfPLp0h/bdVlvMuYBjFbFVp4JAvvwVuz6MbxBWpMvsz1ZAsr
Bw/MpqfZc9GuNYVhFdayi0eFResTnytIejZF4w41uMZn5RQsSe+FGgyhrV29C5pgyheaaOkTRFOB
kAFKHFOvG4JvSBJcrdZfFB+IaHQw/Uu3pxmJTTJYzyVhTHrz9ta1KSU7b8yYYdmtI6xRlDcus9pt
QteU915DfBm2xB+GAuhgUlVhkSjr0thrzbGi0V7txu4SAvfvH6bkRe2cPBjdIHhV+AJUdBEkWKRq
iVg4oAMwkHZ1Sj4nZdlestf+rUxYyi+ZgYmSO1wQluF+hDSxsLb1nlkZEiNk5OqD/4NTcpIfmzON
GOw1QG9SjNa7E37pwB48dQmOeJjp1Y5wSOVl2DgllTaAB+9EDJDUEVBU/Ogo0dYALR04CXv8bdxx
O+vJobzqvU2rYa/tA6Kb0+x9iUgIepT04N10D/56esCoDRa+FYAx5ox04BeXvv4GegGfE3zQtqjw
kSuz3rOn4L0WzLNocE8VG9XO3yyUM4iZTOZO+eSbS/OgP1JkcSC8AbGAkc94x+++eQbzjCFfRqed
wh19VGsFs6BgfbUOVhI5CvR4eAwJ+rQU97EUJqG3TsJuNwLt5Hxc/F3p+o9yu4adHLuocoPoDk5E
U/U1Pgw7TcQNEj6zssYMZdZZwas9IJyhNb0QdtoJ4sdNJipAAV4PcHnpdb7jMi8yfOzqJdvglhXh
RFi6YkkFwJ0V3LaFq+7bDYp25fnmHbFX2hsngZLCwjjlTr4Tx8VwQ/VScAKyUHmf/gws704wtIeH
0EGiHmnc6UV/9d/aRwTixGAbLXEZ4oyv+cZYS0x7LF2TZvaeYFp9lq6az8YYH3N5l4MRrm9caEi/
RI/FLEGxyMIVra1eWFfIUfokW25+6BHrICZifkLMPxb4yG8Mp36Jnomi+K5Ci3QlzrKyCSPi9y5X
wWEANsX99q0IH3QEOtDAvZbqGekPCb0PdWNKP2RdZrUmRxArlMOxSWHxn2JAXmH/98rSiemPDEEA
1E1ulgP6qPAIoiU8/59rDWccVHa0Nx1o246P8doGr7WYmLkLhkVCXYXv4m9SNGFACE6AjO12378Y
QBDIac3ndA+WWjMxChnd6hmMQo6ramJ34sJ3CmFHM4tVFS0dWm0mwKAFtqntRTWX40HGWoLGDMKH
+kLEo6jZZO1aHmYfF+QTaAw+km6yQh9fYrxYRodUHxC4dZ6kC6V+cZPNa3aQJE7IQQANCyuqGcJh
XL0zCmR8j5kFXNo2Y/SG2A0KP05wRDHji9YfqybQ9QZ9k4X/CJdGvRlO82zpWyAWi/CpNTDJWquH
HGfROXr7j9jJEq9Ww0v8Ez63H2B2c8rvS+lTo3qytNYxdGbMfcaNWO/j8Q3LSEyfFBATxHHrgNxS
CkXi4v8g7kiMA11AxrGXyiVtcRpQcr2nHCBTRgkcwN4b2kzggygfgAAiQyDKg+jASTp6KW4QUGsX
YRltbW5I8m9TiV0knk2zOvLKK97zC26+WLPo8W42upyW1jE4YYIJjQvdDeaqHs1E5PoX3leEFFe8
Sc12XyuaYnMaM/xMt+ErunhUipR59RI8dZLb4owy2dEVqWvUgkarfC2eKKl+NtGFTEtwoYq2zdJX
jxaKQDUlYQDl+bQmdMRbq1t4GJZ2m/4oPZu4rC7c0mV5j5csJ7S7Nc/6a0AUpSW+yn08HcCjD2s/
Osct6DXNBSrQfnMGWAX+pEc5/9ZwE23UvXIdyCcegY3L3SF+l1n3+s7EEEFLcoX+tO1VDk0CuLXZ
c/FRfOSf1kHbVqzsqWucgAuAFlDKG9zlBbw9fEcdUpXvCNnikGz7jJXtjtGBUhh1DFc7DcXFp76w
bbai9OPtm4/wsXgunDkrO3kPmbL2m5OPE6uykAbEXL3vssanTp+DAVNSgim0/GiGzeK7QdfAntY+
Ruyp4ciGIzgqwW1BBkAAXodu94EkB0aorHiUdUDTbTesm/UAFsGez+OaSOJfSG8PUJfLBRbj+TE2
XjDSM1eQo9A5XADeuF2to/9GvwpmO6FFvFFje3qnAaTP0fYpeCaFQsUShQfbyIl05hk1JiQO8CIl
7HfPxhGvA+riJ4VIHi8sip+LaCWzjnfTg/Y8fMkUft+Ua/7obVrMDp/D7fDASPwuo3OHFmQZPan+
1rg+qAK/7RPFlkfslY7Y0uLTIxzjLdL1zMgMBe+cANxflm6Hg/Ds0wxkcXGKg3WHBZz4gqWsrW9J
zqhuxPKl6b113ENSezByYd8I/tmfG0AIBLD2v28iOkcvqBrJIUUDs7s+V3DjhKvez32fsRUMAF4d
rY8ebY37c1YZ7gpwPG48t7CCGTcORIKCjFxRkpwR3vbvK+n8nt+Hqo8LQyQ+oOWFY9nca7t//v7n
/tZGncHnI/KXoC1L4sB//XwMm2rj98DuAUM3gl7++ePPD+/PeUVPih6Y2juShpTNWQ7Prha/b/3b
J+8vaAhs/eUteYUBfBLXN00zAf9VgUOjdu2VtIfuf/xyPsZ9U6NhLzn3TdOIoacZiKe49YBx97/f
3v37a/4+Z/lC+R+7uD95f0+K3grGVv7q9333538f/tkK0gAno3mvv6/EaFCBkGFq+n3BVCDDotXO
G/OevEwqCmt5/8hfDn8/ASBCsTEVRm6r2ieB5J5OC6tzQEZR/JpruGEGX6vAyKQq003UlWtNM2Az
RKboykp58FN6XmFE7WpSHqQYvo7S32rJWrcFy79YUTcCWtJLlEWhQ2p20zC164F5DX3hw4ybQ63K
b5bRuDA8P9sGTn0lYA7XKs+BUkFQoGVhCRaAEXU2iUIzCLGcGuonNC5qzabbpZJExbhDLQvZahFO
CV4gBnpMGjDZIH5O+ggvzxo1+rECg4eMyR3rE3dYiKnDo2JJs6JudOv7aZd6pGdi6WTduIyktRxZ
DvKze7+Mz1H64vvkKVQ5ehZvmmlthHogVYzQTu6TaoUROOuV8BTU6UqVDGKX4p+nd9FUt0aL3Q7M
iq2aVo9FKLyL+nTJtHjl+R99p9ALylg3E3As+YQwGWZdMSrlEL1kbE0b+JKor+oTRR3PeBuAi87C
YmegZoh9VQgTQbrH+gE7bVNhFsGb1fcB6xUqBZ2874RDkBx7z/gemwHh+EL+AklyEH3jxY+BsMrt
BCX2U5K26IR9ZoglLtDUJgkIavCr7U+QmR+0kWH4iQqMX3EK3CAMV4WA2ATQRE1jOd3IwHSb7NkY
I3rlEs5O4xYwySZN6bNM3n4IIYxW3XnECCTsK9BRkLtjOkLIrgVis0obXOt6nVyMcO9VoBpV+bG1
3M58QC4pwnZHdlptciXd3PnUPBvtjdP0UQP6Q0rpJMnRh0q2lSDIheaV76D/1RdUPVLOGWJG30XU
ftS+6NFsUMn2mOOxA245Y4jM7BsDwrhQadjhTebCa6Q7958WTKlglTdcSuTOPqeYdpGnXbEee4Hq
SR3UaqmmKmiQddk3FKF0EbTCrq/z5aDmGf4zhjuklMG0ljWVOvepSSwRL0e0sIy+8tRWZUNc+mn/
WJjMrmOjzR5u9bDp4mg/gAda1tqwrGfuGYYUxTGsxdepwMW3RF5t2SmsJ1P5aWilfFOn0xuK+YQU
WQIrU1dLYAAC7EZ4drhxdhrergnIyxBql6Wo34wkR5KaJ68335tRP3l0pWeGN9qrw+MAz6pL4Hnr
WJ2bHfJHkngYDf9mBNk2lZSGihXlD6WXr8OsiVbZidXJ0PBqp5AbnD1D9VFpTdS8NPm9/BQV66eM
024T55yuoeyYZMedjHIWSpHs3BpHJq/O2zUazj5COWAFqG0lLGEm0VuB8PWOgF93VtR8S70lI8pX
35JCfwRNXgHEBH07lv5h6rT/zd65bbeNZNn2V2r080EdXAIIoEd3P4ikeBMpmpIppV8wJFnC/X7H
158ZtLPS6czOrA84NapYkmxLFAlE7Nh7rblenBz5wlhQRzMRmzOvWgEqZ2oxFV9j8nkmoAb3iV64
8NmOiJ/vjSqh/qjJpxCB/+FbQ3w3dM+2wTJX6ePOTh1nZVhMt8PJcFGje5iqs48azn3rDezi4Etq
HzwYCdF63n+IZn5A7RyhY+BY6PsR8VNFvHec5inqOF1k5tDeoACkDQMqd5m6hKeXl9TIyIq252Op
aRfckiavrv0cOR7gRo2OTKRv3WBiVkmAcNfFX6bBeOpD5F9m3QZrXePEHIU25oTJoj2EkRV4wRZS
ysF2welERJNZk36E/UGlOgSn4r2vy69+y5zHZgCZgVaD1lCJSC5CSQKViUvaIcnH7GHPSNtUJSET
F38Cie92JJsy/bQ12p4aaw85YvD4kUuegNp8scvmc5UPR17z41ybm4qCduxipqaa/hS4NL0S79GH
8p3NMzjM8hQJohu1nI2hlrN+42fRhxgfrGIU2CAdzBFFeDKFlSANho6S6gQJeyo5B4XpAt4hii5H
J5gzAQjfp28gJkLE1e2HcGhvVSnBliJ5TVi8F60Vvrr1HG+RBo976XPkZ/3GX4UhNCFjhjVpku1D
00UfLbkDJ4OYynoOUKsLj9ARtQsieyhuM7ePaA92mPOb6jkZS/zvbX5vncDfzlqJgiV7tzPTXHyF
lDfeVuEvafvqhHhQhQ6DqZgUwpQEAoT6OzP7pPn1MRir5oi6WqlKaagbBfmopo9deUiZ1rTZRQu7
V5ukDJJX1ahL9epETZZYmi6GAsIT7IHPkTPD22Q2iezTvPERzpXMPbHnLwdzpaVkMo6S5K9CMAZO
NLA8dMzLliaIi7Z3LIuTlTP7Qoqb3wh/eNJHb7qJhLutC5/g0tFs0FTbT3qtU7HrOVdt19IIqZNH
fTbfCiIciqZDzLMAbUxX3KZ6ShGXSDhAN/Hk2HdWTCe95fQZ0hFbFRkBNL0PvykXhDAMzcKydlp3
Jy24spbOmCHwPbQmY7ohAs0/BLQcvQzRp7SmNy+lO6U3tIyyjBYtYA1G0kfca/4y7DucrSNzkjwf
Jyodg0Z7mZ+7pmpI04L85TS0AFxzp/tEBxgRFtfIJ6qhNuJFhDhs1XTlm5E4m/9vKft3LGWmdBws
WP872PzMZP79H9smfcm//ugr+/4Pv/vKpPFPw9RNw7Eg54BP1qGUf/eV8UcuNi/dM6TnuBKK+q+u
MvOf/Av8afDNHXAcJn/03VWG4cwQtm5gAjP48v/819v4n8F7cSpSGL1589Pn/8i7DHlX3jb//R8o
wX82lLmua+lCWc14XpbEQPcj1Lyqg67OPI9MbdJAbswg/DLtQGM9Tm5rrnW/ONWN3q4mq2YLzmlG
Dd7okAISb8kJM25xhB/peAfZya36R7eY95FpQwxksGIxCm3I+rORICTJC+EoBwmeb8B65cYMotjx
C3bF6JPK+Bhihsb2MK57qhgPEi8dU9ddM1E7R6Pj7oyScyAdfLz4y7kY8Pb6AYyr9Jjqfbts3YLG
moVbq0oIv0s7WOyAvGvlDEHpS2ARSDICWThNN9x54IKwZn20lb7PmeEn16aXfiGC6ujlLSJQGhB5
S05OTLezwPtG4zb+iCdCbN1GHsuUs6Q5GqckTTd4Sb72k1zWRFTcRM1gUqOLjWdlB7JsFgkgbEsb
1lXdPbaCn036tCez92GaznjFVnCO30k8l1arQG/MQhlmyEh7ABxMsoHqcvgFvVZeTVUK5Xn/CX7E
IQIdUuRi0+Uc323U8JW+1YbpFNXyqEX6PtLnfeHpJ8/XiYyyNyTMnXycTgOy5My41GCk7aReQVha
R06K8D36MOiheFr0hH70HLndI762Z5g3q2zX+M1KFu5RWuM6G5ODk8Qvhj1j5uPXTPLDYPTnUCfl
KyBSuIUKwNTVTACHzCcRT/vYGQAoJzsYnLs6ZjQzx4fIZYZnRIeS9Jo0QWne3baiXQIRQFI6rO02
ATLtHQdTXxTSIVuS3CVtOumzA5LlSU+ZSHgi/LCwreE3Kfaosbe+Y3BeFcQWA96JFSld6JxdXGPT
8ZOLhmIjHQ3a8+XSaK1n6MEvgZ3eAUDxXONUhvambOkAA9Y2zGCn18lBvcOGP1y6xrxJ5uRVJOmH
HYQfpASf1ctYavOlcrmoxfxoVDBi9bdJJx3TSBcM9TgGctB0KZHyZFuhSQqs4YxnDVRiAazNIVkE
JBgqPm83GgzAZ2fTUZ9kDJQN+1jM9tEMeQXLcW+EYhME2CHC9MMN2pbZJ4qe0aL1kyBlmC/qmpwr
e6PrZHPbESjf8c0tyRB0V2MyPjrhdB5K8RxayW4eDJAgCTaQ+OX6Myakx+NknRqGJcGgpYuuCj78
Bm5BmtN0GtMXqY97R0CE4F0JZb4E95ILrr92Qvc00KKPnu0u/qiZbE0WZyC86tgGDhxwdxb3eUaw
sI/XHOT3ZZzhkRNTOsbzKZqTQ0LCCeidfaHVD0mx6mNIu1V/Fmn3WGvZoVfLgfsKweECzP6MTboI
xrPJW1I76UvT/0Kyya4d5ous5ot6Bzt92mtpchBh9qJeGHU9GsFwloRRacV8aSbkqIxmerRD6lei
liYmi4G9FBvb5K0BXncaGv0EbBJn6K0JtyKwar5fTbYnujGPdGSS/ODePDckWXmzvaHEeAVIPoes
Cb7oHjotXKprO0nGvXpuacBaNpCsHhmU0rO5juP8ABapuulAGDt2R34k93qXdbcUTx+jEKsoeh5U
blk0PppGe6suJo/dv4rMi98SzptdWl4pq5fPY1mpRPb5oottg3chKJvb2o7p39e3hdWxTM8nWY+n
0B4fM91etjAAs/GkddNFAmBzczxlwLZf3EB76r3g011Diqqo9bewhniC5qU3g4hyxjlacnzzbP9z
bg8g0uMP5c8xwatVXMxaQF7ntIN7dISnXWonfyjuLJAyzmDc4tvdVHOyS13nKOz+ca70U0mu06g+
tDcYdvbWK8Frn/Qi3mFE2VRmSgwsz33k9phCLgleaVJiFvWXBiJ1R8SqV7aPTTPDQ5dQwcb9zI2g
/occlIbmTrO4vEZgkHZgAFXp3hof0jrXZi26R1CPWE5FyVR+XtXS3qjFKmq4rWbMakw6050h+0e1
YIuxXgZFfO+xs7XxjMoye2mr6rPpX7psfAQ+FlJhjm9m+N6QbReMDgm0yUGtCbonj2HMe8dN1JgK
A2ZE0aIP3OeuK2ls5+w0nniuYEewJ4Y38P7OjuCeZ6G6SfpT2MYvLT8jzVndvO4QEqgDKs/hVste
Ym/g/gjv6vCoflZmyuP1jiNWyDAJiIM/+aXVtKOR+9lKJ2Ox58hMuB0jhnCyPs8m3fSgJFdj1Frr
xpysTToG/kK32yc3rl4mr+03EKje4gBiNAe5G6miOa3OGhfmoPKg8+AuCSeCMKdJX3HGsRJJxmDQ
AjSbp01MIlsG43yRdslzNo4nr0im/QS4ojWaL5ZmY732Qa8liaKb5hgX2WdbbZHbI2pnEz15qj+O
Q9jvjHjoviFIrx9dvzbNDJ2GjLBc6XyKQpw2c+xY0I4jsbt+dH3QRP39U2Gpp83ZFgIHh79mR4Yo
4A0ZPPViIs/Yau9orvo73aOKTsl4WuB1iayFV6Peuj4QNW7sshjqqT/bT0RUoMrq/J1PuvNYpJil
OFoErT/sXAD3YPJo7KXArSc9uhjSCLdTNqzcEACs1+mbCjurAfGQnv1SnSNyoa2Gjjx3g6OV9uw2
H1juiJpMV1NuL+KpXdKCkIgGJV9pTZTz+DSJ7kVx02nNvsTA9e2hI2V9z5ODTiSbowzrEfdRy2SX
UWo4gafWwhPxCsWK+uuCMCO1X2bb22BmtVdV6L7UueFiT1FUzbz7AhxpgY2JHFSP1L9YojJwUJsU
qbg4o2yxpg/E3WlOwnLDyLhlphjkXNhzbL6lWrLrc/voCqadYY+mp3Y3RTk9dyVH5ZnbPK5ZPLgF
8qk7Zx7ao3pacLPR3KDQEbb7C4z59l6PiUe+oa2JEI7lbzRhBkyMPaTmHDFNPZr19JiI4pg6SEZ8
Fxlk9BKJjTbUe+Ekux+K+u918491svHHMtkzyREC7mA60pYGBfyPZXIUQ8KNsYNvOpnQCtoORvoI
EvvRRxQPZH7Wpn1FHTXKavU3P5lso98TH+BGeJweLFvownAd9czeXs5RHlDPG//HE0OXO5PMN35g
nCaLmJMpxYNKY4z1hUInipurfFzznKMqlf7mx/8BOOF6lmW7kmegmwpy8fsfP0g5WjGh1BuzpYhn
rcnD9lariBTTz4kxnB0remkKYA9IMbJ9LVjVKGzBka3/5okossW3A83263//hw3bgyficq6iaPPU
///+iQRW7oVu4+cb9ebbY3+2qUxSbe9K/X4qKQzS9iwJjoehvegMQgXS7pxPNMENdp+UgtUTmygX
q1I+/fUzU2e0Pz4zjzREKQ3bkOInJgeRyKRtT26+8TqOUDrN2tD6pDUEP4wD7TKLhGCRdK/Xy7ts
qM/T6Y1K7DFosJrEL7o3vllwLm+u5SEZKqdgbTraU5nOl5aty0IW6UyUIdR2TgZEtRrXqgRxvAGh
hb0JuQFUla633CnpeM7CeOdm+gkj7gadDBJMd5mC+SLu7xx39coQz/A1bis2P9/t1nnHFN9tzjRh
NmmLklGAlyTPI+zRFjo1CrtmVVk1g/PgogXTWzLrT87I4Bf3jLRqBErd2S+zj8rr+PbxS11UDNr7
hSkkADSumpuUOMdFyvkvI8oGvVb/GNZF/g1687uT7Y936J9dHsIghsxwDN02zZ+uUxOZXFaYgghM
s7kVhX7q4Edk6eu1sh4vRltv//ptN6w/e98FWWCc2l2gMT/ngXmD4XI25c4MnGlPbuMDfHEnti5x
MZwbNr5bVyTAdVnUZlIs9K5/5LgLkoiGJXV92ttbY34gGWmbF2T69WfPw/xt0ouT6mLQKUjTfjpZ
A4gT17xvzD3EMhpAOYKSjq1jyO9m1sOOUkx938Etb4EG2L2zERSg6lSQciV4YbYzzHHvDfpikvOl
51SV2Zg6Ynq4Kk6HGXOHib/u1yIm3T7qQYe8uiHTLQOimgcIBvdzsjRluYkmdImERNjb2EC7KErM
kQqrVZKylXZcRf7Bd9FscNZ/gzeOZ6F/NCulfA3u82S8DBKXKrL1niMYFbj1bKZKZUWws20hfJ7W
RRq9qKK1LQdiJNJjNjVPdTe99SblWE5nswrPWDWY7ZFOse15jQM7PiQ61l1XPJsFvJV+l4npbtTi
D80sUWjaS1JrbqcyfTFSfyfNJcGdY8mYfbI3E6t237rPTm+c1HGPimU/YWZaCdS513NS4WyYLLHs
hjuc86PJpsXvQezw0XOCI5inhYHLTxqwm139zXfFURq0Cf76SvtD7hwrn5CuJw3dlSaZAr9f+Wap
FZUAq7JRxzd1pBt5240LuUhP6lcmsnGT/81q+2ervq1TcrqulJ5tqj//YdMhlSqSxBKx2CYcyBoO
pnDV//q34sn/cd2UjmEKoR49U2GTfvwhESGkbarryG5cxg+D3dDESQl/GeGxQe5QA61PiV6d55na
AEDCaOj7Jkw+VJUNpnYfQ6uOLIQKqF7otEDDNY8Jx57eFM+ShVDmEGSw1TdFjTQzfgW0Rt3UJweX
ik4g9FcLMd79SxeYlz5mqa7rJECUg4okOzQO0n/ZnS3e/85HbuJNewy0+yLnaXIuk9Z8IRDjmJRi
M1qU5E1+sOV5HkYGy/2jepI2dUjlOMfJch4LmhZYV3q3/FzSYXC9m5kAqMSKD2TRPRrSfkbRsHed
+ADYBucYZoRm2qtjE77agz5LRqI1OjZ7Pwf3Lh7Rm4Z+gVlzSqK7dzP2xZPRSZrb6AS7kdJLN6MP
m+0C7PChipJDPybkU3uY7JOdi5BS9RXUj9NxCd/0sf2cO91jBqifod8zJHr0XO3ZG1MIKjhufBQt
rOCC89rfXQZ/UuBwiXnC5VSkC2H/1IHMzbIdiynLN2TPIaLLyJcnmhRkAOemWqIU0xJ9X6iYOVK/
EK+N0Xpoyi0QrAf0ZHhD5v5Yc8zrORp2wjl2wt017cUuZngc9kYd3fr+1GTjOdQCwBnmXeXGv3iM
j8q8pSWnH2Mreprc5CVW0y1p8pIOeQciFM09jb/c7m46kzWvogXQc+dTjaqioqvHc+ejEmZVreb+
rQDmqOnNnlCKN8nKn7GYYeI/CHRh5eRiu7UpPkaMY2vVvfO18ey5/dnouiX6p9us+KIOqTKJd7U2
ru25vS1pjjQW82ubaof+i1OOlyrUTxzwxkEAPRzWqhrzk54sEI0a3D7m7W1gdAQZADnuh7epG9eq
CLIb1bKwnr0YravF/zB6QMu7kJyD2AoGBTP3TyUtutZ9TWztTO3eLv/6jf6TVYzCTf3HgNxvGj+9
zUNQAWEdesKFXOTeaMREKelrDsNaXeRWO56Es/PL4G+uL9O2/rjMuJTP7NCGYZLA8NPyWQnGiqbo
8k0b2pcMDava51y4rGm3GrBFFGl28Id2qfpnpCUtfUtsagqecqLxQofT5EaxgLN0s4lajpYVRXZC
W7PWjYWqxQzn1aGRAkf2RtVLLo1SOZ5UdyNP3OceWPxQMStjyRiiQ6fBbuqdNahXOXAeSkFZ+9n0
FvjOMYRQQ14axz6V8pIe7EzHjUaYEBddnNNCzIebOrPRhq4aaBWT1+HVHc5wizfUE0U1v5lqM8p5
N2Nx5wzzqm+TQ25xHodJM6bTPpOsG+oeDqzkRf3O1qxfZkO/xLN+qDrel+RVk+mB5Aui/ejQIWcO
Zb0yHVbfOgXhPu3lqO9bLvuGk+uMo6xKjy1WUtt/ph/IHdu7z6pDESAHbcOQ7VYcyzn7UO0Qtx/v
cyrzr0WFKiIbD0ZbLI3hoybzuh2ygwP67Gaa57dMX1mI+WgRQOtYaBHD2Ja7UpV1+CdeZp2ZwjDd
ByRNsPoNyC8qppfo2UiKgNKc7iZdoKDSDyVJYFMsj92YvHSTPKqutUG/TnWbGLmThCZWqgnH2etN
/dKeRcWSGBgGop0u6abF3Vnt8BH3xtDbx8BnssrnpTnt0XdHtIvqLjrktJP70TmETXIzhDOOpARG
vh9CLEjFRq2+qrNWcF4UbX9vDKvrIXbqHt1peFOqnZnmjNEBb9upVbejSa778cFkdGDM8YuI4gOh
1Bw2wxdBnlOt2azQdF8zfDaTjz0/Cfa2bT+rTltGznvN3ZvrONcFHfiU7YPqsgwf4sq5UwWTkU4X
kYrnOGDs6ZukWs9vfchWRzXR59lO6wHve/QRPaywCFIDiYQeJDO9trZNaS9Wq6DYUN3uynLaXy94
hh6qjIzYhseB15PVS9AVEHmOa4MDWCmPHqw0eogLMxu2avPJRcsJ0j72DXr34E3X6OurC051X2M2
1XLk7NBUdGvGjBEE7YVG9pd0ZsITzuykFYv/3K/7iq4zy7HqExLY/f7Xq5ZhyT9bPqRte7rtsIhc
q5gfSqGU7O/KFHa2aeT0lje8kDPiBJK1epq4c0fYpTqMul12RxuTGc2ALT5fqt6zurCaECUGQGPS
cT1axMWQntPEvi7b128gzdcqpsCto4/Cm95iVznixiOb94MHX1B3UGCnQ1Lf0Q8aVs2nRDMJ6IGf
PUaauRMKIAzASeByhK81dtPGqkrM6l13yiA9rwMToZBdUjK7GKmL6JmoM/MO6QwiIierbw2zeilr
D7JHXOo3xMA+1gW90Lagt6lb5XBzzDmjL5wQ66xZrAeIZB5d7ridLoQwhH3/gegcRTc3uFpfwtna
Aj1HtoSQl1XdEe1+ZbI4qTXnIdD0o17VN0WNOcKlCumHi6WPZ/hgGyC8MAF3faGYUc4xBSXiW80t
qJplhaJNLYFelx48rkh1/zXSezCsh565RhpjE+K7qTIpMNXRONol9xrRtAUzAXVVJFIc1TchxAYq
O2ccOgMa44TEHHfqpCGaHsGfs7GL6Q260Kqjb59NGNhJ3d3UJVVQ0Z31u6hC6mRMA7ALNG7A3IMK
0XfbPaLzOKkbupW/lv7/93fH2m8D2zd6YHUUhO1Pn/7PY5Hx3/9S/+Zff+c64v3ts0P0VhdN8dH+
5d9avxfHl+y9+fkv/e4789O/P7vlS/vyu09W14n5p+69ns7vDejJXwfN6m/+u3/4j/d/Z+5uCM/l
Rvzf5+7bYviJ43r9B9/n7Z7+T8OmGyM4l6t2zfdZu0dYuDAdwzGl4UnTUWHhv07brX9y3jFcKSzX
o8unwKu/TttJH3eoUF1uNpezCv/q11/8e+fwrybujPXVueaHTpauGmoAtkxLUAdJy1IFyw8rypS1
bZ/LyN1VVvKESA4wAxjRJteYvnnFgpX/4nIAu3M1TAIR9KmwtPGETeaLRqW60qopXdORU3z3/q50
v4S0brbWMm6S6HM0QxIs0w+gMtFmmjwIYLgoCQUWKc73qdc2MonMR0ufV2PpWvtSr++iHnVVN3z2
ax1vQJ7UtyBhH+kHWp8mCbuiQWtEw5f0bIYYTs6m5OQ+mpXBfRAlWcx1CwgyAUMQ1O4dMPUbv+6J
TaIvdmspYJ3t0zwPamulFTJblIaMtnkiG8zdzhPbjH5fmJmJtysFvh3MR7qvy9hBN+6XwkId4LxL
B957E/bvkU1e7Vzbd5HXjlvhItYaZ9Jo0wbTNaGpVAiWthcCqvfQ/jJElnYkDXzJwC9EXeCv/dwY
Pydo6ktLHKgJs1fLc/ZFE20C8oc+jX6ub42u3boWSVkyS+alzwlg7VO9G22v3wY9juPalluX+gy6
s0/zu7yn0MojYhEqb4yWPfZZayKSrS7lDMvFJO23nOZ9nVgbkW4nJniIwpv1aG/IomtWVhTiwC2j
pRtOr46WmndT5+krCjUF/suPZGMR9uKQwlvnXyjrP09m1EEohZSXhphdfPtrlWP4bVKnoXyOkVSZ
kyTMGCfMNCTOtkhObVObu86xBmg95y4zUO0XQP2RjBm2G6/TSNKyXJkmzXqP9s5KwllCeCs+LItm
JnUiOon6Lh417w615a1zSdo8WM/eeEhHEAVzGr5SufUsrjpbUmLuWk4iwi6y29wmJSsq3mFfYCoN
kGol2DnXekwKF6U/AViIGvt2WDKssremaeyHSs+xuAXpKrbqHJyNIqzajXUbIbrue/k1p2e6kgIt
mh74Xw0nGjZWAqcvCdxomUQTlikjIjpNk5/sHKl+r1x2dmAbt5z/v0AWHTepaA9JMBcokWEuFkO7
zbRiS2KYt5/pcE1gTIrCJwXjvgya4JMTbywspQZdy13CBbauDIHL2H22GTXup9pFsG7628wsP9V1
bx165Mp3sfEh6pFUCK3zV3aO3J18YazGKAxKKeq9YwwoodEZYvvS95kou23p1fmybXEbgRFdCDJW
0TNmDja0N20kP9vrs1+CqUUiAs9sqawKOxyJNO0BLpr+XY1kFL925XPVTbggM3edtqRfoXK8HzIh
ubXRbipuU6hjASLfqhcwlUR+IOA4uHEdZ9iQyXvrILmGGA14WbhY5g1mg16CgqGdGga2bXU7SkA4
Ti/WaZcGi2hIA+AKyTOlLsiyHjmgjd/wS0RHlnqctgci+Xpg4TKmyblhAHxD7vzebhi4VT5XTZx/
MRjebIYYLkBIcBjqw3SlF80nEm0+hK8v3STbBxGmOG+Eu2zr7y6TSafQ7IXpA331p2ozxtkbz5tQ
zERuyyLCW17Ry3BJxrBlQfYTbqZiYOJXdE3I6euXEXdb4nOIaZQkoZ8RS+jh54xFm+T5FpdzigU4
bWG11g2monNd4CWd/S5Z2s6YHLVzQN0p8zzamqSIimbocTE5lNHhTCRYTMvEqfJbu0NoPyUdscjY
ozgNcIpx4lPdAKv00qRcCaDIOXkXS2WoGxzNxRx/73h1u4gTQB6gkvUF3ad4NWnknFYzut3smThJ
ZDOOjZwiJnxTh/knqvmuMYE6pEQxwbH4agcOjr4EyrEZBLf0RPHfOfUXZ+T6ESO/ZdUCFgHd/JS9
k1WdrpO8nrc1+CK4fjchsWN3XmQNyy7K34rRu9Oh0R2TDq18a7TaUu+xtUNniEKectEPGHfrAi4q
EyKceDaRQ9r7jLj1NhpJsClGHRLF8J5IYIfTSNxlE1nBhT33tkV5O9ce+KTWICRzmu7iOGRNyrNX
4WifNd3fGwPsyMCm9R2YQAW0/qkaO3z83gLVo79La0OuCPbeh2kTPKDDOlfMH2/nkTO8Jexk1XcV
Pr6wx0U8yofJV6BYMuBIxdLNe6hO/YXsKH/XxVgSGlOOy2Fy4NSUxrT2G5EdddmC0jZLeyVISeI0
BH6xEPPJT+p25XXVHQHKXD42vsE5ltMpMTIYuBOj+AgTaQspHii49HauwLKX1ChKx9K2lqYHG09W
GioorzLXIUoJohk2RdRtcdBky2tCYNVAX8lDBdFu4nbX45tyepTWkIarZe/gOC6BZtJyYk9wx5LA
5vSzO7l07frqs65DUlGhSCuJaJ2GIfEunW5yhZsMJNqZ140xt+I7F+lRFBOLL5FjA5k3UVfeZU4g
9lYNKSPAreg03Cb2iB5iSCH2BtZxLr1hZ2okr4cRfvMow7EQbXpfgojTWmM1eqDC2Nkr4iEB+ZX4
ValaoGKCbR2haLEjz/AIi/BTpCMsgle+TEix2cs222DQGkigR6Xs1tJbGx2efEIASfLD1wCUt93a
IRtwBPVv9AQXgksfKzTdQ0c6zqZ+0CKcHaFlqUTk4NEnAQYpB0FSjl/2iyEci03dYY/FskAilnFn
+8yswji2adb1BBeVt1WpjXfkyurMYOxtlxT2yhnAavIss/smogzwEnupYZULUu3BjcJgq7cuYEDN
gdXazekdqO01LQYCIFOY29VYwfJRBrQrRBB0adw9tGAHJFKMTTBLYwYsVUPoChAE+qXTLP0QLWKt
wiO62v1qthOGCXMbJGH1DfZ3/Ugo4p+E2YtOiyScpn+4Boi6HWjhioYDV5mGVdp0zIUdosbMuMzo
I1pf4oQuU5xjH7JK8rVZxDZ6q29svZt214c5JR0WpuFLkg0oHOz+TZt9fHZXBqNORszKTEl0FcqM
l9lzt1E4C2eEwCrCAIpUxLGdOVUO0dUt1y19Vzy6orWgTUn2gcRGh64p3XugTSvQlK8tNTjRbwAo
rk9yxMTD7ei0NFIQd4ydjTi7TzCSN5/rzMF01OjQMOrPftJCd/5XBqsBByYmA3hNK1DBoN07aLoY
hVUc8RR11e63YOLrR789ZEw+CczC8aWCH68Pzb8+mkxL24JCqXs/AloCzLHwzpavx+TQ+8m2Zz3J
OxeOTJ7Ei5yw9VVhw5htqV9vDVGerk93APlyjXz+KbHRGuCUEmdGEvf1wQlCidvfeRqVNVEoA2Ff
BikaAHXbj1ENFoazDHtr3W+xH9XrRmE4RV/zteuHjeDlTfR0JNccaKVuPBm9AXNPwS773tAAC6kP
yVwlum6u3OX1bb1mp7vM1uASXR+vXzBEcZodOEq5Of4SVE5BncnD9aPfHq5J7leYqNCzpaMicWjV
QMWS5FpaKrzSVg/XT+speddLlT3/ry8lJUBG4XXUWXlefnsZaE7zslxfq8a072yTjrz5SFLvvAtt
FD7+zHTAneOcXcok7lk9NNcH94NuJolSQzGxnwkQzQFnlEJlGo/9uHApdjY+40ninn59QKU67Miw
Km5JA/ucaaW2I4Zd29F94ZqLuD8r3ErXmPPrg9vTGNWd5j3VZ2ar81DN6xBe5pXaeU0nvT5cqZ3f
PspVRA92A7GiWf9LG0LtvD5II2e5vEZ/Dj1rH2J/VnWoH7HKD3ai7khia7AexYwfDmPU2ZPDdHv9
wx6F9M6qoLu11WhCzJpxlXeKxqqrPOnr6uH8ixF6/ciYXPzQtfrpfRtcInf4nkJ6fS+ub1SfWEyy
c/nwLW7UvybpwEuVkeGsv12gMzTi367XZiBSoCRz5IcoUok/g7J5a3YVJuTrhTxek6XEVDWbmoLA
vb4g1+TW314vkPXEIWVxF245Tnx7Ca6/5fX3FZH5PVH5+jWW7fzWrcNtNvXLsq9JTdStr2RlYdAa
mbHI1vhkcCJGswGW0aypvS0mD/osfmmCYOGaPRjsNgaRVHzW8i5axC6yb3Omg+u57bvOu+I2qLPS
YXquk4QF1g2w8RMTzj7ugWmcaJL/9jAqfg+BxvsGmI6HjnXlzNiMwEHoskCGFtnnPsThA7qo0qoj
sWun2uHspoW4oQUJy7FBNIDpbEUjzkVbPFRQPQsSGEsxmyR8ULwbRLXPXn4Y+0Oc528ozC56YPRI
17Ct0Pp6YmYQh7AJyO19Dvr82ZS+QygSt4CRxUiV8pRkhfGTDsWFMdvtMEJzIEsCex7TB6e3nrqG
k2dN9X5DtXPbSSYV+ozJM0i7zeBPlD5M9ePSLPdB3R5aa3A3QRp+rgxU8KpQZfBJfx2k89bQ2V8D
Ha2eKwk7U6mOE3LAzH2MLQLgaETs3VeNPsGKyLENGd3D2e6InJvcftcIcUjrt9H85M7nMsVN76s0
9CpL7lCzvnIgwTOGyFFjeHVjCsJgyeNY+i6GoCTLcOb6pA0GNdnCbv0QB/Z9np4Y8X3FBDYzjQtZ
QNPgpekoVkiQhA7VJXcugW2LUSr1Y3l26y0ZDOuKTOUFqqyCl6s9JTKjThgBRYssXfmMLLoCYf0c
9wd9vPhSKi6ScyAGdtHWNbeEgR8Zi19IzbyUZfnZTdnrLAjBuL3rhZuA/WsL8PLKSP7S2P1j47hf
el6EOcTp3w06F6JjP9Qp3dJMP/8/9s6ku1Fs29b/5fXJQbmBxutIQqXrsB3h6DDsCJsaNsWm+vX3
g4hM58lz7hvv9m8jCAnLtiwhWHutOb9Z5wwsGWcFspl/ZCZr6j710U8O7b0dIoYV9Jmb3AeNmIO0
GK3d2JtPUxhCk/GZrRbOe8Nka6es+qTM2IXMQZ9Y9kFc4eykue+nB/KFP9oEP4Lf0RYmPoIuqXNV
p2QEONW2UrG9NeoEIbQDZkDqjBmlBuIDkzF+JFp/b7OZPRBvYKFUENf5BNvIy8orDGuLD+FMyuol
w0ia9Uzae9SzpTJuAEQ/zY37JTP8F59Z2tbkczQjTTwREYq/rYZVIIFU6TiAs4EhWNMcGqG+VVXx
wLPcGD1mr8jARV1ChAgZ7RPRXc67Ca8snZIFgsLK3U3mncbbECG3z20KxyzQj0ZP0qbVoxbG0bux
bAYqzqr+KHxExO23eUI04oTgzNr2W8PAaTO0wPYYiG0Lz1OAoyJ3040ZYLekTg7lrL00ZOruQgM3
A6GXLHrcqnX3oYdQNq77Vx1GTqNrKnBMbL7dzOlAKIMAo7y7U61HbNESvbEAACJqZS1PLqI0Hluv
7LceMHqCCYpdajaERDa4VnnVaupkXL1Mey8KS8cOk+JxIo1w09rdiB9Zrw9eTyxSWn7ktYMKWchv
nm1C++39oDKM9w52EKkm/Y2kxNpgWCWtPfexAkgwllEPscRmkJUlDxOq34sqeuTD/cHKYMDLIvaP
eiawWboayuBau9LN6CrWS0IPBj29A20O3K6xDi3SCD9ucrIMzR7DC7SjfHT36SQ+qCwgzKmeIMr8
zjUj4zwWz3hQ71kXz1eGDeHTL6ishfqwlA9gtaYh0Vivo9Poh7nRX8okrUA12xflmsaW6InN6BE3
oKyfds4YYE7nMfCiYUfmzHa0AVtaHkDaAqgRgSU4rk2wPfXGT/nZUseO6IblU5JMd21JN7bI8Ivr
nW2cKWCfuWoAswlpBE7lFRk8LNXc4apS+gM+/jehW4yLHYcA9nUekDu3uo/amhg4MHoFMFek1X3W
IxOOaQt0SNHD0PsgYwdGmzCcLQFaaofcNkeiRU6wI7+1dKyvOK1hZOLddKLmg7bHtG9GubPsTB71
MPxScw46l379EecDPtGQy2fRvMd0UQAOf3jpVO208spjRBREdo5qus+wcQjQmoV+1TXq1q7zn1xi
rlpOZPtiRax339ACv3NJ77fWiCPXd2xMOQSVpj8zR0yMfsm0EQPXxpSaTNnW1my9lu7VPm1tSlku
aXyQWgG3e6ThlcLAqxZMda9FiLV3leffGb0itELjLENVCxNTxzzV2V5CPaq9uapxABJ7kDyWKJUm
eWgyp7gR5QD2rSCcV6nBxT6EVNG9y1lYbztPEpBiD9aut4NGXVfhuDVs+3szuiV1JsPJqsAkM783
ZH9vCsPf+xW5Mxbq5a3HU6u6ftqY9M9xc6pzXcUvlV4TqsPQEkVp3A8I8+Z2ug8dhs5RkcyBNUYg
wtFKM1K/tdWcbPoauEsGXKvSDTIwTPFA/LQLjDpLj+gBLKserjThvcW+c02WOhdcGzRRaT+W2YzL
LM1cmqWc0CLV34UQFVQjj0MSEgFejDdT1NvXyPB/JvNwmNNhurKtweHyZap9fM5Ab+xGwskSzhJb
TQAvMnKM6nMVfU2coOhaoI8KNI1UG9sxHiIO/dzYWzk+CXf4kVnZY6WuW3JWEAMRd5Wr2N/2ymTN
tMgSCzQDiTA3JaBpDKfJ3dQfRmPWz7TJkA/p2Pfg+oPBbpDlJ+ZdXGC2ye2vGf3tTdtzTK0btxd4
9EoAm6VE0Wc8Yu/F247FALBeSnNIqqgK6AUnhxSU6ZRkXPyjj2IM5SUcbB1HIPPPVonlZDgeNSu/
5jK3zWLl3+DvxbY0ll/S/i3pLqFZO0FHSbRxZehsQ8t6ajoc7xK6Q+dmr34IcIlZRHOc8v5lNsY3
6qbAiJaM3mEzAHy5D9NqZ/XULU1yb+U8n9Ydfo6xfaJTeaUVng3PZwEW2K+OM4HtIfaFhfJp1lle
YdJ7J07toarB83Rtt3Os9E2a9ttMx2MnO+RMo81SU3HUeZ52bSZ9CkKJEJNRAZbjPeE0nIGYcSPW
+5oSvJ2xDa2n2g5Y+Te0TB8sUju20EwCp7CCzvBxwRFEYuZpvZ/npZU0FM+NYVaBcltJM9M6Caso
aHmoyzSS/BcL+xaLAkFiHta8qvDFjoAiYJS48vQMWRirAQRRPREaY5PVVzGSOMSWckdDpSXL9bXs
+xLdzI9adiEQBIhcMjb3SoBPlbr/OsgSWAQwyGJL14k0ap3EAW9pmCtjunLrm2GmaeE31WORuw3r
qwmiv2G1527K9XwjI9md1/t6HXW0mrBvPOct6SXN2kcoklSd1/ufm0TGnC4czvRa6WL2MOQBaTXW
MRr/pJbzEzSdX4BFkjWbx/EGcfXcLL+oHMt7ZiLjnoKH37Ds+tz0YFWA43rptlp+aTo6eXvsbSJU
dPJ25uLFo5URyNwnas/NWWROqidjt8QbXnozTo6k57pSLZEsXQT8Z00NRT46sMZMroB9lId1vy5e
UtOeTkkhhrOlRlwlikJwnhxjN0TE0WK1VwzcmIysdzGKEnFWSQBcS2sjWZocsV4X8ghEaBPV5LUx
7oJeWc4gl5eGCEAgFuFrysdfm7zTk91sziBBl4W97SfyPIbWg9HlVGpJ/ugMZrN3Rkwu66aW5Xie
cbqkidCO4bJwTlMiv9D4/L71ua/Shzusu4zNXKx35bICR0QD+EDAPPl1/3Nn2RDR4JBVri/Wn3zu
giZD3ao5LI7mUcZc3UOGRY2TKlQEXXfOl3ZWTRg8LCOiyJ08BTajmG5h5pVAMd32LOu5Pa+37OXu
emt5RG163dHyYRC2nd2gVbrzLMyLTqdQiVoq9c66afAnisbeUrCZ50KY5lkut/q0jk4uk8++9Yxz
mA12sXEGMsPcJrtd96URZ871lgEEBu23oMFZqncDO1JQOuhPPQ25gx32pO7Ub+uddbfdld0p4x0D
L6Wf103z161/3KXgRdwgoa2uz0+rRotDdme0/MG6qqxfm3X31HXhaazuVTsDHmSZkAF7T28MO+Yu
wYYmSVtsMoqELQ4MAwLCopGdMEGJZbPeXTei7uAkNg+Z5EpMvqA647lYf//fnsTyIgnPcQHCLs9j
/QrxioQ9UDLHQ+YEofdo1w0UzUluVSwj1lybqta/FhGLldkF+pTEhCCkBLg5E+Y3fbTCI1oYq5H2
DVwUqDgVLW2tp5vdht0VPvkUnlD6infqjRpom1vTQDhUIXZGlUCQK5+qjqMkIycvrsiKmDP0W2JS
OnGnvFwjTjvKfNYShLOTJNMW+CSmem9N9qVjRdONpXPIen4c1rvdh74bWW8e5tBOKE6iC03fhj2n
JjGeKqN/13L+AtGjMoxSjVcBZh2TUo7cnrjxTmScVBF7adAvawGgblVC/JZl/Ivm4C8JyP+KRjBD
ISNHXPzfi0Yur2X72v4d0/D7W/6Ujdh/ALwixVf3HNv2TQMN62/pCM6SP3THNtGA2B5l46Iy/VM6
ov+BNFTXXWH6YBRgMvwlHbHEH76ve4ZH80R4hrCN/5F0RNf/XTrikxrnWYZwLJxo/zSDMZ7xcooP
cTHC8GSluX412Eq/cruBEzInpEhPBIJfCQRT1f0lWbridotPcbOe/JW7BMHOSbVpRQL0abkWZMtj
1lv9cgn5vIsqY9t3DRbV5WFl+D0JbXlaQ9bXZPX11hq83ihlnQCqfe7+/Nq6L2cZ/TuPff1KV7Wc
gKzs0qxxUTHF3D4hOcEBywvT+KUvKmOf+5s+JD97ZkF1znRGBZZoiq3XxvwstcRJlWafAKms4mAW
tTw2vo5PGDRaGY3j0bC13RBr8SU3kzEQQnz0naoPeDVi+6opWiIzGuCJhaOf100bciJjcvaVZQ7s
LGvkU6rzep8kiPH1NQrLPcGX2oH82N+XUH6fPP/jLuaS7zOYLmJxx1s3J1HUickAzGd1vZYpBpki
UL2ISV+uousmd1iVlgzsNzaYtjx08dyimN+mJkzAdaPNXIs3602GM/KY8zdXRcSQqAc49fk01ucy
L89vvbVueB7dvtUHchm4uNdLDtXnZt3XVQwVGOsdS8J48aiCGl2mOildTJLTmRpshZPHAR4UvLue
R8m7XkXXjc6MGAVrfxyZZpGgIUFydrm2n/v4y+gn47kaMSfN+j4xmpFmNm1nugzT4u8FL9VAOpWE
tMyIf8YZXw8e8ezgMcJZK4CksPbMTKrjeBtpvX9mAJ6yYkv7oFRwcq0KRYXe9iCxdWKgCPkxisTd
lLOPDgWHM1cU8OPlMj4aDEQJsjbe/Mq7Sr0l32tJ71o3pir0o+712/VeUlXe3lPxdUofmf7lMj5Z
N2Hy561qcnrAww/MH766E3M5waeKWG76szVwt5O1ZISqvReHybFEhnn0UxX4YdXSocvBTC9l6CB9
CH+VTYTuUpDGHvT2zvQ//JoUEGIhaQHMy4X316NlEQFVWh9pt+9j+xKiMW5169indsirq+5tGl1I
I109MHrzh9ZaE1Veg94BuSQ5IxRmNZKTsyrmaScJEKRUT+WuCBvUtMvLISaPz1K9rNTWl8HJDLnX
pXz4x99eLjPMiAXAoQsbDQ47a5FuGT6R5VBCoGSzfjZxadL6Xm8yGKQCKgE0uNtiGQnYifaz6YmI
0xDNtjNZox2l+ND66N5j34fHP7KqgjQVzCECllyDrxT3yHiEihmOKvkoxpS4kh7fudv0T7kmiKFR
PjHiZX3IsgQC84hjOES02w36Gd8Zc5T80OrQ/MxlvDQvQymh9WRNmUu8nzdBC+YgN4leALblleRz
hBMS9FDRqkpSCBB17wxHl9FWs8wEbdsElE9iLHII7oJVIGC7iHDI/rl4MBs/32tj9BZNHKBV78PM
6gQD8sQ7Zn3CUgsiJQVMCzoNlbrB63e2ls1axK+31n3eYPRBJtIf66cfK3Rzrhfj1LKyRzsljGgT
y54mCvpGjonF4mRhf9UNiOheAy7711Miou9Yw8pZz0HrLtcHg2drqC5QrxvLWmNdcDBlgC6/yey0
IOBattXRrR0E3SVv53os/LppL/NsJfqjv8wRjQzWeJlYQWaFHaAMGImRSY95pgeFusTedc4sF+rZ
SKHZ38SSM4S5jJqzCCiL5d35hjRZwi6vLNnak21ehmQhGzrRkzDv5wLkMxgBzi8xouicYKh1CbOe
39BWXUZbpL/Oy17MypogeK54TVIedUNqBwy69xrai4FM440t5XVSAe6WibK3gAMy0MjuRD8VTIk+
J9GOjlG9c9LmilEMWsclM/MzLRMQI5k4WncslA/dfMGuGng1WXVxrl7vkjv/s9YrRViElNtp+VUd
Xrez41rvU2YZQZUU+WWAgHyB5Eu/4+xEXHjHdKkZ15vrxl12/rpltilyIk6bTVQ525E13+LpZ4pn
U+hG9LJPlkl2x6znxWUyVHFRg5BBpWGyLTpk46IEXFdOnGbGWqWnsGCqgM6ARLAQhyiBKLNV+Gdd
5wwbcRTt7ax4KFtSkDqLdRKIQEbxBBgTUF+gDj9bKYZvl8kJnj6uBes+FDPmzs+hqxUD53naltMB
n+7JLRcKYd3juej4xB9CXzKKGdzTQh7qiZU9DsM4nwnx3AwTXdg+tEOUrBPpGJYTBV5mnPCCg9O0
owPIg/7C5Km/+MR31GOQgVI0RhnuBb1yfbu+U0Wj/z3XNKYQOlgu6Tf+tuhonLWRehghkmPov+mS
PjqqGl7MpkOYcKYPDhx6OK+b0pPpHrv9s1oYv8kyiM+XQfy6IXW8PHuySE8OLAY3XNjBv77gA/As
EWnl78043BauHK5MI+H81UWYFE2IpI3xgEOYDFq3fzWZkDUKpCxQqa9JVL1OLcWbNTTAizVF6N2k
M/dlDDm5X8DZLqljlr5rJwwZoQzCcXjOHZIDQqFSslO+TlneBo5atYA9GFcEcAg6zxl+MiO2ANM7
9deiF49ZOCK319r5sKhOnVwGLf3wgQ8jrYbkGntPfjBjnGEMCg45gOCtk/jPhZFcwbSZjsKy9nKy
PlBn3FQTYxqFiWTswbAivZyfGz/Ci2b3e2tGnuU29bPoichJ8me3G4sbJmeFRZhDmSzR8mlsASZ0
b9pMv9KTCvcxCDK3Ys41g621qJ8CQBkg2svimLqE7wKiYAnn1ce8Zkqdu1hdqjHfIY9frgOvsmqj
rSZrQLmVmTEWD4zjmHXmXR2Lp4IJFL/ZjQt5GyZ02Jxuufr4XFrmnsDGEMiFZ6OBpFxVZJ6AMkGl
SgCRXTwmpp/tZDIQ1zCPxnPLNcnr9Q86uKQJ5tqPTrfEvs/rHYM/sltnQXhdSPU3ip9Gz/9Ilh8N
WrJE1vXRIZIMf8oepfNMkeHjUg+KOQmqqjtEwH9qz4guozyFKSDbPGLAkuiEo7TWt2kajPsefvIW
zKYaycUQZh7Rz/teO1UMk5S55UTKse+2FdJH99YEy3uyh4mX1w9fvco52wTLM7BJsaMUSb6z7phB
pw9ZUrQLRA3pXuGeLI/8IyRtXTAS+i0cYPRjeo1nBCoohcNecyC9ImZ+MuuagJhpzrdtyZSj84i1
I3uM0D5zW5XC2uejvYtnNzkkcfnSM9NKkpRLHnCR0m0M2kIECEGDxsep9d89RRiQH+vPg7PoH8TD
wKDmaFfeSzYVxDc4NvwJKMrttTB7tQWsiRZ4rIZrhYSyRNJFe9fAueJ1e2P2X3JvuNZ8nmn/qKL7
TKDcER0Ke71nFhM3JrPU+MlmyJDDZTjOjC83SVLddRaNnypjqGgPPHzEoLJzkva7y78B8dmSQeNI
sHHI/Z6Qp8idnNOrzoFHZLWS7i4Kc2uwCJc2+/spipEaLpSbxiSY3PF/tlHDidBGMmFXbnYQfagf
NH0Uu2o4jqG47dPK51MMCy4vbADKzOM7l+GiVCPDJz8j5to55FOFRSd0p12MjCAaKqbA0WYo+i+M
OX5qmjxIgz9cbz16/EQ4+9XXaCzfoljxtAfaMExZMPnxxmxMN36rsPXRlFAvhm7nb0YnXntSKAaW
y+j11LfGp6ULGIXWeYlcInLcHe27eCLxyEAhTwLaWNBpE6yZ1rDdfkzTvc1lgyWWI0mp+gzeXW+t
D/rcV67f+ZnQ+48v/6dv+f/YVyTNta/JZJlfdVCsftHireWKa4yLlO0XSH5Z6iTL5vPusBLl1/uC
mnGPxvq6CcvmDF6wOa+3OqHLU6TT92HMrRWsGdbd66ZYHvX50M996y0hWqq3//bLnz8mrZzfv2z6
kvWU3Z8/SNec6DTFOnlvPKvPB/7tF3z+nD4Ll3IRHx6r47/+gIrK+RDm3Ymhn49zrv6aLte4ZK3g
AYjvsgbKdL6utted6+bzMZ/7qmlZ3X/e/8djXBRzmxLFE8hY8tqWn/+5+XwsMkMqzM/762NWqv7n
vlJhiSaDZ3nkf3xmyreQvXklmX2fPw7aSbfPhvRe2o01B9Xg3hnMgzFx0y3vW9ofnxuxVF3r3Xqa
6s0QIrjFU0Ct1culjfL59V/3//PX7L9+yvr4rImZT44Va1kb9jNDm6wQ+ibpdeYD61I4Z/Y33K43
Z9tlUTHWhFqhGT87i9JqvfW5SRah4OddHRF9zsn0+LlrvVVqINVFOw54I/7lG9bv/0/7+MQkdF7/
evTnY3Tfv5dEJux1zTLOcdGzacp3DSBNoKTm/eJP/G8L83GS7//3/7z+LJKSfMWuSX50/9qPBIPw
/2xhYp9TP7LpP3zT7yamZ/zhuwCjHH+xqi3U2N8tTM//w3HhJhkOxKGlg0mf8ncL0/IBypq+QRfT
EsI0dBqfv91vtDDx4tHYdAzbELrxP3O/WYvL/2/eN/BZOvY7z8EDx4Tn3zA9lrBi5u9hdB7GIC2X
FU+2NoDEqJ0qCT/Gj1gozc05d+3HQuJqnb0yPurgpTRoHtownsqu6RG+ojvQ3bDDQV+NJAlRLiDQ
xgFmFaw2JfqyHLNInKVfMq1zAnRuBFPjJs1DnaaFn4SnoR7eG5O+lJqxGv7VVf7df/87i8gEff1v
fyevFH1kHWX1giX6BxNqRAHoZKYnTiEK+yV0aT8mWUECB+vFUPcbDNVgaDs/coktZvkYGeyLKs/G
EdDucJjmxxJffhla59nRuZg3DGrmLE0uacPqT4QB+kN1Vr7xJDq33Rqq+lJq+htrGftu3eQF2bXC
H/Ug9MO9TaTpaA6nRFtqZlkv1/EyKASd1v00Z1Ac8+o0IWw9ooCoA9D7pEuF5nDxW2x8Y2K/ZhbS
4yabfJwXzeM6sRLLDMun53MucLr/NaZaey6kh7qnWbv/3O27YAjnImIm3FkQIAg/shY557qJE9ZH
oeEzy196retm7UdbYXg/sl7fh05Hv8SgAt1XofVSHaVrvvcV4UiTjQZwHQdGU/2t0hM/SJe5YKx4
zUrfDclL0/Wz1CK8NgKhQJWxaBuV59DxQNsBCHb+YdicybrqPs/GhZMae3tW6Q8i7+nWVgUx0MKS
gZNxCSiXu3On+3/brPs06eIPmNyjLMr4kFjt3bg8quXwW6RCR3OMCXSicNtUuYWC1KSMdA0evKG1
ERH6TJSu8u1zjeXgvN6ChWCc26/YIvp9R4uGFhUGjaik2M7ro4xmOo6/Wqk+I9WWj8Nu0HADeUki
KI5nH/x6/WpmKPnXEfo6TJ8s417v2DXr5r5g+HcF5IlGbNzLYN1IgXDdiqrk0msYGVXVMhSX6nnd
tW6iaOSLxaztQVTfz/oizcyVQiy9bKT3YSzq47zE6BPZ32UGJ71CLuRwUNX66GL7I3cuxsZEep5j
IM4mj76BHW35Kuhr69JUzVXO1W8L/P+7J150RKnBiKyM5JQ/R/iShvIGN95zpVF9yEGkpw6yKNQV
Eo1liRB/ZrIPmGmpaiIXfU3VL/r81n/2BaSusEz1c0v/oitmccJcE1/KKRJ7dOyPUdqwJnByhC93
+CXhooBwyFWRHGo/2hHH6h1NHxQqn42jmyIZ0/IRaYPu86sZifu7bOwg73T5Va5rDWmaRHFrDS5d
pijKVgYpvB54+qXXTTXa/Or7jTrqAKMmcrBiUrtO4qVPgkGsCWrv6ivf757WWe1M+xMbqhqDuKat
102sp2IEWqnPR7ToaQjoFdklZk0fO7X3tj9uQ9FesrpKdqbsnpukeyVpQzuP6jjOnnGCYrgtldvT
OIpzglFqULJTf8GkhB2Gxd5QPtXF7O2khEC/jssFlYxdeIETDf5G5PLFGmJrb9IKpFvYkgsdN9tY
g48V8RJxFPtk7Bic8Yy6fEbXV+zHLJ9PffSjmoR7rpdNTiTkoE+njFbh1s+rdrueKLlg1ke76Iko
curDPBb3ravcXYFAhXGJglFdPjY5LIY2htrVVVNPASiJ9x1HZ+sYWD8sDHprQ7zyTOvkR0+xZFI+
Yk0RXfbhR+R/TnSts1Ajb6p/TxdK+Ryle89MrzCA0KbO/W+xa29LA+S5HuXPCDeqUzxIuiUhCQSe
a7HsgSLqJRqhFql47VqL5jf693NcayaaxOxxiIiWra2n0szP88QYiWnUTaUApRZe+E5/x47K76Ql
1AEDp/Uwn3K6TUnTHoRXYFzVRVDn0XyOfBv1MvZZpKxYYNpGfNPEzLMkqyt17Y7jQUE4b4muUDF1
H/k5pinafdQCEE605sh54sG1nlsDsUCfQwP3K+pbDoiHPsMuaLowpsyp3vJkAoluhrkExgUNX67f
EN4bZ/oOtLi7m+HX3hg4W22yi7Bx6tVuyncjb87gZKCRUV5slaOCXLPEtvRndFQTkRpu051srOiX
0nqgOTDuSqFfF7H1YmMjRYDYJvJdTPGN7WnGLmpTRu5jffKN0rkWDg3VQtVEVihJjDuNdcl3WFPn
3hiWFuOmxi4cZvPMVL4JkeFhsDYZZGD8w5aemQRITv7bmFb7hGX1/Rw1UOqI1AFM0t9KN7pYWOBr
+tR7JjXBWnvjtyqPWCuPDaHznQRwWxA9aPghUZM5YOuk/moaMSMznyaPNflo5ylf4r55cxuyeK3I
IjZ11KDgaWkXJHk/I8kRxzSSGNSGKfB0FvI4/IxjFc7XY4MILquzZucQSgzkGQ5dOwas1Tkfzfj+
O4a3kS8TAmtqujyKvKi54GlM2pOLaXMzl5p2L9rl6/Dsq8I8m3Leehqp9eJHGEb8L3FSt5DpHcHj
jU5GLPyTiTY/HL9scZE5Zrt1yXllXIypoC5fEp3KbHggGwNzW2XBkvTCu0GY9RcBp8h2FRm/WPQB
7jdBYxE2zqlsb3XVLcS84gl0UWtmX4WP4AdwEpx8EyRm3zR3czXVOwhH8QwtqMyIwMHCPLgEy8+j
utf1Jj9oSlYX1X93Ouc5yVHeR3bmMp/ksDTsDCNqB3Bd+jPA7gZXqRqCquPtl0lqkXkm1L5Gi0z8
Ana4qc1Af+nm17y6deKHkAivW+CYL3WJRL+dCxVgictQ0AGP+JZDmd7a+N6RE1n2wZyYrrue+y01
fSTmajCwKgvjjrmReVfEQESq8Fuc4LmGjftYD4iREM995PixqikhIRLiZupTkTFjV7upIt8kN5wJ
kEkpTinjvV37gYQMDXMZbdIuPHSeQ0ycsoKyxM4wJ3b1WrUWseBdTy9RpP5xZLKwcbIQD2Le4uzT
KIFVKJEARUCN/ZpLyKNtFuZRyOLKGOtrD2MLllS4OXN7YqxEyrlP+oseDd8nwmAHb3r2quLkjYok
WqXtGtFynDozPlPpXlw6JPR8fraeJOdlLr8xqqUXSCCusKvrLseYWWotI7vEIww5s6bAd2Px6hK3
RoDyHNEMs5nYY6dBSjhuFQZj6YbZgfKPPMaUOYLDRpNNcU3ycN0h72+KN8/34q1H7Z62P3nTv1RW
f0+yXkzLtbhbcofzvCj3rZnCq/PthS7x1K51XpQe89zYjVPZ8VGY3uYlyNjI4kPpWPsaCTnu1nt3
JqmsdI1jUQLzAjfF3Gv0byMos9VsYRweUxYMHlDosve2jEnfybk06kjcz6Mndqo0rzVajJ6AmVF1
iPK72N+boSLezKOWyr5NudxobvoqOkI4YxuVhNbtO57yDnc/Ot+ivTOqkNyNAVBl7tHy06WuDqFG
MGrI1DAxMUk2MRpW2JRY/quv3fRzKhV2FwDKU+03h77EU56q+sk0x+dxdL+VMvxSmbmJg4NgSYb0
e3cumqM/PsvSPbij7R2tKaQdC3Mbm9UWYfbWbU6d4hOcWCVjOqPYWQDuAXvX82YAErmh0E/4OHV7
ZzLTYDBGBFBtd4Mp8RjxLu9LLy/3GQk+Ue0vcArCPJz2Ys35c11LsiPsIIzofupGNAc4E6/sMsLN
WZrlxUAXGvvee6Veh9Z84npzsHxkVsJRH4x6TvU8crwmg9i0cCBP1JwfrsqHfVSAphgQcGvCv/ar
6KJl98guIK9SjlVWI3ZlMj8YZvJACz3cCD3qdrHzYy5fpMLknoSUQQi0OQ4HmFjyISbAV8v1J9il
dL288qTTVufdSL/WurOpRE+IUuTNpzIF48RkmJx1+EkKO98GgeYUR7y3xoLry+R9mN0YzqmOyEBD
5P02GNlDIyz9UOQWKzknuQYoMpHBIe7Mzh6CYag5D9eWySmlPKNMRQIfnca0rI+zQEcwuBoLpzob
DzUtYJyzhJCFBpglZhPoFiEQZMzDppw87dCz6p2lG9UuifpA9ECazAjS66hTSEZe+lTn1b3lDMOp
Me6GjHq84W92Gss92MSw+A0BxqJyLhr5enONIiJi3of3V52JWGLMlBDa3NJ/j1hyY4PaMeExAhm3
39wquh2JCw0raNwYsIIm5o8eC3sPai3ddfqcAzzwv9sWyRRMaLCGmks28QwF5rYc62eziDAEORqW
lYhMBtY3ixToXWnHyVoGLxBnDqrvN6XsSFLU7ZGVnfYQh3qzH+vJO8AqK/azm8stPefHrF5eUs6F
wku2bSix441Yf8oWAXO2OO5KcVtp9ArHnJpYtc2Np3Djj4r0QzMxXyOM0YFlmLflzNmLKeSl1pyn
XFjXeuP9CJknuwj7tyLnLGHn4Cqy7EdquM6OQdeLY5Opqsc49fxq2kYGghtY8RmWu4TZ+VHh442s
aFtLIrZzW1R71mYIu+3+hpPjHFE5RgZR3Ul3k5cWpSASSW38IB4Eog3S9Mg0nv2GHsjUnlU8/JBd
LiEGHIHIJgd/cEgQKKNt0KUJgJNhKUrQs20yYhFBX1z5hQ+pEs+TYolY5VW0q9RJLf5NX2OS43P6
Mw3r4jInNqqPIW+nR02j5kAMS0PrZEUdFXchMGDl1Q8nZLqcielOw/pCB8AJjBaTbOxYNfMXcRDj
7Gw8zu+TMpOdDEG3gcuz6Vpje0rShLl1km5jHRd66AMioGmFOTejhHcLFBiWkyUB2SuHrou7A7hf
fH1+c4/F/qm0Eo8oNfKuMiwCpXy3BJnBrEXIpjQDfW+70/d+bAmyT10+9MP3XHlfEuZNvZbdmCkm
/yZfBO6VH2KW+O5SwesD8qZydIHghNq3vJ2POFlutdwtt3ZTf+EHUzYBKApaL/umt0MgM/ArSBDG
ne5R5HUkCe27DnFe1b0k+VCeEO2cjUkzkaf5JUtdaujoSmQuuIpwWlgT0Y1iLYfxQapNmVc7CdgO
sY7YTjo5tFXdgYHh7K71LC5RDpGVHgHe16mwHV/2JGx7KcNPleC0lo96xGgGIkQQGykI9Bg7ax7O
N8u/Aj1SwrRnzBj7ljLbd84LHUQO1zHZdhOAUkVBMqn5FOv/xd6ZNLettFn6r3T0Pr8AEvOiN5wp
kaJIjdYGIck2ZiAxJoBfXw9Ut7oralW1743CcXVtyySR+Q7nPCd+rwR5vIGooM/W/gqeUa7yYoWK
MKNi4HGgLOhXXY5VSRUej//yQhL69+afBjXzYnguJkWW4I4MW5ygKqXpHjkCLFCugfywZ1Q3YYbB
VFfqDi51vQjn/+Zx9qRI5IzzP4JZQD2iCMabTyaa7Tw6Bmqpcuh8VpEz8Xk4kajtIW172PzDl8DC
kjQG/nNJEbm2mhCCSRVeCRbcWCP5bw5t0Zon/FLP/m/cKygebsEQYIpDvj1VlBu6dNdGisC4zIjg
SASWZQiJwao7GHKoMGbpkcvxOzETzEsS7ZntYfxsM0kvzz2B4HDEnM/rFmo0QRkBjWEbhlg17Im5
G3RKQwGHG2sXMElvEcCaWt5aO3EEYiTYKvywGD3VVyD5B4s4uYXLE8kmuNgGKr2PkSHtpzBmfCK5
kNJXFdmv+WBm+zGoT0qLb61b7tjuI8FKnCjvgJvp3DhQkSYAoJuhF09kQsICTIrnKbooFw96QTxE
OAT8bxrIdfjQjCEDOw1O1rc+soz6dTdnk/5LaRGL+obmHkiQM+KDqGdrzap8VWc+Yi1h0YfcNyzG
J4sXkCr/ZTRLHLzYrHwuSm49m1Uu710TWSQ/c4jOuCmJUMW2XJOu5VdgSnT4l7pqeCiD6VZ3pHvl
WQjMEjVYLYAxNO2hDaoTgHc+jtUwIjuaXzC+P7GpunS+bWxiN/4Ds2rvoi1FS+LcnLx+tWP7Sj6C
5fSvlWNfWpaAPQ6YkZrCG/N728ueOounBWTTLi7krWg2pO7iQCpCPJyRdx/gqm/mdVES6y7z8FdI
dyP6hFHVeO9AbEtiIj0bTddiwBuwimNf9YCoia9YnjWr+lM35Vvl0UvM7MGdofueK0GymInfia78
setbtR2QBjSlfAnNJ+HaoHQq8bftprMP0orPIjIlPj3jJi8wDEbNCIJfHbyZqMvBxADXiM9RGPh0
WjHyZFhfFGxrnSDo6NvovXaTIyw4jyYarXs3JI8Ie9zU/SuH7AFHCrMyM/qMreAxpONc3D9uaf8V
oniqln+z0N2LW6Wboucg9+F94DiXq5Z3au2lNuq5HDVp6Z8BS5tjrHcYhn6b9nhExFo9KOM8RolE
qKyOGWXqugQRv2tKuIrgStDDCHeHukTvxobBGfN9OpB8XOSh6DzAWzNCTP35bqKSxNS2csxpK5Nu
YKrfiWNE4FFCr2DVBrd0+ipCk/x5So5VgpGlqcNhzXKqP47NjHgBpAv0MeNCTMkaNBoCDbvaOB12
Kz+ZoO4TG5pTMvtIxVZjgfMg7Lt2l8/mLxIvUaSpDGGhKu8g2MWHRGZM00E9h5A0V5TYjDBn/V3g
V10NoPkRWZRMJOnN3cJvGBEgCGkNeroHbdev2c5EUUPjbcqdkdivvkNFIwbDXY8qf6gzIlotMX/l
ahRbrOlsVofSXpm0EgB0FQIFqADBnL21KUYq0d7qMMdISDrq0wgQZRxdMDAoipbp04F40I+qK17w
WFW7mBBZm1p3La65G59NhQxkKpsEe/ownvy4+d3FUbC2E9vcVxMZlPAJvXNIkU+tNX+ORTAiSMnt
B3vmg1D7EymoNlhNHW1EIdOzguHZNZCL5MQdwgladP4ljjNajB4FtIeyfY9VKdnmVqTX4WxOh+aQ
F2P3kMwdszSTdOzec3EwI8fVAPr6DCF7/teKscgHXWmv84lBJbTEjH83ItuWkNR+0aWEE+PmYLaR
b1aAC/twM9s53BUwQKtiSB8nEYR0IOOzjpH2VWbisCeatyH7jy1nnL+qS36f0noTlfj9Z3dQmzEN
xk3hO0+BLOL7JCL5M03v1JJ8RZXM8TX1MPi85ispxt+KsQxGGOfOU/ljXuLrGOZB7VRoOHsPsNo2
TL0v1Fc4CP3wtfStB+R9XyOzn/sa8iDKdmCnoxaroMX6HaJt4bi30pXftCn09nTtypFTsGo/4faE
q0GO/ZrGEcuuX/xJJwcYgcVUSvp0BHboOyig8msrTJu8PuZzjK93WWoi6uLT2425uumGhxsG2jEZ
av1giPg1LGEe+2r87NK6PjXI31Z+hKXWHh1iS8kos4RhXGI9HadxGVba/RoMs9URf2TIGK0K0MeV
laKsmSbrAiy13BObSNKu6Y0HyPSU+3EA7wxWUZra022qLmKIq3VqqP6alMbWaOSRawLppXGMS9s5
ls3fJhI4ZoPwNwhttU+rmWUGPqvEFCfPGJJ7z3+32Ins24wS3yO/7dy3zouWVnUJ1ENpyQ0UDurw
Ym8YrBOKKEPUUrFqwiCOx21oeEIvtZ93d2Eecn477onRbLuz/B6PhFH/9vrpFk3pDWTEuZvdd8BH
SGP790yMzr7WvKMePSg0SphYyZ+6K+yrkv0L7fISEfV3IEoyRz5ETGMC1IWWfsRdCraorzC3ohwT
c3+zq+iR0ZHecxQSTNz5T+Ugwp0z+89hUMZrWVX62urkT5IBMadHwmrJFU8a0atOyIMilukB6tFn
mUEXWraFm0SPzjYxgvfErZ5NLGWkY4NyQH+86q0peo9COg4js68z8VssWeKBJRhOqjBJ3hRbgl00
vUVzdt9FDFFn5f3qTQsrc7xBeyWo7aaQ1Cpiy6kgep/aMCoR0CZlfU2xeNIDFcs9MRyIfJiOg8ae
whwzJzl+rXwNmDts77wsi7fETMTwUuLzqCdCEyJ/6wMFWicVyVi5F/obgoYPVebsVFcjy801mZAz
z2T94NwJXIqkv9VAG3DNrqTnndQ5Yy1xa23wlx4jcHfpJuNs3MyRstfY0XzIUu0fW/BzxmjYqiEN
N65hn/HI2pvBhzuOZi7r/fhgkbuJo/4dO7mPCIT5CsSpSmQOZ2IbH+zefXT0VLFcgjoizdRlkWeK
dZpRlccwD5GUzWh10SBPkFUI5q5MGNbs7MzenpjXZQ/hXHzTXMV7tP6w/ILPUQFgkaqSjBKBAERY
N73mT66HdEOwHV4UGZAlJGzvwQEbU1j2CXv6Lcto8LLJ4vFMh4sf9B/RSJp3C3JsEv5bXQyfVazj
U8a2exOkbDtlle0sXq2hqBv2HorhTmcQ19NUl4y2eVu3IapQ19hYiIYGq5uOpCFXqwEkKG/e+Ow5
H1k8PySFnRMyKPo708H+yFUis7LeecEk8fk67iEqWEtbIGTQwOtjN6tyk6vqqRfJq+r1IbAne8Vg
Md8MikOgYDyT9svcftFDou2xd1nIut4dy2zzq2JU/RYPNr+77bcNQuVt0hfRQ2EoDZLchqFZ9tCe
XG56XW/DrDoVCzUQp1N7hKRibmSib+hb3WP2jLt53qYAMlyNaBpzwrjrDADXjinkdUJ06k7BS5bb
7QHQltzUBjIrMVV7KQ02N0byTdkwbzo/qdbSs65ZHbYbNI3WKjGpQBTIxlXqFbdMgHYMHaASsBIW
0B+SdCTmvyNs74BSxK3LO4/XxYsevSwnI24wGTYSVN7k6N1t9zInSq7L2bs5BbdBkMwPNg0hhzYB
Orbn3dme/C41hfo4orwNpYzesu7S9H9DavPrLMsARj9o2kWRPyN6mDKEs73s+bhdkfs9WQPczC5k
LKcjq730hvlVTEusXyYubY+6kor/JEyu5yHv4nOtsgNIyw28/fq1gQqPVV7udWmi5872jfRO+UAg
Yh/8yeJP7UESNnialF1bhEICtK2IMV04vL2p7f0kywazFUQ/Py08xMnONrbBpnRV6m9sG4yBb5Au
/JbO6m/Z9JTIHRFSjfUrcKryt+UWd06x7aemOqexRyInIRnevKSwki4cqya/nwtzA8Iv3s2OR1MU
UnrracUr5fMAhKsCBc1azIa7GSpMmk1C+J/WNyI8UEaMZLM6Y7ueWnQScCq/vAlyXjeYwBbT+ZyJ
ljH8FGS7ZBpODqy2XQpFqe8zUDc0Dqw3SI6cInHMVT/cA9ff972TnfrxvSnb9mhQG0GxTFDWxsYp
K3D7FwVzPUCO0UbZfnevBxHTkkIw8ibxwcgY/1IxX12dTZtBz19UGwIIzmfeuwgyYXeGHW5+vH/4
Y3MYoHK09/g3uPwms7haS33jdug52ibZKk0cgsu4HHsLDfZg5ZcxnMGrDN2+trcycw/s1r7TJUsc
fW6K41owEqP9MJfEcZLZ7rzWPsJiYNvgpu1OlfktaedH/ODDBT5oSmvM25nW8xfryjPy3vTP7BlH
ejwuM9J5oVNtKHDa2zTFJyhwG+U43lfaIgLo/ezoGlX04NikHQRguGgZzW2akXbLqOjMrbFi19Zd
XLfh7TN5pLP63CT8nZKzojX8DUMCB8tLXz3KmNEJacrWNq/9BUypyDtjw2NLptol8BfmPETOm+Wv
IC0vTlVA55UwEbv0RFRw9uRhDEzG/PTzRYi0ODleSGcxyE2s+Cy0aDgoYpEiOxnq5YAJASSa/q6p
aOaTQiZsjnzIsx48o9wbdp5yPxLgWSiPZ+sxMGpOTfaKqAbYRLSEUXej8x515T3CWqi4MZlZTlq8
FTnvNZwg1qRY/aLOQUeybDpN9lXwy+RLhiNjujSsCEm4pOCaAj/jZG5H/uSqvO9ddxUk9bNF/gUy
/0BsmNRhXrkTLUMv35H72nGttR6qDpavWKM+QcbsZYQTSZANYwcRqRovrp9X+6zF2BdYeltTBlLE
/RnLmb0lc0zd98PWCtgeuDCTgQk71VaZc7iNJwqUJWLINvU9upR5H5QFuQRD+hAJ/wZOgqn1PAjK
5IDBXWcz/EKjfVDjgCd02RxWILRUhszQlcegDeuHny+Gl5KU62wHx0qOtrInhv6xsVeQGehEGxtd
WNqQzsnYfhpKksyZ4tR4DfrSDx96o7WAQPXyFC/2CIuRqwW5d11CF1j53ozn1ApOVkErUJbNIxCk
pVi+q1xqp7FjAzJFB78s5c5ETzBF8z2cwteodpyTjBPE/S22JyTtn9iMgWvkCpyKH02AijGsSJ2+
VSw2pzwztvUgT+PIwUS8xVG8pjbaDSWKYcfcWR+SlstdWiEPGXbKfU6EcNEq1N4jlXekByggwTDf
rLzz1+ZsnaI+8wDgzt/+Kuil/aosylol1kZJksPkElGRdj4gcN4fKwv2iVsUd3biPUb0CI306y25
5fVa1Lk4OKP6a2XJb682/F0N5pDoosbeOgls8b6weQTmSu1nPk2VdL7yIkBoA7RvVSI/M4R3ahuk
KGXkHf3MBdCUMF3qgjPuw+gpZfGYAjahLOZkzF+goesHxF8SipN0ogubEDq60j/S+3PLcPCzhgVU
G5VrLhKGhdW0qzw5rtsiPSjJm97SLcBpZaGWNPyWPvJ3cnR33Rw99izIGN9NLbE7NfLAEgMDt9hD
o/FnxH17H80StBxXQm9gomtiZiiqQ7XOuDvHgk18lpcDOBr5SSHPymICDl+yrKY8EGx2d011i5Jw
3gUJ4aMGNLONmMpfrv9smayGjCE7VfBWViFZZD5z9QDHkFUWH0Uu6baZAQXddKPlD4+EOjMUCBA4
NKFcK5CPN8836JXaI9MWsA6p5jWTzp2uAkbxrCPokaEpZMZ0mWPM0ml+rdqSTmmM72LkfPvAtphw
a+JVxomm10Xv5yP+JwVhTWjGtDHz7peb+eJgONQPfSIutQNGN3Q4d+eCsZnhu9vKVvHz4AJb8tV8
tcc22VpWiAqzgmjSOy2l2xzcF30SHpaR96hSnB6d/TuY6O3zoDwMujL3pd3gT88nEtbN18xMcUYu
DtVg+fLzK3sxAxKTgt1lNgawUiELU3NsNz8S5J8vP2oMpAkDgG1jZAkdozFqrLRgCoVK6Y6Og4VP
UlGwxvRTqMOI91pwFtBwlm/9fP/nSzsS/dMJ/4UfnZXvjx04gDe7C8328ccN+/OfIsbRONf0IV1U
bfjTX+IFD2rnM0sqzowFGtjtqDq3cxVsOJTbu3n5gqYQAUjqGPRhFh3fwoL5QcP8fHmFwzPd+Yv6
jIjdZ68hUop4k/nf/xPpWfr/4yD+WxkiliuXsJ7/K9xdUkr+SR9ZYlD+z/9++9N2/+s1aaKkTFD4
/vsfuoTN/vM7/xFUe96/PFLFTB+SgxuYtkFqyH9IquW/ADHYJohpG1VzsHzr/1EhWOmawBq8wLV8
10Mh/B+Sau9fJNgiOeVKM5Bdu8H/hAohGZj8V7Ex+SSmD5aQJtMOgEPw/f8UKBJNtsZAEMVHLZxF
tlb9KQZ0ZVInl9brmnttYa+n+WJi3/efXe8Xx0nQEpr9w7CbYts96h5VCZkOCdFTa5Yo1Mt2IVYt
bFjlep9JGl56fHfbyqU4BoK3aJRUuM/TeKJ7CM+Je0/IhQtx8U6igWKHG5BmIpsMSOb8pj9d21Hb
ua89rP4Hv1eLdg20mYFJjJ6o3hluQIlvISmrjw1w5aNti2IzTITaAbX/9KK4ONm+RpXFatMkh2qI
8vmEFxFWDG1DFNeXYpgF52eNrsZfMXRc6VyaxyAG989M7yyAvmxsHrStKZ/6uEg2VtYPO8Mezrlh
zY+jW4ltMbEYqVvAYG2XchpPGYSoTgXb0UIO5ZgEbth+hS6DKKNtnlDwKzk+ZT0ceyfZMABbBqo1
SJj+s5m4L+ykmy5pAF0plx7FfcoidMSPO6lzo0f8bIkHPKBG0GQKJJ0ReE8UFFDb6j4hLa5Pd3iI
U6YC0S6eJzLnB/9W+O26ZXF7HB10DNJpz5CcV0hYlHxWHdMW1LjPpsSO3rWvbqyvjt0QguHu8P+v
XOYRZcMINHmbJbuFYNrWhrgHRnCBGHce+uDF8NSnTT7UoKZ+lVnNroMUDjjTPy7fxZDJxBt0aFQu
XjgAiU4JSbejAEDdYWOpBSiAzp6SJa/urXE014lJJhYCkkPWuXc6YqowoYtkOrI0ecOZ1JF32vTs
NE/Sp3UxGVSzKSxrYxGKiZBEA0W2VcZQOh1msIeQqcFrut0+JQqtGuJsVbRIHys+4KvOKbi2ahSM
fZLX7+ypGgrqzvMaPnBRtUH+RXq5Oes1V/m6mmS0J0ObLnT87oro2ZCF2plgvYBtZWfZxGzIDOtG
tX/KQucq8+DCkpfVvf6woxx6vpm+19hsL6goIHDNGiIdiQtZvyjURn/bF01LjmewY/MMoktk8QnI
66JRjnd0zvvMkAjaSvJY2JxiNgz21tRPmzpz421kEbTTR+G26Ps3iczpCBop3fagCDgJeMy4Aqm0
QBo34QkUw3WQLHA8oErICs9govdmO+gNhAnkKwQS5IXnb80kfiIsheHQHMCobc1VTTJbZxf12SP5
d0AS9xKjGlO3pLn5hRT7yi7R7aj5d9ohVC8r+dth/haG0y4oDZ5Fuy0ojQB7csX2LG4ayn2/i9+1
8xjmbofsKIFbP7fWtgu9A4NGHpv3NL0xDiFVXqvN4NEpWabzgD2gXty/qETfSnP8M4nB28eE7tXu
eOxNrBoe3KbKQTozZyhc4nEAM0AMQM+6ZT34kvxWVGuQwwDRBAvrP7o2XbwLjPDaDpdQtjOmCdbq
BAt7pMhwAND3SCWRp7HNXQ+zM5ISYNEXOj0ei4QtRPsZ4G9em+3nOPaMwVG9TpHxaczLGxTNAEek
vfNCpg9DzFFGE3sQC6oVUOd3z7xoUxSsJHOSNWoScE9M8ybcqeFtrIPwJS5ytP5PRVxXW7wNnxNw
3Q1dTHTXli7/mIqFJpMTM9DM0zUy3tzyLlYUgpeL9Sv4BsIE7NfQxTbvAswYtH9Msti/DhYiITVQ
LSINBXKHzDeIKrXNY/pyrboTW40/bvo3ES5xenheiynoNthV/uieHN7CWJqFCdWqYzx7RdFudfsd
kQXyYDkVvlgie1eLbcSSLi299+WXLhOMCUVHYHFgddbaStl6Mco9+yw39mPF6JDqObq6e2AkzbkT
E0I9ttT7uEkKZmTThvEEgZwiECu7ZibiafbwFgbo3rmPA+i2sf1SLHIZK6ataFOcKnlyFxLR5le5
3Fqig/RvilWRmMYulsy2La8/10X0UhuH1q8vetD7USnMtGmJ6JlbMqTKvhYBkZ+2ApmhCn3XOmLY
mM7WQRjRolRY1izbpc3itUH3V2f09YSLbfyphMjcTOgKo3SPOf3DDZh2F39JOHxPiUVkl1hfMfKP
R7znM/I+JC2X3HhgJ+VywnG8dKpH1yABbXcWbFeErsiQm72FVHMdBjXiGDzdtRMaZFLjZnEsPjvJ
K3cBqmxQSHtPRObDEKM5a7jWdFE/WlnrP1YmRAu8GK7tle+jtON7l9U9d2Ry7KFTbnKmOqfEVef2
UFquuNhwIdKYrbtn99yQg3GPUvYpYaV/R3mfPYre4EuuiyM8vUOsWjBt3tbs+icQbS+OHUAS4IMS
ZW9xVfpgd/Ub6a8Ejo/1Dk3LdKwISF3XrrUvIjFvtBUc60TNh6E9cq7Wu0mAYpzriw8O6Jr590rD
NUYg/hBowqmqedlBefx/zRzspiG4zpYAwNqTCQma7nc/gbpNMGPseNQ+VKNvfTeJYxvx+Q8QrxWK
DyY1B410yLp9nqy7WK4keSxbPr8XRzubqsoUMk4YtJVGBWOrP8gE0AyPLO77yV27SMs2JuiQBtgj
xEtt7irt37Vg5HCJxr+K0XpumFqx97ZBqgoipVN2kiS5b+MQ0VmPEMRArBJOHS1xQTIj11HSCOZ4
RrbmUhjO3vCOyvMQoijdFKjW3AIYHqT8i9H42ziR0UftkUTKyis7GCA0eFnil6ECaToV8gPE0F7P
kFoXAVfQjm9uQ6qQrAsSDb03LCI7/uA1owtthAdLmfG27kokwUHX71iLtAcI0AP+rk9HzPq9MTBk
xGa5b3yEudK6d2uN8MLnFVt8nytLBi9DScZs4rsnSdbeLoi0uXE9pMcskF6LnLrLdfPPtDNYfHWQ
9+uIyXpduWshhlsxda95P8ybqo4RngEN9eb6OEVBd4pGArnp017qAKAhzOZi3WqRnStY8cAKZnWu
RnKpGLFK9WWEtfVgIfR0PHYEYzKmWCpI8Uria2Iq5z5TzqcakmZrNjPGQZbmTkQ0QfQ+qYATsf5w
G/GcpSwOrDgkuhfD6yocRXuYvPjc2hkStny+5gmNO8MI5xr65t+iiFFmuGA1zNk/NpRPwLW99KiI
18n9FNJS+JYtH9RGpjuP9/lItZKffIY2TslZl+iw2RVtHW3RAiuA1ODUk2yYdvWEZqFpzkCVcjrV
L5ZIaBB0rvZoHvJMfgksXeuB9TRR3MZXGyGhkhXbb5Fc8Cgl92YR2JsCB/dKXEqDI7rUs9oyhriF
dX0xf0AQAB7S+QGq8TWE7rIFRERJmZMKUAYoJM2Zvhub27MHQ6Bq7SuyALkxWFtMtWHtmta4VeNQ
EkWOTiKmRA987jGtyD6Vy+Ge2jhzlq6hvznGElJfNVfPck5+0Z1xY9jgj7AagefgegHUCXWobbll
ZwD1I5GEnEj9dm7n5ldh12+UvNR2LQsIa1j4qap97MsJPImJCcKu4qOyrfo56xAUlUPak2aLLLS1
hM/TzevtkSqt+D1RMI57e+hfRs9EK1kygkz8MdzNC4KeuJZkY1tEgI1WxBJm1JswlSBHxV/OmJSa
vC8+gHx5UDBDq39tyIwSqUeRasuHIWK9Z/NvXum5IkOPeNVpsJiyBN64ah1Wpj7nqsdKllne7O/a
ybdgZHnZJQ2ZmlMn1R81g8pVaan+MIcL00wQxesWtb0eQv3KTG4/e+V58lIYZl2h32FufA8+1Wia
jZeWJMTeasGELa7OunAeDZqNk9NzoiTpZiwinzREF/vA8i0+f1Vot0dXJ1+tNdwbPp/RjAdgE+fy
K84BGTv8VYKtb6zrt8mZ/sg6Y9tLDBgVa4lqUJ7asy1Ira3LMwFM/Exti5gpJbGlFf7KM+KvKOsx
4Kb1BwnyR9+duPcekRjctb36pIu6usP0qkWzM9CFbKS8L/L6o0NctI9Ks0axE9wKqCgOmB+E1cxO
IW7MUT6g03NVcHPG6NP30dwE+EtQB+cSr1ETfYaix5OEqc82dxHtjWfrs8zQ8YRmvwkGMnpyMK45
tKECDT3T8r1jw9vH1uCG8Rfe2ZGwtJnubRjVL9Wma9MNXmxvZOK8RQn7zMD2m+rzlzdwhpBEh6zi
lzTPgZ1hjoDHx9XiGzm9Qfk4dxx/Xvg4R/K+jNVrIoatEno1++2jHUQwoHMPDR1653huaZWWdJo0
YzqUrv2OfjMa7pY/Ks0LMAUdlgsL3jqbkiIEJy7FeHHcGKVf85jO8r0kUiTVeo2eDDAjJ7QIce1U
90YZPVROC8UUzeGKc4HMAZQbS7TMGMkrVPJXq2YuZ6MbizLni+D4sKrOs/DZWOBRY2J4TlVzmTzx
KEMiH9xf2G9AmlenaHFBtGKjmALPSiWnd/BaKQNw4zkujUOfcipjJKwkEX9E2DGB/6grRKmtPEc1
E/dsK4WgKCTXaMw+nMCh3qudr74ITtS/EoQ3HHXT7r/RSO6QXO2zEMSNmW8wi3AVUAi4WHgo7dy0
fCDwalu08XfgjNd84byHy7RSeo8OrgxLDc8gyNd1wdBgeWvKBC1qUOwWE0RM876YBrAupVWUbUwN
i3X0gkU6s2byfjdW8q4LLLxZCskAolZA9yAmwzfNjbS85kL7hCTjVYvi51CdB60+PWOflHJCTcmu
pXJwxk3BYy/1azQQs9AS9Rem0HJQWtjOC2XFK9OLnDKK7lnE4WPmDrtoCfKzB9t5uimmoARumj2u
9gxlbpE9ZqNAK83OpWLichaZQRoxLkujwsjTDRwa5EWyGKSPwvC18nmbcsM9RgNDYbdFN2OLem35
w567n5QZqzsnkXEZ0WSvuLhS1itkr2vxlFRyh/i0OYjQfiw7XFF0gAq3cgdrawrv4Wqe5szj3A2K
bVPVfyqXHyBErm3xDM3kQl7a2nsLimFgKQRY0NUzPusWE38aEJMiUCOnyNNFiOAUNpphxJ8NZV2C
uSLMq2JrmP7JitSeyRVlHBlzZJb1O/aV/rmpKQuwddPMx2dqxy9vsL6EPrYNZVyquS3AooEArrHF
TBZx1bRoBPckh1lVXyoZ/GNhE8vCgI+5coHaM2gfVQQyshPVm+um96OHFCJsja9G6OnZSJAFhahZ
w7LCCOk825F/5up7HKxU4CbBSDOJZ3cQFyI+XmXLCKZqmVYZKtiJRF5Ye3IvVvOHiaZiZVnoGTqf
DRDqUD6XO9kYhE0UAcSeMjsnhu8/JJF5n4Uy3vkKZcycxHdE+uyGEJR5VWvGTXzuHLPt97GSH1ZV
UUSrb3voQpJh3Q2wSueIwG6bSsuAXYRbLMTUqQEezN4JUFr1YERJ91wm2TEMUth0TXefM/FEbRXf
RfPewPKO0hAFo9eS0eaicMStcl+a+C4gG9O3m/o3SwG1zj2IxvGMj1RxbJiMOrdFpk+WHsj88yQI
KlqOanxK2WJSboWIZ7sPEzPtirBtpnINgSJiOjomuo/I6e6nmAFb14fvke2u6gZNgM6MHd5x9BuN
xbKo0Q8Vwmv6UYaTCXsnOoq/xcADiqyMTtIZ3jHy0i/opzwXRBw0Tb9KKgRubUBXonOPvUszg/FR
4trnkpDVTGbbWNL4FY63H60uOyC8prubnQN3qocBSDIQGFq6BIqzIOWy1V6X4012DhObwCbO0WIX
3ta2Q8EchfFGYU7Dbex/V5YmQbKtlkQJzbTKOte97R/NCGVUYBOfJHvqgmI8dYpBJeCpB502j0Cs
9iaj2JUmn2xbi11m1tgrGAWmbvp7Hl1vndHQYfAxv73Q+YPwvtzpnN084Urp/aCMpyZoD4Zgn44p
+rEzoquViIfQZ0sYBuQuQ7OmxMOzTFOAeJC0a3z3JLTk9nfSBunGT4dTUmHBNMNdJpvlEbWAXXrQ
aipCqDByY0qTz+GMxW/w+IPzdj1O+UNuML4s0+6aV9ZzLyqGA4gWSoGaqWCFjvTLohvDXhAZ4hxa
VCZC7RLDrdGdUbcZVrZ3CpKHvX2DJwt6G/PYyN2qIC22djZggLDadVkwGS0jCVt0G+sm+C0MCXmL
iZSbArkpnGHeM1A9hOSnhR59h0hyBIHNiPW/g5wVQR7CVlpvS4/iF/QDPFFsZfJYh6ccG2XX1N9o
RySS0Iw10Dxeg3xC6bB8iVolWefkzs5lPcRC3DwkKeqRbEHEVxjXddz+86smambsXFg4sZCIOx4U
OkJ6nY3jM/v8+YJO172Db+neYbHmA/jzH7sAEbLEOkbKNeD/Pkr6ncXA6vgTThgRkcRAxtlVddHe
LY7sDaMZuXIXaNVP/qIVRTEggwXeOpVEJkNvWNRxfkOzwbrVnpJpzzi5vmOPfNBFMe2thYKKQ5Uv
y690R1HjTyhWuMAQByNjv5ITnaT4axpcRATEAtPlb48XTomC0eiWVYDqwadj//l7f36Yn18xEq94
2/+NvfNYjlzZsuwXoQxw6GlEICS1JicwMpkJOLRWX1/LkbeKr551W3fPe5BhCMEMCRfn7L02r+Xn
NlahCGpJumxtvsRBmXtGBeYYmwVBTkzdhzK0OBcKsb9exAXbVjorr+gcivNkg4COsYsh1VaHricx
1taKAe0pKq/smH8KIgJrokRZlFr2ZUB1DTGSN7jCN+NqCDeGIn4aBW9jveg5a4JR6J8/NwnbO7PK
rcj96imp/dwB7vCfv1pvS2b0RXPH0P5zB7pSc2fWLOYI/D5RAWwPbCXx3//3BalFUcarUzxJ2QU1
qnc8TJwFXou2D9EKKgg6jUWLGK6LRLrz8vrRzcL8uoxYDw/ABaaRAnadh5ccsuaJRNlNpg9LYPQ4
8PWB8OSma7aQKhT65lSiQ+7zvgXEx2Yl8TWNgSclfjuS93nBxD/Cv3/IwuZGVqyREubSzSQWwXw6
yisXrxNoRoq8jkgRcgzO70UAPq2K4cSewL7qZ3loOg9IAFUpbXoUUd0BGEManWJ0jizvaeQ03Bka
VUXErs9z0o4Haya/mh/lJbGw0wgmlglIwz6dkycDscKVhliiMlygAynZMxEd4IUGHvvMUQRl2N9Z
md9e9AX3dzk3iI+K/eLVOP0nM0HMBhoAF/95AT60ZZgrt8vQY4TtSXjLU/1Y6HN/LsPhvdbyZ31q
RYC+ooSK3Y/5PftENN52BWSDYGNgQrS8dcekH3TQkp6LkkWciL7Y+2Z3lWbIvRPSdofU3BfWuGuK
6rsWJR6Tm4gM2pr04cacD5lL3TO3aXojVk8b83euOY8Nm+qsri5ZNmcnEyDMoFkhhqPk2jQR9NSQ
B21UTKl3cqy+oXmCYD0apicF/kzSp0EU1FvM8TbsrQe/AcruJze6BOxcly8U4wE/FvPEVrJ4ni1G
XKLUiPIZPmJCzdTTVp5BqwTco+tUGGdkQqg64UVU8GnEzW9hrQd5aOI70/NH23JfLY0OzkBRNov1
t6JnZCXL6XtszDda2QcQntEG9zCWQtG+xzM17FI8Nh2xWBLHV2RglprbV/XuUHL4HipdBxXQ0n26
Q3TnI4azS5tXGTMMsZ7ohpsk8ti5wXLR7acqZP2zcHpgQisOYaU/1910GATC6lj23+3Ysbxin0sF
nLlSnCrd0i5t9ySSidx1Pe8Yz7yTAJ8oRQNDhkaNU+cI+GT+O7WsjI7JUO6KeYNdEmQJEIGQXYVy
+C4YJ+enSvi/HMKnL21FDcro8d+lc9vdarOD7ntExFUiOOu0GJmQf7Cx3Gw8zbW3JnSKYx1L504p
6UubFEqdXkZWFsgwmq5H2clbKOjsqY+ORpH5WSNyGkzt4yYv2aViI/c3bm8D98CW0DmPRp8c6FLi
i6AFlwydhmSGmndoUPANUcE56NHU99GUsthDt/Q3WtleE/f5OjT6J2OluStKEwRnA2cecHpR4yHN
hvlX2sy41LMgEqSMIidUFoLmybFSCggzXFLDVLaZao9PGbMtdeENBM8rg2Ld0XFLIqC65GsukCCJ
9l467R83pRC6YLef8xLFmq2NW+kDCE1pROh8i3jycJTE5sdSeXw9vretLf9q8euHkHQrEJbYf0Nq
rqhZ0OIQIm1xoO6SkrS7NG2/BcZOWFkvjlTMJDlwOpYvjWvcgkEaMVYPY9BY2gEDGJssH3eF8BQn
GSYSvoeTH0bbNmVLmec2SFbMsVpE8dcfXXZuJnhYtw7MJAWz0A4snaXc1RCIFowJ0KL5nfCVeM2F
WPlXXbNvyB7LdpQRknh5BUV/EtZ42xnRHvgEz4wEnui8/qTBOToOTvyUxDZYHhVkEDU07zzNIkIa
0WSn4b6V6DLLlN2WLw5zi41SYszbeEeq2W9abEbECDKZX1LXuGoa56NmCdbaRNzDQyQz2nuofefL
c+nc8LMpTAyx5XJf1YTq4TawUONOIb9FdUdiA9MuapAV/ODRIwY90CzNik6mBRWoLSlO9NZ9mrqo
mZJPoruOPj5lXtqy6x1qcbg27+aQSgyLBbGz5+k5LmHuJKn2kKfZVTV8aRHWP28AL4mdY64Ta+ug
5UQFSPPQ9gKTGKOFiOFAVB7UfBe3HXxirMQ31KnuHde5Q9V2X/RgggvAqJl5uz7v3GUJxgUsRU6X
7Ru3fIhbpM0CVYKxsOS2dJTy0nHDDQskVkTpvO+t7NmNJ5+uK8JEUcy/Nb87gALCFU9NBSIrRTZb
1EHSP7Qu59JAWOvWa4prVFkPjoERch6bQ259+tRxMRXYvyrGrZHc7bapn5M6ObRNrMyAN2TLnmXM
qDj5dx7VJLOjUBR1MSOYZX62yJ9Qk310nvfHy770EmwVvbMnkGRBi0deB0SBc5Sue6MfGVzxSjdU
WCfAtGPzQRmXzaKXsI3sMNa071pRfyZR/oCY4rbxbRC21oI7JERQTypZwBrkKtajs+5bT7ZuvVYl
n1nOG2BteULFl2EicT/mCDXDTOW9QkpR0YbZaJRPWZMHdF8JgHAC2oGf6JxQW2fVczJM50E+6Hb3
S49Y4yjA8tgeiB2/YqI9ZN1wqzMZGDEtG6wfVUmZ2FioS3qVkW9rg257gzc+memJVYk4NDoJ6HMp
rhGG4nWz3upFV92r8FKCMsMKGvQuHOKIZJ6NbqOhr96Tfnht004nTVfeAhOsNhjd78eu+PY8KkjK
m+Nl+Ky69querY9c8aYylgW9fK6d4R3HJ26+YrpnrVHs2T+6TABy2pLy/Bl35t6nO4E3kEZD0XzZ
fJ+gseAy0NAHtxJ4mZEevfmRUJ/uHk7UVTXthF7XW3p9JjwgUDTMNMWOfZuKP9TOpbmTLt9o1U/k
Po2SX4LdwEiX1RsF/R3CJJ2GF/JNzUg/uxpFAL4QIGetuccJda3n9IstPhjkBDgshpH+rYjeW3yT
+lxf0LfRvPCUMDF1L1Re72xNR/Mcn5LJ+hyHFN/t/OTNxidFs2xrjAOYBDQNCFt/qfM7LCOFUiKS
b8rR04mOnGbLebJ09zSQt8CJRBduNGclfCYRvHHw1AicPioKOHI7G5tAygZUaL+wqjtbW3sh/Hyj
tzijQUo3G7uxXpEGHK3CaQLdMeZTTMl4Xe673bcAT0EamkYqJCEETM23xRCyUKkZMkG2GWn3S7N4
FdjYvtoGZIQ27hY/5+dTBA5CHiwrBA66EQla/N1RO9eGfE5F0e8jPENsrO50xUvs6ZSYuWqbwRtb
ShqkZfjkS6xcMX2BKJyu5zR86fTh4mDsD4waW2cfA4gHKjCDBgKItdwXyXJwAThu2jy9lGyHqCrQ
Cum8GltjgqrJ/TRbuRBtb+/cKYHIDrLfSadjkRuBRYcft17kEG7nkc3rmeOBFM/XGqzJqW5zqnTK
DuzK11ostz2LyEMIRxO8fnrPEgiNwuy+IbwBwd/4uDKQPYY6UVWlSY+7J1BYL+og628whQVDX08M
Gc7HRLkCXSLjCl+utS+0+KGuI2joitAxAgoA2FEC7hCK4DEqloeGMEmxPYTnRqQ1g0Ohe3KG5d6d
6d5sXTquNIMuVcuuomwhf4WDezC96ZmfAlrL+k7YcEWQ/dxDvHkeFXEE+U6EL4yJjOSiIJnGcoc8
rN6xWCORtuCdM0SdCrRD4Uzdp20zThXOlc2saCeD4p7MKwFFsVCq6AQ1hPBZBUmpoaUMo4J8dBBU
LFAqvmKqlMBVMkVZoeesHzDIP9gAWCpFYiGMwE9vGsVn6QG1TDHEFlpmnSK4RB0sl4kJK1d0F4xo
C5JyYBWVbmN/S9BKUc2r+px1ZAxz2Z+eO8pCoygeOvAxteLI0MN/6VqMqqb95le/FJRzp7UyxLcl
H0gLfSgUk6ahZzkrSk2Y3ntAaxZqIq5GWaykeu/0cG0yADeImGkpSZg38BT8bSmGkw0ORyguThbO
ByvRny3tI0ud3zr4nFFxdExF1DFB6xAmuAS+ou0QFxPIsbgRYHgscDxhgbpYo9iWAOrJFbFHc2D3
9EB8RgXzUVQfS/F9YkA/oSL+UI8GCKcoQIupMybOxS5WhCC+NdY2yantycKIKaLOWUhgsw/wA7pQ
CWbIm14oz1AjVPwhDxAR2DscoKCJxsl9M0AVUY54BqDEBKcoRlru3EyKa9TO3waYI0fxjkJFPooy
R25zRUPyyYKqoCOlipNkKGISc6ii9rR3pDnEIB+aYge0f98V0Hd8avUQbz4XEEyiz99GkEwGaKYW
RBMIWfry2DFZUI3XNMSvZ8VzgsPi3NObdQE9OYr4lCr2U99DgRrZfkYLeTKLe+tJLGr5QqjyrNhR
DhApGwtHBVQqBy4Vt/IwjAIm5WR84a/stikgqhwgFXNfdCiN516RqmgTIz5R9CrAdRtclHeJ4loV
AK78QjwO7ndL1LOv+Fes1vH89G+4fcKqya+xUrK24d+CZAmvY4YDCC+wqUMIzQVohQLUFu3uYyrJ
t/cXaung7dn1adT9gpGNWDMFTpmTcoxrLgeqVkHG3vk69A6QI2Ff/KmLtAz8PjLg0Dhf1jxVmzTH
5jhI4yG29O40jQVD8+y89V9eKeIjKYY0s8ksdw19YysOYEJSrCiqfRyypU3HZ8+ur2PhyIPnOZtu
KWYQd88Sx9UBy8KjI7T0LDl/WfDBq+9EZe36iZjRBptGgErmILqOzlpxNMxuRAhfPy5RKDhZb+2G
yroRyk/HE/I0iOG2hVu6BXgAQGDKAcyAgMcRbmM9GdwHzZ63jqNfJYArgpjyCnJKjHFl02/lZCFX
BL0rcLiW80gUvHYU1dDfgyilgZgMKPQGerhRFZj69L2qj/8/9Pr/AL0WaKCJ0/vfC7Vv0+wTj///
0Gj/80f/aLR96z8s0wCwJEwYwabtE5z3j0bb0E3y+RzHtV0BpMjyuOu/sNeuusc1XIeIPs9yHYTT
/6XRNv8DULZNv5AnUn/r/T9ptA1F0P5X8DU3mK4vkO/zMgzE5P8GhG5AaxaTY9RnTbqXDOUpxbfq
7Cr1chbGLxRCt9W04JCmzL8D15LiFtmWPXXTmGUH9e/xMqM/3xaaRTDHjOkLs/mGPrnFfpZas24B
xrUg7FGDNoNegCctWPyYB+awlIkhtLZj031NNZEFS1uOrEFxd3mL8gjSFsXNaDm+R+WMJKDWi5QB
bdJVccw9V479Utk56oIW7n6jaw7ap8lVsZ50Qv77QrM4Kwl8m5E7265P2oy6izx3du/rYT2WLjnV
EapdLX1ZC+zVTDl4vVir7Ijy8l1q0zFYr6Z5jutzaQU4WArxP49b75WqLr8e/dwxY7DcsE8LjCkC
WtL8iVuCezUvZ/mo0pHWC11FJDVL6KBmEwFrXIERherz36Ou3OWpy5S20HygeNWdwp6QwWVBroxe
sARwQxepli4YajTpi7EbWtq+nhkVl5+LxBgko0zqbVldJjnO+gHako+2QdiiukhHXkEogSV1kzs2
amQIhgeGXMoLTX4nRu+XAzWZDvnCokzP3rKFIkMsqw/PQ6jPzu0+pGu002PHI/jDKy4MYQ5mSRcY
rfaOgx3A10D3sNbSrUG6zLF08iuU0zCXGuhR1lTTlu+QMuC8xzqXdiEfG5TsfdIkRz2e05OGZsUV
bYQdqjfiK23+YxZGcT34ME95NddjC8nMtS5NYvZX4dwD9RZf0bgMDKIkxoCrFde1xlWjQeaFctS8
rhob4AEyVVRyw+NcwtggY+XKmZA4NnarbSLNjtGDN/w6uyWjvUVHa7RMGo1FfmPFPtC9vBkO5hjB
7zLSoWOHMbIcqjVCkti8eGrzKfLxqnBD68pEQ1uOU3vBT2Bf6RnJmK63vKz3+dXIp4eIH3kF5Xf1
AJg41Akb4h1569csJs1rQ73qro1fBk3M+wbR9nofcgnz2pH57Szo9cf68uxESXPorK7FZF0sV83I
2xodyedBkJLP/shdumi/zKiJRmNJDvbcXzt9wzm/NgMSYFD71mn/x21j8w7o5AYuOn6nNM4vmvD1
44yGRhSkYTd+2Z1bnhxXuTpcb/y5KGKS6FUKGgNgh/qBRGdIi8kh6ebLeg0ZKtmfOoXPaXG9nSMi
ykYypClxv9jRM2J2yg0qh41a0KQY1fbEyVKbzl3GooClxnwmFYM+JXFumAmncw+2GRCGss7VktqL
U1hkd+EijUGxV4kngsHLP2IVpziKGYEAJXq/EyylypFsk7+HFVjphjC5o073etn+yjzC6CyVTUc/
ZjyP2adl882RV0DtVBC1l7cOn8XQ7VoVcLfe5KvQO8p6A/V39pUMCWiYNBbTUsXkjSowD4sxAoY1
Rc+vIfKnIiFxgIy9dBqGIDZFfV47b7Pqma1H620TEookzexDa9ACb+Gs7BbDOcL9kcdKBfxZ4CtI
A/M/TRX+10YV8hz1KqHefxp4AIK/n2QPBKP0Jm1Lk6w5FxShwUmNx9kHTiNs6EVMY03gqxDCScUR
1sRcb+GXZNCEkcq4a26hrjxta/Ou04k1dGD8K5p+q6vcaESTwPXHvW5HR7gcB1TE8Z7Ow7wfku7Z
XGbnXFMv2YuyeHJCPnQwMHSgtBEZjYpc1FT4IlMlX2Nn+rtROgDiATEiASIwKyquqHTGeF60b9ar
/ol0L0MFPGq2thlUV85Z01fWw14FvrRrqoy6GGvEaZ4kOZLItpilH8FB6w9gzfxZj9qyfOhIOcWO
x1ZP4rc8OzbO4a2/RnZC7KSWRwEbVQ0xlm43gxLsxrOmcsitwuoxwcPki6iFnwVZmMIlFNNW8Zjm
0t67iuiPqtU89tgV2ne7/R0Z9PYQixOItyi8vLsVNmcqyQHpdjJimkKe80eqgM71kRnFvN1UAaRb
H52qSM9QhXuGCZlheVIdvRFBr212+2Y+1cWMLD8fXaqc0Bg8FReqLRaOjgecmoqLz4//572vV4e1
i5ku0fXcEkSwfgxtAqNDp86xXlsvEGwXnJbOVSbmr7EwqKgmyMaswSyIp1LxpyoIVeTS3YC7wDTJ
ryNVP1AIokiUMP03AqEyODfKvSpedbmZVNgqPKt9q5RCXtFcjWj+D5lgi9Kzaw96PzFw36DwkLSm
YA0rDxPniAp31fU9qkZ5hlXBFfJfdRUE26tIWD8ZG/ZDbo/XdNjVKpJ9vSCqlgGsLKhwoZiJA38L
2bg6xZS91g5ynpAClipvqcNcUDUkbanu8tpY/rlYb2uX/h4NPYhaNditF6D8/zlar+pqyMvhqW2i
yG12cRkxtxKmu579kY7TmEwGBoL1wvNtEgNVFK9tdVdJlHhUAwyKk1M4nteLzqApKEjzXcegfGFI
j+FzFAWtdwxJt1rlLEFn6R/r867j7c/L+Lm6EB54KCDiE7LGghCiZNh5J2Q/ZGkNlDBREGavrU1C
8NCN+nm9gO9FbH3OJ1LqkXVluHXN9sj+A3QAMGtM6LEg/XgpqukoiictdDB443yGOE7IMuUEzqX1
3PTXdCdLdSO8jtxzXTXXUehqMF9oMcXGXozRO5C+IOEPpUdMc7smNkMGU7kQ8AdVuoJQaYgEy1LQ
Xg8tdX295+dug71z35unn/vWh64PSEKCpd3hw8x0PoExsY9jyFinrnnqQ0l6IkF+rv49Mp0USRxD
e+1EBkGBPLhMIxXRpP6kghhDWGRdKq6tDWSaLFNB3rKlMrOTwV2Qy/qnoSK5KHJJ/pCEGUmVamSo
fKNaJR0ZRB7R6SvPGfJwIHQcJeqoWEOS1sP1xp/H/K9uc1X+UqmSmH4evB7lKrHJILrp5/Z/+/v1
DuLl/nnyfiITStOAKa6nXlXlcrxdD+vGgSlDoVot2NnvTgzoPXFTdahnx4mwgn+ZQn+urkfDotIv
1xl2vb5Osz9Xc3DCGCuxZk+QcUmkgYqr9CJCTT7NoDoHf/Uj6jyyLY/eQ4tUZFWJrBceXXYyFfGc
Hod63I4onq/WC4D8xAUwI2+p78AAMQhEDAXAeVXPGM7zjGk6XACyHCX5ZYc5aoOeHIiZTwPCBBTK
9XDyVYRvphkIYf7trn95FEZKBHQT3Y+/jyqCXi+r0+Iy+lCVZwBu1aS1Hq0XBEJjFlsPq9RZkGOq
B7FrqfPjerhmkhsxNZTjevg3LvznfxGtjXrVnYbsEhFRg9+BvcDGGBrUKX//83+95ee/XDOm1/9x
vQ2FgnfqVYuTVdO/PSqeY2/+e8/fw/XZ/76Q9aHrdThsPGq9/vcZf/4rnaIq/AEHR4rrzgwQ6j2u
z/1vr+Lvy/65++d//7+4rcwviVvrDUbjFL4odqGW/aiMrK1wdvRpKmISdQSXU2FNivMtdhMtQiqc
IJZGYnqGpXhJpDfsSr96SWEasphd7H3R6NbBCN27FmvWG1vhPyzRP9GG1sESC4rei1bsS8HDjdLC
nibsfCvb+HmyC33XJ2l4dvCsWHEPnysk56RtIchmZHTuu7J7MkvJTOO1aFaZUTbOMDyRmTju+lp/
pQO/bDrDwPDoXkDuXpRiFuVBgSdavU0QCWTy9MAjNSY+x91345wiIknZtmMq5lzoWmj2cN2GpsoO
VdH9Dp1YWVDHcAsK+V10kwwc581LOnfjVgm9OBcZXNPs58n4MDUiRHFqgv1loY13Y3E08+T2zjnn
dDmmLWkKGp9b1loX0kQJv5XyPfa64iaOv8f5K/PDQ2Iqf2+iITsu4tduoOfmmvHJomsVFOWEQtg8
mF11a1QRTJioxgge9d+oXXaV7tsHEVKRwIm9jxp2bn3TvWqu8w2WDioUBYwcu3DMn276FLQFjgsz
3dsNIhdkxhoiFyeIM/MrDbN7n9LEy5B/6bBjepZct3OffeYNa926oe0q9bt6pptdSor9HCFsGgt2
HFZfbSPnY/E96tXoRE8lAUMbHYchejm4TeyyD1NDbyB3MJFHbrZtQPkefK/DuNnGu6mJXtrJTy7w
/qEpWz2WYLaPQWHQH6OVsJlyO0DAnu1lFRdbw/Q+E37pZ9wbvH5rIAQvlk+EwD6HLrjeSmjXi8MC
NGe1WtiOcZi6ECkLKkAVNHMcI+PRGxvrYGLajvF4PEjLe/RgfY4+Ohz0i2Azjei2b5NDR/zwDpUV
Bfy22oV85FBa/IM2ks0R5f0VgKHwWxvaK/7V2waWOS6ppqTCyQDXWka7XWKGSckCa1OXqILpW9lW
RoqgfuvLRj+lUdecYedc6cM8I5fQ4HRp2U1VW5up5fdq0B/aWpVzGOp6Z5TECVvjzI+zX0wC1d1u
2/vjnaCbDwCSBnjXfQm1yPJ0dzqN1auG0hVdSLmlB9PsEsvb2nkEVbvo7GtPmWVghIGk99PkYonB
PNTUY8GdJrNOyI4RHgo7fatN+8tu7QeCf/S3qi1fK4ao7TzA5ffqXiehfWkOYhmHa12/lq1FC2Ji
F4knil7yAA0kMzdh2Ew3Jcxtp++QExv3Ttm3d3Pxh4DvxxJpxYWRdaNPMWPfk3tV6z60+qqE2T9Z
FLC078UwXgoZ7vHMHv3Kx9WW4LvPI2znaYZldk6JWCmG9juMMyLpLf/Rduv2WF/6pLUOlgUxr3aU
oqOnpAxQGwyRFXK62eeFqhbLPOrwGjyAfAiviBBBDhn2v1nk4o2aTMxIDE5EaLXkqiQH2cMkz1v/
nHvxRIsrualDowucKP0oob9gGJ12LYLkrVky8rkKEtdR90He3OzTOHzNwyHZNg4MMzs7xqP+WLla
iGon3ceujfS6ti6p7tb32oRYLMERsXfR2IydT44TY9RWn0FNyY49rjWxi+7amyIZgSKRd9w7h7FE
59fT9/WdotvRt/yWjrjYsykUgOJzGeH3eIQEhSKKNy2/L6Tdw3UomhezsXEa63OBt5MPWrwMQ/an
ki2uBL8BYQ3s39b4+VaflCl4TwMGYMtI3/1wOi4KbBm7xGmD1OtLWMjYIjOcDhO6MDIAH3PH2/vQ
oz3D6O8ygERm7hzgJjwMs1HskJpbgWIRBF0ly70/k3SVVF0QGzjn5PTZk4kyefXWX8bnLsrO1K8I
sm+zR9Saz4g46P+gIJ/a+DJjzSmE8zUUexw+2Va6ydnHvRPQQdmU7ugBCv4zxujsRmP44xnFMY1R
OxMxoyBP/PzwQSM0qpYbQ31AhRen+4wgMBQrHb5hKww0fDxbULjFrjILQtZZHxGyJL8qmIFZqXQr
w2GEsMtKGBN1xNbTY6rKDpnfX2emjtbGR0BZSave6oVBeghBVIl8syxgfnZpkZbRDl+YNIyt7lec
F1g4ZWy0O1Q/O/ExuLWg65S6R+pQVTlsgb9bNxEYoFCPiFKeocvBssfADRwud1La9PG7ZV8veXgz
VR7l67GUByvs3wlrPpfshvc4Ni5QyZwbo4ivG70kmYJIq32aeTfUm719kncTWzSQ+T3l4Y2cq/s6
o882DBCqyIdOXGkGIlleSyiemzrpaEs5qPpjFo2bcSixe47pvUMziQYVNZJ4+rQEhPCEb4QW8wt6
p4k1o0AedRfZlKEsWj27CcFKrr04qbi0n1WcPFuL9okwuz5PIUZIA77die3qDdoVwbIgvjUH4xpe
V3Gwq9u8MO68pVGaFSAGg0Zikw9vlrAE4wQiFD8pvcZ+MJ+7Oi43fcy8TAHhwdLMZzdkgExlpd9X
UdEfmiLBQB9pUGGNJYDTBnmzwsbc5XIbl9aAYQzKd+zrh6Vr79KGKy4i26lfrogIv5tKnWI1X1nu
uhhrZ0YHOPaB4boXjQ7xqSwrLA5Ntg/xC5NfdcvKr9tGrvtcIfTui/jOlSggysH6Uqh1vI3n0pJy
C8iEiHeIgVOceIGDKQnhoV4cZRf+MuLpqV/4HLUEKQxyYsSlQKioS7Y0MGtWsIN4IJX0bEfJzeKS
kKaZGIpjYqOqNlFkq3hnDcVXRqra3q4bknIwUVP8HQDyep9hMkiKqCwBTb+91WesqlNlbgcySxJv
CPDRRr/Zc1DFJ3bXf2204sGvMNwZFqJ6T6/udHkeixJUpZudRSJZPum6H6SCEPt+fGCXy0TNWdcY
GiMcDe8RqASR7xEaIwSgJOISpwOfZJQIJYBWYLCfGM3961htQ5b8wWbXuUt12AFeulzPZnVvSN24
aAh+qwIxatIBR28qeMkuXeFlqat7f2ioNXtkMEbQ8zFiQ5Sqywsl8bgOU1a3LhtO7U0j6gYUzdRA
KZhLpIHenmpTcRdJ370FPjZ1pf/BcIQElsX8vuoMHyHIBBqgSS+Nrp+B8beBNKKJmbaY0HBJOjBj
4M62eSrF/AA3b7oDzI31Cg2O4sJLlFKVRTOgbI6WQ4q30R9FROmryMsLCVp/XHsB3MGctNP74leZ
WN8kNc+bDOX6PmJphTJGn25HMDfp+FSwJDwIoN8BDf1TNergNwooqcBLPAZEX78fu+kqTmtymDwb
tTO13Wz0A5ZJGu7GtNmyh6Wr3t6kVtyw9yJEoRwoUPrEUSFwUK32Tu4SaTWn0WgSCAqgSAhEkQQd
7RySB7adkKB76dwwd3z1DoCXBSvVTooW71MbXiXEr7HQiv/I9ho62T5nfmUZGR7tvHownUdIocZT
2JBQEI1E5XluhbaX1nX93g4Uznt8nxaeU16ReZ9H9mtlkt8q9XvDc3L2fUUXTMaCdbX1Q/QKy0Mp
NDTvOTpTnU98jrWOik+kbxK8wNl0gR+PYd7VKSZPD70z4jktR8gj09ntYxLjc3HX0egkbGX6ZRc0
vgdvJOij5yYt1JCbNMuLhz9iu4QiGE0QGVaIimLU2o8eQujOqBaCcCoA7jN9MYkmgy77toAAglks
e5rzBt+FzL9NpA3QS8CxT4bXwkDQkNzWgrLdbxHn3R44BWKBtD/L2T+WjWNjFaI7mKIDPRoh3LXE
rUCOYDVjl4MODZYRvcXrzOGZs9Im4bFNmBvMWx07FKuuNKjkkuxSaZBmJfuPnrF/S0jNcoghCDZd
0jPgeUFYQnc2mv7TmbqntPfvrZqqOrLBrWc0SBdAvLRYxcx5+pyLnHcn/NchxwqmuzpSnhoA9lKx
XYvnnF/2GFBIu7geWndaTJT0KQDlnn9KG029S4RBdnIbVtBd9MPY5sO5vAxSftnSdTZDQwoIzIMx
GRHsMCvZEw6haPgNmuIGswFfoFOd+M7YtlnFNstVfqBfPns188ec+6/pYhwqFyt3Pj2LODrh8Tiw
rP8M03g+RT6L5cJ3HvS2uAZKCK2AEKtM686d3R+g18y7YkHpTFKr7XFCAkeQO8AvOEVGHA7kGkzu
p1hCbP1jpOLdcc7KiEZzBNAF41dpXPW6qGhR1tOls25oDUU7Z8HuHS9YI1J4iAuJWHxlJBBl8y17
FypBtnbpWJMyCvuUa/Suf1kKs7xhl4JDBDPXwkdWzSH0lsYCLNb9om/7J+4XdReFx0jw03asZ0aJ
75rm2b7KzYMxRDUnBmQO0pARgtlYV5YpuhowUC9+5O0SOuuKewoc38ZKq9UvTqQP+12iRd4DZ89o
Vym7FNRbs0dDL5Pf2EOwMeY22Q2gHxeCO9OWnGX55aIYPA38JlsXzuNEuxrLI4LGYpGAYCkmtk35
JyZqaxvH8zGW85dRdDiJh+QUAore+PqA/iRukOhiA6i1tz6C4sXkesMa4dXszMdGDHeAKe49Q976
Cd9SnkSUUvPxl0lGYd0xP7GRr3tyjqSMkc5BlK1Kf29GKfyCGaA6ocrskGOcEaI0DnEes+6LoZ71
GZG9g4/lTXbYflpGtdkQhKiBTCHgbgOJCLrphNyIj4KSHj6hkdzp7RTRu4ln+Pv6THCY9CzjKqXC
IG2E/Jk7fpp1++71Gs4dHNYSnAUo5OQF0WgsjPcoRx3dtTay8ZnZuUMfMxjtDc5FN9NolEzOtTDB
bVXo9ScLsTpyioV2/4XqEwaA2s+OWavXIKSnrdX3z3K2Q9hn5wxP+mYQ4qvsLUIXwU3vNbbxHI0P
c+XujU7XgyElnhUh8Uar9XPoFtG+hY6kNDusNbFD845wB+QdMKh5dneZRshFbz9Mpfbcj3980Jhb
x3ge7brfZp73ATLTdR1mORM2klW6xzBjt0ifCJsFI4Ab8fxNlsgtza9TDBfLBjeKrC0yrop54EGs
VBGys3IgtAZiK9wMUqCIXnGJcAUcSWgKQlyL4SG58+NqF/X6l4EM/jDzEvCyM/LxmmPTK4OanrnB
crTxCV5kjwpIGAV7CN/KcXhLkz699n2jjMbGPtGE2EZYULaVU5uotO9kp8tAGyFf+QiRjAVcedv8
6XLyuljv2rm8HYqSqKtnZgSWvDXkoNGHrUZkViozVufamylj8qBae4b79Z/snUlv3EjXpf9Ko/fR
4BzkojfKOVOped4QsmVzniI4//p+KFd/rtL7oYzeN1AQypaVYjJJxo17z3nOdwfxmVvMiOZmwLkF
dWc/E2hlNfbZ0OJRTyZTYq8s1z0eWfOpCMlFZivAw3gu12Ybfxd9BCoz24/s7mHB1Q8smmcbXqiM
uDyLjb18TmaWBquht3mPOSewb4AtzxFXyydgXSYI7OKa2iy4swfztUrzYBsgfyHno8YDu4pteR/T
gL7wnXPmIjHIQ4aDUXxDP47YhCG7kS7jU2QWjR4ePPxkCWzccUxuo2Q6JG191epiq9SVm1mvOMlW
YY+Ct/lex2w2BnGj3ZnLS1yOCck5YNdRWOMtIwaCG5eCNjKv7Sx6t0L7cbY6E1NVt+vS5if8cWwH
7BL6ooUCKB79YNrXrrGw9IBFJ7BJEPonK7fxSL7qby0+LTt0Nihqjdi5B3H70DhjujeJDGNwSYHI
rpRsnb7YtgVXjHIwoPuuWrcz0HtDvc1SvkEKoYVgng2z+Nnp4M3uum9l+W3QIVZcBhxEDjwyRrpt
8P0XXvnT4mDzuf4ZkbEFJ+Kh7G1I+7j4cThKQqeyhASN7rWkwCZqlEdS2kwgkdvqPU/VQSl5XyaM
iJycRsF4cJCB5lZ977rpCTTMszT1/SCLbQwlcV354a0/znSWe/Uz87PbIHqCU3ttaXEZt+mhM/Lv
tcFUSUlxygXphjPhEEaEQV71uLldHdRry2yeRXJTz8lr1uofkP5trZAy1TXc49Y/V9Z4UXXxdWgi
WBA2DCX3p2uC/ouwuq58y77qe7yVzNDoIlFpx/WmlQDD2mcbbm8cvagxEoeinW5FyFZQGijQkrs5
2f1/QV/JHHD6g6DPZDf2r4K+xfqnk/fyH4q+v37qL0Wf7/8v3/QQzDn2osxzPfipfyn6EPsZjm/x
X2AaJt9xfyv60PpZ9JgCD+HeorcDlfqXos/iBfEwG4G0EMoYdmD+vyj6TIPf/w9Bn2naWM8d9Hyu
6SA8RFb4d+hqMqmhA0ugDqXbEwAR62Dnq+mhmYnamai/PcsTmzKGsz1RUoMRGLZMPGEX9Mi2CKqJ
M2sLbsqkb5ZBiXIn8Drnse3cW0RwjyCSweUPJvxGn25wzswA4JGPAZIlAIv3oTBZrRyY/QSOHT1L
veZOU2w19ccqqUWz7hQxl+rZhxbUwItTbKY1Zsi6emHeNm/pMvREvpuHFOoeRigU1SKUmPCGbjtS
Mfl1AXu56cih7Iydj9n7IlAcRFO8N7nT7dmpPagGsoeKeK+V0YIgczCXOaa1i3oXQyLhVGYpuh8t
xfOhg/aag0bfsNLi5BQTTR5Jp67M3+uCF1D1dBwbanIqhmo1jRSlpq+IIj3WgY+/adJ7Qk2N1RjY
YgMuZJ9644f2X2P21TAIRQSPyRMkybGpz6pxcdiQojiYdrSOSKWA3gt7y+RBU5Ldhc7Mn/edFwLh
woIHse9tylx7/zeJ6k2VY40q/0fZFTfYKVv9v/+n+Z8XiOOgHnW5SrjmbPcLlTedfNVXfV0fajt4
MFqzR8LDl9zXOF7BslxEUweDIO/YAnFQDs7UOZF/ncx/P5av4tPFxBjYhu04hudLc8Ei//1atQTr
JmMGjMJCkVNSl6+2yURpX4nuJrKKRxEw/XbyP52B5Rb4dWIWirJr8mulbZkSda0bmJb95QzMnWcy
b/HyA6gy0mqwHHJhLykSMVqatrWojBYOVzqgNasVqi2hBzy+Q3vkbXgH4JFP/34eLPO/OSInkIbp
ccMyP+DJ8fcTkRqWHopS5we6CfS6EdOusN6zH4NENVaVjXNSUYIvQyr65aehzGcGE4zU0pmax/Yo
xIbgB7QohCoe+7egynefL+WFtINtCjUdpvf/ftD2clBfTyMEK4/K3Hc8+VU6HHEHJKg3OGgoJttE
T/s29adN2wsUPCkQTkNCH7aH5tUzSfJpIu7DJDS8Cwe5KiFLH403lTs7aPFqiQo3eoh1unnMQ5rU
I9iiKiY9JgtWeZN+ayuGEjntrmMfNhqo+fQt6PQVtFZOhJV8jGLEG+IiwXJj647MgJamUvDwh3e8
XBhf3nGwaK59Wk+Bg2b7nx/TmEU58blGcijb4cDEk7TWBlJoBJzWn61Lm+lJUMIhMywnXXSN9D6E
GV7ks0eje8lNqUFAqp4aCvo7fkblEiWBFW+0BryiwUNPKiLBJlddSB6YV/MQCOquXpd5+B7UJpvU
rsmObgZMtHS796ZCQKsEjM4KVVwTymV8vXH68E/3yxeON/eLaxgA6jDYBXyVX+4XQCSSUQu+mlYF
D1XQDZzy+VqF+TfRwZhtfpYTtm1M30weJrK2KxfGwAZjKPEDOOTWRM+2RDOuCiKZrv7wkfx3x8bx
WRaKG99xLOOfH4liJ2e3DJEOzbQ3VCaPc169VOTTUW57D7VAsz0Ld/O5HFi94V54dBHLyCNFHOIj
df9GkMeAmNh60zL+5swMxVvsNlyWet31jb/CRw+AbVY/XccAMWU9zMF0dBFV++5NE5lQqSyGnBUC
aXqExQ2COGctYDcjHYEAkiZviRN6539/2+Z/PsJcMO1AjEwPiKtnfFnlIeQMSeTV6WH2UBy6eXrj
aHCbiGqblZyT27KxmUG3u6GFMQSVEl0dQhmzie/SwkEsgvTk4g+H9GVdcQKXw8BIQJOa0sNwvhyS
kwgmSVBxDzEgpwtUfXhuPWenivJQ5tI5xK2f7SNYrlaAQLWFpppIcl10Yf7pSJbb8G+36eeRuCYW
dseXhuN+5c4zp/GEEtymbRKuXOdDxyNVdR5122QhpVk8hzKS0Y8zXuuICVhVxfWe7SEegSH3sEfL
R0BLoEVIQd66lrupPOsPx2gv1+V/HKPt+YHHysfTZDmbf2Pjd16ulVeNPEqwLAY0yI9KZGsnqJ6E
5es39E1zZBSM4ZpwX8dQxVAxu0BhrtykuKKg/MjSZSBZf2RukN6PJjHBUFL61EemL/JoHUJoXVWB
U278uUBxZtF76NgF4/DQ53yk2vMVCW6SncsfroMvy8Jy9mFrsaabnrQ84+sdyRwzSxq3TQ6GM8HP
acm3b/rplCygxFaz4bYZo5UWqsYWkg/c5i4lJXIiOktXRDpJ5NTlXmap+MM9436pNpYDs6TDCQdu
RS2+GG7+fsp74kqqOYQ5DB9+hzwXUx9CBNb6CSc6nNoxzSBCZPOdH9qISRM8gGBsrS2E3dEipIau
HwubLKEwj6E4IJpcV7UtD46FVWXO9XZG7ebJIb82IAltZQ8Fs098E5iCt0/IpX6wR8NcGpjivSpq
Ald6TXRo+zHCet44M0LZ0EGG5uDBqdwCM0cVb6cqwXVQZQQgWfGE1HhQl8hmPiBKzaes665KKyPq
rOdzhBbWuHX77s/pebSAdeebqo3zfYAajo4Mco2MTnYLHA/bB8ItAJ/i9t8//CU94utl7XIxM+xl
h4Tv58vjmHKVYAUpxN5Z5iIDZpMcrhzDJd543rngE4r+Ngy8cOWHjKYbMi63c9HUMKwY+JqRtSNo
FDBXNroHiZ7ZjYv0hv7pemJ+elBV+aOynWbrOdEzkBu90CZBaATKxe+OAhEHdHLwW5RVYRYG28ao
r+teOa91+ADVSbNzugSzDqFhDl4IpoBPp+i1IjsKF1RqdZw1CvgYvWIuphW10/J8GE8DDbuazt2g
JTzywW2BCCFl9AyGNwOptxb38nusybvJh2mF668gybDCKxRE+zYjaiURMcNMbKN7TPV7069wNnpA
vXGSvLmRsG7LarrmiFs4c9V2huhzdOaR1FO0vv/+AZlf1ktuAt/g+jfYuVGr4if8501gBGVb6Zyz
JBJgL22pr0FRYsLE7HJBP22Xuu2mGmjPNT5NX2NEh58jBJJ+dRu7Jpll0iJpbpH8Z9AIsDW1mz8c
4Zci6/MIWcepNyyfr183BYkg9CTEovyrFm6G/r4II7r0Bmu773PGuc1IG2ZqQZ9vmyvqn6ip3qaE
MlmCw7qoMA47s4SzNrMB+8PR0S/4coGjGZK+xdbBDXykXP88f5OvXU1fjKtMWc4uIcx0FXXDWw6E
dxsSiLGqx2E6CQc/S1kkNrb4fTGn4L0/F72YvNB/PyD7147+n0uJb9vMiQKXrRSH9qUqzVUtLLqW
IZLaHOiJrbO7glEGY99D2ZfihW9t2zgpLyNa+7ui/hHQJXu3q1eimxie2TaZACQ6CREX+2H245NT
/aCc6U6hHMp1Qnz8Nk7sm7CYx80QgzV3eSyucoRPq554r1VPxliH/rWPAZhnY3SjZMKWirv6wEd5
Tkf9AakvPXspMzjdzjehRZooZNnwCJMAvG8U+StyH+ydp5JvKo3jy9FlLpBVirlKShWMGOIIzuCm
o8I4xgHH2TOi1I7/3aAd3EMoVUho7THYN2V06nJeiggQvQUSBV/MiO4CDzY2gaMDUimHmXxYJHh/
wgFp0jwS5qB/8nHrVUPu4Naa/A9b1eUmh1hF+5QowyVgvIxh1BlALC1iCk5VlJhrGTvpg+W/crLj
s13injcQU8mBrPuozbIVKn6mR6ZvXnp1627CPBqeFph2p0kqDEq1TnZeZKFNqhUWPedNyGG+tQEw
O5KWhDuDGCmG2EXoTecimkiwQvn2KslkOSV5R5JMUlDPFvSb5955LUgbo9ZL1lkg1zUZ5mfQ7eOp
8JnVN6y++6DzWLG6HGt2HMa7SoXey2yRyAjwBGfDoS2sn7gLrbsuT9/lPA30gSax85Gy0WZf1hDP
33mD7axfeAheFaYIzmbqHmBdhVf5ko/alvBFwCnwSfr91gpSi8Taoia+DMxCLYMBdOzYrFCwxDe1
VTRr2yn3oeUwcDQ7a8dInAwN4DqH2UlJVBEhFLBKPkUmgZhTXV7pYSRk2bPTVYN+G1uA9+rjyFul
UYkYPQlIkMeiGDtEkpdyyIADM/4xG5iYRTqqB7bN2BkIo+Mnp/LCFBUmlp5rOS6r9uCp4WOQ4GIi
4aFadxEKOuUUrTXZ8zQvzo6rI6gpmvSYrNgH04ASB9AeRdUyoezWfWO2i5CMaZgFbgNk4cnBvwnq
QANY0HJnOepspHkMaIyJtJVmyNRKsTbNNgMlg1fTqYtx7yXOLfrgdivLkTq1I4Vvrpb8kBHYGsy9
6DgSqzB3y6/w5KXMK+PWaMxT3LNtbC30K0vRrcpwC9t2Xjcms0/fk/IiI9iFLY4FrLcuYBiYG7IP
6LwpbKm+xMyupD3uZIiYg57LM3Mgchl1mK2yPkhu8hyc2KxZvmz/qSJ48BZdCtNYGALbsCIvJzAn
KM4AQC5i69ES0Qh9Frudo0mTtiiY1iJmljr2kbWtPA1QJgovCd1lP+Z729xu2NeO9305eWdqoDot
wn0AWHUhN1wHwotgznzvDdxysxO6i0EzOsvloGGEXpu5BJxZAY/WEgG0xy55m9mkoPQxM9wgdqAd
ozRhRndlTd+9BZHYNOY56+GBOWkF88AhSJEIDuyYZcVouoMIlMz9g1NY+xhWyWU/2g5SFJbywIj3
rSaprsSq35vjOfSGdmOVsYFOsQMqyBuvVDEwP/bVxkm78cmvW/Km0vkxI6+H+lHs46JU1z5cQmLk
kvA5bucnQl/BqgmGJ3ADic8zgBlaibsrhtl+qmUao7eI+1Nvs8tlNUxipB3cVtsa0NalZ6NygwPj
PJdWBGka1c2JDCGM2kIbr03otLiVvBtNFP2OrTvnyac/YTJzSDIiFE3TWkLt/O/VAC6+jNDeCZIS
VjR97lRkBveeAEamptQ6mW76VuctWZLcrpSSV5NEFO7TUkbs8OIoHj3NgjfIEdOo8Ac03JR9QPBh
VY1Gm2F3B1uL/jqZAV2QznjbZ9rj6kOVxTabHU4Z7btgNAHfIQsEquDK+KEYRnVtIBpfO4ldsh+H
o5INZxle81HmB3NQ32QwunR7zfqQk3oBtrC3r2iTvJgUMoXbalioSXwuyvyUJ9ZuJgbFxVp+USmb
2FG4ejzrdb/k5OhjDq91laBPV8N7WTlPmJvKcwYjdI1LAi0T8uIEVWlNZ/zq81VHLdOVkfjhJhsH
tTFQbWwd880ZFc+qgQgg2H47a1qCZEqjPs/aOth24axb1OPCIjK4toIjQnAu8R6Nvs+8f1vHpzlN
1S0xH9WFr+0j9Ftz13b9vSq8FCEm08oiUMuonYSHufLu6kmZ1zHtcNn5HaMmxNXD3M4XiY262gwq
Yx9FvUaaxGQYPu/K94IQi0t+mhJ4xS5NVyQs6DnLZjoPlXrM0ROFmd2/5CSzoS9esWOxL8jfuEKc
3GEH5wNOClTPhYvATuVqy/MCNNgyp27L9LpS7mXpeenlgDeacm0gztKGdEdOFasai2BTVPZ9/JMy
EkkaRC2CZ9UhFdVmKAsfH+e+NG25dxqwQFyxB3S4L3MAYC6WBhO0GLF4CzWooAS0A9ZoZIst28iO
ZKcygyT5EMTsHoIJK67QJpNQlls8x2geUh8nZjvCJKqJebOLTp0Mb0mbV2IToi1AUVDbe1MDBBsg
2m2D2X/MxuADnRPsNSfGNUuTC7B8B5wjglcfTqd5INdK9OnGyOKOXbiLphduR+VF43WOF2AX4GAt
+p+6NdIbMIR3uaPijS6YoUxZ3KzzbMKW02dHpV3EQSNAaZkC+8mDCr4T1CemKfHWLyrMOuRbHMiQ
ffKT4W0Qz2PhgS1ciJbdtIIN7t5ny8CD5/iBuwBPe0BlSPjDIzkdqMVEKeVe2/xbK0JxYRUb30/u
k442I7ecZtFFtDNFxTLWmbG01zsvw5+QVBDo5dM4FdeC/vcFOz/aTgpiQk5cDrg4utAMSLT3hNce
HYEmB4aY3VvZBMescNGptwIw5IgVbxqjbcfYmygkxjTUTigcHTIj3HtKasQA3nDZgSOKksJHgD2T
WNPl36ZNWHYAk+AqoqnFIGu/RnhQVmOY70k2elC0Ri4M0b3gYUaayjJwAKwT4U1c1MQ2lDGYMBop
GmWbtWgQ64RoErnLkhkh+UxUlZrK4GLMunDDVMDd25aRrKS5McYZwBkiyvp56GHANnQ31nXO0pxE
1sMwv1hIYDdZ1C25HUjDzcyx0TgV7QYK1Ec92CPtW+/DdOonvKYxAzcdbkKRboVPORESsjlBtMl9
4xVCH1oFlBu50jtojjzfgcFdDDE2Cmu8NAKM2fMgXhxIvok3vbO3Z+rc+LtYs93Ox4NfwgyIM0Kf
4RfBC7X1Y8wGjrKCcAPK9r4XFZGE9TfTs0/SQ281scjRgInPPfpgrDM4cLB16ybGhZ4GOI29k0Ja
jeceu+sorrNyE8y1JGsAf61E+ZthoboAw+eiHAxvhhBwWt+Szd3mwxodGZI5Ov8XrF7kg+1GCU5L
ZaB8nV0Xk8u+NIOC2npPuvrcTAKBJIEOSuTfrXI6BdHl5OEuLRdVO5JeKoUuu2rxPbFcK2MVh98y
P7/zZHFfewoVdv3Y0m+4WHJL1k3AJt0hTjcDNl8Wxj4Ac74JaMsA9Od2GRo89a21LtBWzXP3GLcg
LuglQhAIM7YmIjhAmjfXb5Czylukd/uYR8Hay1AqpUs30ADnswODeF8rLAALcvLMCJBbohnFmrS5
N4ojluzezdZeHDx6icHSiSb7t+v80+jql+G0SorFdLU4/X7b0T//+OvL4mRNQLqxrH3+7xD2m9Z3
3z9f6m+G9oDx4V//5vMHp8ZAPsE27vNPv/4hylbUK6Nx+euPny/x+7cMmY+YviF6aG8K4qKqId3V
TcFH8c9XttraQovz21BvThoDQA6b7feLff7fr5/89cv+9ipRYN2XM2m7vzy/n4dhuDAH8TNHq8+3
+fnjX47vby/55d98OXFfT82v11nOXtSVj4GmGTVF58hlu+60RnFwNUF8TIX3fYo6YJDjewBKkFq1
240CS2DtxzM+ftntJhRFIFsQ8Lk80baphnoTmf1wY/sU+OjpXoq428ZZ8t5n5TlXtEE1qpsVylTl
ZAsGG6ZOO3pc6p2/MdqsJeAkauHC9M9RXAZnCVClMYbwoNsYBBcTYjLbofmWWa0vTLu/MeZMUVqJ
4qDCGCROXV5WzN49WV96flHckGU2egADS4I1tmxA4o0fo5whlPYniLHoLiVJYgDAgbjG36OHJGEq
cMYt/qiS+lyM8zvK8ttsJEhwwKVoIKjEsrAChWusbUSi6zQfF9LXcMhBXV+owTilyr5V2FzXLrgB
DIOXLZyXOskNvDKzXDUT2QoOXtudJ9UudryHkGvlbICCli7h2tohRNwXN53VNXC+yjXsBiIiaoif
BJ5ErhB3ESAWckqiChx1I6Rk2sVJ08jIECzhEXXym9y4T2h1r9Usv/vQtVcAIla2hmzjDQePSwds
zEdOzWbZnI02HramW+NSWUR7aUj0yKTslbREsoP3ps40Jqh7+nBdFeKqgAV3LfxDUwxn+hrvBo68
yujWiCNHUj7ZB8WDO8EPf0zJ2byMCXVJFGfPDqbX2gxuXKZJO4WFCbq12PZD260pFdUm7NKEHm12
W9shQQBRIPdjOMES54HqkLQXW9W299TVULr5oQzBbCr72eoFZvKeQqSRWcXR0k63U32p2FFf+9Ww
jZoraYTJpTMRsWly1cMI9ZtdWDhYKHW2Hucp5WeDg8UDFC/hGK7syXjMrAJfwiyIJiFFMSYv9sBW
sjtmcLVNeg/wN/xdie9q9iZ18DtaHjGTzAk/jCxTD8E2a+AkOrg1BoDEz3rRE15/ISZcO3jJwrU7
R7i1zOQjGwGkF4b9EU5pjFl/IE6j9fyrmPRqE2stvzAnj0nCKZy6+oa3ps8F04SSufKVSAkMTuQP
nSNwEeHisUg6c5W6brdH10wiyaasSbQnhYkzQ3KvmYwnsvTKtd9E6b0cPxxDGwd+CPPWWGTrooND
XHlvGHmGkyLpbL5XcJX2zYxxPLE11J3VZ2zbHLUsp9b87jpUkiU+97wMH7LI+WCK5Cg5r2I5HTJX
HMO45SDBgewR44tV7KCiqyOfgS6uXnS9AcqvrHoZcbbsfBsBZFt6IV2j5tpOLTJjjAWAl2WoMatN
rJgIGC5m20Sh3ZsaBUYB6ms6f/MNWmclmAEimaBmZOWWVKlnUHuEbOY0khjTPWid3S7jgakbRlZt
L9naiX7IdHTput8MgubomoobNaNriQtgjVAG6wvcHA6MnrHdJFFPjKyeVrmFxhffirlvGvet7CQP
DSeCqutiC5MJmhFrwJBn1+2LmcWnVpqE09vzh4ExiJL53qqHXfKzCyNy2IgqQYeosSGbP7kAMeCP
OTVE6jyZkpwL6vxd2DrAfYUk0NVGn93O0z60LS5ApChxnq9KmwY/2+T4oplQ1sNxLDb5N2qMsY2S
E5j244wufZW0RKAvw2co4ndBSd4GD4yn3LWLbZY8BQbCVWCAR22EGBpT81zJcdfP1tFyiP4aHQiX
U/IgEqFWzBQjXIyhWODYxU59uAkQrMqnCHVptJQpyj5R2HLTFf0DoNtru0l/FsK/9Vvgt224+Mhn
Z5Pc6aJpwOxr7pEpvy2y4jy5lrFhWGBL86O1bWuDgfWyiJrnAFT54sTFhzwUD/VsYJIuUn8twKpw
KeEwG2cA6FLkW1kRkFAQkaMcmgmLD9Pk18CEr25QrEVnYVwlRvpEBB3TCXsgo4zJhwU4eEW0L6Pr
OXpKM+eH1UzhVi+tp3n2jmlJSYEPVN7ZJNZKe2WMQ7NxG2lfau6AWIlvOuX5MMgXoUo2LERHnPsW
9r3rPkmzA4j6NhkGKU8WOnwS7g6RFjdGkzQ73zTwnKKOpwwnp0EyO4tD1e1E6T/hYEpOjVG8ehR6
TWtYW6vDw6hD2mXD6D3AW8XMYXvI933qzAbViyAOJoGiGwcD+9mCOWmVjnsj7XHbIFxNuvA9dmKD
5Oi233d5dU46941g23QbtBmjD7mjKfrSm21yIpXohzfyb1FfI7Nmk5iEAVFfhJzOA31hP+HKjAN3
2vgWsEkEefW+sLZeyX7DT7AM47Ivt708tmFT4neJK9w428avaeclGQSuEGGwOYB5CZv2zvLoaTRO
/qCRmuOZv7B5erJVTRCH9+qQp5Z5UvGyxdPaOi4UgDpgX+932bjqyBja2B4ukMSh4mepOhqacLU0
mdgPqgRsWwkq3ejzvdtGP0M5HxCqkGjjZDyWBybbs1aLdNVB9Us38WLpUA1OWGyDioUT4NppTIt9
FfWHuuyxAGNFMQ5Yprx1mSHEc7PkMaSRCcNkJC8lGW8sZ3ooy56m8IJ5qgy6eTy+B69fiaYngDay
jwJP8EU/VntF2ufGLRz3IgOA1S83qYH3b8NvnGDT7Zi3JvTb8Az4IEPTuODEphAxTUFNM5HObJiR
u8EXNWIcWinGMBclY7rLJvpRJoBoZkWydGrVyYae0F3alf6uM+sJz9L9XNnlB33xHG4uWnyzPs4M
aJ+jLHrunNajSaApjszmJEbG6GV9CGdiMRuVEwUYzNc5VuYGguyJm+gDn5/PXCSzybhBBg4B+EoM
RbwJIyKKxt56iYjk8MmyKhws27yc1PVboQFvY0C7SoLFNy29g0pxmYCnWlA26PyR1G99okPqPj2u
2bgR71sY8hRY6XkiL2OPP/luDHeo58RGK7XzUtWznSHIOnmzyPS8KDZJPXF6zI6YB8FIqA36tbI7
grJq5wkM7d1U6acmZpzdxN5zV4+ErIF5dkIb/VJ7NmJKEoegTCR8JyOyb4TG9aYGiR8rvva4/UnK
9K5St8fq4zYhhD/6nVo/hx1+jQrfgzM6xGSOLI0N+zGuESIf23HeuBrRGjlR/dGMLiv8UswJSBsU
QQEMNb2bzZtWFYtkE8UTzhTSTadw3accTlfL/SzUJfpAZ9OP0JhIeF1KceD9Rh2f3YKsXbOn91nR
j2TyborrsQ3uP0lIMAq6I61bmtJl4kWbtKab8usvu57xukIcZMmKwVKOm68QomaJre3HCG/mtosI
qdE6xcA6YJZoZ0z8HW56NrBs5vceWLtPqtXnFxkJIj5jSqcU/MLnFw8IxjqWIG3dzujwzPFFA+2R
swFHsATvX3XdC0q/EMeXtCDKkdHYtrUJbUQnp8F7JC6IOYHI51fUuZvM7uTeXPh29ahQoNnVZSgM
dfz8IgzCkD7/j+WKyHoaQqvPv8uQx41N+osk1cYAspIFLBW2A0NUyMXkD5juwdFkCES0pY7D5zv8
/We7K5agcWA4USHt7uR2uL/6mmjt30ygXxgie1g4wK0fPeNBDAF+b6a0Dg+fv7O0Y833/uvXJ3Tf
dBEG+7TwMIkJ+MIXQTmrbTeL+0/mj35l0KyO8fL9z380jijexoX+NdshD+hWC5+UhwEQfOmuvJr9
RyQNfH4L/8uHzsuqSDdCAZe4ELGLh4BcoRLTzLpMuBhLo2+BJlNWcAVAEDKWL5kmB32+8hfQUeGE
vJ0ZtlpShwlkU0lwVQ9R7fOby/6dD5JB4fht9vGXUIuSpdS0S6xSW/BOGHbf/gZPwSjx1yNtqwu4
jg2DK2h++JnWqH2vUq9Ag1q36ZoqDq9MBInvk86XCY1khnF5u1fEdWISsPA4Um0PwrdeM3duD35C
Xlzuu0eJIwTMgwCKxPXbtsW2myCzfn6hn702O4hn3dDIFYBsn44GLPXPb37+X778URGNgHueXPqy
Y+gZi4lFfOmtyX580nnNKKe5iMylg4ONgeLysfLsiVZa+8oa98oT8DvhPAigENH0uUvhaSEXIJJN
9MbPqOKv5364zX2yBY0nrOBMM8OeLq/xNLOvvUCyemON9rNpmU9un+hVG/aLj/8OYOl2mkcCIazu
QE38o4qom98it3tpyE1B1cdLu2V5LcVwiwLzSfeER4XicfSoQGT/bkA7vZjNpl0Lwhod5x3x5e2o
SNwIagMz2IRUDHCpoMm/8gda5pZlFye7RcBOaQabRzPq+y9kUyWnyyye2dQtf/X7i6YfxdChiw/l
1F58/n2+0NBEyp59+d6Xf5rky8X3yYr6/LbRtXKjRgeT6P993V8/9gmW+vzLzz/PmoQxo3HOFQDb
DXLcch9Ndr5i1PCzcYezk6N2aYLkJWSIt1Z0m4p6Eo+SCgAnYgBCXxlrX5yKNPRPqsPb6OXGeQwL
b8Vc8FZo/zpUEFwVlHTdQLeEGvPEY3YxKIZ3jr1MwlwM1kTp1jYAatfmW9pfKPgJ7uuxreU9t5xp
/Oz6qr3GT56UWLDdSpFZlIaXnjw6A5wAP4vXU9Cnd3YB2BOXz7gqqyw9eiMJmLoYSdzktlJL7y7K
CT8QdfutQea5q5B8NlYBMrey9qJqHtj2S2q6Zue6Do+71thaaJTXRVLO8AHMezNtxj1RhBTdhABI
nxpjYrne2d4VdMz9GDf6ZpzzXaON9ggj/KDcWK5d0B/Y+sd9zJaFUhHFdYzIfEcnkr1+a/6UQLuO
uOHXoAz7VWqnL/VY0aJx5o1kzZ+GZ8P0+6OsMoibebu1PO+7zsnu9PRt2+Q3Xht9OECgTkYs1lFE
pG7cPw6ZtTMy7R5Skp0Hg+J30rvW9fsD29nHQpHaMFcM6sxi+qi0/9RYZPE0yyBAV/KKu+MxCWL0
BmYERNP2t34bf0v18MLTnrdYHRzbYi8Rxw9OgN3eReTEvH/OwQcUGfdZO9QAnZqBmQtGLSRfP+Bq
Wvlwmfreg+lFwwYRKkElnf2A46Q9uliMV6LNSXSJ5E9CHcOdns9hCfqISduROWYRCHTBKsQhPN87
bFYK1zJ3ZvFse853WYImcukLrpirTZtFC90yjR0lx2OHyaKlwtvYMUTqeszPCURiWr1UuWzO7Rhu
jbXvNCyicQbXIKBEEBSxInnnBnTeGyCpmyHqb1LEAP+HvfPojVzZsvVfeXhzXtAE3TSTTKM08lKV
JkRJpaL3Jhj89e9jnouHvqfR3Wj0tAengFMoSSmaiB17r/Utu+BAKQH3wseMidzyW1rXeOfh7mpi
PWmGbe6cVOPcLxbDqxwliQmokwbS/BIbDIGrLvmtWQQ0WK12qtoeYdJ4mcv5p1iNz4klH/LafexA
iWiD/aTL6T0pph9Vklxcez5k9OztrCFeQ5Ufnov+bJmajUXOBU9sfSaJ6xd3P8cdEj86RfJFrUVq
S5UcTZWfWejJYnJ+O319xob/PRvie2QkzwL9ay4QtPW2XLN0HpaqhA4y9MMaM3WGJfhZ9t4fIh0o
iG1MM53O22k8WP1vNDCfk+F8mC8DrCfaOyyUS1t/Kd3h6iffUIxonkXgoOM5u8Ll/5mvCZdILH+m
/fSmfHPmTIR5GT43r+hAhwJnNAL3nzyXaZjp4HAouK8q1t8Gz0mCDJ0wfXh9167fB71IR1Efk6kx
5yfL654ND9dDzzSR1gnOO8JvN2h1VhmgS62nb30dqzpDdpT1JvECrsWQng+e93oT6EK+ZO3Q7IHY
MOpvT8k4/BwKnbgJ9U5AQh6ObKulUdLsmyL/1M1kPK9pPZp9j1Gw3RuVSRsUn/qMhtyoJJRZY75a
k0MXjGhtNeb7qWuhQzPY4HB9n0AKn9V9s9qGRPva0eQll+08KHpX7rpmmTYggSg5YqvEKe+Rb1+J
L2JIIKRkbaA8IwnMeKT21ccXr8+eZC83LZ3XmZClbPX2VhqtX5w8rFY8gGSy0P4r24PWeQQpTKtO
+JjJ/nG0tF+R7z1xhRWVCHv79KBilp6yCUmFC8YkutPG4X4EMlfH9qEmyLEkPoLc6TcaTJar/0H8
XI0+EwI3f6pr9TwNy3sj8Z36RkHAUnnuCgYgGrdnstE/GjSwjPQLYUheWI9WjkXFHfxP3AQ9duwx
2SbS2vWpjqLGnrZNlfZ7bPmoXHukJL9itHQbf4o+FqlPocHnIGVFJtoD8bIbOAUIaphXjtYnrYnT
YmNRElHzNQwzkX3aNmt6IkHVdzMiQ+uciNmVa++1oX8j2+6VqQVNtJEOclrI76FuOXEa3qOexvux
/RnpZHNzyrrqpXbJjOXLS/23GfSyx6QQQVwYDRDB56h6g92Lu4LclDjJaAU2ERtPB0jHi0DR0tjf
KryqQvQ/GCYBss88aJOmic1rmtC1mTrVw6yOpjn9jgbOL4TRP3SOjq06KXVCl6FDzLC/aIuyuU6P
cYePeUZNoID1cEx+WfovLcV2NOYrT4ecCQNe/obJPf0jUFKdgXGsRdRWJ8WIlYESuJx+qdhNL6nf
vccVCbJOr/v3Md3UDbPkT5hx0wH3Ezb7si6PCWuJ0BhEIEwoAw2nW7BoXM8sMhbUoLRAF9M61wt9
Vt0lH2dK9Ku/yujJKLmLPfvqzY54btWzNeUo9WrkFQZqPDsaMuYU4AIw/AZsR2Uwus5XRFFzahew
19CEtXCM5H4Z4/ZgcRAL3TzF4G/FRBQ1yNdrh/OlrusG4+f+T27IQ+EjeyLqiPXVNJvARcu4WTqk
VXjhBpJWPbGbvabd2ob/Qghw8zxkOS0U0U97ys2U0JCRBvSQp6fKVo8t87yzLwb37KStucNbAlSo
teszUCsc8oZ58c3iM16BrBE+iuPMTEzCwT6P6x9eTUzqbHB78e6RJbD6TtRcnOqZFrnegM9KLQ6I
eb52llBL3nWArnerDVMVpXGgf3bvZKjnbn/AsKOYLYOytf09IQMAzHsLTdAKm3KkTWnNJkoCPcE+
OTHbGlvJ9faHoVDuaT5Kc7E8eAzuHfLvVlciok/yh/xzVERoRZwZZ2FWJocJ1a/Z1uI8sxluG+hR
G1HPRNeOvf5MrTo9u8cGcvuzZ8PbKHTbJPoH3Ec0MP2aStm9DMaMnRpuBi60zNwTzYz4GgLGo1W/
xtDOHm7/A/dWATHhQ9TgtMnqkYLXAEmBMFF0532/XJMlYV91qGYaQt3As3N5QGWJczJV370gGtky
OwDSYM4So0sPDhO6rdP2C+Z0xD9uZF19d0Y2N0YaeVbYIoibTbbClSJcpDnsTZPj3pAtzkZOoN+V
rzFcLwe+G3R+Ab817JVOz2Xwr7O3l1ajnvkugZkNB8Wmfp9nrQH8yaiR4U3z1pEA9sx9lKbGGR43
Oj8TXBEH0IabPMNDECNHhmQ5LmrUSXu2jpqPxSihnCgyIzuNM3b7zjlkhEkOC1AHeDK7ZPVZYqJj
iLFol7mzx8BLqN2dEeUd8pgh4DUDQD1EB23OoKp4rUIwChiPnSnt+WJLj3cOl2zfODTitTUaqu8H
CEYT6gvEA5goxV2UIqjsrZ5a0b0jbfKhBhti0PijgtJ63Etvns7Z42boHRuRYnrvt3Lh5CetEX8e
G2govCw0RKyO2A8u8dy6lySbC8g33X2ziPPSExc0u93PfNJ++0IKtKTlZoxXeUsNmqovuRDodTi6
RvmpqDAfUwSWBBywwizjp1DqukzVc11NOTNPUhPJ24a3Qg1n1WybFaaW1NVCm8jd0CtVDK9R/Mkj
2R0GunlInOarm0Wn9b/FZvfNXLmNWr99TxCJMdZMOklMRmS+NERO33uSHNCJ9d9qvM2skp9aUT/V
BD3MYDEQshD4kwNdZ3NN6HnWQJlSlmpRCzNAAAWEvgLzO4wCxlH8WWQ9gloLjmiq6uWSpV9FZftH
xm40UJ0ecEGnGmjPyDDTCEux5tiXvGo5EXdYsmOfJliX39F4BcpoZXBNI2Y8dqQzI3PecclkD0Ms
f7QkDRrJOB6qmAPbIrOzn/VlOJXipMgTWrftGcMxOEdjqA9xbsVUM0NysGZO1lmpY4cs453ZyujO
cgreSr0YnizDPMDJinI/oQZHcT0zWj1FWfIw2pN2jJhJw5cgio88wGOVGCDDZg+SAnw9yKZlWNIj
XJ9xPYQbU9IeyduTGoxdC4AyILnqmIxNd9QxX2U2CfPOtDwWRvGQtKVzgI8aU3MY6bmyG22Tz+49
+yHhx81PXiH9mKzJCKDr/KO7ctBqOnmmWb+ZTKH2zjh8VllGILmdPqEqXt0m81ll4uKMqccpmPqi
r+Rbl0PycCSqE2Yes0Nz1oExmNTDBM6dCcmyfLRTN9JWtM/EdZIC2nCiMkfeb6bIEVbK7I7nC0xg
0jzYpGLM7Yj5x4UR5lXiCLEJjspj1UwC/7h98hrYYIiWmUrY7wWKCMuewAR1E4buSnwai6Htqtyj
h85EApojIFV/IEKQzsLtipXVMIV5ek8SYh/12EKXV6B4uk7XrvHcU8+lDaqu7oNaUCIWBijbnMoK
hTnuTxQi9IH5Vp7Izr1vP06jomJa7cQ3s58uB/vk8IBvIxs2kGvbCySxZb424un2rwjoRqHp42kF
U4DYu1qBgUmPAippb/gMwq4HhAimt3cl7FdsGFQFmXclpYDMA0Ctraiyi6szN2kdhCMkBW19xHGX
2u8tvha8wNDubtZMPdY+Y1W+cNZnZraAMk2iU27kFJu4aer8M5GxfjAcmsH9YoS5nX5WAhErkhbS
UVevvTGJnZQMcCsCz0gGo7xMUVc5y1Dtk5DVIdmWK0oAAzgmTWR6miB6q/iwGonNG9koMVr5hjpw
4N5gnovdnwXNONAc6Usm+JaAYonZaaNjYXHF0UXdQdY0ADH5L6ODZjYtXkQ786NzrMb0TA6imR5G
i4qr6PnyJEItGXVNCF5t3Nz+pZtzoL0tqbkNUCQW0c9sil7iQbHSMUNCvsZpdySiTPraH2ua4Py3
VbmdFiY0YPxoyFBjzuV2QWKkteZv1tPVwpY/GA29OFMSuAvcDVFWC8EsQQohzZoIiumc2tYvF2IU
VXV3rRMqar3BpmuyzifMj5Ez8i7Y95oU3CTTfmp5SOBnBl6vvcwFnvImUz+HkbOY0zD10VJutiCj
PlEZhZGGyqwHy8mVYRiZbbjvjCRmchNnFB40OPcu4kKrLIDSGcnnbT9ZWtLM4+qosofJtL+ShqND
4/Mlt/ZdBwVm/aczteRcTT+ShXtn1JqGU7PCDo0IJeX2Xc3sXhAIuXeaGZo3CRCHDgNBPw7zrkw4
5AJc4ZhaSO3VSYb5Thri0Or6demJtOnacbjUzNxLZqZHN6/m41oDO4VsH8DzcXBQ4ie4VfEwUUbq
s9lh+CtCzQKklQ/rhGcJmLVVgZRQcqrR+dnHXXG6/aFN40eSaPGd0ho7LOr0rMFcirZ05oAxcgg5
wfF5T6SGfNZWa8ifnh6iBSc46+gTw/Zpv5j6U2MPzo61xD5ZY3RCjEI9RO58wxH/0Hrth1/A2Wp7
4zEh8iAYlBZKh01yfaj0lehAlCqkRoaJ2bBeP9prd7bCmSaiu0XQBOW3PM/+kWEPAYmc+dU8uBsE
Tvpx8A5uW/h7mvzOBi0Cg7tWDwqpE/+Y43i6yW4NuKFbgzgPbeTuURhMG58yQa4nNbMz47BnADPU
jP54EcHI6emPbEIJmkNkDKgfH+28ubpzjKVsCTrcPX3pojbtUp4lqV1rKhkkDhRNhZM/i8GukOF8
3xiJjoUAG7onfi+0Q3y2Rm3rrg1b6bwNjUfeM/kcuxh1T9W3bx2V8badWYNuCxHtlRq4guVvmp7t
OCo0Moqtz6VaT6Ojy9mfAN+h5e13mUswu6e4JSd0TjncWtWxdJn601mbQre8B4S0YENT7UGHEkGl
iF7EFCg6Urhctc9qPPbTu6FhuCY8g/rXp//N8dAYGmCQ3R2uF9S2E5vq7ToBV9ck2jRh4JknNyO8
fWCyNgn2o9qCTvS6UAgGlK7s9TBQDDhhKUP0XcIjgDDF+FYqmQPeyUCrBW6sEbGEJyOK1plGJq46
Ogq8q6luY0+sMnoGLFimwVKTI/cZhmmk6mHoAJho9FwA5ozxgI3fdW7yuZr/h774LCueJoS0iL0N
LTDVajv3pufYGN4UjxUeJUgq/3wE9Y6hd4bnOxbjC4lkOStWrlgfSYKv2isxW+yP5NAYyQ9c9H1Q
SYxoUCEoS/hH9eDuVUmUpBkRMEtv7VvHwE63zAv0jiU/uhLuwZrsyAuta3jb4GC2KcpPO0Zkgj6A
7Bva3iAYScgpnzjHX7UYg6BrIJhb16up34HERLXtsZL3igMfseoASCj5MIjQqjSzT79Xl1tLHRuJ
BZQfPUYuYJ46mQo04ZzdtU/J0r7somalXOTlQ+OOAMD56Vr5ORhji42Y36aBZrpUgln/cigjeO82
7XNyrbmPf62Jo7wjblnufJl9klSSbFsLswwZnSlI8lMBe3awpb8tZt52T91zJkmuLVOoTUnf9n2C
cYZbpI53hRur9xLPoS69tZ0xfoNlxRs82/qDV+vf8/wcg3H8oFGB4rlaIPQKJzvY1tKRTOpagUaD
qtb14q5uazKUzPFizdOxnDj8+YYwLxM1Tlks6KxrFe19x+c9iSCkVMg30fbzODcgD0hPh/0dg4NL
O6DwnlZ92pUBwKPgfVyfkM4YvwZfvZpmdYEpcJU1OJCoI0gO0/tR78SR3jeHnNFgrEefWa5Pj623
LFJUifpKS539nG2WRcUqNItXijdOxN7HQgqYW+BzdkT+vq6HvCeoDtywSdLPxI1e6rx9rBbxY1DJ
76JwoI8Tk4CXjQgez94impm4pe5zS3ltSTqEVrp29gvKXbG+RO3MD+prGnuLvVohy+Y+bpItVl8e
74ayA9/tsFkghSqdFdkvujQo3MNtw4442+qwnBmQApO2ixWGvxmz03QyO++z0b1jLnzcgSQlGin2
rKH5inqwhgYPlz7aL7PHnJycVvzMgNLUpoId6ijMLMTqZCTb82gLBilsftmng5l6Ey/+YX13zaxf
diUfZ9a8l3lguev0LN9o2nAddWrFcS0nZou8rha3slcDGOVl0Cvc0j2tbqJkrzU6vM3tk3cTLu3M
Ufetpz2Pk9AYx2N/o4poFv9qrt5gtbARWC72zcFnkUvwWs3uFRDhcriBqG6vS5z5GwwSFw3tNL1F
7m+MCWEcs2xrNyxLEeJ4DBugNflr3od55ZsGGEtYHfDXgrEEx2P4W6XEVWsLroJwOxYwPfqTiqXa
r3+vK6RWlK5eUExIhZAMddEaUC6YmKoLhM4xuP2s9d/C4f4Ej7Sp4wZmznrcaVwdYrzFmzSmFxxR
a5eeTSep+pxwRZD7Ju2QisyKwWGxbUYeCg9PU+EQ0EG1tB68ik+ztO663MM+tnKysrQ6FC4dxShe
BXYOv/biZypU5cn24FMl69m+1JZLXttfdsNJJYKVv0loQbtJ4+8LTXdCKp+3yQfD3nG44+nfFAWW
gZs11xsiBujm2imcqzDK403bcxQvC0oE1/MDF/gRwx0MGZq0nluT+EXkbQ67eLe2K0j91TgKrNsm
DweBAd2yx6KhhUuL+2wlulftR82dC7Pcf+0x1kDhfUxBqSJl95maipEjI+StqBP63mhTftG+fxZy
fBvWU1bRuadhAuSYxmzT3goGT+RDhrebBMf0U5q89J1w9qMPD93JKWtbXBwYkLpDjMQfjeWCpGTx
aRmvz6O88ZEgg/Np/9zWbrx0NBoMFOxzfZgGEn1rCOUc7K1nr22yq6vEd1F+gjGbfzAG1RUYfrtC
iF+g6cXJfLTyVN21BmEfKREKge1mzZZ0pfw+o/ewLTICKbjboItICo+N2ntmnLOtZGIGfIsdRmHk
QbjvDN6gI8lOofTn13xUSeB3OSIc1TPi1wdYk64jAyQ9oS6N6KItrFimq148C00ULz9ujYnRSusv
h6nvHww+I6E1CNmU3R1FKttdp+57Ol4LuiUvi978yuiIyOp26HCc/RTjGlwaeBowI4w0zbGa+t1u
sEb22JgCCHMDDMcEYO/cDg9gjzC1qLx4MiyUNzXLN0aaCVGfOWaXnhM8/PcyqDS9epg5LT4tCDhH
9CR/IX3+N274v6QTegKawH8cN3z5lVbf//f/fN9QhyvJDMzK+hX/JBM6zj98y7GFY5mgHf4la9g1
/qHDUsBp7jqmAycA/tg/s4aF+w9he6AWXF+Hjggl4/+TCQXQQtt1AQ3phq+vxel/i0z4d64DGhdY
b3wj4DC+Yzh/w68MbqZrw6xBuFMbe7PWhQRKcuAcN+aXcdd9jC/aMQ7I/LOP2Iv+zYV6+AuG8C/Q
u78B1gABQW20bY9wNH4byIj/im2oK5uYKZ0XyZoBRGPhGE6FvKJzp6+LuR9Tuud8o8//H/7YlZXz
byk/eJWnLuXHdj9G/Kzl/ajtAZNtiVmO+pMN9qT8L37k39lHf/9F/8bqwlreRd7ET0SUNS6Pxhri
EcbI6NNgyN7+818PQcO/+3GeAfwN8Y6puwjy/k6b7AmTQrfY3lbm6A5xxB5qy6q5oySrvJYyOE9C
q6bYcPx4CBQnt4tfynxDxEu5YQSJ4QVhRqZFHpII34f4zmRWEnS3XbrShmFh4dbs9XG3uPp75E7G
psZTtlMlnkh6l2zom5kbv7GkW9EcXS02VkkYDhNiWjMwnDJ5H9EtoVJADeMYFJcLhHdseFXg3Exx
0xQgasUBph9FbT6NmExw+KwYboXtZOH4YTnlNUJ/dxehDqxE9577bP5aOr9aHudEgg6eZ/Lany9j
CgCW+fpBykUPI1cH80jvyaCNdnC6X72aefIs1u9buKR6tXVgkBVRQKKwV1mQu6WZdnFlTdKnfVcl
45FZxpdVU1FFC2OSyvq2S84WTftBH+IVqnLQ9/1Fs+W7MqW7dQeu7JIxFuzpbOQGc3VJ593pZ3Km
kQoXzicA1IYTFhy6ZRItMmL5OvfsXk3Tfehxy41Bxl6l2o5AUHpoNQANB4xEQP5mm38xHP+2NL4O
ozhvL1ZIx+RbmXHebD2v3BrV8lgb9b6RhQq7UUYhl+1ADsOPSrtz0CiBV1wYRTe0EAqctqkxg/5M
Q4KJPlzaylnKJHBU3/kyvyYOBt4YwVA3vyqZJiR4NPupQlyau8s3FurXuPldlf2vsW8L5uhrdZX1
2hZkuMqzMnRl8xFhf9RcZ2dWjActZ3q1m/JblzWxQQPZGHyf0ppfdWXfq/rBaamsc9KqaOACKwX4
7lH9ME5/winWAErAaV2R3JXXdSjM/gyRuNri1yJ/TWuY+a6DtsKixVP2XDUPx7h0MF0he90cZw+x
aVmLbw2Ayx6V+VaUOrEEGjAUaeCQTP/0a31Y9kx8yF4455aBa8wC0GAW3Q/6j6i66/63XyO+1BKX
zIw8vytz/rW2WN+kSOPZiHnmzIX4YijUhlHDdPX4IK2AtrRUS7nVJ1SvemZeCoxG6APBybd8Zrev
Hn2jewI5RHFjGOc683HhabS7LB2Fa6ElRxQUIQJemq4tzw8JxXKTFBwu6UTckI5EZXQ8MnzB1O5v
N9r3WHTa6BcMnQe+FzCygTU+4mJIAJsNUwN++hAYibxQaz/CEfjr8a1MIh8i5CdG5kyoJItHyCcZ
JX1PvJ3wnnJcsZhb+O0izUDavOSg/OwFCwrBm+tzM6vqJS/lFZA/SQ3F8GGQxLmFOhCuITPMCH3w
Bn6nwLxj652RjgNT/C40XO0q0Q/TiM5cLifXdFcqNCO1xiLIJ+8eUK5B0Bj7C0CHV63q8JKPXL7b
k6fnecC6Sw5r3HCw5jUs0rbcZ1kUpl0Uh+ROIYpG2L119zQxdv6EJwTfE+44YWaHiX7MaDb4iBGB
gzTh7cxjewPE7rs0hmdTZtfcNLYrFmVrrH9YGFi2/cgaL+D2+458nVyucW93H+5qdXf9EUueE28y
X4HJjdsNr7PaTm8kZ5lUbci4S4h3dLjJAWP93BoxhqtoLI/r4+TVwKmUyWIWk2LiNulrYb11rSl2
utfkG7t0Hu0a96PDC5nkjKhrReMNbVGk84rT7YDiwpJ/W46QE6h+dZkgJR/tkZzJAot8GfFL+S0T
Mn5IFotvFLxiMynuCDDiekvcXGVGTx7Nr03GTRWL+d2BZthYvn9YLOcpsZiF8sGGmb+s/PoxFSBJ
Jrkfu+pVM/NuRy8Y+8Cagbg+FAsBvG797pvytZ3Ua+evjezongkd/u8UtUycza/rjAz1xPO4tCGL
KvJwiSOm5nMilmWN6cqPLrVf2yqcYuKx/M4ClEQDw+ZpZC1j1GU9SlE8Gnr5WPrtH39xgwlDPzR5
3mPBHV1mLlev5TsxoaTRmWVuGQbQb0dQLLSVydZfRp1LQf40PhZGOQmXFYmqu5011iA4XFzWBJ0c
SAr48KQVpOw/207Nl46gAThKKNpov34zL2XtzNKXYrgHatMutOdWEj7rp+bzq8Ve1jPwU8fe7xiD
qVcFIpoPSesAq8KmxPYH+WW5/YKGhoK3HRMSb3ngYcx94F5ag6ibPenigCdpdBjso0Rb7d1++MmO
vGZbJmGXccP9SEWh3pePrugvbO0fiRX/6HLc66kr8IQu+Rm88mZ0IZH4KQ2lOSmCwbTCsSs+F8Np
ttm6qjETJY7OyNE2dEsLVHWAKyHJ+1oFMJJkLU926lA3KAWGhhgp6faPmapoFPiwbrzO2RuJjUuy
4hVKOrU1ZPnYVbwU5iwfRJ2Az+kvLdFum1UNX6w7XzIUF2ayj0KrRzSryTN79IlbGAXZVHOgR9jp
yVfyo8udsEkMyLO6Qnrl/xnial/iWgxQwDSBUeloYvkVoHDhArDRY5EqtNV4Y+88NLvorNWr7yZb
Yo70kFVWAylfAoZKE4hD+LFUf+rky4JCSXfz+8HEiFY47RJ4s/eja0GcjqZvbRL8C607YfnAPuvC
+9wOcV+Eus23YlP9TZJA2JTiAemGwQY4n3P+qwck3CoaDo05me/IrwLPLvfFRFlDbvhJZsN4yhxk
Na29mxhinxcNFJQYAaukKYwWaf90XB7ltpb8qNn8kIa8I/xuWyVNT1d+GY+T04KUi/37pZsfUX5g
sx6RXUfkUOUMgbYT+QDboiAc1LP4pZLK43IWTgnAKH+ZFrrvJmnDjJzhzdb5yI68sFegjN8kI+k/
KgEb0QpgEHVpoWuNxeqsgMIhh2PWVtbWZ5TMgO8RsvanUAVAo0H70AbY1ogmuRpqOqTutqbDxHRN
Ehtnmk/a5B07n559ZjJHQumFCm/euUCYeNbiJig7XCD6uHgHTXRnc2nvLelUp37J32KNxWdCGxJa
SxY2jOzsST94vgF7yiC+tUrXEBxLpywD8t8aJVxWBlwHApO+Frep7jKro49nw5Gyva0aphes04J+
3qoLJsJySHRvw393ymJP74SkMdP/ZrWTJ2eaz7HFxHSYMTd5ckQtONa0xKNfeMSJqLh9iJTQ9UkR
t6buTW05+3P6geopXW3n+OGtAhYQuWMAlTBzW+BDMNbFpH3o71ocoU8YmoMDyPKwNPjqfL1ZZ3QJ
WsYBMTaHUKKWxIuy0icrccmHGqb4rjNFhfMdMpblRyRz1JQ/SHa7/Tx7V0EjsUppj7H3Zi3NlzRj
+mC7R3gjn5EnwFxppbmHxmUs8+/J5aWKEqO5pICnWYApCoZoQNmM2S2JG/0wmPVTVSDb09r+q+fV
pEv0G7Ubhtop+RJ4ZOlMAgckcHulpCyBT8UbZGqIQibyuT3/XvTJCOeK7FYNrQD9vZy3hSW31UhQ
hzac/vVEsVCkrpfyvkSXlHFA4M+7yO0wYLF6xOpsyMZBTFDRHBcmRFNaXutJwiCFGrBbFuPQnrXo
obB/xwU3u3fqLMS4cEEaXYTYXtJtj1lqru00VF7UhgTmfubDVIRzmXICyRAe+nCXfJsYIw63VDYe
8UhRNUA8buHKu3HPTm8gJNBM/TW1oGzHhEMWnL62ftHCPpH2r7KcAoqtI+7f6aFMiQgxSSS242gf
sYXDN2CKYcnhD4nUFG5z/smpCG2qSVOuaQW1cAn3xqJd2TQxOzr6bx5jIKMWsZBwoHeVbr6tisjt
YDD/vVGYjfoKqkrbWgn94fQ2GUnyp0bHWr226kFsJHvfaMkyQhwIOqzFA5+xHhF4RHQOq2I5ZUFt
W2eRIhSomDu0y5HBXUkUEW35WYirU9u/Rw6sjAaZYjI3X6f8bPrC/V3G5p9KLJB21uhMsITppjW5
r44gKGF22iNSs3zb6zSgaXW+F8705Db0sI3aXaXIyTH2ACkXJikmXULKmWtIgn8yBkvjH7ubo9Bu
eg62Knu19CIBlC3lkRr1atNHNwsQNKln1TvDnNpTT2mBWkbT24HDZp6F1JQO8sceL3s/ctiweKSd
Ee+Cnu8chXqWWKad1c2oE3rvx5AbhJsJ7Tlt3CezmRxOE2W/L6xV9AZrHNEKVTPzPeRiFLGqITY1
O/iTnV4sO3qOLuiU7KceyiJqBewX+PGyjABdvbZpu098bQb1pYYzh7eoOvJ/n+4yJIGhOTvpo3mJ
cVkQbpmx2kx7S7wjZRvQoPvPGIGGI5UVg8DZiRAzraBV32UJl/aZQrjcTzPvtS/9exD7nMhpGSSj
hLjar/lVluft8Py+IHcAujB/iq7AtMmseyzia4ZD8ljRmY0KRwKznD9XUCeLIu+ZgYgnlBExiLPH
fI2ry+M+yBCCmxO4IvaPg8RP7YmOmYQzc4rrh/MMQDAUWScPDrZWWMne5jbT5LTJ4+njAprjDos1
ka+TXJ+0gshOJM57qzURDNs7mXBi7AwiaiSrJQ1XhKupZt2h+TsuGrU+yEy141YldRzQgThUno5H
zQXI09NvqPJQI48B4poLBEBfDr6Xn2rZXIYCY7XvKHKtqflS2EOJWIBYJbsG+1vgVNbPymjCzgAb
Rbzwp6slHzJDQPTV6cudoKrZNHb7iyRVzgWzgcRM3LU60D2YT4s3g6tikkZk9qO+tN+5UtCmuIZ+
h/s/yYjvTQAD7egXHpy++qkryABEJB5V3TzWqfarwQHILJvDV4m9e1KEmU0GexplDgNZ/2kAqhnc
G7WD4qDrfuuSbO4KbtLGrMDggLXeLcCDwFHO/raun0abk2w01Ml2lf9kVtxv9ErIrRJI6Pkxz5Wg
c5ivEIAonCDBBw6z63Pk4lqqdOTob9rsVvvFsZNdZJRX06MFliJZhjxZhGWV2iGafuJflp1oxu+y
b56mMnl2q+jtNrV0ipYje1I52ItYVMkAsnRbC8qEAMfUJut5sM0A5l+9i7zQpB+1aSVjR+aqpF17
y6mBg1rEfAKu7nnurMc+FRdrDX3sdBjTWWPsxsKaj0LwaQrHOwhbnAmMXzBXZxeNJCYG4finisV6
aDB57hBbrgOzEi6VRnAzJ5TAzctdWbSvekX/hLzTTbSqQrEbiSBuygdn1UIYdJNC1XC8G2A6BSOF
PfwTFsGoQSjbTg+DRWpn76zzPt15cyiSALcRstaRJeuK0cGAoR+xzDDSPyhUM5Azxz9O4rRBtr/N
16uGIa/Zx9RI6+ga7ic6PtKgORwxoGwNEpxRVW0QWxdlXh2cuiaOzXNfUV76u/V8h/qpC1X7btLB
QIeHS6BieQPLtgceyZh/1Zu2zXV0eR0TVSTnIqP8UUK7q3XzqZD9D7cawG0ojEJTqa652/ksKBBf
rNTZKzdfdgnuhNEwqq3sexWolCVsRdbmlQBwluQMleaJTJsZk1maYDagJXhQ5Qo8Ner5oFkdMW78
H6BM633M3POIyH6H8bgiQXshDjWfEUAz/7b0RjtOdvaE47c81qb9aLWWdaoogqJ1qc9hFutRvUO+
2/POAZ9g+GygNKDza8VxuW01jBiWjqpHLdZn0sMo7Zt708VxZq2aB18pJPWy25muK3id/Qu6o+44
yuJISN190db2aYb7IOJW7m+JNSU0nG5KaDhhfcHm8dde7Yx+sZUc07KEU5Pvs2HbfUKpG7k+7TQ9
CeTSvtdLuS9HUI8eSj0wMRzhjVVnYToelZwbPfhWjWWkt7Y34UtjFhhCUA4DlLmfpXyPMshwjqnj
CVQJCTkMEGvX6o6tvK2L2SvM8u7oG4hQnZ6ua1fHe1yfw3YyyyLsBK3W1v5/hJ3HcuPasm3/5fUR
AW+6hKMXKVGipA5CFt57fP0d0HnxzL4n7mlshap2VYkkgLVyZc455h2qMzHKQGkavfmucuEtA5WE
rW7CjZuyK2Rkg4/rBygzBZPw0FFQml7F4DFMZxXxXGz5hZE0JLlFnhQFGjgL68XU0PeCOaTDjALd
1czUy02i4MlVz+bmoMNbjwS6hq3FjjlOJRVLSpQjFwKho/cnrOKu2UhzyiRyFTSqoqATGDN789C3
jrreX12vxD4RUUh185qpH3dOJjBKndsvPVBp1xHLiX3iFGeF24Zx5KRNyNHoTW+k8Rg6nLgnf2qa
XZnDxuhGmo+Y4XhWpOz3b+KdRknvaRplOdw45J4S9zw393Sg4/tNNsgapMsrawSVgG3hYUgaT5+m
Y1FIq2hQTi9qJXwWDDXD1HBksfqwGkxMI7o15oultA/fdYFMNibMQJEwLaE4RS0bWbjVQLwoA0MF
A7sWBM0MndFJakBDrBoq3gpVVj9ewXMeBZUDhLVIml1b6Xcxsb7PVp34xTOoZReJV2APmthsaqOG
qLAKKVIsyBODRFtZhUitkR81K6I9p3H/gc7Hx7jOzOVCuP0prGJl1IiZjSJ3CaBXGQRMbBqdTpAF
qk6sw5EuLWLU9V8WO/PWmjNeDRi9qZx+jeMEHnnOr/H8sbRW4tNFOekCVoUIEcG6i8ZgCGwSrjYC
ylOYRprFSHZtApK+icitfhhlxqQc9jpIAOXz2AFLDRvGAZB67ui51tpa1kEa6g+jQAO6E3cYb+x8
yG/CtxagT1/WXMYMLtYcaQA+Y6+rFLRUguppQ+TVBDP1av1Ra7u5SdGq1hzJWy341IOYcGzzTHHl
WWpDBilqFSOWmEDr5l2ZlAOREgxs52VTdNIRhvGmhbmatzzvI+/CLJuPtCHTACwwGl8t7DetWzbD
N6FpqMik7KyDu9fSkMI9aWe3fJz0o6LPaPXkSXA7LadENNjzOuybld4ewypgetxLN6ECim1CM4SV
xAcpEPyjRdcQw6LWEPdIigF57KlyD1DtqXX9YcozQ5teuFKhflQICAHQ3JPQPDInuLYSi90o7KuY
8fMiNx9TOlf2WJVbPeatNVP5QWPwHk/KbRHU25hCsOrGk8DMcZMqFnKXCnQ0d/wHrsknVSje1Ibf
SIXmYLU9OQIaZDsB/JIuVI9ZBYy0ZbNMFw2rAgoW+livfzKdKraOOfcC+qnySxFQ5XUN69mfmHB+
ySXpHTYrH4sqEyDDfvcneTFKVvI+h6FH0LAGquhfeowm5gycGXbG+UrETuSrdYKEKwdXEE7RaVVx
SBxrgSxNTo56y9bUx5Ik7yclIGog5hCI3M4uAliLU2umflNRc2uMWfSk0e2hk3F272YeSdsKgsEX
xcbcjGZuoNtNxiuw5i3u5Hc5QTEUKw8t/SU3UU2wdvp04SBp0D9HoJjTa5L1U9riYphb475o+quo
D7Ej55ROUVSOLkTFaFVg/AnGh4STuxj2FJ1AFv90GtEqZfk75GUhXQSV2FyAp14kgHVP5+ncaiz7
Mdb6TR4mvAZUccuMsKczjAoMXfkkDYqJLpSO3ozXFJ3PDENergh8CDrrOua+mP+Mg/VZmPBI8AtB
hq/fSPeEyIGHczBvQjPx8xKkLGTPrmoipD8URiReiJlpY1dmmpjM9JTXg22nbLWATFqJxypTJOSk
+dVcI+36hAVyisq9uWq2rZ6yxJCM2yCFj+iGaaAOI3b1av9XsNQIaIBnDNkBI1RbJA3ibOMyJUV5
RJpSXXVxNyjiSz6CgWkbUd9rU3xP+jpE7UdoSDornlCK0aFkVkcklP6s1aO6xadDWyD2gbQHh5za
RWXEVNeVvG3y9BFdRn3WzX5XIiP1lzZMfCDqCfQ2NEPKLZqn71ZApQ3Tfz5Q7DUHDcuXMOUW+g1G
MAGn+X5a2E3akk035ELIgc5KxWdmGiUSo4EcPe05F+Jwhxol3Ar3GjIK5pLd0ph71O3gzdY69W8v
BCSOyld+RAHAbjDp51BjywZRdFYEGsAoRgU30061YmIH1IBfCJVx+5M/NlMErgHLaRy0zEYnxogi
F+9voUexQPLxGFw7DWVbjXTv79aF9MQRX8w0YE5rECCRXAoQjN8MaaKjKtZRzM2LiNzdydPhDLsU
4xcyLAOdF7Dx4X1VoZkDarq/55zzyq/ScN2RyzWxRF+5rn77MHLNgH8WfCI006pUnGBG1rveDQOx
Ytb6Gss1ILBOF6czaV3UJUcLFi27TsrSKYtS30QzjVBkUHrFuBfhxnaKUT/9KcAi7KuYChas+aZu
x+Rb7eXE+rBGxqRIjtwqM+dtklIBJAbxKaKE+6+E6u0EKv2ObAiuvfqk0FgEKLDQoMtcFHdIyTK8
hHSHIxS5rrWwKy9tz+gbAJPHJ5QM47yXwI04RbE4MOF5BpV8oT7hRcqcN2T4stsOGI21ao44e8GV
FAXXnMTfWAKHY0WWsR+MvdTp3yToWXulDUnelbH1RUY3nf++Q/IsOdyoEgP9KfZIJABIS1IjwlXU
uSJbRBeSlKgSxrIZqY7tCnGdI8zVM+7MdCelW2O6ygLPbNLl5B5ELSHP0wzg32S1DqW7HAcH5pXZ
XhoEnmQy8FbLivSAlRCZ+Uh8Lr0GJ0pIvAnYH7eNMF1IRQGCaxFB3InZT6ayy0x6A8GZ8lEP5Oy1
ThS/ES1fydQ3GNXTddFmjpLxJaIz44VL8l2IBmNS2WRqIxGu1QfvmKQMxv0KdMD8fR7DnlZ2RtVo
nIrIwddmbQS9S87W6qepF8Kdw7i+F8S8uCaHKVhdIL2wfiSvM6+cZxIVqNZwtqtCy8HpCvLWBAeg
0VmQawUhYV3FvlHqXyMDeE3OeGYryJwalvJiTAiGKOvLuG5oqDCViqxrouyxTikJKRpxA1Mxnn/7
jiyoDgMiuojLwDlio8XQdYrap/X/HVTxSegKyckUkdZbhDAwt5hrxCHSYCMM7iEU53dj8AylQ8K/
3MoaxfhktD8Wc3lHAP6p0u+tOjSYDOiRpCcDBTKjVUdNCAbvDA04lbzsxbRceFEc9wta51JcH6si
YoiUD+2urtJzXtWg/mRA+FraeqXCAEsKhg+wd8Vt6mnFWimEjqZ9htVd7sYYhSYV62rdA1Fnrcka
CsncJExzeYazkc6rvDmcfaqbtQs+DUe1UiOgepAi1eBZ5niGi0sjazS6SWoTOGx8JmXgrO4C/iub
4sx0fB/oIuxgAzQy+dEnDNLdocqlj6xDEznBvPdH7kZQl9RyqC4XtzSGxs8Fhp9qkR6VdP6VGYg4
PfTavUxvyVfT4rWIGHZaGGRZvACxRpM3kClwQJy9a8My8HWtozqSZX9KBG6+ZWmZExHAI4UD410B
v+k4xgDQw1U7IaFONWiUzsX4VBGs7ugaWyiFDZJKZn2msdSPhgpSu0ZfWVqXUabRqS8Th3ATU56g
pF6XDA+pOkr7asmJVUhlt4CpvI05D4U1tBnSFqAdhBLHDitq939fSnbxvSJBkEXivvyfb2WRG0zC
zyvSH1Z1ry7a87/+KvND/tffn627ZlFe//6FWLwlgbzJECtwsgCI3KkQnRuuI/14/lmS3WJPSYJn
Maw0gLWnWxGbzUM2kqcqFaHic7LJCdCWLRQoi3W1eAJspZJmMBaVtZUsLxWIrJ+S8MGCXfjxqC9l
g2XWCsgx4GYp5M+iM37S6xwK0i7uiAup5uChasdDGlnLhfcQ78UKQ1eioaSN+w2Sf+tBlKsKI2/o
zqFM9F7M9Jh4lhQBzI+msY7lomogbEuZ7/PzniQ29AXZdAAfKc2sI76rXaF1pZdU1VsapR2dhPEt
ySU7n4LhJOLw9UcT5iBhEXjkLeUUNirc8IxrqGASnKqx95jrF0jl4/SQ55NvxXwiObiVjZxrw6ku
4ebB2dxWJWc9mZIpTwovtpRDEwcplTV4uLxsPCEtnycZYUZCPNiC7ou1eeIK5v29K4H1pNXTDIfK
leTuojewi0ed6MOgbQ70pCDzLdhiumzQ9sKK5oqkVN0RpoeUGw8ovyxZEDqY4eUvrUWKdC27WyXG
99jwRi2ouLx7KH50SmuiwJKDmK9POgAX7LVT/Ag64jyMhrGJ6By6Eulae6b4u1pkuozTzUPjztFn
DJ0kx2sbijqSPjCIEUpoknJG0zMMpT33CxVU2HZnRZRBDC4WoPSJPLiWsRrdB61/RqWTcPCeCT2S
qx0NQByZorUdwZNzIoVPNv/MYDHvCCo2eAf3hIxMu6JF+xFHTJvrAtfbrNHLKwb8nLol915acLOj
1trUGUSSvo0YfVVp6IKtkDe9wPOfVtX3QpS8V0XmY1WNdCYqprj1zGg6WWVIQ6QlB3XSAD80+n4m
NwIL+PgrJyMpBNgbLGZ3xlL+Jor2oo3zF7E0yIpi9agZ2oHZm0NjiGYk9Jq1s3RHlgfguS9u3MTa
WZ1JKe2aDDt1tKhP+sUU4v7ax3BX5JCGpSglDnSngiycQIf7MRq7AkKUYOQwV5luQQtTNB6VwTgB
kx59zchomnEg3zZdbh7wH8MSbgVrP4Bc2dVQmfejxtvg9s93oQWOvhTLljOIJR/1Plj8KZWVUxJU
Jjkug3YuAybsSXRqazU4o4ciq0ZOxIshBYVL0mWxXZj2oHBBO9/hHH+U6EM6mqQNj3Rge2cUNOFR
wS4yCBRwZphPT53KaL0RuvhWq4TtCk0t3nqrnrFlGvkzkh1Yh0ZJAUxMMC7WbtpJAQcqlSfM1oug
eRk5xmAxTZsXUDrc4VpcvYSgAO1J7IuXrmaIVBGa9CKZOMYJcUlfxKbKbNqXyQvy+8wmESR6+XOC
SlIavgQz86WOIvV5KhARZIllPrMw0ZBvK+MZeVVp43ltLpi1XYzmMh1u5FFmgyLx75dJtMhn+Nui
O8WvfUaaUDUyWw8sgdFiLVyiRNN2sd6O5yBUh3PXxSNY6Uo59hFzzPX3u3okpMnKB+ZUhnZqpe6A
K28r9br50qXmczeiiyyWT+iIsQN9lJ4IdiU3N8O3ZOkw0UUN4+OwNRx9AvyoF8nklWPcuG0Pdt8c
uBDCVJKahUWeeeUMIrvBvDzoqluXzEYbUZpPMnUJjZFUcdMu/xDm5QgDpLwkegIspDqPo1L6WZ0a
l4VXLCT6sQiTvZXU2WOusRwzAc7pvVqsZ0OBLorXH6TYDdJRDtiImAiqFUoJFc/5KnLsIKc0NMAF
t4kjHV2AMZw0dWB6MgbmHtEOVpOmf+zC5NA15eLX7ci0RksvQKe2fTMm+2nVfAULi/wwME8mge0Y
lOZod8s+qA0d80VMZUc5xSbQvRdiuWwZsrVuPjffZpDQcMPGuq7aIenjYH36hvAGUCxVozEbXc+1
TElsSK0aizuLCM76Y92wNehRzdRP95cQIRZCsAqBgEyXJ1KwZZDqAzgB77aVDSJ3lQklSdP1U0Kx
yaEJFIky9wcJUMOmoAX8YJTJkcnXAZAogLvALL3KjDEMZs205fZbQ8YehGGqEbHidxximucGEIZi
huOowgaztSzStr2uc6afCgdDheTiguDkkDBYVJPnVpfqSzhPYIZoirFsEy1S1ngsFLSj8cuyDMtj
SBsBNx3alkIRg1MbjZGt4OnuySzYI4kDCEf0WBBlLCVhY6d9DYtyoifAm1wgBxIsZyySTKfuZIpS
em7JlZrHXj1mBLO7xJ6Ye3UgiLmPoxy6yYw/QljPZfIDU0GEqopyF5LqZ86a5wghM3cWHruKYfmk
Scpqzsgx5gzE1bNqbbNQo2lZ0qvF/HoUg5amQDIDn7bGB4QWk8FybMHP2rP3B+6sR4WNx+peTsxH
ZtHCa9IX4FcmdTyAllR82XgAwls6bcTApq/kfC9Eg8iq3x8n5GUYlcAYJmZZH6nMzuESDF7P/cZo
PYUCEpU3jnUSaiMCOyZr2neT2tC7H+CrqCC55673OJlke80QGnecUeKV4ZsgWsjeaRn7c19f5mnN
Y8Pns2UPfZVljkGRYq7Nn21jNGdLxq2stlniFbWZ+UQD1a4VrB5NPdz3Zs7mWTXXVuEEPFAQwFQf
6aEWhPAs08QsNhCPVDaAqYzhaBidB/C7geynP/wdHPkkN02uC35UL1sjA2WYaSgIBs1Hk6pfBb3B
6dxrmdvzfjx41CfNQI6bFYPupiLn6FqUUYYL4XnJ5erYLhwvBGUGUaGrtHXIG6DaoeU65ujGhyR5
UcIg26cLnF1R1g+W3oGP0LqtmiQXrZzpkmQhQcC12u/w+3IW6sJMOoRlLx2WgfkgDEUaoevv/X0Z
1u+CxUKWpjUzzeq81ZxcB0zW6C0JBgbpH+ScCTYeK08N6nynTLN4iNf/8fedXDDmL6yVMTx1oHRP
Jh6e69D5mmwv0JC4T/fxskElal6H1xG5+y106l3sSJfi1Xwfvqwj+alqhNfYE2j8AtNy1BeOC+q1
5kZQ3fGK1S34UDDCjde29i20hMJmbavAClS9yNpIb+HgVX6yFbeZX7j6F7/xUD7p/FVk9BLnjXKT
v8j4vM7Lm5EAI7IR2WkXUnMIHm6ejWPsLSdB9ITtS4OBDicoBf4D0UzWjRGh+Gns5HOi2MpT+qkb
nlo6C8gDf3Lq1Cm+q1tKo60+GdUDLGj9Gr6QUt3Wn0N1YkFYUSHsI4wyi4PUurBZFNnpcbrinDyh
jM6hQhY07BzL9OOKE0PmJdCPfKQw8mP9WYKk2ObZyTRugvDFW0ec5ynPaWcj7aHHNH7XO4QlHaPI
Dxir01lFptXY1b7y6/SWP1F1q7AKQGEgV2TtuOIh6XfFS/IivCMloJWE7cEt/V5zlRf1M5MPsrhR
wL1HP91Jebb2Cbfqts/RHm9Dhomb4QBALocBv0neh4982CjXyDEvvLnZVr8mf7yTRQ334Na/SB6x
FEhtT0QqVEC5ntjVkBD5nDglF7nIcFaNDfTrDBXGpngmlQk1iXBLgNng5hzcoXOC7rw8tKMDM6Zg
nsPAh3blBt7+mNigC5/GLfaX0mPYIyQu060D2DSuzbwvjvmL9KDditFW9WsvbzMUvid1D4Bu6IHe
edaTeDVu8uzI3DjCjiQVysvXfo83YKE3nNjCMT+YJxrHHCRvyS6b1jsg5MQxb8M7A7vBK36aU/0m
XCci0DzFz3eLqx6eEU665LXxZu6wXxHU0E3+ail5P0gSOYtn6Xui3b8BXY3N4QFIfPeOHeLOApwr
u7JypdgfVR8lRsemerZ2EeLr1jZ2c74RlV3ybIp2z0l22hs0mXlUnf5We8WZczhaghlY8j56IdLM
0h2uSMuIpXHao7xJ9uHT9Cz4yVnz453x3BQXLd4R8xyEzl26ypdgR22aAoi8d9A2fppDbrMMtjRL
6K16ITQolKBvEFxem0OAYvPee4TFP66cdnRsm24brdlxm+g8fWT75mRcKv9jiuz2qPiViyq3dvA8
39N3DCFPxhWNS/m6BhbDZHbV1CM0NCJJ4jf5hWCDeKKtN4gQz6Jy6bbSgabP+M5Spnwy51sF9SjA
fbrfGbK8s8IHg1JzWzxZn1pq4+98FmxGJpCLbt3BHJE7bKXP9l1cOW+25Qqneif2NipQy55s87Xe
mU8SxKgvoHxO4/cP+dPq6EGKS1bYNn3Kxq1wo1eUdFxS2kHiDdDLV/uafIDLqV3D166LsWnuFSjY
J86Jyy+wxS7b5kfxSbla1yjZ0QYLdgsN5DOfEId1MNbmpv0USNLzKTcKlzGRvo/25YP+OnrGe3Bs
DqFfbKvf1osCO/nEnD33G4tQdaYn/OObSt304iYot8zpDr3xmF3B5MXeIGyyZ/r2r6JiY/lUHW11
dTvtFrc1YmSkdeNvKJ5AzCQ9W+LG+EbHOZOdYp5HpDX40FmBbngWavYabhpYlTN0E6R5JJGBVCeZ
a8cnv6leog/BwGtkt1+cWCe3mwnp3DCMzTaEw22lCxEraEeIkDr0x7jhYnMzkZOwbk2r9mFjPlRX
jOZmCUmI2c5BGH0orgigkdfpbrsPnom+VKEyN48IIqflIjzJzB0fk2f03AKt4E2W+xhIpdO8xXin
bpmZdjar7ld4Nk8VyENHdLuj8DRdrOPyIDBEpWI4WcdQOwU/I7zBIxmHdICZiN7YEeFWFK/azbgY
b+ETW8KbsVO+hWO75flLONTTMMjxo9nRtnlp9oiBYpSitvhguZgZ7OhN/w0PyMRDhq8bmXhiG4Iv
EwlYitzAkAc3sc8g19q3IToF0oB4mB3Lcs2nhtyfXzF0hX3yDoAoeJR20kPdfyTH/A5njK4dwXNr
kLrNqQ2ZDFyckZfzkLGUzcG2Zj0UR1/dtbUT7vLZS36tjhSNjeloI1umShyQzaBXsJxQc3iyyBCG
ZvOW79pqy0gJTYXBfb4TToxgUVnPjoJYhgHIdrlGhS/Km8INIbnbkWsgzb4q80b2uhfrJIl+dcAE
qRmb2p+Oum/xmEgPwmvqdltKd/kS/4SnpHTMb3HY6aypF4AXaBd6x8h9dMIUQepXse0OzDhz3mL9
DN9uHm25sKfDGoDqlufizXqlRpeOtQCGG7ijI3zQ50eOG3xrZ+hS8iUl3jNY0LNsuk9LRKeHwPjU
BCwLjnDVn8Lhqk/75ZA5rd/aIQYgvz4RrvdZ3OXb/JozNPqk9RPtzQOUFtVt36KXanbbLx456F3d
QfkUHvl0PYlgHIcPzBgf+CCW2gb2Et/SaGtZ12Tc9NJOZoxGWqnAVeKZ3ih3Md7rpjvttPQIDn0r
+Qsijddu26HcNTcwUvXvAFbb5AAIFA8kBhun4bcDwkfvS6YX5BcvLYJBe3gW3hY+6cEl9JqgJBCN
zJvcYn6EWlkciJvl7L+pj9FW/VStaw80E2XLbAMU+gp2imBbpAA8JtpWIKHhmXBI/IsdTB88W3x4
BwyKs0uiSlhtxwetP+qRjxsD8O4v+bKET2kA307M5LUryHZFeJqpN2Jbe2muIzL5T6j1WPlxelyA
aSOpQVlroEwG0OjyYAL4881tDj6P7AkIDJe82kmFE4k2AyvkD/0h60Bob+ZiLz/y5w2SknAbDC4Z
EcOBZPJVW5mCLt8wR9IjTyk8KPGc2WP9SqWQlM+6euo6pzVvHCSF/kTBVv00j50FRXMbUIa+J/lO
urJAIX+S42eagsVj+xA/FHgq92Pthk/9Pa19yIw8MYxrNkTl7Egd8KovoL0Rm/6L9jAp+FQ8TsUo
A/RtWAKD2NOco5xDhRSfww/zXT6xSGQ/yXV4N+jdbYk3eS+P9S7a94fuTX2sMn9mIoym9AkyIBF1
hLTY0UKirlO5tbG13rvcN1EU5YeSVILigfwTLIARgJKHcHkqv6v3FWeDexPNg0lp/kOECHaP4hdv
V67+4C2bX/EuYsPKdGBIaOexMNrUjAQyPzQwVfa0SW+FH/eH9olpZ3AXgAmelt/yqD+Vr4lpB1vz
FlJ+7YsXPKi20tkT3rxTpTkVFwvriG7XPKxcJW62ay3ZDQoUO3umjuuKj5AkXFqjp4m+3p3XiTkU
8wDb1x7SCQYd85GJW1DdteEqXPInnDITaEUeM04dSEU/EXsuP2xsNcaIAzRVepTBQbyjW3lqOXXs
AUVozNrP5paMKD4+Aru1q3ZCR5+8zF5AjfrJjS9AadlTt2L4IQ/YLt7j2ml++iNEZB4ZtidUdQjy
XwB2k3W1pW5x8ivw5sbRvHKfeSB9TuaxwgtmUgXb4CIfqBzCd56Z7DCU+woLjOoTkVU96QtJ7N7q
t01RsLuASogORU0naXvtbACgPtBXp0+hgtVEyu8BBGHiWT0x/g3fJRYsKqrEwVhSHFLTz14CiTzc
7zfhvZrexfI6EKf3Stc5hGfoUUHFPhIFhNSUZySCTypBRI99RVgLZX0HV4zaR9xY31wMdtWUMp4D
zQ4o1Cm/Tc9mvBneiThu9gDC6LJ/z9pGu2FoYTopEThzaRj5efWdsF0A14+kBnFqj9tDROEnk2Hk
meRJP/OAlijHPZBy19BHZGuyfu6JuD2WH4O5CQ/ZLTxXHKEsaqUewc4PjYBH9ZP5DAdRClbTxSZj
HVEsQwBELL6PL8UjL1u6iO/gqm40M/ixuKM4I7zh9YEGSi0uHkqHiyscsnd6dxwUsp82OCAgWafs
t/Cb1Zj8IBRV3dm8Y9j9TH6bbcJIb1e56ldwNDFrBpz5qJE35cl6xMtIX686jvu8tcEiutF3njDD
4jy0JdWQ56jZJy57FPdLT/7Aul/3r7Q+utom/ZlDgxM+qI/CW+6JX+LsgTMEDSxcUtZDhJ985N0H
oRvqVwNcH0u40y025KNxFw0OiOav4NDew+aQIObdyUfBMfY5NrfIqeF+mDvg4m8W2ScTTygf9i8S
egHs+R4fiIFWwgkmT/Ota3PtnhFz3k0YIfgfEX7yrKII9eZjBEnZTX5Z/aTM0QH4fM40+MLNz1DZ
lAiUTeiz2eW7e3+NlGP2rb1ydz7GH4FPPHzgTLFjHYyzhL/wm9kCogtreYGIXbqGghR+o74LR3Fb
Y5R3LVgoDqu/fmB04kREEyD0cZNdu4+wwF+kp3WxWUVinOGMnXSp1kOsyYTBp58Xnudn6fW1lhjL
O7R9GNriOWdjrN8ztOz25KlnbhwuUnSVD9EP9lfzEQRo/Jvchi82AeFJ8oq34jbnPrmW+jXwp53x
xBrFQ2F8M3U7Ksd5DyrIeCNlDsjMQqCOPb11odNDByFzVKFKs6MdFXHwg3Kc4zra2+RH5YhBZaRC
6N1EJ+xV4iOrfLiZsFucEjwwt/JcfiBHt4iisxEGEGoXPIZPEc/TJrhnP9zDwysl9AyJyhav8QPL
kcySg+Vsw7irvbd37a29szxGj8RQbuJL7Y13zq7qqThKnnHYpVfRNV4bnrYaQWnpsXiyWGpv1NbP
w/u4ZRpzr54RqJHaio50P1BKe/MrB/YAbO2xQidZO60nMvJj2Pdi7bmbPptrTRRvaMODZMkYb+br
PB0sZzgHX+N0T1pPyH1N9EvSZdj17W5rnElr5+i3Onw4xI3YGDfi2/oATRC8DtUvgQjydlG9nAqg
J89jG/r8wdLXDvO5emAVRHNo7WdebOM3j9p+8vkExKPitgwEn/EYRxuiiWlJkPlX0hdio2S4dV7L
Z7yEnwVlWeROrvhN9EDauizgd4GFfBUubKqtcao+2lfsFDIHT+kqPMeaHWrdwKPUq76BCHq0MuDx
jGb2f9+Bph1woFaW0xJ74xgNjzTifQxN72scdslckxRopm4StG0Xanh6iP9+P0WEladdza1ipYdW
GgjoatjH8TwFoCoxTClL9ipkSusZncb71ltB3otawbehCZdXpXdWJ7hLYmovVMooRMf+kopJ7WeE
PjpRNWB1nnkYxvVLguzG7pls4PFeFGRw7VGVJsqlqfzfXyazOfVqpfupHmX7iTxgtVMpKLMmq/fW
j/VTttZwtICkA6cvS5qw6BPcvBI4qfx90Rey0oXQZ7hAExOBMcmOTUz5EJl3RJbNNqoozNE9YkGk
8aziPUXJQYt2JhpRS25CegnpWIxVaCIakLA+N+dRlb/lFLx4kazca/Ma8H73MQQ3tEy9U9acuch3
6m0Ld3cdzj9KFZwgzMuUsGGPeew10eWWR0XEf8yF6FV5i145J/NtYXucrkZLjMGC1YLODIOzoHpR
2/usol5dv4/NCUZh3H4LSXKzQKk3U/vYCUvKGqna5ZR9jHpFC3W+z5Wg+J0K/XTQPWk2LukcbitB
PiscPGH7PxaS+mSQO7cxZFICCA4lSkYhpCi4Bgx33LEzX6p+0bw0RA0UTMvzuMgPXA4KGLJe6RNV
36YATskYegfK85cpE65pBRGOvog8yObYFlO763FZsc5k2Y7INxataTuKc3RuBEwnmDFmP6h7fxDD
2F6hYDAzjJOZWdNhKCgySYX2FOhgjIEW1bcs+YvcaYVsPyPYxIgzoMEH+EfvS6/9qiM8XQF4Hyj/
zNMyyoU1yQsD+zmpI07Dkmn/r/+L+Pl35BqAPtW/gDYr4kdTTRPxkqHploo7kx/6D6CLPmVyMQhm
sx1V+BClBaZgYL+QiaFqc2Jd8tpv1GRfKXAlCaN+/p9//H/nu6w/3ZIU0dSZEKn/4OYYkzZ1Wmk0
cL/G32BSHbENaR0kdDGEVaBEOBDdLhGv9P/8cyWwQ//tbUuyYlimxnBLldcX9v+Qc8QWqKs8SQ2T
FnI+Gpxije7HxniZdbzwi4iaPm9O2PBOuoWek3EyJ9tS2anWuP8PL2V9j/+8ApJMwAZJdxav6B9X
QEo1cUYe2mwDESxCUgtgIYSfCA72VniIIP8xn1yBMNy+E9Oz4ZkAi4VwPK8cwvk/3A7Gv3ktMvwt
RTFVTbb++Vq0OJBkoYyZlYMGZnlgg1+xAtlcfUR40QLBVP/DlVD+3Q0oY/EwsJiIuqr/40qkTOyW
qhKIWC9o9xlj/mwoGjpJKq1+gbW5fvyG1L1XFYnneeG3OFHridIeOQAuk2yvEEOAxDghVpADDJh9
PiWNvxSkHrZbHFdN82KiAalmlKldzuWtiD1BWklbtyAtqXZjs7v+zxf1311TWVEMLLLmSr36x309
hypJB2nYbs2cjZA8Nig59fgfHp6/m/Sfd44i8+xoIvwtw5D//5t4wuk8d5bcbIdGu8GmuQ65cRgN
mt8dT0xFC9YYi+tSDeAYLL4Zzd2UaCf8H3AOx+yqR9xRWVtdxv+i7sx240bWbP0qjbpnNcngENHo
vS9SOWuW0pLtG0K2ZM7zzKc/H1W1G3Y6oTzdfW4OUCiUy7YySQZj+P+1vkUKhSQMGB+0tN5UMzNL
iq9JWV1PIwCNwik3eu3d6W3wI6/Sav3xzTJ/o2cxBwnTsU1dSQPE5zxEfnoZlW0BDjcFxwHF1tR3
c2gFIA5bWi1jyjOdqjDdAgveDdCe9LmsLNdZlTz5BkzXIIYw4gxvhL6/ybgCGAhzQfjQCqbev/NS
eL0ff92Tc4ewaNyxeLmm8/77P31dUSsnd0O+LiProjWg2mC4uphm7JSRdp9iWuqzp//rYF9Ggtql
jwCOmswikXpz7rucensEE7duoahHGHo0BHyEJYYmx2ob23RP3DIelzNtZAyoCZVmufFt3qemo8Xu
08bog/T145tx8vUVyjYtHc6bw0A8enb4Tf4agwOComVlmBSZuxCR6PhJgtlcmCJf1PObhy8rBggy
P5zOfIwkdaUZJzNgk8PGPrwRAMWTRux/0UTGW+PGFFz96yIpYPcknLIJcyXv/NAF3jc4EZfYKCmY
Rt1+piw1M4bq4wszTt9Z6bisxqYlf5uX0KAygPRqW+eXdkuJ3RG4AlGtrQdQM6S/xLvJULuEwnkE
+eXjTz+1LjLCZuKZDnBPHK0J1uBZrZWyJowzp0ejNNHP7POujzaG736K7IwCSd+cueZTs5alQ0yy
4PtAsjvCycXEhXdj0lfbaeBZIrj56sj868dXdu4zjq4MfLKJT5QBi8jvenKqjSXTM5PvyTHJy2AI
xXtBk/t4TKoIVovZ8FKUxlr0tABGZhE1MMDsPLsnT5vClxWu7LK9xi9zj6mJZjz64SS5SrzyMqy6
607HHypNg0y8hC6VS8UgGIOvYeGvm5lJSiTcCAts/ASHhMroDIzy3Yci9L7NwDHpodL4+MYZ86v8
62wvdN2WAjynrpDsH60pll20QgMWtPURpy8alvGFRSi5iQgKIjmvmVsnn3B303IAd+NrJV2Tgq1v
AUX+46+iTn0TSK5sVm3TcI8nndJxdTkWotyW2Q/Np9kemNSv3cagjzsSdtl4lwJgRSAuP/7c33cn
qCYlwjrXga0v3+/QTxOv8o1mquKkJNQlWLom72TNzb7Iiw4/GpPunD/58SfOI/7onnN90nYxztvC
Ot4dqzoMJ6IKcIdZEHojlNlsZT8XVfT0P/gcy9QNHjCzuTVf+U9XRu4B5rLKzbeS2s3kkbsEiRtM
9Zm9phSnruenzznabGkiccje5HNAUjSaspZovjnlOwttQBZg5BZ9xYckzHcE3g3M28UXK9q5ZXTg
8qk1dG231tSsuRLpSqDHMkSgryN2QouJ1GjCN4l1sChBEboZbksLwE3rUzMi/xH7faGTpWAib4EU
jqIXuk+rJKIKz3/0YS2bpscxPxI7u6z99dSt8zRIiQunQ0cMVn6hfAsBfN6sgnz6js9c2/UcKPFM
9sgj6eUX7fdO6sgL4oBM5zLDtTPEL7275HhKq21mIatEfjFclBJgHwvMTX2zzHfIkIwDPsa99IMv
feroCFeh69iDdQ91+4cOE28Ze3SwXVtSw5wMd13Z9meCP6PpjkNzufGosOaKBnjnYLeJYsQDcgie
wmk6+OHtxyPFOLEwsaF0bSYDHWWYfbxbSpJJExzTcvKMAQKYQf/YJdm96M1HWalvVCO6hT7G99h5
nlUa3dUqsIA09Vj9r/LQ3o+Z9Yh5/bNtlCsjKD5NWvLVcMjKNEVDxntibqYxoLBTOnD8/aeqc4hX
DLz2AlPiZiA4qKrxV7vxPbY2ulRW8JR3tE41gKBCfUv6/tEm9Wpq2kcTMnTdAfyOMhoiqbqpymBl
YSNsLP5ClBDHMbTLoMfLGd2npnWFl+TebLpHLHN+9RqN2U4I43X0jY2ngfa2KHSIynxpM2NTDLQe
Q267R5qvFYYJpaYVJGnEFXgWLubvaVp9vKzd9jFwjNf3v9c5V3Ve36O+XdYdhAoTOV+TqD1U8q1N
W7Ct9Jc66rbewJxmWJ+Fme3wWeyTMLueAvPOt61bP4YNEVSftCm/xu0CcycIPgV9/KUiQfaqCWDy
eL720GT1tdW6r2SYU82X1XOOHfEu7oi6yeAbT23+wBmUMTWD7c+MkBMLhamgpVJ8slFlukeTiZdC
LTWrEXU0GLLcr8Z9A7n0wlHUIdPKXkPRfg0RsCPJqJCz6Dz2uB5ognqi3575LvNyfjSBCtO1wE0o
WB7q+IhClaXr+iLNt+BAkKfvY00LZ6MaYYjo5VrH6PYI7/ULrehfBrf5buT6Y12hrAkCaa3yrqCb
KDV/1zfDmUXM+P3UITih6Y5jGhIq5vHcXvljpwWtQ6IxlgHqXYVEKkvjBXG5f+kN1RcvnaATumay
rV04W4HW71pyVs4sajMc+fgWwbdlPZOSHEB2LL/O/c0YE6ExtuBl5SeIAOkG/1+qrd65IZg6FkM0
jJdZgjhRkPg70zSa2XNudQpZcQIPXXe+2+llgp2AsvxwB+9vus49DfkTxhLTii9MhXLWq5rl5Gh3
oku4lrAxIc7B1rJykiVaZ4FlIzmzeJ6aqTgfkf+q29Q2TPNoH1bHTZHEeKogtLY3jalovVcvMKgW
XVIdyj47JO2I9EdMwGLyl49H3u87aGteTQ0XJLSrbPtonxl3Be4mI8KOImk34VdaDuN4oFq3Dp3y
qjfTh0lDPPTxh54YU+zawV27LhsjoTtHV1zUed76XZts8xjJJ1rCIq5fJqcF+hHd2h466QyP3PCS
Ru49KurXjz/+fQv469tm6YLLNg3LcBz7eGPmh0mRWUlJ6p3dWPQWO0aHYyK9I9N3sm6jxLnvMAfQ
3rbpSWugLXqqE2VnLQZdPletOLTzbxP0fjvWePmLQVIxyV/G8UG012D89lGORd+tzj2t36cJvjiH
Djbtts3Xn6e0n/Y/pU3d2mlTvjim+0DgBp7ka4QJHwTlmdPBqYEhKPo53CZ2QvbRRwVIhT3ZqHgb
x3ANXBwevrtJ7fbaReeNZYwTZaOeP34wv2+YuTxbcZBU7jzZHG+7rAKwpiYJSWG+i1Xxko/GASTD
Ui+MT++3PPbSlWW6Z8bj79tXS+dILvR5s84HH70Edk0Ro/HceKu17X5MOoLs4tvQ0a8+vjzj1D21
dcpdgvwWbuvRFMa2awhDfvbWz+x7p+MMTyD3XHBjqcy/lJq4ii1zHen2WsIWsGpm2UrgtGrHXYgo
EEgVsRaC0CrNOzeyTkxC3ANDZ/8uTd3hRPjr0Bo0cyDMD9tvhQ9oCoNHYQ/MAd5VEzaXbffFIJBw
4UQwooxzQ82eV9rj93Ge+lwbSBgrzdFns4AQQBM08VbZwCUsjH5UQGAt6G7OvJ73uwam2wKDJrgG
SCQZGcxcAarilHzFOeKt77yJkKjw+h14Kw2MgJKXWhh4j4c0hljDSkDEPK89BTPDrJY44xCFFG22
9ursIbEwkQ8zQeYdOtbM+Zs+bhJ8YsnsaDu8swy0Uq7sHnjR+x8HiKdgJwF9wkROqRUcXN9/bWp7
/57KMuX6bIonZ1qK8gL2MUiO8Bt1PZRvA3A/Le+2gLjUhWmULwCe18V8DDgz4OaX9LcbK9VcmjGk
so4H3BTBcA0sJrqx1756EXq5wF454z6tUKOVAFE8u93nGSQSTFOvuHNWoqjvPv4SJ18uIgdoXygT
/v/RRJJaJZsHP0+2eDqRVHHZemwcpNucObSdqDcygpXDuZdJ3aHW9+sIxu0msqLMkm0vaDqhTZQt
yA7m6brs9myhDjAP0IODy2iETVqbeVV53VUvp3Nf5PedylyhN2gTSYqf3P1fv8gU6diIQbNujRru
Rcu/lkO1qf2XOB0/27OV8z3fprRvZiN8Kr/99284d8FiQbekrh9X5HgNnC4OmM3G2Hud73eFviyt
vDOTtfn7IZkiGDMjfQbK9+bxWzvUcWZMOTOGE9NiUHD+F0mRoM5y7+OR6BKHOSsSzTbsHLXoG0Y5
5HkiT8e1SZQRe2mU5hA5J8WWd27fhZZ6TmHmmB5hAwPywNpA4HR+Gj412xBDYRm0HU6UZaRTSRB+
XYyys91r5HprRfHCrbwgcv5q1M/O+ifvkylg3YG9kL91bhJukutQ/dqOw61mtCCR4+KlpWwKElKi
rEnCb23yzQL80mvgqnp2pE65DzMEMB8PDHd+A46nAx4UTV7LEISTHK1zqjUBPPllvMVkjEsH0L8E
/ACBkvCqOET7hUkqb+q7gN0EW4J7JeuNLr+40jqkaGvyt8HHuhKm3bZmuxSxQIKaJqNx4l+dIrGo
H+xrW3nXY2Me5EAxo2Aw6KJ4sZr4SYnmMS3yFzXoVwWgerLA8DJVXyppr0qf5ClslC+UqilBqsNk
lA8CWhPhVzN4+C3MabYHMhWr3HSu8Bg/dAIETOFWl0ErwFsQ+ENwpOe6AE+d5yzkmMuw11GcDjpY
S/MqYDgsyDCFtfP1/b9dJyWklrtclFRUgvxbpJ9bVa2Tz96lwsr8h7fveGtfefVcUkhZ2cpqnwFb
knG372lyLucXoup79EHBuLUNUsAHksK405EyDlGVvUR+9b0N6t2kWwctZJfZ9EzYZVU+wuK4m6yq
Z1uqLuIq+B59MxTIkTZAlOCMdzi8tjkssnjmTLmJgzJac147Bpcs7PqiE+ge57lYuPyWDgEfvFSB
W6fDSZD7D01NP8vVziwDpzYYhm5xjMTgreZj3K+zYuK2QxQCENlqjbEwhuzBH7w9qX+GX37Kq/FF
L9DqeMm9ysczZxzzxBJkMBnOm2aateJ4v28avNUW9u3t5Bmv4No+A/t/co1gVarsMSq+tobYiu34
5szGMhvhTvBZz92r3BMvsmsesxKgnizo+hVzpWpTDwgoTC9bU+/BUqWax6BKdh+/q6dmV2pahsN+
n/3Yb8fuDtrqUPl5vu0jFG1utitb6jtp/1jF2W4q4r3eu2sR4NBCpTlmfDl0JItebx+TBnWEG2Cd
CW4J9fweDdbnVOqvEyy4SH4y0vElrvUzZ6qTj9cwaEvSi+FMd7z6WpqKwkrW+RY73U3p9BWioSe/
KS51Pbz32WxlybAaI38zSvtsrtCJjTWfPVeeTcNWzNW/ji2mvL6prZKxRXjKBXnwDDDrirdmY+dL
W4secdbvg0l/LRL9lTr1GmLbJuu9G9tsH7HmL+JGImMGPi307PrjJ3nqsMuX4zgj2INxcjuadVPy
1wDO8ySnJv8Mbmw9TvbnyGa69AN3wfn0Ss+oLfm2feP4am8N/tOZb3DiXMWT0ZWQDgcsebwNLFwr
bNKM6lI5do/z8+kdtfVrIObNZ0t1j4RbP+WpczXE8oboXoXOI4/EZ5IKXxvXvyeI8nMGZF8jshZP
8Zm388RybAhUNUpYrEm/dec7+JZkQJYZSuiWc3X+ZtvlIakZQKFf3ss2O9cMPjVYBDFbpm2YJse9
o8HCyPBys56yLdWBdUVAXAXPZAF5dVk4wWMUjPzP4czrPD/jo5WXfr1uC0EH2jLVPEP9dHAvpn6o
dI/iFY7l5wkd44A33G2u/Tw7V/h2Tz3tnz/raLwpLYojy5oLZQo+Vh16GEwNSF2ccIzwpRxyAGwS
WaMlNoFe3kxF7mLCkZdyVLy0zhLL+mEm+qaWu/bp51XFuNNz6xlQfUonn3QScEvJtCnm2Nze1Xe1
VhywxAYg9EVDsRaKxKV7WbTV4Z18jEQzpf0Im694szJjS/zyNrI7sCvRtKsDY1dm7irLu9sxfPVN
d6XqDCWdu5d4sCm5mKQHNvm40Ut1WVTdjUqBvmjjpppq8p/LQwzAp9WwmmIATbrrtBt3osWlVrY/
oqg5dDXf0s9uhgyCSepNj3ZCp8RURBrlmLQvQheETUK2b/FN7oI5eDa3FMwXT/9MlM2XuHYIMWwX
2ijGC0Daalh2OiE5AiLNusSP9k64VFzK2kIliRvP2jtogtzIL9fpgFJaT18KpFlUFmtysJrLyR8T
WKgZ64hTkuSTMwLBC2wsQbynVH645w3GCUqrZRP5PcLNpodNByiqHyMCItr4oU3ZJAplAQZJ9IQf
MVP3kSXCSrBvgsENNpCFkIxTwV4QwvCZnM2BGAexyYgFklpxD0YPjw6jfpLZPajzpSjYj7n6sKsz
lkIbalyMX7gjO0jFbwp7kBvWB+nJORnzrQvze7/K7rW6QUvhoXmysLTn32tpPJsJvsUszp+iYQfL
cOE64G5pHDy7wJG8ApM3kGIVbAObnxV71zqhVi3gABHY60bbzUNicMp7NbqX0hkxkfIl53kASPoG
fetGxHAPveCqD9vPuesPy6wdNx9PlyffH8N1DSYHgWzl6MDqlHXZjA4Tkll7y8phRiYXcyxIvEAl
ZI3Oqp3UJZd4Zh48tUmh/sHpFTEFWqWjj7WDEYaKT+hyQ/vH0NVNFqfU87MzM9HJ5chmhyno2NJG
VEefYyEOAl6vsm0/qm3bt3iiIMGnuHWppuTI6RZFGNyryrwOicUpjfM7hVMzPouq63CPqcIeHxxV
kZZp0dt0FPBwJCWK0xb9e685V/zvG4QCHPrkwvOnByb/VUC09hIk4pVeAUiWFB/Jpb1qmuouNonU
ks6ll5p0sGxgyR5BND3kzEVqZLyCtbf1k+w195uHNvD3cMUv1dgBUyBtqrNJSm8zqvk+QSE+BuK0
b5dj7hxECwYuZrpsx7lHmGgXZgWtNBhnp5M+vohs2hLXjOjbvTAITE4DHSH/q1nHCHM6DPjkehFS
Hj6UxX0lczTsFqYBvZle5qeZQwbD/zXESxk5Txyl4pSM5mIEnxXdV/CWIPeyE/nqEQr7V8cuYN4Q
cPSWhh9SqOmia8kmlayCCJwCVag6dZulGXWklVdgHA0QwgnxxkR+kEKAQL1JijeMVIBJddjcQweW
H2FE71tEGjTWoRhIMB3R/LtF44N3UDi0DTgU9B7dztnXOibKpPIX7YDHtouepriAvpHOInE8n6HH
B8xYwY/fwVPrpSM4oiv0bgzV+R39ab0M9dpOs7jLoB/SYzI/pU5yOfb6JjaIq/lffdTxEa0r4A3n
IB+3gQtJMYMvnFFjB5N40Tfamcs6uUt2OFehS0GOxnHu1+vSS7PIS6viuuJtHZCm52erYMjX8749
MsYvBonpE052cMNnLvPUrocqDSUptlqcw452PU6FrCBLmF4G2r4Q0NMUy0vT3LiBujQKni+//vjG
nv5Em0r+HGz6W7UBODXqFjiG2yqqMIBVB6gyL4Y3PudJ9dawhkB1Wn38ke9Tx/E+a9bHUutErewe
i3+muoDqT4LCNhqS4MIi5LBD44jZUhE0qleLqXEea9hMZMH1yaOUB4KwEcSM7BGqfm715XjMm3uN
harG7IrPNG3YkYbTRo1IG2wthzpB8oib2pcxojcKXR6muGnnFK5zMRHR7HtFc+FK3rceVxpZA9S2
Lzs4ukvelcswhC9F87YmlfixSjDGNTDhUiW2eWp+GlR5l2nZuPCoxCJoXgZNAE1YafHSJD+B2myP
63h2n5c10CQEgISE5RecPrMLOP5fIgl1wgaO9/FdPTlqGbOCVhCtaTSov47afvDISgtUuu3L4i0Z
CTimkuJNO/B1N6a1atplhN9xOlfIPDWA4AFRyKSga/12Mqg7bQwK00m3EKrfoonHp6b6ZUyal3TW
YAxVcQ/35/DxxZ5a/ek8oXjX53+9765/mnl0VcUIkiEfxiwhObiaC4VOa176q9zeR9K4TfLyMO9P
Pv7cUzPeT597fH6OJivpcltPMTYPG0lUPZyh+qY3jecq7/7Kdv4+/If/lt/99T78W9amd3mYNfU/
/lAnKtSkEDuIxDiWMisclcqbXhLoQSjTVmTRwzB0/TJEtu5TjTWrpCHGpfhhE+ZG92najHqAl13C
zKBuaPCgPa92F3a9Ff5rkkM/cpzhNvLFPazKIfUAnIoEkZ9mvPoOXqzaApbn2V8iNJIr00SWNxC7
V8MYDCLAOfb0qWlBmkzxI3Mj7F7IU+sg27GnxRaN26TGrU1y2/O7ucSRkU7sE7Y7dRPnuJFKjfOG
Af56wcmLgnHOXl/LDsRs1FhCqDt7xsbvbDLumpo0PYIhkVKtMrv/0k1WTwgcxx6jsTfIvW48x4fk
3AO/JNOEJbiBMRFf+CYM4VgM91YS7Od9c1mJZ8mOeKgZG0QqrPxgeLb8iRis5hDl7Q1xD8XKjbXL
IbZXPfjZUAt+aFM1ruyg2ZMx29zYVUBaFOZXEnrPLDGnXho1B1DTeOBtPRZ1JklRo7ssqKsXnK5y
8dyBo2h069ku7Esavs8NEWVnZnrz1OBVaDJwQ7i0io/HE+dLn9xCJggncW9MgPfIbj1zadQXJSTc
cE6HMuYWXB2qreNFRBqm3s0QRtHWj9LHqqWtWZi0fVNSO8zoR+YVn9HbE27VTTNaIr6ExQsvoQWo
DjZrlXRYgA0bGsTH7+AJp4CFxwKdh8l0Q63y6L3wtTFBU5nAPPLSNfopHO46Fe+hMm6slKsif4tw
dkx92gh/PdYCwvaUQpg95lTIfYyImmo2Xcss3GSPpOqh38LqtCG1ACcu/HYiPZKnTqw9RwCPLyBe
NhoBFIk+R0Pr5L6GXbD9+KLe60tHayK7fduYN1OS8s88Yn6a0ZQzyrQxRbIdiLgvKaqDUpOHJne6
i8oc1obyimWegg5PTeMQwFfgDJ9h7/XJBmmyeBPGHAOgVspAnpmHTgkxEG3TOpp3Ce5vhVl/sKfC
65hsCxlctWHyoiXlfZBjjLYtjMgNGScVHO/aHg7AH2+Dobm2aX0tOo+TZ1O7T/06DbK3JuZBQalH
5pa+jaQVuD0/os3kJaE1qH0s7ceZe6qfmEHRRiAVQOBGY+e4q6lHnu9QNkrRZ1cEKcX4/dqRacPT
9yQ/oxHh7g5THu76YK960AN5FE/XSofd0Aev+liatzTQ6G4nEIOEN+dztiWqN2N88SdelzH5Rj5k
tuqz5hY6KtwTkhVVQY0jc3hb7LDTlhFcVXI7edlGqOO2DB+YrABUZrm7TWJlkbabcZaSYp+bJOSI
gLrw3PmCmxLsAagB6UsoUHTdzDX13vApPjzXpQjQGiptpZcFylNNPEg7fM6QIS1EaxmLvmCvJDV5
Favvbs8U7ETtq2/rS89mN5N1W4Rsy9L5CrH0zff8/eDDfvIje+mL/H5eTzr3EzGYX+dNYZOI57qq
Dkbbvpr0+jp+3YWmQfefHyz05hCw5+/7bqeKhgZ5cAm1vlv6Yf/j2tPFjWI18K0o3lAtxJJelUSm
KPeeOGSOjxABmWI7mF9Fs52SmTs66l+zfPx+ZiycGgoI0oSOaIVD7XFXbaSZkNSNSLdDlCdgIcUC
vO9D6tfDhvMc9ydU952lEeI5z1/4bOLUOKMsObFpwSAo0Znb84p+XOAl7ros03mDpnIeX58UT44L
YrhTJfcGOelWjeVqwke6CGEtn3uLT8z+lEro6VDGZYd4XH3P6LG3fRpm27glRLLIoq2VwzBzAd0v
RYm9KseMdCXtR5t3YJ16AfDQeusVObnPQSM3ZhbdeG1p7sQ4RwB2CgghuVy6vevawbuGlrkkMOkQ
SoJD2Vts2NWwJ6yqv1axf/9lW1T/8z/59fe8IHjVD5qjX/7zkKf885/z3/mvP/Pr3/jnNclteZ3/
aD78U5u3/OYlfauP/9AvP5lP//vbLV+al19+scrQ1Yz37Vs1PrzVbdK8fwu2d/Of/L/9zX97e/8p
h7F4+8cfL688AmjE2J6/N3/8/VuzuXVWwbGj//efP+Hv354v4R9/XIdZ9lbnDQWtv37gT3/r7aVu
/vGHJtWflkQmikdUCXrrOmOkf3v/LeX+SbcPWY+kl0V5y+Gzsrxqgn/8Yak/qWUKbAPzcdi0XZam
Om/ff0v8Ods87XfPq43f0/7jX9/v7w3uX4/u9IaXj2GR+2kRxAniMjZdTqJ8P5RzRyu7oLJLsSPT
LzNdywOI9oXbVQCPrQ6T8VhL9vhO0Yg3bwimaFlIN0FfROE3cA9lhM7oB03e3n7VAyfXPlmeU8qn
vqia+oc/Wkn+Mrmi0147+ulz0DUi+UlMaBwwe5GyUkoJeBWMkasRmVkQEPRY2S7oId2u66cQY3G8
iuoiaCEANnTnA78yEBdJAia+20E7x8E7pm9eFkGX3MY4EWBC9GRirbtca/Cy6+3A6qlUmV+WWRga
RCMEY3Hrt6UnNk5CqXFjtp03LrgSP1zqbZJ91aXEGEZ3J3aowdkOvgEHZd6izHwr1DcJTdo3cxyg
gNS1Bkp7CPyUREK4mETd4LrCDx+2tXM1Jm3cBbdtZpnEE/XIxOuaT4tGvd4Fvk0lHMGsHRovbkCO
0q4kXhUHap3ooLb6OI5YH9O+2niB9WAR3bsgjaOEuZJjZb0QI8vWusq9+JtZ98wtmqWS4JrcijSE
YON6WDpptwBPS6cAexwNeOV9ydK6DtewYNmq1eSzwx8KjXFehAUkNboH+sJy3FHdtVPg9p9EL0vx
yB9UxasTDMEnX/XJd30aJiBbMQBpEgGrgk2Rbdn8KFs0X50gbinJKfqHqWrAS6FYOWSGHcwRIpm/
KiOXaOQWzDDhBf1g7lH1WfeZkwAcg4kNRKMw8ox409JzP7VEcfXrrCua4R6BRmIgoI6iCJvHqBv7
quJSqb2JOG7ZTpsWEBhqGMXdNNQk0obOaBK7VdaFsxyF2ZYLr45ymOltMMHpDLUuu1NJqckfttuL
GnLahPhkMTQxDMo0Vyme4bByfWQ5oR9ql6nviHGZsmGDIU23W8JAcjq3wYEy5zN1SNgl+TZ9abN1
SDR75REo7t/4RTua2yisU3PNbq/Wb4qiMx4ji1ipTR/bfXlNng82RW3wB/eJHBplbnFfSSJsmFEE
cAjfaeeAXx0MAa6KNoYr7fTtsDLHMlo5ZheCifW1z4WVjo8dO8kHo6oBzXkwMmpiEu50SMhXvAEk
MDS2fWsUOvWsoUnC14SwYQKJ6n7TZ2YAyrUPv5Wd42+QPNqXqS6LbV4jfFFYLTdmgf3F1bjNk3QQ
H056Vq2CpBGXVmWU13QidOjbmbjV4klbqlAbDknlmBs6avll6pbu1YCheaO8PgVY4Drgp610V9l+
/+iUPu2Exh7hlRscfFph7nTPt5/YDGLOYONt39STeLPSfnxp66S6sbTOosJB9E7fAVvKiFK8L7IO
YL1ZA3kk2vNe5n77rUsM0sr0UDwG0CpCoAhuAFlh4A/O4QT10Buf06wOt6KM4p0z8qrMwQhrQfTH
NpZgchepzLxtTW7DVlMcVCvN8a9IvQglAAgDqxMz5G01RdnXbLA4RLTKv3Ocyt2wyfJWlPqbdUgG
xGpCs7CtK7PeWm2R3SvB7BK6TXUtGIqbjjC3NaG/9l1nedqLGY4DPyovnrqwaO6wwbbrKtPGdcLO
4XaK/GTnRDqQ44CUN8ju1p2OKxJKSWClN7HUIK9Fkf4j1aOMI2Ra3xiDhKDr0Ih1KNSn5s6qJ+1Z
L6b6uuncpL7oxxFiih7ExV0gEnJkOo5540jmhylShENCEdveFaC7cxP1p9aJGkEAKD8z4jVvjWZ4
mJyyJQZLgP7GjQD3aiwIQ/VNSfRJrzZxik9M1raGxbmctVLtDE2yp+x7a5gRI0RnusUf/tjllXNT
DXZ9k5dBvvJ4PlszJE7DS+NhZxaNtrbiCHBbIMS+DI1hGye9TVqZOcCgBc/nFGMGYo1zh5fCwso8
2/1e9WSKxVMZXnFqHddpRdoonaBi08ucvm44g6Zdp7qRVWNi2CyCT16djNdBK4HmmUSElVCiN03E
5k2R4r5nn9XgmeQdA0hAMhqv0qYNLPc6SUf5JOs22gwysi+bYCivm7jTN+bUD/deqleEjGkuUzKa
YhKu83yj0IGQpmA49J0mE2i1NAkrxYGZm1Ox1lOKQRlCibXmG2hdMC0uDdLGbty58UbLtt0H1AwW
QWL364Z5czX4rljqeWdsJ6fzrltyWNajIHSFBUFuBt5owlsnb1MWBTJXS4+vm7EyX0lEq27sqCYK
xZ0ReTIHVKcHJKHTNF9qKbEuUvbDTotDaxWRBXTRRjC2hdvyxMex22FvIaYtRTiMbYaAP50GeNpG
6tl1U+dTXEnzVvPclp0tevle0aNJm8baexpSYV5vJtGGpIykYbUo6PmtS8TiPwJL9y+NcKZjkW/6
ICUnO91ujVXU19bS6AyAmCmlkHiSNNNHYgXSVEX7diKJOOra/lZqCSy3Nu1uiOIkisyLyFx2aY9h
UfY3EdvmVRYi4k/1ibQxjW4SQVbhsA19AVxvpvd3dVFfFyoJl6khsJvhFVsOyhPIASaGQ9tBweMU
NYHfdpJ5wdUB/dENT50uX6HIJZI56r2VMxnDhdsk4IgUoZmDwZuRWhksz5Qj2gBcmzp4VRFvQ93b
ycBXF5HeboI+nReQPr8cWe/odJHNPBQGozSl8ZVgubqIo4nTQW83xGV1OmtopSdX4di2Dxpetgs7
RdExkXS8a8awgTKGzgEACGjIimmmFkrbuqq2V8gTB2R/TruZ4vmoYY1YT/KqIFlX76xNlg8CTNzQ
wr/AGhzcd05S7BIpA0LdZQ0at8UJJLCZ31gJ4TnrGLmHS/277811Taapdz2EFkEfeugn7TqgB2Rv
B2PopysKslNyMZST0xwGa8Kyxf4St5FVFf01i3qSXwgjYBPnWCNMs7QkkWAdIUagQ5pV3Ug2C6l+
eKn1q5Yz4Dfi4nBs/m1a/n99Cvr/6nyDVebj8w07Qv4pivDXE8773/vXCUf+iXwRHRciM8MBP8MZ
/F8nHONPkDy2MGbh4d9HG2H/ifFUuK4zG3UUldj/OtoI/U9Kca6BLRwBsoMd9r9ztDFR8v96trGw
bWFb4Zs5YhZ9HCsHQmK8oYDV8Y4OQrhVffO1tcBtp6RNWRkiS8l7pLRu2tB1lrxlpMgPY3xhN4G+
rXDcLagtwcEc7+JKNJdKTbcKjNiOaM4XCF2UwI32jco+UzXdpn2couLu/f5Hl5vZFd5nRIZRTi4Z
Z3tyF2E1RsRGjv+Hu/NabhzItuwXoQPevJIAPSWVXEl6QZRNJLxPAF8/C6y+U9V1+07HRMzTvChI
iQYCwTTn7L0XCOh2iBJtvLPSNxBYu8w0CZufOj/UWy8HdEafu7d+tkiJdpMjzrYqCJ19GASBVHrd
fRSNWGPYGm83U5APF8Jwh28iAaDY+/aTW2K4aKWdhfT3wNAvyGB0+FgFaf3TULME01syPH2pHVyj
Cu7TbCQJXitLADaQZbU4v8tWhAgzMOnRy9jt5SRZ70GkOCGE+Ka1BsKPoree+96SaDLid2y38g66
bXLnxWyjeoMJzZvi+cJyX0Ut5JENi/WjXVhkJpRdDR4n1TRQxhSyA0+Qvz11NDSkx8E1XRI5VkKk
KJU/SUvrambFdQ56MhyzEfAnEKAqq/dFLNVDnixPaEYAA5Km8eTrX6exOo5Qjn60YMOWLn5X9qDT
RYTOoRnxsJ9TwDsNZThs+aiDaNfICXZ05pqvZezbIYLYZ6Mu533QtbxQheVUm71tFY/kojoj3S41
PSwrwrsmvmFfTRm8SRAFDiboC+MRBS5eGMOpFUl4thaG2duj5z65cyrUMXCiijg/+7HdoK5feWm8
YFo0Di7MIAtVTP9kDgBxW7UWHCDsnmAOtXvf4p/ULQMPlpucPV+Inerltxt0qV/JS3qi/vmD5nn2
x93bX2+Puz3k3929/SG2U2AHa3FpfSUN8SVMYGaKNh1IYf3rPW6vV9/+cru5FHawa4T7+Ndh/EJD
LcPnxqKv9fsofh+Kw1UNhLVhxbK+7/94eLfn3v5qZ5YR+TqJgrdn/P7D7a5IBUXb280/ju/XI7Xl
1XHzciPgcG/+eOAfN28PvL0NDXM2UcTyTGZBI9mv4IOsPzpiR1aoPD0wxXyjRDZu7BFu6Thn/ckJ
HHYPYnouC2hkY/bHD222swteYH6nAUsSud2Gwfq7SaG2tOK916j323Nuvx38Zd5YvrlEo0BEprrP
zOpV1JgmWf9W2nSHebwkGjuvqUIpEXApGbh+L9T/tcvtlpUU7DtimsO9OfXn3JtOKlDLsU1NFfWN
vkGpRfS4cXBZQF3YcloXbf0RONK82NtSsD4OKcB9prNl7W9/N8leOXjdeInRGZ5LDd4HCm2xG2tl
X4Rw7cvtVp+XpObj+QxGCKXs7WONC2sxU+ciSm3cxjrn8PfvvAQEzKC3J9owzoX+2Lc2SLCIZdZB
KuWCMESelCggvkaSVTt7Pe/LlMB6T2u/xfS/KYMU9nSLnrNzlu1CThIYGh51+6G7ufHrluUnKeC9
7A3PMTyJlJxAWCd7qwgIRwsIp1684YBKxDl3bIC7WW8ORUKkrSHoS9nltywmpZ2tYrErdaO+Fl72
Wta9u28bVew6JPObGbFCpA86Es6lmi4IvSbALYm/Dwr6YJDXLtX6Y0pN+npGG0TO+gizfWAfa6Er
VQXgseQueZDKdkMtxhCg0/w+Yng/IoNLLmQaJJdxSq0ThLStPjlGBEo99DuLmDuPFxwly1GAedXV
Kj9IHMovLPV1RdRpS1rSTpXactEgQ8IEapdLlxakENWrBJxf3X5PZlGzwRSQ7m53Yfrov/7wtbFP
2HgqKltHpfkJOAcKUlbDR1AGis5eVpv3pU0OfN0DX9NBxBg07bYjiv1LDGP0Iii0H0bWbE7/NNqE
BjBuXOZpMeBeAFwF1VOHTgBbq6wVF78mnH1tOa+3C6u1tGlHBCYpFH6cXxu7Kq5LNxI2bs8tewXu
2loHy96m0IiVqrj2QVuFyiNQlxrH1u1wJMhUfCKv76GlrBxVHrTfKhvHDbIGamrgnY5DNpMcq0HU
AEBk3HsIACvLyj9LDfecFaf3ppsYxEP65WlyUuLmEierTtO8lCc2V+VpjsGDiVaNu0XV7AN6i7D0
dH2M6vrqdLv165e/79+eiMMm+ecj/3r47a7Jx7MLrOH+9tae2cNUkZKokPWlfz/hj5f+dbMs8pcu
NpNd9ftIbu93e/ulKDi8VsWoElzZbP84iD8e35adsTXp2G6FbvT5Rmuo4t5++Bpf2t93MzMlA+Vf
f3f76zDayd62k5z9p6kZ5raNdXeHbfrOGpqI1vIUVXHKF879SpX1ax+LBnFw89VdvA9jIkuJHLA+
JBUs36fLG4Em0cR5hdbi8gWyIWqyEDTDKbX3GDBw9cVk0wO34xkmwbm9nUfTIutdl+fzsaiNz1Ry
ji71EtktBHIZZBQmBlBzr34kq+SQELnf42vfxCuqV2jJvYYEdCC2I3MsGdYVDj56xRtNuCpyRUFo
kY+6ojeW9FjkzoUMxP6QY2X04io0DOhvsG0WiqnHXKPGTBIp3WNevnIJVfOaOnKE+aZKIArsPr1d
4UVFW+hXz2yCbdN3z4YNdSP+nNDygdfr9ge3ohSpMNZS0fDvUixrWZbAbii0D5CaaDelAytg8slu
zkxaxEYRVh1JFP4oh8tQMNUyEGJvQk2HJBIwNmCIlvhY2G3BseInUUyUaZ0qPmZ9si5RKKjGzXRM
oHZuTUmmu9mwg7bEig7xrWPiIEhHeD9FRtORkrw0RAB08H6aYGpWDORnrH4EXefOtM0s75PG59DK
juR+j4jOIiP0OHUIwVJA3ImZzr/UYHaz2dnDue6QmHyXTpXsCv3JNYCuE414nTWLkkpBKLBAiuzG
wBjkTHbjHJCADIHyWBPzBMldC7bamD1jtqNQv6T1rl/cD7aH4pzobQdzuulYi7kPszMUlzJrP8pX
DzhhuNBMUxpInkIf3jo3zsJg8r4i6W8jc6rDjFbSvnap4gT0MpBAqdBUGouKSew9Hbvnmt5H2Yhs
oqvnq4eaUnYUD0F+NGaAWQqHJdVmIIqk//r952WJfyRDcPAq+B4eO3pdDu4xIBCYM2Zd21JMGwhd
y5hfEUXc9zLQQ4XnjcOcKFeQWw6NjGR0vX1JYMkE1MX76qdHYRauyKCfZzqfqvxSlbEMO51YF2fc
JjOdxwBAIYXl5FpSTaS8yezmToRakocdyBGFYBucLTkebdPFk2lYHxNhVp9c6uVtkrVXqbiWfDem
fmBUG6fnAvVr/R5N8FMxnLyRhgvxNSyfF4fY7xihimuvY3LwEiTaEDXYvbdpGkMAsPI9SSRIlXgg
CVeoMNNCI9m/hOgipkumPPABbrBPANRAntwZpngxGu/VTlu+UrEgwFK3DoMyDwSySKDjlD1K74po
vAkDkAirSLAyqntv5hgdXJolVititEi0FulwGMitARU5WDGrbDzswEQPYxqj53P6F9eSXyYXHsOU
Z0BrXdPa58NdY9mEXvUMK46EfFD68DpdNyeme3a8SNeCl6mzXtMMttJY52ihWjrONRHD5JQHC7wP
VmF7p7SsbVywB6QHYJ/T7N41sL80ZNdAIi+XbU1Yy2QT+t1Kku4D8RYPuX5U3fSm6JZEvurvEun5
l2Gq36G83zv4kqM+7xMckL15cKdA+zKhgtyVZO3HSwprfea4obtbW6cpZFQEiqo7GVyOyF4dgqIj
M0FgZtYJ4m60pLthnqPZSrV9gPJuhyeyRjchYC7H3XVd4lA23LpODpLNA+qERxYQnJuQGiSo6BCb
Fw61dl2cUBL+3GbauDP6Sgt7JR5jFGfnahiByXtcj5rrbynl6KFrkKZTCv+BTJdNOXkADr/4gtAX
l2YrMUts5VJTspACP2LoLOVLExJa3AZHX/9pxl58QEragpwSZGVnxBSUQ3pvjP3qLeHUmvjbOsDJ
swfAD0cQQw8sREvWaDUuaf/Vt6DZ2ZML9U1OH+xY6QSNoH7KZeWdJ5WxLu1iRGRrXkFccQVb47UF
ImzSLgg12+VVkYZfjQH9XeCOxz5YdGh06jFZvPeSpFVCnn1/U6wjXjeK6tQ36ZtRtqi34vzks35a
cCKz/gYArtl9wcCew0mlfO60Pq1Nzf4uhpO/xPFTx0nfiIcC4us5noW/ITf2Z0IJY2P2cjhY8J9U
4p4YqbDTBu9W28LMTNima/aHqbXpCWYcG2Ri8fPmvS2ZlOy+/1lLQVgXJ3rDuArpbN2OJqa6JiAf
GXLkc+v17CyK4sEiT3Ij9eJbvOoLsfpujJb858Yp0oOCNVz5PmIH55MIENlkQOnJhtzPRGVXgQHo
ciYjv+igGSNjvOMquFh+ca9L/5Hq5xXNjVDDVQ+nvFkJKSD02p4YI4YT3X4XZv4Kk5kSN0KSAJRB
mkNwQbqzL11FQ6V8rIESNw4p+STRku0G1Ulk/i41DHurvDiN5tL9sAvwJaSPHVKjg7yVfDNTRFWD
rXpYf/Icew1YzC6Q4Yi/OLO2anAfum5cxT8EkKREk0MmrncPtV/R3Gjcp9LXP2UlXz8tSYAml933
vBQHJXNgIpPzzaU4/GhrP3zcDUMngsepcbAasRtyJ2dvNcahdsa3NmVh4c8PyhSs/AvxpRy4vLQM
zwVSOpbIcCb6emPW9o7Tjp7aBC+11PKHaux3t6duwiAybdM6zoDz8PA4PucVda1cmHyImncIfC2m
iZOVoTsy7NZO9YW0BXxfLvjgKk3ePeng5sAgZyHVOplW+Qy/rE3FS10s3xNMtlFmz8NucP23xa2N
QwVjJDYXXDJ8rsj9toJtA2ya6aMvCV0rfAD3Hfy4ZHqUTQ8avvzmlkvYpnu/qXlVCCV6+dE36Lmd
XmNMhMEi0/Zu9FNixJNxAR6FO6Sx5+VujJEA61n1UVKjKfXscVblh+bUKQj4OpyJBt3T0HCoxIkX
WnjQxdYll5nh7LNbJmgjZXear3vfxQkauJv+yWsEzA0ygRWkmYBuDZ1hdAYOVAbXbXZYz3ZBFjN+
4JoPqkxGxDR8rkr66KPLFmhCtZ73dXA/+yRK5o51HgmZkPT4AIQFMWkGAcho0NJh18a0naf7Wf10
UGqTBKuVuCkye+cvtHOxHnweCDyk8m0/lYP+OqNM2/sJW/h0uBp5ZZ2FdXIsXR0/MpAEm8AllFe2
NpHW/tmcVHmGxlpsZrt5Czwm1cLxfmjo9IXJsAnMO9jUiaSR3kF6SAqg5Hl8VwW2up8LSh1aEG/d
ymb3mfjyaPtHu/b9gy+I4SOhcCGHWPWX9hPuVz2UMjXC3K8W1AL2ymbGA9OslJJ6cc+0B14ORLd8
1G4kltw6aip9kLaAUFkEExly65bdc/YVpY5NMaCKZp6ElMgXmka6uFcWHZ163HawxJ/kYP80Cx13
jhQOAxvJ3AzF4xaNW3dhXVdlxteERdMQT1lE7IGzSxsPVTab0t1G2tNyHYS1afj2E6TRUXfgX59T
0ioH7zMoZlbXZjFCCulYT1sXI8/CwnecU7W0ECgKJY+kJl91TbyUVQOcaPFhBKC2CD23eNec+akf
aSC7U6PTQWnfKYa7R7fbpj1tSpOcgkALHXORx94yX2E+nIkYDEKjtXyo8/c5CqTNjJrRTIZzkA5M
ippAx1HfjR2cR2i4LKydysbh0FxMGiZDGldYGwLIwgTnqApgoJOlXIfNw2gCGQnsAvuUyXQ19c+6
uLgGeVR0e4dtNy0ROlbOvqk5Wy8YdDpn+DntyeecINWlVPq5i7vI6NX6UbDDiR33zuuoBKo6vXcL
lCkLvWIChR8QO50dUoyNhMNhUXXlPIF5iu/NhJwmtycxDRlGiMvztQ7UY1bbrw2JmXxLgjEkpv0x
N5CfJvXsRDkwTEX/8iOnb4/pNB/DDFpGhWKF0sZ+ntSjTGMfakOCJ7LxzrQe3RDpapGeOn8/Z+ZO
t7ryOHim2mE0J16ldY6NMaZ3w1De5d0EV4TRoq5ndnNWbB06qvwJmGjzLRAN3ktVJFFtmasRlljz
JLNYSgs/CjTze+1qwLl7EiKB49zXLavkBQgueLN24uW8pD7TvgR9hoETn3rwOlK7/uwmfX2aLH/Z
ogjFtlJ+t/KnYY3WtoTw972fPUqzltHcen5UMDmEtfhR1IO6NGKg9TrQWq2nUMdLQzCFz+arzbHv
GSVImaksdlVJBCKSfQ0FJauitYTVH3zq5BG7HjDhrIltjMWbxg36aMAlDBACQi9DR9yM2XZMwCja
8MY8+5ql/gjxrKC9PqlnvHIPRBX423iGFJ8H2rMXiC50dZrkWXeskMMEC6iZqT+qtDgsyXz2K0wQ
qBYKplbzsuTY6rTOHrZz16L5VSYJJjYlUuEv3p5t5dHuxc9YH/ODhHzGSI4zuiQ9UPdYbthLcGqG
hbhXlzF4ZC6kvZpNW6K78TZWmAi6zjx1CZueAg3wuRjbI70G2hQ6+jHhwQ4DJN3M6TN5pJDpm/5x
8oCOihHHRje41OIMtFoc6+j5YDZipvfBO5FuVZJ7MLMILjF5QsLSDQvqjAmVSBC8FXnSLqJZ1UyB
ddogdYq3Y4DuZGC2bHK4Ob7h/PB0U55h2r/L9OAjI2Kys1P0Rs5Hn1eMH4SnGViDNtLzADfVqMYB
zvfKU4Da5zv8OxRhutTezih1dDsPtpwxtjYWlLdFHcbJfW7jUguNwSOqtNfNncPQj5jnXYiJpUrp
v4q4HTjHADjNAEW9RUbKRi8RWQ01Oe5d8qk2FhzdkCUnnTbx0nxYlKyN7hWraQM/qKuui9RmPqK3
bMbeLlrta0uRwtAni7p300TsSDzyq/0CtruGn5lvC5i+EhG31eD6zjKy/xfxiui6CIsEYBrfIbkx
LfWlqrtil+iYJJs7kfbi2iZl9SDzrNktrM2jsn0tiZBlPqGQ42Fa7+0GfonO/DGVxiYrUj9sFj3e
j6p4Bo5NgFXPstTUy88dlBU4BGa0ZMt3toKLY+oRFuFrPeefEj4xatwp8/yDpVhC9zo1CIjfmyFw
P9lN+jOb7PuxGEnTU17kubQ8jL5eQr6VyMoFfL8vHUlpe61xkWsjCAgXy2239iyfc3ZmR9KmHofF
PJXetJe+eSXMIN3T/6tZybNXla8UjYodzclXqqLVxrb7x379klKPDGf2i6R/2CfVCwl3YZN9XcZ2
vdRsXBxqpk1nxcFO5qCoBsCgKEzQZi0HgBFrco1HIEXPlUkQu7HXPbVTqf2qXOFwhXbsypLl54K2
Leo1VBaNr2+bb7EY9xaBv/6IlExM351lmPbJrJ1av3mLJzQzZVUH8BAD6ldx8LMYvAnnkfOxWLlx
YNokcz/v5i1dlnsuiz4qSAPe+MSLEX4kAAGvs6M/awiSgmATNF/zTlxav362Rl3u5IqhH2qDUnT2
SdftZ5VPXF4dpL8l9z43ZkYTEkkEJuXI0wV74OWrYWPAnRrCjNoAarPDVlG0K4tHL6PcdtPLnEBM
g5m0Vaq6r7lE+F4HHpFzIqF6nL+1llVHSW1YWybbbgOeBEhIDC+zKYPgUAy1vtGL+CQ80hFaj6W1
jmbB/o5I57nNh/scLdymyqYvpV/j4Jr9JnKtrZf23ZXyZKiJLj9oxdPYfQWwo86NZX0UPazfid6r
IaHjWXqnH93pO2vM9AkPTRE6w3he/OqIcoQqYB2wKVdAqNIocxw2bRJBjaAKhj157Nau6I8Fazd+
C+fOBPljNV1H5aV8MAMaz4mtzWHS4kEwGLFrf/TvAqsyDk7Kv5/r1nf8F+WOvPfvfUYLHH1vHALz
ock4xDSuWF4SbgC6e9IGkFAMaKHWw6FzwZW3S1Xs0BZedbBIR4QgtFCVD+BD7PkCbYxUDSdUMfKo
JeA6pS0RYkkujWZ+mfsuRvxp5Lu59Y+9bNKTPQLmK2x6UJXf7JOBI66cxdmMpSEvtnYlNpmuSlvc
22l3mUuKh62XVXuP0vEJBTGXo/W5ipUTTaVD/wGtlmT56uS0xwfN3vaaetCk4R34xlA16DMkoylz
pmqhWSl8mF0B+DA11IYosn5fGcFDn+vv8CjGrZFUO6wewcVyX3IJuyjv1u1R6gMs14eQ8Wlf6OUX
dlbXRT+ai+bfqya4m+Y6piyoffQ1tbCRSgEJPohqrby7am5CuEOQNtHsuASRJzpk1fJuLL/LGSiJ
o44IFXv+p2DrjYPJdGJ/w9RXhEn1ZOUPaph1iuQa69lY9FGteV5E1ky8bZy5BAWn2Zr26FsHNFDs
QxE2sQiEET6h1dH1B59q6b7UgpILSrGoz62rtN1nz2v3jt8P+3bOSXQZiU9uZK4fBqzxAWzfmHLn
OBALZNXGp9Kfz06K2KaevPEo8+lq+k0Z1lhSQ0dWW12vqUaPLNEnGVkSNkxmfqE3ZW68IxK1CYkd
pEYjg2HaKLJipf61TQLxyNj800tiiigBjf40NcddzkYpao2jRFr+IIvqUuEuy3pRXspBnLp4ZW0u
WXswrfGBzn9HFwfxNImcrBpiKPWgE+Lj2GR8F8vgqk/j56ThpC19xgnOBp+YkAmkaZ+8shKxyDhA
cKHr26TJ5XHpKKnOJEB6HXGX9vjmze5e00f1IDs7h0aA2nDWoQ4iFoOl2nrDvvKT5aQ0QRlhFAOG
1GGVT01fPK4EGhKHXk9Gro8OvYOdE8dpXhxLYUeeq5dh7RP1WlOehk6WJ6dQNB5/37/datc///7d
7Sm+IPqVuESec7t/u/XXYyRd7O3iSJhE6yuUCIMXsuZR2Wm++fTHy/x613/7kj45kRud4N7w14Nu
78NsSBP695v/eqaXlue+giZCw5c9ZRwfxswXLHjXf/H38f16nZLsQlKWg90fL9u2w5k9k9z//cq3
+78eePtPOt/5kigAJreXTig9cSr+97v8fqvbibvdTYoSpGsJy+F29/cZJeYVMK5lwOfQXuLRodgQ
UKuE6/eRk2QRJrpbhYhrWop3MN3GXGPnMjJjTqbJTjJj0jUNIyxGNsWsmT/dYXnSQ38yg2MKCN3V
4XYKMIOs2IaXnBEuRU1qG+IbW35STisQ40yxKkrdmWG+IGoioH1v9vBZBpIwZxTKblm+4HcjCgg9
i4O+eETEXOoITBCcgh250/W1ZTJ7IEM0r4RKcDHK+Tw26be1hdHO2rpWqK+1tZBltpJNG4ewarhx
aEnIJIJBsNNKDXA2cRf5QtSWhUKPNPseYDvziSqgNFkMqKmHQsByJFe9ErA8a2/LF7ZcgnuiuKi5
Eom3VM65gWiBjYq8QAuIrXT3A714iKoJYj/8dK6LhLqGtqP64uvScnorWlxkGEVCn0oqht1LX5pE
fGW0azwu2o2VT0cmtgNp6nsKaQCCXYJFqOUR1PqGTocMSHO6IM3ZWtRsNyQH51tHtntyslWUJNbO
6eZ3ZDnsHPodukRw7Fq6syeiQqRqaZnb9WuRu98rZRFY1Mzfcer1bBBtBm6rGjepYA40hr6IxuUt
EeZzlbO8rRnJsAPWEAY/DzpV0GkhO8FYtcFy22rSOajV+VAaKeSGlgZ6KhcorIG/b/Sa18vOcSyN
sJ2pDNhWma/MxxJXH9uNwTOMY6+IYFy04a1RJgRQO3tWMesKF2sjzZ73JYczUBYe7aj26xyKAdYr
k1pE2Lu/60s01dJVF681Q2k7Tw0lzmbCLW56dOVRf94xjEXBhHjB6TUN3TKplG4TnPQl/lR3K84Y
CGM0de4r9Nft5MPmLvGb7noospgXQ2yWCy7M6r5fglfcIycnI2lgkg/LTNfSToZ3fRpctK45kI7e
83Y3zRPBD90vI9q/+ND+tOebqBP/NCvRx3VNUk9AVREVghhlNdz94dhNYgSgcqA4Nc80XYpRC05e
RmdBGvlDrqPukHb87NSNFUH/g4rcJ/HOF1SFi6Eytpp1RIK/p4di4KsQw9kotOCTPc2bKfGK+4wL
ofK6J4aC/5jDt7qo/nBZ3Q7cJVmN1qpjudT9//XAF1m27kyN9kgjODtqLjE1JeW8zeTRORvSntJg
Ci1ekkzopIk8zVZQ/YeTd3Pe/nUM1D9cMmOQQvqs8v71GGQjU3ciiwzsST/f17l5zIw0ObLyM7YB
uZaHCi/oLmZ3oDUsGQb95N4vSVm//yEh/acF7c8P0frLcbaeC6Si9uoN1pH2/h24klXzbLeZJ45D
HePI8Vv7OPS053UGQdWlb+Miqn2Vu8+GL5qrnyHxlxRbxto+1uRtXMegby4s6EHs+uoqEMwwX+XM
6EaiIlswTKMINa7xSmGwnZPfK/TbWgeU26Mf3mr0pMs8rsB/GF9cfxwPUwUZPiDX8vZDrrf6fHn7
P//b/+baXS12JPfg6Nb/e5zfoJOk2I+JOLqGWWwV5KEoDbKZmE/Qgo65xYDcXkZgNPY8LgfHrI/F
VNLfz6HHN9OlLMR4KHRlHwynGI8x0YmbUWDraDGK73PwIgeSIJ6GuLJ2tyP/fy18/v/Q/un8J/tn
hymz/VsbvT7pv7TRwT/0AHcgFIt15PotjHb+4RE6QDr0ykj7L9On/g/XIAVTx41JtCmq6d/KaBfR
tA21hwfo/hqW/H+njDb/Go9wZHu4W3VM0UhHLdrC/zoWtIabNkMjkpPZD1vfFtSGyn6fYZM/5YnZ
n+Ysd/bE0IF/597tB8qnqNX19AAcqD6OxndH1tXp9sOv5m5hGua+zm5/S6TXXSYJHbYTCl597h6Q
kX30OgDOQJTtxaAhnFjFD5ekTcHQeNUblvUjBft57Q+0aBZ5enqhIhGKyQxHdzDu46IhqNEVDamg
Cbp/BWSSTV5E0FC28YflaZwNWuzLch4Gds9u5gZHIMSUQYkWRekSIi1uNh0JVCH1e3Rk5pTdZ1nk
Ku+0dmg+69OpbGaFpQ/SfcaTy/gr/kGX3OT4shAYyNZ853aU9tylQVND339r+nMZIiMn82uY1Ml0
YrqmcT2Sr47JqRfkFyXHsSULSZG6vPUbtTM1GVAVyLayi/tdHmA7HMW0N8z4fhIJPNGMGaHFBDLV
+g/LfA46A5MIQbYRftMM1hbtICZJjYhCWn2V3YgoX4ux9fhCORAReOy0kW/Ou6E61xaC71SkP93U
e8wQjx57NAxytLOotzz00+LBJ8SyNwCK6259EhnSVBtRjGEO494nys1fIMhSfZYRzIFVPnCz0tah
O6v4qmLWM4kp4oiWy4OneQZbb4y3QdahAqGFLo0VOphxxN7C+cji7Hkp02EjDTWe2LKciuoxNYbl
S2fupkb9mAIZH0mYZOvo9hix2jzEEUuToMqfHBVgP8ZmWJVYf5qe2kogEn3DoD1Fixf3rLzSGFNR
O24kWUEYkvITLOnZL5MD+esIFD37OSCp8xQTqGiP/nX1gWGl884eZr6zcKwfRG5QGUN3GSqDj1dz
tAc5cpjsHOjT7Ced/67NqeV65O+AOfAobWcjSibbKwEe0AhcRDkT0jPLKGuNTwu0LzqqZvLsa2R5
zmW3NRvQfk2uszTre+1eNzmZJCsdKUW8k0JOkwDH+DZfqw+GS87FjLaoG0OWREiXtbzaj82UnMqO
WkL+aU7ygCPQ5/uF/g0qCueFSgZHbzpESKtiW1m6CEcK9sCqtr1ltY9kTlh8aAR793zPfOR/R5r9
82ONmXDw7e95bBQfxGt3jXMe7OJkz/RUDLTMtrGwvfefxVK+G+VggKCX9iGRMfaG6lHUs9xVdncI
rFJHNg+aAwYAxd95z4Km2Dk0VvZ4CQNf8eklGihdfUQglVTUWmZzZ9ABGyVebBg0d1XBl6fBp9DP
nbZX1XZs98MiHqzJ3ZE+snPtgd0ttSGWxWujw0z0fY/ooPZM2gWrz7fWKVe7Gd1VFsJ1XlDasJet
aQVHJ0+yq2nIe5RcgOa2Ulrqrphf+k5b9k7dQqDwD2ahiSeLh19TP2XT5b97o3/Ea92EhkYAdmE/
TAUXMm6z8VybzledPp9cqnrvdnzGF1lD2ZDc3sDeDY5CvkiFxGAglHwniu5TbFD8d5etEKxZEJT0
W70cy21OXitZ1lQuCueBZcByP3bdG4Dxz6mdoam2qzlaugaMU+zvECKGtO6/ohegRu/mO4TPkSmW
ORK4uLA0618A3G5oBcSFxNvNRi6iMv8zyaE+YOqOszm+MxGSbBQtIUpIbAvaibS2egaPaOpIymPU
QiSrwwLqiEIZygYTIa2WHt31NvcUcjR5cBa2dHZOQPji3lsyrund1XWUDd1Xu6CNXgXBD9nYb0OT
tkezRLhP8+vemC25TaalCRNTr/eWatfieBqWDG3hLN1jQskbC+r8ZbZnCq71cohHrzvoRTVGqP+v
lrDOVGAsZiJU1ZIiWlOqfudnxclsUXiBs3pocZqAZks9vdqT4YjtfWZXVIv5jh1av7x6E5tWkugx
FCz+dzWjWDGZInCKXBLVPDSeaA5El3xvRvktLf30HI9UmyutHHfJ/NnrMz9qZx+JhT9xo4/p1S5f
WtnyfWkpU3QGkrWactKa4eRsgG2pQ6arn/NUVZGR2VfVBfNO9nqYp1OzHcsFatfUNkemlk+6/dRU
lfPdU6+uzN/g2WZPhGo5SOqYNW3UDdtcVz/6oBg/len4SLOWcNqAzUxpBeduYadsG/qHbC/sOK5o
Hk46iZsTO+l2KpBlxcbJcMUWwla9yWMRhOQ4/C/2zmxJTmRb00/ENnDm25iDyFlSKjNvMCklMc8z
T38+96yqUMtqt/W57xvMISKAANxZvtY/6Bu/5ir14/he2F+jIoo+6XEJC7xjVCnuFh/sm74uBqlN
/dnsHgezzfdOEhabxB9qmKeY1PjfDW8F+QRtJvKA4iywr/WqyO5EjLRXgopDT07x4BoSZRV1dL/G
2EdV86Yt8JvMXDjo+k3hQWe2vSVMN/exM3+hmPGSQLxHXIHp9ARMkOfjrcLlc4//3GvPZFHKQzrA
cN1p2+fpAcmzg2vOJZ3fQRbIQGzZiJE6WxAC2QI/ejFdeMe2o/0gKQqexda7fYvIwg7T5nELMqRB
8ZvM+BSFye3k53t7Gs/Qfs2HypiKc1RyW92GImAps+mpm+0ciE1O1o2BbUEMRRG03GS1zdyTYCNv
ZBG0o4DFu/bebuLAq9se6bgqDnSRMwkzMRiL/PoGBEOzSVCRQ++t3GagUQ9upT+TdXgxEwpbS1fu
dZOiI3K1DpUJ8z1exh017zutq6nFiOxY1ka+FUCFwQ+6Z3fQnpjmPEw8RvidXwC+0o2TTnv3MQKy
Ju2zr6f30F0jAPX9nQ69pV/7wE+SBYlZTzI51pespvNaAqhUFKVkhcvuhbeOfSiha+xmfKlJLMF6
aPUV7Qy8cgfTAMmpewjn4i7UQVUmxVoGGsTujY4Oa9nn00FHhekwOrKY3r2FaEJt28VNgtY2fiY9
cUYIcTXVmvRou9GhoaxBVdnTzzaM3z2GnQAlpb6qtDd4MPQVZLqdf5mp8Mr8g7F1hR7eURlZ970P
Odh11+wG4jjwDmKFbfyiGeYLZ7lskatjrDa06Lmzofi7/tGCQn0cRoLIFqP32tXjfVbYaUD3kqns
Cb3Laj3r0Fy2gHHAcxeU4CfPvLGgpSFEmfAWrCON8n9GRDqJ7LGqBVkTMl664x+QOTpgAxoRhzoA
1qjRd4Z96kbTYG5n3KV+Ii76HOa7ybZ+tJ6Peyww0tUmYhlsnFRdsa8mPd0sjp7tYD4E2lhAJp4G
48zLmyfD7HeNIAeO6n5JaHai+hZffHNFc2RoCGA08TPKqAwWBhg4Kq3It0kKcjadG+Q4oxK773Sy
lkMN3YZ3Tryb4WLsTQCOEITX/VJ1VA/l0Jm7/kbTu3uztt5mwbOSWO0FubsUvJb9VnrQLBb4Qp9J
ius7gaIB5EdWG6o+mzGlN8JD4g3i+w/pQHC62DaOVk28Q/Gg3KZ59UlvrRJIfLLeTLocv3Pf29ZW
PR5dp0WJY6qeGtMmLZvBNx7H5hlxqWB2atjMSFUTHHew4jAuSHsCdtuOu+3S7JrmUdOnepeXbnyw
s9XcJExTOqdJL07pPhjMMbah1lLX4JYXKSN3gS0zD2H1PDaFc7uGyb1ZrF9rzep4CWvWxZh2kdg1
0uTBm2BXuY6tUSNEYgpN+I0PuQH2U/Z9TmFd5zGYU2dGBiP3xcUyeueGQOTeR7Rib/iFs3N8HM6H
nJLa0Nw6Cai6rrmJ0P7eZ515JK3C/MMFR4ucyFcA4ETV0EPRhyIo0KtPsLRDbFlNwHagwXpo3zdT
tsLzznDKdtk5VXukcJ9mMbwiOngWsfu6VBWJUdSvt0MFwLrC0SAFmIAqPjwCPzUPYx1T9k5izvS2
1Vay0AZ/xFuLrR2tPGZdt1+jN+A8S9CiixAyg2Hi8NJ6VnrsBK9V0Y9Hhsb3pC2sx9woLi0sfexx
qrPZz8UWVUYnsOz6hBQ1tIljHI3vNpqgt+Abh20Yp5sUXs8nLHB+IKPTwIpNetD9TyOQ0OfYdopj
Ev/otFk/DE0736xreqFuexFLsFpzg+zHq0/OhGTWvQ5V/hamHahPDd5sgipn247etllfRu7atyUF
KjZn5a9or6fjLfd82Tq6Aa6iAf/Tu/Tp2MN3ZxTigDZ+Qm70QEafR8k+u/oEEr8V0bl1EoT7hgid
hJAqVeS9C4eS4qQJEqQOI2Mzdl+iGgaEXaOGQieNy9bHYo3naPWf3Hi4KSMNodNm5T3geufKMpaj
5XVPmg6j2J99CwdIe1+l1T5JtfKHSJOtMxp07bppiHBL0CMFPZk58D6aMmqVM/y85L7tRf65hx62
GWz+f21obWDi1b7VRAg9xbT3bakTK3NdtoLevVtJX4P6Mqpj5gJYW7r72iHJlADVYrofHXUdMmA2
A6oqeK0uVX8Pof/VrIuHWRfDzQiA+JCInni2s7Y5hmoEVl2J7ERJdzRWygDgq+NueRSjOW2hITwX
bmsdHCb3M6yDQ2ujallSgpzH2jmQ3Z6PQxHBu3HEV+jH2T4Op+ms5WLa+AY6+15OPy1+peBK4jZN
bo1xvBdMtokyM41Eq+jOYzh+9jPDubRWv+7iTFa/TTROiAtuSjERjOFtRzEgJLSsotu67n4CA3P2
AJ32IOTBI3KxUxPToMwz9B0yJ+XOx1/ttknj7Ty1z8gGJXufceAwW455MPTRuAUW0fZUHXHWxVxE
ovpz19qTqN0kXfK1ddoEDjZIaE0Xn+Ie/kU3ugEVHphDrkusoxFiuVq3iTg3btv4s0uML90cWWc3
2phtdNFDnPn6mikM9tObDu3MfGQwqf0BGo3Iniz0woW1NIcJMaI9OQgIrCEIE/yGqouedQEoPpAQ
mc7kvDIa4MZUmutebBy7/CKq5Ocq2F1hIpEKTQIRcEoQXvpNCDsl49DfRBSZNmhENKApAGog3WDd
IZRuMBydnMV1kL+rt42roF78hTKiTF83+leH/EBcRwT3Sw0lob3XvM8Jyki4QnigyIzhoXSECBpd
EwHjlFts1Dr+x2agWmpRA1YcSlDxTgceWnts2gq4gRbDvpKLxm6MoJILtcrgbWx1MeVb+HEiqOUi
zieL11Eb3zmOkx6FFYOjzf0HuD/hWR2tk6egFjUYjABnt+tJ6L2OlXUuUNB2w5XPWKjWv62iybip
Sq07u/LcdHS3gs79VumlcVYravMswC1mY/tTbw3q7qDLwFmuBE7yZFXLHJP7nDD/gBQgCtxqm0bR
l8c+OqOLJoIiGgAmyZaZltbWEEa2tYbUC4AyjLL65qKUEj/0PVxMtxfWbtH0HjhauW8YeIJKLlTL
Jz/30UJto1bf6AkAxF60UIqcCTwO0WwfkDPpA7NDdHjUqwlZ2lGqtkugiCl/N88dE1BuE2hKBBbQ
5a/KZgxWgJ8fixncHE6I/2wceaPwlFAiYa77oLXZFIS6OxJG0kKPevpoqW0l0fqpBLTlzOEU9I7x
1yLXRghyXvJ5RjUHBSXjKUJrDUrQXMFIpzJfDyPe8XNbB9eFket1QJBdB2APp52nRx1gWyc5G36z
8Xstq08Lr+cgH/ImcInReaDBTVmt1nCHwGkSeAFLlKtaphs7SroSYUeGMC2cKcjoiWfDeaUINQU6
aPhjEyc3s1lNwSgXartXZeAtM/RMIdlhUVX1pYyAl2EMfFCyQZP7AHC0rIcGWLwa6e1ktUOQzTYS
knWS4uDneljqTdO67aK6D66LHD54kCF3dajm8lFt5/hp4PtwAdcJ6VDD7ALKkV2AQUtMFm8ycUkw
6mNUuYGJpAbkghiOSOf0wXVRyoN2Vg+OT218MOUeDMAYQSJ32MizGBaMWcj/sd5qywD8zcU5p60+
VzbPHaIuECuhc0Quw6Q7gQ7VmSaVJcJVXoQdQNw/+6CRqYqiGhQb1tuIMuAmzSbyIqvzLhqys25q
nqdMuw1hEXqtG1Nel5jxrC+Rqc+Qpq4akC52+Oq52LXE7XHUR/swpManxvS/LkU5oRx10JI0PlYN
uPUFgQzLaPrbuLcQk3CcH6n2CQGTZj8jLbp1bO95saMbM7Xyw0C0DpFk8g/FguzknB89+nExkqVD
m+ou1xD9RmJIl/QYGEZMGk6phSC04wWaKNJ9ZebPkUdp3OrJokJT6gdfgpewqbDa/FNVeyaw7f4X
Id1wHmyiUi17TqRUv5MyXoKazRd7Z+GRvXVkupyK5Aa60ohoojvcpxW7RaIWVYoIgvgM+aBAbPCA
q56zyacRLw6MvAfzR48vB1ht5hMOEJVUaK+WznNRLY5L1yq3ZjiHu3ECD+/4DtrEz13hrju7dbSN
nzPhEl69GZxMO1STe+78lCpcCh44QxLu1i3bc5aOaOWPt2NbLUGDtcoWqoEJ8KoZHroBHKFmfmmg
blQDwTKePl8rKCgaAkMIe8lZZjkeDdQZUF6A1WaX++oV/cIe3z73kAdF2X5N7HyA9+SQ29DEmRL7
62DyVnXxk9tX5SzO0fSc9lP7mUzWxhET9T8w8n6OzlKD1d4c2e4OzZaD7fJ+a3xj3rvG8DLaHuFe
QwKqd75RsMm/O+PwCvQT4pMbf+9XN9nUq+YDVuBmaNEARmoqv3PBsf9J917ugtjEZd01K8TXxQ9w
p58S4BWS6RZF4cMaustuHsh7+oZ97H0SIKQlNrMzJ8cW7F9WWB4jOBjxIa38Pen3+3I6hTpcZ3sM
9aNZuUioWFO6baMW/N8c/YSEYm9MAnJqCzK7Nj6uDRBSQ2QAgAdmdnrt4oyS3yxW2uzMzv/CDGHe
oAxVTVLoPeneyBW8TTMiYJGUjoKVxGTJ5FWCd9sDSD1k9epOP5ke1ZAl/jK2FN47aBiAyhAY68r4
UhgP7dMq+OMZBVtC8NfV9PoDQm0GE9KRRGgDAaqabk0zS/e2AFvS3tK1eLps6y5dikF6wL1aiMic
yuEJQzYERM35WTcK6xCN0hJmyHearePb4vKYdWlM5iIl8Km0QxyXrxE3hnm4vaui2DqkoKe3AzPG
zkvPbdmA0V/QnwLgTBGqCD+vC2cawkI9GC7yP4Yd39K5NrKUgVdjv7e8Jd+OhXtGGaAGvgbExUXo
7Ml6qAHz70wEf2RqKyYXYwZ6432TZKibsBpLpuf2fY3TycZOQ2hkpPoWCB+gaN4Wy9OCsLYx6MNY
LMIABZ618WjgtgVl9I3EdonxD6SlqT7XnhFdGFsB6/ZHgrh93PbOXpuZ2sWwsXYx2LyBd+/RBnop
6WGfYworTE1+QIhONmGMJMc4A/Pk7QUh2HQOXq6921YBzHTUf7UTgoDrbDxXybQeYiF1aaziszNB
IkSghExBmA17F5l9JItnfbuM5J8B2zNmSUoSiW5sRYr6ftYg4SxBHTtfpqwXD/qpa/ZdxZMXAik+
V1UXoRTvfCu76ks557vM7WH5N8ClI685NbZV4pdlj7sEbxY0MH281aIUt3Vvb0a8TmGNvHpDPB68
frkRpn3HgCUA3jC5EebAsUlNMrm8i/Nne5RKfW3zLNY0DDQTXpcfgQ40kvV5Gr1q14cwWnEfPLfC
uasWkxStQOKnXU65hKcm/nNWJ63UVxJHA+Am+ZDiuCzJ7ZhFwJkJPy1k5tx4+R4h5XhMoSJt8tH5
TOD5VceOnjTWfEQUbgqquAWQiFdPXkS3SdJ2e93/OoRLiupUDl96np4x7iab7Ab6ZDIZqX3j6C7u
J1RiUJHUj5ZYwJVTj2HCZ9dMlatvVT5+bagcSH0UMF7jt6SaBPNa4wnST0l2REMzLWy3RRVNN6M+
3HdF/pNkoDU68MAB7I2W1LIIyeN2SFueU7lNfaAWiQQUFlLeAuXJZ/Ka0BpWohS1aBqC04FB1yti
0mILdMfEse6mBe6B3z4VBfKiINKRSAnyEX6CUxEzqAXKNMNHawn7UMI3Eih2oYF0A1xKzCFqQWll
0MbLElrREcTd1oPAMOAGsE/ISVKms8Id5U+0XSn5RVa1Bq7Vzac8zG6LnBeP79co4/Ma91PDM7bl
1M5BnVvnTNcXIvxkDmZ/ApNH4naXV8SvvCQ7IhSCWAdirUi76qy2NwCwjqjxMqn3HhvS9/t1oDyZ
ZE9T2DvwjwoMkqAzB1LbvreToBYDmcICaS7kItOz6xEIOV0DuaS3p32pVeUGDGq9X/S8uJirl19W
+MIXK5rIiDC9ipYEuZvJ6X2Ia3CMkSCm74kuBd9C2IkfRxOollpMac6USjWBzFYBcGa0Vi9Y/eZY
bSCXlKfGz3qw6mDx6NsI69fMrJJhT7bsR6Sj2oENbhPYFcIeapWpHu4lWn9ql4n8h7xlbpj8dbfc
cZ2OEO9vmtltdh5cE+x9Uly7XHchYZ/A+mDyt03koay5JHcelZuVywHQ8FEvEu1oWljXpKENe4Aw
8LowS0LFTiSkclVTfbJAwAzReD8hclFc4h6Q6Vgmd2Vcv2ZKckVHOHCbJe2tVk7u4bdtvdPdjqhy
0FGZ+TlrHx1mMVJQ5ek25E9Vi3p0fx7K5yl1zICR0wyKMaInZBtN4hksP0FaQS5QIqmDdbUyvOLD
fuebBbkZOYvwa+YTqqUWdjoL2BsV4klTl1zEqB3Tkjw1fFZzY5LPC7TuCH0+ChL8RDeOObvw7RuP
bLMM6y3kTzbCbXnGZKivFm4y+AeBXgrqAyLoE+9ntZAl5bV+dinND2ZMGE4IVyY8O5UMw92oc5m2
zKQNJKaDgl2CgEGHBs1QI7xqOOhoihKWynWB709+MiKmsCVKLZuFH+/hA/1CCLwOtDRmKiMX/j8t
s/HtrenyjCKY5x3mZLjLzPBvtAjKLnnm1KfdAu9d307AXk69Y21HOUcs5GzRhyuJIB55XHUjIqll
k68LaI6udR1ojOTZY4I0iviE5HUFacdrSzCnIHh7SkAkKItZO662XQRRupJP9Wu8yiRAGIuo8Tgs
FixrQNNFHT6Fvl8e1HFwnY7oW0q+B1VK6xCa02PvrZRzXHSVC5Bhpm31nOxowaqDWKImQhqyDmNW
vSjKPtBToC6JTdwKqW2bwoAJ5As+QNQfQR65asHoP8I1OPdykjeyaReaOkoAq8VAacq5oB83yHVb
AzOQDpWmPqbw5I0khc3huyOWp3RNu4OQs1CkEusA+QmkCdT6jNL3MWkTrsVYDRc3b5JzTVpBQXDm
co5hBMhTrOTz2cKQghWFaYk8ubh5gXfUntWZgvhjQmSK/tbtuIUjEj6UUdTzjMjp2viHiINU+oLI
i3NSu8QRjEdJNdVCz6CAyGNTqmrgmrEQ3cyJXtdH5IK3eIE9akP2FkdIr09IYnXjwmMm5NPFE2Ks
23iFRD7LwUVuay2n2bhUIXbqH1vuAJpZXYdU615W6Nq7dEYXRV6e+KYEjBO4+eAEfddtqwntsI/O
KK/CuDSwQhdpviOn5W3hfQ+B4+cyPdI1S3R0ZCpFroU4rY5zMe7dNayCkPLh1opDPMncka4iT0v1
F7WqFqv8YBrwFx99cu7qzGf8bNDAFTeoqt5hJgi6hLubura8KwvqtuYhQ4lqM07DeSyKLHBMunwB
mZAM+gtvMA2tkyIH0twilXPIm/qTOcD28LPhzigNpg8R1mrMaXYzuZYNOle3Y6I/EEGQjGTkEnmf
79oRzHDSoK4HHHU4NgYeh5MWiIqrKurxvSavuUHn/MmrxUvaO6/I4d81teHjCp0BF6/hdWFqcJOn
K4a2acrrXO8DpBQunVu/2mh07xpbf0LYDY1ssOLbJQZj0BVvkS+gAYyi2Od1si1RhyVTom9G08uO
TWJ9GZaL2YS3FYDNStj4a4nhDrnYt6rLGWetWwwzcKjMqnfS8d3TSK5yzCEDzfHylIf6qSceAxYK
1nwpz26j9TvsDZAPz51b0vQPXhrCaHo0XLRsawtxkNlJ7mdJVUxqaFneApVaMDEmSCVQ6SeEgqp3
euSKRh1BmUhC1KB0aGpdKtqt1wF/oFpQXpbGdjaTWZ5RlBm+V/qD7YbWexzCz2Z+wlu+IkYdEej1
Jv05srR7n8TFPjUyZMWn/pfhE9c38fg4NyivdJXmH1RnJOk8nKSo/Vy2+nFyvKMaRfxWpOtWNbM5
EudmOQNDYFxbeuPeyFft4Melj6kYEsv/H+v5/2b14Xro1v5frD6qsv9W/mH0oX7zF9TT0K3/6MJ0
MFnE6d3ULXRt/5LBBdP5H7glBjqJiBILLGqvmE8AojrcF10gd2xbwBT+wXxa1n9MSH2+CxbUth3H
Mv5XmE9cbMF0/ob/1m1Hd5RvLzbFwrPAkP4f4Pl6rTIRMl28dxYJQCIagRePGTba5ptC088r9kiH
NDcvxeCl+3xM3qCCk8+dMZqrUBukMHsZSL0cwFKku6H85ckZMa4Cr8Lrn6waLyZ3tCixjjZwLogo
hAb0CmSaOhyQismmyCkwkK2gxn7G9Oz7uqLK5KYrCgDxskFj9zXO5vdSlEcHgdn7PFv0R6mfAN5v
k2kZmg7h4G1sh/RFbs1MoyyT6bBBHPTQrOuzZhdfzUVLjtUv4mjivPbYerLEMVBDxmRjPTbIV2+j
MD9G/IzZEqkRkuUv4PkGlAeWH7NFqZGrtwWTHp3WEe0zC3Ld4i9BNH6bVz17xPVyP/i4gnYEveh5
uhfQWcQZayjgTy7QgyeIb4mf/GgG71KOudQR0bGR2Bmi04+6B7R9JtEKYGZfWB1s/Lyaj6JGJcTO
nABLweQY+wxFlmGBK+KfW/Mw3ED0ryMJfNPAYkZ14e2GKdsLmH67VCwPMSpHcGnvm7LYiTqzd70l
6bOm/0lLEqLvVn/oR9RsBw3T+DWLq41Tf2Ku1e41jAY3wspfsI3AdEDk34wB8BjF3ghpFJsaaQ1M
LfS8g5l2r6i2UxFazWqPOkkg/Gq6qZv4gJIWYx2VqCJvq0PiMM+LuAI5Gj8TFZE3Ix+fnBU1KTSS
dCIB3krEOdQL1xWpKG+5b6a4vSReTuFO0zZzgRQvGfK49y1kTtkH/L9n9JrAL7hIrca5+MasaMaP
G6BtGo/nPIvLHfqo4SmHWcGNne80DJa26QqqJpGqnaUEq8yecUQc6kBPuS1WkEqIf1GXdt/KtS+3
FbYsm3HpAa7cQSEkd27W34oeUBperXtgDuldY7QS57M6ByjxpnACLYL/5rcp9qPEYNtc/PKRyDrH
xfCiJ2RC25lJH5SQ/Vyh42+2kL16J7r0zqmr3jNMaoK0FOAB4qrE59zGy1l3ZepHPKIzg49Di5JR
HD+HsZ9fwOUC4Ux4Z8JrQbqqwIuxM8CSzpt0Tp7mbqs7sIgb691ujmUM6VVv710SkIfIqD2QUShJ
0b9dY0dtHdgA0n9xa2XnhfQks5l4U8OIw9Mg3LZ+CZ3Scr8VbfiDsqW+1VdDA51DMZfJWbfMycZa
0Dwo51tTL9l3OpGnbYYBkZaJRx1poe3YGVQQmYwcDBuJCL+uTwjfYiSNZFWJgpzBdMtIXxrAc2cX
vtoDiG6Sz2VP7AKm2UK9tk0oJeKK1e5XjAV2Q37irhWSk0rluWm7Dc6LbwlYgAoq3OKZB0bgbeja
P7jiJXNtNCKyifoW0AjD49724Ca0iFiltM4zz2wbIerpIEiqV+KSJdM3ymaHqhvmkz0k6WZ1YKY7
ugkeOynIxY7VdAbK+1L78R0WNu0ullAx9FlJRmW1jrwVctweukZ+ZcWo+1V7iNDRQbfK+Vj74EoH
DG0w6STwyl8i7EO2UzmbRzjZ95DtcLfZD223nGfYsblFvQ6DjYOwtG+eWTxlefzNLpP7sjDte82V
ZL4QUBAB3mM64FTxJUn2eW4sOyMlbTtTxCfDdUSWpzroTuIdBVS6HtL3qbUW9FxminPUD/L2Pk5F
Rk6fWVw5jAOVWeodOdTAqQ0SajJB7scdorRS+iTSL9dN6hsdPHxByUv95uMz+cPf1kH9ocW2kpFM
PW3Eq4bEkWpRU3pYNeeHCckgjU3jqMJ8NcmGtUCgLQN7tchap0Ak0/rVk3lYKSJ383Hp/Hv4DZDk
s4qwEx3czeBN0X23dkh7grUbwwn5zBjZYQbqnRPjf+EJV7uLyd7pK6zvhJkBOMCihCAkCK1UUy06
xCO3K38JPi1TS7UoJ6MIUMpHI/ifbbieGLsSYeKtNq/EnLxGJ+bdlKUYCdO1fTKTiuIyxZdIrJ8r
D5/ArPLuVhtCT5fkOHgP97qGqLda1MiAktOJz0NXAAprjYyy9YXnKgtAuDw4UfS1D4tHav49kBHm
CGATvN7zzya4E1Rc66g4tZnY94a8c7bRHNo++jQ7FexRtQ08N3eTjM556r8U1AYCNFC8rFtOUYGA
kShJj8zet57ZXY+zB7bQ9i+oWvZe8yiIp253j5IYYrcyiaCIIrp7RwYBSRdTK6uTmhi54t0fpSAk
koaRE63A9GN7Exk+iSW58KU67EBOMN+optEzPLZR1e8bc3FPGnDSpndgQM4+L/CsQObWqhhxrwRo
xQnG9CkLrEc0Yz5ZejHCIghix53x8IuBTxv6DcAXwJru+KYbenUoeuecTE1x0BGxKMpRgJXr4PFa
5AHGMAP9q54AUx8Qv7TGZKuyQ+pI18Uf20Q0tCR4EOIopr7Q9yrNUnQpWvo1Ci7qKrUJOOgiaX5e
kyyqpSaNf2zjzdgewFA+jbKKqxYr4Heg0OQ207XSFngZ5KxlGa22JmdGAt+fNqO8G4nMnKiFie0T
lSrxUmZzrh6HVaP7RhYaGI0ufokF6Z8lGlDPCI+TtyTx9ziP37U59pZtIx/vWT7eHpDe4Lpa4DeP
iaP8ZHZxet2rjwq00XA+GdFpAHyAntrHN9RnrWYdrLGL021HEua6J2wwix0KmvNG7c2U3U+1Pnbz
cQh1HLn47TDqk6EYvnhTw3P6z1dUS+3m43Suh7p+R22rSDdai4Z4RZG6b398+F9X1Qd/7PPjVD8O
pz7/2KCu2W9/47em+hZwlpUIZM7QzGy16reL9dtOVPNf/8lvu/vt89+a6qfXxR8n7RYWMineAFCf
wLwxu/gyW2l8qRZjBlurG0fkwNuT+iCk0g/qX36niCQbqZJNtW4XX+gkdPnY/uR2UISjFSiBl3uC
l/q/NruaEA8Mr3TpgqJjUGLdmbPECLgyrayJnOSg+qlaVwsDBwdUnMlvGKNB0j33+l3dzQhPNZeS
yurBspDeqzuh73Reo3trxM9zk6MF4ch0z6LyXxYvIkBd9b1bNEGc8kBXcgz35COnVudE58m9rquN
mnzyVeuPn1RT3p/GnrBIpvnUAgBL9dESGfwpKyUOwDgOOK7cSYWL3LJVzTGMESNQhy/UVtX8bSvQ
4ZfSJiBxuqUJEDFGTbJqXh1jZTCOyfEMqZaf+7EmK5B6WNDOmfiCtvq3SDjMg2S/VYtetlKCYam2
m+7Fkn8vF0HKlpoaxn2XzKqpzfrDScmWGzO55NHf1l7dIzwS7SH+lIHZ/6DgXpzVDpmY4tsg9xp2
O6pf7tlJph/r5D80BZkS9T/CzPkUShRBqQYEtU1dBsZe98zvrucn5BtzBMa1uV7FGjg2ys0yZUoN
ycYtt1DcPPLqmv8yGrq5r1dgLh9fseQNbpH1qWfD3uttDu8QuSmSsdB60V9xz0toPs0ISxISzLse
zh02i/Nplkl/bABRsEoMKZgMPXKnztLP+rsWcVIwQpyCOq/QSeZzL+5Xs+yJ3szHjy/+c2vVajkM
76m5JBvIHCRmpIvxVh1lkOWyUR5P62L+mlrPVF7bwM+5ypbc3HSTvjfQbUWqqS+n20F3rZMCE2Hh
SkJRYot4Fn7VcYEQgbz+6k50atf/rKoPcDH+mY/IBC5+u4Nk5dNLXBMgjxSU98YQgg3vUqmEpO6M
eqwjfUT/l+lFWFkfj6z6TC3AYP/VVa538uOBlt1H/fU/VtX31Db16X/dVV+OM7HHrepy6llTJ6NW
C5Xeuq6r1sfGFZttMLRu/nG/Im1wTjrKQeor6rDMNenJqjmrrvbRVP1bnQ2R398dMFMHup5yVJce
Hp7WjeYPn5U0vpLTj7VQW/eqm5A2qSBqLdZb1Zb1EaB2BiMmxuZLff2jiVtjEaCVgZ8J4ZMcGNST
qlrXxXXbgvXBYTHEvjYSypp/j0nqP6lFPxq88lUTyAjxqWp+nH29zqgE3M4VmsYj7a5a1gNazwXB
cU7N0rG+e+pErDYA662f1cX25cClWtdrf92GTwIz88jWNtcvq0NeV6+/Va3rbbx+cN3fH79Nyi9D
BuRRXQs1cA5u3JYnta56Hlc86y9q/ePkV7xAJZFTx82Q8VTd0+uz5a/fIk0jH6suPMzpha7EPYiH
gVBGPYj/3lS7+BiqZmjLJ6/OdwjjUrWRCzWWqFXVUtuuq2qbI6Pg/9X31Jen8H1CHfmsjq/Oj6Q9
j+21z4SefIw/Hma11RflsILD+bvfqdbHt1Tzz/Xf9vrbt/48wJ+/0gzAxz1qC6uO8qC8huo1olrq
t/+27foV9alQUaBqXhfqflxXVUv97r/utTY8rsD1J+qLfxzq37b9sdc/jhTJAX/W960s06g+25NJ
MMcGoMY//hmqtXpmDT5Qvk/++OS6Dd1rurhab/p/7D0+hlu18+tXP/ZxdfYAxjBuDOoPH0+0s5aA
664d5bf1j6bqV79tVevq+6qf/fVLxO5mwBxDthqk9AiOm3eobI7QrYccJz8mTz3ClrV/hAOjY7v7
JZtLLAa6Qf/CcDJLmJb7SF4YIdd1aL4gpHO2GqiAK0Xi19IqT05jal+EEfoP+Gk0OxGOn5Cchezb
zj4siSw+oxI06479VM4ppW8Tmj/VnPpmXfDddqMeXwyruAGDRbqRPAmYE5A/3lg0x8klW4e25UFT
Y9yff/hjOFlRBBzkpEpSGuDyc9HU61W9WK8LBMX+ftv+9spVzX/7+h/b1Ktbbfs4wr/97uMIU+bf
OB3Mh5ipH11TLTzVd6/r8NiZLJE6l/BF2X/l+iQ718fGf/38j587dr+gMuzW6NjIQU39vPDcMr1X
3xwxYT6IuXlUHyyqC/57E8dF/E3y6t1IWmcLqYb6FkIHORpCvDYtSfeJ393yZtBqbnQFFsJyEWh9
gVlkHZKuPZGwc4MJ2iFWaDbF7N567urkwWidG2/278wSzJGHjJY0PhNdYVMgtJ/Ahr3XAnmhhOF5
nxD6nyYD7Gm3gsm1knJCx3ntdgOlSbTbtA6BBtyzEY8HxpdK9xDyjMdeGy7tmxPFNgAIIkMsm3sO
8RDlOqQBpLP3+VK1UInAjk0xDpQJ8GcfTu/WsLOLwXv2xCteKkeh6Vm59k7TwmdnGF6jeEZLKi8Q
O6OWOZNnI8uH7WVJInzTeDIDHy4t/nQofLvzbJIpWO6QbyFL4ZgZKcOiOoRZtMV5IN8vNS2KooBw
pvUYdV36P+ydyXbjSJZt/6XmyIXOYMCgJuwpUhTVSz7Bklzu6PvGAHx9bcAjwyPyvapVOa8JF0mX
qyEAg917z9lnZTc+0aJ28aUZ3p1NLgClcrt3Su1npg3jNoOMui1DfvNUvKQEW0J9ogQvC3kFBfmB
pzM4wExY0yZAM+e/dk517+KrA4hekXrOp9qn5DR8Wl7eXrqxncDdArCNxU7WvrNNs/xrdMuj0Ppy
VYTDABo567Zjkl+rQvfuqPu+S1I4bnRikAgeQRE8j0UNhTwqxZCxlnOCTV7uKiwqzeTEO9PPMxy9
aUPnJt1SttE5b0JSkHPnkNY24pAePeCgkzFFMmKsM0QgqD3bGSWREYDH8t7VAIzQtjBIPrMw/q20
3HpEjO2exFjZ4L9gTlbNszeRrSpl4CG09B7joR3Xc3jzfSy6txDEU4Lo46nAnwsAw3hCSgVDkaiK
FQtUfOoM/zaf6nxHbjYNbTxF81z6lNdi2ua9IdadsveuV30APCcVAGohcjOb4ARAZWdpIFZztPy9
cy/4bEeSi9sGcTmRZfT0nrPR+KD6pKrE7b7LG8BBfu3z5w40nXPaTJ0GGtroPx2Vkm9uIzxINedc
WXCpJWbmefWHesKqR7+Jie86JSuhHdP8XHfBPrSNDg4YYH/ryHRR22pl9I6MdNglNFirrj7AxmxJ
fkwdZhWeUSOibb4y3ODb1HCebJxsE0wIWRrh52jpn3E5kP7cJ/FNLgoCBgpjwylnXNqRXjnzFtwJ
6uRNkfuoyEeTirXTt0sE28F5IPLpoAT3lYIJW2cWwX7sfgQyyq+JSr5cQx2ixi23cU2UR946lxGw
mokvzOz0z8nJzVtWioQOAkJlbkPvyQCmHOB1va2r6m1OvdkifSJGFlB138RHMQtBki78mFp0Z56V
3ngFcunat9+KnVmgI0uc5pujGCXE41ug5LiaWvPsKPOb5nbettDQfJJQrTcPY/k9r0R4H+tZvSrL
fNgFTU2ziTiTnviLs3QxKBqOejelw0lCj3iMooBTWn43/NAhXSMjhGUGVjpWvZWFUa4tXT6Rq5HN
KfNAo/wBtxwpPl7DigF/mBAD4J79PEtMy4z03dL7ymi1ZYPaw7eazmmY38sqOdGORUUujwmesMRI
X72Iu2G/cvOa00+rtUc34Gd4xFua9D1zIfa2ldybLuaSOrpw+3NEgla9kseA47gdq0cCf8zviOvK
vnhVKC2wrpPkolJ/3aR8kJqRnlSMeaHmx22C8cUU/aunAKGmhLrAHeSg5N01E9lJ4bzZWtoEg6HM
woNr4wMwKq7azrYsfmnx0otCv6l8sooYH6Vyi/rtBcAlaglPKkT45smt8VbbsX9v+tG2qP1453Zt
syEQ+FSnc5Nc1/gQCuPW7aID/rDhYg+aD7Gu4Q4xcl/KAoR8DADGM/sZLJL1T7uwnUMFirElh3ry
QQL2FnFfEYC71p7yY1sTBYHvmVxsm4rQMW2YeAZXeQDgFZD3qBBVObuxUurWL1tymRgy70qGNpFX
1oeoQ1IW4yecV36uwI40k5TG7g73GKuLtBnKDnYLVeG9bJmZmjWjoEAPfmpB+50UqQmgyn2vLJTg
RU8KWQ3Exk4QxiO7y0UY3FqT+Sz0EtbbmCQnUkNurPGjakrtkpoTp0uY3ipNwyiUxf2RodyqEEhy
kdrPARR7GgUoYbIe2nifETBWNyc3kKi26fe/sj6eHJKeCGXjRM1HG1sei5VpEFZmyeSBzvwG4HS0
1/nENonlxXsrCb/FRnGBxYQVo1GwR+tiIv3OvDW1/jq18cmrWd463/mkYt43Fc1aL7plKG6uRewg
Gk+4G2l+cGs6ZrnuKvfi63CprRoaIhQ5plXOcC8iAXk5hUaDIvdg5bl3ujFKZsEDl+NJ155TcNyr
YDaqez6CQCt61RvlbtMP32eqr014nweUxigXO8BvLz1gonWPpy9NIgBLzv0wWnsGcwlKsh3NIwud
/Xj2FJd45XrbBtAl4d7dN6bbXKA+36iAQ3Lwgf6JzHgGbd7eg0oHolSYZGuoY5fyCUEl2tXeEJ8M
He2x5m/r8qyGxnsIokAda3tVRFAHTAf6pgSdqTKCYnxPHWJicRMmyimuh5hkhNEhL6tVFolhFUq4
zGvXKmU/Dm10m5uQc8s2G7bAIFn6puixM0cU+pnDbrrSmGHm3gjJuQlwaBIv1lTVs29c5UQmrwIo
I79Z3pSsR6untYX/yIJ7vtWdYW78CMEsiiQIEY3zaavNQ8vuJHoTSnxysrW3USVyH1iKqz7Vajy+
zTteL8JJrOkJyRrEWzzyORAA1OWQnrh37XMTZbtyxTv+CMxO5UlpKWriASOqNWQw/Hv14jbhwZB5
dWzjelg7ZONykzsSnaMx2Q+7o+eMYFYDNsxRKBHOX8MOSTr7ptILNpZRTg8YzOkMp6Fmr6ZAJ5zI
Hy6+InaFCLitCSNvVYMAHUmj6UX4VeYTTjnpb5nX8klExi48FhJPClE4d1Omb0rrEZWEu2oiocE7
4YaaOjNhFMRBVU433JWYBHcVl2BEMmnWvPWoL/C2lO+u6I8gnYyVThaz54U/szF5R2mCL5a+xLnO
2wfE994uFL04DIH7GWbJk8jmmJ0g1letxNTSpPjZA0M8hvI1o/5hHI2/oE5JQjHK6JyJW6l9k0FY
7aOO2mHUTpqa1BnV/jd91BxISuxbgpatGKtpkSfhQ9Q3J1lMgDz8gKk9LuRoZFGuzCrdjIZk6qtg
WHeYq7KraVnxUanuxR3dn3XlGOsyA1fu9RV3qPG2RwaQgGtdO3gm9iRRqXCWqBMQcIy0q2c6hBs4
3ItdE1KPnBM6gPCQaueAq/bgyApBzUDCoPBvBg7VgfwXe6e95cpko154xcmMGKZnLmJRYT9GrA7S
PbKiP2eTuwH2Np70+poMkIDTTH2fCHaBsQYUBgkQ6uh4ndm3LXyEDSwzHBO9t6vgizqzs6EQHlQt
37/oTW+uggrvLNvuiHnnFHVqn8dVvdHJEFsFkR5tM2tegVj8rEZdu2G48dgHsatK91Mzohj0A857
T7EJT/S9NoA+t1r9MMSZfQ8aB9ELg9DwgFf4Hb7JpRFBfWlzzPlDWGsIRY0dwALCSMvy0lJAg3vM
wd0NO7udSxNFkObofssykwEhCQvr0oF4TqzVc4jPaWQHMPjlQyyJjzZstK6INTuLUEF0pvEmheOa
gtgIGEtuYmKpka5/ySlIIT3FFAvST3elsLJ1msV7yoa3qsCA1aE5ICuhwbWt5Nolb2plTNXBy2si
v1ESeBJR9wieDi4x0lt5k8fXTrfmHTr8YzfPPoDLnmVEAwjwDQL+EZVFZ4ieTCEwKz1+4o6zUJlw
/UDnPQ6d+124Qr0Vrvda1WmNISz9imLN2fidgdpGYva1OL9S+1InwnxJa/naoOxhQGps28ABzJaT
LJaT0qG1DSSYAV2SXwUHI48JSrCzRyIyxQZyznqYEDvFkfacxwDGGkgzfjFmWx1YNbXa9AoOr9rq
QwpIlGPpiJgzp2g2QQ1NyB+6cOewH6hH5PguwrR1Qe/OCDe9Zl2URSxIhYdrX459T9QceTsEfSkz
NfaB9MaDM8VYpDBj1g4Yj8hmo4MrW60DeIobSYb5tg/uTe43O4z6zGFSbrnYLigzVjrtTcQqJBZM
5CMXwsdWHwCIQv/pwgHq2XKEMtkqGsXpnGRTq/GgkrLl0ge4MLY0n1P3nOgVtKyuFa8Z5VIMc4gs
RWgVoq6JhEPCNvV41ly9zQ5WJPRVzVhsqHHNOjHEONwdNm78+q6NsdelFB+sZClWfyFHsSNVjoCd
bEQ7O6l0NYWTs3JsquTebfYZaOU0y8bD2MT3mSMLEqaHIxc1zFIfnW/cyrvcz4DrDiQpOI6+lmXd
38ckXIg5Rz2UNpOTGnUaeMwYMFrLBccZSCIwq3+QC+MGe1+488f0RY/BTpjctIiqI2ZQkufcuKF/
UxcPg2pe3OghtFvMmpB4uiAp1qS49XnsHDkaddA4K59sNC/g4NnuRErNgMCqq7igiYy0CujQbui9
hCXwaube9wRHOnsUZfle4pkVBr6VrgYjZ0wGylozQ07ns5kxatPcgEsbZfgz5bNcEwMPyitKfkTK
+WR+v59/xWPsdN8EXS6gHulzPSi6YWN7EG1A3nOckWuZ1xvVvZk+mCPpnSPk9MLq8Li14vSzIu3s
xvdhVnGLeDApQVYkqpY7O8jYHRFZJSYOaUkIGXUF9tAmvHSFnFZiIEqBxjAavLrjNtA9T2b3lhmB
SZSXJB50qi869G0mAgVOD5E3sNjSfOfV1mPszjNYRwYbo517EONdV5Ef24D+2kQVoOvcMoKt7OL0
5BrtLwDx/3Fkn8byx3/+xwd+7nwTNWS/fm8hwC6y4+PXf/6HabrO/6gtvvz4rD+a5O/i4l//6Q9x
sSf+YRm2bYsZnqyjE+b7/VNcPOuOsSE7lnQNSSI8CuJ/AmUtxMWW6eqO5Tnofa2/iIv1f0dMbJiS
H/g3MbFrCyTNhGVI/KGCX+3vYuIUh6U++mF/znu7HXA1YDC8XVRS/tzqXJ79fvj33wvmmY+3dFX/
52/D1YvNPIDTa28MKyMIfpm+L7Po5X/2NuTRngynsczgJqb3/uzyTme/tzTVnvzyVTI7wUP1UriF
ecwnhdNndou72Mbp0x35XiUxoTjKc6zlEDGxmcdlhd3jo0NRu6WIgkgEAtbp+r0ewhqw+mmvvPLJ
d1ELzh72GjN7i6m9xdyezS53Mfvd69n5rmYPvI8ZPo37F7oBx3R2yXuz0KednfMlTkbTqnEy+xqq
h4LBMdEg5DQEc4Lbi8SAr2Ynvj178jtGyuXs0hezXz/BuJ/NDv5s9vKDmFuNmPsNivsMs3/Oz6Fq
NJMdhThBlyABvJkNkMyUAN+FF6DP5IA2mnQ0vzSMiP9Zxwa5bs1OzrSBeOYOtGX+YsbBoXFEd7S1
/qeyQ6ziKn9MICjhQ4Zf4M8kA0Sg4Uw2YBT9EnCgttK9SWb2QTFTEIaZh2AcgB6VQkOqq/IL4mky
hMAnEMRKvuz45c9chd6FsGDPrIUJ6AKGoBcvyLx1wSZr29dPOXgGsLs6mWB6eztGxD2pIr3WYRXu
SQSYZrpDDeahB/cwOYVAS1LuG5ndT6X7jkQaz+LMiMgDQkfrrmc8shAkQEkMICVc0BLWzJiwPOt7
H1XjVs38CRoS36hTko2vYFOkzgvWXcCXM7XC1uFXdDPJIgRpEYM41yQtm9y4+LV+plpgc2NP2A1L
DyVDtU4wBlEoo9byPnryrrd5GZrcJ8E2lkQkGvr3ou/zTSw+NEnYc6pnBPI6EAfqpDq7fZptbC5I
klfqnL1LwtEryrsy85wN/EqNUzqsthh07/DUOWBt8Y5ZdNXBGmKsRX/bK7fYBk7xghcA0Au+xF3X
9wqIIqDczNpSI27titQ8cxIPw2iwmQkL+qShjW4eT6E11DdlBUPVkdjAx64IYIr5FdQMPd7qZnjJ
gokKN9UOEKi7Nb8qUcWV/Ezr7DOsCIa1STntbfkQt+kPXZ9H4AJ3JtWTI0ZsiPZHTjW8khR3234p
+8URL/AXbS5/a7X3dm+Z5AMXmwEj6L1BMWsG6bckTLa6MXxOaf8eEiZ1gPoGfqjNP9wS53UD31Sz
rGe3pK3eKY6VZlYQiNqT5n0ORvk4r68rvEMeB83G5JDfepUaDm2HJdk3eyAPtr7P2dafWj/66STZ
A8vjdvICosAw5JI8QQ65A49RhWaxAlLfWU9mXj7VBLsfQFSzp0F78utBEj6Q2a9RNnZse81rXDv3
Sat5bEzCCn4jhm6jc2Hzm9jMtegqk36voJFwW9dPE7YC2A/2zVBwTch4SDZA8gXS3tvYSp7aDM0K
V5etTeQfcsSMB61A7N9lpEIa9qnSYNFGr2Ji+jG1RJvHFZCksUlPKcr+TXQTsNXYkWfDBjdW4xl5
/Z6/5WsKevvWyoYLWntODbM6dJW9DtrhWqUBDZOgkQeZAXyVyfOoleUqkKW1wV5wG0j3E/eYOtdU
1G4CXNxvJPY396HADrALUpMGRCW3opuITbJIBx7cFZMGKqTEHbeagK9mU9Td04rI7/xKwB7flDrB
fo4Zv9se2tCSaikALspWmGZ+O4p1aCPaz1zc5tCt2fr9KDNxgOSh9s0gyeK07W+lP6yb7hYcJJWl
tcFKVm7K0U+R0Isr6WydQf86guu9NhXlY5OI7GLV0YPhdOsKJfqaOQGc8Un77GwXglppmGvTJuAF
gzS0oZ6QkdL1rrm/8XstuElJG121swZf2hSU2uhsaSLidCbtb0VP15zCdmPRjF2PIK7nS2uYiItM
hTNuk/jLzNB4CPumnsyQ7jbJy5AvflSqf2NB4t0Y/ktnnIuw+CoLdcfN4FwzyllhnYCiY6f3ng6p
MSgIhB9pVqifkYmgL8/qHyEkh1XrK26V7c/RHwH8JOFT3DblgR7KpjCCaYd4/CdjGnK5XReRmLTP
kSjRsxnbRDKYhhHcbZy5CktQYtE+dH9ObUbxhjJYJdSWTUu1n0FZ1EBxGB6JyF0q7nSpOReLiel6
HMLilvHIpxrMh3ocz0xBumPYj/m593fYaxlJmemL0drgsRKr37c5kLU4Gq9swJ8rnXwUP/a4dmg7
igmF/+hDunDYVM8M87aaYYUlFzLCxETAPWkHCQDohxflDVt1jb0D6Gx9sk8eBtxt7g7vraJv4NfW
h1/58Fj43oHsfiLxl1hpiCaH7IzuPLofsxfXDECPpVdpT9Va6mmwTUbnp0hB4LoWUt7e7Dd+SDnX
CvnAt8QNkLDoKT2+kgDP2WkG50RV2rnvwpNeesxuIKMcbHyBgBr3fDHVXlURxNk+qJJdBib+TV8i
CshSLyWny2ea2UEPiIqeOaHXbErD+FH1HvA5erjKKd+ySkRraLU/PYJAEKZV+5YtHeJ3ik+vDQ59
04wgiHp1Ylay1mtm9nbd1+wuapc2Fd3lhvmCW1EmOSxsqMlPUQB5JUrq2Si8pary1lbSX9lHQuId
wgheHoYvi+V420Tq0LrDBwiIgfjHhoBzS/0IbjSjkIcmT7xNMWnvZhxH+6GR3Ym9ApDf1C652XsA
4Y2ZdTrYxZooyU+DSulYu+3BBz5/1vTsVDTu3diaaj3BaNh0gQ6bUzM2XWZ7G5tU5hGY0oFe5n5s
9XbdcLBocjMxcu1yo4+0U1MLwwCfX4zwsvrRdSwY5ARR/kfMklnLCCukn3CpBED+vsKKgxo+3rcy
K27bENOnkTNEcXROIIxKuGCzH5JsJyYcHWvRQVfRV86RrCYTffeYqaPELcsIx4PTNPgjfUEGFq4I
6OtqJpeRZjL4GcVeTdxZy0ASoZZgPOPnehjL10wtqx3AUxNpep5uaKTQORv0e62xSnSBYburwU/u
+zh8yHE5nIVWzoYXNgy2091yDrAHSY8VRrdtRYd+Veb9l2ySrynWPzHlP/oh06/SHma3d/etCid3
O3auuCGuoIUYYIZbIcZnJpfxwckzYKG+9eRNsFYLBs5rGhbC779sZCM4mOYgxKlZ9SkP9RhCNoWc
6kTFKbe672YbYBcEbpBhq56n5k9Z5pb3wJgiXxzdCtQlBnucTZ57WxVRsYkNbuRTUPYby6VNMllB
d24Ir3RivULZLusN/iztlI74zOlh3olcV3shwQ+OKoRACmYRMbPWP4HRuSvq+oLhhnaUZRcHPbWR
BXBf030AZCFYZ4CH0SUuGF5MeJhpG8Hxc7SsX+ulwcVbVB3TCXY2lgNTNUZ7w6IclWed2Ew89tUP
3UuqUzObLJZn5LbcWUI3jqYG4qyQ0NYGCXhDhcJilKVetTGDgp+MZxtdxSWUXNgQUA9jPHZHxW0T
b02a72O919C4x5chSyyYI/O2XXqkls7tOJMMQohU/i1IxWET96XYgUBYxfboH7hRnOtGtqcU//uh
8af7Me79w5D4cqV0iei/tVYJmA3kwvIh7UuAl8ShHf240l8y17rGDOQGA1JnYgYhLXtJKAcd51G3
Tl05xLeVT9YCC0lnFOemmPTrQA/aMsbwDJXrHUsbRDSbDLlkKJ4qMkRPWVk9Cq8EP5pLWPwPje5O
10mfom01ZdWOjqVP7Cmeuch0HMQGvtwpd4Jm6GiPOlnUa5/KYpf3hM+muvHamltS4+1V3Wfqosy8
AJt1DnwGy5PL5nQBDmZ/UgcXHuG/vOcm6fcoYMexsAZLt+e2iI2CVs1vKqFeyg0TN3WY5843C4YQ
RHSCX+3P18zxIvxJc/1gYl7qs5GUgjz4+Qu7txD3lociC0YgKLAggsr6iFqrWzu5jTtLq2C0eB6Z
6aBCMdT8et1WHwEOul/ycSPRZhrMrHpmErepQ7loif94iKxqoxFceOjsIexPLOSCsNBkLYcMb9Ui
dcxsHwrE8hRHu7vtjOZ1UcIu8rbfD2rWyS0vR43xnC3qXdcA8umCnNzDWSW5fI/lQWdhpwCR+99v
/foBdQVhqw+Z1MyK6eW7EdqC3Ht5+vtNj3zRwoTb81sNzV4LVe8i9qu9YDoGxvkvMuK/qGYXWVk1
d+jHULtbJKYUHrRY22Zw9gP9g2QmGXqdn/FxaRMlKrpzgGDgaEAPUm8s6EKkT3goZhFhOHuZlgdt
Fo065wTNgQmHkR2jz3QDjAZHaT5Uy7MhsyZjG2n4v3BdLeRJaybKLM9KXTBItgf51rGCA8DH9ubM
IvCipMd3GEkRD2ZcJvcFfAyIB2+SfMb9LK/NGsIk+xPmrJq1HoKivmlnm9fyjJCt7iAkvsnZEtbM
D8uzlDyHbWsO7/38pb6+adss/IVoXE6+yIDKE7mz07NnbLA2cBQwvedPDtjrGNvlD+cgzSdiyQBd
kt8ZzX8xAJPqpvPEUB4U/IowNpx9kMCMWR7EjM+A3V3dqMZHTAb1cnlrmmSxwQVPDZw/o1eCr8PQ
uLwhmKK4IfMcEOf8kGMw3w5WB65fb3fe2N7/P/LL35rNMcRtm3izQ3aWzHuLf2xRzy+vl4fl5aT5
UFPq3EP8llGGo6ZHaz91Z4o4f7ecOBolA5jhDPGRg3e1nv+C5Q9a/pbhgWQ5rHrA0TkmCznHnJkg
+vwQo97aO0BJFoqq1KBLYWlNawQWMUuJ+SBsZZDROBOn4hlAtdCmEi6UDRIEwnRmqf/ywDX9x7PR
mQE3v18v/6wvbzLlUltvpEb+8/9BiNdRPs2v287M6rd/+W5TY2XHRv8xlDOypbI57349tSsiD7hX
sDeZ34x7QB5ZHbHO//7KHgcQfkAelmfLF/YD92G6NyPCBE4JM+62pQD3tLwChPAHYcqz6reqa+cc
SL6qhqRsbPVAz8HjlGJTanm0iQsmfdafTKqFTvUvLx3yPD3ye2YrGz7939/eshptg9tljgrls10+
1t9wr+U9Nf/D8uz/9yUoCcWhz1nRFzPqwp0hgMDXt1pQO/gbw7nMtrO7Apw79z6I4jpZLmjmZu2/
XNT3y9NqNG8jGZMVNFyLkQGzu8jwf1tOf3kPaeNWm6maDa3FvbYczQVd9Jeni/EUnulBRmG/xz7J
IvmLYlR4uX1IQN8uyB3L6V0ig3WQkywlv3/95WW08Hn+tNaGZYUIoEO0Oa9HC/jnFwPo92tfAZ1z
Ow1eD3/ZQg1anuWsn0NvRgfaxPXGFICjl/eXB9EQbQ2/JmeIMlLhjfT+5lWFCyisD8tTArLI8GRk
vk4XjOzMpI3nZ8vLIaipQLMZZdWmH6Ey+uNvYyQQLYe1aTZKKkMjWASy1d9PwvnlAklbzklB/21n
KPv6l/N7edpGtEITsCvr5WVphck+NYzTX75uObP11rgYQrN2fzn5l6/5/TMqA2FznpXM1mc4G/gE
rqd8mPFcqLJ+/YLLf2mcGagwzLJeV1fTJl5kywtybwHthfN98F9eLv+AeViu/4/28r+hvVgMU8jd
++9pL08/ho/mrzOcP/7HP8cx1j8Y8QIXoGthWrYlfyf7EbT0D8cyTUm0pem5fx3HWM4/YGLanovv
zTN0Yw7gJD+wDRkRiX+49DKY0ZCJAlVGd/6d8YywhfH38QwEGmGbridNm1/Iss15fPOXoFS91bSe
+CD9CKivP0BFfyRyAFZUkCEHls6t41k+4qjyIUMKtfKmkbBtjzktXdWRLzFR71sksiAHcHfCxcou
so+6oXGt6RIPG1hQvX8i4ZNZvxfelwIVaUtTqaDnFU5iveQk5ZP9nGgOAwXdbEjBrj/mOHWNmUFF
CscQmXeOwcwzIogontkkJXACen6yI9cC8OfKDvNzUkKqoK13j/30IurBZbOufCL6IFCQUnqF+AUG
FeQmIUc7MbQns2vJDJzAoGvfY88Ldk5iUsXUcpWRcWXijd4oEppBJUC3k8c6CnGbR0a5deHDdEb3
kum06+bGMcrqvaZFT82cEa2kvVIdFfxUqXalSG3e68G4Lrts5/rNt8o1dgygzp2UWE3M8Ej7G96G
haznxqhvil6ON1Fa0Y8gA2IDQpfivQ/MW0bs+olZyq9XZFWYt8v7COutY6rrt3TTjAuJSwjOi8jb
gwS3+Cvs5syqO5zAJDubcUCSaTqedofQN7j6FjlpiMn2eaHoQo0WQtq0HTaeqPRrAHxg6xKG++vl
3Jq/Ih1MdEbTFvTebSQi+0n2jXlTwPJZkZoR3vbIzwM/J6rOC0qE1VFPxev6oEV4gLCj3ZVm8dhb
n2Q3yoM/gZJfoVqd6PXDpsszc1+C8zFXOkINzecoo+aI0f1lJZr4pCFwXhRWsItNIzwRWETYF6c3
bcPEPatcynM9YvbThhIx2yAR+hXU8nyfTYRQ/TrUMrpEdKnplyP6asOOBriOHon87avn6Nqtk4zd
Y4PVnWZPhN1AivYRPbh9b+iX3jvSWKyfda3gQf8WWJP/uLwwqWaIl+mvYNugOcbOMxk7qzjXojc9
lenJ0tm1I0uO36ZSLzejLpxt3FhvQ9GMT77VvvTguz5BGMIXhXxzDxWBPmCVD2wldciFnd6dRs5p
2v10ahE+KHcoL31l2HREmMHo7I9vvLwTT6ZjXdjktBeHbtEmr81HxH3jl1sRQqVKNmhF7tMydsJ3
lNIQRr19ndhoWt3BeQhVEn8zfENbKaNwH8dYlOy4iL1pFDMjN++nYxrT4qs4zvcTQ8h1lLjimzsF
x7JP/M8eSI+vDXfe0KrnBhXaIcQ2sXMbq3ljhLJNoafckXnZrXRF7xKmsL/xRhW8JIlr78qssLf4
Q4IXGhLutheBzsadfyUcYw+VCZuAjfsgKbvxVTbG65hoxbWxLSZgdZMcXR++omia/iv70AwYjgm7
VeKpQVNkvXdpBkSxwRyxlg6Rew4NM1rbeVM+hU63F6DOt2ljaNsqnvon16/ZfPTms2fat3aZBh+Z
BhqZLdx0LQwdfgr9mrWZDQRocbGdqtKi7eHSlE9Tb3gsiJN8zE0SdgWtFwJMejg6vE9wAUVkNBpI
0PkK2dTeoe6bWWxHiIrMxvuklihi7Vbd5lFEpfbPtziWyZ7wk1OEeAZ+SV6+6gwq9pNbaNvl5Tia
bKFCBgwYzk616tNXYSR3fpE092LqGKQUIzhm9c2p3OlWVWH+RN77haZ1cLe8GgIVbMwwDQ706rAm
D+4TK1DEBGMMzmOU6K8Z0ZBuLcTTOKjuWgvvhSbURupO+lAYZnqP5GafK4JbbIcSSI/T7Nauh/QW
2fq6sDoE3vjPE3A8VnTyzSfbtOAbR66kheWLx9JGdjmmfvUj9PaE//WEG0tI9xrtsClN8tucAvmO
44fCsO/DvRz9/KB7xYzPax61nJSgjtvlhkitcifLkkgdx7rDuhx9ua5x56a69n3YdYZzTGUwvmp2
Lig+wQouLzcFWK5N3VXmsW5s+ZZyVqWhkbzanuedJDjM9UhL8U15E9wkTi940iVSdyco3rott/z6
jSgE/5RGVbU2yvZnr3E9mY5xV6KAfHE0S9vpkUG7uffFzvNmx0+g+fe5IQgAaNjb+q2UG7ev7GtN
Ztu617mEq9xFl+tlZL93NcEodli+yIKDksk2Og1RfvGL0rtTExM5rEYMhkAkPUtBRl+YjgiJvHpn
2EH0mOlFd4+FDlWaHj5Wymat9qGtigKUuxm3dCTc/srUChi9G3evtdB2cVTktCm76HlogKeSWNoc
yyqKns26ooLX+YuWf50lzonGjiCjpxLonU8bsZ6uwkE+FUzd6dd788u8h3FUZvqLX074uueH5ZnK
+X0Uat1tOyT9aZBmf1qeJWBn1gnTsE0WQmi05vzWIWd5IpQO4mu0hEMSiBon81Day6praqiDTJqf
hg6jwuu7Ek0hKnxqEW6D6AijHMuj4VJ8T3wInD/uwZr1AJz41sqr3qFfqmMSBYcw1bsj7bkdoX7c
2BWkdROm/rn0EUvmbXwhCCaprxlMrnuNVXaF2MzYac4PY2JDZHNT2GdkH64Ss6lOfVKmsPH1R+VH
MQ0S3zhMkKQ22Eu8XUE8smVV74GX7Q0w/5RJiToIVX+yCE+rsdK8O+zkUNKL7rWSSXzb28MHBTej
pBJRCtIN3JyOXJfjY9Sn9c7sfcbrbcuPpayStg2UT36XY/w0xcikxwSyJ3gnaq57aG6g6erqJwrz
ddfV+qZykEw2rXHVWiJ3LLP/sobxmNbDzO00ol2rga0ogP8faM/Za0Y0bzNjS487ZJN6au6kM8yp
QRDq6H0TKFR+Dxp6NFytL1oLPI6rBpIv2vUg23qQ0q3K/G5k2m0r9YumM0ft7He3DPd4/+67gs5V
nKofEn3kqqoyuHuR8xx0zUsi/4ux89htHdqy7RcR4GZmV6KoLGf72B3CkTlu5q9/gzpA+b6DW0B1
DGXJErnDWnOOaW6lFVhLAwzJ+vRNqoBFpg6JW+34YgbVZ1+C13bn8MhSw9YHQYOG2hW9iCGK7sKZ
Rrbpo3rpN0EfvJUuIvXiq0OWY6dkXMOkllsqttToG7El7MYHbQ3TMDPJAonDTy1tEjrE5l3lEkpH
sTdpgMyaHj0qpCckeg5xfgpEdqjpsq1mU7yUrfoQ4LQoO5e0D4vzSf0ZgIQO03MwAa3QUg9k3y7Q
FOCB7U0wKweo7h5HE3LxcD33t6NcSIP07LRIue915T0d5B1VkL1M6f0r1m6yy13KSIwge3wkTSBc
lwrY1rSDHx51uO/YSZbhuEr77L6wh0fQ2bmHK47OA2EOnP20hRzr0xriyHc0Tskm2deaiXo/UYmq
yjmzdQxqKZkiRv1U2sDpXOZ6/RBX9U0dGv2qieSJ9VO6ZVSzoZisRjFetIIo5swYpNfgjAtMjVjD
oAZbaN9IQKd6o68LuwiOGq3z9bLsjlUGmDz8Y3ZBccnc/tXO62M5F59FS/YrsdaPKuej1zYkVxi2
vss18v6qOlgRCLW8uFizEbOJ+55uxYRnQU/gy7V0bFcVP08TdQ9Tmh9zlbSGwlEbbAEVaQmN8DnU
caYgcvaQqz+rpX5JVexvo6vTSTCT17nW7ZUkGrqVKLHcOEG0oY0s5HoSTfRXumaoLYT5GjbZRYfe
tp4Id1xN0Xe9BNXoSv3ZV/GwwreKPevJzt03RHofifPFDHCLx4SPWsXkEw+U8pwfJ58+DEs7aa1c
8n7zhgiN7jaVCM6nzCLQbnoHk/s8CeO7t4bvKa5PRvUt5ZI6U+Yno4j2puQnJ8H4MzLjO9rQBICb
1Tspf+WJ9AGmr6nCvYDeLa7erIRjmXlg65jjroyiMwvmP2LoX0LMudKyLk7l3mGSui1Liq9TPr6q
TndGAnUwauXI0khblU30RbUG4xQHYE6vaJWVaFm7pEHSYN00qXXsZvKG8V4p5I7B6CgdeRsUGNUG
iqpeNlMy13WuKcOtIpLbhKBIU41vQ+ZfnJbRqhxncPWyOyFWxuqlR3SEaTInXtLkt30fVOQ+k7QV
An9u8vwmtDqGrMhvGiA3SheFHlZGpBRvxpIcBQX0Gwwc/cSlv2ZdFFRmuOSDNYsGBym2le70Ib6R
mUZPUfS3Dr7EMmveArfbl4qdwKwi+iyTElBTfO7qfty0rRBbK0Ywa9QU4ZEFSYXEBQKW94Y9UqJV
FfPCfh/ZbtWw3ig1VkvsjwVWM/bVY3TGEgdBVEa3GHMf47L5SSeJq7LXZzB/fmAYzmd4nzw4Hb4V
t4gf01J/CQKm9hCjmKcEwMNNmfussuTedDmkSL0fd7NW3Bh1+yKQb5yGBhFSEE+pTwEYN1DNVg77
wnCWdQKjOXuMdTJ5NbMyPPrZxrrrb9j5odKbGE1CSrZe7cYHY4pcX1hOsK57wlMUPBCM3dYzSNJy
YzrFjZ1Oid+7nfRouB1JAumOCImEbKM9lqRwU6nZjaIMmgfT8WYYHEnVFyZT4iYsWsg3rFQC99AV
2mtdGd+sxu727BP3ZhQFm9lx4NeZ6WuclNqhydnFF1JFq4hRC/GZ4w0kKTDXUOXU8snPRFv/kSDT
2oYWNBv/hzSPES0F1jseGCT6JWPfGz1zA/23MSMxYN9s8eMj+FcXr5B9F02Bz7aW2l/j3Fs0DVdh
oz8D6mW6bMCcKqgjw9a5kWZxh2IEEHSmnmWn9JuCbLqjqxwHplcHh9cBXCwb9GpSniQdKYwrsde4
8R8zyzISDIfzUKg/0YR7vmvjYlelebgRtcHGOoQD3S2wc2vpFmQLd//3+vVGlGcvqTbbm+vtsLHp
DsnFL/vP465XEzU+sBurt9enNhlHd0wx4p+HXu9UA1aEWJtO15e83jTUvTfWKMxnh4k20MPiCFYF
zVSO+dRAHKWbe8Sql2SikFQM31HOYrad1D8UPM7xXkJIXWlKuy9le2O0zd6h7LOKkZIVnfXHjPuP
tJq/7WT6rnWEIR3OA+kipxyG7zkNGAnK6JFJ7JijJXbRn7Q5awVTMyBRGNr3hAs8dWhnVuJcTvjo
+q95hlecZcwCvSlOdWV5QAXAuHY6doTWJUXKqQQjJ32VdPnTLxX/66U5A15FfBXBC51NKxTGzPXO
65+Idpg/D+ZTnY44PLT4PY8yyLxttusHo2a7aq/gCI+EawHNJIdpoHmNFlcUORln1+APx1mCz5br
FXv8Q9Xt0ja7K02hbmWS0/KVJZ5ZqkmTG0UksWXFRjdZnc1a/pIZc0SAMW2oehYIRaPkbXbQoPR6
qB3VnuyD6x/tfy5Z1P9YSoWcxDT+j06vgXRFylloyQNRlqib9IsCE1WzqMGpD60WPmdDeJSYHttY
nF2z+Yxk8GTH4y5CY6eNpEx4sBdPxM9gQ6QpCz++T+azTqjFYhE5hUq9MSAFYff2kBVt47FmP+Nl
KEEDjg02KcBHtWNQ0geWhGLnBlt9O77r6asepm7TWvamdZW3WoTMDHZxiUf3q5qcfSwDUl2Ki2my
nCVYGqHDHTakI5Fh9DVJ5erOVVFflDj0AWishKq8oU3zqP2xxK83ZtmjdYrexKye9brlHEGYSI0u
oJqC7Tsx1FuncKGv3BeQsHfY0y/uSK4SxkNrRk8sjSNpQlYZ0V6rToaabPOxwQhVE1PhaDdakNyk
IUHtY9LhyS4GwtZIU8Z8zr9pcwQXdfZY4i40yuwAq5Ui2ONErNbK0IIXofTbQEnYX+BG024Mu8H1
lLUfgUMbpyEMxSPx5VZbXGot8Zl69ZNWcIwy5YCVTx61tjuYFhUBEq/pyrrlpWLgX42sWgiq2msF
ue9Z1Vd7aeabEW8+yJATjLansrKg5BnpTVKjP0YLPBmFs22M1ykgUBdvOkb26FDiBzMjhC2yslHc
osyjin2Yu3abF2BNU5mAOchfwG9vRqHj6yIxed1E8WNlbDuYzEif2AWw4IDIKzvCIB9mlvsrhyb8
urHwskhjeopMBm+jb0JPqV8jyg4ODi12TPQV5adBsmBrpPUmiZPPpMTzReGWyiSuO204E7ryNgZd
Q7gkB2cRNhtjqEjoiFDTV9i0yyD6mia9u8QGq0e0TmPKNJbhTiO+uSEbtHtM4p6tTEervRj+1LAz
EhTGgyVfhDFtgbd9ti7G304h8trUiEjRgmGfzw+Z1mieq3YKLfppbWJfBlGEdiwCOTp1pCx15lGN
t1kW30PjvwmVcVW0010fVspetH8MQ+6U9qWz44MeVZuhq/fIie6TYirXqi0ugyD2AWWShIdj/jSK
flZEsCF28KasJ1zGwTkLJD4vHc8znlWZ9d/1HL+Gya0u6pesRKZWVHnOahKqwAAcYG2ard8P0cnt
g/AVbM6nsNI97dDTCG42CJ8dTkQdbz1qY2AFTnAniBP2QpYilpAPtVRfDDM5mmPxEGq5J7OBOTo9
zkTiLgKwPCEGvi3f03oC1BQjESt1eMYtEcuR4eK6nI2PgPSKle2gtIKx8RhF6UM+Vz8RA4U21z+V
Uq/VoL3LVMYcW5xGicqoLD7mePwIGBSEyH8cV5zbjrgi235DhPfWzcgVTeyUBjk6BMHEq16UuU/c
KIpi0uZjdD6vjTEmO3eeH6UjHjIi7gNjw9n1VKrDXeY4SHrTeC1jnH4DKgY+4Hwmm3HnTk9d3jp+
OJWHYlmqBlXx0yrtVtU6QMyB/tQwBXShuEEvWGLsK1diKnwMuf4UsxVM5vDM1OdTbSPZmsA/8xPB
I1gYJDup9qqLS8fqzZqKSzkP+3YM75J+vrcMFmUzleKOsodJ/N2Q3holfsQ4Vm5GsODSxLVCHEYs
VLi2uv1QJxaxftMe9TW+4MChOi1eB9UFD46e2om1jc3aUAU1vBpqjUBX7PLrMkN1qqYJ9ZCJFTSJ
aCELnrkc75avuMurRzdzK+zA1IytyNdaWLDsy7yJ/JxNwb8QvSaYGAndLrx2IplOJu6TNorzYHEF
++UGaiijZz6bexP/sRN/9tKczkYckQpkKn+yOHvVY2goceJ6zpw+NyHaouFpIMuUp8U31xOpzTj0
qx8WH095jNkwJA0uaTHy1s5tDX5qNUy4I1JF05DQCvYfjYLacHyB4UGCTMCaXSF5jooU02Q6n8m5
BamenmiP8VpErekcMczo9Vqj2wXnQf0IgNKINLqNB/GR2Q6DvFvfhqLlvJcDAfdEl2QaX2CTUMFe
ttvlRDpmicTIQl2+Fql74dff90UBvi+kHEL4OL5tg7IRKmd+D3M3MXdgg7AakJZPZm0BnUUXaIun
IKLA0Q8/rHGfu+zB7HqY+ZODecQqPY6tbEUi0bSi7cS8EjuKB6YiXJKwD2jYGBTS9MckTmlTD44P
WuU+rHh/DLqdX3UGE6qmfeQOMS8S0vZkBmezw/WbjfiO1Poyo+vYwUsjZEk9atkMhsJio+1iAc27
yaTkyrpUUnxSnVXUC5puMyzsGuFjRioiMzqx7Zp4ncV7PiTPEy2YVZ4i3XWXEbKWr8rYv1tkvayc
IdpYeS9OTsY6NHNyjRgCPt5Ymi3jaEuKIHMrAiPq7hqYmXk2J+YfG763WNP28q1OxKvGRG7ZZ53Y
UOAOqbQ5uVe1ERj/KLxFd2lhhm+X0mvqID9yUM5i30/i6KnBU82I1UDBdl9mdGP60H52tWOsRmOe
OOfCGztz76RGlbTVH9p6fKl099KH9DKAb/yhYmuq8HnQnhe7XKFEaUUx8ywTWhxPHwRW7OIZqzTb
vJ8ZRhvaQvas9PmQq2vAOmwmggEGK/V1dx/EH5TtbU4hNLpGuy507ZW2P1N2Fn+NDiRJcispY6WQ
BGBdhMK+X1nI4glfLJ8joCZlywfoI9VeQfmihkR4hCDN76SYBEG4HOKiXLqbfVh7dY6G3CDQthXu
J8ubJww3SDNmxQs7Mq6cbPoZo/YzJ2W9jfHQqi6e/UBYbCADXy308iLa7pnAGjIk5Q0ZYPy8Rzuk
njRhHVDKSPe6nkaw7NxV1qRP9pxSjPJYLHXGxbbq8dirCMuzsBQn6KVsH8IgelYrkj/qAagTHTby
cuS7MUMbCHuiyoL+XIxG7OHf5Ytb4CkzBjOHX8kc2KfTgzo4kjxAZXxU0+oM+eQ+cks2aGk07W23
eje0JZUx3EPWoIjVfzuVuqWv8pKKRFtBX3sa0c76MU6ANWwt0h+qfbHIokoxXaZSfhdKbfpIpH2D
Or+onkVLX9qKbYp5cfxRHUfE7wenx15O3qKZ3Fg5mut0cr476VD/p69XUK5WlGUEyIlZJ7CCj5b7
eQ2ECHYLGpMCz3SFFabQ3BfSXFk3EChSdIt1uN0Ac4pAyQDgpGO/kdK+Y0P7GAXDu5Y6Nm5wEi8L
p922qv7a5IADAtK31/3YvMlsyTchkd6LIM9sRCeZnMSNSaPQDNRqjeEupkyVnpFk+z2YU4rqCbYM
uORawJTOkr3aSRuHYNVYLEEzZ1fNkjW6OXp5r0gfNx3eJnYwtortSJdeoAoLMAHhU5CbvmpaZoQY
JI82VKqVRiVg3RQKIztFQN5ZoyPg9bS5PJAhb2YQAYHRWRirxG26tgPkopmfQ4hsjD1wSgbIBehc
ncnr1PGzs7nJzLVbQj6TtTMeQjovHoUxbh3vW8TjGzuKulVUHnuXyOvGJcQJsMVaoEeacvT4FVgb
aHfz/STdAFbGHHpVXcBocKyc9EZ1ERWwmDRfAlu/M8YQT31MldAhWsy1i9cyjNdu99wlHaRcYM67
rA/EUW+2aPpr39A61raPdqXZkFygwORQWhge/Ji2vnUJMs5kOk/6LrEVc6WEhkrQXK/73cgkU1kN
SQ2p+I7Z/MELYqJ1TbBDSzgCbrI826f4XKJBDrs8g72SGdZ+cJnikqLZs5a+KzuaPVD7zopOtyHO
xn2cuvToMnUfZmLezQ7LEAv0A9rQ9ejKYEv2mmcmegy4jCWC0Yy+03fA+OK2WScWG/JZKn/Kxj7E
dZD6FemFdXlUw2pE2EZBRW8cQNtTogE167GHpjNjUelKf2qnD/i08zlTe1iTZeap+X0cjrBoFfsc
dIQJh4ITA+tFCST5VATxQ9ANLDxQtlKeXVSHJrQWoeziiChqupNwibp79rF+p6ruRkC8W/WFnR36
otzO8UFqxa1Z0Fio2GevFCe7H/rQfSF5kBpOiX30i+rcBpbYNgP1LyamGcOVN4Hm9KSm9PGW93uP
+opRswfAZue0442q9PW++FCTyCtlQoxPZDPGKnoLA4CvK0wuZqGRsqjeV7a1722CdkzMvMwm0KwT
i/VmYBEWxrMottmf6H+KndnlSPSixNkI5iirlNqm1IBjmlR8BvqRoS0+CiWUiOSVmzptjpFtPzkT
RpQgyNIbBRpHA+6Df2kXklwMkoW0ISMz6B9QDkEasU9rQGSWARVczW+nbj7pOK48mjsrtZW3OeCv
bQtsH3832WY9gD+7B73TpeyYGnsmVid6wC6hr+uw6LZZXKl3ThDSSlT0p9ot7/uo7dh2gL4iwu8p
Dmp/xmwHu9FQ970gP6MBojJT8/dVmbdeUMy3mXIxiMvZctyd9VS5ICpA+TE2F23uqUuwh0O8ExM2
OivvdZQ8OXCJ1GOmPA/GBEaL7d5AztFac5l61G99wIHbyuw5LdJrLYiOQ/eusvmySDlaIW+46/sS
ZlzKLznrIytXJ7c2hgX+iG70S685tN8K3SeBBN8ryRvJVN31U6itotAtvDSHM6njHaaO5Fwi1+gh
jCzhrEV0zpvMviipfQwTExGUnlJa615j1EPbqXJGDvOAQsVZhRJDdZCdSEuSpaVhiyKkih0F0YFN
tKHzYVyWfKmhWzNdIB0FDLPOaS6Dq7IIU241KtlMt8eeJt26kuADS8hyplEXnt7/YWzHRVSILyEd
wDI2QVC5rjr4YrpzvnWC3huaCL8TiTpjyvo3xYLuZmXN6hBrTsyWiqJ8reMIomdZeOzp3LWLOWIj
UkZsEx9B01P4Ni2X+RkKLCzPDANmmB/HSvR+2hHth9RkZ9jyJxQJZa4ULFvjeBW/iNNb+saq40OH
JIZ5wLcj42OKhxvXVA6aSDbBBM/Xifuntkwe8GxjZhySQzAPTxP/jUZ09xS/t2ZbQTFK2k2kAoWx
7MI3ioJosEnlUMfXyc+U3OOOtLZQalwhulvSPL2CX43tfv6QGmNL7DrRHz0gqHVbpl9aRJdHtcrH
ICDLR6SvHe13XJoMRG4t3+ck2rGSVu3Z3mUhLhEAmD80qp7n3mco5/2p2hK33T3bYjzLCasoCc0R
Le0lvqrM112cvVsTVuPE0o5YOb4Ci9yikbU/61vnsbe2EQQBv0yGW8JnL66LzhQF0g5hTYe3sMB4
V2pyS/rKVypA59MO1leZatd3GGePWMvcTd6mfg0L65AJ7aEle4CuCo1CED1ZFLzQmMJtobD+JGGF
gpOW4MKriHhm8jSoaKzjMX+zHLsFTsC05EQj4757SJjH112WbKu8lxuFGdMc2U9WFj6oMpfftOJK
dh8Ir8KCJhJ1umJyM7JbdPwsdLYHml1UNI211XPA8dKMDIk0ts3RsmsqHYb7oEQZOeu9/ELaxSYq
A0+kWVO7hVklUfNAtzI1ZVuS9awK8TyrylcTjsZBVoQ04Ya6d07Ooxij4ihDZzWUiUW9M8SB/W0B
Yrktk/ku7Ih/LGMvGCMcxzOAnGXHJdMGvR1Bj5M14wqpz8Gc9+eylc3W0dHmxk4Ig2ZhZ9ayfMFE
QLC6NO8b3fwozfRPmIuAVONJ9RnVevvepMBKfGuaHJFGkeuA0YvdT2uerZwBMjWcNWUmmFM2xKDQ
dPZj9ZLKedwHS3iqatYfpezrxXy87oLutq30loGBJWbZUfCpGgUWZlt5YWhuoxaJ5CSrcFPXxqpQ
skswKele9NN0QwD9KQtbXBpxo+6tWb2hcEANO5m3DZ63msFYjbp6h/VVsi8hVKClQr+WKZTEcJAs
sAd5IhA4+IpyWmxjDbTTcsEkkYEX0F/yVE3ZdPU4gGjAYGkGF0UJmbN0DgOnTy7TZD2IkkQFIyv3
7tAY2zEUDzG9qN2oFiFL0+BQmpbYFhDsexr7B+G4Z8XWAk8dxZOgQmga/eyncALXKTiOg6Y770lF
2XFqQDhAYaV5mFqrUvTsWlqiAA2StdO8Ktbou9Kjq8bPYpaRFzjtu8SIt40YaQrMdt7UUCELonab
6kSficxAs5ZCOTILV+7RgcCNt97AEFak/RSKT++9IY6MNhCXiEuI1VtZ5wuyQaxBDr73Zi1uREc+
dP4RqGb6nIEKiTP9w8ysTVvlCsXYHgoD4DlicbtouCdwZFHUto1HdgC7X8ULbOATTfui1FBJYwCj
gY1PLMMjSPQpC6Oq+bLCnIWpa8OZaKubodWYKfvDUFbzhtSzPeMUu6kiehngn/mpjrQvd4PtuOw4
v2KnLS5GHL9WJfNyTrk6VgpyzmR6yDmod7pjHFSUSSAqWFvDpe08GKY6y6cpnN90NsOjTdu1SqAh
lHQx4vZPoDXxxk3bV6k1wTqghLdmhfw9NFW2TWURrd0WhqeLAJ3bWSB32Cbggfq5wvE6D51EdCsZ
uRo+rAaJNyTSns+f0IawjxWDjV0aM9Vh9UVlde/Zff+ohhAx6qVMbJRx5XVl+5jHbuu3EjN7EZg6
MMNuWtkMTn2SBocJq+aikn8qNMzgWgmuutL0HsumUvhqxMiHlqTehKA1mzb/adOxQihl35aNamwt
dzbhJ/FwhCvPacwScJiLZwBQBUX2DmyaXV56tabGq83j2qmGR7Xv513t5cIjqINb6kCaECXTYB+B
meIfNaLjL8H+F0f/f7hNuzK6fx/4S8i/3laxFFpbuHSLo0iK+m+KwfUxVW0htLs+iDo+LPBf4n2Q
Vtx1vR5PS4zT9Qn/cfFqkLs+9e89JoON5uz/10/x90P+fUfmOwn18vqx/94SYg707Bov4tFqdI6P
JRXl+u5/P8j13TScUjnGEHDn1/srJWUJcb1Yp9bc/P3+/r749dbfV7leUu0lZarnIN27/VtoGd3B
yQm2wFKs7Vsx4gtz8KtcLwVoH/5e+r3NmZfgnN/rCSIrqmr/88jrpXAZqX9vA9e9HoPEABfO7X9f
4Xrv3yf/vtfv8/55GVNZZD0iFLh9qaOTyy4E64bw5veD1JpCB+L6Wv9xsZQcq5vfV8PYHPraaD6l
f2H3qTr5TqfeXG0g1z9Xf8jVKfLPbb9Xr5eKFqxfWrj+P7f/4y/5vTqzCmXvg5v7+ozfO37f7Pe2
60Oyq3/levEf68rve/7zFLetwf5LM1pTAdn+3vn3371ev75U0S2BR/+8zN8HXW/8febv26eze3Bl
V22tJV5KFizLhKH07L64agcxbbTlzz9X1b+JVP//3YPqJ7PjJ+5ScVExG12f9Pvnn9vUsg/g3xjm
+vcd/nmb3+f+80n+2+OEG5CS9fta6AvrQ3OYrzdfnwDGhB7gPy/6H/f/8ybXq//erbh5hZG82/zX
r+C/fa7/+jLXB/5+1utjrrdFKMg2g61/Q6M1ABljI4yuKR/F0NL6ELnetLdhO8T+3+Fi0MnxlVkw
nyOterqOBiUlPDK5ynIPEBs8IOXKdCYXPE0VSops2SxdWSaxFKeyeG9xHWzp/jbHCRnS0VwuUa1r
yOSuLagRIjWh81UXDRDwSnXyRxUQ085dwPJj/1h3MSVHhZImOHraiBL1X2eFfhX0N1KUZ3Nm4gg6
1swyn26nCppBEHhphJ5AT1r2HvRhqQHWi1x38lQHd3MBNwDovfrlZuOjqNzUj2pEEflYIi5qzNUk
4GVrOaukMD3nJdCNJlbLVTFX0clCBXUOlz4MGWx0QfJLLtAC0MQ2PdcqEASwFKaLXm2MtA3uqrrb
j+pkr+xhVu8Mx9J288Ans9iujvYLSxO2Nm0qkLCz0NEcwkljUngbgx54n7PV5zv1oJdQsUluDE1Y
a3o+yoZodHq51GMwtSD0n590I9sXVXVGpVutY2m81kN9APGQ+Syg4o3J3M4K5RSFdKSSiLIbO/bS
k6T1RN2JqgR7jIQyoKIuoE58rqq+4D9bI/aHesEytvoOclr0GNJDnCvoHUBjAJewMZeEBaf9+APQ
IT87vftKT33BYLqncEqBQ2S8TpGoAKercUvv7KT1aoToiYBeIPUvdf+TBCwgVZUVwTib5K3PK1up
2l2r0f5WGmcbGxbftEE5vZKDsWFt/MxacvRlrQIZaeWXHd/mIU17dIE816KUvNXBC91rSoiqZVBY
mWfzmlCzN9m70Yb2Palf8EgQIkSN78wCZhLBTQ4ajY1m8I+H6Bp3qXM3AsXfOZIPPc5oPkOsAAe1
4IeufB3mA756Aes6dIB4ZpxLrcbOPlJ+SAWdvWY8L0eQlljtOYvmb1rYLJMl7YHaeGsVO7iUWvdZ
59q41jj91sgA+9U4IZWLIrtaG2pisJ+yT7QpBq/BG2JIOcKUzX3dSJXtnALStNqJpghYWxxO7UsA
fBesD0GeBcKrCat16PBeFkoyr2hnEERjPx2azkRHp/iwSIO7SbSruXY+qqwwFo76+9QrfusoynoQ
rMuEfqaeEB2jAiuXGxGcwbdQjrC7xDj/cesJnoWxE8q37YL00WI93utiCbpN1Lu5DZy1PmWwdPpH
sGT409xT57D6LhUqr2nfkBySfqa16Py5ZmFM4bHyFec5WlbQZgJPoiGOAXhaQS1EKU8zp/R6WCC0
sRA34Uh1Iqf72qnvZk24rzvZ/aZrHmRaPyGmz9YulUrLrV5FC2bHMPK1o7d+1vbPpRroa0MmVMYD
NadIA2RnFiPw87AMkE/R7khgxZqGorJOFvdWYjwrCUVRbGtZxh5Jwn4FT44N3oHNqYpuJ3QEl1k2
vYRu/x6ENVzguPxK5j+zlkJqQh0Ka5vevfbk1NFTj/vgWMSt8Ml7EL5q9e57C8HXo1w1TojxkpIF
uRVoP0WGnlq1XpPBvKDLfIG/dzI0HpaL4ayr6O/a2Ug2PZKWtpKnAH0Ipalpm+KMJ4GliHbTh9Vv
+yB7TIvuTXQFfaF2ujUSBQwqnkFirleYJBi7DRphNXlkoiCUBC2MF3JMrJuyQx2XvPd8SQvvToBl
U/YV8Q0rbFr1mkBjg7CYzLbx+8jyqFd+k5vBHWqUdjOQ/7FeWsjWmHt60TEQKFQcsuzPEHYZyQrZ
ooynHCFl/lKZggQ88nWyMY29MMWIazX4nNORjhgq+41Usmcr0e76cSlOv/TWgpGJU6yUCCJi7atU
Unig2qeswZpRcF13KhSTzs5xzHQs16CCr2OBkMbJ6GpFU/hHoFIYc3Sdw1Q+qEl9Id9mnRfTqeoo
dEoKVtrAB4b250qsd2qrNZtRIUZlVqsb+lYQnCzD0+2QfWs47kvivPlFitQitKMGMWm2FkE+Yt/Q
VbdB3yCbLC95SmGLgIK6tt5lXG3K0biNiGXxyE7Ghw3KKQxIzukGuNKWMxxaOushqBGvZtbddHqC
rn0AEmYp9G4Q903oG4rRC3TlEwjPKQr6cavHOp2BAY2SbW3pej8aYt7abW5sS0PbmvNwJp39qRhV
3xAZQvQIechUZ6+xyWGmlH9ctUwO/TqMnJVZ1fdogB9zM3ueZsjYRiMfo2b+LEfrRSvR1VAazq3a
t8LxDFPcJtdnLSRSVmFZ57JCRgMwgLIRTRnLkPs0QKESW9shVnCXoFR7pWv/5obZo1V1p5HMjkQd
ELhmO2lk5JRwTMA287WOtYHen6IZEdGEz01tKGqllXYbK2TXNJyfKXLabMeuG/VhRq8vHiwk9uW0
5tx8m9rxLZT0BO0MSahTUiaI6fjm6edgx096vaA35u+EJm0f6tu5j/edkT/SX6Ujp5b3Fa7SLlbo
jqdwjvg+HowZQUo5x/0mFQCEcwyvhhu+S0fuww5bDtVNwGRQzYbW/paGnL2WGXbVtUgYCoP2k4rc
QjEGIMwklgSLR6gt7tIQ3oBAGLHBFLUdLXf/CqB7KZA5+3KkTY9JLVwrk1Guopi5WdGOddaxXw4Q
tBu2tlt01HUVwPS002Nrfqo5xiN1+NPxofZq9RJXab1SYTy7jXJk5HuIm6ACCWrz1YcXUbFMMLUt
4fG7sYTGtwNa5Uu+FgYJpBIxlqvVQJvwLZpoDHZ2dYmdRb3Qyo0qJ8sb3VNalg+krqNm0ApMKpy9
gxN8Z9l4KNPBXBdj84Iq5KS57W3nZGu7G+6qNnwzc8QEnUsZKhmyV5vAVfQhZU80FUUt3aA2PHNs
pAYATwaxl7oRAyuacePo6olTcmt007x3cSaX+QVvAGobzEB4ZjhduherpSw3Zw75DWF5kyUUSHD5
8G0a6Dn1PHwsrey7WowreUsabu12TzGF+F0T0VVB0GPjWsBjgO68CPsj0q1ohYbxDRuMx5Cr+RYE
JFv2Z71xz21Zpd7/Y+88kmNXtiw7lbRsF9KgRVplNkILas3bgVFdaO1wiNHXcvC+z5/PftUIqgND
BCNIRgBwuJ+z99pA6Eg8SPB80Vq3NHQFWKiLDHUqeSFQZ2aHIr/Fl+zxNXoeDoICldWmN71g1eFh
p85CZxXmetFCAM0QM6GhXsFwSO6E3IrQFQ/c4JhJ3gaf+tj3F6Ce1sB/nAM46QfNJsLCCPpfaH5X
0wTB1Rj6X20H7Fr6dDVIWTACJHM5RZqWrkheESKHbJ6Lh0lYgyawiWif0etDkFpkUNOlf/RnIk6Y
1BOAilS+RgfO3JjIMnydkpthcmHjx5LRcD2CyCUPILkzGH42HcBRdAwZbcLmIkqq34BCKY+DMVln
1mPY+VcITt6NEVXKTMzXZGASChN/R7v3so+as8tkMaLIJoPoiikIadvOpZlkT8y1n3zXqtdOZKCP
NscPqlI0W3w5XvkgN0NCLjK/h8KUcDd3b7UopTzuNki34cjWw9ptqd06sqDb5ObAjXzmYC7hammU
/AbOaIuzUxntir67tjLG4dGphq1hOiMTK0INAIjMsPVuMJmqpIbsxqI2Ts/1nZJYuafNdg1ghi7m
DBgEXa7V0d82/PIRBdE7S2PQh1mD7NWg4+9x0mi/zdB8SyoIXi7dwSQW59q+KmqdpIAYMXFeMBGF
rovgLvNJDIR9NzuXbR88FFr/RWvHCmA8AlxF8r6ZcEqvsBpt4SrdpNK2EZE0ryTwnkgluJstijOy
/tXYhDiMAaIx4hAfaxvJ6FiHKs2bSDc9Yt6JKR+tLAZwHy0HSNQQcQrtlfkgCZ5JSueNoB4AemDR
7AiGo21ND6aOeSnlCoz5hjM7iZTk7MtBULLJhbdijRhDIErc8dc8KhzTY07EwaoohmZbgPNY2YN9
FY3F5aRosCySTKZj3SUsz2cNxoCNjQy5qnwxu7Nm7Fx9pA3gaPc2mRcwpTFOaIirbd3HBzo9+cq7
O4TbOssY2DTrbMXdq4ytd9PVph2Q2Htw2dtJGCn563m+TlpmhE7A2V+Blt8yMYm4QjImVBY3CyR9
VWb9tmhXrNyx/6KpvYybq6RxzPVk6rcJ6vpV3HhQjujdawFnieeYb47vfyX0l7AKVkfLHA5yMgM6
D8Zd4wRIpwwyqQML61xWOeoN2yRxxAYBlqKv0hgHQ2ggivQM6TMPSOu1ESDhQdzxkhoN9GyQuAgU
Ycbb2KbqxzQvL2PdPckWek3F/HkQAT14w2xWbq4sf+lmVXXzFaWAl9r+nJAk1cWcbmhY4RPr+luv
HF69bvhIwDDONLVd0/iFvhMEkDVk63JuVuHYYuubBxoCnDy1fS8z77anGbqa0uJS4ljS6FGuqjR4
TR30J+ifHkJx19s6jVCW7ivytUADeSHpHeVl7tgXtkHnM4vE1p1HjBq6dw345SwBS2zIirsJ7OHR
lNqjHvTwBePpDoeb3IA2uC3CgEZ4Gh5Zar34wZ1PrR2RSUFaF33ktVABSgYTTNfDl5Sa1WYanBOy
sZVse5CQMfohXM/5Y4MD9KSn4YFzct3WsbUdU4OVmETwht+AiCWT0Bb/1EWYLo0On1+UzNuAiBez
9LZDo79oeX7y297ch+O0r8ZwV8kc00vj9UiqxEfcdJvJsY7ML/CEM8EYvJXDrJLV13CtZ0dm0s5R
U8oTmcAmrCRpX51LgEWg4fsIXsrGQoPnp5/kH7wAMtxOE4ZkTfbQDAMT0dX0XNlJDsFqn4MhWZWy
LFYdrhY3pbVn9y9ZSYc9pNu5CVOOWuC2aGGCAbejgYXTI6JjD7DxanKzR6IVmbtWCFrrgSmHhJIc
+B28S3KCEAkFJyIU69CLSL6pr0QU74C0Jphex3Odme+AIA4hKTUs2tAjN+IjGabHDBXbTquCYNVw
xW9JVmBtGHApDUNHsN8uIFdrmpIIrado6HxFtEKrMAJhT6SzBPWOyW6Th9RCkuSzCvMLWLQ4vdIa
1GPo1Ks56Q7xWIHoZJ4NxN38HCxMHfkjyQrlHuHbLw81izeP1E+C4phZ9WdFD2jnVfknWL43ZtTD
rgGGPUcIVRs260717/X5uoXt6t2M3E25FK9wKr8lZrgjuO03SJarMMDnlTBGGV67LaT3FBjjeWoh
Mc0Nq/jKaq9lC/6Lg4UX7xZJkLnXlgz5egIWrIttnpT9LkHA6NJsBkw4PHGNogYhh0kNh+62jaY9
71sVcx9tsjQ+Grn+iAdV2yR0/55sE+3I0IS3Iv4MxufGt57Rzzx4BbEePdQVB53FugvDZIWoA0US
WkqP1QITXq5NNLtVs29ad2e96q6J/8N6GklN5Att7yq+vFU5WLdank2QS60XCffDiAa5mdFqcWSC
6AILwUM0uwdD6d7sKO6YCq+YAcDhZg2LSRF/Vw/vWVS4HqV5E8TRbf3FwKtiNobGuoB5eJvbrNTc
FhJ3SsoUWpaXuO3M1WRWV04+PIzoFAAFJjepJy/gvANNpydr04bdsAi8GLB5k0B2b7whpX7zcC53
Oidm5jx5sXtPQNgGf/5lDFs2E1hQ8unUtVwtEdZpfzx0lv7SC+dd85CE8LmOmKp2uHEpxqTc/705
sVa6KY9Nf5U17mXHAAD5ED6pMF5DtXj1tehibtFqgNLMTHemcNd91M2otAJPeQ9BmQrpQPOPibcO
SrkIOVuYxfRlFRxmHTeVQwe5CsV7acvbOu5n+AAOa5r+3svtMyKLbk2TgjkVUnufjiX/mKZt7CL9
YgJg0JQxgcWm1UdMTmDqZADt4p2eOZ+x31KnatuaiGWDFOJkb071VeZm5A82+bGWI34Svd42lfOW
GYDwTDqxwJ63aYb/NhXWexyWty1cd/6Fcx9fEzd51c3DRalBv8lcpBsJ+IvBuguFhjsj/D2X2oOp
PGs4dh607JdE4+DM4N8jnZyEwUTbCRzfEsaH14sjRLN7iDjRkVCtT0E4HF9U/msy5HNWYlUpLZzG
HTmofjJcTdlwWaXJPRaKN6YQb7qSOXuV3Dn19KuvowF0FzdyrQgI+5srMLCmh7wZjiuVyhGipGK/
TpRm9cQ8oVqnmhD/CrAEqZ7qRZFHZ1TQd4U/2CtP117naLjQm4BInPLSZAgHikKcVoXEYDBR1RD4
NSQvCSGr69+NU384Vv4e1mSW9WZ1CzR7hYSNwcXFHRNi/nCb80zIQYjt1aWil2dGfbYIbUIMuSo9
NCQl6pdpwMIUG+FzmqKKdXrIL8RenJPZtmhTI6bXCP10mxKs3VrMY7ryvCTbzZF3zqvyzbWbX0jH
r2UR+tuE85Qr5Bm3g7fVetjO1WXS+9HeJNHLG3ryZEiXsNL5SgthGOZEY0BL3gJls7j/QGhxyOgx
ubpQUcqDI1GYKz316GOxUx+qtoK70aN4A6aJVTkzOs7i8tLKnyDIbOK8ItxBvMQS7as6BeepIYOM
6dEucjlRqOVfYffbUxF/CT1xReX2OoRSyirBHBidjK2T1mcymO5FbL4Wo0vSn4iZ1g713g/mbWwL
boxlco96gfuwTlGG4jHRCGK8F1PxUov0g9Xvw+ALcfTwg1jlHG4gCLw49UVbh69MD4CVx0xRQgr1
F5pvb1t0VGvE9hkoJvPQajZlvXSymDI00QWRcBdkL2hXrDWfx4La7tx7u7YmewalxcCaHiEOhhoq
43aeHUpSVyoiJGN+AQwr7YN1L7kL8sFOQlI1Zu2qZlV+jIg1jXCLnWQysGjU2p01ddq6ThHd1/Ck
p64wTlqOlrmZm4hOhMdCjTTRfREa+2kKmqOj+cjxp8CHdmgVd9pExDJ59d1+efj9XFgcUq5L2jcb
L08ytMC1yb1KAHoHiL3PY38TleOLbyeXNH76nevhqWpIdqu8IsNx4P1yqSMbGKhXntVrBz7PbiZN
y+uh+baFUaxZ2jzNedvtJTP0duAeJlsKkIm4B0v51gsQUInL3WfWhqNtyGDvhb89bwL2ktMaaqgb
z10jkUuiIujwpmhEJ2NhYmrvDsYXbmAuGmbYRRi+WykRlpSI/A1UJTvAIh/rSLBal2HJh/A3qClb
rCHaJEA59D7iwMT8Yq/SiUE47MMjUQoXuk3FSgTmc5Bd9UgR8AhfNurPJaoDY7lgkof41xD4T74N
EcMvD4RmIlOf0otZd+8KsjtSMAwoa+7LCIc7RqZjW9uUNL1rPIyr1vM/29HxuBlC8nLy21S1DgKt
oGw4tmdbjwZcEBZXRFBO214Xp16ie2wiiOEVUXhMrgcua+tIjM9XQPLQToefgk68yWIqoW7Yrwyv
7jizLNj2E8Y7EFLXbSpfxqJjOjSm2Bqt4veQzN2lyMQ+orytO6yUrYicFk5K+gOkFQax/pJM3mUQ
/UYFlZIDqLwILDjrxCfgWkvvi+EptLClSJ81Whwhj4XCvRpFhUq4QpkRpKydPWR5MGT2aaIbzxmU
fz8TQOoySizQoJy9kZztnuqLK+0r1tgPrl48d4Wfb7UWg4E0QFBEGqww3yR+EXVKiiKTgxixaNcP
NpVDilToNCl7Yvydc3olWJprGLszYQSjk2V7lEG8yzxb9MJ2uu++zRgSi4FSZShprsiId3WK8SZG
1nCaBWGpJA06c11jG87ywcgrJqoWSRsS0s+KSB7IF59Z2ty0QTkc8km5i3I8I6Z9FAURvVNEY6qb
KT55XvbWU+TjblNpmE2pmOVVfIxSqSbQ5qvj4n+lWhnteXV7oxdolgYTeZtqPYW/GiosGJc05q6C
4JkJ0yCGyoi04J7JyG0I5gXIHMXOXteCvbySmkLQFH29DUqnZc5P28OVg3/sGyp+CfkT9Ms4YQIr
ymBwtBvEc8Dv2qy/bQqaQJ3TcWiIWqIufxk5cBV66jajCkwcKGsyl6qPqcRCw2pqHzc22IE+0S8F
bXccpQxinunhsUkuS1u/Dmrb2tt63+zkVB3nJsWgkZXb2CS7jXREtNSR3Z0BplOTwdKQZuOTW+ID
1cUjXTOOf0m83UxFNky6FB4sZXXWrQXGV/fcWnJX6la7HpoyuRAe/dOmpWhfW6N2bjmLYYABCxTI
PVlAvARBuS0dNf+shHOeCe7NGEnzhMwcd7YOeM4gWttkOtmd6gm1urbqjQLflpe1zGtzZwUTUm7t
mNOC4BjzTL+xEFxoLLNc54mglQKXWBmufXj+JpQIZyBUyOYS7WpfXZLX+cifyCYuYSsnZJFwLgsV
XXOBv/ZZuHy3oSFcKHsZGhou+00xPrUun7hx+JMm+OjVGLkMa7RkXF8+OwFRHTOGb5+i5DmqbnVK
KJxRNLo5Kts466A8gkTYhvxto552VsMQaqhZlkevZ+v6KMFB2x9sFu4rXSu0rdnb5Z5msRU7BM8h
w4xjyd9r3nTXFneFGW5lOj2DY7iopSehJqQkp2O+BLVDi2gGIECAHS/SfhPdyzfgRO+15fYbz+9P
ET1UCoeBGZDEPlE2d+tPU+R8RVN6I5VT1w/9pzyW/gGfktxGTV2vBBrUjdk0h748tyVnshPimuJC
gsxSX9qTYLgZS/PoEYcwM61wOOfs2vgcI+eNMG85zp992dwGdbp1nOZm7lz91CUYy7vwDe0e77ZN
F0P3QwhZajPWDJk5Mx5XG+TVQI/ZxT9F2sq2i7XXoLUVVL3ViT7OkBTYGiGus/8RZzY9Hdpea5Sx
zDVm5iITM1bWtXuzYqwsxinbcNs+plY4nVysOKuEpY9d9kxmo2rcabW2z+vkXmi5vmv9G9Mm7MfT
pyc5AqjqdKrChLEKSUfEHfDdRWUHBigArzPmM/99dBl34pXA8a6zfpsyufFZ7bMI5q4o5fhsmywH
evxqqzjQmLMf2sqJr6MKV0JFkmfDXGXo0PNW8hV4BJru8DLrM7my+8/Bp6BfE1PACKk9CIoClUm6
V2SWLsUP61GGLA/TXBRbtCBvGkv3NvYmyGGJfSzS9FazSdH2iYBiiVRXqyqgfm1I1nxQ4yj+1+WX
bg3vQurMWNzhYDD27LOygvWZv+MoD3kv5hLNZ2Vseu0dnyjlrMJX1NYOpHILjOfcbDItPRQ6bCFy
K26aLkhPFbrkNcj8iC95NdXBmfOoXBsNXptYDMNVjTXLbhGyjKCz4v5tmqpr7rAps2AS2eoqgYla
ogOpd1NadRc4y6j6B2l9o8/1Z9qhBRFxem/qQbiOG0qvcUUWS9xQOMFA11+X7joptA9q7cMvLTrQ
fUXGrtlXsqPNRoTXh+fBB/VslkZtd9UoZ05q6PM+gmp3nagNgVFXhRZ4p+UpfCof0qHyUGcun7bz
HwAXjIcCgTgheICUsTTufC2ALNjKaVM3jMPkjD6kfUKKZ6I/d3U8bAzT9NaRdfBdPGP2HDxHSQxU
pqWmXXUF+WohCxniBJgLrdqxao7N2D1Ir573JgakrQSmNGZ2RO+Y7hwskGbPxYOL2MeiRBYMvVo6
cUzhGGNdVPasvLJqa7VdfyVr/y4v+ULLGb9qbbRXIiDgOUtAUvJ+BPAa2TvrZkivW9JT/JkyI47C
96E3YJJ6tOXT3niy3MZD3fGrbspwTygqUyHQZa13XdAR22BhR06Mcj6stZ2kxWrkWrepgJalmLZC
V2INr05Z24+7omiAh4VXQMkuI5e1CssydLBAoActox5joIcO6ppJzvjFkAuMzfNvDKu9bfqMMowL
iWOi/2lzX4pywUoAb2Yob9IQ13jiWHIjyiLaaTn4t8bwf3uOxHsonkaB0oy0edZHEwrbDiu+Zc3k
qviH1oLOmv72XE7Qucg/mhGShu4R9tkTS1OXU3QerPqxzRBTCE4us3sYs47cdxQ++DS36MwfjQyu
gRfYH7Ykg9CzDNBygWmtQ9O7MEmiyem/bGXkHgMkP6c6HR8NMPqrqNbotld8AZ79CTdg35PIjlOE
NPcQoP2Q5g8QIuibejj5kZEjp5uupUX3wLHD1/gGBQqjyjoc5m1vio0m20vAY/keWcZxkuE1Ea4+
Wh247gYpgtT0Uob/6bkona92Hi9t8AbMUolRjs8YkssVZ6eGIKjbZTY+rUzNzuijXLtpjKU76zBs
SuvQOOJoQEzqi/Fem2bjskcLZNYOt4HkAJfCYfJufZmZ1a9KWBFaJWbqXBk3A743k1y7BtFT68dn
QS+NmtubaQtxgf6T0d6fdpoQwaaDoxzYMWdLcksotbGOGOurdt/ZxtGVObdyAMnb3Kh/5W6CtW7E
rmRqX5HTv2V29i4gKnP2m/uh4bjYpJ7DxMl27tyBq6UImabFVtNSOmgWfj5TRUrauNioMNCxdfia
JZplhE+MsKdUpI8c/zvvvcUvuYmoF1CmpejfBTq+Q5ZVTvQ1duNdZ3pfdS6e4erf04WAQpqSS6d5
gr4z7rImZDlgG0q9Qx9Vw3Pt2uCN9DjwV+QoNCz5dbrOXmid68Z4N8IBzFKJTkx1s0oRIXzJfWBh
ZX2Uo3uW7Wmypr3HFVSi3isYuENXe7H65Hdr4sSGZT3uK0DNQ4h7vv0qve45qCOVrVNdN/bOCLlz
MqZDzw8OhS0vR4ASeGcHmifb3k+Q1Ol2vYuYqDa1l28dZXNh8Pn0zC8amv42noPLEUnapjTsj7yI
bjELxycYQqfRmRdD+WUNIIyJe3HhAgrMyqbYkwuhb5HNOcwuIDaW7t4YxuiiE4QmRl1zhw9sqzsV
l39mn1oWpZFoNIzyoAeKoBGM8BjJ0i/igkjFKsXRKjU+NzhF26WKw/SWRZgbbbVpwAIRB2cqG+ux
K9V9MDG2JNU9xHV7Y/XWZgTqwL+RbAZ8tBufavm6pebnAsxdNbTL18kEQ88jdyp1m1vCK/DqjjUd
q5EmxlikFKvyfSM0ACU1+cG6AbVZ7nBNgFfLmJTV3aEqQX301ISTEvKOGMutH8+XCfzqNbmE5Vav
xSny0yPR6gjVURwZABi38GueExaL+YjfRXZMAUQEB45JPwCIz4iGXpMCViCfI9lok/nmiuba1sWh
CPJpKwzmu7nAHcK8WluXeQVre7gRkfVe2+fIYtQcE/LOJ/N3gMahsh2IlTL48ibxRvHLbvwnOij7
sYzolWRni0VpHDGNGCPzmmjEa0LWrpOhR+1hHOuIhFKD8oBbuDejiRmO8lS7rxv9BFcGtFlrPncj
vJuGgqlTgFkRMl0HpXtVztZ9aKV3NmPKzvf6fdbO+6A2TiF3cttP131Fg8wFmZSmVCOxwKVYJMxm
tDbIKHnkR0x2anQxHTxjXRTHpAJVLY2dJwSzEoqNQTkiAdDyC3tsP8NUfmYdvYp0XhnNXd70xNIy
EKJFeEF3/5mMzlcvq20I6ZzE+3qvayP9sgmQYcOq3Y3fKcnSsMdARvFMu7aq+SF2vKfUGw+6aR0x
ZZIQJMyLZNAUXhaNTs8N0enw2l78Rku9bfSaG0bXrmVg75yGO6w+vCNZv8mzd9tSgIPsSFH3FksY
0WSiep7DYEMcu43VyXgMqhY1UvAa97jO6XReaGASVgjteoSz44VT+Pd4rShwF/6j3sqLPqyuF5T/
/8+hfvh/51Bbhm2QAP1/Tz24V2EE/7Z5g4H2P7Ko/7zxr/ADYgxs36DwFViOY7s+v/Ofs6hJmrZs
Otee6TokHPyVRe38R2DTDPcC3zQ8z7MIjP4TfmCb/2H7jul6xKgSUqpyEf77f3+M/xl9VTdVPkVV
2f3t8b/RwbqpklJ0//XvhuXp//4/s6kBgjomPGDDNfBeOobHzz/e7pIyUq//X4HelSIMYVimWhJu
YGjXiKPIK+5NmhsjZPEuQoaudd2L78DrozF/QqTzMhfaTT6FCCIbfUIYhKwBB+TOlDMG3QO+pykn
Z9CPhpsI2JmXzJsQI3fYcmHMOoxHKr+kG4D8q+II5UHq78eA8ioyI1KbyTBz+xdrBkJLM3vV9uVV
PJb7plETQgTROoEzR6s1kJL0iM6M4FVvvXsyzh7Teb4a7PHDr9Em4Wfb9cV0tsvp5DNzD7LywsmM
nnQD7zILJmutm9ldJRLKlzNulEOJ9BiFRXeXOfjYzSbxtnXPbF04+BxTyAL4TC4MyXQ4SYAZDtBW
tPI3IEKq7OM5qXZlLbF49zf9iC/YzDtu2D5Im+r3EPPiBNP4Stj2Yz/YaDyzJ82D9lUSCoFzwSNb
pbulIFWt8BG7Cgr3MRs2KoihAUxq3jV5dvJd556aD7WMWjSrlBQKvwXr5kjG2vKNroAUSFmn9Gik
bbs2LZZ7WTVvNRayBrFHG33YiJnGudMzILvMjvrIxYEIy9YYn0ighrLYQAkYikun4ONmfAsdfXgW
H/IGsCQ8KTMkMxtzbobDMq3vRDni0zWJtuyzizl1qD2ijiQSOHlrppiw3ylRiMTss8pvMlIKnai/
t3uCJvgd+KW5wfSY4Ah50DemVaerSOKopId2RUO5WCfO+N4WhFMiPKY9ndPKnu+Ah9Xuhz66l0ON
h1LwJUBgGu+mscSwLrNt8A539qzV1Awo5T0443wDT5IuWFKhbaQEpdNI9hG/Hg0beb+WEfpgABuO
8/gRs4J/iFtxiX6xxpMnHyrf7rZxjpB4drKdBD2O2KvbUQ9Hf9DR4J1S47nIuUO5FjD7yM8uXCSm
OwMDpT3ednGZH5wuvrJgAFCTDcEeyPKFfMYXgpbBQulPtpc914qRnUmq16RuYOAvPyZ5qasWV8Ea
M0OU0dggZmn7srIed7Wo6M+5d3OB+DC2UQPVw6llPYaYqaeaHBIf2oEeVokJycZInDtyw8Z1Ux2c
mTuJQwdzC18UNz9SxBFTpyWs7PJn07mJzYSTj1ioOy4W2ZILepheUBtATaE664uvHi8pFUTmOjNQ
NvK4i0fA8zva7nhAcXcZM3NYK5AsKiV4aS8uN4jZ0T9Yt2i98Y7pNNkS3fpsZJtuygndSBsTzYvv
otVL/URy0XwavHD+3vt5TmuYXmEVzf3ytGzobZGfpx52ak8NxtvR9l/+/DDFgNAwUcVxgLr6r31t
Jjyr6AFefP/sn35doeowtQpHNnHTjaSTHDgxvx9lLV/T1kjSaWOZrCjMMUTX3xQeDXlHgCXvYvg3
ffLh6cynkSuToN0R/GtOeUztIIbtGAYHHDpkmQXKZ1UHFbPBmUSnZY8VBzZ4aOo/Ty3Pp60J+jHx
dj+vT9SblpdN3Es2s8MkT1O+PVMZ/sg43BezZ+5b8uYgf6nndLVZXrJsStY0xwhUj3rTzzuXV9Gu
4l1JNZUMbsb3O79/E/JcfrK8SCbpHbp6nBotZ7cjq/uud8JdVhKMMhTaeZr29YBGnbmpl5sdw41v
vQ7VI9JMA7hA4u+bymtujC6ktSNGG/+4hKGBNmiQ1cMwTe1lb8bmwTXKqyUksRdNxASwTI5pty4l
GKc4mt8QKtwlmXKlApyuNVrrBcaYsUmv5iK0L8ZJ4prViCOWlbsKPfBO9Cv8U+uZzcGMKlTHGlYA
JVeta4ibaU2NEby1iAXE5pfRIEiYtV0Ii+GltcARO7ShLSp7s8b0dcTucIUV5JiZlDogAr01neEd
tNLqDsVUvdskPqyE08SHuJP+Y0L1qnC97CASzd3Wml8cNT96bab+q4z77s4lOPXGlGB/fcnKUPQP
c9knJwRjN32I4NGlywMVCUT4FN8VaRwCY3LbbR276bbz9BcpYtQUUeOfsoAbbmeQwPhJsGhL9Ndt
y9m1GwrcwtUEuho/QrqZSrKpw0hkGy9ZcRkT9y2jIjra5I7uXTM8L+GSqBeAOLZdQ9NNXWg+lRNL
Bsdx8PXisORMLps5Ca+lJEKM2URxGhMdpgWLKuoUvt0jAJMOi42u4yr0PGkQqKJYCbRpICyWaB4S
d+OMtO6o11TfkY8LIyCFLfDnyeXxVOvmvsYPibIIZo85tvVp2QgGYOjAS8Ki200qcY+6mKaVx9r+
K4qw/cfe8tzPQ6qlT1oJxxZQwZ8gxe+QwgmJQMJcASkNxf4Er816iVmkZomNygSeVojEQnVKB4yy
UXLMVXLcssE6Abpn2fUdn6BGy3l2XULnlkhKh1mBiY3muMRn0kwW39GSPw+NeCjWYYQVHUydpBmh
Qcv93l2iJZfHdEYk0pD6w47oJ/N5yarl++SMJC8wD7GqoMz3psMw++sldxJ0jI8USDrr5bjS62Fw
XGJLnRpySOOC6FZHOU5naiNmjTKSoLWfo9yrhMWfiMjlB/mUfTl0tbY/PsTFjLicCMvez2ZuemzZ
9Rh/H3dNxfwtm0SdBsu5UBe4wuDS4yfEwwBXkhMCrwRW5WUXFCi7kda9hDi3aPfp9VFP3lnDClI6
Q3uTocmhQss3OquvbNkIVvXbvoQ++/NcYgAdRoFs7OGIwYbRKUz+Y6OpIM+fh8ve8tzsvjZVKo6+
GFCULt/pcrote1nRQjELfX+9RF/+bH7OweW55cxDSHTUubD2kghuPlHuX1OLn1nMkui5bJbsV2fJ
+lweEy9BuyBpvgZK3afvY/d9jSIXJsxWHTiWAwxtaMN+DpwXaZAG/9UxtPqAGTxs5+UAyeWa/b5y
v/cRfXx4qdltlwPzc4iWI/a357wyQKdOku96OUzL1eomNQyi5dgtj5efmBog8ybWn9DM/XXxth3f
wPK4Sz2W+4n0iiPTvlXyk+K6XEr4Wv9cX8tltDyHl3zvdaaibpDs2oWkMPeodbxu3HfG0J7sltb0
8rPvF6jnqkjgGUFdA7WW8RA8UXfy/rH3t+e0toHGy9x9Rbd8VvdGkeyQbpDAFCubfkLJfhk4JCud
Za8MYpqFQftrOYRLPOvPEf1ODl4eo1dxD12qfV+CyyVZdXFMSEBkMFI6GS2wTEaHFjfin0M4XwVD
gxNIhZVargf1c05Dmulcl25Hn9fo8pgytnr47YtXL6wt47ZMAcEvB7r84SQsl2zoc89ftU3IyUuk
yjpQV2Xg2EwYlyP9T49RAiBzy0l/myi3MOIsR1htanWd6suThRQaur50B9HqzxF2AjUJUQ+XvWWz
jNvLcyEy67BsgsPPcIm3uSbRQ42c37v8/tcyiGhGZR3tdHWTKeiQn9wpg6LgLx9htEYFgFh+ZkbA
EZZXjAbzo8Oyu/yIedif9y4PI1OHR2m62rus6zh+D0VW7CP1kaRiKCx7P5t/9VwJDoYLWL3le1Oo
r2bZ/dvLyZcqt8Uc/16ez5f3UQs8O46V7Cns/PW2f/Xevz2XxbO7IeqL0/Eff5jMtTdvcIbt8tpq
FGu3q0C4tuLTGNTtqERzfrJBA31vpEoA/XmO5gMweVMns6k1vf045GesDMXectWxWN4W4QwjsVP9
muXNy5N/+zXLw396Dy5Q5GPWRak+fNxaz0ZsknOm/vb3r/t+rVwic+EPnQ1LZvvl58tmiQr9/qmk
W6YXnCh0OhkmuoETqjZ0HVpE3AzHzq2nLby+sj3gYBfUE8kSTmKfaQERw7O6Rg21GZcE4tpKGXWE
Ciae72FENyctjZtTs8wSlhTjiDxjauIO1AmuiCkW4c6vh4sl3jWszWKFizAsLyYVj8wgU57EPzbL
Q38ZeZcnUxWzPMYELidqQvW9WYbtZbcWFqeQPwn86AQ3DyQ4FyrKmf+b60ZtPHVbWB7ayx0hLWFs
I7eaVDC0rUYeqcKiJbPV5bMsTy0faNlgIHf3krxpsSRPd7FHTraaJSTq1uiriGrCclG6GNz4NG4M
LPXUPZA8swyTMknF8ZJ1Hau75qRurMteJwjFhs48qwHUyfVXR8Vz9yoyu1ObZc/AGWAj5ToINfSO
6qXLXutiZjXC+dCrgRvoEKndg8kpaKgRe3kMuoGiEohLWzh6dViCeT01KBSmYzNKhi9CzkSyL6G8
aLn+xPPO2ExPMXl+S6Z4qj6n3xA0vuw1fDCYFf1luuSRm5dhRDz58sGXjdsTXg5iB0K7mlQUS7a5
riYUFWt5fd2o8HNfxaAjgQenSDI6imt3PxMYoG8ddTVOWnTTOGgNlhOHNnwJyq9kPF12QwEKcmWH
F40KZJ8VAEZfUtqX3V4N2OAQJpgK6cFSN/VBTcKWve9A458ndRUK37cAFDL1IX42hYqRn8mT/3nK
UWeQULHzQgXQ1zbhjSOZ9Mtvg2hSff+J5eGygTmloDHdc68C7pdflAO2yb//FgZivnibYGerlQ5w
LRZj51BG/SFGCuCoOfiyaZZTzVFpSznFczK54XWonyKHYHEgmrdQHZrlbPODAtbe8tgpoeesYmH1
HFzrzZQm7Zb/w955LEmOZFn2V0Z6jxIFFHQxG+PUeRD3DcSDgVMF//o5gGelR0TWZPbMujcmRmEw
GIjqe/eeG4xEas0733ITUSMk9CcPflDsq0hnNnBqWoa3mvIqOlZljp8p6IeTgOzPZP/Px1lQ9Yek
hCVdJ6BE44ZAPpcwQmr/YYQuaH42ijCTuBbhS3nVnXxv7E6Bz83y8C/PxbTUvV4hRb50xtxt67L+
pgVEvYJmybiGQhH8vJkouJvIUFk3tvbYuVN8isiIgV9sI833yBEEmIk5asK6OIop2tbCne707GEU
uXMwvXKTltVjqSb3HA/F0wRU46AiZPqNtJ8NfQwvRBpiD5/EXduifCfUsPTdK8Pt+NqOQp5J4F7p
sbONjSDc9vgTt5FurlNX3nlUcz+6kUlERAcAUcF2i4dqrsI0ctUJ59QnFCrRMZI+60/3iT9Gh0o5
WOJ6Egul7R/6ah4t9NYuCsSwmWzt2hIFA0Uprg6z1QcVl8TOPyh5NBWwPeI2QeupfG/CcVvZld0e
m7Y9eAE6/qDC9Bw40yWOiNQOxPipx2Kw7h18bYSfSII8hwK/h9CPNBVvqWxV5zqWSLrne21SfVeS
1pxVKQJ6aaEwyM3kOtEGfIvUOaFl6ChqW3K5cnhmNIYcC0m6jzglNaObNM0ofDIb32UxGYymR0PT
LA4EzwQIieubqXNuOZ31T3ReXZrQaYYQgu6MmYt+H6R9dptA5AgN3LzjGKiNFaNWJOFyR4usvRhu
Dte8bDsaW0a8RvxSbDTXvUp4RjunQpeGk+qI4y2lVHhvldpT6slm72LR0RsKqSiCv1oRrn7P6LeU
WvdtSv9y0XPSu8bTP3hbTHnfsDLnxYhBaepLvK/yyYILRfBgFB9Ma/wwCCPcVjH2TDq71qkMJ3cb
t+1LQfcMN6+e0ht1iEIVX2xFETfvvpUBOpRyElT48UigPFujNbvmymxWnuyNXS0FleA0fqhsvYYt
EzY7XyEuzK1B3CuTi2Wfp5tJANnMRlXtXK4U6wR5HrBVOmBIMTqK4LAJEFoTSbQ1NQMpm4WUohCj
3CVZMYEvCdqVzdAfYXbWH8uJpnw2BCs8It86PM8oe2QyF6S1+LvQA1LNGPYhFMvJL8MtqNBXX6VE
49FWfHFpYVtJRz28GbQSMQ9ESYrRhbtpWpoZkVt9b2bxUyLpBCdMMNHGFJs2QQBbGwFX8wYGrTFk
+0hCngxyfe9bEDdlkRobggW3Em3UZpi73sSa3YK1IA0J3n7lNgc6jjiekupLCRkXBYxsNv/Tvfvv
ZJYbUsi/zSy/+d69fvulb/fHR/7o2+m6+S8hmTjZuumYtvDowP27b2fQQvt3o874lxCutOnWzRBM
8ur+bNRJi5csm2ddkOqupf+/Neosc27EvXX0jt/+939ZxKfTCbQNw5PEWKH7oV34c6Mu5Mra5XUp
ryFizLirKXrUxF6gHO9WQdjiktXwfcaZWJXha9tO8bpJQutSV/gZJ6P+4BOozFw3GHa25u+Bb5ML
E1MtrYsdOliGzkxvERri9Nb04VUPAer7vdq2rQKBBJdwEkDlOm1idqYT6TE4H+rMH7dezCDC0/M7
XxVoyqmqYhG8dqO9MgqLonRNMk8+RTEj9umkZIjsKm4eZTtUFwTRT65k2l61fkPDRARAFLr5utQd
RaPNYCKrgJI0qI9NUD9Zsv1Yg3z4JL1+J/PhxiNN/Oi1PZSJrge9rcVUTMzqNgSpuRrBQW9xoH91
NC/A4INGGP2DTvaueSLdNLuj8rpyKK9RNm7dc2tXc45niniSgiUVnA1jL6JonF2sT2cPfAWmx/K5
KNRdRAQyvKlw04OggX7cn1yG0KuoxhqJLfE+6Z9nuNeKXUJtsZpDSJr0B4IHkK/Pn7ADBLQusMU1
F4GIcxsdLDvk8uEoFF/NgNUUzwChYsmdNUUl7qZMbeVO76O9npExWpCS66vyBxf3U10I7CwkETHP
zHcTCEz88d+IDSa9ZQ71CaV97hPPvyEEzNZRxSjrtkc3sc2TOREPmTPTsY3p9Zj/++fByqqD5gfb
II4oieDxjdrB2cRkRGzof3IyzOlpTj5KhkRQYedaBSIhQeQBDiLsDQYRJpfZQmAoNxsgusnWaNzu
1LVZvI+coCKYFWhAPIHl6DT9rqx7uk5jHZP84F1t9PzIoBK5TQPPQkR78u8CutLXFCLRZt42xRSj
h6VLnWL8njCs7VKCc7cwHlucpHlSbhwjTe/KSpx9q2guzqNrJMEhUFCI7faHRfzwFS/gF9oTyV4J
kqmN2LPxiYQ9akTxCVk8wjScZmwe/zwJrziWAGhmID1e5k7eSKXWfRbU6GOqDRE18hPjR4Y6aO+J
41sGVqnjyXPMnHKd++YETy+f+anBB8/u0WFjZ7nxGlFu/ExQkB/UPlRGhv5k6K41/2IftVBbIwO9
iJYMG+Jc0oOQ6dHuLTxRCpkya42WFGtr0KfWdpz7peRDf4Jbqy5uUeD8lk8yDdvnqs0f0yD/IGiz
wRhOrYMXDWozDeehI9Ks1rUSxFjtQAKB3jTq/fTRphe7AmWgvWoS11EP3ioVntqWOucQ8NnwpLRj
YkpxU0dtDw5Mc3ZulH0y5gtqZrjFhiicjso+iYipH8obN4M9ZBo0CDhdAenMZM1sbdKeRapfGxI0
v1ekLl0c4V8mF8sgVX5A5TqqRIV5DLFSWGyE1uCR01yxD/3imVxG/wzCYtj2gyLPC6bUiWakZDgA
8GfShvTW9xLFWDPyj1FppnjfMHnh2aMaW6tuYzWEEtLBBZ7dFe22skMu0zVWca0bSK3RLX2PLsrf
xFkf4GD2PzaNGT+1GdfnyrXXWM4ZrmS2eyqEtleBorksb5pRsiUMhEURVhj89dkFsrP9dpPG8TW3
/KNCekymvYIoTJ9A75vm1pPDd+Z51mMS0HDN4mYblGN3bqEGWVZTniphv4xaae5dGOOc+7EOmD6T
DPRibxF6+pybJ+ebNlQ9U+Y/Hy/3cjn3DHyXqdLb67jTmGPNj5fX3x++vXN5EuoFS1pe+unu8tJg
2eNODfrdsojlLcvzvy0RxgyzyASk1uvSdmznChppU1TswxkY+nZ3aTguj5d7y5uWm/fPJEsTcnnZ
RXPxRxdzedP7Z97f/v4C1WMTXxnNptFJoYgu7/7Pa6At67W84e3rlqX8dPftY8u3vN2VXnzmcEcK
P/+Y3xf9vmL/8be+LeK337l8Zqj9Yj04CDfel/v+PlV3j6MV4BB5347Lx95+4PtPf//Icu/3ty9P
/vTrlmX8tKbvH3/75E+LXzaBE6iGac2fv7wsO4NpPnDzeuG1Lp9fbswF7Los/6eVWF5anlzulZ55
LFOr3nMKfA4sAsDfX9MGc+6jgH9EnUDEXZNPfIlvXWMElmQ5B3NeKZOAaiix9urFCX9DcYrLVGGD
y112l+XZ95ea2kj3tq+dfnt+eWjNH16W8P7q21JUULOsn5aIiHMVl1TAhoqJJiBxnAZUrjqXouhy
V6sobLw9HiNgLiEe281PT+Z+0h2T4tPbW5YXls/54ajvBtHfQhj3OA9oUEyDzCt00PITp/4w2ZDT
d64SWibjXDld7tUmlTCkrTMmO403Rgb0fLqh0TzMbtT67VDHEsSpoDRujMYwTtQFcGtBDEkTjg7G
wPmR2KC1Ut13R33nTA5cPR9fUo0gOEyNc292vhmXAuh8Y1Os+48P39+3fIx/A8tBh2jIocE0DHNA
kHKOJqKiSAxf8tAjdWrp+3hTCPtP9s9+Zj/iufc3kc0ca2koLP0FmDl/9BcqStrofnOc2XvJEOfk
pi2ho8yrTp6DMMCHu4TWIOhPy42a77lFEmTwbGijmLj+gHR0vDntTmK+tzws0UbtOxIiNZSf5+Wm
LxI43cBT1gXua+JBgTKdVYrnlqGbSwuEstxy40xyZfS+89YpHeZK3XIDmuxHqVOLL4uS8BN4tNHe
Huy7ulfReZQ48EdtTsmkDGWnvnYAsQc1bsqPpuk5VOo1C72BXSQYvhk6NjKeA4t1eXIcJU9aoOGQ
6QmaWBpiSETwKfa4ZuyuetZL+1pT6uFyxnaLh4dMN8djWJJNtpUJGmC7Qqreh7Z/FDjM0fOfPC3U
T7p5dgiMZGyMpmTpRcVzTXG51+NhQQFRHJZe8WDg9E91Wr4585ZTFrQGVyztj3tEsjHIKqzrkmS6
/Afs2RVT5Ba0EgMA4Drz9nfmm75x9WOVPiztsKX97izlbT+VB/px/X5Zh3GuTiaORX9k6X0uj9Mp
Z2jAMG/pdhnzP2JVPhxRStgAkSOC4N8B4Euja7kJxpn/LTPzptdy9MPvfS5rpMSNNHDsDnGIoGeu
5L7vgMu9354bG5iJ4RBQD57Php6D5VALdnh36SzIP9uBPz2mFBZtmZ8RchXNJ5dF3PL2c+aNvfQL
l5/slX0MX6SHyDPvU8vPW3a4bJrNXG//w/yK6x/N0BFHMdeRlx+83Hu/WZ5ryAXc9q787M/FaOK+
gY7PhzMa5jmG7s8nKaF3VGRUtVmOumUXWu693yzbYHnI1YThKjTwpZ8n5x5fUHFlXG7eH470Bfog
ALU6irsm6gnLWxp7b3elOQAMci1zvbR0KZtVp3juBSw3vz0s6P1lyNz2zdJdmPsJ7Z8349xZWB4G
hlvt2S1Obi8H6tW98b0RY73NJflHy00YqnI7+Pxfqqr8g4kTM1DtjzJKTIzWtHKW7bd0WZd7y3Pv
D5sUGYRR66jWqPy3lr3r5vAdbZIGUASnPtutbayGEjF7vLQ0AktX+5Fr3vKDTA5pUGZq04tZIaeY
BAJxMdKNgb6fI6seToYG98ysN6BEbvEqmBukQfYpGglPnEYqY0ko0vMgYwBu8VPfN9E2UGW61WvS
A98EGokbTGt/PqG7hn1YfsXbUaAR5JxD8KFw2Gz6KgjOLSBMmDbaYdk7Gon2kF7k09Lif/unZ3nG
+87gVDI+mY/5QJJ0TQNzM8xzIzN9HfRCnrw6J414vtGYDGpVk6ytghJ/s1zVvD46peUao76Hualy
D5EId11IhFjpaTs4gdgpUumvqi5Eomfo1oWuz7CfyMQ5NxgM6fWX91Wi1WtzcvAuRSk5QJYJRwqR
P6AqGLzoHdJV5xR45oG9HkIRHfRSHWVstEwIelBf88mCIF2UJWRuoJWdH+tzG9pDnAk0uvWp9Itu
jVachAGXYbOYB9jDfFV1DKz6aat9lHTzcqO7STHTbB3l3blxzbFU10+9De8Tf8nb0kkCmudqvrtZ
vqefCrKkxCXLnU3g1BWQ63CtN+iwbKItCc9C6DZf55fuZqgXGvhp/fLW5lyeW14lnQdmjGqewpZz
zTQFH4jD8ndxExRnZX6ZTG08GSrQzxlYkojFDfnc1qi6D5amDFwEhGa0KYlbAv/Ldlmx3I3Vvk2M
S+EVtzV1ga2YHDS9P0IQjecQY4SugnHr9rj+Aiq+nUtOzeChff2zA/3WClfiO2pIhaEEYIoSj65f
RQe6b3O+eDrfLPfaOWnchwV2IrrAPjrdreMO8TYmrm6dcy7Z5jXMm7c3cPQeE/vVgRG2ayDv0pPw
N10TuQfhk+C5/LYQl/RaoEtbVTZNXjXfdFDeTh1Flk3acpoZp0/FWBOm12CmjyYYw47O5rGTj01o
p9sxQeRMONh4jZvc3cjSWbsNXbtl62TjfN41I8NERFR49HpQH7xrCd4UCO9PLtoCTY200EW4X543
5rPscu/9ZnmbvagXliffFQpJlJMUrPMHzl/00/uWu8Kwk61l2z/ePrs8l8X9McoFRDjrayIyAjHT
tMLcCzTPHAleUVb8mGeE0HmTnjyMNHIIx3uIa0/bSoMAstqZS2iA+MjzBdyH2twavS9Bn32cytHY
0t8kR3MAg1ZOHYiQCbH6YJefgjbfZ+TeUbKA2hK2SElmsFklO38T1MOZoL76qz8ouKul91JAw0GE
SE3J7whiNhWEBAqp9VYTyXDqu0l7mIzwqx7vBxwUL2qWWzZB79/SQ6qvdI30dZ5E46tTR5dpKOwP
BrWvAyWmdqd3VveSaOfl9V6m/dbWewLx/Np/BGkN8ngCKxaqELuw79xUQalucoVWaC65vIZG8ZAb
vrgEKXhMlP7WsZmpr8uLimDHoU1elZeku3aygTIETv4B0+HNslS2Grt6ZJlXLyIA1KIujGCTrwPc
/RzGgHN6zFEnPJyzfhOkq4CNelfgAiPVfXqu9MHZ5bnV0lTzpo99GQJM50fiAcAdqiJ5KVWl3zH7
mZ2I85nGBvuBXQmGiqj9e4hY+pkAXGRf80+ZqClMnp18zmadqjM0+l5P2/CzhcVoWSvIvcMmjG3j
3Dupe4/OCB7fsnUCeh0Rmsa7Lhj1Sy7H4G2Ro2MeoDwbH8c8bg7FWHi7RDX9c0ZbZflkWLgIZ5WU
hDI7yWPbDS/L8yIFd5AF/nBrEDd5neymX5vzV+lhceOmovpAZbA4YtXGWqbZwatFv2T+7WbF7hTV
ihzBXpAXmJAHPX+uL61s3VlucxOOpX0DASp8+wMtWJ6GCBXTwiTdqrZNTroVD29/oMC+Gxr9y2S7
DeZj6R8M4Vgf4MBclqWSZIj3b97F2hngsOx2y7Y0K/GVarTxYIoxOofuHGs+r0auM7w0nOIjwOm1
nsG+H6vSPIZO4d3HAQVWbCZ0j1vzhM/U+DTgnN8xUQ6QHNbDfTBA7V3e0Qb50bK1+LMWmfHOHOvq
RHZicq9wpXIMZsXXaDDpLEXj5zbKvS3N9YnxG9VRvbAPnmRHW5aTje1uMNPwmdGWsY0D6eKq9tUd
uaiUNufl0DXcxr3WPadoCreaY5FeJ/Pwrq6J8FzeEWTFJhCd/6w8p9wmZdafmRjot5SJAcjPv6cm
REqBxHkJRoO/2ze40LtZdSswnL4tw8Y6kjWW+wJsj/ZXqccXoGr+Dbx96NXzehCMu+om5NKuIsYo
Ts0GnFMkbiwfWNLyLQPnAC92X9OCSAZ0ufJCIlp54yg4HssivO5gI326LG8QZas2TlNH1wZ/8ZVL
hP/2LnJ7y3h0vnQtpFfPdtQ1cZuJXRDgZo+06Gv6xwoVOk5gs5dXafbFNeW7Nknd61+oa76tTyWw
jmpaeONrtX+JoqYlLdBMv6B0X9ZHn4gww3rZ3JRdLXDjwV/3p9R47cxPyxvUCMOpFpV50+hjeTEV
PBxCsQS2Qf4e0m9BcJF7xZCcUmTfiAcnCEuubRNS8invHiZXQ52NYxrPOInCdmu+VhJyTRqxjIr9
85yzjvBCIu2j1gQPb0vzwsfSLayPvpZqUJnt5Axy0bxhZ/LY113/1eXPWt6aSKDlWRtVD1Zhdoci
8dODLMCvFTYNjeUtOT6SnOLsq+n0YPqSCmG5bvbnxFJya3Rl9Umk1d3yVo6ep1bUzUdKK8mu4ZAA
mOWGt33hAbQXufoiIbWb8y+WTGpXNnqIe30cjQODJ3IUbBk/OgEl6ZxR/reMvVJ4nfYSaybZjJtU
U8FN6GAaaAJ32EZEEn4yJ3AP8+axDfdjJ+roo6maajcEA2FqUV7fDkoTWMLLeWT0aXnn1AIMaDtd
v4cm4B36sUm2TVefh7ZqH3sHau3yNji028L0xhctLtWmA0t47UUQXoZW0CMjuuzz1CbX5bd4pfdZ
gP/84ITEkk2EEZ8SIQT5dLgMAFKmX/Xuumygipkc6JKpvu9UnxyjsBv3DTapx6hDX7q8xUf/7NKu
evEF52rX8PqrYxC5gIk7R2Skms96pp+Xt1Kpe41CwpObDJCQ46fZfhZIHO3cc+/tCapOWErza5uh
J4Mx/py00ge9BGkjt2h+WzFwfwaRzZfMvQdhan0dtJSLoufge82EcSorfPkomdpPdT9el2WFjfih
xUH8RH/B2auhHQ6ALTV22xaX3rwMmKmHYfT1z5414Y2zw+Ecww2/JaFKUEVkfZab5WEbeJDcBDuT
Pp+alo/Nn1/eIYPT//TG/zu9cWnbLt3s/7uz9VOkvmIjjfL/+l/flwXO/ec/PvVHe9y1/+UCHbV0
y7Bcx/UEzeg/2uOe8S8Xw6vheSYReo4996n/3S13/kWz3MAPyyvGX2ytHuZUz7JNQ7gea/ibjfXv
ba2/9MpN1/Msx5LCMCWL0235W6/c0EWYtFZon8kNqQHONcMtKCVLRxFqVQOJE0XHDk9qZ6lP8pgH
BDfnYtwighT71uyvP22+P1y3v7hsf/XYvq0ODl9UBLoF5kxn8//cumf+bGAnzKyzZESIWzEsdzH8
u9Epb0X+6pU+rHQ3a4BskHJI8+VtT//F9fvz93v/YWsgYmDrwuZ33Vm/8PPXe4DBYZI45rke/Gck
bu2jNfgHuwE80AuYVL2Na7QrAZ1ZBD7/w2+fN/W7bGH57ewq7CuWBSZXmL/99jrsw6BNKCqSRWa9
Fv6Y7GdMDeMUdxNjKHvi/HGeMnyqzoTyNv5mZ0toZ3aOldnspeL8H4QiZKKlpsM/rByakL+s3GLO
dmGQeg4ajV+2DGK1bhTg7s4pvdVtrKpnK63KHaUgfZepCBiZgncXmOj+LWaCWpTt0zZINwBSHlNY
5GDGVlU/uLu/Xy8TV/jv68XRgCHbsnUX0/hvG20oUpU5Q2Sew84390HlDxvVlCTb+N4P3KvBBzKI
9tJINXrpJvFaaWed0iqzTqTTwE3FS2AaB6lI+0qrEflZ4+w0QTJW7wTxraDQ6yHFHdr6URZgBxjU
kxYUMHfo7eGbHdb2fVs8071xsEybhwiWBrDvoHixG++DFhvmA8CeOw6y5IrwYyOaWL+3Rbyjalme
Wm+8bwP/h8rN+t4nsgR6oyuPYew8a7bxSRi5d/n7raUjsvlta9mobGxbuLpjO6Yxb82fLOyxHvpt
GvgkfBYFJFNfmRvb0klGZTNCXp8Jl0OFUasAcO7m9deC/g313f+/FdF1zjw6RzoH1G8HWhDDkAjH
0TwzLaH3IMjFJtDoYWqHfWk0j+OU7IHiqrPpwysEXsGscHj6+43x1z0HKIDpgu9wBJIky/h1W0RN
WWs2EIpz54c/NONAZ4dmWDseSS25M6N4x3/0T6c3+R+2P2d83fP4bi4Jv+2tootNpzFmILKwDgOc
sw2lpccicO8KP9PIBBTTObNiOk94XpPJuQqS+OpKlx8Br/zDoWP89XxjC4lJGuq7yR8xAxd+3hlc
cFAUD3R5LpKGpIRegqVurgQLrVH3eA/CHb9aDgQVym5kEUU9I7Quv9Kgno4EmkQbGZaAjRrwSYoI
0FPvjunWs9MHSbrYsSD8b1XVxJu6TUE4mxp3CcwaS2fkzuHWrv7+zzT+eua2BXIKuAycPGcZ2a8/
xjd02M12Yp57c2RsP5X+LdM04kaGMNsPMRnNvudeSg2mIrxC85gqi8js0X6RRVk9qGmutQimP22S
YyiDISz7mtC6MuyObS/P0M20m1QhjwJGtLFhxm5Fm4xQdAJnlzpgRRsbj7pFFWQfe6o+/P3P+1XR
Nl8a+FEm+RcQZywcer8dLknqIR5PwNNAqa8OiC/pXglWt8/b4kyZsQ2I/fv7r9Tn/f/Xy5HN1Yjp
sI5YTxq/Hx/02eqCApc8R5ZHSywIxrsyqu/0Et2yZ9XezsvccB+m0j0vN65Bp/FbUuXZP1yU9V+v
PVzoIXx4AjQYIxTnr0dqGTZFWlWldmp8yL3E7z2aqZfuHTuAkz1Ew96gsbcrXaCrROjJq6Hohgbw
aQ+uodo9CV0kYtfBYw7a7x8u2tavZ9R53RyX0RiDvvkvkr9rDctkAjKHmvlUefOUNHW2utUgge0y
6lmBR32ppSXKul2FY6izzkS4pKB3O19X0CUZW6NyBDAHqZ17CwSSPUQzrBoRm1cBHLM8cv9m9EVu
OQcqtVuPUdkqCpS3HQw+GI+WCUDXR1DVWpehgrWIMl2/cSO7OsyVDKbp/r0g16UMXG+LAZQsrpKG
W4xKaAiFIMuHcV8SZtE+S8C91zDrGB4BhJwiAz1bsdU1JntmUIq7/hDpRXH++/2Mv/DXPQ39po3S
y+HA9WYhKaO/X4/dnCK2OWTSPGHiA3Nr2R/EFE6g0mxtZ+fZrRz8not2S16z1pCBxLqvC9sm42Qx
IbybEiqBYSqCybgiEWA8ZXIEGQSoJG1G4xQ1fbxj2PWSmdlxiom0C9ESM9Mb5GmMbbowjn0/9CLa
pwnmeJKAuo1O+zxJDOeUuyre93ZPDTQmuC7oDP5svFKhGVCm8Hx07/A9URXNjpqY+DWMHnN3b3k8
xKncUCHKV6KG5kKD33V3/kSwPOLII3hs0sFRLJ2jEP+7G9XeqR8OPpnYN3k/7fy0zc5GH+RUzyB4
MTxgF+qhUcB6Wk+je+C8Ed3bjdT2NJk8lIef0hLRBHG7D4VrPXBeCw/zsKhOu5cRORilZPUYGhWh
TCGVL6/ShnVpU8OD5WLjFjPvGs6htz1qsg2BYuHWFiXScdLXqjhUl0whBy2twNkmMiVQe1TeBdEp
qnMaVfx7xnCi6QR2FyfA2hkwR4hMw42DODaujM+OANUbEZ23lt3wqrgIP6bpS5zHn6V1SEGubHV4
2xuni4aLorq0xrLyqegCQsx1CxR3m25LFdPTm2FrBS2ovXLSnBxSgLhN1snTriBnZGWWID6t7iZq
JXkHXryn9N2d81oRtuk5j30weavC9neIy5u9N/n2aZzGD7Da+gvg0ANWifAoMvt7PrjdToVetU0d
RZxPQWIZwU+EVYcwx7oOfZpoI1xHKnxJ8vHWhLWd+VH3QNNro3rJQL5pH+ykSy5+mhOBavk5NgKg
NwnxAmZSOfeo+Gr4Pww8sqze94PdHJHSpyDR0h/KVsGD1vk/fAHdtreSbNuFKalqTcNg1kqnax58
TEqabAXnmohUsRuCO8eVMbnuZyroIKjza4Vl+eyHZrlnoNquMaaQApV2cgYd1k9t10KpLOn++mvp
qvHBzcK9VYTDjQYFVsK/3k4lOkyb3fpI5Fa9bsgt2bpk3VYThLbUmg7sa3JT1C3jGZ3/Rnq0yEMj
dzmU5iiyANrzsofXudg2mc+e6nFPr/wfHgXrM3jobzi7ppXnTcVd7xY3nMkMEEuTtw8khilLifFE
7I6+UeqLxqHxwZfPcd4/eElkXMhYAwzOTHpfhmQ99Xl31dqU0NexelQy2Adm7981QH1iKLecPshg
9+zvEeWmrZURX0+Mgr72kq44ZsGEZoUyqBnHISzEOLgf4+rVlIM6kDRTwidJX30VrzhheDedaVZ3
/MBi1ca1c/QN/9X0/PHcZMUPzez6a9DqlDUL6dJls8m3qNvoKbDYw/LopHTinUz/sTYi9oq2db41
Fwo/4UNh0DspXQbeJqy4W5UnmIOyDCl2Ltd29cPrdY3AIfWq0hlr5yD6aqcvgUBdTe612lqJBFIb
1Z8jgSO8cj4RA/4S6f4GhUl4axc0PwM/MDej6yU4+Qj16B15AryDtgZg/rqpOAVOFQWApE0JHQWE
LzT+LQFdcOWJUOAo0uJLUWkfa6bDe4vS37pOFc4lr/iaMaTA+5GsyIIr70oU7scO0E9WRP4Vjhyc
zil/FAMwDtuTs0j+JbSIGIgr8Ni65qTHqiMytupeasC9bab2Xq4cRIl022FSEkbU6vYlcvE4Kv8a
4466l94uBza5sxsY61j0Yg67Qm3p9DINLQz9CStY0DjBU6vLbmWl2YfajIcL8R/+x8o0v9O2G1fu
NCZMo1mTLm+h7pRwWCD+eh/ByRU3iCDSDT57MuJCAJRcrPNDhEZ1qFNoeX71if6Jt9LNoD7UbTtc
ss57CuH1c7x1ezno5q0WAiQ2M3JzwWCuJKDvp+AyiI7RtSkUmGWB7twjbCSoSK2Ng51uMqfOBuuo
VKUdu0a/q/xqjt1tL75S7lWbrnXn9rtlcpYzM94Zzcw6rmv6SyTDF3tYYM66B9/CePFxUuTSDINZ
HT3OTtjRsPHmw1bPXOtMTtld3tRsMgOdNzjReiti9URxzDkHmVtsq8R7QWpWPGSTh2+CdvLW7nsQ
18YgP3Wm3u2gtRIqyslJTglXCEN9Rz8fbPJedsfchyKhMRsCSV+12xy0FHOGTRia47YAGshOYtyD
pyCly2Iu4Rl+yKGbIFa3G3Nb5umTg1b5ItVl7Grt4OFH26xUGYwQZ0pmi+Vwh4B/VZtlsA6Vb11K
Q/vg1TqqVoTKtEIDaz+0JdN4WhSAsB0NLQLnFLsmc0LTQK8IR94afUIQlkNIZ9V7nys1fu7SqD4M
mdnuDa96Ju6u+xyMJgIRPbO3IkiyDR0E/5BMMJ/LeXLhmr36NmIV5AQZiTPKQphdA1Wjysx/ZBg6
Ni4atQv2zvsGD8Wtq3S4nZgNd1nrXgCS1feMwye+DhuG51u7tKzDc6pMONF6jXyWnAdnQIEUMn+R
49YSk9wRUoNqMpd08Vwptn2Y2Md+HJhdYpEyPa3b07UXuwFuMCLReGU0w3CBIkUvKo5r/sfWYhxU
MPs3qd/olVvjt9JO1qw/RKGNwWLq+hPnYZEzJfag2DMf7/qNXUAa1T37ti4IAuyItVnFZtgcR1sX
Z6NLb7y2/lYZcnyJyEhKGwOWPyEVgzK3ZhK3N8q3o42vJx4AT+8mrqDtxCC4wWpKEpcaSl4GtVQu
/ka8AwtabxKSQRgnJ+6BdEx6lBlRhq4y6o3mofCJZeajc4riKzQ9nV56pVm01vnGuArbfYlef5VY
z2mg95fY98SaSh4tXyO2SGPFacqV17iY6UlmDRC7fLTIVsndrd/aCdTXpsXSj+FhqOmt16m248qo
b/sJKGjj/giLDie9a750uf2tLGOmu6bY5n7cbHRPfEk0P2JKkuGC0bq7jlbfDtYt+7/h7coamb9f
TxeCw29ylKIQwZtnQ/OOIPMBB5ckvJffTUt/+T/snUd29Nh6ZadSE4AWvOnCBcIz6MkOFt0P7z1G
rw3q1cvUU5W0ql8dJpOZdMGIez9zzj64F3l1wUYE5JvupJl9Tah+VfUUe+pYvA5VFgdjRqCVyC6+
k/T7uZhxU5ua7jZl/K7rx20YNsdKvINvttCl/JlL8glHufgEL/qCPWAPh8vXWa/jTSgiijjNxyaI
tmbtHmZeskCTysSZ6vfOrLNdMUurtxS4K9CY7knRIkqFbVO7RbqFsXRWmxa8e9qdBZmAKrH0y0EC
PPo4TkDo21l5NvnnIvFnm/rlXZsz3U/ieW9qeKtyjeVaNFYfYrF8DFIaDIv0hbBAwpeFiuthXCYY
Y2YKFLRW4Sk/C0NCukpmWYDwOsVptW851zB4ZDibSBgErkw65swfo1I7SmyLIMGqlonQnLXLMsYV
GQ19TWGcaY5SYy4pU+Lp22Z18LSoThyVt1Fs4Dwvg4f10AsVQXLN2snYcPPwpHbcJpkXG82pmVnA
ZqmOSm4i6BIYC9Wv7lbdUGEQUdGvJdWlStWezZlvkJnOQ9E/DPWK3qnBzOVaCFNcUQWe36EdIjwt
v4v6MffHdQ4kHa3bOtb0HhGgeK2m2ek73P4gtUbCM4SR7J96i1Qu0H/Ya01sjJT2rdPMIWg7/MM0
faBYJmrZPCZzDyy0vl6b7CIo2duQie9FXJi+iurW6Qk8ULTyKhjtbgjxbY4WBzqdmkuNSLJplwyu
qUo20WA/dLyBWsa916ph6Y6t+szFcEct+q2uesWZxM0dGTh5jGlyiSW4mUJCjhfKRKXVGp84Rujr
LOkgRTWQc2KfCh2zaLYvKngNA+BqJvaE3Tc/i0aLAYpvx7H50oYAZixGSRpLNzh6gmRXkfwgxpwW
RTHgajeqo5oWuMyV7IGu4oDDrPKMukQTHZbE4CoL5xiagKFOQBMoxPd1MPzygbjtMPs2Y+1nmlFX
xIpo+LAiSaE2HpOwWbysibkI0tArihicYRSdRElpfKWXSVs3x4aAk/BW1NklMaf7miKY86OHhiNY
X8g/wSG2jOlZ+0S+NQOYF77mRseapz0om39QhEc9tcq3UhfYlgcG54WRu22TjCia/dnKcEHpSLEq
GG2kvfNc68m+loZPpbxb85h0Y0sgV9rwIkF3prVkvqspCOVGbbKrinDDBYoHVNMgk7+zEeciW3Qi
9YiYMeAJS0vZncB9g5mT3kZZax29z08RhSAqwDEoDaJLVK02OGnn+GXd9U13McmyBLFuRdjaupss
8zWFEEIGP8heC/ktOlHHUglfHhWivmJfUuv2UqAgS0zjVo4k7umKhq1Qyg+a/qa10hYoV81XlMVh
ysJbSdGwpLAbyDvhMeapa/L4ZxcZABtMStpxNIOGpxYq8nXCZkbpMyHx08LoPc8feRJz1cNXJKGH
22VQLJsQ576jztewrIutOtgmiYKgXu9VfUBKn0FmD5eYiLVIP6Utt2shabssN14UcJVzQ0hwKwUy
+ZSGPn602iuZ1d+ClVGebHrZDXa4DG7UqcdOSUg5TlqFoG3plLSYCGKRbHQBtY06xYFRRM+lWP+R
Io7nYSYmcrJohzX4Y2Z+ibjlQrmA/mXpd+SkA+wDL7Iyng4IXCZqUrTupwTOQVeOJ0ag0wMuVwno
4rKyumZKpKxN6yH0IbNiw3dK5LND3s8aR1ksJ7TUdyaeIhhxwmpYF4RYvYiMliIyF7KRaPVBKAUX
em3mNI2x+CQ9y7u5an40y5TOqC9PRCekBwlk4Cbm9sURnpcsVjoMuzm98HXSy+97+Vymlzgq7pQl
Xvd/fbzrSQ8XVrwcpHMldFSiaUsyr4vff/19Q1NSw2jfko5qpQN8rQLUmDvyEsa8IXJCUTIW+dW4
HJpw2vfbxxDe87GFMMm4JE+wmtvoMskCHM1OPBhNHF1+32j/fE9XsObO0UJSU2Q+KZP+qubKGAyE
5Io8tpO1jyPhxM6HfzWm5pTVGk8hApAsiT1Bk8heneSA9v2qHnDNC3kRlAku1iVdyAA0cNQNQgbt
vhDf6Ypn1yAe3bfq0gEeJeO7R5NRf3cAp4hfTgnBDsebOQUWClpuazXza0HYwkmoYWIo6kvH/S3q
BpLnYCw7f9CyxWG0fW5J3YrHPiVldMk4OAvVNXThW9Pa04qMDwwJ8zGNaybThoc0ja5DHos7tYp9
vuyVoUzkJCvdnCVZuW2zpc38JAUPQmjHY9coH0vS6S7tyZ8BGZitqw0voG3GuEXNCk3sFhpTaoeR
KIP01mj3nbrG96Y0njpZie8GmCtSEp8npONzshEcUJyetpNyWqDOwuWgrC1T5ShEZKybUSfuNUCv
uEe7wmHoYR7nmtB1s2vgSQ7ltVuT9QJhvdpxSc1ABXjxhOh57rVBClR5AlkfN/K+E2ftmBfr96JU
8QPbC2QhfXwyzUYI2hotM+oJ66qTxKB17U3MDCtoKS2IdZKMBwnnLshHaXSFOCuOnVZcO03jsgZb
EaTFUgRZtsC7AMkJiwQ88UJUhxI30UFMpHQ/Qz0UyObjhAaQMHZxsmvlsboTGZXZs1E5RmF1J5jr
niFPL0UMGZ/1hnbqyvJBb5qrlqTZaRNDd42xUXxBAZsyPzJyUXPHvTkRpnhXip3hxaEp3bT4HuVt
401hEr2MXXExayn+JDuD+BOGbvAa3LpBQibIJEXxanmrSPwNELKsdj43ArkfeRtUxlNq9Bzv07ye
+V4kPVY+YXDI1YakfcjTfS6r1VGLq6+2aburSvhEsOLoYhTI7Spr87s1Gs+rLBPo0ErFkV8dXW4h
o1OZo0M1KQcKVbK9TFWnQ1H1I6J4QB6IvVUrOk/LnbwqBq/GKfJYSVq2VeuDk3RS6LARnOxOa5f7
mvK+xx5zhAL9IlcFoYEzvl0s1sLJbMoHa8l8S6iAZujc/ySmFqeqYH4SjTQ+sxW9kKH4IZhygqLe
vF8mtT0huHgiIk06SjPGVJ0ZHYhS8pqJjrqXFGVPu226VQP/5bf5lKsm2vejfmZSFN0NsL9tFOIc
1ErU7IAtiedaHMVzrqbSuRMx/bGPtfyuE9cF3DYf/P1/plIbz+ZDSTKloOrdLVbF+GGaYP4n7IAZ
WFEC4DyiMiEL+gYZv0eUr+V2NefE3Q+Vqp0qkj0IN1UW2yrUEi/KzCZAGSamI2W0M8xHqRZaNJWM
MdZqcSogJ15D+xNMk/6Iy8oKmrZYXKPCDMVYFAxtY5F5yw6cn5K9ljyJ+zqlfc5D2cFFY2zP4/t4
lV7F+TWdwsFV8gRDHTEQnUjUpmGQtbXUs0BiagjEqKT05MAS6UM9NLhKwquRn5ZDTi7cCCZCUJtJ
MKU6kW1V/J0oAIsNUrXU8sw6HyNwQthXoVpQm64WDZk9zQvuD5IEvxR9owYKCPfTRHeGWLcCk5S8
gyojjxej53ocSJLZ3vA6uifm6EsVTE5SkNYcu4xa1o3yCxahPvy+V83bDL9OATiSJsLsdPMGiDT9
rqWEMy9YHT5Mp/Go5CYjTTJap8OYCw7V2GGVsKmN47aUo+8npEwbKsEdTXwr07ihDGbSxMcypcFg
fmIqJ73ktSFyNIuRMPtWLO0LJTaIGsnzfbc53OVFf1gm/avbaDup/nu+So9TM2s7CNm3qUVBPXNc
e7M2X5M0YiY1wsLpeJiVMSVWg2xPAqYAAigT3f+QHmKlo8ZTejDdw0/RqPPeIN5OQLTNYQ4dTy80
ICtMo5uoggGAMpzTP2AKB497UJcgM3dJTcu36MoEbKslLby2nurVSG4JuFeTlJdBbfRDtfATz5qQ
emPP6UhLZot5G50lnbirurBqJxVSqqwyreyiCpWALjYCfW83nJx2nRBDFjczsVVtfmbQlEHgBtj8
G+4oZtazMgrosHPhYW7FbQJiw+7WCfVmuG9CjGBPZhFHzoDKytt3EqKXPdkYu0nCX2mMPLnTBafs
AHVt1hobu0XmD3nB40186jJlDaIWxmCLvBxoO23i39Y7RdoLuOh3TPl3ka7eIzgmq2Mdmi2ZFjJa
ZWt9YnkDAaCMQXTsCwJ7DK1W3ZSaRFwIh5SMlcGmoLwlkgxHOm/PvdrC7Jwll+UtgVE1Lmn0mU5c
1Lonz1+M5kg9p3VqdcpQ5otGRL+DKvpbZEhU5DiclmYb+cxF78X1h5HJMfD/2xovarBm4p0EjG2H
cgaqRmlekoKsv0qOyfcVANdX0+BUVcsaW0q9Wm4jj2EISb5J4carWB1HfeB3M2OqOmxaZa3/NGox
+IaV3RT6bBofgEvCxlcGihYhtTUlNQi18K2wRDBLEqnsDAciG/fElqGyBQHXc0K8DO48+mq+GMuU
TIZ7Vle3MQtDX6o/O4bhgW5NQRVbIfPX+0gdc7eXw+9WF360iMTFMTRxKuXNe4KexxYsims1Z5XW
GPRBSWwcRETlPgfEUywVD6JsgujQw7epIHs9Hc3Sn1umBOTJJUyUJnXXkoXo9oUR5Fg7rVJ5DqOI
KD2yrmtlwXSlm5FLqLvkVlbCqUC3GidEN2Yhy1REoaAKCRwt59wD58xyQpEvxpJijlHYeGTtfdoO
X7DHeSqSZUq10LB2kpOpPoZlbXBS+GbKUCQZvFV8XduEEX7SbFZj2IY1QU+rNSabzds1oiI70sDr
8/Rl1duIg420O6mkhrZkBhGrTJmeOHoq7tgIc+PlM+IsaTlJjCh8ZGRP2gxMauryZ00nTDuhsrIL
jaLZqsmVTQqipbJcv62C+r6IOFaI45APZGUQHqkCKpbJsWTuPLlLuPlhle3pLfzR0kV027YhrHFR
tR3DaUYe0pF4R2XH8pUzfmm+kYjx8jC7b4xHMninebL7FME4+Th+JjEEIooafysF+DoyyBBNv5nW
J6GobtZq7uD39QG+CfHQ1GPj1eoy343iMd0KSYZfLddDwo6UqTaLuJks+UhKH2Za+ONUuQraOXeh
9D4AIqAm1QnWRlkDyXvSAZjpjXrQkpZnULO+GVHfP4Fv0a56PG5he9FN7sLA0qbskSRpFqstiOXT
BP6KwXKd7mSBffIkUsQX6jISEspIg7hEfyj2CC3rU9fsSkt7IiLkQye/LDAXI2iy3rjWFV4H5vQ+
+fQgX3Mai0KmfQJEe03W8VgMyvxQsDIkEq1/XCMhPMZqaZ7IG6O+Ig9DscLdOqjWrjYolOqiSxk5
KfTB4NGGosZ4lDRe1ems838NLw2JVdYgPeXhNHtw/134LwdhVKMHqDk/A/BKl6aZbL1qvmiDOe0W
WWk8sS6+SnxLAUO8LlAEk7zyGB9crYjPcrSGDqYXmD4QROokcYbMbFi4z3clBdchLpm8qNZLtS07
Qjl6V+bqpZhayWa5FgVUpV9yxW+DRHp0zKJgZYS/YdenRulhd1NYzUp3YlSLu9IoZpcKsA8ScvOk
0ctjYvlKSwU0D9UAt5rlWIyaHDIrRFbBbIlACYJAisrvyhi+cKNkO3LZz1qlmydi7AKiffN9a5Kf
V5EtlseVspMlrE+Kxg3NDokE0xgf2xDX0Ov4dLskVMIpB3LBJtHsmFkN4JMb5ZN9dO+wHryZnMU7
xSQrdNGb2hG7Fv1hiVMw1ZdLkQvYJyHoei3Ty0Sr2XDN6i2Sip2u0IkWTQZRsXW1hNNtUCl+lrCg
2lIb2YvI86LolXZDYt0PrSYewkghwnM2dQ9hqtM1BbyUafPoZwe0OhHWHaOwq3JgLck+XIoLmRQs
Ll1wCYZPTMRbOPKXixFHkNBSozPI9iInJ/H0LEUZ6GZan+/XkWd7aMeQ7ZhCUkMzEYQq1AWE38QH
BZcc1zn7zBTu/XM9kBQvUopUbG4cyFJc+mvGvMAg6REsg7LXykjyZbEdnHFFHmVhBsNalB4zoycf
un1tjQIM67YbVEUC3bQw/bMkS2PXk/I5g08KBnMFHUAk2Iz11u27ZUfQdH5qt7BHEjIN7JpxtBeE
THgIm52Z4bxPDDaGKtoR3TBap/zZsuKjuVZPFdQoF4kKJl8B/aeuyUFNGg1/patAAiQpilzeqGcc
NW4DYTAStmd42uLJ8hY2a33XNU6s1zxD456ysEvwgwrQ0Gc4S0hzMNCCdlQqc9inGQ2VQFsUyazE
BXRKDrNxGgQM7T7xm0EbGaont5l1MBkY3yGiehRRpdlVIl/ySRV8s6eCS+Um3EkEyuuvoPMkj/lM
cSIVjK+YvtFl4w1ULdEPW+1PQ8KIl5pIBiVSBpMiYgOSbNdGh5Lamg5coJcxJ2uPtvSqEbHAtr47
yS0clVyPkNAO9WnU2/PYABlTKuKAxiq/NHgfSYqWYBLL5DH2aMkJbJ9HVx8J/AJyEnN5LRJB1c2T
sfBSMYX8qRaHeqOiMS/HSLZ2oIMgLnHbj9p6GXjk0NP0B3VDuNTd2NqrZZJ7tEQs1ZKBiPM6iOQ+
UKxGpsPFwchAgiDlerM/tRnxrCrYUStCdrWFQdnA90+41SMnlYrKW1JjuYMCRdEZdqZnDs0J1ULv
lep6J+glhDC6MEeWa4QNRl86FqzFSwvhcjcS+gs3xZjdPu1pQRUzPGTjMwFAHaZyoxJSdw7Fzjdm
FCTxaNjD0Ci+rDJ2X2Y2OfXIzsQsxvsIqeBDYcnHrOVxa6SURAzRcup5wCs/viQ8fI4YaSvGUAKu
I+s4zdaTtqaf0hAH1IUDV2/69ze/Hxv/83/4/RiRvDhWFfJlTEixHijml3ljPyS/JIpfAMTvu78f
/H3TGKTHdZ1OpFFbtjucS/vwn6hfYZX6f/Bk//ogqYvtoeHuyqm0eTeVYbh0Ic+zuGfJTqAL/TdZ
Uq0dZluW6fbVinI9hhXXZPbLbP79zvHvj/P7rliUxR7vARcIfuO/3jTjAqb6r383FurQRE+//iJN
r5p4j62m8VUNjJ4gQ4naKNR//Q/ixmXv5dp0fqHNvz+t9Bv38Pvu75tfkrMxjKexSVLKerDEhUxG
TLE97BMv/7zIluAXIc1a9aHJiPL9xQFbGdo9HbbT73/7/RCQiMrvIvVBLcjMzDQ4Y1GWVfuECWvP
EH4tdpUC/nUMWbM2RfShr9r376f/EoJr1Wx3UvnYEbdtyDBkIeMiefhV2f3/cLrH/z6cDlalhZj2
/27hufxM/yv4KEh5Tdqfv9t4/vGZ/7DxGOK/6ZKEW0fdzDz/tPAY8r9pmknAHDlzIDB/NdT/28Kj
/ZsCiRKAqUHQ3Saw/ifwkmQ6gnIxAyk4FzRcJsr/i4VH+8+ick01DeSTClYlUxRxZ+j/In1WBX2O
GoyJoIA7hD/6WSliz6RveGpOOWsCZ5X9xjiEsreNjB77D/Ureuyf0T5y4S3WLlz8eeWqeunr48Bd
o8NG21FWaS3BkQGh04VAxWjHTxy8DfEw4X2+K1zZLz+AakJ2AAhQsDh4kr6bo+UaewuA7/8g75Y2
CehfYuR//I4WqEfA/gb/2CSkfzMutKG8SHJhrgGAhedBku7jATmiqdylEz69dvgjCPg96yx5I8T0
/m9PiLv/+C5/NwWp1vYI/ut3x5BkgrbBmKMp//LdceDjioiUNTCfrOko/qnu2yth7+J77xd/yPzb
yBB/jAf1vgpdrlHqvQdu77P1wBqF/WrtqTepPUun5iB/FJd1n92ywe0u+HWm21A7nZdclg+mxOwf
tAcDrWLqVsH8VT3HJ+VO3NUmqb26Dv15fc5+MtQ3d+obq2TGbAS38DlnsjlWw4akYw/vzVPxNHaO
QOEFxcnwMBUrqJRqB9rR2jgR68JTcZp88RuSsBIAoDQbF7IGo17TbR+ai5Q50rHbmQfFLd6rJ4lc
9q/0kV/Hn1/KP+sOrzEFzBlfFIoZ2R4/IjOYTsM19ejd0p8lKNzBXfGIhXZW23/kY0M/SvRpKjCT
s7vPFcigYQtu8dmx5lVdYc+UhmtE9tonpKXg6GRk0ZS5jxsG6ilk7JLelruVcHDisJ3WfKxu2U+E
/IoQr3P1qO3We5O0NBqMR8ZvVUo/b0en5bX80P0pozOwtT8EGRssrPajBPPdYwwXRcFo+hOKMi71
iLw5OyMrHNlPwXP6vOK/yGGJiTdV9JfBNm7t+3TUP6u78NpXF/kBprYJ6BvCPqoj+tf7ZCdcisN0
iQ7jGkR3pA9XDutl9MyKU3/kh4YI49iOb3Slf1Iv8uXBL1rUtjb58qmXwZAlzo9MJyd8ZfxYV3fJ
Yx+fzaPKaBaDv+4wuPbK47pTfSQfnWOlXlLa2pv0HZ5r2dbP6yt6AcstrsBM3+OzfFbwYu272qX0
XSWafTtc7XRnnGZA1+yyj+YLDO6SKRLShJ/2hix3vsgIn6/iG7N67T7aG63NRFJJnEpGleZYjyzb
DbY4PbvrU8OSM0g/hn3rFFf5XoL2/BR96pehO/aCnbyET+ZtZbRwYYwy9u6g2cpevxRX5mG9Vygn
A8a1J6DmDcrPiTxIJw2aIH+1XM4TnKyDk56tO+uZYWoFwqZ2Zq93Cl4ddv4zXlQezaOcPqaV01wx
7l673GfQJJJYmdhGdpheIdcYNwQXA0GBNlCo3Os/9CBxc4junhU7K5WYU/nWTTtEgx2fu9phia5N
e8kjJVD/gqm5/YK6X3rGnnFqRAonlHP4WuclCOuAtqN12GEXzrCPz1kKGo4zENEVfQqCbsYZpDyM
TJ8AYXznT7HH4vUta+18h40smGnQbH23xI62T5/698UNliDGrOYIqE8iJ7oavUsvqz2GH90fAUpT
a8vncdwvL4BpPBDr1m0IUfTZwm5pyXOyZ9J8HDg15lUZnqzbeO7fCObWbeNtuRdfRJe5HmDhe+na
Tv/D4fwv9gwifCSZExpTICI+RfpXC4Scr6Y26QTEdVHvlhYCtsJ4MZPO/e+P4f9yCG/fRsN9iUtA
N+V/dQm0xNgPYig1gSZNj9u3sJZ5v0TzD00lTXPRO+LacMX/sxb4Pxz9svxfb1cGl7IITUvH6UEn
tRlA/nbzsM2h+7WYgEhC8UIZF9J5l2lQzxFuewZh75LWAWPP/bB+ppJXXcn8qJSpJGq8c0ZD0CH4
LY9VCBN2NWVeajmRVYNWElJMjF42zNcZNp2D8K7zJWXRnERMSJKfZRP6hVT7K0sGUk27Sz9zZCDS
cK1KPUK6Ta9kRDcndVoA76TGAQEVlXf3LNdI+oC6NiB/QAznZQWtxlzvGaGHPs9yhuVLICOFXczq
qdeM4SHSOvls5eWxSZFJFpkh0DtH9d7quxN54Mlu2fQAoVi/WWikQernUYHrSfsaUA83JVJrxrME
YG9j5cKvmv4gFpm0U8R1bwzl6utZWtssInaCvjkrt57PElCSTTmvDfJSk5JfgT97z3HAutwCSAJz
F2xs0YCttF5kTAIuDMYtmCf5M7Q9uo+p7YiVEh8yPVTPydjQz686QwjaOrvSBJLRlkBr2pueJxlR
vIU/J02M3KNU+CHNP/IjqnvO1BJUAE+5kDQx3A5AsBlpCURKq+REg5csfUHOYtQnonHuO+Ocqmvp
GuK0SUXV69KSLq8L6udkzSqwYk/NibgJByMPxlEWSN3WyDpkHzNP6Z1SCV+4WIVDqa2PmvwR8fOy
iSq+20oNA63Wuc9W+ZqO/TkWELv0la75aMOfh0RbEbZwUSBIgWRBkTB21GjtRhrXdWZ40YNYt06a
SRfRjANh0e6k+Zs10f1aC8oOh8oL1KHnes4/4itWy8Lr5u5+jsuHNIwe5aT7TlmI2StP4FUdNrH9
y/a+iklgSkyGiULqawVugXmVXE0kvjvE64rkZiqtwdOAT8CJkF1VBqBUpCmz6RTcRK09kUp6FgSw
26rFX3qbJ6eVwOpDZfZRYSJGeuQg1Ojsdpiey83TZuL3mHEq+cL8s/BUF4X8ca7l79BYyHQp4bBb
BJMw0ROygfyBaGi5KPQ70UCutHAz9Bf0jAzQtkRjdtrrGXaIW+N3GqYHIuUI0ov5OTK3hkKoEgVR
ikQu8xliKPhz/oNTzDdUYmFjzZ0AHbdIonqzCdQ7HQpngeZj3EiTFfqurHFNAmQ1KWQfabCk2Q9t
gvM6QR/8ro2MflrRzii8Su0njT/W+WEdNVeZxyezm06WEu9NQ/RxqTgbFbxjKdxRoo1zoh8Lo9WP
CszWXVIU1yXW2JJFoSF7RJpxabSDcgpZzRBsblxWBiJEFO61XiVMuCY3aCmlZi/r5YI8YQiI3VWJ
GwXFBO+kvWdPEKL3YIo2Z0SwYAiQDoCZpUPNyWfXSPtcc5SjYAEpLg3IB7OQMWON0NCUxASKKTFu
24L19w1qRPmASJqaTbb6eNf05l3YAzAFxdm5qYQJT122PUgsAvxWp+xg6B8pSSiV/fuhxHwpwY0x
6ihyxuf8T1psZf/x3ih/8YpIj6tWao4RESLEunL0opb4rrhH24maMw8P8SD/NJEs+LLMouQOm+pi
i9f1vpsAlTmUAIzd3e7MKoHM+R20M0rG8E1+WgP5La29zm3P+Xk+Sx/IQ7tjhyjccq27lezQzsne
lgde+80J2Nz8hxbdG6kQTsrFfLOrG0p18Q0kkXqNP7qT6s/nAez4pfosjpTsqNeYYrzyN9JfzSNu
q0B1E9U2DM75q1FD5IO67zByRaGTkrcBVVB1WV8aF/EOfJpEeZq5rX6gnGWHBsTTJIL5xrwustkw
tm8SbgvjRPQJn8au3GDxY2uf5p35be6bn2R8i1dWAq6K0HHgE8c/DdzS5+kkA4pb2JoBjKLqcTI0
3BdrZzxXjxTy0Z1pz8/GztiJ12TH2NTgEispNJQ/+fua7krH/Fzf09U28DV4lUylbS/cTVx5sHmO
fQBBFcb7eJRn4gIP+cgBarE5uRAC0mo7HdN85kWyv0wBHIBNI8fQHUskPi0m57za+iOJryK+BlTx
qNsZbKJ7sevGS4geMbf6XIDAcKdJrL3d7NZwNh0Lj8BR00cYaEwcCNwnDqj9uWFe7US1F70w76xZ
MtrmxeQnVyhCCc9uX+V6p0h+OTlIIhim5qyDyBa/ygcz2fPmDN2NaQ3zTs30zcZm1/bKY5zx+gI8
gwhcQfznmDpUG5+8khTxx+gtONCAgXnJreLRorr8gaqttMf2syIC4JMv080eBLOZY5wh0iEDBBgF
enk/jfvZehMuHGHWBSu1/ibU3hjwtCiEPQ+xwR41ejAu6vfYc/oxU7VBnrcwZXtkoNSM5qNxKeGb
obZLjvq35gm39Tm80j91by1aifK+f5xbl+8dvVP6vpanej9iuYKk6ag/ip9c9HPxMVQOQ9P+ZXpi
Vs0MzLrwsoHxUwXm5OilUz3VfvuAGIUQHPONV4DyWdCspe4oOWwBrJ5202meWEOornbJnjRK1dWV
ge6knlV7odu+MDONpgA9HypJup/hTBwEr0lKKMGbmeuK9mO7aQ1to9k1T5tCPNrza/Klx/Gukl6r
yilN2zRPkeYiucbGwYNo0Ehe8KVpJ6nxcLodTDpQ6CEVfymfr9FkLn8gfIjhM1HySFwK3dEz+BRH
4VNFQ30fScB4HLy2DYXYxbourMWBcs3neT+esg5Zsc8zdzOU2ECCjwOwzwOoonMauVQ2+TeDvvRV
tE75KSwDels9dEqK7XJffUKrJKAKmym1SWQbrzyv8IbOSIAHgqdsIZA5M4bP1FMDCBndKQ7K2TbQ
Qr2SPIcM+7w1YJM3PyfAoa/9LizIhXIzxe6IjI+ZYtuC6UBwhJ2JBmI6NTTkpQuxkGcNLSpzAS9/
b1kFTQgynPhGR05sbPY47qjyrEfTcoaXigpn3pmOsu8c6ZVdzU5/yncMc96ISFm5Pvb5OfGVp5K5
gmecjghM14ep8OY7tmPNXX6jn3nr/XTPHlA9ZxxjqPNdgimMb7ToUVBcVL7u+Aqc/53f4Uani0sy
Poy7cWWfyG+dF+7qWfuqcudrJDlL66C4LitfvIT3PfslZ6Crq53JpS3v77ur8NYctQfizvpX84Ye
+T3ed0f2YR5lwi2cPQtsKaf2+JBCsNmtHPp7/Oqfslc8c4X2dyWxn6fZry7Rpf2CR435TD5niWNd
BcjalFtP9efgamdOWPVRuSRP2REYtnyIlAOupRB/5WIvYpBnp7rf44zWb+rZeKieC9i0Cg5ct4zc
kGedFoAoy31opcd2L71iGF6vtHQXbhhGIfSIyWdvMatml+GhmuoM1xiQUDtF4dbhgce9cNXX5gi1
sIYU+SopnsKq9Gpe2Dy2oJiFHflisRDMks/fCeMUv0uV3cT5VAHOTXEQkmPjhINfIkSz2YhjTqGr
lL675pOqwiKaoz+pt/hRsBWEt755k3fWA3A3Iuc2cTlrko3g6SReO9jtni0Ouuj5lAQIA0zr0lxw
6YnqBa4lTgbzD+Ejyp6nXfSyfhWX32OOzMFD8c50BTiz9F5EAWURq7Q7ZuKH7BYlB0X6jAUnNW/R
dE7eJwqv/LiCvsXL1h9NwI+5fubwR8MVZcdwwsXHM134Y49s+gyvSu84fyziJHLrMTsA/vdAYb4I
Fk45ezrnb0wglFfpygBkJAXtynLTb24Su0vquVv0zr3EYaAoH9boD+fxWt0nnf3v7J3HcuxY2l3f
RXN0wONgoEl6Q5f05ARB8pJwBx44OMDTa4Hdv6r/ig4pNNegspLMyyTTAZ/Ze23vq9/FuAZeTJOU
uY0PZI8nYFxlnMo4Psa0gvEKObJ80vUT1vrZX+fePuTcUu04qSCoCd+ydxZI+a1NXXrRr1H0YCDe
pQA9OrxjM3IA2g2iDxaz7+jMchQ2qJs/m6fqvYqu3Oc6vc/uBGtS7+Adsrel8AR88KFR3qN+STcs
0tka387OYeZE8WId6p27H1DcrPCyNAdz3x9pT4drot6Tdo9pYPgW3qYvsR9vyJYxs9XwJh7M+SZ6
KA/BNnobvvt6VVMFPCokWaC4MVzhE70xt8VTYK6ju+riruP7+moJIP9gVdv8OLvhvWa+8YPR/sN2
LgXmb5o6QBrXqCFQHFCEP3DOSy/hekKzsffSI6Hd2+ndBQb4xFHdIfmFe2U2dpOf2wfos5xFgDY8
+4wp2e/dMlD6cHbmN1+gvh/jIz4WBEyu3iP2ybBkW+voEQ1Refbua4Yl6Jjlpfh2WC+qbfHtBezu
L3N4zq0d3pdy5wQ3yMswYfnHiNPiZL6DoaNV+FSzSXNiEtn6itd2Ay94hfew6vCSM8GisR3h/jSj
vc5RuEhKoCZtadTxkqBHzSLGanjO3GuIkvIVwnN03To/XfvVEgZ0x2NimU0seXSMv6lhytuWIuGC
2yTCLkGVcApwzrRbtCn1WzZQ467cb/ItQGqjMO956z+N+Yr3cfLIuupP8DW+s9/K4/X82XzTNYbd
pkKcg1V8pznRjPTMJ2bJ3kus4TFxFlojVzjN19OmuCr2BdXlZkREeZNTZrQwg909wGQEzvW5V6vm
JmWbiy9r5/4xj5SICJaJFzy7182BgR+Hl2Yb38i38piRKL/uPpFBBow1H1HiYq0fV5wpbsW+uRHi
DGDiW32LG96VBsyEx/k6uS6/wsf4tr+Gsex+hsf0ub0CCMP8vHkGNjaVP9Z8N3mrUpIjiLbiSDJ5
SujmVyD2NWsKtIQwPsngKdhp65SMQiVivB96Ms+z7fI868aLTwAGUaoG5nmMpXXWvzdYZn+N+c7Y
mx1cc3Dk3Qo+FRDY5eL33/1e+/0xNCocyPMcnWQ1WOdQpxZWzuUfgt6qT9F0J2P0s0WWXDoT/Z6n
HWxRJvozjjP4YdyNMFubbR7PV+3Eeo+kz9pkML9XiVgHXnYbJ1g0sSYRVl9b6QYA7CUNk7PvCf62
EP6w4RbmDq+Qd5jBcSxhz+6mz2v80yovmB8h8iHsYJfaGRWVERAdOJkY9ES7yluTYRScEJzJSYzN
s3+zcp/swqEbH6yCaKqilLvGZsIOBg0ZD4st8g4zTSfcPiBhQ+UcEUeTuJy4jBpIgLMJUG+CJpY2
rsyg3Y4Sl7W2owJJiU6eQSJ4jeuujSywiHjCcKacqN01Hrj+puRUWDVVf49iIxKYYENApatWxzRr
2qVd68azO3BeB6XCIEWM52TJFovYgyrTiq6TznlDnKoW49spG3JAvxOTTNfI7mvkt6IOIKcvApfm
rBwTDYvsqR+pkMcqusg0ekeY3J16zH4K0fTKzzj+dTPm2nw3xlV7gkh7zOMz/fVdX5sA5SFjbia7
YKWfInUNcdQzW3SP8Rg+JUWAbY4clUSJE1qjq6jWr35e2hB30QYUvX8XZR9yaEkOCq1vIpdpyxTI
TTVl2d6McJkxAMkGV765gmaFbJMQDXKN03vuATpH+n6OLwWwl9dieO2MCsmL2b+VS0SdRcRYFj02
3g9xVMioY/kMCYLzapNrZmrhT1MGZ6tjCW8YEZOTkr+hmIBMa3c72sKg9Z1fDDLGDr0GM9KYyc8c
eYyR6IYEoLZkVGBCmOU1w/zUBK44DJnRrRtDMPv2RzYM8fgyLb/MtulOyaSww6hgAk0OVTuHW5/4
Spe0pTWOEZPwSPtg1ovpwAn3c05mY45BEG0Fpu2XsTFeFKSKxdKjQodpo6pe+p5m7Pdni8z7McUx
t2oO1hC04Xvgtte0/FLcSt9skJ+Yj73pvpY6P6DBxR6wgE7NhrPONIfPHJWT1SBi/oLgy4q6l8ob
T0lBQ1yXlKhO1T+VDZLc0kU2EYzhJ3ZcK40+XZ/SOFXDGaUHC7OCDYKL7cZ9C6X12g5MHBfFUYeB
cp2P0xXitV1c0zLYCSuUrEmDbSrl3mqL+HifeCyVqomOLk+afWWlNDMYmKH9XIj3fjYykLAKxfI2
MN/yevzMYEJQFUdEHjAPKvqjl/an1oa1HWaY89zsiZwIMnMcDinSpFtOCBKCNTdve5SW5JoilxFp
46/CMvUJYucEEIA80C5+X2ev6EuzXplryzAvONPwIYT92kgfoyT78ACkMn0KSLXu+6MtnXzvdDXn
RYzoQFqYWxixUx67holeygaRQ+TWmdBRt2j/TYd9WzzUtyIsL+nYPlkNim+FEAgzpUVCWX8fjh26
B3N8Klw0camNxiZH17GCcwGNuydrtmKdbAboAidGsEB/aqu6ODy1vDvt8tC6lLRe63YrlQ8vWUVI
biTZxXAML67C5tkRtGhWmb0Ffcj6KoumG5Rf6ywWmI2zq9nvNkQZ5jtyZPdVRS+tFcY+D9vAJssn
+7ZmD2iYZKr5ISgOYF6Y7Wast7l+yAR6dEuGH42kc62SAoseZyTFa0W+bruaNAlPQFxuasYMfR99
J0SrOXBf6ypDZDNhuPcJNdtCg2eX7upTp06Y1t8TTSFb92+mf46t+oa9xqEO0OGKvvsONYv7otuY
RL4iW7uuJofZTBFfr+/B+RyLpnkwQ3Gj63avRp9NW2+ORzAmf2p5CifzI44LTqflYIASwppsdKD9
AN6+gc7qcra/rZdcy0qRmgE510WHuJrePvwpnNYeoQPpwgEh64LqzLCvcAFj1jaWXhUjayoA2ORZ
ejGRWnnSKw5Ow9pXVwQEV+FD3GbFToIgWQ05pJRuPvY+yYRZa56r1iCQzZT3WvVvqs4adDAz5Ykd
0yxTExWlulSG8aHVgMzOuY1VCXnZu0UWFfNqDAv0iVYS2I4wyAVGho9Az+NLv7DbQ5QTa0MaIosz
giUBzgeotYunSo98q2as1o7qTBjxk4myqyOAMcfDsW9GCWZoHJn+KnvfcTTDiZsvSGPnxprtZ4ka
bE/84bCaMaV65fwxe+kZIZFxzEzrUghqUNnXT6OWNNF+/6AdJrjRGFwG3qfryeUAb4d7x+3yjRgk
fRO71tilrVKBt++iepc3Drm39cEB3ZTWDPocie87tcqjI+uzEumDweN/Thme51X+SnhMwpl48Vlz
IrNKkr7KEHOOix6aRKdqZTsFI+TM4TjVuukuqWnsQYDTYEbkTqTGUB0XpekwpyXqsyzdRaVStzmJ
cyojwQj3D25+GzvfPFrEhoJomhgAEeBAa+jDl8/DbI3bQK6rOj/OpnUoKkHwcj9shQHKgiADkhQQ
q/uz3owoNjZjMuEGtCGgm7z+fjQv1jg86YhYcO8ad5ML2tGr3WzTCkSqRAfumioo99lo/4yNYowL
VmZ8VIbpbaFarpspo3XohuvOTiAwK5SHLtFWon/oCsFcs2+P0SAOOEmYQbTeZYR1sqnn4QjU4Cbn
KVqnUXBVk2u2ARaSZiytpEwfGlgyq6bzXpDEemszL97yyMSBnUx7D+ACzo6XwIwZ9Cm985yReNSw
K44qxiVKCtO6y4yNZzk5Sxpiky2XfMNBjrvKsl+JgkEt7zMTEMvM2rPlPXalc1LPD9AFXSpd13O3
5E9RAbjjIzZdeO3C+jMUQ3vtEi7CHL9eQW5qdirq74HpVDL49O3U3HSlT+DZ9JNVMaZAX4lVxDNU
uYuthfmaZVCxpW4CKwCySqP5VAfNVwAXg9eStwSklGLTa/yc+c4q8APbiqS40raeInOIr9RAo+Ci
jqgiFNoySx/yIht2LGjQrgtUQQ2r7FwhgZh3KSa9jWajMY3MNWKsg6QFoMCw6utgYesM4SUi8nbd
T/O8T0t1q5wd1jv28sng7Oe2dE9dMbqn32t/+xKbG0lcFY1rk3+mbIa2ltMsrMnk3y9+vyfaKdym
ZvyOp6wgNICLRvEJ4IBlbYuaqi2y7DdzIG+n88svr0LIGeahvVGmYa7MJu5PXqKY8CXoymNCPlcZ
GT4brYwtoipmmpLODUvNCRZZBSQUU8OSpZY38l8Xw1RfjIJ4y3mJV+uyqS1Xtldh000IXvu9KEv0
J/1bSHrFiezgf12kyAvc2WuO2aJD/EuMCC6nJ27LvC9GwVQMHMOdGY32XmH4vZJN7v4TZvj/RYL/
N5GgazsIzv63MGDz0X/8C+h981F8/8//cYun579pA//5A/+F+Db/4Vnsx4CPBp4V/ir9/oX4Fu4/
IO3a3Ernhs5vgWz+lz7Q+kcYIBsMHVC8/G8RHixi5QSCuPiHEwamJVyALtavqvD/AfHt/l0fGISh
JZBOBMDELZjif4PORqMRq6T0vGNJqg8ah4ncV00x5XWrooi9T2eYmL99CmXd1yEthwyxiKhOvDYh
MxPPddW6H+MIuoc6NvGEtZvbQyebd7lQd7IqPJoTHZ2qAA1iiZjMC9tLbeHLo7JaJDOFvZ4jtq5O
wfAgTULoizdVb+frSXIK9yiAczPZBjhlVt0jfCg5zcmhsAApga06Wd1gb//t1ftPso7/8JTYJs85
z4qNUeqXffpvoo5wEG1kjYSLkcsbIjVPcQZLAK91OjENMTjsMlgn8Cza6tm5Ib3gYM/5u2H5HgN/
5kMTj7SvmdgMYcmjia/CmuyrDtuEnVf+TiiYTHHov06BXx//z3877ND/zrpFauM4HqoUgPEstn3X
+ZvgM0psiSU6bY5RHL0WTYTAzCkuhfZNGoew2k+zdVuOL2Ua4E+pKdSboBmPbiteqswYaVBiB86B
hA0ySk4Llb31x+kwEOfg68xaZYG3sbuULqT5VHUdbBybEyVEEDYYicZ/Lc8OpfeqyGbGXvOF4QjT
EqP9LjwK8Trqz41M0XVV+kzo8ouLCiAfXaypWrzC63gKahhLVWodTfCXK2ZxFofosy/u4oQ8sa4e
hl0a5k/zlVQELhnKPhYGZ5hUMGc1uq0C9EX1DWYHqoc5u59kCjWrxFdfU8kAUTA95+cwTd9SlbQA
PEh+tHwVrvz+j50kzNzY9wm6hGMsKRcTMpel6780I62z1TX4L3KqduO5bti/IOP46oec4ibovdtE
DofADqa1qSiM+ijhLDeYVwwGkZgliiWfGRwp/B5Lm76g1ZRjPXfC1h140OBeKBC+8ERD4RrZv2RM
ucLJ+sinR60ognPtfojkaDEkWUVNf5d6qP/MGhIBAS2rvOgAw4tdLLO3ecbuGpEIVbUuO1J3SVMu
uuvGBQhmJjBzvNkGR1B+zPkkwKohzyd8ioKpfa09NlIVyJB1M2i9bSqW5K7Y9JDGCrJn10WPKNjL
0C2mUoBFi4ZmbTH2j6yrmLy4Cx4bQcN1kMy3lkFOMTP5lEqfiqD/jJhsegkcx35GpZiWH4ZfaO5y
DDaRqUhdr+ZLLNAST/X0VqgnuBLNWjblcz25723ffQay2Wbu8BoILVaqL/90dBt20oK0S9NbnB9s
TAb1gsvqbWZj67KJ6YEWrGdj3saCjY0bnevZZFTAdCBI8ZtW9nVj4g+tMnufTqyz85bhfW3hjK8t
FCfLqJBEpGnVuNPRTJrdnDCP7xXkmWGf2P1VUrX73sAhpYF85e1XYF+cUAFvL55AEkj0ffrDsDzG
a8Mpd7LtzEqkEgwgKjQdGjODjtn+Yv57x4IlwUgM6HJLREpVsnZN90XkwaPM05NrzFdZnZjbRGdo
9bLYxH2Gqb2YblVa3Wd+9wEZ8i2RCkWP3EHxYHubDO+9ODjkIa6qwIfIJw6dZaFOCiMLXxKU0jDi
wOo/zhVRbIH87IT4ifhbWjmdGH98GHjd1jbBfpuAhXmnw7tUea8Zr6eVJbd5lJ7zJtv3bfOEbZd6
Kr6D4/sVeTyA0v1wp7HdB1aOTCC6F1kNcoAam9aCxaZ3L11mmXgiALoAxojpQdZzofZFbH2XfPJW
ImGeq1z5BEh755sQRTIfJZZnpgslEhwB3N9V2pnLXqy6D3q5s/Kc+yC5l6MGU+VaOrdVCV2LXpd7
vkyBuEt1fllsd4yVaKkRk9b4hSdviLfgGzlch9tq7G6mlG7Rj2F7ORWEkAi3FoyflYw+ba+4MsoE
gARjTH/ST7WEw8CkDHPLaLI5WH5vjoEpYvpKeX+IZyZ+OewgPt9ThyQCZ+e5LdIj4YJbhGPwlNBd
u/GbaqqJIab+lgUjyCZi0WKgjumJCK+ty3JDFgavOXUnesNPu4/uY19uOkBQqzRCKCXEu9DOVSzO
Eai2LoyR+6nX+TiZE90LuGgOvftKzgT8hATGMO5djQabHrP295WNPTbwGeWnCcStwU8eo9GzDswy
j7DUQZz1fojXb+FOjrdm2B7L3npxvK2btWQ4BMGNH1Qvcdie89R77SWHMDHDJfQ/TPSBG0Lmr2gq
UROHRIZCkUmyBEVf2bFTGthFDH3w2LVqESIl63GasyODXn8dcHoj6DJFYeQ8O2lykNJi1V3a485x
nVvwh89Rou/8AOFOXAbPFgO0LO9YKgeoDQbnj9OVq6ov4R9ypY3SAu8nZrLlpils7hE1XZHowzlQ
IE1InHebmdxcQwvOaI6SkBWD4ZI0pIsKNSQINj+ngQFP9aOd4eKnIRCS4tM3tXnSbQb92vevALdw
ak91u6scVe/sybuNe9dnRlzQmw2PGmc9e9OJ4wvnnglVtJdbX0WDqMWJqk1Az8Ri3nvLdYd0K7I/
aiN6aZPh2omGkOVxhUM9Npka+EtS3XURpPT1yAZBhk3GepjQ44STi+I73yP8fMg8vTFE8Er7G9I/
h8nmPavTj6mYt4PvOR8ehUjWJ7sW5MsqIshiXad9uc1bxCQC4dvMdqqpmVvPggdoOujrw2USMRIC
mvYtOQg+xD309OQ2EjtYO/1tYrNSEkAcrv0SzGXfxX9mYT42mmU+j0Gvlje8AYJ9HbB0HUyyqLwQ
67lffZOqiQDaqlgwOR2xfhlubVCHMZslgsujrfAe+zil+4yOgZZq1RbBnemOvNju+GdOkQw19rS3
J/spabty7xrxwMGlWQ9B8DiyCstjcQJtc6PZ5CU1aBcioSPk74LjVjT3H9L3573HW+J658nsGnbJ
yyzYkVdV4a8Yd429+yC1twn6vH9bnro+yhgX8nqMnvcaN8MfgiyJ/UrM1zEYV55RojlygxeGaA9F
wIxl6K1th0wlaO0aJWHKFlH+ITrW3NRU233qAWGF6x5K424c1LvLCRGYl4O0s3yi1ddrJRGFNE31
TBQttj55k/jNcZj8e8Meb7O6nVdp/kj5eTIGzfA29cCkIQ2P5hA086rjp1Zz7D39PjpOj2tA3qxz
J4m+qDk7vruzc1wpmf/dZZr3vA6ea+Adikfoux3EAvcgoht/am6NsOUPJzElgRgSQZ/oW5GygAvl
3aA+Z1Xga82Hbt9C6DV9Z+vXI0SMbjz2xYII1YhC1VhcnIp0Yw71FnGYTcmwrJ/eyLkbgK5YOGtd
vYYhbtMmTwh7xjRY9216gtEE/BjZ6cEgVxavfLVDDNiSy5BicCz6M6TxOxngEjEW7mhT2t2mtp2T
hd112xZy4w2qvspd+Wix79gRw8LIz3W+RJ+x6is0+9h53M9p8WQbA7WCkbL+cMVjlic+MmLml/3Q
r5kqAg1clyVah8jL9kMFCi60RmC85QCbK/xO4zbalrMZI3LjiYc4kl5N9mxv8m5RC9SM2YqovWHe
bt6XpeZEGKeXpsiNPbMoA/yJi0a7GLp1jeVBdkcdd0j8GHl1UevAt2RnqG1M2SaKtUIy6WsC4yxd
D48B4GSmnaS3yKi4DormIWEAukGv2m9UkpwHaRv7zuPjYTQssXwwjGsZJfLQszBku89qCyalR/W0
sG/UcmEuKJy/vvy9Zk3+ufXHdP9742jksNpgNG5+b/znDzh3sp01lRGBuX/dxe+1yQT0Fyjjrhnc
+lSNZgiwBAma7eyTePaPuKstlnwp5k1GlYCybFj6wC4g3S4X9vIH/d7R75e1tu/KLFO7hjyuk1Zt
gAhhuZqbEf1FVDM4E2/aI9O7TBwEWN7IajqzjWNtg9ZpGWQ7AaqylDEsxpbQRUIXgqPqy4eArc4A
FObR9WqeluXul7v5vfb7K2IL6e3q95tyiboGfMkgOeLAFBt5UxwmH6ookZa8Xs14lQLsOSoY63g9
gdxkzHPD1jTPUTggiUjEfJOFS8fkeGgQjY61jTufecskt61hJbdaJMgVpiDgONCVW1k3FuMopH1J
RLKeHkHe1jGbmSBChKU5Keiot+8D4sI3bTYkOyoYqjnZoJYdJ28DQw/dvOF6F8+20hOLTRbWwAVQ
XCrMAAWaopRVcFHBymXv21C3jws5NTNv8wTgiCLMSIcMvOIwvUqT9rkvDE2VCMVeouW0iuba7B2c
1QXFgyhKqEhTuDOs2oPuwe/vWIRdjcp7Y77wNbczVM+CKrVro9NgMMmX9TEt0GeixHDvEytjhzGA
9IRMceV3HB9KoH/suFA2dImHDpUTksgQK0mCI8/Ncpx1hXK2TdxeCtdtz7YFB9Ia2wfXsvX1ONNM
QZHtdv0AmcRn1JH4bXwLQJdenZwaenz32Kkou7B2R/HER4ZSo/xU/dWcG+GpcjmBdUZRnkuLSixr
4u4pnlI850ZIdRkYHCgSJV+DIL5AMkJHlmcIy1IVP0Le/HEajt8jrguCIPpjOEZkTajxrckLeHFj
MF/zFhEbYWNDH0l8P/j2ok4JBPlSRnBGjxF62f3U1wxPZPnKFIZ2rw6JGfDVXZ5n4T4f4k+v6qdj
XbmfUgcJoSEq32qfQPq6TzPiAPoUvuuIejFGAjrYS9JBMz0avmFt8hK+jifte2ys4hEId3lk2VNg
o1hY0J1/p/E4oI8lv3ilMirWMhP2Vb1cKNO9m0ZPrZPQIlh57u2nNPDv2GUWh3TQ191k1HfoC27G
zJIHAXTqHOvxCfIsgpeQsM85uBNgMobsvrWc8CqV/iFBDAjzabqfJvSTWetZp7F2X1MfqiSWErUb
PUccE42EbfRjewtfBepL8xpRjeC1MhEwell4lKpiFt/WN8DuWHEVcAV9iaLVc+7iEZ6E0eHEy0PZ
H2RnI4V5tEDjU6P719C041vbRp4dSxsYtYpPqQudLimiP73K63tLE0JSqgDnlosoBzzg0bDmN9Wy
iU77vaHN6jiU+dlRMJQ83rnE8bJcdJ6KVJ2SxEMeN2oAAkn5EsFVuA/KYUP8Q3cea1pQs2BdEfCG
UDNb8aGIzzFTmWDFMwzIvIzGG08zLxG+vqSTFe4qb2ZD7+Yetlj6eIBTiLxgLeJhSYwzMV+9EtN2
IPAFdt/wnckeA4gWb1HhPKuQSkbPLby3qb20vHNhbxUnK64280DUH+vqXU3K/LqYMKpQS9jMIdJ3
J63UPRiOrdGDHCnK+AKj7iZykD+nZV/SgMBqxLnhlMYZghGPzikQt87PsymRYJIhsU8h6zEtZfTS
B5qBAgzbqT/jDxjOsC/K9uKlxV1KSYO6S6D18ieYG0BbaxRHpXlOjOmWejrbVW0pjmRJzPkA78us
FedqYlvjYLqJ2DqdWumy2yvYwaV96N94/shRpi2nvWlGJ3fwyyfPGFnRWEjOX5qWbfigB6hQzXAX
oVUAB/AhC9O7N2M2anNMuHLpoqcAa5gHVOf94mEZ/DHfFE5nbzWc202nxZ+4KKb9PMIm1HLeBN68
s+seHC+VCPsLRmu++8RerT8oT9EeMYHTMgvRRLNoafsSrMkTIJ/rQEWI6/oxOqEuFn19LgiqOs2y
O9tVZ16YWa5Ex5tzVU8jWrKwCUPQplz8XkvTq7rhlGw0BrEz7XJVt1e0wBFnx8Q4wUEkwFUVhyys
EbRC9oHMq5Hsslhnd+kMjG0MEpdk0vyUhjVt2eDZBNugYLJMXD9pDqUG5DDLlH9eTZcYHQoaeSqa
oyhJS7y1JbE3s5gWyDSftaEHl6RzUC4hDXy/sBKkh68nQS6VBMBB6TDE+vdbvxdTFz5rRFc7gD0s
aVlDzicV2Phzf6/mVZMeTYW5q4CLMy0Xv9dsT6P3VQsx6vfrfpLphkCzAkGjKE9uCxzj91pJH06F
7+bVCQO9Q78DjnX5J0OKwqzSeCfbpXBpfIRHNnkfG3Mhcf5+D48XpctfN/uc+7dxl79zmPfXXg6/
+q8bf+/g9+Jv3/vrS9PMEF2ObWavWxbMq79+pAmoZ+MSOfpf//r3Vpao/Mi/XbVqRrYejN3NXz/9
b//o95vC8BU5HY1EE/zfH8HvzX/7FTB+sd3GBFX/3pD8k6uh0fgvT8l/+on/9L2/7tTSfHKRK+zq
pVrkQIjIwgWdFlWpA/WC+IdVVyWoJZabG1fwtI8hDzJr79M4MI+wunuaOi6CKB1ODE8hdvx+LZZv
6g7fFznMFXILiHtoA+Ao+RCmVs1EyFApHv2wqNb28g7gc/UVMvLZeiSzA+s3rOrEWoMb4pYGP2p1
tRO2fAj7+bS4//cGUIWJMIaWoQCLBUYAdXXKXPMdij5o0PFPUlTjzk7WfhxdD3Z9KmF2I9KPOEFO
ns0hA9EV76JVKqnTPfXk5jiV27x+SNOACIH6FsXeJnZCXA4QQqq8WlkqJ2rY/2lhBaj0rgE+jMdy
Ybj6KGm7+FUBY1yxKlhbhfPpd7iRGPhgEGmNj0VQ58+YAghVOBiN/soXyBYIPoIHjIFcpljw2/vp
GlviT+RTAIfWQzm6T+RiPYKHqreDLe5+NwhllDLhleOXgzg7ZoO19u36pXW/hWaS6wl1W0D9tFmI
m0yAzBZhU5L03y4GmMTR5yDJz4URw9iK3+3lMaOwr/HE25Y4o4SMKBATftu46an/skHvUNiwBI/L
ByMndVXDUMH7SE4STjr31vaGZ5b7TsIwXTbPavLuvYq0Gfbe+z41/hDDYC5Uplu70Q/Cmp/ySumD
BZ1+1YbVFSkncOTbk6R2A3SZn+o+ig9FON3Xsa9uyFkKKlBGeYMXAEEcTkKkS53vXDewBzepjxqX
gxpGrqjFIgvSd7ToBkKE4I6IEQjD8zu3FFv4AxGOh8whwmZ2UHwC2HAzyv/YaDA0PE2wB39sWlMW
aWTevk/GuAPSf7SG6KbxID+r8LovGw6T8DXAQZkie0RcBwYbnQ0ilmy6bjwXhLm6boR38NNpE/bv
+CkRLY/G1xiCqFZWvq9itOTZc21nL5rAeYawbNxFnZ2NoSu24ThmVK/pvbDtaCP8+rNycHyEYMMV
B5K9k4GXmwYn3Y0NZlTePeNqtBsUuBFhUxHLpGXltR5qlhAFcOWVW3v64IBHzfGM79yKQj5eGhm/
AozRYHUFogmNBDICQDmJiT0xiEMrcuQXhLotaj84B+FEL0infhKII6d7nMLmup7Fn2CQpB1habM1
OPKoAR6LwtNuoxr5EHJoRoqPwvGnbeBFT2kVYO7snmnKjvQSBAMqXjtiBrFSut5d6vCAaw2nhPCN
c5XIb5yNeZI/VDL8EaPZbFVVn1ASofOaEcJHof3eYUtfuZ3ezHmNs4KJ6tom9XsO/GYF91NvAub3
9kslWftXRcAgSKZsJDooGaZu4ErpKj/kNeha9k/aHYjkm5vzGPC8hXH+OoXmcdDpmkFRvZp5Cmps
lBtdvktOcjt7+azVfkHTcqo962b5L8omNLSUrgw4nW3ec341vJaAcdxFtp/w1mpRdOc4odqKkV0j
mTK0MyfHRdTutout0XQSZDDIRhIEbwWCQtCUA9sbX69bGzYdqwLOZgEOATO+clBX+iE6y8mwtzLm
zC3HkkHxW8e459yRQLKbhYOiV6OnrPIOaWs3bluRv2IInrdO0ZKu0TYPkQww6bnyNiemWETGa6Gx
GMwjnys/YGDnv9sVuuRmeSKtTLH/8oobuhW2WtGDcqf3zgu/WuYhvBrWu9jHrba3EaK3bNbfPXvI
Ns/v0xBWItzTdeTHT8tCmm0Xwt8+6ffCl/t2bNKtX5BZH+Sw68ZG6HUUUdJbObq0YEkFmMbs6Ah0
RmWByy3sl4dPsM9GNFTqreMxyQv2klSmXeLSD2rH5xd6zrrzzLseGs1W+c2X3STdPrOneNuYx45F
WisBn8Yo0h+1+0MyFno+7+wp41YvA/t++USWw7GUVQwgEw8eSOlVEhpfdpJd5RLk9jJPt1VG5hCj
wvO1QCDnKbRrNUzOfUCYhe5rosimr4ZPUMvYmeilZ5Uyuumn9C3SP9oAyJGT10Yu2M1osd41GH3j
C5tNRqem/5MzMtjVNasDJjKQRLFqeXN5oHOC9EEzg15M4JqcUdTuXGawKxzqUG3ZGmf5lyNtuSWX
jolgBkUxjMfL3IqvnGNobXhPQW6di5lPg23Zt0ah9Haw3I++W/xdA4i3vuNvAii+KQ2wI1Hp32Y5
NmuobeFK6H7Dp51n3xfpmhIha35fCveRxdr/Yu/MttxEtq39KucFqBFBz636Lvt02s4bhlv6nqB7
+v+DrLJc+dc+++z7fWEGCKSUJQQRa835TZR3Xp1xoRo5IXxR7zJPe3T5Wa6yEpNk23Wc9j7BeQbZ
lq12SLUfdQq4tAro7CiLCERJxCmevwqH2F1aeBMJmKieUToaRqnfQHqDj1ISeqhuhSCnpFQjBFh1
4wEIR3TKIKmaGBzoaXBYGv7/VeX8O1WOIeW/RXedftTNj/Fv2py3p/3F7TL+8IROvijpuYY1p4xe
2V0W7C4ed4ETUL9jx1WZYyC7cdDMgH5wDBPBzFWZ4/Fqgo6FLkwpiEH/D5Q5c9D1O7KUJ5AEIObw
CJt3TIbjf6eL6FWdZ4ay6kMzcMkNqcFNhM2jHeHqTJZbv24C9Nd5TehQlWHTq21/zlbPUMyB1En8
6jnw2kcVVJQlWrIC8gbUd9Qj9yb6qFkNLlfhOC3iXTOUkuQT+9XMBv/sR+K2LgZrJ8fJOPkWGgxB
AFTl2ZQkP8V9Vp+9hvpAkZk+CxVtZNtlO5OuN2qQ2aYcGeNT9cWX8dfaLWJQPjr6R2y4eTb1c2LB
C3x8yPUabYeUUTBoZK9ER6hpu7DX8Kql5b2bt+2t26XPbok7yepoJlABR5WBp1WIF9Q72jZMPEZi
w/iTugAVHmzGDKJ04CvEr5qn1sQfXim/2QdDRpvc859Vbn4DzPtaGQhhCoFAqWKQhZajIBqE3hu3
kUlBS3W4Aq6EHsXrm5orcqEb8U1MDWDTiBoIQlNQzx+gmYyQlY+QRJ9jCJg7ai3Z1kL47YMM3nhB
nO3roP8wqprAj37v+n2+13teubTxQgUZTtAxmtmohTh1WvApKLn9Mod4ru1ZYOQ8F1VMP4m+QYYg
84Tvmd5ztLdLrl/KZKIVSaiRxdQCy/CfSWrGJ93DE8sVRHips1VDTQmh0nceDmvCBEAadBg20yAn
LAiluTm3ZYWR0zqMDy3RG3yEqPCbtlVrl1ZDEXNjcIZs55S8eOon59SwP7cgdfeGsS76tngsRMTn
RrTqmh5uu+3gG5qZAL8xP6O3ydOLfUJ23ZhmpxfzWEae3Ab2yX3bjgcCCg3G3vDkGhota6jDm6l+
EdrAl4JktOV9GvBSN4MHtVxNLzkgdO706daNGQxMo1M/tVa06smPlIy1Li5h5X1PJIU56uCoLeZ8
hmSkmCT9SU+GrQaxZj92fLwd/R1neAS1bO8oUtFGT06EXtL+6GS7JQuKj5aTLpLGpWvQihhzmB8x
FMo6MR560Sk+MMhP95zDw05Podv6IF0m90TtogXrWB2NEOv/4HHH8bJpR9MK+AYFRwdHF0UaOuAK
DUFvaHfoDT7l010By++c0i1fo2a4NaxpoGWGhWdABpd4DPerPuKc7/qvtv2JxkH3pLSPlgQHx5dK
4URpfKk2DqI6di9YD9JtMoWfFALkk9Eju6nHANwQjoxtRvUyjPXipXKSHYxWm8SVPj8MBV+BXc35
7LJ+CjgVLi5cHwAU7k6i1H/QfUgbtez2NnETBLrqe1JNO4arZJ46WTvdpGniIraasd9aufdxlnsG
984oYbJB0unewwvcl5w8Gbl03UBTR06HOisvGlOmsMP+lhrM6casjrYthKyy8A4G9ULb1V9la1GI
5EICk5vkgykgN17S+r/H7kfj2s0btEeY6Efus9LpKByokWk6XylmCfXDLlCJkQ3NyWLNgex6TwtC
swEcYh2fcFwQ2oIMfmAogHYKglpEHgdt+FUhO4CHZvkwODD1hrz31l2Wfo06XAY0qb8XAXgvM6ie
magwF7BwmE2CrzeuGYPyLSjEMwkuqHzQ0IevO02qg/kzcJlT+D3fs+tNh3EgIsLBt2tFXnoZ25kK
x9R45zod+cdzooRRTluy04xNWrgvmt1zijKBfUjybd9rPxKRfAhIe6aV0x2pttKAgGK7zZ19UBU/
3CI/lH5unXWB0TWMvmpDlq/sueGXlPrRbiQqgiL5WjfaNuqDXd9FxkY4WscJLbu1VfIDqvXkrmgr
LPyhz+8UUQR9VHeXRMM5rZ2MDi8HEY+E5yvPD1BNEbVXRBEnFll4uY11p4/NbXzoaG296gaq/wB9
9wrdkElcTvbsziio3hiB33Aq5MVWIxoUF1IVAXOrnUrdJNK7dTMcN33vAy8pSn+nclIhiohRcVo0
c3pe8CPWyoNS80U1+h6E3Q0+oY6QHUFEjyy2DfVGyjkZ5gM7UgA3qAt0JhLuQHHZ0nIag0VwmwjI
PDaaWPIO3Z+RQ+/fLvRuP+X256YU9qWSjb6jQFgyrvfFLfCovWFmlPOJkmMWlMqLH03hWhlE82V6
W93rzMUays+HoC4fgEOVd3Q+owtCp33YZAbOr6bdeJPzQBWnO/bsvLgBxHRZJw91QxZAzF1FK7QK
dZfmP3TtLGGKoRw4UbLLI/f7oBmnQNP9G2Kthn2l9J+TTnqln/GfyHUqqnpUIQFs8P1NCZemlp9n
rlMftqKI9pirmKENnwWR9DsiGebT4JCF6OkG7MtZlydrc75vKRS/XtzcgtmHxuVz3FhxrUNvoIX8
7gsbQQKlWmMAceOHX7nbd5SYOGzIuqeh/tIJfNVdwmzS7ah+TKIiXKMeJCrT6NGb6BkE6kaNQb1n
aMZ/OAo/NBUo/KxllB8IxDjLj3GiQdOVLdOlHgluAaTLIsihTMzpYHYDoETqKfYgP6d64O3t1Lt1
fOzDXv2iNxqhtx5MKVjS64KSNnI0oXEWzxbq4VZRST1I2//mmji64Y5hB+xJj837hnK26Rw8Pk8w
JrE4GF302GouwXSKkouzN+1URwgdwdTxrC+T7j5zGyIReJkYuj1+lFlQ6ZrwO9qk6ygikQ1S5T3c
pkb+5MZsSjnexmrUdrWtbrN4zjAGZxS18B9kVn82jJYTg6tt4pMeIBHFQQYmN2OUXzM/+QjmW78Q
MLTcyowwb086XBytZIBk9YTXDdzNHTl7moS+zw3bP8kQxmvfQvEZPQA4EQiB+HMTUd3IY4gRrQqf
PbO5RQ0Q7noEb2uk3gPx4GhGpkIbN2lpfiw1zAm9Rn8scpGQD+5djVX1ppDWjni8kwhD1Ap9ytgE
AxIXhm3o6Yqm9ZG5LpoNbROO2L8aPufYDpxVWZIZp43w5C1FLUjYlbE1Xa8/clNEGlRExV3d6D7e
tNF7xNjzDZnZk1363b204l3dxO5jlj/R70SnpUcoYmXU0zujhKJIQuLenHFvfASMB4whaUnyEqmx
D9pdJNBmZ5ET3ZdmpUBJTFxR0W2YZGHoNliJ2qUHiSHre+zn01NSXMahEU9qOMVN0D0vi76MP4zD
GN/2TtM9mwO1Km64BBQCo9+iX5x2weRDa62BUkYEXFg2r9SaZf6gMb20ChhpMN0k18CID6LKjaNP
YwiGq+CmbfnP3BKLW9P3xQ69fkW+5+A8i0B3jonpzAkUCUb5qXWOBCpAfCWyguwVbyvzUds2yGke
GSsTAZVZz8IagYwkyU7ksgF9NT8EcJ+TXOTnEUORFbbmM2FwjMmqoiNtJcdP1Ff6fsQUuTVSBTAi
bIcPUuPnK1N/5r/xXwgH85s1UlgKyVazdSifZfWNdjQ9rUHPb0gxhKNHcRpsEN03axVDSwOfc4om
KKz2QE21F8lGBTAOuwrkhYCBVkyIeCZ3Repw6D5KOREpZ3cf0hRrc2HUI3FJcjfoaCud5M5RmK+0
STuVtErWxAoEh8ayKUX07TOM5jWyiubFHpAR1cnRzr1u2ysCxCZV+khUoxeKVjUYF3AKGXF1hDtz
h0YDLyEJyo+9ALwQ9tUeGzyOUVXg7EbfqxESirZbP8wRxhPATspNq1jh6fXOeVbtB+5aaK/yD2hj
BgIFqPGW4cFSNmARPiHJcOGQY+S9ZcLxkOMiI1aOm56HJkxxs8PFuhIoGLZxqRy0F665i+mJrNrO
ec6IbNn1UQ1EuC2qvYXCoo48cg51+TXlQgE9rAXsajQE0tjmWfG7aUkXRMAwlbscbaPLJyIpD05T
/ClSYCvqQgH9LdvZhyG01WAjjhxUu4l78gLF0H2PXxt7QrZVghPuOJndpL5YxrNtec3ZoVyPUJwR
SqeVFzD5zzmR8HfVlO+t0PrK4Lyl0Yv21B6QQnv91yYpjQcuN+e6Qvub6D359S4QEk8G9YXZ1CBx
LKSGbhw65InrDMCW5yQ/sxAu4GDzE7Cr5Ekg3EYednQZm5Dci4suMNwfls1vQzCbzJpB3zRVeXA1
XLxZ/zBEIjsMOj9dHONRSD3S/BRYJjTcqNl3tl3QIYfFE4wTcinRbKw8fgKD98kt+UayJLG3XQZy
iXCRld8FN/k0MFzs0ie/6C5a7b+6BMZtoqF56nKfaK2x/R5w3516pKwtuu41LcpPbsUENSkxjU0D
9aomDFEHdM7riGZl08HxPKIcnraWCSdYa9XGS7OeHm9iQ91iFiFSV1x0BhL87wKs03qsLgTDbIJe
cwia3qVBYNCDJyoUYiQINpexbBD9LAmf0Zup21cRNfGKam4ZfneoSe7bFG5W6urDIbZNEtp4xzDb
uHX7SdgjvczFiiY00zQTOCSONWfbe31Gror/AUmls+6S+jhM4FQoI3rneojZRRiGzk3iuSOkxwdH
upkBsQe/yzZ96UGuCcqLLbP2ri/Mzy6SBDsK9VsT//UhKYI7KP+wiZv2xp/b3vD0HRJPdOwSngMh
eLLvwFdGnCjFF4YH3xIHDBH46tCzDw7qQMD85Vk4zXOQ4MVnCFfDz5tJLgndqQCPFmIO7cXKCdDq
+XEBBeFygcqJO34GJ9as6YLGRGqAzOQi2YC10GjeIjUillBSb9zaJKeslxREYgxvCJpMLlb91XYU
OoVZq1u5JMohTcyps9/mugJkZ9L39iKuD6qa3KPqFQ0Bw+yRaTGknrMmC51RXtLegEq9CbkfHTkj
0beH8sbXHBAb0j4q6cM/lXPjSQN7FyjvgzSNasMA60cel18njbwWLsCEhvKLJauVUViPpG+t4i5d
kbz1bFXf3BrXuU9A5gGrOF5cKOBayZsTOeqMxsY1riioMpExJ0z0wQTtOZfeCY0Xjsbe0OmDcCsn
65E7s28a59xs7gNdyXVVp5+LCA4LYkKtLoqdTY2a8ETV2AdTOMU2rQEelliEQgHiSyGHWpH40tJj
Z5w9BTWqvW2JzwIywDlFsrdmFCYFZUKyE1G1RV3fgm1igpc23n7ygJfkcQ5FoZE3uCzlw20zDqAU
6hfuXD+7kf8C/s2HyrBpEQu1iht+3H6gKFHRNt4MMMaawjO2bY//RRPmU1ZD3HFMhuSTCCV9pI/E
n4q9aoe9lFTQUF8wYJh+mDq9S9IyX30G4LmWe3uGI1+6tmjWlsGN/SEu/FerS6Dg5QEd2JTJhNW4
XDUm81vHPFzFqt4adtmsRfjVlJlc6e6gbdSs7XShkGyNJtpNLUNDpn5bwtazXafuZhQvopIzWqX4
IBkKbWKzAZUtrXsixPi1Q59A1x/TAGUuoxgarJAagQlL8OoWziugmPpzcpebAuRXAXsotfGPTtq3
sKUs1QSv0uAFkFITfa0VG9lDb/JQ7jk59PWO9jSEUq7Qus3kIMDdR44m0xLKWdvZWZsPlrljRgki
bmLQZDREfgwacps0/joRj0OgIqUYenfn3G69dabQh1Bfo4xW+s+jNZlrRKcfl1lcXNGT0oxbn5vZ
fgoQCSFpTU0+52Uq4TY+r8qIMaw+tLWgI1w43rYPhlM4PfQ6ZRsNx8e6gRU8EqOaNXAMgrhC5k2G
5d5ExVfO4/4ynjiLKv/M9Mza+S0/34pR4VxDwxBkrDJKNZmTl4dC0OYLuPVvm6onqTGzu2PTml9j
rWN6j47EDJkj53pB5y47OukTdp9PNbGgQOqYEucV0FE8IsFcqhy7em6roeSbMhv1QKJtkh7WQpBW
8oDs8nl0neCs4uzeH2k+Ia8BtNZkBLKV/l3KxOmmK8acDkbwrU9VePKb9MlUYwrrHIWi3V8wveuX
uoHM1DLx3lIlQQhMevjaS8LxMTOij4pEOmrk423alOcmGtxzYQPDG4uq3ympTr5fpoQMwkU0y+Ep
mtxtzzlCIzfH4YVWyJXW+b8djLyN2vHfdzAMDL//2lc8h4/c/Biib393FxtyftqfHQwpjD+EwOwJ
UETYc/7Irw4GSqs/hGU4eI+Zrjq6za4/exiGMz9JmA7PcubmAh7Rv3oY8g9D96TtGhKTMd5k9z/p
Ybjv3agwouiEWK5lWpZE+WK+a2FUMfmLfZDHBN5F66CySfszStI5knS4xIAJuErPoUGh7lUMDT3q
baEjKdjQsA2jptpWofXNzJAaG8zg+no4Affo3xaGGQ3klrjkBGTjK47g6mSUWnXy8qqhjDuv5q7X
ye2yqnxqH8vaski48641nHCrpguKU6HTtyyN6r7KVL+brf2nZSGbhuSLZbUk6xIx8neXnNaTJ0ET
Lwvn19qyqTIj2I4SPbkfwRiYrFlx3kv04otKfFltJxODXAaal4BIFGXjxGIWll83lzXsBOvQH6cD
eYzFKZgXxixBuy4sBcFHmdZ5yQpaspOWxRLq1GuWRopgc1keKn1rWINqj9ZVN6cogVhiaWsdAoau
KB4xW9c7vzPwS5mYaE9vq47S+2MyPFplTeHdILER6RVKw2WxbMZRnG+JeP9Za67qzwE6T1JTHVC4
JLwi8HGB2hM/vbJ8fzOV3XccIPeaMnrGHjlgIS+7aUN1V8ci2I1Nt3dJfFo5iHtQtCGZTYduphDt
UcGKAwLyZxVyaSrDuTedWPuRfFv8D8E9yqqqrc9TntRnc15DHlsQhCu/MNPdOnS/QTSa3c5IUJRq
yZShhJlShB6rGI3EceFBLN8NSbof0qmt/AnIr/myfH/BRKRJ0lBvae/NoichDqlPsuoVxTHfHLEr
C/tHW5AdZs/KM85ndVrWvF9r18eMsofSeN1ejrluXp+3PCaIYEbHl3bcZRVarV8v+G9e5v3u5WUD
HY08+Fne49t+uIpTXP/2Xq3lzb17D8vmf/5YzdQfJcEEOGf+i8siq8Wfa+8e68Am7jUL0bKze/en
3j6Cdx/Tu80hp1ElFEXU5clhL0u8R/4pnX8u0fz7Whb5r82kCbG8XreX3XUeJ9N6ec6y5+2g6zPN
aNoj8gjXOH8hV/7Dy7577Prn0Rzy997tXjavx1zfTd7iedOQGG+WQ5Yd/3Tc9fXwunm7OkEo/+td
XZ96fez6f7s+ljT6XT1nlr39d2lwf0A7HQAI+strU6IFEUgxuETWeKKm9fvVxYyjjcFdTPjSTrcr
eg9CAiWxtSB4M+1cX23x61w3l9cCXoTxaNmDzRyJ5bJ/9GPz0Prp29/7p+ctj709eXmd5Y28vcJ1
e1lbjnz3WJEN+hEgYnHsqeGcSmiA255Z+qmdFax0Ygbyk+dt3AeUlN+vWqNfcIbNl9H3u0p1YLC1
b+eLOpwFLhbj3DeKIowLzXzNp6WYn+rllvDbQcFy6LJPzDeO66HLprJNuRsTizJxWp3SeeFa6GCX
RSMjrtBSq9VuGpuH5bHluGXNaoaZD/frKcuTr5vXl+kj9eerhsgc4MXpFgU0Pp0sr7rTsrYsrMLr
1pU7YWK77mibmbtNgVjJpD1xhf598U+PtQn3yBqN0PyZDMt9cF7T59/p8lgyzb+bZU8gh0NpdnI/
tLgzVpFtKhq2Lq3JPLp9f/Db85ZHMbHzEnRmsfqlIVhNxg/LQnU+774MAJiETnWChPTnAhccF8V5
c9khE41xeFl8FPXQHYUWNqdloRP1gbk41t2t5QWfcCajYGvo+yBgRUMPcHCLwgIxnaTM5PRcnCzF
5a83uT1cF8tjoC2+inyYw4XQsQ+YtxCzs6BlL/d51xybGS2UNOiYl7W49fHGF+VxVK516ueFHNpx
b4McCkXWw8DrdJK3zemx9gHlj5Al18t3vny/4/wlpz5m59XyoFrOHeS22Qm8ckr1b+0bes3V20Y5
hZ+PiuP8ES0fjA/8ESags/cnYZ485ZmnZS0Ewve2RipjgRKqYPaV5fDMDQ+vnj6ZMzMYTuEJCSDb
IUbf3hTxxh2r5qAPFNsGc+qf+KCKk2VotExLIhEsqzagfyMS3BKLCqEhRNMwQCuD0xl5pzRTTEjd
2aftwizX8wklGPK6eh7VmcvoDQktv7V5m7raXw8u28ueZZFDZUJCSR8fzz9ggbft6/7fDlpeZNmm
SmXvdL29efs7EyPDjefH2EE0A3lxT6yM1kLNYCJYnow5ynJZ0C5c+2VvHGR2sGVgHfV5/7Iw5pHX
stYYs+Z/2V6edD2m1WZp/7vDr8fU5FYDSBA+lS9E6MtiUhHX1GWVsyzkZJ6Hu/+4f7QDohUKFxrm
349Zjv4/PLYc8vZXlqf4Uf898IJ6e/1zy9r1v9oNPaSzMaNIMH8Qy6d1/e++21z+o3hkremhnW9I
14VcLKq/HqPVUJz82SoqW39n1IPNCTvfWorlbnZ93rI2OCn3tetzrrvfXjZKjfzw7kEHWQhX3L//
2eWYf/mYzRgeT7MB0CKg5z57DZbFm6/g/eqyvZgP/vHIxrL4Kv/1/t9e9P2hv22/rf72pwcdD4el
KczOs+/h/9u/HDpFRYFi9ftvf+OfV//5L13fdDLKZ/qP8e63d7CsXg/57SWWPe+3lwd/e/rb/t/e
jpHu0QJnp1hLcCn9WqS/1jI0MWalEYozP3R9/HqsYwqCGqb09fqQb7b6SbfSzFgvq8selbry7U8U
IzPEjHQshqqYtFgMo0f3fV4ksUk6wbK6PLjshhbJbPh65LIWpqHcjGmOiPy621bzZHnZ/9vL6XnW
YIlBmrteVpf9b39p2Y7r6XkqyRtolPKoDc1vaXn6svbba17f0nU3X/ejJvN2J7NBQ4iivyy/lesv
Ytk0A1tCjF9+F3YXl2J7PUpksKKIYU9X3E7zU79YtMNlBAQ+gWzEXwuUf+Hay5VYO0NlcivyZHuK
i/bPhdZNMwxm3s6mxBLrZdX7USsLOIA3z2fT+cQ15+EZQpeSL/SvzWzYxTH2QhcRGCaHU+OGr4x9
qCCMBtIYZEKjMr/TQUVQMjfv0Flb8inIIEEXqvsEyzw7R3A7dq00IfaY3naZWye8DA0/VODkuM//
u2X6fl0sM/wpqolmxBK+AisQn4VCv5AEDHDDxDjZBjdzew4FqGKED0Lte9P+kPJ/sazh3JjtTggG
YZw7EoQBuEugqhgAiLu+u85dl1LEMovNBguD+WLc6WEK/rdg938r2NmSfL//pWBX1G34P+svdZFC
r/q77Hh56l+yY+sPE7YflGzbcnTdtq5FO5CAhi6p4wlJpCCIPypzfxXt7D84MaH0Wa4wdJ7Gs/4q
2hl/cKh0PZ0+tpghg/9J0c6QOgXFv0XaeqQaGlAGLVsnustwZkLebwQ8JxmqDIVwfIiEZe5tgiws
d/T3Iu62eamrB6w/4UMQ9/jYZLoXbSA3RimMx1xB/kiySZ0s6GYJhp1HynDeFlJfvovoKF36ETlG
P+Gy6fyVGxC3YKtgh6Erfiq0GgNV1GeXRpXlR6O+wdm8TiIxvfoK7hg42+pWb/PynFDnoajfQKjA
WfBQeROaQRy2Tw7JuUlgB+tR+gbGJW3ctXgJzmCEvLPdtWonKUFu9JCafzkAnyrGZvjWetpN6MKo
TTI7PZu5nR6mwc8oH439J1HXG59C+efILeFltNa2rME5M4MoPo4jdt8qdNDc4VsH4K8AYdHjx4Rc
3pBj336APAsybnb4lm5pr2whww85LIbMSvdpNmVn5mW34/Qw+qF57Nzqi+fgoYnRS8pqQDwWWe4l
tqdwX4ND6Huwea28Najje3TStkBlNhVsq4uXXXCLjOfG1zc+H9aLaEmiKG3jGHvTc2Fnxlaz6C5T
Qf6h9e4WvJh5FM3UbNC00ndM8W5VqJVCxAn51D8q0PNbhxxbR19HgZntciGbnWY2xV4rLnGjvBdx
jh8EDff7QJFg0mf9LgPKsx2zuCehRxUHtH8gg3dNj2Ld47YwDJ28N4fuMa87eZupeKCZkoZ7wlgm
3b5oMHBhZ1UESsHkobMDOKN1dUD6sBiUWccvwHs3lGDye82FomZWsmA++J3fUXVI4sw8QA0nmgzy
HeYz47lJ0JRunYY5WNjcQTPSMdr5xFYiVFzVlj7sS72F2MuXs2u9cG+KcWZ8i/qYDpVG7i+Fwjwb
YbLRkDq0CUYsrbTCs+y1n1isv5aaGA9jUBkPYjZM+3ji9dy7WMorjwMvClGFHmkr7OBk4NVBYFWl
cx9N22k+ZIbWdvN1DN/+3ijJrPK6rGHORRiTIYgNmhfO1MLy6qJDmCv62QnQZ/hmghI5nlNKwY73
OIG5uXGjgTRfw8JfnkJqi8z4KYnKXcSZdXJ9NKF9PMIk8WN8bRplUtd+GAyYgDKkjwkIIlrXGREJ
vI106wkSTOn/96sSjd99jFudkDEHgV8n+PpR4WkFFtNwQrzWFuNLPuraBn8RFCDY7/vYn7/Tnmar
TzlPx/UHTMYG80IOiCxjtXruh1ydhzr8avhteqyria6y3ZLaFaebQtTu3Avfo4StD+P0iJruXFWl
c++IjJm6nP/7IzQSOFj1YdDQ2Lem2+7R03lbwJLRBtybuWlkSTpDl7jnqE8+itCs771Cf7KD5BT5
hnGjB+5LqPnFOe1DjAe4mzo7KD5lBUEocKPWOVfgG347Hy1oU1y5kKLIdHqYBn084tbg5I7oYvpl
uDM0I9yGeTEjhXybTnFSbuI4dOi+QrsSY+pu/DThh2ZymaiLkpi4dNBvjSiqbmIjRKidv5ombfgC
k8RJVGjgP2geUcRmpG4KHdjmWNfu0VPxFkhEewpdnJwWMd/5kKMgJTbBgZa1bvqhO4nJ++R6bYRI
1clWsZV9lhTcC9v0d5WrFZ+jmBwrYrNUZZQ3AaKOW9sbhscyAnOYOmV4cWaQAzIrBBBAa/FUWUDU
tUzdteCqHsxEYJpt8zu3dx4m2CfEk80yztkXW9FEydzK+dqD3K4K6xhgKg16JCxuVrrbfFNgSDtC
0bbmulAE/MZpNk1G1zato2gfhbDbIx2eU1xqX4mz7Eke1e+K1NqZIRYqG1QrLpW6gD9aFhe7Rig1
qo9i5MovfwgnhNHP2b8NBbaVxsO1mc+VgABaPMr7iTgKVefIB0z/hHhwbVbOF6QV3ovhj/6tWctT
ndCNGEq/nzMtYIfE2XCxMw18DRUwpAnxLoNUfT+FbvEaW715RzvhwyiMc4ZS80PhbJEkQumS5LLp
OBJ3olU/48hTmOHAbiSY1i9WjqlNE1N0yBJzPFe4HtOIgWU0aGfXDzcMWhPAXd/Kzr9Toe5+wArz
KXPUGcBqjKXUDk8IpJqZia2vdYuPNssc7rRTVd/qITzrEV3o1I+v0C1fR5sjuywL0dZWHom8uYdj
esTNEbXRweOM37TY4R487QhI73tQhN5LFVRkyYjgPnIxyykGtE/xmBDiOkaPg0iqfV7zL4+1G0h5
mwzZM+xErzubjR4eoir/5IdWte6TjC5aQppd507Zfpi0mAiyUu1s2AV7O9QPZKsUz+DujXXeALmx
ZUGOk0GYIY6rnVOjfbM6S5DbQGBTobXuHqxrv8WBMh3BHPQbNzQlRoY8uMU8ZN6A033VJbkuna1/
wPYxILyR91OUBVhIbesRaYkZ9P3ORjd8an3pr8nGsfbcqRF2puSAIWv8qY/jl0wl8mWUZzik3suY
9o8MjL5MeYgxFtLE1kzg+nQeqqaWLsNlqjTkxu6XEMTlqdD6T2UDsNsgDKwqcS97ZXKjm/L8diNx
CCoKXTISRwJwmGbSyKob7olKoRlMsxZDeY1pJzSb7N5LU3CQ+he9EtZD0gt5TEVlXPQElzV+Rigs
JgJ4s4HkWbeKoEkZFs9FFFMgc7mtK31WLhTIGFNkf+daN+Ij+hFJ5MJ4En7qHvi5ryDFfLPTR+p/
/hlbOQBP6eL9rRL5mKQBeLvOOxsV3TNyY5j+9/XJIXNBmeIRR9bQlMHZBBVVj1QAYF2iCi+0czeA
75ehDbC5KZuHxvPPHhegCyoftQ6RoOyburEvNB1PdiVI9SiR0Tlp+qOaKkYF+JrWqn8AiTVty6AZ
HgOB2qXRrOdatqu0JWSN4Fqxc9tgrzmk0mXxa2oQoei24/daWAWwHx+rE15ORJLxzTCh7kfJV/J+
koDJnijUqnNTf8/3jAI9yF6ZX7k7XUzrsgfoYSe6uI1Szv2irLG0joPY8U0bWzf4jImWROWqUM0W
3Xxw7CdCWScc/F3hqrvOVgwe4/6CZAOFW4/Mpaktc2O6FcaFTg8vtlX8QOXu7wpk1QThAH4wTRJT
ere+NzTtY1+Ec9PyqXW04mnOCmMYkYjCXk/yESKO3ImKjEoAOPmnrtoi0QwGbULxnHxzYoYdJnw7
2rHODWBoAEEByR8gj8l28D7n1qMWguxEqUWOS6j22XQQboXwSMbNg4RuNLStc3ZTcn0wPV5IHQRJ
mJ8Jt/hpIGa6wD+ArBBM3BQcKNhe1AZk42XJuZXlRkU+JldZhozW4vYe/8MwmD1YmljdM2YlT4xP
cW07wwTII0gPIc3XNZXzcdUZgdyljv2S6RAUaMeKQwatiPofRpmhE+05sdJ1ZxTYTfA6k+EwfjBx
Ae8x5j87Wh0d2kpEeyvu70LGbqu8no55qXyUsPzmiXFGp6Q9x+qk+279yUH/yTCo7OLqriTR08B1
7OGHOCblSaq4OIjE9DeeHMXJIoV6HmFXMXQ9BjKoQGuynX27Gx4zs3wJoRIkyiqPbpdx7yynx4R0
HBGF400R1bAgh+G+CHDRGQCscZcYRzI6tp7tYmMD/k8PugBRDQ6PKLr8ez6HfPtYmS9JPtLRGOck
0NYxb1uXpBN7AEfJrAtdkWZgZAw1Z9e4E0kp8x2lSbqPWR2bx2UwxPulQTG4264tn5pIlfMsQL+b
Asr3/eRdHOiDK1yV5LXpJX4FlG6RjOL/x9h5LMeRpNn6Va7NPsxCeLhHLO4mtUAiE1pswkiC9NBa
P/18gbo23bemrWc2aWQVSAIp3H9xznd2VZg+JJmIQeQNp1R61kYmBdzTxIYF6841qDSCEXOi0yAZ
UJTBtUS2ETK7DKQNUraN/bM5ZJ+MYDKSYPL0ruri6tjnJkHoxqKLRB+W0xNtfQU1xJPVtPVt3zl0
Ix51CYoMZBr/1Ji6T7UDHF4WiMkwUJdbtmtbe20Vw6MDBvu+VnRPy/+Mei/k28KQnpXTPg8wl/hu
9qh9g88uxzHus/ZYaL9AbQWtgOgyf9eRz0KJUaVUlf7RgD617iJqamPBl0VZgdabd2VliGgfOvaB
LdwFVi0rBQhiG8vst97k5dui++xtKiyXPmAlXXOLFPuP8kpv0/jcqWmb/BJQ/rHYlf1KkSuOJo/w
SjjNmJ0aYgcHEFl7UGpLemLC9sxg3eL3R8CG6E+blqzX0kKGXVRhcCBfh7dASHxhquP3OMHgEjRe
yhXLMcBLBz/iNZbVfG1mG6zX7NXHtkqw3euYDmoYDrK2xMYG0+APef5slfm7X1MBFz1EewpGRPmc
9cE0hmcxjk+ZKft90ZrePg2cnuaKm26kYTHTUh1w+D7PTTKtowTYprsgLSC5YmB8KmXTre2SHUeZ
dLhEa0n8vAzAPhtGv0/j6c1HSXsftFgUUpwgrEd4W9Y2+JrBYaeYJJdyKt+g/kvefoS8eLkTnct8
+miyHvojgNIzckqY+Q2AzGEOeEExS3Y+mIPel9Em6eZm13vygh2YRMQBmHYVoCFISXI7iTE5I+Ko
jlblflle3W9HUNRw6iUhxRFurFEHiH0qWLtTXyS8SJvvhjvyJhAibfY0TQnPeG/9Kahftn0MfSjU
/a/JhbiXQj11wRDdtTSfazBV/HBZRS4aZOA7c+CjFmXITofJQJdfKRivCV7bBMLvpggzZzfZCLPD
eoEdljkLNeC8EcjjA448CjtL4neLioshmA0qqhUR4fywRIcYtnF/RbgqA7Mqtvag8WUEbX2Qe99q
sJMlXPct5/YOE/IP6U6/lqQl+s7D3Iz+pezxWRR57l+qAPblmDQHBNvOplPO+AgSUfIaTsN5Khva
8pZDuERKldtzcBmD/pPOlS9YMGGz175hTpTgM932VhfAgIY9t3h7DbiP9oJRzqYqeV4YWu078g/n
1L+bB1DNLb4Xhprwus0a2KSJWncTNfNvDws1gMyR6MCSJiyevDswpdaz1NK5g+6f7iNVVoQzDStu
j/wxDOqj49rtFU1DsepbHe6lB9XEy5pjnd+Ddhd39qDSY5QHEOJUDvMJdSchEtPcbC2M/Iu0Mtpn
QRztDZHCbSNnZjW5uXVvtuXOIEOgzcLgNbSafWeWyU7H/gKso9pB6oOdZL6b/WwfEbtI8KvR7jsf
b3qZanNLtBZi9cnD3+vYxKotV+BY2+Zd4Mcvsm7HO+z2Yz8lh3mq8a+20xmC63qOg+ZZ4vhunHat
Qt+90HfsY1wbt3Y0H8vUWOY5r8lI0WVKD0W4DnC4oqja+qGVbvw4qd4KYB8WXCmuy3lfBW63LRoM
klFtI+2nzczycDgas/dgZY11K7zPviFbyRyKW2llO6tpYaDPmQtpVnpHC5d33YmzmHPjMOXTsM5s
Oe6SkiGVEobPxzg6Ttalox0mTnZ4T1ujeUUWwMAg/wnnJHoSafQexH12Jtrg8/vGgra2CpocDqdV
5btiNl56BjEzwUNPYcL54tTOJWGDuQq7tt9zyGFRrYk4L0l9a9PX0CEmEkfA4ECaK2rwl1jp9xAU
7StyfiyCgL72BW/ydjeA7AcBBkTVt6znGRcLjQjxRKSeLXf1Pa5LJviGY9I1i+jox0O7d1h0Hwn6
UCP1nh6s6TAE+LAw+HqrKraZNVn6D/AsUj5hUpogWh9HSkAbea3bEdGKdhqSMLMjJ9E7b0yZTQlg
j3n8Jxa1ecELs3WzsFoJRrxH6K/AY0abIUZjEnm4FYSPHKsRV4gEuB9Ue+wuWCGiOTlHIz59ZMSk
D4+VuuRFYRwwbj6BO+b7J5T22Gf1gUSTfN+HfsAQMS42YgqjSzq49r5clgkah9raH4X42YHxrsSx
dIfm3QKfIiymmjCH5isICFjrcUCJT+K0Vxj+xSy+wKvsYeRM67ppvU1o+h+hwbPlMZ/Bu8coQHO7
3ZrMejTnBC5SRzdDZTPcqk8PkDW2trra1CzisbAVd1lGAkAYhpu4Md/CvnU+tUEMstGdI8dFVymD
o7SRQsdeeuKHGa7AXo8MchFwY+E+pBHnPLe4sTEMg2FMZj4YMXy4MlI9wsD+GKcD01ySKJ5yvFj+
TFBs45bjtg94zxbLsNYZmkc3qhlmwpigpg3Vdo5tUuxFzmFh5q9N8jDKiZgnV/6ynXCA0KDyqxAF
08jhOdKJuorhqJmh3/ncy7Y1BAdUNtm6wa5C8Y23dpbGwpwfMdx7XrBncL6oZcAbFXHancYA0QLE
UVzwWhuHyKC2zjG/7lDte+uyH4KVDcdth/0aptYyseixbYCDUNneiBB1FClm5l4b2a6q62RXRoUP
NTYmbY9ZucrCGwacx8KhG8f/dQ+9sn9l+TgfuZ/vB+H96tHwPCWx5T+Bwl/rkdmEJ26gZae1ZRn+
MnKGDJItKGbMkIYXwJF20aVR3F0Gnbw1KW0vx2UEE6DyH5iPrAsoVgjGxwwrqKwY6+PPIKHwkCfD
xmBBcJqsScN4W3Jmq2zvDfaHzdQcYZLcdmkbvUmFVyupXyv3V9/j9vtGLmBk+SOJl2NkyfjD01TO
4egflUyqE9hLkkKBUDO6Sx9IG3ySuCD3VF/jMZ3EPaWOPmozCQ9+iMkx7IvmjnxI1DDkZcAJs+UR
exmYss46uSS+MguuF29XXJMtg9xd5dRH3BWxzS6iyZuffQl3aSgxwfSTdRszJ9t5Rv7DMyB2zIne
R3Zx4saZKIc5kr+VTO2opiUSBYAk9xGBb+tKq2Efa3WvzKo59fUa37dDVjRj4yR9NEjxdBKflI3l
wfxaBCNNlkyHb1UEnPgnkxHKrg2CT+B9xlYUHJMdJn6Ke5zP+Jd2Bl9k5LF58rrwMGWeua4rMtab
Hm4zuWy7b/2RasSCTjXqNTqZAlcinrqW60stBFxk2fYqin0qf9ldO01VPYbeDoLuxNiI7BSHfN1O
6+E0tky3edqY3ULAVHV4o63Y1BX+KicT5CP57s6M5X3TSWIJ5uoBWiwNb8oqGCw0Tv/l+0x6OfPz
uvTYaZuuTYfn3y9eVFdcYmIo15gYNhBaxgMlNYdrwYrWApi/Aesbrn99q5O+FVsxXKZ9NkGrqeYG
ZAoPmnI9KSBEThXDwWFICBfQW3yOwQ6bzltRp19lAVQKG+9dtkisctxbJ8dNwf11JCXoBb0Fm4M5
Td5uwjapVsmk9sNY/RpxgzcsjgojuYtr/2MO3sNFRWXPShwK6DiuoZqTWh70oovT4URazqIEMg0P
dmAGUlYsYrfvB0a+LYq7mc+KP/Un4RbJPuj6u2TRo02jPWyLcPjZhj7KLjt5UtRBa8o93OzTspcQ
YLhNjyyMbKBp6OkILYtXOk8e86lGhRvl8LYjc7WIxJgOFjvUUEgAsuxu8kYHRf7aIY3mlE8k2sHC
Ge1k2EYzFQYep5+4mL8KMe/bUj3Pcfo7wDZPKqpmecMig1tS8l45Tos4znLIHMRO9xqg3TnZgsyC
qZ8+3ZAhZelvqALTPbSXGzhc6ziRkT57tsXgJjNOk0maOiRquMUTL0SVv4BiEJvONJu/BH/eeEM+
xxVYuJdvdZ8UxIqKJjgXAzYWKy7nPfMJ3jxav/ait1/A4xA0m6iDyyFwVKQLEMtbBPAKpxc/dZzN
945kRhR0dvLl37q/s6LJvEfNnnxgK93EBtWHqxp8xZb7HBqjvTOx5J3MfHq1h1FuzQgn74gFgjWG
3icGBA0SZcT7JO2Q7vGkrYDY14QpNxOrCVwh6xN6Gdy1IvRb3gQ4rSx3zLZkCJCgzpx+kef9JdRr
YP3Qaj7+9b5EEcwJ6vgAl+WLiPoLWQ/Pmf/ltq91FD4aUwgqsat+KJwDTC78bpXDSPPAFK9JMvoz
mtNG+O20kQZcNoNkhpUtvCNjYWOF2xKjXBK07HWEcyhzZZ8M/nBo47ETDa+xzFu1XMZrIM8URbwp
cQowQ9zJjr79F2WKT9KD3zTWJjLE3ZCKRyaOf6kODeH/8Ozy04yIUMzzM7BsrFRPY3Ob9fgpfMxW
hippcIb+3cjLt+aXF95nluygTNyZTayJClmaavulNpsnoeTJGBjLTP1jSa5TZsMt5UpAKRLy7iZ2
2CL1osr8lwTJRWB4L7go+pMKre3gxMnBXfSIIxK8wzAb62y811XlHNludKcMafdpkjkS/aZjI9RR
8c5MyKpqH+ZMtFkyr2UbkVlBHAjtYGWRKk88xYOXgLGw2SRlG9fOfBhRAC5A4IFO1MzuQnKkIv2Y
2BXTiJzgiKxJ7gV6ReBN/RQ9acZPlC9kS/pcOxpezyYkKZiYKN9cRhrmSeFtxlyZ4eYfv+LFCwLU
JWw3UPwYGRg5P32oN+XkZMd6Foewdv29piHCqzAcHFKwuhCxibWcPanmjjJjceqqcmSKZhsHBXdV
2+lOYvQ69LDmMe9XtEmO/4X5ptnaeqZmzmw0jYrRF/MBiLwxTaXvXyKp3hea7GYMqiuRp8WpKz2U
cSMRQrrW5sJQapCbTh9sJmgxYjwo7qT5bARmTIIE6UtNQW53v8R8+mWVIWA2SXkRq5F6khleZ+61
U+ClCQP40ZTV45LJIMfxLbN8PB3e9FoufyzQDRdexavTGA9UCCR0p8HV5Pz5h9y2XM52sXhWYte7
kXN+Hm1Av3ZQNBiccbYA3XiqEJ3udOBQEBfor6BSbTnrKnoVm74w7U8FG+rlu60CnvdQz3y08+yK
aqEi04Oir+g0HED+CjIkStFdy3ZO9jLhg54U0w+P7AkdsUdr85qmebmll+/8+1dD+qOPoKkrnOtr
gEzvLDCxEubZ6/iANwdRJ+rNkvDnicK3pJxhPOsFKL4aaJP1GoH0Ks7UI/cVGti2evSLWOxoSueT
a3YsASwLJ2emLv5okScT92+2yn50GqRnhFtwbSA1o8eziZ31nZ/+Up242EA5np2cpZon/I1BeXpK
sDOdAtXnxxpdu7AtZ99Zw6vrcmdwnIMICRLm8T45sN+g9aysxDb1vJhk6FhvUhLIqHTA9IRGj4jX
sv9UwoVzwRyTTMX9973NAKs7Gs0PxzSesXpdYcvorecEZ63lobLEY4MOZ68aRUJUm8xMy9giqH66
dk067sFSjKZkOUnAFS7p16mPNW/v+j5px7PDROgsiJWcnFo8OnVWsZHACpbJ8Y5XskUIMDzrfrhS
2T7QrRHC4Nb1NvOlQfRM/se1OCDolTe439y1mtM3j09S1WHnD/rpMojy0L4lSLyOcwMkNR8cXjlN
KoYwf4PSoHoq4BRz0gX7qGeYNwTBU00LCBq3qa9MRImromVpvEOAdm/lp+WIynvcpwR3rFDFQdBX
hd4lz1UM+wpm+wPnRMBYkTGGy2YbU4BVWpyMFsi8bsHkNAmRCa2C0qOL7FZkJqZnaexrpwr2BDOm
B20BxmBiJ9Y24IQuc82j6TW7XJPaY2TeB4F/ydG0KGIUmXOsRM51BFAlR3HTRcO11YgAKEzSuvsR
xPlPeP5LYvZEbrjVQbep2T8PffWZS/uTvLzUad2zWZJjYMY/cwsJC5R/1AIIuY+ji/uLhr1Z53TW
6zwN10b/WGBEo+OxuCVXsW/2O4F7a8v9mANJHg0uAzxnVM6v/iCmg9V9mZZxgKkaHJ0SLQxQ89y3
3Fsc8+S1Kqn3Fhyfla7iZ8XC9tBM3SHpAyIl3N9BERDpKPTRpZdc1xKil1/8qYsgffdzxivEO9tN
mHz6+8pPgWhTQR5g54nd7Li//bKR27gB3NZiZQc8e45CYohIvfZIsymPDrStLT+A3pmSAZlw8YZ4
ub1hAZosgIN8JUZzxFcmX3kTrMXMQChsSpv+CGGAjkFSsJkP/OwaDdBE7fbR7JHuGHW+nhIAhdFi
A2fqbOofDgXrsk75JXHCb0x+M8QK0JGe9mnrceAGHaNGEwCeoQc+4NnRdyU5X56Fr20aNJOmpxrh
/REJ1rRGydDcgxK4aUX2Q2JDFLC+GN+7N69TGa3UpZ0tAoZ0CVchYlzXNQzd0/Rq0WC7mZSbRmtA
amQLeAVJ2rTS71l3LFPzK6gxUmhnjPeR76NJMgvgcW6+DxgMcVpRpWATSOeLh/cv8FW/VfN0Hkds
CUIR7F0T4j4CYDo4AtmYLYpNUQfkVHpyXreuag+2o373l3k7Rsz/6gyI0iSEtS5kzLJ83oxbkwXa
LojFp10/O8qpITSgUYjGWCz7K5Q/qD+2ZiOhQDHkKhxkLkn+gLjC26kkrVkoI2EguCYRBtdRsmX4
SAflznDpipE2vmPp2E4Q4E04MEkuziSB0K2h0AGZEKtUn6VZvKtRbjKEuCtOQVVBVqKmDuk6bCB0
DoeGge1i1STZT3+oASkv35hb+hkA++nOzgNxiJqKKNHQ/vKYB1fm2XDHfKvD5HmJCTpPBf6UyqC/
60lirQyKZK45hWQGOVgNtwx6VAxOPtfVI10el7RJ/AS5AVtLgHuKuukoUnRAdWNtycZYhRlRQBE8
GCwY8caJ+p+qdp/mFioVY/5NWcbH4IrROGNoytqIuSPhwd3RBOhFcAeKWnIx5GQmh7bLiXwhLygO
BraHLqgO4TQ75LfsOq3hkbByH7xQvC8T98RiNF1XQbmPhWHtA+KT3BFGITrLZKOVPa10Y/1i9Qur
oASc0cSg7mZ7vJkxwZnjIx1OfXKjeY3GJNqR0P5ZRQv9l0hVhl7juywu2m9q9jcE5gzQNbxBmbsu
4nNODuAH4p9s2dGBk079M4tgY5/W2dbjj+xSb3yE8tdR6Y3IkJa/ZZCmILQe3opA5dQSz84o6Bg7
Rvkgs/wWp61/Yn8jN2SV/inMED56Li8gAQGzdawj6FUhqoZcvElBOpsmdJNYqSBoxaFDnpel/Z3O
PWvliL7CiSTWZVUOG9MoWDSzt9jomfuXQQrs9GyrDf1R2w/ksMwvZQb8INqKgdJ6sG1rF8VFuW4U
d5Gbmcx61UCcgOnfoRtzNuzEx20GTabP5XueTsBBmw6hy4g0Oqa5d0k2GJtoSdtY3g2NYguPk8aF
rlQPLRFlZvzcSevNY30ElYj5CjJRzypCPnMvKTrEHRIN2nTeH4jInObBCb3wzJrqMiA8xP4qo51v
W2dPBm+hDy2eyMhdrMfoLAVq+swND8sUv4VOtM067awhbGDCqTezxcYom4aC8yFMtuiyblWZXgNF
yo5l8bbxRB0g7quMXZVFp6wewvu6nD7i+7ETv5yUj+tU5i9lW7Hl7f3PCMraLiRMMwtTCCuztYwh
s3M601rkpIqsFjVYDxYCw6sm7rWszi2r+MjmXvZZhVHPR68AdWMKD+jZqWbOabq45PLlkzhSQ3P2
Yer49m9XwG/acylfPKXaBdBCKsZSXX8//PVbiG4rSaTwxo3w+hhTBQAGr9pAEgvmoWWw8P1g/dev
/rf/LWOKsWppPGc/JYDFY3AL4gjfYmyqtTnSZ2LysnZe7T2ZtIRJEUyojVqQn4BW47gdTt+/Cv/r
V9+//Vf/7ftL/vEn/tWXCDHSLEQuSReCOFknqrBtL4loIRnDW20BSjWLFmXeFMwbA+hvEs7xNg/r
FzGIL93p+hrF0bANJGlJovLOuUeUXynNfCeQIwNhFV8CPjB5CtBBgy0aovLk2T0DQdDsQdcyLRz6
+I533p4j1t6NEzVJ54fjdSD7ug0zscndycRW1bKpZMwB74W7qYvOJDqsphDdMTqWdTcfGLYFn58W
VLCLSP9wZo6YxznmumZyAVq1e1f4w8q2fujY6TYETOgNKZKuYcWckqQwDfSEDN+tUxHYHx5HxzGQ
m3x0Pks7uE06UHtFC78ssY1u+GmX0oLm3MJnZgkqFXOhaZh4eq61HzvMDMFV9j2KIlt6OMqoKGVg
vHbZHxNf/tNgfbTW9JvharjBT/ZCEKdkqD7tnaYlsY+AsVU3oquZa1usa2+flJ0AaUpnP4zF1zzF
F2oXrkGzeUUPzVx65iiYvPSecmHr0RGtQkuBc7W6xywghdN4REVEJpDtvgy1BAEZRXwFWHnbjn41
DChWRBrAe/EJJrJr7zk3Qmdh4k8bC1QAcSL91ZmzD68bnsaMwsF0IyqezE/R9AA7E1qfPZij+2ie
3ZPjVO6pX4yTovCecYh01Lx0dGM2Ak9NSNFQ4+Ttxrq+T7vOOFW+6ojFkQOL4a/K5YPbknMFuxCr
J2lADLIeNBPYSsEeKMarza56xaEJ6SflotlEWRKCv/EhII7Zwzx1T6HvNazX7R56r5pXhjWqk1wi
B7wpq7aNSw5hzLqFGPNbNfjpHsaR5Ltjlp6RIOXXJHH4vn30Qj89T8QZtEk2AFqixyOcImF/0AbA
6NBK+AXPhaUz+yzU/EajuJpb/D/aH8JDGdSnskzQfI/W4fvnt+qrA8lqQ6ztPdtyJpmTpPPO3lSS
3NzRucUDurfwVQSogDwTi0/AenEJL30EIYcYgPHT91/ku3eO5GcyhiUqUBq7lplBH9bygG5jAuHI
LBYmGBDlyQswzNj7bPSHQxX2/YHglr3jmhNLK5uterHkCnOc3cd5fII3zr/bM9PHVKsV+eluQLSV
wRuHehiNK91/4u8o8j4gpl87AdEn8waCjUrKt5SotDi6eK711o5uvnb84EdTWndOLOGgqY85T9/H
ukfTOBYHNQQfThAGbLHj7qlfsgJBQ526MKOrYWUmHIHkOSU4ogveraozd8qJGe5H00dSlhMbf+ZR
Pb6wbRDDPfHM0Hwq3Oq3mal9HSbxI0Ysb2WC54mHdD8kInrMQzZb3Zy+Kk/5FyOlXqd92Co2Uqym
vfiaJfHBNIJwZxQivMSt9I8jQbt7P2PqMoi7YvSNQxfVbBzhIAcYHdB4h1ers2hnfkg7hQI//8jR
F02VehwZ5Wg2jiWijl0zhQ/p0kWROoI5cUa34LF5YO8Yb1ioPXspc460ixVcSLYORen/jHEfoObq
IIB4ZIbby9uvdRnV+w1PO6TBZs16+RzaOI01Zqe1SUW6Dqgz9kHe3Idasrcq47e4BMDtD3G+wU1B
jplqucWyiZRbCKmcf5YEuKbRAXeSrcM0blPMK2vsaT4tjas5/rllw3746H2YME43Dn89+OXMxN9m
blBG9SW3+n5vsYnwHERBaUWQxhyfyMc0WSOUD73lHttlofH90JUIVFzTMNENBq9jMhJz5xE1r9yo
2zr9+JWZhVp7PlLnqpvPlEwFhM0WruhG2Br4IYUizokBn/aCA1mc32J5mAsgeG7LZvEb+WLZ0etc
8rVZAwgqlnZ3tmHEzln9ZUdJznCVP4MCgMZqOdOkaf8B6NOuh0i8ktKyinhrHPzKYefZ1xcPfdNH
WbLBKxGa5cH4Vi8b7MJLko05JF/IpcJj75XmtW9Qv6tOMAyMgOGJTTYH0Q2RcbseDQFMQyViNzSy
4dYc2QOYYEthbHcbxnHheTb+TMzr6STEWTaRvPotK+18turfHqB5ctqg8YvB4lZx3oeORTEJfOR2
Dl50TUR1x/w8BTNGQA5RN5eM77728+IxUO5PkNtP4LbmD6Mozr4axt+ZE1382+DO4UedsdPG+Bax
wSlRJ3sxrnFdvNrhtICGh10fM8GfsAzMMGfWvl1G73bnfxBOVX9NzZsCy5Xm5k23QtItDQSg5s6f
QCFGjUH5kyXmxVus8/SGOYItBy/Kxgp1yMw7+J3MAh11O68X4x+xhHN+mRQS0dqaiV1aJOB+UXuf
FinHZXNryQaU1ZLxU+sELqO387LqhRkVi6t0cQvAhEcZ98ONb2KMwue8thijRwAUWOrzyeBkU1X8
w05rfXYD1JRt63Q7quzy6GpEJUlRPBVo5MrAbNAXNybtbPU4IBsVvtP/8lqPRG72vc9lSBYKle3K
zR/l1LV3AaHB1WRBOIqsAK0Awq6pKjUOGAtTFK+jDFV51FAme3v67TvpXa7jfZEM4g+BNUevRvJN
8y530cATRZy6e+08yzpyFHZwkOv4Cc8XfS6ept+uPlgzSO6ZCnej9NyddejimOmsW+0i1R5r1oqK
5HS7K/ZTMVSXPgQ618Ek2yd2yAiYcdvFk+ZDi1wa+XKTX3SVsF2NGab2tQlwPO2sj8YG0RMltjqp
ZU3x/ZDRE56StyFsy0uexOUlqyO59Uqmq3/9lkH+HpQbFFlqlQn2wM1rw/dwwuOVeWx4utJ+jL3A
3Th+j56qisotAb+LTcQ31klItqvhKs67kYTTsQWXEMj22KqGuNc5udPu8pyXTG5EYom7KjFe3M72
t8wB8m0b/rGUXK7I6ZV1UE+PCnK8F6ilXdbBhFYYvDyoHJsyQeSaziCv3OC+Rw/gpMMpCqfk5j0N
MkFC5ObA7YoOgYQ/pus6J1tqQI6JeYOS2BbMkkpMMwWH8YGkWm9LqFK6/ief442xmi7y/4N570bC
Ztv83/9wF4zXX//5+MVv2dAIFz+jjW3QVpgHsS3+s2GwC4M0WgJlD9JuMPHMjX3pWxNgROs/8HTt
CNWITqRsA4dibrOVAsijZ7L5n3NMKZRSiNnTKUpRtMSvfYOJushSm/TIiDCewc2ytSfhGA6l8/+s
UE4a2uuiVsQfls0Bqm98mijhUQyk8rlNfUI//M46Owk6/MKyTQYJJgT9Fm2LXQYfae4Ml4ZQhaPd
OdcymPXlHw9eljeHVHfP2qrYawnqpB4FnDkpSYB615Tb0rQeO0UM1b9/GgWxMn9/Gj3HWp5N5UG2
tZdAmH/yXQ4hhojZbjVZHOqr7LX10dUx8eRO7K0w3UgmHH30Pr+XU4PmR5GgyRjfeUTt6CIHSUmX
FanzyP61uSox79AsYGARGfYXht1PfHAx43SwcafGOCZ+vUJfom9jEkuCSNJmW0j5K7VqmMxWFD7Y
2BCRXISfaZ2iKRrn7NUiH3sjChCiHNFqjfwzuFdWd/Tg+J+RhN5aG5+eaKojUEm0AMxiXj3B/vzf
P08Ottu/P0++41ECEocqhVKLf/WfnieSlQKiIIU+QDUmBY14WUnMSzkU/LjkaVFKuvEaxVF77k2k
rCFZerwH9oPTRUfGw/dB7pt3IRsKNaX14dvAFrttdXA1zOyMfeP6yy0zffW21ThPL9kY3Y9mNm6C
BC2jEWQfBlnjT8Ygzmh4/v3Pxr/7L384yQ8okQtb4m/IvByWdZf3M7J3maZH5KWMT3dD4USfYUmu
hNBFxUeJF4Ltldg5VTOuSiMyfnowa4O+oAiu0/IgYjfd5uDUzuxPe2D2nflS++6wUXXGqJu3FQAV
ImwYXTVX7aj0n36VuOG9sp32furiHBBV0v7qOSKlOeVvsg3qnbdH/DOecOVa93PR5ButTfURlNkx
E2zj8tF8Ndv4I7L76IXqptsTbA41BprcY4oQfIUWCSHmMEkk6sYbUx/5hFUCbGkciW1Nz0EmDgG/
FXuTw5TKo3Q2kAqtsx3eas+eV5W2vCcuPZgKbAiGKg3vSh/YLs0sB0KAl7KOCTJqqvytb2T/u2fZ
BaThs+gmAhwlUlDbfWx7dAyJciuikVvxBBqB8TRU7ZNHQ01cBEbSrELOp7pevldjcbXq2f3N0Xpg
+hmcpSQwW0YBWO3O089xIFIYWa68x2aH48LIDpguI+4JZpDhjnu7hraKRWXYNXPZfGB7QzjeHPns
4t8d/PbOjnG5iJ7raKjL91xJ8EuIFNBiiVMcutmhdepp77ZIMfvYBoBetM42pcwIg8L6+PfvQue/
n0SuUparHN82TWX9/RPGgicyHDy5B5+B6WHJ7nQYbZI7/Jb29i1SIJWEruWWYaJ9Ti2wJmGU6AMS
ejp+j3iSetk5Rqb9M3OZ8wp2d3tlsic3J5dN7zRtZh97h93gFOgWVf1MAqNqm2zJVNm6Te1tHWLW
1m0QfiBsQ7TBdHQtsvlitnxl6g3uAfLU//DhW+z1fztYUFPgepMOcEzLtP52sBhuZcydrcLDrIor
KCv7SnQHcVKpEd1rtztnuU2Wk86fC9tHJt+b3TMdzdUY4FRPddPdGoHHEso32x9XX4wglcuw0kEm
g2e57FF/66xHObgIIefxh4X7b+UYOAB1HL/wISo3PjuxpG7upROe7MI9MI5OdukYsJ9WlbtJ7czd
Ve6+Yf+1mVln/Q9PgSX/+0sPkUC4vsTvwfSRFLP/73BVvVniCIaA39tlD4tbe5eudtiX2e9Ste3D
rGV4qnT0Swm0GyIq34hf2tRKjzvC0RjIkbf+kSZXsrOfUnBlF5XZznOmYKZX0CU9LpGzW9X9m0/i
IDKFWz/0P6vRNA92NeFzM4T56vwne+exHLmSbdkvQhncIb2HoXVQM5kTWEporfH1vYB81Vk3r3Vd
63lPYBFBMhgCcHHO3mtHzgZFCldaHeFXGfN7Y5D1ARLLCvLkLaPxdgeo8a75TbgOvTiClVa1z8oB
YJsVLy0VoU2ZDnMWTP6QFHp/r2ghXwZ//OzqdYfMNN3VxYg63LLf6jGy7o00zTvj5afEDHXyCwSn
KZTXJ/RDxgXWwE2WRD81foo9pNeuLa6i9URaKFEpU3GvadVsmlFeF20JY/axTtjyd/oA+XIsp6fC
Ek9uW+TntqyeDKMhoQlB1FPKZrBQE4pj9JJ7eq1nLS/wnDRZuHdbCzcFAPV2UudGL2kV9DqIk9F9
tEQb7zWbgJag8YHWaQhSsSn6hYkC3Snci7RqDdES8pcBadmO+sd3B87LFjc1KH/Yzeu+TbyHJBV3
Kg7JHkJ4tS3INt3XGaymkO07BL+0hJPtIL4TWrwLZZw96GF7QHKKfC9kX+5NFLstQeQXjOfojKa7
hihK0dwKXG8rSiEBLscMBW8srlj/JVT0tADjc/3VEgWVr2lEyjV1H7pj1PspQISCM5K1X4vBscgg
KXQR+4ZqCn6WiXxAt3kVSLbuPal4GxOHqYswZ1Wy7XqoklZtbccytsNIwSUcybcNO1LXUge1xRgC
P7eb/DEJBnImbP4y8GzW6pP7hlJsZTjs+1CY2pe0HWnwFJ72+t8HVCHV34cWRzqmLVxTmLYCrPuX
yyogLoOwN0fb000d1rOJ8E5Mg7dG0Q2mfzK/d2yin7KC0ONR1Mm2cEwwOYH43GWODz2Bwp1Guss1
V2p4qDUZHMH4EMQeqBdLueGhAlmw65xeHAzDfofavyZdIL1auVXfSURBuld29coIkuamPG2tLDdn
g/cwBHHwMLf7HlmQ4q0Q0tmGGapfj+a8q8to73YEBqZNx9/5lFNIUEuYhYz4aueIHzqrbzc9Vumr
Zaa0zXNB6ITKv9A2p1Lt5tc2CArU/ZyPoSWcm0yacm3YYU3UXxWtRoF1Ox2b97SXzkMfE7SG22z2
6e3S4ESyV/3NGetjqFDfCu1Byq+UL7qDltMtJ7iQDNnx5rDCZSbp+wPwEPQndrTpGZC35FjVKCVt
i76UNx0M239osgjJDVswWnPjEe6FtVl88JZzNmzKeolXTIeUig2ZGb16w0Z7jccSOoX5mE1orlh4
G6fAUtgBG6c8YJ8HCeSDkTexYa8mYlvuccbSHGHSBR3mWmgFiw2MXhVIe2QeuXO2M1/fIWOfRW2z
EgJxNXoX6yXCeUPly003nYcWM4pJMlBuXN5C9CAT2ArgQZjxUElGfpR+UzHCABURDlR58iwdvIrL
Gfv/k0X/mctt/3fMD1zuj7yK/wr4EfMf/RvwI/5FBVm6Dpe6g7vzP3NF1b8cmr66bSqGAd2WzL7/
Tha1/qXPqGxdtx0wP/a85vofwI+p/8tUiohSYejur6DS/5dk0T+3T641r28soCAQDFzb/mOHgVu+
RFPv58dR95N7pyfNk4dmK0L23VOXmtumE3wxc43B6Kdls66bkt79dX59G/6X/yN/+HvNQPyZbjq/
Cow3Oh8Tn4Vw/xgQu1rXptKlgZ+xAdgVFvHN0KCnDrenNTE/kwJ4rWzyRQK5sn1BmIDV/ByHItiT
OBxhoKmqf9hXShJk/7L84yWBRZeQOx0TG+qfgauEs0tmT3zlckRuGidas9HbScAEdr6nTaQ/JEN7
KPMam5Dhf6UkkgMUQNkiXGpKlvbkZaSjtFnf0r6wPJ4AxJCDORQ5DoJ1hwSzPZDxOe+sQcoGknuT
O8gw+vpAKc07af7wT9POvFj7z8IM78jS0XBQFLYdl03SX2cd5B5wYOoqO+pq0s+GA2PUDXLm+tBb
GwWpmtLDlFrHgzyIwtwTb7KqkU7kTXFxh+yFpHR5z6T77kldbf9hSuRU/9tr40Q3TNuYL5I/9xhN
3ZCR6DopVff+yYOr3Rt6cgSmPe59XdnAwSnXjkb5Yam2OSXoaleyL9kxsRMwvHi6p9qdNtA/vq6/
nZi24CLkVTFN63xRfyyAI+JHC1lX6mBiI2gyZ23oaMstbayQ1GeXBhMMPV2oViKL9tLv34q0R3OU
kQE9WZO4pl3wDyem9ee+hCFEN0i5tJTiu4Rp/9evcaypXvne0B2MSPSYMDztbKM70aWrXVUSVs+J
h2fO8B/LPoleMmFvR4uQ4MlEOZFWHc1QrxhumZmzbeyA93RDYp5Gwz9m+aTTJCBWpfOq62QkE3sr
UvKs2MSKOIiL3RFxQWM3E1F1FcM9WoLe5si3qZATGilCALEPYK0av7Ju69YuzsldnecXAn9x0BT1
0TLyj2DOsaO2D5wvYoWiESzXV9oux8B3Q8KHUPBnGJWIrAK73QwOi0OWP2Tlzal5tqpCtovYgfqs
ByxPuN5/PxOBb/ztOnEsIXic615XOmv9v37AZFW5zKoIASX4Ilum+c3wwWNkSp0l4Yv0Yn3cu6Xb
PQzecBsyczpPcYaEJ4BH1aLEIs4r3mRC88+qq35UqTPuxpIPaGy/90HOex8JG4ln5kbgOd+KEr1K
GI6Kz1duGJXg4Tta8eE18ZrCgFoDCqrJTKWg3UvzIXblixqD7hjUDtaEisNyK1a+D626fcAMzaoq
wGhfayK4L4ckUDcig6Bb58Lb0jk7O3X2xNfY3pJmGA51Y4mXzszGx8C7E2vfPmRNKvZ6POGVxNcd
zxILFRUlJmaCQzl5JiR8bI0gBFik3O4L3arWQhRkzOcoklGWZscii46mOcXXZqGgWF/HVmabYRD+
FfqyvpumNjmSSrHR7TbacXGT1S6rGOJGbV7s3t9El1gA+LBpbN/oAoZXgVI2lb7/mEbvo1a3qPzY
ZgQCCeBCEsvCFZy38cbe88Fl/77pCszHC0WjD8oKUXHunBJ9cFYCf/2RiZ2dmp52iMJxlwu3JZ8l
ICWhDcEMNdN4ApkxXKhvkfDZGoe49miXdq9ukbtYsfmO7GSOcw8MsXH6utkZhv5hBUgysMggeodj
eYnIkzZS7Qa0Ods6WuJcmFWPqnTCR9gCZ+IsjUsACunR07rwkfBByvN6eTOqvNxrdBieCTb1GJln
18Vg7oS0/YtF1/xWutkI+YazRcLnguiA8M+JHJNybPmIHx7ci1GRWVQ0n0F1ZJd6EGRMq7Zetw7W
gtgaTqMDisYYmeUjzUeH0ZmSf5JEF3LlSOmAawTEJLjFk+PtlIDEyYqeYRZtWwRI4KRZIrwPeuDv
os5kB9wSqJvZVXJc+jY5regHzy5WIYKbYzm2X4aqHB/aVBseuiZ9U3F8ntrGOExz2drUSw0Vq8l6
g3uGqb+gQ+BDnqFAI2EzNi70k5VM+JyVgwWNg+VX+HRdknqXu5PK3F8/iC3eR9MBwVkeQ3LbI3VF
lE3W8XRZftmAboYoNDO3Kg3dGerUrYHN+I/VfIDG5x65SILVcncsGUwrIxiuJlqU5SFTzwJ/3Qss
AqzsdeUGe0SH/nOMeXTvx5BKGWA0XPQc9Mg6IRGbbvr8G4Grt4fEBdoNfIuWof2wHBrJBzqa47fl
Xlq50423txlYOJ7IwihWXRgkz8th6DzkPk62Gxm00Rs0MKq1CG2c01AwTYh8n4aygB/UNytrUM2z
j7+aCXa6aAWNvtZQ1O51B/do3T8bcKpF7r8VZJAcAgtzYmvhPMvtuiV1uSARXNXara1jjOGTRDvn
lcWHS45uaH/vacm8Ym0/p3pXQ2ex3oRF5pKbp85RmHic2tJ0NqUcviV5q6jWrmDUfXZp8T5QLyOS
+a21mzPlwL0TBKhUKW5nGTGZY0OCm0dYZISN/kyo5HHguthqtYkSsk+OVmKhiulpzYWpdWkrpIWh
U1X72CQjy3cm8EqoC1eq7BE3pzFpmz0q6o4Mt6NehD8lQ9tOIZBg5AIjmPSME5V07bXYTzntsMDI
NimMnscgST/TaA12JoPvIaX8nVWte4NFFVD471e13qV7vUBqqY3yFf0F6uyxLh9o7BJm2L94g2aT
RqXcNfUdDyszZlxQEdiQXP+aBGH769NMiFc7TllF6VkaYJTouIfRuwUT6kFv7E1EP/bX+DQlrvEy
ci5X9SdXRzfKTHVLjak/q1BhvHOHZ2e2v7bWmVKNtYezgBBcmfa2Mobi1PeU6GpaQWaIeBtaBJgl
BgnbpY+Ad2ddIwxdm9F0oD5fHgReyo4n+PCTCWCeb16WslIGY2YfU3/Qhx46iwqRQ5WIYupqrQKR
nvn+HlyfqNXGh9VXTKAUdM+hxwwmzg1w3iU5TFvhIpnDBpN55L6Yrmez0DDG3QQ6bjOEIGW0ADMN
rtmvupZVrFfbbYFmd91nLRCQDhHKEDbBZTDEuQnc/oIpxxDZdBNtd87ySHufyNFWSPF61AAHDEjx
wQiL29QSWsyGLNk7ZYbiVwsoo427IO7e8bGxXBm8F90A/hHr1nPs45BrSQLkdNTeUA5idR/yvaKi
S56NPz245ePctyZ5K/R3TjEU/Hv6EXrjMrF209kdyBaFHjVPBCK566lrnxTK9TCK1gAQyNIpU+tU
uCkrcKKpUZfm6hLM64BU2w2NVZ1saoqnqYaUoQNFzb9RQpm1G0V0MNriShksv+nqRzDjUzzP+MSi
xjrGVvUDAa+2LnWQn1qj0PsYzskaIfhkdmrNMWw9imEYH7Y5iXOGf+oqXUJMJhk7e70ZKKDNkWzo
e80vee0WH6ETvHVxj1COUvwaQwsJxkkKMBIkxBEMSXVq4enZVbF3a8CdbtjhDinx2yDOx8e2yuoc
ZX5NsTy2H0SUAg5VSMKL/IgjB26rQ06mEwEBch1AHsuLxwBfPxatuuZYCMAhUizEWaevmzbUrwqE
2OSnAvXtC10eSpRpFx6NZmD2d+nQWmH0UQajdm3Qtpu8s1GrmrsZBcjBzDA9DwHAGkUq4y5njVq2
nXFQRnlPqg6UZL3DAF0c847KUjf8qKwsv/a5228mr/pZTC7WFZ8JHGU6bkCUlBF6YXfuiyS5YZyY
1DD28OWtIbDg9PChdaMgpIBNM2DTIsKRXWGgGuEtxCFEzZgk76OMOJvm58DGDe8EvBnSJECyyClW
asItg4qo2RoeIYx9bG0Hv2Hu8ZXa9QlVyqzcktSmXZKuSTZTZRGcWztbThO5aZp1GNk/KGNPD0Gz
lSiEjrTh3T20KIT1o4uuocWsDicNpIqNvolk1Vp1yUvbE0JYUsAvqvLc0ynMA+Olwrvg+vA3hjZ/
96a+2DWhepEtKe2YgzdtX+ZzBIixYtygMWi70Ws76j8ry4dtNTrRU0XkIvJW40vXaRNMs7TYCa2h
X6R1PZakrjgnBLG+JBaXbgN4luJ3dLNrh7WpkUYHLRjizXK3bbvhwszCR9y55wA83K2zsKi0aXqM
NbXtyt6+utgM0ExbHXIC27uyTJUb8kHTTyLwHrQ+6n4YTn2k9nBFzDWspUlhsUoz+yxJjz0r2Ohb
vZOngW3c8kjY9/bZlYT4lZMBrgqZQ8UZx+8Wy1+BZq06Za7MlFygBArOpWrB9bR6XKwxkvVn24F4
EAZsk8xKclfzviuB07Lv8buGVvq5YkN27vzQvyy3loMTdMGm15Gcom7S8LLqpnZWEVYP2Zmn5VeQ
25+GstGgLKqfToPGtNPHm2ZFxsnWbPnrkKGNAexbevAvEZmiuiJdM1thItLzBK9m+KGX0bjT9JsY
tPzRLB+GxLYfNIvZJ/eKJ/Sp1qGkgrPSurFAXcRjrTVUKEs7esD4t1hKa2JL8nH1lMNndZumfFju
eUKKE+CzCM49P/QPVkbSNqcxfWs7Dbe2axVbThnjMbal8Yg+JMcRWJHriDoWk04THUuDwNTBFsNN
75sLddLy2ed/MG08OcL1T/lYpiiReDkV4qmLq+JX4fXORTTu0TV7QmP1ApuVH4inJhb6E+qKtVnz
Ar1GmbucZkcYSrzXAqmUbOfLB8qXnIFX0s8vyFMyZJ4WhFpNu4saI+44YcTtJ/g4mP+4j0lEXzlm
gUskBxHBBumsEUmzlmkyUq6mW2Vq/pPRutV+MgYXvybCxI6FHenm02k55Inbpv9xP8DLz/U2TFvJ
58yUOdo/UD2NW1scbKeEQFlaj0nRYmfmIjqzLu9QhlCETrHW8xfR2Ql8DEk1qGxULTsZWp8Aj3I5
ICEFw4S9LsN+kIUu3Wo/RXeVfKpy+yv5av5ZQwyhK9xHaRpeulwHfzv6j3of3dQU3iosZnYjX1jh
HSLR3oaQlzoKHKe0kRgiEYo1zAKuBXslGofPdOXjdSmjd003V2LSsWVE4YuNWmNVGUeDNVrn2eaa
uJcZQay+kQL6xZmcQ+92r6Ck2nU3fcAlmzZ2FqZr/4WuTEhPLsr32aCxA3Rp3PQ1sJK6P0Rm88ji
5D2YZ5jE7NGS7WodelpRHqSIjn5ylFXwQKCNt288Vriy9ldizmf1+jxjrPAp8Y/H2fVVk3Ok1/qX
vH1ine9tPQigq2lgVSMqB5UbAetrqxsOnWnG+6TTxCGxuaZKEZ5DPa/Wutv+MDUwA4R9fBniqUBL
6b7LHG0Y0XaDxwrd9dE0UGoDUZdsImpKuLsZLpcD6CW7CuyDiNSPeuJ9Rm29h854FG6jb03TerTD
AaFpFa9lLqDKZgWCK1Pf9R1auBig5KaIJFHO2hN44nqXl52D3TT5ih+aRfxc3knddRm7b7pUGupO
N1whIYFdinZ0hVixWOVw3lZMnQSxsx3KU/HTmw3hPZ66SWPe1gQLAUwzX+IPA5DnQ6Hjn/XLId3N
FeSsmJrvDBx3hiFa3qRN3l3Nt1ZZT8PESPOfPTk/ay+y5E4A2HuD73VTpTVjCBQVUFuccHyiFFaB
8Wqr4hM5gMkpLNgCmwr3PTSg6CLLGnFH4TzGzrz6yqrPYZYX73wlaKa9t6rs8ONV8M/aJqKTU057
tJ7hmrhJD39crK8sxhA27TGaeDGs3MSgYOYYwU1L1KYJZXVrYLXs6kZ7Qzpyy0J27dHYuduiYPpy
PRylWJ6rtVd5waEBJLuf9Cc13VogPPsa9t9jGFIxRJ8LWNZembbjsCm35b6bbf65B649KSSbpVdd
NDq4OANytNnU7IVKPsQZjzKHGBaVCVs6qUr6SEjeldV8zigcrcj0PpFYGewY92Z2hH43EuE8BBSo
M81+cKNjZ476F9re0Ft8xzxjViPcBDZwyVpqH3fuoz7Z1wlnwpqcWGuPsVKskg5QS9x3zTZ56Skq
H7Qw6jZUqct7XobPDnBxbfLcC98aAdkW9SRPV87WjSkpR3mKTmayz2bM1X90hrjcic5pNsu84Wvy
VY2WcWShcMljv9/ENa8+MaNH1+691zyCA1aMb46CxJz5dJb1ERiNG1T5esKrvxF9/AiSiHEL/95J
AJATkG5oQSc0jOmhtpzTYOHKO3ifW6yRPRBE/Dye6Zmh7nlsi8pDX5dyDQDQxQFw7BucAFoOa8Uv
BgMOaM68mTr5znOmVyIYipNF6XpaLzd/ZavVJFaHTfHZpXO+GvSXPFM7DVVsyiiEYLGYBYtBwZ6S
zi2G468w676CU3BPE2vAbNVJyz0t9zPZrYYgDI5LEFIx20Cr+fA7IckUc1LR//XH3pxt9Pu3e0fV
u7EPnl2Z7UXRr8vO/nDisl3XZiLtra2Zu3TM4kMHE+NQzb8wx4lNpDwxm6ClVRWe6Fl4vxy6iICT
8XvAHtygicxiDWISwrlEw+Vq39uCbk0bdo8w0C/0zF1CILC3J0X6ZUwHuCIGJtt09sxM8l6nMPPY
67pbLNfaSthBDxUqmp68El8mEWfwIHr/ET9ETXxD6HSvSHqNfTfH4+kWsTCDr0DnVfI8CvTY+0L1
znOLDBxivvuuD2n+orwxf5kcElV95PAdbvXcjk89VIhbMIblxnI0LMV4MH2VICnrkpOHEePgN0TC
93VLJWPMjhOCLSraTSpX2kC7FnXmiuKq+QzhJ8Mhc1L59J0v22HI1gAV9Jm7cmVEQGMxfkI0r259
ALcgUXbBRnEdhROzcVXn7ABHcwYFU9ZNqKy0iZ/frai+unmencs2g9pYYFrTccB2OYnvxkD2uA6Q
wp3iT3aaVmdv9nV6ISK7mn7ZJU6ymyFy7a1AZoVnEEB80vgdNG+FONWamm9DHOwJD9h3E6o2B8k7
igMvO3hBkL3lmXeeMd5fWo/qHZK67gb7NLkxRbNRUiSwsxj/4hfUeFpAkc5gfnR+8EiqpvMDFN2m
Q+YsGWPuMyZ01oWXq0ofD6VZ219TyPlsveCUOLOjnoDqJzXQ0OlairxsqJ1N7tfxUWo9efapiRnO
UxPkPYaOkUws5pampjQ3YTfto71eDntKHGT0ZDX+oqC1wbT4CfXAXGw0u9UuTqX5G+jc5obN/k90
kAc2lGgFSwN5Kqy2WHTihWIbUXzkxiWpGs8WO7jRyJHCNl67ne85Je24lmb+rZEGUMZ00g6V2TZb
c8xeAvYIeEnZBftVGq5BxeWo5Ju17Y3RpmVl/jj4V8RDzjWqcuYhzf5W4f87Wp+zAVY2qQ9iGGbd
gy7PKJf5YFD+Hvto0HZV0TnXvkqvbpSFF5HgUgP2CJMCihNj5rXDcvQoU/sLrqB1YCbpJl8SGfRa
W8uASUqgLCrt9qmtmYxrX3eR6kzf6zLtDuCeI2jzJUKyNsBCotPArXBdRxX0UAcTPA5jgGxRjy9F
g7PYxxDD23b8CIKGJXpfidtSllKWsadtZD8J/UuJt34Hc5AprHE/2QVRB0ERGKcknCyqGMWulZJz
bAA0FfvTWziW2UGO/TPf1ni0M8UeKO5wPMjWXDku+gv8dHIf+zrYcE4whggIGZFaTxDFD3XO7wdG
9a5mcGxHG6kc9fbcJc2FMqd1GcSH06b3DJngYzCBjUUq1Fy1FKeXyZRW9TVYm/FjVP1NzUpfH6Wv
xcd7GkP0XZPbnzvbPkcSKxBMy3efwPuHtvQuTtByBaKqx+JKyyZGn6qgbq5jifFx8uv7RGkbCbbc
mH0b7iZcR+cmbJ8mO6aSbn0vjWGbWRL5ia+x2I7McVsb2bxTh+tVarBiOyhPveHsbduCl9M33/Qe
dtfsaNnUHZaz7pBXiCHTfIAqXnZytgg7W2269qWLJ26sjI1eFMF2qRzUaWpvvNlgrPzsUDl9duzi
rl2HKIEPY8zHYZrmDS6B81G9jgzKltfcR9kBE+viZ3+Q4Q1BkTzHMOjt0tS3w6hApQVFfkUgJBS7
SCWlPYs6d8C7zFNAQa9vwfFMNdt/SsXFO6M9q3AdJQ7Wt8/NdBzD8NQaZnizNXrNLJJgp+uVRzKL
z0rIofP0ENQMh0bVaDDTNJ5U+rh7KAYMFYgH08OJWLfxTrAJ2fp0Jdb2xOfHwtY+BxDXz22uXvsB
p3gpK28tqsx4dQAUMPDwRwVRO4HXIs7M9Uiewdv/6IzEBoETaaesfSLxvv3UjfqntmGGdbIp24NO
heqSmGJfoDQ7+i1mImR1RNnQGsMuZuxzcgnXva53NzS/4HdY+EWNeQGv7RzVkL+ZIiLjoZblesxw
eCSFZ6zHFBqvhRbt0eUpNqELAxYePyFKJHZP/robnEPI/v9cz9YpS432OWfNCCoZ0Fwnmz073PJq
EQV2QqK1z6xcXMPAftNTsz0wVr3RqkBalOUlpIR5aSEqGr5AhakvwULeSBe6iBp7LDTY0bfMDmRb
tH5M4cQT+yVdFA3fdCrMuNub4XgRLCjwo3AIJSNy5bdnr2dFWCAXXLW0pU6hTbMZydNLn5KA5EVa
uNHKM5VU4K5GJggi0X4mHoo8/JDFi2G63V0jychyP3RrtF5QaNovE0X/po8/Qr1rrg5mAxJzPJyW
QmeLGHknPpGJOl340oyFdYMDRD/PbWKS49IUSK6ZngMfqlhWYSYs4ceeB02yQUyHK5J8rFm6aWwS
y26HjfTDHza0l10bWObJ1hP3qJo3gIN0DkREPKYT1+nKZmKn3Cq5+UuxjHNz61GyWNk1AwYvcDhl
NV2BlarFDpgkRT/nFyXHnzmjrJ760qsORVuXG6+zhlWOlmJlhcwvk/R8yYxY9LfAcsUuSmjEd1nz
KgGjHrLei0Y62rSYFjeKD5hJMSTHtXOvygrR3nxYhp2EKxgdSnxwhjtNS9bqZeNmSPRpU5uDqK8W
jmMfCgKisgCYKaIedO7xPZhvOaH2I87ZdGdNbx/6RNAbVd2mqxIe8zJUfF19MaMEGmftguMaLIIO
4+QYRCk7hSCgy+qwA1XGa1YlTJNkl0EiITZiynz72jdDdOhT/QqV+KRqYAgK2tmx1JPuwLg3bQ1o
rhRjU/hU+fQlAFrIDjlVz60Ir1lT6R+eMWWboLezrT6Jh7Zm45+mbYEGBTRqTbbIHoIg8D09+dwL
iHpxryCEW/BdcIa8KRTFrPdPjm74L1UjCP0ZxjNSbbkJIqddIfL5NgZmBSQ777daIM8BfaOPQfc3
k42fvWJJehOF713NAUVeaSGzo4By6ljqCScXXwFu7AgUoXvAIjRzqf6BO6nobUoqO/vOkCAgy1q9
RJnaKzxhPWvXC2z1i9al8iREVd5LPb9Tot/GsSy+wOPBFdd+s/IsP3iqHl9wf54pLbyEBZRucBk4
2mZ30nJmeHqxN1lybIsmyTcyTb1jgvx6zcnNGV/Hr2ZFFKRLOQPhrlk9ZuxMx0B6K90Ym3VJqYw+
1OcuIBhDMG+saMZXqJnFCw1wfZMQSg3WHBcIlS22fbQ7121YP3VkAhzLnEpFNMz5SFU+vGXK+qHV
Ew8liU78aiNfwdGqDfr/ab8MwkZOVyl0WdPhhvuGZz3EcYdPaezKfDNmdDahqGv7VnOs61Q7bwEG
hpdMV+Y1MORbXD7a9P+f7dgKX1QlqFBnodgHkUImoPTqZPYF0ZaIN5i+5oOBrOnXrSWmcrmLMxOZ
VQjKIbXgHGJIU8BKlTOt45a07OWQZf27qOJkMyDBMGcUYOsUdO71RP/3zZi29rEfrxSb89NyWPga
oMRIJp5JG/oSqJs3FMC55KNVNAMyIECqmHLJ7I34dTsL7XDlVwbuLKklRy8EDbrkMy4HRLuIse3y
DJ1BP9ZG+z1usP5HS+R1PxJavyRILrcwWNiM4fZ75Myhr92ckfzr5hJA+YsX4jAaBTVBYPSVAYDN
YbrTfFju/j5YThBuy5lHGc4YweUJlif89VT/57EK2BtYv/yQsgGb4D8lHj7H/m35tXh5bHmC+Dey
5I8njAvEWYZjvZXUSE+53fNFaBFM7l/35wf9QJuoNVdoZzqjXrsJZsYaMOmJ3h3hs/Ot33e9AGhR
6zeslf7y+PLx//HY77u//96gzROvfj9z4kO4pz/YsrTnC1wwJ7++ueW+phV8lWHtnzj5dRqXIQHX
ZoVnGqOesW6sFEGGgmnbu4rS4fPyC5r5VcmaDDhnKOqzEqTALs/rTBlnx3JzIaksP1luCYxMWz1q
vv1+aHmcOOn/oa7UsCL2o5Mffz/d8hu/npPcD9yeBfo5QJgNcers7aOZY7vcWg7LD6ACaAAQWnMd
Fs+K5ic+5YAKbmcT/KZxRSVlWp9YF62kbyTH5WsOltPt99eaIDGfL6rlShpmTuly6OZbpg1gvZzC
YAtObDiVRTacJOV5inrc/X1YHkuDiZ2hRtU8bjzCJpI03y5vxJ/5ucthdCrCZOJqQC7iZq8qIsJp
1gskGF4BYqH+nHVNwQArecZYFQXgVMp9Sh+3LoQFojJRbLkvgFyrFe3mPSQoHHydvUvL8nsaBq/A
MJ+MmBJsP2xHWvkrSufaavIFsoMRw6Mjz67FFh9cC+FNqAtoHb4mobynMiI7aIy/u4r9Do3wVzvn
H6KRp7PINa1l+bs7Gscuq4HCwuXc14YB8IUqKCqwa+xD8aMK+ibL2XcS+Rff9CGFzsXm0Lt4sR2c
HF7gql+hff9KLY5eOY1RfIzHuPD4ZnhCNBkztHXc4pAClVBCKqNyFyRJiqglRr5vG1fPNKsVEWrD
3Btu8QRDlb/rjjpjvyUsxz53TUmPtB03Vt2+m0n1QMVs33qvQifRMxjdb4X13tipvc4bRQZ9/I3R
ekMTkPfjAy7TXPRa5fhtIsZPgxt/kjRmMZ27K2BOr7J3vmj6Xq/TaD04zS9L+qgcqKeCfoFXxxNm
Lzo4gWSzwDQeAlUMLCDpYQutUPP0bUsN6Op7IZAuAH5YVsRKyOGYI7aI6NzgI4Nm7hFaRj/RH1nK
ZzCXHRwwa7UxEnPOJsFRRUtGkgXQHc1GG2Y9ysTWDR5Pl7jPQPxXwuCTq9mJnTzZHTW/hRkBDGNX
BJhioAZ+5PZeKrZZRsoSv6i8Xd15j2Fzy2Cbb/M0xnIPSc9lXbNpjHXHnjapSVBn+UUj0KY5aEAq
Q2yzGkqyJE3YKSspgRpUxvPYAB/HN96SJxGTYpNcee81pNcQRTHUhR1IrvVQKQGIHgBXYWdvXJ0/
Ae01E3XSqKbBzQL/CN3GWgkhD95k0sMgXXDqQnjerf6VDUTNJSsFPCxfwPLI/HxDXX417LymeB8b
A7JsHn4NC9hAaKI3KCS97WQ5wK1S8TQ61neP0FSrJ9qNaM6q4TNuK11uPZn+b/bOYzlupM2i7zJ7
dCBhMxezKe9oikaktEFIahEm4T3w9HPAnn/+ltQjxewnOqKaEkUWCibN9917LjGSeRbs69E54P6A
w4RyBzxypXdt1I7PVtpBSzKMacsq2dqTp2YCBi/6A/AusKFR6zyN2EGzwczPs4LPLrPMfZpz0Vzp
qu/mZdvw/lfkHqzqbiBdIJ8MZiFsuk01f7SIar7J5tY/+okGEeJQLphDyz+G7ug/GV1U0UEnOIW+
IoJON3gaURcTAUqgQ4FX40guCvlWniuQ+zhEp/IJGqfMrw4hJY/4VgAJwr2AZMCKx+S2UWj80LWg
V7Jpo1GZaPqncZyS275Mnpko+qf3l3Y8jWNjPibFJQ74TUll/1lJW7HHCoYn36mp9i9I/WT+hiWK
mKp4iJd0TgmuaGcDKGCsStUBjMDymBjxQxj5p8ixLwWNWdm7/bmaXXoEbWesMv/Bbm1QLiLeTenc
30Mdfazy+mtkZopvTdSqJzu/85wWHp0phqMU2mbUqBHbFGLciKwuIZvW+8Jp7FvBzq4nO+OM8Psz
6x29SygjUvcbY5aLznDxkw9ZmUhW/0MN+2fkLhieEHq0K6snZIq8F5ZOJcvC1LypPOmQzDM5N7mF
XHFE17AjXgB+fpe4a6rYKWV/n4TZSFwc4VyrHn+k4YXjlnJVsyqMF3vs4eEtbjl0V4cZZt0GdPm4
wSlRbuq4XdTqGYyjrv02pdYjyorosaU8HwVt9uwRZDM36tGNPMYVDS14IqZN4aFKDPHwrrqpaqqS
cQGke8YH7vH2v1YWix/N3FKiuvJtFzcHZkrrR6vF3FuJin27PGgh9WHoaXq3IIJXaAafJaJFUFVN
vRjhdu4i7hg9Ykx/fQjWT24PjoEB1RSuMGkE2j/I2VUQtaScteUhM5A7LQFMfsgIYAxRvGEi+5ha
rM8RBJQ7VfTRraNCwCmZWBtlQYxMBb8xo3B4XsSmZi+yux63c0tz+ch21bxdVKDv1ajfHPUiuP7O
uLCcOdPEPYEO30H1/r0gGzdDaicFDk78cd42dYU8krJ7K0B8AWNOnb3by2Iz9uLYQxnbs23SH2f7
IBz9JR6mS9CAHB+3pZDRF88yPxQUcyj+uN8QqLgO4xdLYKox903hxqssjue/QtL/V3fL4uP56fjx
TjueVOC5f3LRTk2CZ0Z4BUNdztLdwUgetw0fAtKfRlB9RJUBRTps+h0xvq+9FzM8OBCdVAs+tHC2
aPsvg/zi6qQ+AIt/VUsFpEpKGFXDfTKW5X4si2HdZJG7bxPn1mnT7i8v8P9bwJ6m8tt//sdnVnmg
L5q2jr+2f3dzLWAJzFf/e9L7BwT8DIL/8DP/doBhIMfWwmNneRTKeSiHb037n/8B2ugPB4n6Ysph
RAAIwDv93QHGX0uHajROS+6pfxnArD98SwlyzVwqRabr+P+XhPcfzA6Wcl2hlM8BOrZP+eDHZ0v0
3RwXEm+5p77KzmdLdJ3FABotRMj1txNz/7PNy15+2XcPMpJAPikOJATWnI8fHEgEWFSWXYTBYaqF
3lkS7Znfj/ZaVDbP4LyuzT+bxjx2eluZ0w390tfKGI9pZoLB7LNPmZ+dihS7CVX9YTO09I7HKdw4
msagzOPnWJpPZcq2n3HkHKcuKkOrQsgGE7h2NDLcEeh14saXIpS0gFm20F4ptr1R3//6g/o/mcf4
oK5nSlNxpXwu7/cjVgStY7S1VKSCO4exlZhtEwD8XexSiKcCIVJ8E7H1FS3qWxqTsYDq0sRqC+Mg
L7fgc+DFZwem7bfMyS5p2hN3q6Fqe7W71XAH1pPHig73xcoi0guJlHjRXVScaKN0KfQfyXrGc5rF
lW5tYUPc+KG+SRPIaqa9fW9wG5ZZ7BQzeOw53QlqKZTKaLGp0skxKYFHmxSYFVEMdKNch8NuyUxd
DwzTK8XSD55L+4obFu1NWKEYFs85SRlg3iLwPIr8ZkkvQOE65EfiN5FMh7wc7nt8aZQlbL3BqzrN
36q0utcmGVraQlej48eS/QdBGj16FvAmk6M/FlURIgbvP/cktqwzLx02v7lWP/mpuFaLxU+4irEZ
vOX318oE9c92bVaHKGLVJargKbEBeoMg74GXwIeC813nXbcO4ahs+goye1GjB/XcQ0MA7Qoo6F6k
0SHUtlz7mn5y7XvbYLCsDYu5Uxkx5ruVfB0baMWWQ//I7KcVAYKAsr1wX5dIQwjcIiGMFsMLDkx3
qVe/uYlqIC6TblChRoFJxn1f9QarZwp1s6O+oIyBb1dXr2mUX5yikOya3IQGKFhQV58zq/zQDfl9
RsMZgKWmhdVf2L9+gid5TyhRs3NPBS3yyfIQsABUDIw76BsXF/T7mJ1ss+kxUVAn5B9gL+EqOrnp
UrVQV1aOJoJO0maiJLlTasKglT6NjX6T5EpyoR4y0jJ/M3j80yMlfU9hDpWkeryjcv7G+Wkcm7ak
P6hDbMM1rs0ZfEToTjvhFKvWemwd/frrG0P84ztKXH8Oyg7MsT/cGG4vyGMRvKM92uhIvfuZgFBY
5Xw08ilfypjuu4HeLqaNBB6EWJqFR+0XFnThXB7rOHwDj02n+tB3v2Gy/NM9q9CKcbdgAVQ288bf
oUcW7LM8Q6B08K2LIgMWBwWHxkxG29MlmL4rvH6dUz7+9Sn5h7eF/ObYLkgqaeHC+f5tVW1Zkjg1
echIRBpd+WSWjAck1r81VRdswxFVc/M7R54wf1o4Y8IkuptpcpmmfpqjkpAuxcCDezBbIPxxeEcR
qV5FQ3oJSow7fgn62Ok1ycTP8CSfdELxoBqtHtGC+SaEOhMgCoicaYnHLrvxkoLFE4NMYOppDzr/
kgq1pxqBVD2ZqP6abB3L1CPY08vunSaO1/DIXvLauBLgesp7TvXkh+lGe8W24n236ci2InW8XVIO
LffmvUci1sb3FudcCkrfYwII7XNuIg0tPoWTtbQbsfJTZCdhDjxsRRDdypP119Z8JkRy2ATdcKeC
itSoAAPBXPmfWtCq2uXIBu3rja5QQgSw/BFuOG8jlg8RQD1PYupOgIu2UqfdCnHpkhEyLQNPOs7Y
JJgMTKdfjxOXrax2hidpxo9QEex0erL74rkTy79lal2paXrwW+acyujNFY64JyfkwQsUJ9et7Ncl
EE/DXiG/BQ/eUFX0GdXOlJE+1Fm6KugNQ+zDywEU/XdcGsyY3GnfrSSkST4JN6LlS08pd3l2/zYa
BBYypGiuR5A4KKgGe5fk/V03zfPeCJpi3SvoQkQnRqK8sW1qLHDab+ZhpuhZhcdppJzdb8kQs+FS
4LwJpHlA+QvpIUu6XZYwEbFWWbvDwPYU1hyd1/BSWOK5SxqifTJdreklMqBv2E7RsXJ6tcorduAG
eaw+pHw8deupyVCHSnyMtEjNVeG720AATLVnyQxCLhbs2Lc2906+BWUGCM+XwjzW0UBOC32muEfQ
ubjLLe3UNwVMEG2QNBoE09MIkgTXjLstuJ0aje5ofrTN6EIx9EFiC1zRmbYp42gXj7L1qrqUtAFY
RC6BgyvYKHrbJgbut5m6X8cSKxTYrvH5rzuB/jvPu13UGy+eR/52HU17DFvP4ME+BkXnEvnovtRU
DFdZGj8mCUjrKlxXoKI3SeBfZIrU3UOMX83dccwChOitf+V9idfzCRvu6mObSfTzEc6zpDzABNtK
M4s3nh4IsEq6jeQM+SmnyvnQDilZDlX/kFfu21ShpqQ6saOr1a1EqRJMshx3kETXiIX12ofbRRKD
2CFDK9fpbPGzNO/HwGJ2mkdyDQiNg8u6Ng2XsxfP3TawCYAOWXyV+jiOGXcyP7u2PECcsQVkT2V4
EqZ0WZ1SFBKwWAgvXc3U6DeSxgVJOf0dib3xrp/jfM3ebFMldkG1X6F8rbglaFtE3P5IJgZI9ivb
RowIKhvdiLbOde6aR4ykC8ScXO8Uf4Z0SnqaInudXJN2WxV9mMP0MXGrc5yUx8QDcwjvkizpOCKI
uTqklb2hYr4bMHsRDURvNXc2Jkl1LHJxSmQgFE3UM/h+qX5O6qpCD9eK0T+GTaXWpaifMx7XVS/s
azT4BlYIfRbgMz+TfkX4N5BW3/X2ZeB8cCv31jMrvW1ERJomYqDcZHaplvgZNBsWSoYBfSTF4yJ+
zvV4TgSWwKEwiatIy+fRqvwN+Hg0XWMBt6QDnJlZNaZ65tJIU1RWhj9CgVkZIYmhOFsZUaYIB9rs
3xXEc8+RfTcBKi4N4zOCmCuL1hWzjb8i+IXV05gBbgv6j72VP4Qm1z+rTfOM5vaER/po9axQXVYr
BSC/Xd4Zj3bAyMze+U45qGUatBZpEl8TmfM8yeGhMVDOoFqMVo5hXea6QQEgeKpb0OuYE+Z1tRo/
kriXrUadrcpgQik4EJy+eJh0tq+q4mNND3LVxBbBHdlEKGBApNCY2p9Vewqi7s+K0Ya4JJ5jNdKu
BeeZVtVjLt3jdTeoiCRsarLSyG/MkdA3tIUlHiyd9d8qv0L4bgYHRrbbZjx3XvWxrbon1ViftHPS
1XyiHU07j7CnLdGEyOXqHN66P7ykrgt/LGDRDVoelsw8wq+dc79eJT3G6YkwnTLKnuu091dWqj5r
CQ1+MdWkag6pLYKCsDMaI0Xf71KG+tyQ1l1bp/jawXLQnQnCFclne8NyNIE2zcZP00ufB0+DgXNv
LOYFWZoAxk8/JjlnJ3I+oErOLqBYaRl4NHRZ2r4oi9kEO6u+lobKiSmG4a9EdXVCuOEFuwOdRAdj
bDESTQTNQOlP/ImanoUcK3Xo+fA7n5EvNOw++ocKXkgCopTR0FIkb7TPvsqvRlveabtNNrnsF+kb
EnoJ3rGxydac/Wef/Q2GzMxZlSNojHluKEtngd43sjuChU23Yol0pUb9OYif6kbR6Z8YNCP7Cs/H
ZNMFNsDet6MT7UVEqFDFSJrU3mkpXzEoBO0Bqx/dGm1u26UhDk7V3/adjaZYEmQzDM8lEulVs4TE
qrk7deIYD4gK9QQxCsQ3ctTpixF/4imHyZwMeHiU+tA16joK5uoQ80tTko87Ci4/cJfV1ayz8Og1
qDiq2N8CByiQ7C0ZYX23MzNU55KdH+tIWjdds3Jn+xUeyEfprKwSCogsmDfjvju7Xn4q7fCrbW36
NPyaOaTfZBVyPVZTz22JLrJF2bop6Q9YQfNiGuprkMUHrxzYRgTGB+0BbvBFAQJv3Vc0+fShM53X
vp6eMoaX1ZTKu8RHII3W76B6hcCDbaROT53y35IEdKsraw60L14GBZPK94jxy6Nbkm1fg/C1AT9I
7jjMPHLSElshgB7hRkRYIJafHaY43MRMb82stvgy4cjjIlgNwkXkRSxihcjED4eXyBssIltRRANs
p3QA7PZQd/Oz0aVwjgHC5ypFMsD3c7pxU6vfXEp26Nn0cBCTeClm0vcq091alSO2qGlPM2MctQgT
n5yUZ1o4b+PyZrOEwWGF5FiXFOQrfL5TFT5HuNTgrBNgOXxsDUyPgf9qhQLvTn1NYvMhI115a/gE
NVrGrPBjMsTndZZ91IWxF8y5w5Qke+rX49ZF6ka4o/iGHQCX5vQ5b737YSCix6eKcDTK8bX1w0uL
O7nP+50iRmFduMYziiEH03W7nYYSfToLHnJ/ZmfDNJBuwAfc6/JstfnRqZGCEWovG9IePPri5hL6
yQYQ0czy4s7wUZwi6zet515Zrs47XJLjWuopIwLDoK4zot/GfbI4KRE8jUPUn96/+vdLuBQosoRw
MbNblIEoxU/UnfdTnsq9t8jzCWcpTx65Ort2Lm4njDanqGpnUNc0zLDcInhZfrlsLawXKeFsoKgd
qXBMYRVIgaBFQpEdU+UfapnFu7xu2xPBe8wc+IdXkY8oj2xksuutm9I1b8zcXlj0sGRb6yaxIu7Q
7JlbnGnX0cRQIMpBXcdqxO1bspUyPLtWe55lv6saoVehob9Rc74f5sxGLZJ/c0V640fXMmbvgcnq
PghGzIpyXCs/uh+K5jlv9GOl43PWFd/qYTzHlrNghj7LzvvknOSy/QQYt+qy4puVhvcWLEBhYeYu
fB+OBSl/rDJu+s5jXu+exy79xhrq3FfLMsUhd9ucmfoohhHhsCQwELE2aQbTlndB7YQETGWf2PdN
J9eE6T8siH+6XfxWD13mykXkDb3AoYNPGuJSil7kKn8FslojMpGu+PDuT2gXoYbmQuvGPYcZjyjR
1Whdl8yH95d8SPH6xvqWdXewCxYZwtwxjAF93lOkqU61qcGAxlntraq6eEIu8LVZkjrfr+77V+/3
CjJkckcJgFl8IMDDg3fhxaIleP8KCLFNmYf4zIi4Gtg+T54FJQSx4RcLg9OalvsxRowWJlR/hj7/
EBDYjeoDz3ui35KeziGlHzKLoWjk7gVE87Oyu3g/eVAZ6VIveRG4d0zaYKILT3KivhO2pE7EPa1d
HoJjQpwBxQIUYhVLt7Vjt2tU/4TBW/OfzjSQg0YNs02kXPXFWoXIvGWBKLKM3d1cd6/s2lgeEUew
9eYbD7RkwjegZI7bwWN7EnB66jZ5W3w/XB3j29gndExrPkBrQYIsRzLEZ2K3HZaYJ5/tZe0HPIjT
ZG0r700v0/pS+nvfJAaEtZReWWBqbclqcwQEcbbcM7LZlYghHmR9eyytDMn58nZxYD8LMW3RM3F/
UMJ7L3MZmXpCBfipmlGY05zFBpcmX5tAvzmYG/2WIOyRz5fUt5EJ93EIiUiyTCIZ49Z8SCxJjW3g
HxE2aPSkXKqC2dWLRL6GEYwwAPwFStR1OYbzrstJFmnxhwhPRRsPUGTbQ3mcWMIlcfkZ7sajW+cH
VJv+urZRUabd58ybEurLFmZB279Y8SXtUrnJYMP3pPGtI88aDj711PZzU7CDWu6YcY68TbXUMb3Z
2mbRrhdUD+o2K3ESjBunJjINHb5LGYFLKQOufpKbCGlcnvFuKSsORaT4WOO19Wt66lQE8mE6lwJ3
XdBTqPCS5iWQ5d6fON105D6IjgQNp1osS3o41w6065Tg0fVQO9sCI/OKmvsCrvDJFjc4KM9o78f+
WDTnTvBwv18e5M0IhwnI8YLkEykx5bafERGYTGUJlcHBLe7Q2OUrbS7B08HwMDvjANqz5PHQ9q1h
YxZzKZzEFatpqeSDsUAPR0VVouWs+MnCdPLij3EXX42AWu/7XafHaJsJE4UpgkcCgcw1f3qbZ9YP
Uf9XIUTX3DyzHRLkS8WR/oNJ25YsngT9Q7J8j11bxQ2Fo9R6vwB2tGypl0qMn7nXuna+piW1IYV+
iELStxgbc+48kokKVjJSu/dTClRq2Nox8WT6Dco96xxUhe+/rdCfWdvi7p376OJnSx3XQOyI7Jcw
DgQhOMQes3G8TQqq833BXi6LHbnqsDaSRYgQEhrBTbqE51BsAFJiW9uZGx41Btf1vbidU4yjsk0e
xADlSFPhMUh92xa6gywyZ6wXhmRrjRSGi9KJD6IlaBJgLmWjzD127YBkbko+hQ5VGGFcaL1qYg+K
U5qRrCyRWFC+ZzqO/HM1iGiLiaFeJ73cQbdBAeLk7UEFj1HTxPsIQTNHT7GmPkDTIH8kobGfDuwU
ZjUeybs+1ob7GtJ6YFdQbqucRJ5QfxlCjeKoq/BQyvktM5/b5QZ2IwprhtKf4iFA/kya4pzzJpq6
majN61D6+8ymOkfmO2oMwAzUhShZcONRv3DXuT6/92RSI3mjvMJlHuRTnFq3RAJdm4DblgVUk2bA
2YkMsYwOjvxyj81OPqDZtHcCRy6Pbg0srKuuTeOwEyj0mzkz0nb1jc1QuTLjDDnH5FINE9AxLQej
+l7gUwXZA+dpRPSVmQ11NbAPk+5h4kZcOlU0X4MguFmquIG+tNX0EPXhCxQPFx+6ZZBbi7IIeAB1
NFbBYS+RH7nRZuJ55hM236pS1+spjs74ExHV0OPDmUyBVIHfMBhTYHvNgvoDrbYshMZaqzLYDvGD
9sbPNb5jpthNgA+ZDT9McIzJ5mJRNn1WiSPbnMZBnmW14JjUISviY1Ed0OGATyl2EGT2YYn5mU7B
S4wb2sQVXVCREujLSFiPW7puVbEXOSobJuc2YzEGtX0zeB9rQec4TKdnD/e1yPzPvTS+1u+2bGGQ
B8sKjnxsD2IvkJqYUpRrr2v2NyXe7nIxece4vf3F9t3g/8ZucdGZYF9D3g7RtcDweq+5DZR1cFvr
qcJFDnjg1qzSWxvqbLfYzFP85vNiPA9woJNtFZ4rPOkCbzrA5Qu0JhSKvZmAX+B+XIzswWJpJxLu
FZN9SE5NdWsop9pTsk3O2ZwoHHXMdW3XsxLWxZnAtv7ktdfYoZ65gmE8zdmEw97+FsxWJddmUM1b
6szEi9r4Ad5fQrPqsIf/z59rRVkTUfTJaAp08pWo9zbu/nqx+YvF8O87jCH9aEznBk8UY0m1ATFO
QXShBoDSACw8ebUJW4I/K5hrwga6qfGuUl2080tAQ3ZeEARiYRFQLIDRgcgth1PgDSmx8IYtTq3W
NnfE8mXphtbp/av3F63R0MXM3dsUEPXp/SXo0og9Lnm6baQxa/3PN+YI0xk7OeI2qRPWhSRO0X4M
Ozu+lJuwGioUaoYurLVDWeSA0xMmMM4XvGNHjFLSPZuKNyqYtbEQJObp3y8uDpGV7XTjNkJidTac
+i9lxf+LEn4rSpBLRfx/FyW8fG6iGIhGkX+vS3j/sf/WJQjh/QFEFlWNK+HJLjqCf+kS4JL94QO+
t+S78OBfkgT1hwkOEcq3tDzBK+2hf2kS3D9oAhMBj1IBFYHg6P4vUNrvRQkM/XREBP5H0xOmZ4kf
SaVQNSimN513BcQUb/JaT8emDWGDmsM67Jg3MxrLRNCEq1YB9/aGgt4K/exiENmpKWW1UyA7E3jK
MAD029/O5D+oGCz7u97D+9Ep9Be0umFncYJ+aL6hJ3RSH73iFTodIufCuUnVkv0ocQPHqbgWTvDg
CsqxoKgIblyYYhQqsLKFSID9TMZbHbJ+CmZ6WNJNLsFMBYpEGUSlYojuuiDeZTiii5kenl0EX35z
+N838f778G3TNBcMrMf1/751UoetHlD7OeSEj+XHei4SyvVkB2hYBetyRvsYikjdRzR97OHjFJrt
fcvEmXl+dLEjJ75QsTj9ZTqC/ighrLeyFc+qhN1UGHKDCDSDEA9use+bB8u3mnMQCkqgWbKxS9MH
b5Vef/OZllP+73bQ8pl8Oudo2pSEjUy9//vPhIkqzFWS2ldu9BwDOcmkPSkEO3MIj/hcOuTcwr1o
7o9dqSVR6kVl4OqPpsvoBMMel+Tze24Na7+dSipx68gnCznmmuAb58FLEXyHOZZgBYfp14f+3kX+
6dB5duCNCp6qH1u5eZkHUIKUdRXAO0zPSB4msR+yqqYZRfXRD3tsVzOK43haNvHp+Kls1iR67dja
IZ6Nhdq++0TZ/Yw7mxUdHl4gcBRS1hUf4Wwk1o0BU4iWZaNWVp1HMDgQfcK8OUcOEdu+DzglibUi
1pXoF+4NypekrqH/tWxuSXSdeOHVtornZK2HKNpVHlHVxlASi2iDYaRElToFYOhgpooRBJsKLTE2
QSWwRoW3OBUVuw5eoG36vZftXQ9jV63Nm2ms4qMbG+1OLA7VADjMEBbTJ3Z4kFGG+KU3ig6FJnEq
DBXjvjEDeyUTkezwQfV3718Nur/XCdECpm00D7ZlAUWrgmNBS1dWREYCbQLwrp+82QEONEKoMIQD
tTepK9TzZr1h3ffn5I3qyFr51crDAcKLdOgqlQcXQebh19d7EY/9dKt6GF0QeyHC/KmHLgdJJqEf
WVfD6i6931GBknW9D5qU+R/tjvSt28F25LGYmucoJsVAZ3JeFWERrnERipuIRPSO1DGh65mtqrgO
xmaxRlDNnOB11+pGubl6+c1hf9+D/+sJQ7ymUOgwJPP/758wohz8ZHRrcZ1dHLKmFz3gLLizfQqb
lpfJXZXjda6CRYnly/zGoQ4YG/qxUZ8Xxu7ZM+O3d2noIB37CAqCSnOUbe0qp30QUT359eG+h7P8
8FTZApEC0LIFK/7jGN0rlWtKrOKasT26J+RqLadll5Jeoo5umJR5hfhdnkCAXsSc64sIUW1r2R5/
fSA/SN7ez5stkGo4CEmQ//4oIgF7RvyCyVWCh0wRj/S3+iWNSJco4qX5bHQfsp7KLZvVGFJuaKGF
b5EO3b2fygmmbDwNKVhkhNfAsNYoxfEyH8sKfhDh60QEJsaFi7PETecA60BvWnGPa88pbvOKal0g
FFoysZSxK/NiGDlQ2yR9TXRk/KYr/67A+fGc26bDkkIAlP9pJGNjVajKDMxrM8ZfHeCS54GyIpnA
IH7TxH2Y2Hd7hbziHyYOG13DJ9zQN2LqPch09rwrk7bbT3KujxF2G6sFK7qajXEPxdXYVEYern59
bbyfJ3JyjSj0vv/nuz9GrIkyMUk26q1r3bQSR2VMJKgPBdTvvpbs4+7wf9kkjuO+wcnjbjtCi85Z
nTgY9KxNp917wRZu6xTjV1f2wHAiojWJ0viEhqZfMwEToSFtGJBWcjfMtCssr7ehkb14LfpDE6jB
SRdQvHLeAZ87YRJInzdZ2QDzMe2KvqyfQQuesguFWZvwpbNvjQ/aRAzcUvCFtFMLWmE+qKd+l1Nf
xoLWH5kVaKKMM7j63LrPm9B9M5JuzV5eXI3OP9kJRckiEY9ChTZxZiDlBBrjk9sUS4D5eINbyDhl
Uc0WnQ9l1Xa/+/V5d5ax4ocbxbd4JJASuYSz/ojWTwAZdFiDxFWBVJgRwPQPUzQX59mv6wOoqPHB
UP2wjv0ivUzTjJ5twNxTYCDsjaw+ZKYT7LrGOc1S7J0cPG1HBdV10NJgpcCJXUWbUBZU08LnjjZ0
YEu1K6uu3HjUaVcBpapDPjlwcT1FSmhyR7/Pe5KSaO/cOs92Z4FkKU1AE8Fwg/xiNw/6UMoC/i7g
v7VqQehEXb4bmQfJnPWxTKAcOFoFyoRfnynxvXL8ffTwUTwh1Xc4X+67MupvMhdjtLreCxxxHcv8
xSFoaSW76FWn3IhNJaCdYKGgiggV6t0U704EVhO5vCITrjxPQYrooJxuctuffqOafFdF/v0aeiZd
ScnGAdmyKdm7fj8fZG1o0aSdGmo8NkzWQTf3SI3piurnYMFb1L5xGQ3apNRma6qxab5nYw0d1CsX
YBi3b4nf7uBOtbuUpe2bWiLki7vevEyBuoE1bEBJ9dK9Y5XGjuigeKebWW9akAzb3EZL4pgPg/0y
eMyLxjALCM+ec9B++9nI0+EoglVuzOAzFlhw4eThekzLPfFLWOeqEr1YY65dMAQ4vrx8bS5Uziwu
NyPdeRKsVbTD8V2TwabddRSqcmdn5rgZXJt9vJhutf6c6Km7kP9bpgzNrD0K1upYlzMhduiKSGsq
ERuocKjXESoDsCwoUtzCwQUfF+HGz+PfBW9aCNZ+eLDYLpk8UDajGoIeHDXfX5RZaoU+AE4feKLi
NjPmfueAHF+7WEzWhXFx3erPOBjbnT9P8tgm8UnZefTUzrjYB5ekmcj/smBrb92pc2j++vO8ofHC
slGYR9+v6Q0NLTlNboi2OPG+pE3I3oaWyBa+inlbNPGuoypxb4qPwB/Fgw7G57b3zBuStxKl78we
TA8nzMTLXX+NO2+PhAI2M7XA6GHoLe8xa42TpmuzshKrhzO/HXty3iWP9Mou4u4mn/hIvQN1tyCZ
sVNUrZhxknOXJEBU0gc/pjU7R6ySek8dkLdh561LRLiScq7EFmjWpbnJRgjhRFQNQC40gPf3r6zu
OmbOyQ9IMAjJ8rtAm9+aetR3LnXjrNB44MDt7/0035RhB9rCNfNtKUeB9NcC+TYEVwL7vO6SAzLb
tFXyIgYiPRILYzUVo+2sA2dVzxN3Wjo3GBRx98OBvwvR1K5wc/R7P2l81CCoZsKGOON2CNiMdQ7t
R5zlGxPI5Yq2s7it0lcU9OLYkdC6nhsz3HqjRcvVmC6qFNm2braNYj1QLw0GugghDdAuuZ1QakId
VN7WHrOvc6dRZdcRn9N1bkenuxBhG9+l6wyk750dRxWF6kZsenuw6bp6+Soz22I7Am/O3P5bAnHt
bA7NbdYDAfBkMG5qJBnebHRXZ+Du4fKmhCj6f4rEwBa4AHlnIHRuADsl6ZV9D7/xE2q4zyStASQi
rPU65ZgI2Ssde+ndO3XwWifRfB8XA548VGK14IZIHGNnlE1xqDSeMdIG/gRsZqG6IgcGEqkJ+aGg
62HOZy5bvDYk/nE1iYPtgptIG30bGzSdkhL5kqlTiLOTd1/yqBzGUrU35Yb9T7BXeXRBNfVNCsph
qm6SmxS9OhO4TVZV0FDCnIBopzWu+AxRmxQyO1tIOihnIA0MmG9VpaYVkVTZTVA2N13sU9x25Hj1
G0ItSstY9zkfy4vb6U7iuiKXnmgsSIHQ71wAZf6QYdGbOo8EKHZh4Xz0TaFvh/StSHnAxhQ5nTCr
W8Ux42q8gtMabyY7wGXqOt4mtqjprCpW4AzINDcN2zu3Xt/th1qNy1/Vd9ECMXJSmhcz4bPbhKL3
mbDQcFu4DkAnKukjEsoPDj91MUwzpzRgyBdwVVHQz4cS1QscJMe8T9vWvJ/mCSPS0c3p5sctJ6lJ
KHp3GSomEgARx0VxeFv2tBIKx71kkfe5C8j3cv35ELejdyfSnoot6aGrwDXcdShndIS+XW6tWi3M
jnXa25/GQBr7PmkCav9th4SWO387Lt1+Gxz0DuLGN79Nxlu1vPilCYhTUhRib+efgwj9Dkknf04Z
MbdzO7RHwwruCxmsjWp2APg1N3UdhDexB/qrU3V/EFH9Iau0Bf0cUogBwB9eok/tYQXpYzF2y/xL
PM9/Imzx93BgCchtVX+ZS0H6OSMlvI/xjPcZNlZz0khA1hntU0fN/v37WiZM4rtmJEwy8OvbMIIe
GZb4Z0Pt/xd357HcOJRt2V/pH0AGcOGn9FaUTyknCCkNvDcXwNe/BSirlJVdVRHd6oGiNWCIIimJ
IHDNOXuvDZWXUHvyGHByMxBY6wDFy0Ha9qS0tK/bHKAqnv6k7IM7IzbWnkk2e6ePT2YwlFjabXeh
tWW8Kjs7v5fGpYiIeolL7cI4Faxa+OG1wD1qB7W3saEsE3eG88QiZFTr+mqH+vMnlBB9D1r/Ws9R
BdVua9DXFQ9KMPbr3qHnPIQmUiXAZ4A33r9l9879LYqR7I2wMdMA2BYVb3cFCUTzPrc8OJF7YVQG
Rz9xN8zMGdX12DNWv90n/GUB6Y7g9om0Uf6TvgE9+YxEzMZKzGFtJ5XJ+03loh8ozL2dGZwfPaPs
2nbED9iUMEN01kWW7TUrVNTDIZxuSCHH6F2ANLZEtwPbupxpFIHsOppD6T7ysSunQ/fy9mMK5TRu
4i1RHu2hmm5S3WsOLQ0mKiZ4L2ZqQmp4K5stPToAeg2U6tv6MN8Eml4fFJWbJgm+W6lE2pdAG5nI
L2uRq8NGZskD/v+HykL34HTU6t0sTdYzgSIZEiYgJAsrvYMva2dcLGNFQ7UYhzsRMFCnsIZZCoG2
6k20nGBBZljDfPPX3VEiWx4VGjfwIqO1NApoRDWtYEVmLA68/DDfjBMy5P1uNSjGrqvR1Ezgjpne
wVxcHOa783e+1IHwzPcjOlGVhn5Kh79X9dpdlBg+QHqmZAS+ylYy2K9EQNcwEO6qteJxm1v5PXHY
NIn8tl518YAnClWt4jT0WHJlbWs/1QLOkERnqWMXZU/boddwLLloyrFcGj50696wkNWVEqQN8m1H
RvlV4t43GP82PjiWtSKSF+kSMSlDc8FYibeli2GnQTO30TEvQAsvwUQNi3rIjUWdhBni9pQDRb3i
ICv1l+IqLy5a+1AhR8UP2OHGiBOqSK4r0rppLhsrv5NrmyXOCaFTtjfzYO+UzP1wxcpdmL1kCopg
UCP49mFN1SCAlkrenUSfzHt1FMeJcmeZYQy+rKGcCUFhlWo2sbJ6faQ0tEP5lNH7lVBEwkltE083
TF9716/q7fwjpNkZ9FyeN383/+z9uW+v/Y8Pv/8GM6A42HTowv7+m2nNkLp4/zNFqYZbd+iPf/zu
eH6OALRJs9EmMXGYICrTPzu/rphWRV5Q/qxq8qMI6uSBnOEJg1zX8Ingw377K/Mj76+b/5X5buwX
gjW/v9L8AUl7FSHhz/pNhOjpiKlxapSxQXLy5kcEbk3pddxr2ABwKniT4cLDcD/fjEJUqElUfUn6
CQM+1FMxdM0y05xy2QNpR9yM6B+8o3pUrdhZxW7HjsMQFMMK8Z2IGWsfqoGJOaQ0D2QlTGEh+M02
ZIXcScfhSp4fnm9a9kEHx4Y2L8piEhHpIRyW6dXMguYB9d6xAmC2nZ83/2i+me+mZmbsFJS8IA9+
P99MnN/fFQkaSnqj7ur9BazkE2ZiOg9pMTg7E8Fj5CjNPo0RyJkVkydCqxq44IjKKB3NXfTkS0Qy
qemsKT/lB8830QnP32I5qkdyQmBsYirhsflGWmqhriOfZW5esAhrS91dzUqr+QYjOeiaSYI13wST
Dsue8UjvP3T++fD7z+bXzc+ef/b+a3qfRFS3niT4UkWU2NqCIoKYTvWYtus4rdnvEVyFG0EPgAVQ
ip3t/SYrLevPHw4maNn3h/+6Oz/QTAja96f4Q+AMy/f7/+4lLAeQtmj0fYOWWsfbs9MU2e/btzDg
+S/eXwnCH1U2U45ptIzywtt5MxJq/ivvT3v/o8oEkHq/+++eN3fD3l/7xxufH/nrJdItlfWon129
uK4onzbG25HrW9KxQaVOh4no3rq5m2G8XhqnxJBPR6aIuwwgg4o0KrXN3fyZvX+i8123EWzAUgj3
HPr5+/nH70+dv5s/6DDv/JEiy/SCrtOUYZnZ6bjVo3DXwTbLd5IA1HXdIiJmIz7rDKtBmkDypzOg
H0VUP80SRHcefOiyg8VGXUPi3KT4yQiIqFk8ZQI+0nxT1WQ6LN7ve6avLJU6mNwzVrG2R5MdxvSr
p+EJZyXcL6H51CW844xBNpVqE6okac1Hdf5cKha+G1AK9wW7uv2MaBbTBzw2MIOa9XwA/zr888/+
+IiK+TR9O+rv33pxwWkTti3kaf+7rRC/Y5phfhxymPSYeQrYonZ20xJ433uKRJxk9oQxxDHMdnZc
qrNxlNrZYCeBO+p5JBBNPUwjlvHattsAtFxTbzsX3XnOUnIRibE604I496Uov5rXiuXpJye78TTT
3yNC3/uqby/HHNFaG2ivJPsaV2Wu3pvE7RI0ctXGanUkh+emdCpB6C4L5k1Ym8OVYcfJ2mAIZs6j
S1TDCspFaZ3DNrgfKzIH7cS4j2SJjrl0XsHqoG5NIvSFyK/XSshc34fuN/Qj2lXegufrDd3bq4NC
WhS52rWlfnMDx9pA3Bh3jaM9m4BoETNDWRcgcnN/MgCM5aYinxMXoNdvyOksaUkML+HYf8uULsdy
QwVKVdk80WESrA1ca1PVMTv82IaXo+c9CK7++0gDeCNTsO+eX/vX4JoD0l4m/l7kD4+Q0e39kNk/
Mi8dNmrdujsPdStUZPe2zPzw1q7Hclt00UOXGqicUidZaUPhr/Qhd9ZRKs0X0VEw07XR39Z+uJdc
DBc/p1pFHhiC4jA/u5H61QR2xxTruahje3/FYYdm64B/rbLvSqZm567oUW5l0Y466DUDUnk0RnSu
SYjxN7I6gjTjG8NV0/u283WWRcZrLwb1sUp2+GPzY67Y9gYwWL5yxLBtJzhKM3bRniSrtRxipsKI
THJQQ+WSz+P7aOtXnVuYR5A3i8zrY2C/0a80p04Zq7h9VJK9lyYI5wWxzkZA0raTPWJwXyo6NuLK
eUn8UFn4AnEc4WRTXNOyaPr2FFsMCjh5ymtRkwxi1to2qYlXLjE/OwCdWGd74xqo0KUb8EfB8wf0
AWXUxIsIahCKctNTQtEHepSpEx9JjK851SI2ekx0imNfAf8mCDOiiQkaSVsGybZtbjD54d3vDOeU
dMWj3xH9YCC5KjsPFyDhQgvVRCFZeWCHnG4wj71UvgG9jo0btOjuKQnwUKhp0B1D7VVRFLlUOtoJ
Q+0PwACaiflE5oFumVuX8MbFSJAnGKCCiG2H5VHu1D9S14fP62qP9G9YwbJD32iaXHN151d9yYk1
oPbW0yqb4JF3QaGLU/oy0nJ+bNxXUQy3wI69Gy00vuml0V/7vYf3exjOtPDSK9MmRoC1SreH7agu
h7x+rPrKvBMlyABREQSo9t+zihoVYmrrDL8TpIKkj+SqzWqkuX7vKMlaqhHA4zRGVVjnjyDXiz37
0z2iCKJV9P6EGpn+RdgRcGay/82qY6dhwxAi4r/jACMeNJQdMXkPUZFU93G/iDzRX8f6xrf8+gZd
Pogi64DFPaFUTFdUS2yWSIlYAknst1VoqFuaNv1EdQcYrfjqyQmsfJsn9A/KbPAJSbOWmYlWT7Ao
qGLgwDrSkyPO/699JxIySkdcKYLwbHWkRjjgMF/pnqEfWXj1BPiIaIcTcImmcelpcALNNHoaoBdN
u31k1VXzpOSEswmCJc6Knf0cmuwpKOwNT8k2uiCaABtpcSz7tr1FenAnKkE9gbtQ1AqdbgsJw7b9
OvkVrgjyuGqDuN4PtvKMB6y4agpgfAMOwAIu7yFOxvRE2/W7UKHe9/V94w/OxievJjfHc5QWT7lS
XVlm1W9Vj16r2z+r5N7AsIqHdQSpDtIRInj9pxrtJeaHF+1JQKc6KwGAgWpf2K12Hw7fQpuEr7wz
vknRWrs26m4bM/o1Y2j6hL6JCTwsSYNVx172vqZDvaDTUO3T4dYJS3Xd9Za1nPlZsqPCqIPJynSr
3trsWhMrUh40oUK2OokkEveBjoacdsDJLAWWI8e1sSoqWGKcTj0Ovgrprdp05vB1NMqaxLS6uTK7
DOFZXrpr175TpQHONCMai3wvxKGEEqFgJgtQsf1tRD0KWyxGGVKZEGIrZ5MsAqjVd6J2KGnpxSVo
ZQo8QWtPGAFyOVQ3DuW6Vsg7lnLk+NE96BM5POl1jKU4OdV6FNzhqJw9XmAs66pA9S+DB0X3uhtb
pRA2EngwjFZ70w3f8WxUr0ptTTE0Y7hoYk5aqpGkaEa4jWy7H5ZV50tqQHFxMzTMaU5SF0tCsOiU
JFQT2vGma3DCzD/xdL86wh37GUdusrMMOLkDZDq1z05gY5TdWLOGEvAXV7XHBVPk5HsV/B0j6ooz
xoZ2I03JdYG5mdJwHD0MONMqPw+Wg5NGF4j4Fad1SsfDrbjps0uP5f9QhVDwOCeWtSWObc3EAGux
XhXN8MMym6sh17AWDCGovwruWjYN22Bf19hSub5ZVLL0qtwN3G9K9wOih7YhTVxJr22r2UKcyM19
T+AwqVtlw9RrKHcJnHDHMH5lQysfCzM6xCpOK8NLwtua+AQclv5WzYlPI7/lZbK1nesuUwGB6eqh
uYHOMRyt0kDQCEidtgtbecPelkPmU+/Gs9BQFRXWvgNH+kBphdNXacZFhaY1132cNZY1rZXkC8V5
dZtEbOGdUrpnIyKLVAPB5/Zxf1XJG7945k+Oe8lR2JBO8RRYlbEY1AC/r9LVdO51zIoGJVOPI7Ms
Mhv5dMzyQjErJPseebRx/NVPGo+OngBdLUW9qayB0pxKb7fwAuS/NRnOrFSfDCN56KTB4pUSK4yA
ZjWE0mI90N/HZiYQl+G/lNK/9BXVT1zD5BYoOmg1J9lJfXC2lIUprmDGUa0XmnfalWq3Ww6knqby
Wc9gVkCk/+mj3V9AwjNuptwCtyRv0Xave78DF5Ild7nPqdyFGChrjeGfJQxnxTBeNODvB5e9smxs
IPmaWa+BuD2G7JqpII/hvWe1Z9/3zGVJJuEWXi/2CIMsa/dHWPbJVu24XBsEROvIrq+UuKlWMOvW
Efl5X1XjF6s6nIHgJFdgnzld2uInzZxbsxXqD10JKSQDxmX2Kibz60oDnnFTJPZDMKYAp30LWmE0
ZpwfJWvGLnbIqLHQsopS2bo2VgbFlO4eyCtTqPqoltmrDQLcDWt58EIsMYMBgzwVXgvvPXBPhZVe
NMtmXY96ZB0SjLKrY3YaFWvpE1txrPb2jVJPKy8vIeKiBY+hOTcjSL5dM5VL1DGky6YV+SZJSnzc
vbUKfKOlLIyFLACF2GH2iBdeHFnPrp98c4LJcJVY5Ulq3UrK3j+qzRAs8BOoO1KYcAP6+rWTpc61
mcmtZ1PBSCRhVIO/o5RNXcUYn0s3hX/BYFDTjllpLWW4HHEywQGNdyhb/TZCM7MEnN7sSgXvEREq
yZ5mFa/uadglLPaDBBMf7KMTogTqxQZ+luihsBVv0ahNsm5sFSGS61wXvTscYqE+464vVonGhGLT
VM168kKmNX3NxLcr7P5HaWqXftgArmWshpp8LGP3GhXoRWgUW2C77wkhjpdNWq9wpNnXZZQ/F1p8
DNtC2aqawDJMSPEiovu2rXGYEN8CKzobG2KytfQ2GhQik5w2XvWK84sFj35USJlZVK4x7ns4iBZz
2wV4174qJasKfD+UcPsXCw3qylDa8MFU40uKk7PvPZZNVj1uwgo7fNzYVJd0k4veaDC/EiIRoMl2
4m9kNNs/MwKjjfw51FXSNiP1krT6c4609GK7xVcYwGi4hZGuRVEPrDclHJDINHeK1h7zWBbrIETq
F2QayBJiq3QmFuSWXUpCCwjI6XdCtgYptLRKl4TEpNjpipfSaRudQxOYtL5U5zZm/E0G+CBJTl4L
cT4Ru5Vyyq3txFYzekKS8/EXtfFbMmE4WDlZwTZsEauwhh2M0OdcemeWR/XB0Qk/jvzxSg1RG1Sk
OMcn20+fS0Nq1+SQ4LwpywICQD5e8GZYi0KvvLUD19fT2wWQVRJEhuZ6aHBRx6Z3yI07q0yMs9Y0
WCp8LT+LoLtJUP4DuIaI6qGjL1BNbRKtOPiuFixth5zlWZ7pYxJZk9+abBhfwaiImiYHWPW+x+aR
Bx1AyGkxHiv91Wun079pJ+eDzTSaBjmMdNW+whP2XXPypUGD+tQ5cqc6NfHSVk4cpZYPtIDHjN8c
ruZzHJnsKvbTYi9D+QsZIkkRhF3SfKHbT7Nm0Qva1WHPmlI1jiUWy9JviNVG38/iKI8PFupRywOh
Giz8x8BRTnRp8iu//6YUCDUdipDXCKIj9PbM9/NNjNj1XKbDV3gvmBQCkZ7G1NwRkcv+bMJsGRFK
pMRpiISBnMv25r7GKdfET3VlIJV0NZxkVuFtDHQjaynZg8xtp1x0h0h6+jnyysffpYFE0fd+rBxz
ftjHJ57XkS4dn0ezcE8Z+5FFxMZ5FTPZwGB0ftDx3zEYtEf8BDdlHGtHP7KwAEfDcdBtPnDVVM6G
K0cc+uClCJS8NeTwk/11vVMG81X0GWF3BPvtZJBrC/ZER+gETzT4SGuMAxdBrvojH0mnAmutENlr
1se2xdnNdbMrujymI6bUU2vFW6miQaVrtGs9M6gL5dTgjSqBiyPLmCDStNxTAhb7suFuUPQGOoJB
PcA1w6BoxPm6zkBbAqOXW3bEEP25uJaUbRKChHGZAHK5tgi7XU1Cm7aid5OFZb7Q3B4xEj6r3l7X
uCJoROhfzfyHijXbHnJ5atiN4fMsvnLOkE+n3zZUNW7i2L1SCqo0uPJTwijU/nrAYdw0AQBZMMoL
cpaNG9NVjtQXsPhE2Tlp9A3GH31nqWQVsiUMNmOBC5ZgE7wiVF4PIlLIR0xq1vPIujY+UaNYvsKv
uL3iM2ZHj+DQppkKXJhrAtvdBoMaL9Fhyq1is84sUP0e+WWD4XGJDeWws2oLtVtFdIAyFUiSpv5R
hJ137gv/WvjdJQg997FvNCTKmaodmXeJAigwpYbsFlWEgYfM0FiSEtGxcxEKwn0nmdswW7yagCfS
hGz7JsbirgxFulb0CDzLsMCwKG6NIfqZS3qsfp3129gz2xNxvy650RDzskb7pdQqNLs6XY9tVV6k
lPXKImZm5CyFjexgULFon89RGYGXaFdKuosBG5wKWl4IITH00R/qD7ntyutgjA4W9RklkBdZWw9F
oZwtjEgbwwaq3EKvRdwxnJvINRZN6rdQ9JKLUlbq0po2JD5Euqt0bL+OZITbXSx+SNAZaeqKhWe0
4kEyJEJ8CO+7qqHx29lXZS3Kb27abQjz+y6E67Mfh9BrKuEOup+6hfQFgVRv05vWYkWCYxobNLaw
3MX7OTiFS7Eiu0Z+qe+9iqshIf6HxRgeSWjoa5vawxK1TrRCSzltGQgmqmh51uQnSLs7ix6eVJaL
tQ3DeVfBdaGWReNcVtnIGTmwW58WJZGmRQeS8NoN7Us67UW1K8FXL8YQsWOhy3vdBHji0eanYeDh
LIXfiz7r4PVETAqPNHESgbdRq7V0MLAw1I0R0r9TX9wprK+sOMZx8dThUTq0BCTdajrNkAL4TTUs
Z0uC47B5UQ1o3EHhZ6vO918NM+5oMwI/ZrkaKNmvdICtpLMld4hYWdaBm66HDsFl3QJRJG0PmAhb
vSV9FGXTJSEU+Tpe2hl5kQ4u4iHAepmDQ8ZFPG6d+kEhsmMdO6GypwWvo2Ya7UXjieYwW57r1LAP
cUOOKMh8scENR3CKb2y4ojOEklyoFb08+HmC1PK4w5DrR2p7VGMHg+QUKXntN32ArZthVg6GsWzs
oNjmXXlHsqSDCPys08LfofMmWiYzNm/1NbW+jVxW1BUwkMswsl2olIRwpcz7OhRwmn3h+AsjKeqL
Lq+ZjcKTUttPcwkmsad0+0Bou/hZzxONHi6CoHzZcLmNRk8TkcQPGO7tViEtvCL5oA+lcZ113Q8z
tY5u4sl1Hako9fHeL+3evDPrjEjx3EQ2UeKWtnL3pnOJ84qLij2r3ntUSYtfvO0bvQwfUoIbVzUl
06VuwubPCpPFUUcVRU4SjsBTv4HSAVVI0DqyW1guqU7wtoCUeBGteggHY9OPVbgtEHGvrDEbN0rg
kd5q55T/bFbWul4kt1ALH5wuvHV739j7pKCsjY4FiKV26UZ1c2J9U/Oqr+32WNBEUK+M3INhUOg/
WyQWJ410VQApzcp1UU+EasXp5lpyGcEuB9DEDEfSZwsBwe7ZJ2uE9jnTAqND41gX5nmOOopi7yIz
dePYufkii7MAo3nSU+pIaYT7xIxGqF2Vv0xVwKpNRV44YSEea+785yyG93rnNSus+uuCWlUEthHS
APwmpjcu+Isl4SmJB7Pv5a9Rz5cDOybEcUa367RXFlzhBe47db+qT866k193Ezc4yRNgaDny1Jir
eUm1eZlKrLC5dE6mr2W31G3FEuu+vWI19dBEZQi9UkE9EJrOCcHRs0Go1bH08Ui0thGuq8SDoVMn
wEDKGsWD09P6qKyT5VnLQU3RJIHT87pWpbMNLtp2/eB+oCWBVHeyuufaMiotc4WquN3VqnYak8I4
e8iie5wqxnA3JEGxN4PK30DQAjA2lR5hz4Ieba5F3FOlB0exgezzVLIZPkUWOawe/RcHzefRj4tL
HU7iRVdZCZ3uKXEq/kG6t4Ud2cf5JgG4vA3q9DaxPR3lpvEzYI+KcBj13EIq2QvMdlbJ+Yl4+v5r
HNroTrFQawH2hix27wvDvUu4EI5+7a6t2p2u6phiXJ9Q4oqD5oISrr6Iwtm6npowxq9Vh7KrgskG
eOqv0u1U7MsjE1kNjC5O1SNNlmY/jBULEiAQBxPNvxYrpxLuwEPYR/FN9SrqcpuFefzA7KydsoGE
lqrcgqOK7lSU9fjpB1o2mjGcXa1aYjCtyXlOAEbU1bidawtadcsWRdkRBB9uR2JwgK6FC9Wpwp36
ow+U4Fh2jPaxrtxlDfdEa2Je1twz2fTkZoY2kvuqPGCA+xaWrbOGDc8V5WAAlw5V3pBkK8mi1jay
fofHgRpWIPRlTCoCBZtwN0RpzhCkeTsUIsiFhpTaUkogdmdl2YrNiAVgoLxTa73fSi0gIwBwfWYP
W71Bq5c72lWaxYTITQqarqhvM2BfmZRwfdirHYvcdPYRCYIYf/PmWCrBNu+FSspV/sghwF4+sgQf
dO1aD3j7GR3KJeL2dFOSwLZsM1JZdVbEWzS61QEwC2nckDZKS5yGRHlVZGdtyXcaN3ZeZZsifMR6
3O8Cj1CEJrOIfjPDs5eRP+4nXXNKHIzEXt+mV1X86uZgph2RvgAk7KD+ViscP/65iBu5zoQebUxg
uMvMCsE+9Zg4FKnpT2ZHcThuvsZ54h2SWrnXiwa8l8+4ZQOe25YVERwg82+qvgPe2v/KaMqvu4Dd
BSWf4doioPXSx5B07OypUgsigbGMIc1TkdGEY4dGNmvOsDHEuoPduACIpcGfP2M6Ms+WG39PCTPY
586gXGj237kJrQ/KddVVL4my8MhBqao75hwXQFFqH2vyHmqihxRcmrvOvaXuHd8pBL4NTb6lZ9gt
ibXQbmURE8/oo51UE5Q4fsjZBrruZMX6hYD0/AI6Ob1K6oe3O6LjvECSDRYGwZ5lZPZR0RGsKpk0
1m9ubTZn96GQnCSa3530BrpQ1xIaISvc6rPhQkhWUKJmR0mrKN86KvLGyHJOc5yA8JX8BB3payup
5Kmaep3TsKqDFqh8XypLu9AqKlFiN+8UeQuofiNlZ9cNn29EtB0RMAhsLXsrwrFd2upA5gypEVof
9demz47T926qQCOBrWZb5jkDYAWRrGMv79dofrc5HxaRLJm2Qh1qn62xfBnTqNv0LRIOOIzWxqji
Z38aT2wbJHzZKDdQ4SP06UO/Q8eorFhG2rtuKKEXtjdzOBh9A2Vbyj6gzUHbsaiZ9qWLZs8o3vLf
UCq2ELCAgRUtkwPFLmeh4L9YZE3MsrTOj6SVUnxiHobrgSbLztaRVx9LsyVao0A213X4zXhPaBKb
buu0FOT8XnskYZnmiPxOATPeDQYxKZ4kUFwrKhvCInJ+XTT6qZDasVDH6MI+uWArEAJECSD0wNLI
MYv6FFwbU7unoD9FzlJj3Zm2HO6NyIhufIYsfxgQtdjDnaxJZCvU0EFXpi27YlqehRoJfeJEcQGj
UaTQIskHZ+VVLbocLDSDFoh7W+edIuFNDYhGqU6ZVzrFT0uPjb3CuvgqkwXR0sYqVkLrm45H0bYA
gbV6w8DUOkfyl13wd2q7U/ncFIKjq2KwWPxp8aqKwmoncpv6XUqQKHuU2A5MNNKTfTKkREgT65D7
ZXTdUc9YWj2l3rqJmkOB3IKepnVVOKQ8jGy4TpUlvnrWt963mkc+rIdQOpJ+RSUXpt6iLrB69p1q
YGwCQzx0ev5qiFJeec5WpG7N/pkNUOG5rD+s9HYMMCT3FVGRbfEsbGUt0/AuFTJbK63VXI95ujfK
CNZXQKbq1JmLEy51YMfOrtEGPj0RgrMphXYljOhoD/etgQB9yBOXATIZLnnQI9Cy5DPh6bxJ11uJ
XN8p7JROifGqIMfd+i3g0yEvmTZbe0UH018OiUVIag5dQ9Fi7zGdkJcB7pFMa2gTl6Nch1VINcRH
wZyMhg8bSi+2GbQQt5HHdujk9b2PWOloGuQcRY8sncoVYuaICbkCBGSNO8fTaZUolr4XWfqAVLo/
ujBsjgOdor429UMr4/JcIVjZus74aoOcOapCT4/zdwAis6OMtUe/BDX6hn4w/gGB6EcdZyhIhzZK
6jNJ0mtC6sJtY6ITgPwwLIVANuaEPsrpNr+V2IfoJPMxZ12ALDFyJwYsoTdqPGr3ZGpWy5KwkGXl
g9nrp+jHivb9bC/LaK/ejdF3hFiX0vCs55r9SuBqz0Vvt7d6AhDTlsAZG1mQAqTYRz2eTAUhxcA6
H8+ia+SNHn1DlmjewcXeGgMp7aHaAt455kXdrrRcQAlqfuVh+hSw8t/SfqCqi3qdSXm0N8R4EhsW
sf5Kw0Po90+GSmIR4NN+BdqfTWQavcz6iN4n58uTYXkeDekvUEqjLpcA00sHdpETdPeBG4mTEjBS
UoZ6aae4eLR6C9QUBBfB9DFNLuNKtSa9SnPsDOMx1fpb5Hnuyo/y76Rnp0DtlNUgTG3iyZ0NcKar
usG96xotwOOBjaHTHSvaRUdwfqeCYNOVLLDxGjmrbr1psWu4OZF8+oOP7/3AMslaNXS5qZ4yOzT2
uHiTyFbiKgS8uQmnfEDolsUUJg2Gp00BseOjW6PvdjZ1SvUklLpCwGtAL7m4bxOnXPsOo0SmehjP
6U5BeyJzMW5Tf1H3FMwrV6OsKBsPW3ocresUunAb5+ZNGFoJ+lRzH53RQHoPeg3f02S0X7oWihRg
wtRGs4EY7rTcqYRPK4p1ppTFsl8o67BWxYOTkMddooti3txOaOKU/FFU7w4pPRE13dE0mQeGfIew
Su4kEoQsoPBcdjtdqupOSV8xuuQk/YSXgILsAmdJvatra11bchu3kf1dksJcreUo29tcVBcnkMTU
mAphaS31T8ASUC3jTl8FsUtKI/PPpSTRNTKwLaf5U0pJbYGdyGZ8KYqFKOxmIz12eTaiicHNyvXO
TRp8LxYI2N53exR9aXLus/Z7H2nUJb14rw/2AxGvxaYEzglWOsItDvxq3RQmBVXalaykyX51XO3M
BuWm8rQKJkr17Ovqlcjr9LoxxUYPpX+uHe16aAMC5MmnWjEQDofAx1CvZir9MPpP7P8mzaO8Ugwb
HvNY385+gsbQ7pFo5vumYV1kGNEdKXDdbsysx8aY+FeFPeBSUX6YkpkiDeJyrQwugfWexKZH12lp
JZp+yprmxa/K5hh2wyQgNd+Mz//fEFF+v5HVS/OyzhrcLTftz2q4/Vm3VBH/gQyZHr3Ow6y5z//v
nvTff9H/+jn/5TfGyne2ws30H/jhv8JSiB78w6z5z39p/n//229IXnhb7Q8yZXT3C1Yt08Ko4s5f
AFaSHFXX28OKC08Fj7pK9MTb4/hkQbr8cYj+00H47+/v7Wj+9+f8yzv4j+E38CGhh/wLZmb+l/73
g/DXr3g/CIb2BUq0ZhL1wQKcL7g1fx4EmzQbQBJvoJnP9e6FbU3BLR99+5ZwSNmBSzJ/cTz/5e1z
eADpqNhD3h7Ho/65jsJkKf3gQdD5jDmUJJ65b+cAv/DPg+BYX3A467rgUnj7+nQHwTWwZn/oTNCN
L5TvCchAdDB//TUaaJr2hYMEWcMkJOztQvlcZ4IAWfLRU8FQvxCCZrm0WN++/h4O7C9QOxB3oYCd
v97Gn880JlpTat7HTgXni+viaVYN8W8PgqZOOC0yVqzPNxq45t/gsf/TGYELgcHQAXj4e8j7a0h0
BaFopDGZ5u+T5O3K+0SngMk//tFTwP4iMJcRZ/R7SPzrOiCV5oulkW7iqr+Hi882JAoyJGEbffRC
0C3cn6rBLDN98Qv/nBimU4FoOiBlv6fPT7dCchz9w9cDy0AVUJHQf18PnFt/HgTb/GJYjmXo5KXO
X5/ueoAiCP7jo2cCZ7pt2+bvJcBfs6Nts1ZmJQVC6ZMeBEES44dnR/GFax4Wo8Vn/C/nAGsDlQU0
q+i3t//ppkUNltlHhwPhfDFdk2FF/+sScBgHHEA45Ba+jROfbl4UDNgfXRYYTIy2YQNE+r0f/Gti
dEy2SqprT/DJ+evTjYbo9dWP7pjYLFigO7nS//1I4OhfDGPKKiVdc/76dOcCFnXtwyOB8QUqlQrV
8t+fC5pmfLFMxFOsIT/bykC3COn54HxgCJbIrgVn9n3A+3NA1FT7CyOFMTGx3i6Gz3YUAMtN+bYf
mhXZLWmcAQT9vu+G/jwKjvuFPzMtj96XDvzBT7RU5t9zPjotUEebRjyWwm+f9LT4/pejYH1hV00N
xf1dYnobgj7VUXCd/wdXBAg4y7QJwPzHuPfnUXB1qo0qGFT19+OfbnbAdCM+XEUxKRUxMbAifjsZ
/p4jrS+6obO1+kep6dONjkB+xYe3DA7rIYMJkjLJ/PXX7tF1mD2oLVN9fjtKbyffZ7oimOM/vGdg
ChCoif+HuTPYiR2GoegfRW2cpA0L/gWhERskJFZ8PsdNWjphBjHyxn1LngRJ7evra9fGFgZAyAAC
V5NSacf3BwgVKmsMDjKFqoMXKVxeH7/OCCzMaI9rB0yHx0fvNR4/ZTxdBdOTjZ/xsNQQ8TWdm+nU
CHhBxaojaXklQjfpSWlIAN6db4EaEzaiVNqrmBYZe2eNjYKgqlCQB2awlMBYPGR3RmVuj7tcQfgI
3+oJIqEy9jORgzYbGPBgVc2ddIkKQ7sFd8yA7+zNWmLSyM/OCNktfYyJKcw0p6BSuKMEUVjvYoRD
VHUMQCe/diAYjIDenTBPdGNhB9uvckQGkJJV+TWlSlpjZFHZcmRCAxSQKlFYA2xir7m4cwLhr7Mm
jAAhddaMgnRHPJmoKvDFVaW5dXtcAqL1FhDSkhD6M/0L20N8OQdFzh4iH2LWudf3XfnCsppJAWI5
SjEram6nivOEMzBGl3G17qhhTLlY06NEQJSVmglKVHuG9x8nxCPiYa/deHr9BChzjlwDXUcJ8+5q
+RAJdfFTyVlUat9AwF9AUJnbGBAwgrJiS2z8OaDuDAKLNiZRdUNVaj/3SAtm8y2gIIL2Net6OX04
5dUtICMTM+PUqWH1BwhCFme1BdRkqdAszTSujp8DUZcMBLDcI4UvARVt99eqt0c7LtISEmDHnMYe
DwYjoGwDHhaBNbjjA5FAbn39QjsNq+lYStMFkdEKkNHZ5aIr7Q4n8WUF3IJupzExZLWCVAT+39tR
B4asrAjBjPxox4LtF3oKjgnWZr0FDklvEalil06HPIlSM61neJ3nW6jNTV+/nt4uH3+0Jt/tylWP
WFksU3psHLtyK9IqySJzUDqDbpTUkS0IYGYmSjMGL2uCCTa/H4gS4pnQlYrK3rOplph4uoVEidTo
EZTXJApbmKafYsE5Rm6NqYzJj7H4y5kRDqzKAdniRNsR/wYooDW9cL3sIu2A2ezN0+vPYu5QF1wd
tYBpQreTxQVJocKTUZcOJ/EVHIUxfObgCA/mLXOfe5H5migiH1FpImNi4dX2PECU/mEwfPqi/+v1
/fLy+fwNAAD//w==</cx:binary>
              </cx:geoCache>
            </cx:geography>
          </cx:layoutPr>
          <cx:valueColors>
            <cx:minColor>
              <a:schemeClr val="accent6">
                <a:lumMod val="20000"/>
                <a:lumOff val="80000"/>
              </a:schemeClr>
            </cx:minColor>
            <cx:maxColor>
              <a:schemeClr val="accent6"/>
            </cx:maxColor>
          </cx:valueColors>
        </cx:series>
      </cx:plotAreaRegion>
    </cx:plotArea>
    <cx:legend pos="r" align="min" overlay="0">
      <cx:spPr>
        <a:noFill/>
        <a:ln>
          <a:noFill/>
        </a:ln>
      </cx:spPr>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legend>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plotArea>
      <cx:plotAreaRegion>
        <cx:plotSurface>
          <cx:spPr>
            <a:noFill/>
            <a:ln>
              <a:noFill/>
            </a:ln>
            <a:effectLst>
              <a:outerShdw blurRad="50800" dist="50800" dir="1200000" algn="ctr" rotWithShape="0">
                <a:srgbClr val="000000">
                  <a:alpha val="43137"/>
                </a:srgbClr>
              </a:outerShdw>
            </a:effectLst>
          </cx:spPr>
        </cx:plotSurface>
        <cx:series layoutId="regionMap" uniqueId="{6AD18455-24C2-4F19-BFEB-C70A61862434}">
          <cx:tx>
            <cx:txData>
              <cx:f>_xlchart.v5.10</cx:f>
              <cx:v>Revenue</cx:v>
            </cx:txData>
          </cx:tx>
          <cx:spPr>
            <a:solidFill>
              <a:schemeClr val="bg1"/>
            </a:solidFill>
          </cx:spPr>
          <cx:dataId val="0"/>
          <cx:layoutPr>
            <cx:regionLabelLayout val="bestFitOnly"/>
            <cx:geography projectionType="albers" viewedRegionType="dataOnly" cultureLanguage="en-US" cultureRegion="NG" attribution="Powered by Bing">
              <cx:geoCache provider="{E9337A44-BEBE-4D9F-B70C-5C5E7DAFC167}">
                <cx:binary>1H1rc9u4su1fSeXzpYcgQADctWdXDUi9ZdnxI07yhaXYDgm+CfD9629LshOHo+z43PGpW9LMaCxT
kJpY6O7VCw//+777133yuFXvujTJ9L/uuz/fh1VV/OuPP/R9+Jhu9Vkq71Wu82/V2X2e/pF/+ybv
H/94UNtWZsEflonIH/fhVlWP3fv//Bs+LXjM1/n9tpJ59qF+VP3Vo66TSv+Xa0cvvds+pDLzpK6U
vK/Qn+83j+2788dO3ufv3z1mlaz6m754/PP9T+97/+6P8af97ZvfJWBcVT9AW0zOiIUwQ4Sa+wd+
/y7Js+DpsoFMeoZMjh2To+dv3WxTaPk6a/a2bB8e1KPWcEP7///c9ifr4dL5+3f3eZ1Vu34LoAv/
fH+byerx4d11ta0e9ft3Uufu4Q1uvruF2+v9Pf/xc8//59+jX0AvjH7zApxxl/3u0t+wWee11HKb
bZ876Q2gMc8cjkyT2yNMHHTGHcQti5vO/kGev/SAzKtsOQ7Mi6YjXNZ/nSQufyXbr9v0LVGxzhil
xKKmc9RhOD3jxMTYMq0DOM7P4LzCoOPQfG84Auav9WkCo+SQv6m7kDPLweAUiBw6no0iGUJnAJzt
UPsQ6kbx7K/fG/QLYJ4bjoH5cpLAXD5mme6TZpvJN3QbYkLMotThB6cxTej9l3mGsTOOOXcYe4pp
/Ge3ea1VxyH6ufUIp8u/ThInN8+yx/tK3tfVc1f985xD0JnNbGRjbB+AGsME0Q9z8DHLfv7SQ855
pTXH4fmp8Qgd9+Yk0flLxdtMb4GuvCFT4w74D0b2Ib6Bh7z0IMc6I9hBtm0/+dgIoddYdByeHy1H
2Px1dZLYXITyDRk0RDYCvY6Jw44TAnAZ08E2t9BRQvA7a45jcmg1wuNifpJ4PJc47/Jv79w8qdOv
b5l5MD9zTMIYs58I2YgXQOYxEbU4Z09+NfKb/6l1x/E6/ikj/Dz3JPFzt4n8lqs35QuYnVk2AcKA
nmj2KBEh5JxRxCwG2B7c6jnSPuWjV9l0HKuX9zNCyD1NrnChHoM8e+6hN6AJ+MzBnHKK6feY9jIX
Ics8gzyEEAbYDgnwAMvvDTkOyXO7ERwXp5mAIMjlavvwhkloF+QcbtsmsY7yNmTaZzZhHFPQEl4C
8hpTjkPyo+UIFPfiJKOY95hs2616fO6ff+4l2DkD9YZRCz9lFpACXnoJs88I+BDBCIjd7jHOPK+w
6Dg2P+5lhI03OUlspuAv8mH7dtBY/Mx2bBtZeIQJBxbNGSYWx9/Z3Et/eYUlxyH53nCEyPQ05ZvZ
Y66CN6Vp1hklUFlydpymcXxGCMGMmE/lzSiQvcKg48B8bzgCZnaaqX6Tqyp8523jvHpDfyEMep9i
mATAh1A1chuQqSGW7eS340XOa606DtHPrUc4bbyTDGnneVa96XQBQASys40ccJH9AxzkZbZBJjBm
AiGP4tF8wStMOY7L94YjSM5PU7NZPGzDN+RkhJxh7pjMIk8+MRJsECJn1HYwA9L2nNkOLPm3hhyH
46nZCIzFafrH3aOu3n2UkGTetq7k4ASWzUDBPASykRrATSgrMYP5Tghpu8cozbzarOMQjZqPoLr7
eJqhbCuzN6TNxD7DUPkT+5k2jyCizpmFKCIme6r8x+Hsd+Ych+b80GwEyflpEuYVcNb6Pu6f48ob
FDPszLYYtqBi+TmvcPvM4jBtA/zg4FEjOF5jynFEfrQcgbL6fJJ+skgSmeVSvx0ooD0jSC8ECv9D
34+xcc4QAZXG5j8q0JfVzGssOo7Nj5YjbBanWc/cSX2fZ1q+pUgG6R3Yso1hqcDhMXIcB+bSLKhC
neOl5qtMOo7Oi6YjeO4Wp+k62cMbL65xzkBadkA+fsJmVNDAMg6Y5eQmdZ4mQkdRbfF7g45D873h
CJjF5jSBydu3LDOtM8jq1GbkeA3j4LMdHBSZT9fpcyx9Is6/seYXkOxbjfE4zfJ/9dazzhz0MAKa
DGT4/QP9HMQcDkWOCY7ygqy9zDC/t+c4Js/tRqisrk/SS65CWKn4bqGTbfbwPGL/OSWDxRowbwkZ
5Ek+dkbZn8FiDsQhhsGip/1jVMu81qrjCP3ceoTT1WmmmfOt6t8Wo93EzI4326P8wiisCoAaFDtP
RcwIm9dYchyXHy1HmJx7J+k75xLWOem3VTMpVJgOguUyT1ryOKiRM+TABADImc/eesgvr7LlF7D8
uI0xLqeZ+c+3Wm/vw1o/VtVbljTWGUzrY9umMBv2Ur+EaEZNyP6gcR6iGUS7l5nm1fb8Ap+fb2eM
0WmygXOp9e7fopDPnfXP0w6GBU0WzGt+rylHoY2DzmxTC1TNp7noEUl7pVG/gOnlHY1BOk1ycC7v
Qxls37by5IwwB1TO767y0pVAsmHYhOJnVwLtHn9D6PcW/Qqe55ZjbE6DEPz3nSeHcHPwoJ/e+T/d
dONAGYNtSkFn3j9GCqcDCwcQ5B/rF/iMNsT82qzjII2a/3Qnp7Hb5uaxe9OltQgmLzEnsGDpeJHj
nGHY0QE10NOkwSj1/Nac4zg8NRt5ys2nE6VpWue1ess8A6UlZbCamTyhAmTsZRTbLXhmDFY0Pdc/
f4tiv7foODC7DHW4lxE256e5tGnz+FVtdbx9Ow6w2ydgMZgoY0/bBsfYOGewdW3nLscXo7/GouPY
/Gg5wmZzmjM1m8dm+5Yrm2DRGWQWAuXNk6o8qm0QokDPbLxb/fQs6Lyk0b+351e4HO5jjMrHk4xm
13kNq2jcrcphyuYN/QbDwlkTan7rOdNA2f8ypsH0M3dgiROC9c37xyimvd6u4yiN24/QunZPEq3d
VuT5Ni10KN9y/SbBZ5TbFMHmjQMtGIG109cgAFowh3C4PlILXm3WcaxGzUdQbeYnCdVFnMAimzfd
kAsrmzmG2ecnkMY7Cx2YuIYN7KbJoN7ZP57T4NOS9FdYdBygH/cywuZidZLY7Abc8lHpx/65h/65
WLCboYbFNDALepzEMZgkBSUBDlF4Amc0z/Y6m47j87LtCKHN8iQR+vioUlg3+IbwEJhwsy34Zxzb
YDkutahD4eiH/QPUuJc04RWWHAfle8MRIh9vThKR3Rj7nKv4uXfewGMs2FvjWLApYKQKwHYBUNVM
wmGN5/4B119C8hpTjmPyo+UIlM3nkwTlrs/h5JTguXveBhNQySz6i723UOrAfidECOSgAzbP333I
Ma8w6Dgy3xuOgLk7TWAOC7n/F2g1cAAMK2ltUDWfXeMlrWawDorbBDGYqN4/xkxtv2j+NXYdh2l8
XyO0NqdJq++2QKizoHrTnYOwkQC2BTIM6zefkXiJ1GHnIIhxsDVn5EOvsuY4Pi/vZITN3WnO7Pwv
rIyGEAYT0uau/tw/xowAVk47UO1A7Xq4DsLCy/TzGouOo/Oj5Qibj6eJzaHIfvMtOHBSF4Zlz1By
Ho1xgMqZhWE3NKIjDv1ae46j83PrEULX3kkShBs44wYOJHt8fB7C/5wiYBvOfQK9E9ZHH+CBOYKX
gQ0WFGKCYU/7L8SCV5l0HKEXTUfw3Jzm0oLbahu+ITKgiFqYQeZ/Wjgw4tWgte1qUMuy6Eht+50d
x+E4tBohcfv/qbz59ZF3308F9LbVdrI/TvDFqXf//er+xuGYw1HTp3xw1JkOqWLx8Od7iF/gG99P
Kdx9xk+J5KfTgMbNHre6+vO9AdIbg71ViMJSEYp35xG9f9fCjqHdJQzLE2xYrQiQA+NzqPP+Xbbj
d3++J7C8FGg6ZrAFzoKpIwKBUu+UXri0O2wPjgbjsPKEIQvO1/t+luNlnvRwesL3Hnl6/S6r08tc
ZpX+8z2cHfL+XXF43+4W7d0eYijiTAvmFBkUBZYJ1++3V0Cn4O3o/9hWD7V1Lpu5Ssx5WPmBWwfl
mkgm3XDIHNeuqk+V8S1W+IqbTSSKfKgmWd05bhxRLTKeECENzd2GZ3dFTi7Mit/whsfLICv8VVN+
6+pk3XCiBTPoRuZJK0y5SEwjEyxqHLevSSecwIGXjd+JJCezrOfSzaivRDbcSqeORI+GDQqND4Vj
SLfAbKu7+JY51ocEZheEGbTnxFCpYJfmxPbbyrOKQKCSdSJAYKRK03XbTn2MthHKCrfPY8/sbn0+
RK4lyQenv2oS50a1tmcM2Y0awm+hohtqR1/r1rnQNDxvlb/uqmwZm2oTo6FxiyodRF1T0y0a9WkI
i5vQz68av/ysEzXrzW6izar2Up99JDi8rFn8rVFgPLWLT0kOx5QEFRZdDt0MVOYDLeyVstHayqCf
4gBsDpj6RPJJIcMpTq2Z7+tJ1GabylETOOdzBkXEpnGiT0njzwLUWm48aNMLsgdcRhOl+EKa0G2+
ziOBoUnk24VoHH8SVCkWLIknmPbnVmx0glJAlcRzToiIw7R0zRJsSJoCCzNK5ibJvMBqRRdSPilM
viAd/eKz6t5X0E42QyGSyHDzNl3JLLXd0Le0oPuRYuhS0OELooMXEVVM4zAxRdwFC1pS6TYx+TCw
ZAA4rfnugyPic7FH29fGAynugh76oUhwNSk7fhfVVi901HEvyJMPOiiXdtk1bhq5kraDiIvMXtht
6bVNJzTRqZC63dSZUwo8ZJO6VNrDBQXgh+A21k4nfFZzz8mzbxoPziSJsnkug41kMHTgv1nFtS1q
ppFb5exOVbxZOUlw7ycGEpVybiKm4EzU4DzAudBJ57KwboU2o8gN02iYkopzgVh/aTTo3lL3KJbG
laV9DyVOKIK6MD0ceqVDfdf2l2Qw46liTM6dbtlyhQXWYGtrs0Xjs0XYZO7eWXzH6VwzbCZDiYg7
mN8K1pge6vGHtAGfUaZzU3bBnRySTSwBXwQdZNofGqks10LBh7LK5DTu/cQjqRZRmcFtFtMgIqHb
+0W3sJL7rvHdosgaj2bWlVNVSgRXZltXLqzT2Vh52rq8TESdOI9+NQllelVYeIKyfpYQ8xv1aScG
a+d4ZbxIwi4QqW1vuj7+1jkxFnAqIhfKyu/sdh4mufBJDJ5g3iGaL2GMdqJBRuYRtSYtDBHW5IWb
poBVkKlcDG3wCeWae1VOGxim2nGVVp/aiCJhLNKAZ6JJwMUMcDqXm7OySNc+huEg8Q1zVCSaIp4H
aFgO8de4DKYxT12rhL6uwQoTBd+IQl7dTskgb+TQTVGMLnkYFi5n4DSqKToRpkrEebooSWfAC39V
YRZPkhCuUx59xYhpAbGRi7b0P2Uq7Oc1QAhLoG4shQ2Xk3oCVzJRONIRsuxiL6EQT3HmSzcI21LY
bTJxmP7EYvheykosINbOQt2vOUTPmLLIbYvLrIAIlGqOpmXaKlHE6VcDApkbVeUiLSCwZCx13Dx0
E0vbkyIoTWGZWBRmSKcqQVc1x4kbBWU9T3VUuFbRRqJVfeM61s5n66IUvWSbLoJgmSu1tXLnm9Ul
sWvoxNNh2Xl+2Ys8LvxZTowV10Y3qwJ8GYfDUoXYmuASbsgJP2oN4ShmueX2LV7LNsrgfnLtlboO
hVORqYpkBskgPsfQEcJO+Xngr0xZSeFIfG2QatJVBnH5QARBce6ZUfwN56nvhkaWT5vQ3rQGINgQ
W7tZQGvRZBkTYc9vzdqe5xyFLrJFeW6mqhV5HeXCTGvtOSyH8Ja2tmBBPQlCM5u1fkXcLm4mDcpM
r4l57rbEuUTYmhJ8YaQAheFna6vw72OLuQFCsRcW0UOdJde4BbRi+1NbtakYWDxM80I5s7Ivvhax
Cfes7ZsGkq9LcQiul/BeGFbgYgLDZRdLAm196FUceYFTXbEkvDZV/dDV3a2iiSV4VUGwoMElix/2
o7xz5lUchiJSjajorCVtCKOhl6Jg+YXEcsrTFsJtRtSixLwT+4RlhwDJYIChuaF9t9FlJnwHN25k
y6+4KS66vtqyOvsWknQWDfXnvIRhgFDyYBrgiymuHDew0lkKu5YnsiELX5uNyx3DFokZrsrIKVed
9md2Z89KiPa9Xy+MQPbCt+hmaNl525quH5kQgf3GcsvQn9TSngA5gjw1mI8mrT7yIZAiTPoPA057
MWTlZ1kPTBQBJCMDxRDKO2QKRsGXh0YpSE7JxtAO3FfGgV9E6dZs4ztVmEs0ZEJ2kCdjcDbTfLRJ
GLnc775UvhWImCSBS4MtHOTRuE2xttvPYZUnnlK2Fj4qB6G6ynRbCsHGienCqaE1q6psinQ2D1Jp
eqrVrpEEEKQCVE3qAoJPy4wb3QwQKniAhV9bH5pauWXdddNhFyBpR0PRaMjEJjYTN2lWZeeLMogG
4TdwE22NICaHbTDrCRMJ2mAGuCZmNU1ZgsU+HYLzYJED40h27CuShegMNGskBEQjMG6GvvrUxUO8
7PKauJmCYGuTD6YRexKZ4dSpIVOG+Nyu8h1/A9pg2MW10cK9hM451siH6JaYXlia2VqjSZAb4WZH
XWRhnTOtDcEstOkH89N+5Dg4z2EEKJcb/TLMDDphnZGLGlLclGQ0nsQDUUIZ+qJt/DsZpfOE2KUI
Ng7DMQwkkrl2xyqvC/1La2hDr4oY4G/6IkJFOMmrXijY0c1bVC6lTYtpafrbqrbtSdOEk7D2I8FE
XrKPaQ5UKTaAZtF4aju+YHkVCVo00bRC5Aq6PJtDUVWtKqt7eir7vFqpttHC7lUGlGlCu8ZZYqRn
vCrQHBj457CkkCWCytM63ZPjdqmUgyZtntwlZueFht592pUdsm3A7GjKi8JKha8GtAw0PB1em3pI
vKyJqLCKwV+GeXIRRaTzamxec17rZdFjvURZqpc5m1Y8iCayRo1oiaqXdm3Wy0JG9XL/cv9U7y74
0z7Q9ZKSry2KqyUzmF7Ssspd2reDW0srXMUpvyC0t6exptXS4coRKkLUNbBeOZbiU6OaUt5a84HJ
SafJBqUhmpmS2iKM/dAjpIyQG8W1M0utbKZJhROR7WzJoB+XcEz9ra2cZFruL5QxDLlKKgOYd1At
hwoFy76eyLLZ4RkE4En+sJDaEbxW8SrMNn1cmZPMCixBexSsGa3WRR3Wrkr8Eki7DtZ+layN3DJn
OMR0yZOaLh2CJyEl3ZwalVBZdu3bj7TL/Gs9YCBgTnOf56pZh8xs1sOHJKSbosSxwAm3l/AttzT8
UvCALrFvCxk0ySKpomRSKhgwXJvdsmp8A7n7H2NmAcWhybf9K1kkMTB+Ngg0RNdRSttlhFS33P+U
MGFnLFgxyopVlMt62lnsc2YMtVfCYHWHmn5iJtXTHA65X7ZhjJcU1t+k4sdrqwusCc3Ch7TqraUp
O5aKw48kJm7PYuCOPnyPoQpriQyfpiIJnVXaaukBzYkh3vFhlqfWuswbY6UiUiwDO3P3r6xWQjnl
BDRzO94UXsMTY7V/0rs3H162xUcsfX9K84pNoFCRIk+rdlU5FZpYbZEIk9FmlZoN1IYMSECcyXZN
/ZCJnZ4kehVs0sG0V3CMmL0q04wefvKJYh6pDCz2v9u/pS79ZaaHJaIRmex/A0eU2CuaZeC8qujc
WpvnCNvnfhs1jwUYW3Sm+hwrP/O4bdJN6/spVDR1s2rLlp73hrGOBmDhA2mvZaWNTZXaq6y1OlHi
NlmVrEY3hs4cz8ppMNu/tIdwg9OwmLAWuFnRmtZNIiO01kMXirZJcrdHaTFNHB54lcTtl2IIZqxj
8YfYtmJXxd3ntGbpx6J27EmSAUGIMxvoOQ1dXENvh4yC2PJdXzhSrqNdNT6q1ncLgDGsyDZBv8Og
Jrys1hPHsAaSq3pepTqbWf5kV6vKuOcezvhNrYDVYBPKkqbPBZGQvf5fvp/A5JRFuQlL80dqgdMT
q3eqop5r1t3aQ7lRDMgkFIJYxg9A9i2tI1HTcOmjYfbfvxukl7/fOqNwAiocU2PCcs2fbx3Iv0Hk
kNXzpIc6cVcw6tq56ZIeiYD07kDMuRnqAGa4oMef1KanLj8oJvd50SsZhE9/AOP7y//c5Cn8u2/z
45e7v5/x4xVsjTj84Y3/+i44wWs3zarHb9pZ8/2zwJgn63aC008v/iZ+/ULeOvwdj19cfJ32heE0
ABCdvg/Ov4lfP+ZCfihfT42epS84bwMWO2EKvs/3R3F/l77gjDTKoOqBo4jh9E04VwDAfpK+YFko
nBKxX0kNoxymcEAVe5K+MIXJUxj9EGWeVdDne/wJSND7nl6/lL5gC+PfhhR8P6wMhs8EM0yTww2/
9Cbe0DzP+wDNq6H8ACe8lqCDZNGEre1KAjEPosx16mzGynKWDGxVtW5MGjSjqU0SkWK/WvZRC4kZ
6u+FxTZ5E3jI6to56lSxhAognjexNYGTl5plWhi3WslJ3xi3A6qVsOvac0AJSDBoB7XZQyHYeD7q
rpjMQR7gy9LU19S6HbhuhM5SECXy8wTResLCTfxtGNRd4XeffFaYUzhtOxF90H1p9aX8CBwWCdWu
Btns+FrxJdLB107W5TINgcIX9EpadM21Rh6cyDFpjEX/TWrlEUb9aaCzOBGMNf0cdE1XQqmzbM0g
B+qfBcLP6EWeMWupc4LnnNVebPs0ESSEchgO+FgMsPxNUCZB4SiG3nP6wTOy7BsDEcKFfHBRKqcW
0NOt19flNuoSXzRxdKXMj4nzAPvpbrBsziPp3HawWEukO5aR7LgLwHcl/UZNA2wBF9w9pbZIjQiq
OLtLJyotgkleB7WAPMOh8h0MqHiz3nStOJTCMH3idQ6QJRYCyc/Ip8hog+kQyVk1+MSNJdhvYUwn
Cg56uvXD8lNuezVJslXPNEgXrFgXkq6SEm47rWtjCXRV2DmRl1atFSg4Wb5qbKMWKGyCaeYEc9wH
8iI1q4eibepZ2EWDF0rf+diTHn3sB7QoeuRZpRkKq03RvG99KJSHIPVITNGcRx8wsA+ROu205CG5
aHrlL7hMtItVXU1j57Jvw2ZZA5UTAx6IV2S3Rb9jeUGnXRoiMIUEq0Z2FnJLp4WChqOF6gxo1ySz
3PFI2DcwaNCX2q9BiFFxu0y19dGWWTilIK4sZaecRUfnkgH8PDEDL+VQmkTJo906Ny0wxTbIHwZu
fA0HP5+2VtxOTL+HkoNMoqTIlxqU1szGs4xna4VatbQQ1Owy5EtumUIO2vZSuC0o2eOrHObigWo3
VBhp2npwwJ9rtiRfdD3QWAWCZAO6hZvT9LoYImBRqP/adVY7iaxILYEFrAPaxDO2czW7I62XWVG1
43zZcv+k0q72BgOKRCvLiqUR9JYXlCgHvQm4c7V7IrUh0jay5w5Ks2WXfJbK+UxMkJCUbYjKESSt
7mPOZ0EFhWikMigLQF33UtWBDK7MYWLZybd0x473Q1YCfYXwIqGj84eEpXcqNf2pn0yCutSTrrQj
EeXMXLTAQ+mevO+efCNZyH5oZ7buy6UGmrWMhTHg0O1SP/dAQrfdKDQMETe8mzsF8/CuY0CeOI9S
dRtH1TxSXeKasQ2CcUOHpZ9F5tJPg3zSZioRoHHqVW7qDwpqpdkQ0Q2nEZ1Wsb0pS9uYUSfxjCK6
ZKWKhbZD7bYgxlRB0C5bnLdLi8hJUiXDAkrIaRWY1aKn9UUI1b9bwJQ8aGxAnvo2NSdJqyZKG/mc
1YZyqSal2+wKl6jheKoa86IsQXaSNEAuq8P5wU5pX0OKbqdNXg9uZpJc4LyZ+WVnTMI23PJQ11MN
b0KsKZYqjft5K0t3eDBjEE6t3ZMPBThvr+K2qqCiBtULVW5WDnoJSsOmCBh0LZDgOI/SRZdgV3es
n6PdQCkNlIBer3sg+cXSaRWQPcOCWYts26Y4ndY9ugxaqLhrCAWuyvTXnllyWuSs93Rt2TCWyg82
gkhjMECplDFbQp2bu5YV9VcJ52taD6Fnp8YwqxZ5QNXl7nTXDTeByCdsWKEISHdHprxTbDkUwY0K
u2yWOHkj/LZlEBG4F7U9WpaEzGioAQw7frD6NphQGmSe3fb5qtKJ9EpqTsM+XuwTUafIuQ6iwuuD
rF13XXydxb4/8zXwWBD3NiCp5FfKcWAeQamPvcohbpX68/5VEOpoyrAcPFzdtZmFzi0EdeJgSxA2
EiOY5SCSzus6CNzMD6DXfRqCiGUaHmjPZI1K67FqwmWqcvUh5uuWEBD+eTVsrTDfhCouRJrCBA50
tgZJ0cF30LVQHvbVqjeLbp2lldtZcXVehxJPs8GqhXKKAqYcsISZCx9B6UjaqHQDx/F4bxUzHjUw
jRFXMOo6P/AyYrRTMzH8ucYpdYecsiUMfD11QKkXesiDyyD8SvzBXuUlSaa9KtAk7OpLNQwcQn4p
Ydj1vbDBp87zLvha+BF3SRe38xjxhW3nbGk5Bl3SUK4VcfiMqTb3si6+0xUx17af21ODZngNgkQj
6kHHHudEekZukImf+FTooNITS0cfaZ8EIsK6A9nfr5eQ00svDRO+dMrwjtpptg5qKHkLCbp7XLR0
3vXcWlZ5xQUoF9W13XvET/SFnxUXoZPnixpqiFlcWY0LuixyfSSLZZo8ZBiySOUApmXMV60k9QKl
zo1skTlvgZFBnKjz1cCRPU+MJhcoC5JzEz7L21+ALswmrKhnEJTaUMj4MpTWJQiGzXWGMzrLdXBV
G34lZFT1G+pk2Xmh4JU0o6ukNuXUN0HwDPDCMPBHv4r9L9q2Wlc2cXGukNs0UXzdYKgMGWmWvIMC
GnWoWnImq62CWQazNZbhoNMJ1ok/iwiPQZxM6lnXl/7UVNGqaoghIQ7R7qrFesGYcRm1ufOBtByL
qinVCtQPHERu3ehAdAzred4DqkOtgMYhZ97y6ibndTpp0riGYZVsjdq5wgZNL2Kq3NpuynXAWb/O
inUN25uEtH1rWbPunFUN9ULlkGkekIuB6XYq44u6w8GCkyaYqAbeNFDgZYXffq4HHlyiKptlVulM
7Iq7WQFD1m/wNUC0HEK6BnZaXRl9MUwpMj41Mk095GTpbRqQ8ySKZkEcqbXfxqELWWhYmeo6HJTh
hlabbIgfml6fonxlaXINNXMgZKqMi9Dsw3ODQmjlX/osCC6BRJhuHPvdvCbhLIqiHmYUglwUBqtv
GyJTt1ZRvkRa1rc1j22ImaAcDgPIpAS8red5eZuiT0ON1DxoAZ6ciDRU7Bzlti0M3gMcFgPBK8ER
nUf2cF1JidZVLONZZebWnbRmHNd05VRD5iLW2euikivDsSD51lW6jqLh3M8aY1loq3Cb0Bmm9RBD
3i/BBAyS9qwgEq9bmA6Y+52zNjvz/xJ2JsuN61qzfiJGsAObKRu1lmW5K5cnDLsagAQBEiQBEnj6
P1XnH5y490bciWPvalyyCGCtlfklFFcRWaI3hfVV4uozCxmHfk0YRq4tbNQ6n0Zy6OiwFHO0Qvsf
2uHYxyK7bWa65p29GZdPr46FW63SSF946tET23WT15/Hzna7cOzStykKP3H0FdHYLm/ttuwiaqHZ
MKw4dGGidhtV+N+2f0iV+NV1g1dG3pgVrtPkA0Ilp58hl+bK0CLWdvah9k7xUgWokFero+fcQljA
gZ/W3jB31Uhg35B2XPbom6e9N6ewaRyNT3QjSwmvZDpAZuOV4xHcvtkGL8OIb8fl3Ny2YfmxzAz2
B03HNz/c8MJMzH4TM2Lrjdnb5NKkEHB4tnR6kxC2SrFtONWVG3/CI4KHEXj0LEgfljJNwqoxw3cq
JnOiNjJFMkiyk7N6k7zMxoB9d+t0JYOoWouDPh7CpGrs2FdBq2GQZUmK6jG6Ylsw6HSJfmeC+8cm
kn1FyDgcuPP3CU47HFNTWDQQUC+t/jMLuO12TdE8MZTzhaMhNglWB95Xz2P5Tgo0yc30wzYBHEQK
HRWth9kZL4mORNj44C22CjuWnKfc8YoK2WPAS7OPu5PX9gm5WWtEGWXTA4fPWHS56PccStfjkHdf
+C7NWaokK9N0IF8mp+E1Ymau2xySPea+2jVb8LFgNlSOPtMNJoCDHXUYBIOr4PvzMQjwvnc0rscF
znAv5Vp4EppF7pio/DEyu56lwZ70y98tGtgL51tcRun6Q05mrUSE5tBvIni3ND46F11gb8EcgPyK
Ti0vHDS+J9M3N80Iwc7x/sox6o6Jd9TjcKSdzmsp+HSYl8HtsNBM2S5eWAq6xofMjocRvvsl9OxD
h/I547C/pl0zFl3GbCUHrHy4vaqa8Y62fuJd0H1dKWzKhzHkMTyP+YgioU6eHtqjJOSbrS7YzV2S
Fn4O7VDTOd23ZoU/q8Vw2frk1urldc1hyqLzzerNjDmmYPowqhEebxgO+M4OW4Lmh9nhO8MN/Uvg
2u9V6E9VHsvuiuMG/cYYzM9Tt42FZexOBCx5jVNyKZamg8oYpWOVUgGDBB1GlTT0cROZfmx++r6/
Fjyfp4OAiFHMm68KKeLouNj01s7ectg2mInUtGBTktErY8P7h7C/OKLaApUprGc9sCME0A8bsb2Y
0v5NNv7Viw3WIhMPzCmN58P3sesKluOpdWOHn41sphpWqWrCGw690w9PUg1njxps9RUlfxX8IXcx
O2vu8CY3UH0hw9+8FAuzC+pW+vBYx+WP07E6m5Dj1cvka6JcwLQ0qkrl4p88ty3Fmq35MTBdSTv4
ztOc6Bvfxp8BC23Zjy1F1xeFRTDE/d7r6Foba9hB9KToeBcdbEOiKhvNdkB0rS2UFU8tMwBBhiHc
BUm2nEaX/VpsPpyJ9XSpZXhuSNAVi+LrQ9qs11gu9Zq6/Jb3nb6Ygb964plEmr0kGW0vKg6efI+6
02iGZ28aYA7kdE5gGsWXTZgH0aHRY3H6MLAkvzKihkKaXS5Uu7dLHJ+99LcPn+gcwqaBAajwLHt1
8oeXVc/RiRv8Fgy/Wic9PQqvb49ZuGLsDul5pl6ys3PUvMaZhlabD/Xmxk8Iq1hBwZOcUvbThAVU
HLXbWPg43+mkAJ8uBAjC78rIn8QuJ3yqsnvFTRv4KmIT22Gx/lD2VN+2dMbqXTv/QLMW5kkCky1J
p3KcdFrIODybIVvOXRtVwRCgQczmV5tbA0THa4qkz+fKNyysQ5+0teQQouG+QHfNi24h3SdKdVgL
2IqnRK+Vz6g+sjmuOkyBR3yG7htlUu+5HbwiCaWoJt8LT8lb75XbNqBzUX2/2+DfFXxOkzLn7D2Z
erQ1PfZTiPd7hxJQjN8rp9ttc0SUzpjfwWZeGYzFfcfJIVoVqW0b/1F+/of0W7gXgfhFEj4dmVt2
+dglFwzDslAQ9Qs1JeF7FB8ZIkNvYS6/+NpkB5c7NK/BSHeZhqSSqMsiowmT9izPGqQW3FI9frFg
fsE78QGoZz0O7RmtILtJdxhmlB9ICf0HWx5VKO2PhjpyxJ6LKqti8Syi7JgP1B69tHswRr8H0D7q
IM5RDthwJdjiZ89bw2KaAlk7EDs3GJ7wkMIjJfPyC18qN/KSqzF9YV1Upb3ZeStD/5tOWPEGvukU
smpDu3Rt2zmsYmPbHYXslHjzHi6zerBgAsommX4mqRCw1WJasygG3tW5Z+m1L5tB62knr9nrDzt3
BuO73q1TMFb4ta6G0AafWY4739v1SbvuKCfQB5cRp9vSutrjw4GFZikFxJWqEc6W0q1ZhcckSvjN
eWmCL+XEUD+Byvlh1gHnzTagFOpwOmjnl3jk9lGvWfyEo5889SIxRdCjUAIDuQEgy86Jn+oy9DJ0
ZGSr4O23P0Nmjhio+k9haR2nQKJ0q9hF5FGLTn3maBEVLZ1iMMMnKDHzpucrPr55LjL8WFXCmt8E
TnPppkSU8WShpHqiO5puucnMRU+zF0WlyjxRbRFkDz+f9cF1+KGT1vOrjdgZbU3ADhOWnBomGFNx
sUbjH0Ex9QdUVUE8G9BVOXuKqV73az8tqP4wCP28JZc8CeD6WJ3WSxZ+9Q6+qKKXXvbb3qKga4JT
OZNwkEMxPIa8eWh7fzh3GTzQSItXAvom8pN2p3X80q7ZUKglPE+trk1OXgflmkqcNo73X7Fnc//C
Evmp0kXciMACxdSXUBhL67aUmclRG+fgmntVqk9zx025qcYWlPHSWHoBM1YIy1eQHmAf5iGSpcex
SZNclNM0psA5sMKGsf32zFqSXP0IdPyotP3a2vBzono/NaAatklepzXS1ehwYuVLxXoTveFdNhNk
kisJx59bEx/4Bq1btDeHOog+R7YgPMELOFtAyvgmaYHa+TaR/GnM2GsSrlEBiATqM5DFv3GbwDEc
WJ35FCM6Op5C2vC6JaATQ7LXqz5Dtp6K7M6HSX+psI/f6GovsldvrI9pNbTem+wBhUqlGaRbEFeO
MWw5/TOyEa0MuaQtmqahXVtoAAnZgZvgxdaJH2uIxpqOIMugjXjoN8gqAOCYBy0ZQLwNfwvo6s+w
fWIMncLYf2BNfsbCB3MmI7obk/nnwuJ2HwbNe950v/jG4z33/PNo9XpAjS9XFACYU4U3czTZoY2L
sAueiYVwCo0CIOW2VhwGbXpfvDGDvOI9p4Ea8VKi9Azx7R0IxwDTVo5QCGJdTQA7YzvmBc26t3iY
gd/1813QxpA5eK6K8UZWgbfVevZUOUCzHCY8Pl92PzX0QWAsSYMWMyqXFT8sgNS/vZc9cOqqcEOd
DLY6Gx+AbQac4MHEsO1SwKkF9MtvnW3fqTdCNoZ8AHYSvZP1D5Pw4N4G9RzQpEoXAHYKavK0qT9J
23y6ZHbVtHE8p/5Rd1la0y0+o2cI8+mU5uqATMg5jEFkxo4/aBpysBXSL0WQPg0cKo2Z4N2bZT1k
K2GVG+bPhme3NOCm8B2m9yCfzxZ2SJDyQ5yf1Gp4PUBmwTANmqwDRTa352kcf9EUjZxr292kjLwE
6Tlf3bffC6+CmpLv/E6fydp+03idjzxbS+h3T51vg2OgsrRQbVfFGmcU2OiHBL+FNAutGjZEJR/n
P40i69UBMRIB/bWGsflAp9LhiJEX0qbgxNb3FD13GXuUQfBGZzdEeGthWpNiHbX65I0PNNhL+XWx
kByU57IdLkCbAbzRYiFQvG2OHYAHZwAqT8fNDWFBulgVK82iEvfVPVKe8gcJv8OL9HumglNijqnS
4tOPvK4S3l+vC/VJO6y4/q4u4HNyi9Xr2spfhMVBtTU7JydZ2BQcCTH6jeXbBiByfsLdURBtwv5h
ibzsFPbGACdCZ9YvWAiwN9QrQUu7BR4qh8Q0O+DvxGYISj4bXbYM06eM1Q+MZNPPLhkxt27GOzTE
RRXx5rncGoV3DpJXga5RHzwgQEUulksWkYdcjjd0d0GpnzzXwIr3VrUHMknBzQpWqBxcXMLUcWYY
PDcjH+Von5NtgTMQqtJi9qzkHN+SleKYEa++A/ItcnCvtI/Hgq2ZV4ceFHY1eE/R8BjMOHjDEUCS
Hq5u7Z+dv4ygqDkvu0cxCdCWYRRXAJvZee7YlSqaHAFwfTah/60BRWLlY0jCHPON4yZYmmHv+cDX
o/mbrkEP+vDSGn0v6sbuUkqGcp7Xse5nRWvVRNMuT1i6n7H+up72D9Lv5VGiPwDyAz5q/cFsg8c3
09po1x2j1bblAmTrOEhThFPzt2ndX8vj+EZ82Dl5t924xiTZchSFu2oFtGco0hZngO9kXJHJe03V
5zaiMBBHPxgB4zYDEFPbLbCZqucw/EomSs6i9Z4kn4/LNnSn3g+WKpbw7xoVPebh+I0VIUCimWYc
gdU7UeBeZX6ROToKGEsUUP7ytpoWlqN2y0PUj8d1yat1yQBRtMpVYpjeu3x5TtSQABaGKScWUcAJ
Qoee4FbbngOv0P67HYB8biCZK93acGcmmzyk41K5JX2blR8UvBmWOvGH+TC14Tnyuz1qndxHXv6d
A0T+6P3PgRmzi6AHHKySeqesFxycAx0GAaY5qKNOVow56y7k6Y9IidcUmnPd5PP2Y127cnOwOJt2
70T4uQ4NKUfH3gKjgFYGHj9MaTrv2jakn8GUgQ8T4poKeoAtWeBBZJWd2EG2HwZt5aXLu9J60GBd
0p+hwYuygYzghH8cA3R4+WgL0US6VhFcwjW7I1Hhs4czEvNh8No1DerRKE+0SU6WqQCe7jbtxg1a
Qox/adQ2Kcdt+CNJrHdD8nsdBbTzMWbVwL0BEilafyWuWuEdAzYX0RD+nUVbCC/poAfApmTTpW/c
hpcxenBv9PMS+p8WL27XmBQebrr+FgmbTp7w7S1Z0puZcW6pTe3iCcwiSfTdDFmnxz4AXm3PPgv1
zYYDpKrp1HT4cxM/JrBeD7HMjpDUXZWs4Z7CeytXKuyRzONu7Iw4Bav+AR47K+IQhLCxxbKlr8YN
b+GiX5IurdtxPlCegLRcxZEanz+NxuNPHdrCEz5h4oWOxj8Dpr5wlphHgmN1iBLvCu8rGS9iWoYH
s6DI+ml7TJkHlSzEKA0eQX5IxE5GoPMxn7OnTagntNrIDLDomHk0ePS4z/ftiFol2ndOovBBQDWZ
SOM/YQ+jAVaoWyg05RyP6C6GvogSJBIWYht4BPfcidDViovhKzI+ZnK9rg5TNwqrBVyf9OpmIh99
Yaw+9K8WINVBuuQTHwDY7qUvbOnr/sWGBO9b64NF2MbaMyarNGTIbIBEgURltbmar2AFlM0x/Tgh
C9EBrCU2vE1Bu+tkC9IO+HIZC7PPPDye+ZA0+SuPN31BgqEQk/Z3wKegO/TjKeNeUOsINaHL2WlO
Yft3qupH2COKxW/0zqWOGmcGj85ditbLtw/OgyOqugFuarpVMCH7/RLgqGPkPnTkfLpYIKszveFC
XpztLXN7f1MXB+YQWYUQpxNcANgH6OGxMNny3Y1BUKVM7oZt9QsX4IQeAsQ31vzbjBRGprOvyYCF
QqN1LQyGypiHf3qgSBV3sCeZl7yT7q/uoj+rmx7GNInrrW/HOqOS4oeBqJe1E4bYDjjYGqS3lKZH
SwFxOCi0uXqHviZOS7S8p2NgThsh1xZTKbwWEV1z4epobX5z0IBFLIl3VMh2VdvKv7TgQ63IcxDg
HJ3X5i1z2fPWTBbGuh8+jBkSFckaYzI20D6n4ZfTHUYHx+nB4E7UUobLflwjPA20u3PuM4Cf25cJ
kiowo6jG9GtLNfT2/isP7GHLVF6szIkyHUCfGh0pcJ4I4IBti8ooakk1eN2jEezO8Tu4DdfMb254
B3dJ0zwRFqq94cvB6Ab4sluKhgayxPpFCsEuTx69O1cks2iqx1LnPIQdth4DFz1aO6T7NNN/PP5D
jSjOKVIjUxI9Or61tXZDBeYDnkt0g/b7EahyblIMl3NUZ1vrVXmf4F8lTzJb2MfmprVOzKiLpZ9g
VGOq32fSp6Ug225px8duc7+9AUkB366/8QMR4NLa27PpefDlc35zjq5vMLx2JMnGS7KQRwIL0XIC
Gj3GQEua5pmLNIPYOdR3a69gnYLow9Uey+eSqOkKt1ZVzcKeAwR4MuXNRRBtYxmR9LQwkDCi6+qw
zfujbucfTZbV8DnWfavxgBx6Ejit+X4xELCZhD/PnCuGxu1FkkLI6E2R25Ri8N+SohM4XYd+roNE
ZTU0oKJLkwzq2LQePLDY1obqagb2Acsvqdv2c+C5B8wmvfYNuakgfPD86FkrjiYz7i+EAmMIQmhB
WtDXfPslBAj00YbgMpq+DHpMgMheLVWUJ7IaA+w3iXLk2VIv0fjBmSXnO9uE3hXhGz2vph4MKGrP
Tjug4ct+8n1dRUqPFUvXYL9lPeYaljRVmq7IGrCkaJgZdhBNsgrTHn9omP2YswUfwHeHLIU+bXTp
i35JTrQNDkjbrUW8bUBQ+uEcJMu80y2CGPjEuUctcvgG8J/KrcuHksn5U4MkTRmg2KmHudIkx60B
l8QtKkumUTW3vPBH+XX/3XbdLsBKr8rLzxi8akh7yPq9d3jlSbQVIyJBek12cQw4h623bZnffVib
jnmvw2LWh34MX/3DzAUq+QTQFFbFzHN51N1cdnPynLdie0XWqw7YPZYRym6nFNvRTJiC0kFVIwX1
mBgKZXYJvEp2eIGpHS9Owwi4t8Bh+s/LayuM5vZqEgZTjH4pDNdlZJF+Sdqq1yTbLZt52QI0SRT3
HdSx3yN04Sf9vp/JVAa8y+sxBtI0czoVVsz3x+bHdbC2Xg1RxT1xqi/pClG0aVlbheELAfZRQxNX
1dDIS8NmBr8oDI4t2i4RZEUIVEMaAFIrH65+ynOUFIvRo3cPYbOdOZ5JSbJ1l1Eo2JFcv1YL25nE
EGPmbBuOJhuO0L4rHmU1sqXjLvZUWEaBPMw9xz6bDl7G06rN3VjTnw3ffujmHjjsYg89EVIkyXTq
mU5Q5c5UZhdmEfDyU9bs77u2jNMFSNDmy7rrmusiyZc/4zGQ1ivcfWiwCmL2RHaDAWpqfZMcp5rz
ST8mwQObfHFss+lrC7hfYF7vax7z6Rz69Ko7KLtZ0/+Jret2sb/9BvkbG4xqEWKo+55iRo5Go2+J
dxgBSR2G0DZ1F/SHDiaMAXSLIKAs27RvSu5Fa40bR0Ed2RLOZPrsx2TfouOqmG47/OnRVLg8EcEU
slwBM7bHsGnRfGe2WqarBM2OnkS9hNFdumHyEC3LWUfZfu5hKpiNYZ+EY1wNsu/qbsArS0OPg+Jx
L10zq32i3rSTtvJtWqDydhB654s/27dckLcuhFxou2UPoKAyKUSj3lhVzOlXPoTsYL4Xm3xYuA9F
GwPfWdvguRddUhMLXSRvk2+W9UHVtmqo9YD4bl9u3t28lVtU9QQtu8I0kg7ibd5QZLtLmNUqC+DV
0dk/6Nwd+zapJexldFrSkS/ebbb2UCROHRyvmi1bDPlLXoRkGC+xn5qolx+cj+Uou9+SiNO00vSM
gGolEb45bChXuAY3Ro6MHwe0i+9WXWak1T4JIytIJx+Y5RG9WI7/Nq7cyHBRPn+IoclDYX6R+XCL
dDg/hMtwaib8ADEdeJnTCMNnvs0YktPsMGgsJ7RdUxHZcfhCVFcVwxTWBKfX0WvzvY7+dlkXn/1f
EvNp5WsPedMR4GYiQla2QBBwCIDl4qHbUUamB6Y4Wpngb7s17d34fA38BvJBkn7oWO9bkQRPgaeD
J6hzQWEohOEItjCsPVc2sOT20Nenelt7IDCGfPit2cH88H3k1SyTKFIr+SmCdr324W3LH9tFhj9Q
J/Bzd8k98kgLS5yGppKFNU1BU/F2WOt4UYhr2T0f8FxHDi02QBSvpjkOMnBnDmHe6H0xnw0sw7Pz
p35vN33DKhJ7s7RVOjcPvTehOUUwFWlD/ML4hBBwUmfTYgqF+a7gU/sjHcvAW8TbtInrAp14J9dm
J1FmagY7r6TJUre2Q3ZWqReQUU+2sarMe4butH+2SXYxSv5c0qwvE8SLgNuDWOGbrBOFljhMYEdZ
ELHL2CMSHEVVMwK4QuqTV+n0a+56uNO2RBt+IjPSpwlCgMY672Y2jhZyzGF2M15tQ7QjC/KscdK3
ZTjcJ4N47veS52iwBALcjUpRU6teweVBK5SXY+MuTgDXRPCMYecpLGwf554lB5sKdxTsHtMOCcRl
jTPVADgsl3T4Nij4J4foa+/lbaE7yLtxKH9wnIvQtpsraJShWH3ERaEazBNyUkzJQwKs8sQT6BlJ
nqGx747BAPYlX67+jD2BWLMurCKw1hqxA3n1LZhRe44rJhCeMTiX8XZHE+SmEIN66VJvrkaWMADE
XfqYo4HKHNKeHDxVZbMRAgvDFrR5fJHdeBzSnFTUJDgJiHeZlfjTdJ3ZYZLe/J8Tc3Dn3AaW9plo
a85TOi1Hrw8O04BsHxEuKXG21W2EfDfNs/jQA4yxEHA7M1QDMUFFpCtN0pFHthhAjNDRUFIxwElg
eVh2Rb9hWYqlr2EBYRpb0Lk4+GZ2655HKTB3zc1bOH8Fk/e/PHDf27Fw7ZxWcwsHlMVoVuxIGoQi
FdiJO/Mn2/bYxr2u/S7446zgNY3uqHLXiJOFTqVssh69cSFHMbFH8G3JDgB31xeTP732edjvEP4O
kbLGevlnqBkAhHRr+Mm/p2EQ/kcFWdpd3yt2JPlSqnhUJ5BRQ+kpiHMbe4/blzQIHBz55jnSvdr9
QzylGsu+mcMDyTaF8TCEJn+HLVEJrrEDQpbjPgVcL2H20Lu3E3bYBdIzxJVlfJ0NHU7GLsGB+TPw
ifWKEMWMCwMggBfzsvqniSBLyRqK1DJeToPL/jHaAY7j3cs6+WDCLI0rkdql+A/97e74emuWZ4jd
aueNyGZ74YTUomkQjDUO8bIImh5gBNfwyiP6ppvR7gmaANuB7FCIzvr5fWsKPNXEMtx6gLtryzgH
gEZlSHaZp64xgIDd4Le/xmw4rCs2R+KRtuxZu6CBnlWd57/NbNTOGiDjQXJYuxbC5NyVjmMhzkI8
a9ThvljuUOlw5269VH4NvgjrJmOkRyg4rxzCKTVt7M87iQGbJn11vs5AHYLmLIOJxvuUDAfNhKhn
530GUCBgr8jbEjSkWrVMa2zbCzj0DrZo+Cld7p/gF+GLWodjq2AQM+SZY4oeJg9dcE+0o/EiWZWE
z9wfsxpXH8AS6zGr378ozk7YcNveZb09rbz9SCSQ18B/TBZ+Xi10bU2RKWuD3UYkvDowJ4g1oza0
23XK2JtLv6KMGlAdoIX7PN5HBMHCMSZHHoR/qYcMY9cjyc3zJijjvsNjzrIOGpiKawXECW0mRyPZ
8KUGPoiUEAG2vQTrexQG0V7hkMtTI48ddPdTw5vshBBHFcrUK7IoCEpoUneWltnkuw/DO8IoVcnu
icOFJlsZLuMXRtwf2RZspRXpBQWwLWJf29PQw+XPhi7eqUU9A51e61akzznGAYKJRKzLHuHmpuwl
VE1r+zOUZwXcCbvPw2jzMm/Du2MxUtmD95HMW4jZtwFv3H/9I4dTdB//YZ0tRNR93OU3DA5onuwX
4fdwwOI4wur66uU5PTl/JzV9BK0tAWUuCiHH4UqpQ4S6kVsJozk+SVk2OR4ZsNOdT7ATNEo07K2g
8nJImSMh026K+pd/uypooIasIZtrhOzPXtw8Rfje9b9l+Y96/vfF4RaDpG+udEMMYvFuqULOBIq4
j7SIErsws+99kJsdmo4faxrTAqWH7iyi29iBIPAa7e/XWQQn3YC7s/4Djm2AyfdXOw2gV9R9pfiN
351jSxnC8tDGt2S9Vwf7kwVImXqK4lsQRF5GpAmK9F5i1kZdicO4ogZcWhB5lybp2kOEMykx4rlH
PmEXUDfjTEbgtR4N/ZPLFXVu6tBjAHAGNSp2JoGo1oXeYVH31d3FJ07xkv07br8wGh9Ci2E/gfmz
xj0EM9rslYtBXkbimKOfgjCH6FyjXZE3S5UfWvjDQHW33xDIUfeJhMWIgv5vA9IIR4IXrnAyPYjV
LY1Lau6HXMhfdKDryCv6mT/qgOhythvAsJY+Gw5DNTc9Bf6xSwH7FPk4Y7vFA9irlGNG/a841P8j
X3S/2Wf876we7k/HLT3gP6HKBci93NNH/3WzDs1XjcF8m0Cod38ciZuqIxkvZAIzyTLkJTuD9Rtm
JD4BPAkhocA1s8lXDhnv/5Odw1/6v15MjItaSRjfP8WdhOT/DA4yY3Ev9TwcfB/4dEriaddbAeSI
+5dwVC+YSCqG4HLhgb6CFMQmGB6RrOYgc+CWB/o+DC8cW+shbbl8uJPQkJqfR8b5YwKlTJoZl7xY
BvVpa+qVZbJKQ+ZdY7STXcohi7dtdFp6sVQIFswPTZwColzgdAbtMpVL1tlTJtE4rVzs2yDmz8sS
xgDjHsemaf/Cuf/2jZ8dghDBcCOAGqHkIAQt4cf6Qjbl4un4DVFnRAJoCSbYv3lji9N9NeTYc7gG
ZEBvHxP0P7RH2aQxwvFrF+ywHL2fAxje/2HvvJpb57Iz/YswhRxukZmTKEq6QYkKIHIkAn/9PFTb
Y7tdnq65n+ouFc/5jiQS2Nh7rTctpVlUTxRlbIStPEEWFrcpQfwkJpeHRWmp56WHdASHyi1epLo5
LO5qv4jEWt+pSf0mt2Oxjm9CtUoUGps5Ko9C3ZpLYAhsBe0gbUuTdV63CdukNnXeoDxPzIep7MQn
v1hO0dpKhfgVECWP4czpuhXf1NLtaBigMB2sBJJbJcjzCEFblZoLUasesNq5FchspR7ATx8gfpD8
ShDfcu1RHAXNPKpN/thUgNFuX6uy1yT1QFxU2gXIs55YdHvNojJeTah98UiUhS3JubAGOfzmqJCW
2czbzFJAxFEqzJUaKUFijNPaKNkEq7mfNigFBadQtZ04NtV1umWxbR44JcpPhAaJrd1uIayl9mkh
enRNuX5NoilbC7CUqNpU1n2UrW/qg4MeaBH/svwiC/ic8kf6ju0kNOrc9FC1EQUyqI9LYVWtgxf7
V6llORALFhN+lBn9dNa+Wkb/IeXSCPYJFDbOubhR9bZYqFGxvz//lOrDCNjxfFmyoDaK3Oe+WVei
HZlN3rBejAeIIGy/ON0x5MWGjFH/+c//voeULRCjubz94x+KuO5dfZjnMCJFyUF+li3VHt/0HS+b
/WhlSlItucPqaMriplnTsZuIrcDgaptTB+Rjvqop+oESIvrGpCynio0Hmtn8VM1Vs6ksXXTFLBV5
KsFSH1RSqEBItOCZLE/duEI7VOzFwojDWlccKPl5bVmjZec64rFbry90qWl9WWh/GuEmc7J3nAAV
KAZur9KWq1Y9Um+iqo52ecPSv2NbdoqbrPpxFWGH4sLu+jHKMWhk5kZsy5RKnGwKDbDwiP68sgvT
SheR2kF4R7j2hlJ2pDqtd5n228TDeDZR0mhSH3tdBkqHMlNbJano5xHGl8zsJY5DFL6GnoIFzsbV
jKs2NOVBXUfx/dQJcb2ZBh0eU5r8pFZGv6/J6DHvD6C8qs1drlnrR+oDKhcgR0BTgZXo4UWTbkN1
VIRSKNtUF8clSRVenlX3Vaq0fxhTT49IBFJc3QgtmMZxxQTm1oWcbn0Eo0lg6I8rEG/rIPbLA3Gu
QjM3E1eLgWX+xUFBrN8/HRSGxiAU02SrJ/xf/aeDImslOdI7sQpRFDiUvq2jSmW6FOUiJZlEjmhQ
sp+WdYxjJkcyYCYV+neygxgJnazlQdhJDY1SWWIigWv5BU38F29Rfjph/+tZxlu0dJUAO9VUMH/z
3//TWWa2OiAfGqhwklLF6+JWckYTAg+tl7wS844VXxQpiVC894wMsZ7goWWuKcJ+SEdXEg95CfR+
Az50hofZB0M7GRsdsVpSmZqDLkkC6IavAjOs7Y6CHqizkv/FKShhHf6nT8H4X1IvdVMViS7XSFH8
z5+iFpDSi/NUIRsrm40aa3sMeLZO8+FqklZuumJZV8M6Zg8Ew2qCZCpVGE0Eeew+I/r2+qy2SeJa
0yd0Eqq5qhHQ6xZ4wv7vS0Ilwva/vVOV2YWWLDF67b9db2yIQlRFLUr4lDQBmTwNt6tFPZTN0S2J
1joN3fg1xS2BXmb71utf0wwVb+hdG/Qlxg4zKla6UpbuFA1CUBXWpWyMVVHO09pExO21GUe91jYW
BbYs21NU0LCUtbYcVDxkGgSoXReGEgxjK7tWUQQyPcWFcK+f4bETZnM61HWMBjpXwzixdNyySP3F
HngnMxBGgOwnoElhK8Lk/V2a/2/I/xdhlJJqSKyS/9mQv/hmXsm/h5E+sx3/7Tv+zY3/DA8VVYX/
SSraRErS/+PGlySDQF5F0oiF1c1nQuS/x1Ay3o+ceNEwGcGoshb/w4uvSv8L2wznz3MCqqUZovL/
EkNJcOU/Vcvi80fAi4NkkbgtYfL/r89mhvrkrhmRvpVmRLBZSZ/HMMrFXX7IOTwsNnnaDxk7+PML
fpvB1+Pb8R9dsIT01vt7+fcl7UDAupRMyjsQ6vLvC8FX3XJ6fvn7YzWlI1E2+Q0Rpkyv80SR/r7c
OYD+4S//T38nlEUQR+2qxBUFvglss0yeX/5eyTSmqCdas3YiI2qcP88l7qA8R3UIkBI1MqL8wTAc
tbo8Gp1cEKIqvSZu8xVD5UIUE/tItSbP6pvtZI1JYN0K6gNTNZyO2oef/cRNdCvm9DOLza0rEEdN
mS1ZReor/V1076UuEilnLLo5u1olhz9d+bAkJee+/LOJk0FIVJzc7QWNv2r78r5UBQOIJG7q40w7
5QsG7ylOzfN9thaGrBNOJ1YL5YloZJ3GuaeZNW0Khhj772XXdryUc+AjRQL7SgTKmuf7/IOL/l4l
SWUsot5vno3/3xcJQXAgjsluGuhE2EHDP+gNPKIhFnLZxFESTvLg5bU++JK+MPvPNCEp6KkP7Dtj
8ZRkYZyrF5SFNtdnWqixeiqKpHGzHv5eaMrlvUtKBCaKipNpNP+TBVx5enzjZ1f59+rvyzw/yqVb
jukBd/wd/zkd63+0rX+v/jrkv1dMONcJsIrsP4P43zv/+wI2XuLW5IvwIOJpKp4s75A/G3zeT/9E
TeMsoDPOTw9UPwQekBmGhjt1moOyljoXTq45y9rJoBr/bkWXPNSZ9L7eL0UfUH0QfMkdejv3o+Dm
UGkTSDh/9n3YCCdU76jbjryy7gEQW/E6lLTBboe1QdxBdNpj50f6qjNWmbQhtxGi5VdyyTe7VJtb
4qUEsOGBzhYDQiIgle6xU6aTWn+DOZoIoNSb3eKBxAFb31xcmDdSqRxy3kanEznybaq9cB4WiC/P
N4zRD05/OzmK4Faw4LDjol0Y6McXeDRF3bdkV2ixp60NlUMWAcNSpbX/SfeWZYOdygAYKiQztjC7
PJUnJfX1V/2OmPV52bD6aRkxL859chN1mY9BivaF8MSbFTbkxmY0kVDEcBAOOUS1da2/cXBy+XbD
S3LQXwULpMXr1/1pGKCjbYNiz37cA2zpsuVl8mY2HVCVZFUdkPx3tE0Okmjb8D6zBbG3K2GLjomM
1Pr9XnkYJ3Ly1QbKeJdY0lR1RNIb0CHa6hL3yjQEc7KviSTEC/9z1wlX/EqRbaD0JRwVFgvL+hcR
B1l/pD7m6vYYeLDfwWB9IoywervJvW473YKWTELZRs2FyuV+VKZVuZfPyqWgb9bYQ5A24CdzuwMK
CJj0+hQtH4uBiNjSU9D1Ivzg2TzWZogKssZsT4RTgT7Jy0/6Gjy0v5RX41y+En+6S0cqIXiLldW+
07UZ4QxqzV28Ow9SHqnvDaptpxu+DBqJ7GwGySZHsbSfcSn3MHWu+aKsQeZuDh+GZat+qj/TS6LZ
8Upf1ot+YQL4J7A37iC7+XfV+TGPAw7eL4SY2PQR5RYbWWGnCNVXoNDGFmIbs1J1GtbN67SXP8wi
bN/axAajZLENgF9bbur9V8/JT4Wysa3OY0FpuY9t7I5yjsiW2jZ1J/5oV16yEHWvekGijjbPIAUL
1aEtFZ7k9QdkdI9fa5k7xMHJvtl5hgPe/mt93V6UVfejfiM7+0y+rQP7ztx5+in2qFM18jke5ygP
J/SaeHCqVb3vlABRv3SJYI0ca4nxdEQ1SXjErgyjxbCbS6/mOICaeNjdp/yJRKXKQ5P1UPg1ZvPv
pvOfiZ7u97DBxjJs6snTL+oaDB2kb9gAWHkyRLynwHXldvSWoCT08s34TAu1m1Xvti+4aB6rxGLP
wA4Qmr8lrfUr+RQ4sZT+rVPe2TtgoMzcnvRvtXBzgwQ7jxftWkwX8uf8cCrUg4QS2EQiviAlnx9e
+w6RrITpdx8HOqCNnYXVUbq5XPPu8/GS+tK1+rHYQjH8hrPujwiU2KJaJ32bz9oalyzb4hjgFlmM
Pu0ZELV2Tt4fjTP6VcBuOX6Q1vdY1HsiLBAtt1HAvbwRCxBtRUSULxHwZ1D2Yb4XvhqETzmCZ49b
z7NXvkw3l18oowTG0b2+vxI0N7XQ4yRRuJaAKMcFeQX/AcQUphWwoJyFJQcd+460zF9SFiXNn+DF
nyB0N8uWqGSJnugDMQ2zyNMPPN6HYpNeyYG0vuJjHy21nUEsyUP5MdFwkv5wMyJ7equGc9psMimw
TkLjToLPj4lqJ70D56wN4aObS8oCv+rWRAKf+rdoY0noRvYQk6QHxa+jGBTVKy4qjGchxpYMKznS
fiJjakcUD920M8RfIvLuuRvfHDaPpPAidQVJWOQ/RRqKg6tINozwGyiEiS0chfDpcYqGD7n7gdBE
SOA0sysbvsIjhEuDOD5SXm292PMzoDFskquzOzpNlDjPLQNbHXLr1MIVxZ1x8+jjNlzUwS3SJXaI
6pf8vAWSp8mPJo8Pxv4vBtRmy9tXPDuS/SJ46iHO3zJ1I2/hM5LeeWzGhRO9tcQR2QlH30ps4NXs
qgyn+Ovp582drFgQr0KIXsmlLULQerlCibOv2pWQeFK/GcaAt9eWwLtuUsCL4tC2cUr2tnRfADHi
NrXPTbmYKj9lG3PV7gDEa0v1Knu3lsoyPeqrOVS3yu6xQ7W3ZEWDe62EN4OwabYYElNtkr3feAsk
SbfdTkjcm+SDJtQk4CLKkKJwSLalfJJJ0tEIb3SiY+6NL5WvuYpvcTwspBLIwiuT16TfZhPZF5sZ
ifCq9DL/tUfGg9f5W7p9qTc/kkPyh5DwV5WrkqbZUn6NtP1IIZMVWqSRLOtVJDrNlUwqHMOOgNpd
CCeNGJOQFIBGQujI8RmM6csDbEDbSEM4qK6Zb4iX5t/LKHHyQwnfebczAfTHro9sROfnjxrtYgfa
a1Ld2tai/kHb1J6FvYo4Qndyjl7d4S4Rtpf+JNlBTh1e3vDvzEGfebVMuACIqacRBaUHgupmjddA
uygrK3s1xlCWSdFHmWUnX+ql3ljvhWmXB/52boNodQN13CIyxjR+aTDFePURWySyuPUUmFf1gvNr
jR6gc4nHAlT4BW1rt7G1IMU4IFx9CGhOA8UrP/qDEAyHhxfvBciRBYGjK+W9CQ9kHpQ/7ce07R+e
uav5GQ/vtlLDMtArpDrEqWwKN3sTwyR6aWEtCX5ccY2Ixp3JmRXs5AR3S2i3TLlq0SssStMbsldl
35A9SVS+jDOTWAy7DcSr9S5e7t1lAHw8D5k7HAofer87zStqJd5FQM2uzcFdDwh9ypf5ptSd9KCu
8sN8GS/tmevPL0vuq/ogYIDdcnAMk+dUi+5lfMFPwYqtsSMiGHMe+bZcGq/S+fFzm6AGw6LcPM7t
kjZgrN2eZxDNx9d9X3+SsIxj4OlkYw25ooym3sZdczveF/EJv8A3C6cNpLPYX1D6aq9wgBJqrB7n
gKuLF/NxQrAl8k4+MXlJr9iTADuaPmyH43gDUw80R2lWhoLOhAgJlOT2usVqDFfMDo+Q8SM99BDr
kd/dvTxEeFzBvmdHFEL3IdBJNit86KVe95VPpMnEF0qfXtfsqm/OaQuHQeErr60t3wKSpjwh6Lf3
foE/TIb8L5xm15/Fa+E+rDcTTzqJx770tDfiw9jASUQPvxipbvfDsT228gY51nBUqsDKFtl7MqL8
Y9U3ewTJd8tvTtnXkwBVvHH3nEqAhI5wgGTZ7MlP6RGD6B7R4gMR6KIrJEs45G73wCRBoa57tRSW
R8iA3HDKHPuby4JPP+bOibbZLrrwju7zyMNMRDVqz2Ao3bT3aZusX43ynDSxwqnVQzYGLfKA+joV
4f27QQ2NxQH1i+LeF/PDp5qQduOCa470X12PD6Vzy16h5oRtIWb3mQJGW2YuNYDgpTKSH1Xf/0Hk
/rG56KutpSAQc2q2H2iuhiVJGnfkCfd/e/X3d39fYpX/aokqFYbZwkL2Vbeq77qj4Kh32+45DkDJ
Gqp92uXlLSHr6+/VKE3/9qoQBN4X8cTVMlc79GmEHU+WmCBwfH7LhBekDP/H71br+u5qmAfsXgsN
3BNNJrw1bTx4ckmlqHVVTYAOsoT78xeChyJXULjUVtIhtZ6X5ZD3oUr+XBeVpISUDcf+30ulps+f
czQ/8l5nu+3dvroQJ/iDvYSgJnFDi4bfLXOS2OnbQGuhpJ1qcBMD1aU98Vt5kpERYDb9MRflqg2x
NA8GOb92eUVyamLysbG7CluRTkK1xXeNk8KRsa/LRCG4Jvr5ZbYZRLuaHCHFIBTwQ1V9izPeNhz5
pJ+UzQx/k64E09dwWxLcbnjFT3lhkIDXU4uijuV3UH9ezJsdrW9OvLm/y+80SI8Vn36bMsLCRowX
goAf5psLdvl+3zQfdJ049UzsThAMGbi9Rz1GrMdwQR2jv8dLcS996Kf+Ksxu/NP3z5Jcfa/gOfDO
uNx7JIS55uHpk3+G73RPk1rnR+0KdHoggG94hNntqG2RRU3X0i8XFB4SCrN1v1YhZnkKf4ma6N+y
cP65+dJHSt33bhxgf7h0pj1v02+KYjq9UXei9+6n+sA/DAuU9kTNBhL+LLf5obi88W0x2MfwbKbk
1/Y0RO7EgVTjg7G1tXKVOf8OZDjXdk89vCnIT6GKJdKO+PvenvczTFuoHfplTCC5jbRdAiryiHkg
SK+cbfF7JMA0ta2Mkr1Pw2nFb9PxQsBJV95c+nwTP+pxJAjjLfJriMfK7WVkmOSqk6kPt+THa1Zl
nTrlNUXmS6TC5cblxLdwEbyvyUGsHCTr6MVwEgfDzOLBUIxN5Lezh9loqYSA3wpdfdBfZW7BNz+1
UZynrzvsV1bnWNcSC+qpRx3F94f8xVE4IjXMNmptA3xhOqV/VlbgKNJKYmM5EZOh2oOE7cJFAfi0
3bx3DAE5iqPDWjEKfkkd5pcWLeAzUZnAD0SMfs5BfibJR3IJmFmpXnwoI7fCoxg0R7Ln64RoI0AY
m7/SR0cJ8O2z2VobcSGnNlFC55QAGNe4NEtpZU5Bvqs+CDRBIVW587fhKIdo8JhmEJ/7iJXpcF8s
b7hiN0W5eLvMCDv3euLJ3yrNNx2V4NDh8zmelj9K6pO8aMOnictuAsuvdxGA0LtM9NeZAK9iQ/dy
fxaBYfKh1r5FI5CxByNcVxbSkeL8UKP3QXRAtnyFBc9pNCcKM7hKzS7xniJP02zE6hN+RPV4B37i
4MRVR/cgHe5wzydczumnsaEdKMzfZ0iLsNHaBdYu64vij/ZUD+rFEyyTIMvs9uZheB2fuutn24Wb
lYbs10RTuaaPxPswfjzW0fB5i2zoqIRzAncfQaOYfilLOUrRA39q1yI08LAAegBWEsuGzik+lfmL
dvHF12lR78hTkhFRSCERfGQ/jRg1mDHDMw4OdinfMfnEj+CeucweeTTedCVkQFphY37iLZ3TfTxX
0Yf5A4qgAsCwMLKMeHoHAIgbfj+ACghvNN/alUVye3v0ZM87zYfycLVrNx+KfHtL/RxA4u3+wxZ3
e68blyEmFe6g+2rYd9u/ND13uNQyKQdskrwvwImFfhh1F5Qr3Y8fluQAZcD4gWPN2iWrQSZtglLE
n7z1uo8Z5wMXbdyg23lwfMMMJo7524F/5b6R2MWHuSRGiQkGArBPnCzHjUUzjSbwGpk+QXvqRsGO
+Ppw70G6g1ZP7zaU8od1nLUtesARe4Xk5Pkhz16IvikvRF8+ffhtwIihbnrCLGyherqdIs5ewCEi
ygVfPhFviub/WLHp0TgAOoAToK9u1o8LZPtyCKMTym9uJ1NMDsBazoSxsXHa7+zAQxIrJ0PjCN08
lFAx/WIOitvSSnx2aMXtzsTMHOCpirBBq3wuDtKNja0eX0G9OIkibU/0EQ82R057NTxjC4KWrJQL
z26PL2ZT7/T9vCdZhekDmBQJ9qdYQIe0VHzFZTU9f9whqY/cx2ZczOfnTsEQmxN3/jnx44I32Dwk
KQ4UnncexiunRjeTE8Z2IzG+iZ13VZ2zzbg3PlT3bhF+4oo/kxreeeSylXC9a3gFfPEWziQB1oj/
wjzxJ8OuKCOsfUQVY9jsXeCIlfDzd725MaonHgY2AfPdFUU8YgFacdzlmh0F9Q4joSY5CCnYfCw8
IxQhVVhUhHF4Es2nyoCReYnKGQjL/OGoxYKbzIGQv+npihOKXZSFlYwbA1tzYRNCdCSnkNt84nHT
yXEZPSBxsLuUHEPZRwlI0ii/UFVdybAtzlceFNlms79t8ULQ+xPjR/QsYQmfSD9qmIA3KNHibf4Y
NzxpbNiw0ynCJHgxieC2MyHpSEfzRbtQ3Hom25flVC3oULlWgnKmWiDm6hHy1OKZSANVOA7PjV6h
v+W9c71V6P+Q50KvUD+ATiof2uQZpZsXXv1YNHcnM4Nm8k0soazG78SjPSZwDCGXlxWeLr3os2e0
4axx7nlYG8TRZQc5PT8zO0vjgXWyHG2W2I0/hNo1p05Rnzc8Gja3OoyNfZYs0QPZHV0lxzbCptIW
IghdR8VyK3tkZD4Xigqc4vf5oWeD6TjWxg3HRtt4mNWUyNFL39qy/dpYwl4Hdi1qKHnF+Aieu/GH
3BeEz91Ad7kVzxyKgIJ3uqTvivlPiypI/UTbc1OUC0bFQ3xWCRWxje2wGkhHuTAGihR5Ow6tHXoL
iySFr3RP7s+EPWNRZAHPqMoBW9sV+aJ2pNviGb/yhL6UJXEZf6i9msbuIYecHtTnqMZOu5OuJPQA
TD6uCMY4dKpDj2HeNl9nLxndBzECh46N5AlHZ3SLFYFPrj8eu7O+LD6zo+jpHw1uOZxEoo1yAUD/
jsXuovnjr0V63sOR/JsDrVMuhOmLJLQuiEPzk+1XZVmeOSQfqi+euLARebZc3h9qcZQnOGBbRiXV
G+GTIz1b4vBampv6TSIc/Vc36Lb9h3nu+9FOledoJBAbRiEZTrTMAML4K/UJrIpAlncwnWJLz/9h
MIOEdOIfmaCK2m3wtZ5HD3kSTwAF3sjB5xdlKCG8X5VMcPi9sQMjPeHHaDYYKZUaAwdQmSyntfzL
rivmZP46wi5escr6U/mteoT942SYWAl2vZ4PTB2IftC4sIPrSNHBgdLlA/Jj/CHQZ5num2Mcslq/
eJMRyul+DVha1ztuMrLmhUrpFmgZCWZ28mG+Nls8oKskwHtwJ+nTJuWKXCXRuf9yLFuMX3khXFu0
tVVGU7LM1xIayP08kyXJP1JcivMje1SrhLLkP2N/KmJnnmVGJK1ic32r6XsYLuKIFU4/e7haVx5O
gZEEFxaL/C2TbmLYdrcZX4kg2/H0dufpMqcuD5TL5fv+yF8e6/bUndkUU/AT8JuXhDLBkxfq++Nq
XR5dMJ8zbJEfnEuausvv29v8xUFD+R+tlY8Ijbu+Mr+oToSbU5ZBmy5ux4Ly4UU71AA6p0zmLTNQ
z9XX8ovBmrwM4f2HSTI0ZbtsMx3EN621CT582MW6XKkE60VwJwgqsWYylwi+xZYXtWdt4j3Wk1s4
eSrx31Tgmpe+yr7i8eysE08JUVjurdUUTsfxTQrMNXmfmAqE7UzMDPd6ByQOUXHzuRst84AopDyq
ixu5LFeEncOJPbJ77ht2fiV4cB5CyvdYoH0CczaxLtGNsfNRTdZe2wSscCbHJGstsAJggvFFxF8z
EX3hAeorJvE2RCw48t2pptXst4KXWUFBrAJCrxMuvXJFKAd2AH5BRsbN4OYInHcPxwzvxnJWzjUb
awYWBdqAeM8R5DCXPApEtIlf0rJd9h/jy9D5Gla3t8nRXW46FfNd9jWawx1dH4XpkSwR6UPz9EV1
puNbQQgsaCyMMw5ea5Nv69siFx1wvgfPCDnL79itYzb9OKxocntX+IzC8W36Ffl4lS1smjdGtdy/
+lcUo9YY5ug+HFzQOPq0V3MlXgGutMFTL8KylYLbcXodWwRxPtBF9Z1SIfGuQPN1GjIx7Bk98vAZ
OiQj4ABo6rjhXq0Dh+AatDtoPIwwaBTXTEBScXpN+KwccQ3uM5/mx1rxjMA8NW9E7yZQUBTjxuwV
gDHAJEc1+xj4RMlifEvGk6b61sy0RfBCV16DpH+FnQDmRTQEWXKR7Qw5wBvKMduUCIR3ZrYRYp5s
4bt3jF/lFdIjir0iDjQoNilM9spjgx+nY1k48Z18qHN3D+qOHPfFjTYYlXgakvxjMF0LX0Kghugb
xdLOS3eGWg3Mr9qWnPiNMS4iw/NApuXn9U+wmFb2dJQw7zFXjKo2ou2kxZt3+bbXn6BUtTe/xjbk
H9MXYGww8BVu2LXJxYXNiL9nX+WhhlvcN1tmwGAc92QfYwUPD6UyB0m8YQybX33eX7Vrv04HDAhu
/CkCJbfP7ZcheMRD/PbvJi6C57AR2odu2a1uGzjW+Fd5SQPrpVuODnNtnPlD/Z1IVMVcmDy5UY6Q
G8YRnydtWGTHSNiTMo1nBo6TaUOtuH88tk+PPN7ct6hcTbINIUn0OZt1eg+EiAiAZfVwNHVNciUk
nUK00uBIDx9iM3meWWfpKhLGjfjWCiAtlTiIDHcsXMEMHt2bmi2aB6SbA03U2tM9KAnDfNYRcKKm
Q+gE7sXmyIBBVXv+VutNwQoxuUWM2Z8wSY9jgchj85PiONrqTHwisGYxLikI4Atp/FwiiIWv8r0A
WxNcdsvSOmiYLfNXLWxPkuXPJgWMnX7dSGnkyHKzsPjEQopdlklWGWxwvoPgGC1AadjPkMal8Z6T
o7ap/zS1bAhhZR+juieFGYaLu0cFnB0SMp6II4avwC5ykD0ujiTbt8LnOPPum9su1TYdqTxey4Fo
kErrxAFb9paPS2WcvlEtF/W6xF/4qEJqNOvTOBeKU75m37HusdSLNXp0z3wHCcDXxGb0AcxUHKZ1
vIU+7V9ICiBenlzu4YUeHkLRem/JoQEwSTH6bXmkx4pP4Ak/45f5ziEna+7zQBpCi2Lj4xE9j29O
uEJ32VyH07hVf4pDQ4mzML4q3W687ObP8iKK1qTb64H2RsCdRSfoYcuXMh+uf5r9pPR6XOSzz6J9
7tXcfMreF1TcPmwyfJnhGAzE/OIAVZz0ez5Xpsf8JMq0alPgbnsdvWlHaognw0w9qG2a0bYUL2U0
heJW9GE8aaxrwb6dE787ZaYtSl7WrcwyvH3ktdPs63NFmrcQQi7AOEgpmJ1vDQsp3c/jq5V65MOh
Fopiig3ein+/ZuA8gQ68g+EK5IpWotsQMrYgizgEOmItUNkxAukMLjsnBKLZ2cnYa+ylO3nJ8ai+
kk/vdxel8muBlEFnOMs4X1Jw23UCaJwBSw0e86Iep/j1cSIA+q58JDi5eYPQEFBZoQlOXnhGz3A9
J2EkGkyVoS/im/9oiddeKrcPfat73TLjSuFmfksQG6Tn5vlek0+cmZET8X/yN9VgmPcQ5hBG493X
DRfIknID84CnriFPH68gFx401tsdmvIs7RmEuWte8iOHutXCGQhuGijfEEZI+hLMrQsIh8RhLz6J
6i5djjudHAhcNz/RRbzgiWLq0bho3ssgXcouwRd8yydg91NWbTPURHDukkPW3UfpRR4xMufkxMdR
mVzCvFt++m2RIDBgu2YS7CbeTRumFBVPPiV9MnQJRlmOIcxuL+0Lj+b0wiJjw8ORoZ2UN+KfhN3E
5IoF3jmyV4bqXQTCeGUeWd8HI3bj0ieij/RNhsZBd9c/pbJqM88EE4Ir44jm2lPuFDgywxv9VQ/n
wiBCT2N7GTF5+FW2RDdv1BsksjcDF15wMzwCLR8TXIaPiqxg+lXG6rejP/6BVEvzjiXJs7JLXlPK
GKtB2EobDpZ2XkJ9cfWMPz4u1VyRwYIGfLStvLc/yam4TqVT/kAIH/jxrJjnTWCkg23g+aZRunSr
9qcVWSIc6baxTs+1aptMWX5+OmX4Y5aAthobCpCsgQHU74W7w2ckVIWg7PEir9A7b/QdMiGHPJwj
3OHUesa3lnpuBA7ROgZEoUq22EpfDZ/zVybxDNrpLzzHot+2k40beEqDcXyN71tJwaNPmJVXHuK3
obErkF1jYwQi3IhIbatCdAbEsZMhSLlBVLRJqrtkz9fkQlMRFUF7c1FCEBo3e8yt4zlF0nM1V4j6
b4f6nDOR1xcW7A4MrEmDtlpblU84EbYGyeMxaNyG+bAv6j7+kY4zfPMX7l8CjHy+9YfZYXUFLOHK
F34fNtSLDGa16S5iqJyhFAW3Ognv+nF6j9NQWpA22DvyV0eJ8n13OSkA4s5CvOgdK4BbPBtzwJbR
ndrlbbLVS3xiU9BFfJXEHHg1DsBdvDU3YwjPUJOOmto8/42f7Bl58pXte8g3YX8njBHV3Vl5VyF5
klPODJazecVFqQH+rO4vkCfo0rmebUB07vzCz+gP7UG8qqtsZ/FZW6eD4PzTo0yvj482UOIn1doB
NICLniCZNVuLPNRv8pvsFqfbB8suPomAzY65g/KpZ7dYf37SVmcgDOEUkB3Z/xij3Z8bQCGH0Sk7
3mNyUtnwTun5cUIbUFLVsoNjz2c+54BJz26uFt9jrX9zLqi1zoOYWbTuHe0C3OipiFxoZYhbdFNe
/jOfdP926FbPCnni4EUIYCMhOQNYrvptsdO3gsstTT9qHqxV4rdHMt8W2j5zm/0UqFcFwnC0kYWs
cLvuTcvr3/DXsFssE7c85NvRhV2cJ2bAeuhegOUpOw+utCjJjnZk/38Tdl67rTNb1n2hLoA53Fqi
qGQFZ/uGcNhmzqFIPn0P6jv/2Y2D/tE3giU5yBJZXLXWnGMKJB32Fh0ebRYa8w9AIUHC80/0r93H
cLL4bxnf/iwtW5goR6aU5O4cyCideJ/Zrkd3xTNu5Acr9I7mbx0dOL+sLbCCuN7xOf/Qi4lCD3hr
b94h70DoxuGL8IauA0NEYjmuurazzpSYaf3k7pVDvmB0QAgdOS6rffZM4Iv9aX3xWK/e6X9YIjhQ
1HfAQxmV/Wtzr62xo/cxFdG61i6y8xImNRNQNfR0K5Zs/kMj9HV2tkRxa/B+lkNEeWqu6D4FIzd2
1Dnd8k+q90qHmoWg3lM1HxaQCynnuz7ymxDLOoAESVJ8kY8gJ/k9cbFMgvHvHAh2ND/7p/wpOXB8
MrwuMdPR2c736WN3L/bpU79DRWXdpvzsGh+0IwBwuaNSr1j6eIlcMdkgRlvnlRF2na5AML6L9fBn
pKo6hi94xJCIhWtn/AimnXuuP6Mdp9ZMP/UNTQhzGyD+/R3Jjlzukc95lXsOUMSih3tp3lq24JKM
3DXr9vhWM92lO7UPX1B0iKN1pSuARTf44Er3lKZ754qw7IrM9dq9QyVcg17Ks031yYpNolOyGgBt
XPXzkmiJw2SPasiAQwkrZl5RaKr1fYjv/UqVbV/UaTVGK1CMfXOdntpH8yIPjZ+lWMZXNpXtS+Oz
wJx7YyMO7hM8aeukICDhykz7Y/4WsR+uEcUcknHFyic2aB5ps1D1TuQBOv7ku2tWgjeyEMcXZt0w
8l7cZzal5D7EXGyeQ7ZBlF9euO73b1lwX0SYWcgIupt51MVGdcdIdfqNcei+JU9sGDo+yNDP2DR5
9aU5JdQcbGvqFQyCUqNS9vKf7pOdajz4ycn9CB6x1bMkKs2uy9eRsgViTj0ZyEMBdEnZWt/Wdwpj
jLeKN/Fo22sz3TJGj9/YU/VvxsQ4xLMYXClncmnDfJVe5I/SbcvHZFucdE7MfmV/ErYxeFCz8vC9
RsOic3AZ7KfkFm4Y5k+3eIizq9QBqm5qRq0Upn9q5n+v1BBY8SkzStpY65reynP4PaaeFtDmWHH6
sFLjA8txm1Zera7G1O+bV7xQ7NW5NNW001TUsluOsqaku8zcleYVs6YQ2tCddk8yjr/KPvhdE2UV
j7O0DJ5l7W0oGl7lyy+CqOFXIsg+mNYqGpcNNaxdHNMsyLNYKpow90gdI7SNC3D4OG27P6OvEXsP
QXOZLZhP7St+hzncRuURJ7NJ9wOGi74ts3t4bsioWPkEY31EfDabtpX6TWzusaKXMS8lLLsb+pbh
Cu87DkOOoeKa0DSXLyMMmZ3D2HTY6joy1CPXacbSm5AFJ9zK6QHiqz7ua0QQ1l7rN1QkvOA8e1OB
DIzVnRAUotgV4QRyUWEYQW2tLW9/rXnpuZKQ0Q/DeO3KB9JKtPw+r7Z6iZB9hchwFi9C7uRwgTTu
LPavA5dtw9qPA5HdX5O1NxzEYi+TQ7um2FKWUJdRC1EkAK5uaIZQslN2a54Tb1gr+TjmBK3e0RV+
gKhuWmmY5wibJzeF5uGb8eBekCcRN592YG3B3m0FaSnMo6qNWn5C0G/Hozmi4XhhYY6t3fBsfQ2X
22C/X6b9f+f8t7uqzqpu5RCa/j4ROeHSHWnQw/EDoxWmMGqbQEIwiHa3x6bAMjZ2Z1+GIHd3jqN4
eU9jLGk5EypBUw40R7ePQ8L/bl/ZFYp6gjrMXd0Q1G6wV7w9dHtSm+Gvtx2t7dtjJFPztLv8xO2+
25D4VNcAxQwk9nmitZ4yxj+qXLT2t8ea5YkamMA/N1OL9eB29+8Tt+/750fAIhas5vAb1oPBeOv2
TXnm6Kx4yy+6fWsXlmxMEi3dD2bWnOEJjBW7cQNQ2NQHW50Xq1qx4zeyLTdB2PkTGiAtAa49Srg8
VuHFz2k/3TfhdAXS1a1Dh0+tzHXzbBXxOcuiT1fPH3RDfGrYUjdGZmDmZbxBVukuFonXcL72wXkE
KuRHpZrQ7X0LBIxcO8nGTYaejjA4fOQABDd5UrLJo4PgFowas4XurifK2hYqWxrHZpvcoxPN9OQk
4vQtH0q5G2LqUxwnXPosrpsWUKa7qu3HbW4x2Y4lmIhSw8uKLKoNt5NjwHUjnAEmSWMqwCWwUnMM
0hqVl7zT1INrMn3AMfGDwYyGgL6pbOaTabt2mukDV0h7l80UHP1AKG+AJE2EFEZZzMgyRt9poraA
ZBF6U7+kxkkuhCnkrkkq4y4D/jYk2n5xJy9GkoDxQE/G1VYxsdfGSb/hDSEnuwyJxjFrhJdu3WMq
ReQ1GwliumG4Dy3tT6sgZ7YiFP6tupln5uVVROC6Nts/SW5+FnCy1xlBRavSTNemjTJhdNC+NLRv
EtQUBtjHuwHCw1oV4J9XAnQFQA5ZsGM95xFiOwSBU/HjjARkgr2Px/gBOnfXohZrBrYByRSuR2OW
a7Nefjxys0McESI6FA9BmSJ4irSrCuVrZermdLSjktijfKYT12b5vjW/xmlrFmI/C9bAqQSWwlvu
LRT5OzXOZlAR/VugRNWuyn+VBOVD0CBYt0dwvHNq7l1mAQOmh1il59B0cXJKutzru2WtyYrPmJD1
lXpKqhqRQukgWpg7duSp/RHhrfaxX365IG0mCC8lThCUx4q5mWLktSn/UWjQ29QiazzlJnC2rAy2
ZuRQ9HKq7Wy9h6E3LrkPM2ruyKUfzExRt8qXmiMRUJtKH7Le4YhCHJmymCVO9tvIqDlUznSeZ3oi
TjyxQBecH4GMABiSokloGbWr/cESWP2S9/KTWA2ttYxrW6rSotI4ZDt6aFotiLl2pr0965wlCdWA
kbTvwuFaUNFBA0xPtW1YkJF7i8VAyz7NGraR1iRvdqxRyJGV49nVo5KyJRhEQV95YKqq0DcMEy5t
ie4+Ar6g7Vel5rphKUuq3Dyr7P41eQk4kDDS0ozQQmcNGhJ1bob6u/iVIu2PasrKbWj62u1rKvI4
j32LSFjA1fQeg3D0gxkSF2B8ChYDnaFSoJ7PFB8ClskFtRyycjOZ1sHiDRiWuEawLUCEZrrgoYxI
rdGQ+IPqPvYxhQqpEZ5bVOlVhp9xO+7JAGCWg8iAJTbcGiY5CwZjiDiVP3kGzDqNgSSXjJRLO1MJ
4k79SW9hXDfp7Gu9UWxaZ+I0QakaDgXN/2YGDz/36SvhcC9GehkrRlMdM0SwUoife47gCKhAJmhi
lQw+Y5D+4AiUq0105LkkQT1Ox2/FVt7Hkc+6NF3wUVO6cKa+2pK9/T6IND7aST87Bi1HYbwUFli9
6CYBgpDMqofYNseFHZjNw5gL430hu2s6s0qbXnAYESBkiL2kiNBGiwtOS0JLOsQfWe8QKp/pBx3e
EKrIman1wIB0DLElBKhE4qm+ump35/QJ5BWdMXFSUzl0qg7yh4SFBd511rrJ04BcgpQh3y1o9Mes
zwrE7/QMCZUAljXGSzRXg/3Gjs4F8XwnRevfGq1/xkVLQOtcet2osI236U9EYRud8ooNqMnQfjah
iikpzXZ2c7asKn4v6xtA7wcRhMwpagh4aBHrzjxEJvVF4jIkd48BS2TpvCkpbcogTxjg41BQk6nb
ElPmCSt7dsfFrmD1H50TBYQUUQ5L6yuz8j9TZ7m+OcoBaiY9+NwjoAWwYYC0RNPyaI39TT33JVJz
Vy1J7jPYL/XkhWlaaPkzGS+AiiPPjdwXo1QyOs30KTjNUMq1I0IRZ16HHOUo/VZtiL+HibMsEmuX
OZshRG9YKG2x4mr0ovQPk2xf2vJheYn7wI44qCJL+DpcYRzXJsdJ9hK7erSJClPdazEzmqaYJGMc
NB6qS2fE6TgVM4AMG7enmC4YfAyWAGcYKqtWncRqjsJgMwzmOQ2oRkGAlMSgQaJS4SBabXbN83wC
Z0171IENYWgEDUQzwoZZwsnNpwChfUaP0b5BNpZ4WH7JyA6nT9ZqDtQw5JC3E2I3pqVN3VKIGzGf
qat0ObYEtCuiwu7f0Fyu5sFZAYPj8hQoDCE68zVTaBrkznHuxOwZNeqJUrYdyqV5W1VDsi9HnJRm
mHllQQnp5lj7kpAuP4CvHlK5E24CdmGpiGMmaGxhEJ5IJAuhQ9dQn5p0YzdXXa1IESXIiGKZjX0C
8RrXFXu/gSssKByaX7Y74UDMmGGSfMj8EK/EANYOjLofFkj4CPY8TVBB0LUS1cMstme+HwNuICiE
z6bBKAOOu12HtplsYwbt6pht4gCBfBNpr6pDd1lwfHsdDbUygQWPcfLZzVpnHTg5Q05p0v4w8ket
SF5A9WzJregYdS05goQrMszS1n2I6aVoSYHquJiQOfXawsd7yY3TpDcmF/KKbBcamJMChNPpyh/e
cbbsjvtqOaZ8m3rnO8jyx1Hr5lPeD+1Bhjt9ZB6gWbE8mFqI0txlUz/kdKEa14Han3/C1IWhB4eX
V30ZQVXs9bl/njgCOVgpa6juKtn6OFtpvTJpTALFXuXUXui4yIwomT/llvEGI8B3BSK2xA7Y+Mb0
sHQly1CjqT96ar6UDTD4sVK8UU7HOED0ObB/WZtDl60r1QDNh3Qhah9m295h0IeqiKhBU2sfyjyt
QmA7az20PvRW1uy+Oi+LR5pYojhV5sihN2MYY3hQ5drGFao497z+BUXUnMqpOQUiep9GJ9pakm7M
ekpy42p0pDdNdJNyzZ392h68geg4ihYm26Ba/REe2Q5O/95o5QXGLRxvgsCimO6VCpSad6vGhhST
QJMsWyDRZB75Bmo7cJmO3RMxAtOOjDoYV0m5ToF3bZSKIX0WJUSX3luCLA0rZLxqWhgZFfXXlN23
oywRF+EFGfR0oL7jDaueQYM6u/rojp3xOGsWvlvim3IsaTPFiT+/RElsbHCAz8QbY59mmGOQe62p
s3mUkckwpRZ3qo1WyNaaXbxQt8aWzAVrvlRhjuF2wkramivb6Sa0tRCm59lGdyXvR5erhGT209aW
Cr0CNaTsX3RdT3ZZll8QIoxag+ESQX2t8lHH3ah7imi8Arfv3WDXgLjt+mCMRvhQJYTyAdNsG6SK
jm7A7627D9ut5DF33cPksl1xzcofxo/CBFsUH1uswp6wHUZAU7zAWV8j1XzsspHMSl4rb1OCmjAP
UgrI9GkKna/YHMiumnR30xbdg9oN4TE3WMqKKX03U/En7XhDTfqkrjmAbKnemxqJscjbt1yLmWso
5SkmIQQR8LiXnLnr3AKn1nW8C4AS2ZRkWJr0RyVX1lU8nKFNTneqX4eOsnHKYeUClvPqYj6SgPJj
yzzA5fgVpHR2AkA7HsXYpuiq6aTb6imPhAFdGJXCxlArJMcVTbWeXS+Lv1tfFZeJSheXrV8tyt6k
7neuXYsV0ap1j2GTlCKaGCG1Z4tDpDanF2PMMSs6MaC/pFU916wPtZJ7RB2+lxrXYZkJP1XpHZVF
ilII6CPOX3FpsBY8KQzNZNy+52NCjpku0U3K1PZNhPnpwRo0ttDaAHOC60cXwSyxi5yvyI9jLKI3
RP2gTzP1BsY1Uo0mNlhgvpV5TlYkOvCfXrsaD/SSsBOpREpZJuZQMiaQKU5hsgkCtnqznj4G0Q2b
zKyWT6Nc9WbqDZnSegTY0hOva/r50Mxjth078lovql3T72o3qTLtBbqJMWc85DCk0NmlImGG7M5F
C86A3HEmuw9tdWwykpP7peOGVpCTB40TJHY3kjsdIAmILMbKU9Rd6Sk8A7zEt5GLrR7wAQq1oQdC
qFDak4JpGY5HNS9WbaccA3LSkEXlqCBpN06IpU3rarEb2qvmVSoMxJLpJQn7rZtCm7QjwkXykNwf
k5MdvG4iX01VGKsoUJHVEn7H//SCuXs8aBV6KzL2CvcAC2oL4K9HEWtGvm6N12FQ2XnDOoWwm9AK
rZ0TOYcVwpfwfg6WYlnl4KQuRZDT3nOc52sndJnvul9O04M87ZKDKoZLEmr3NzaY07JhE7LFwz7U
J1tJPlI9Tf3W5B0i0zH2S0IXDDt90EbU44PeIS2ZeH+V5XMP0JPqanDQgOq9Khak3Ij4tWShJQHV
ZgI5ZUQZ1MLPOpNZn8LcZXTpTfNRGh2DDaL2svtx6fO1lTg10Vc/mvtmgproOi1Hh2Mw1mlCXD5I
Wh22FQSTMrSGli+JX9pFyUOZIWMIo+47UtBUNDQH6o5Nj8tcfTS6tWLj7S8k725Fc2YT9gh2upiB
tyjZXFg1rq1pAufGVQADdKOj00WPaNUWYJvS3lSuKZdWBh5vDVFcrAU9kSE6gtVZgyveoK/rjRmy
IukTUkdNrgSV4xNsTSOa0XNpWJiqmt+Jpdd0o4ngCdipydRYiBhRH0nXDMh3DuSpTYE4D4BoFS09
FA66P/BxB7fvwLs2AdrBIPbMJLimDeJrMROcsox3TIOFiWC9FysjY1JR1pZ8ncNQAUtpvgyGjphr
aInqBKV7x+cZbQ0xo4oZGbmDZD7oRY9RqkM7PU0c17nY6Ca+hulFz8Cbhco8rgiJPTgtl4OQo17O
pbIZiyhYswt+RZpRKY32PdePkRar3rLq23ygGEyJdDppcYw3WI+v5AX7lYbCsJpq4OzZulZF8Ah3
yrmbmQvzj2Vq9ppZ+maYd3qLt0Lo8YGy8ErHZEZsIX2SMX9ZKH+iua5XNrBR5lwSLKeer4PWEHdN
B4g00bKVWTilZ8UuG1rHfSomk5PQ4kC1GRZK9vBnjcUGc5b9DboOTQjCd8jr7HYs+Y6DinB52LpH
2IzELaOorqti3EB5Zc4huug6WbCsHrA4VPSkYG6SImJL7UPpGKbIZXo0vdmSnQukrg9NYVtXbdrA
eCMrAEGDnu2VDp1H1kefBCRTTsEMSMpkHWuSsiphSNnW9RunHA2mABq3rhjvjd4D1tcRnipWoSFz
V750Sz7ODTONzjqlTYkUoHWQ86kIyGT6ExGldpmR6mslo7Jy2ceabOFUarhKhkeBccKRtEDGTD0G
c+w8mg0DEcnwaqL5FeqxerJLFdYpNqp2QKpJXFvxOOvK1y0BmL3Nj0n4Sa5aT4Vr0tXU2x+ub++5
Re+FzBaqrHNZ982WdqY5huMmrON3QzHQZe16yQU1NjDztj1tNZaGY77Qjgt8+522jvW89s2QIsaG
1dDABePSxWjCKPc28amrQh2+Ai2pSEFGdRVQnUxBE+C6HraRkYFWdVjeikn9zICWFXOCfyW7LVYM
n4LxFI/Zu0P+iD9beXusR8Nh3iXUtRUrJYKc+nOQhr9sM1ZlY87eZBnzwXUHpBzULeXcFJtBDe5Z
6JKDo7mEPVYFzQ1HfapIrL7L8lEg9cQUZ/ZEGLUxgazdBHLffXTs0PWCmYjftm6fHfhNFkGWkKpr
bKml/mh0rH+FajTrLKx8WyjCR6MKErFi/5CB+VTo8YysfQUMZagjg7UhURo2aGFtbZQHemb3fiAo
Qh2cnHpQsArlCn4EqiQFqphD6Z4PYKB5l40dODXCesMKcHLibnVqi31YGt9xLtxznFSXWcHUKTV9
3BCRAnvZwfGSFxTyhuVBdt4EtbIBTMzMkjDek/4lEZ7kLPwrdoQ12t50TUgMU4fgFVKV58w6Iv2B
eUaUfDZVaV8c2tHsGqY7a7BfXMR3OVY/PC8GsL+KcGMo6tJyLHZu4mz3zU9I480rG7QSstJn30WJ
QXpnuKoDyu6law8buNyEtp7eySi0tzKYTs446neBzYzUDCYKuZriwBYoigOBBmHSWDFU+lchLD+k
rCNBr30PlVC8JKVtklbMLjmqijdtmvOtZqaHIGiXjGrsh3q/iCy7bp1P+PiFZCEl0ybc6u2lEQ4o
hpA8UBtS/IbgC9EfGkilvjZLTB1EseKy7FsuVjC7BxUvj1LMwJ2X7MNuph0xcoVbJapLOIGm2F6t
8a6KUfm2evNBb3Pz3RVorJyk+gAG/6l0EC0b68i19iL5ZF+qwNyPip4tqRsoVkhAzvLMADH+NrIr
3gYNHBmBmqE4phIjf4L0HT4vRBtsWVxIRsKgBq7PVv2dEbCzilUHeXG5kHf+9y+jqbnKbjFUmeD9
R9csk/Pt28PadiYG1csmAjDjmo1/gTt0+abl5u/dvLZgItzu//Pl7cf/1+f//vg8NLyuv/dthwmj
9FUhf/mTER4JnVe83Ny+ut2Icij2zcLU/nv39tXtsduzf7/5Px77j7u37wugzVTDt9oE3pRiFXYJ
CQasXPHfTMu/+M+Xt0dv92d95CmRLzhgt3xkf1LubzccXThu/94nQe//3Qc/Su+wXcdvQOhN0tPF
yhVKq5Gsms576Kcz/6XoFgrmXVZNzjYYyYx0HKan+VCb+0iJzD2EcGftOpQ0t7tdPf/riXT5FhKV
mDwIffv3B27fdrsraAr5lowOt4di04Boqzk42XolNfAvw+25fd/tmdtNmTf8cTadD+QfY9y2Cgxd
yfIybk93mmnuSu17MjQTwbA74G610ArEUMQOFA5QthZakV0zzA8yrsU1WMiNkXSPXcKAZmimZmWV
Vre/3WgkCCJXKJsZfeOMQgTqjF12P6NAa1E4Jt3PRI0PKRdwo2FiFrUt40IhVimwsW28UJySBRRV
3A7w5e7tsTyXSLd7G6BnA5+vVAfsDbdnhrBQgVBWxZ9M0pX/+3NZG3FBnXprH4ADJO9k+Q23312F
YiGPiOHAvxP7f//eP3/l9mv/+Z7bU2PHJEWVBa7Qf7+o9N+v7Pbdtyf+x+/+/z799zdUDlRYtycz
89+/6n/8zTJ2tjFhKsS/DSuYWSx/Tg5IwXSTdRS6j9JAuEh6qrMBJX8kX60DJwU9Y3AKhmEipnX5
mRpqvbXrgKkAKZNwgYudFSXNUfSSqVLKHL8jGisaIIVmO0GG1l1dgvICsbIOXPE5NMqvZUT5fqgZ
xDcZpX5D5cKO02SXDalAWBY9MWaWGvz7tVvoIwQYGESDCxGf2YewaAW0XUPjzX2iACtPqbyF5ipI
ZxWF7O00WBPtQ4JVy7B+KBqEnw57EWMEatDC8CjyP0NI9k5ToYGiFlj36XTpadGtscujLrLKJxCt
9IoiyCAqSoqBLhnsYJt5d4dfMSbndleP6qNmF2fKWxIzMwUhQpxsMy7B28FSSWgtYPCo7MuUgPis
2sHPVfaXTC25mMVBfxoh3Kqk+h1UnTFdv6jBs9DdDyUBNEGKaSsRaInNuZo5tYDi2GiV4X5MCCWd
SjSXktlikJyjYM5WOWHAO0ftfswwdbw5qe215qqHMpI98tMAMXob7EMHA4hiu68pssqOOcg6DGMc
RD2KnqKleS8++z7NNk3Rfin2Js1ILaGYZ6Kfppe2ZrOdmBUa6gi/boAaVGO4djDMD9vUP7W0xzxL
8MZoTOrWtNCORyXCgPI8pMgN7ax+xWWQ37kOnJOmC8O72qFPqqaxySWQnLMhZX0QRjnuapu9Q8gM
Nu3i5mBLcWJO0AzdU61QFxMr+9AVMEymNl4xDD7JVD1KHQDplPeJ1znlPcjlekMW11loxldRL31b
Xo7gEKY5ogl4xT3IwAJjDMzkXzuLD1kgMY6HtbiPCnpoXM5gCsWC9yQjxhXKiK6QsNzAu/dqJDBT
FWqrIlXflE7/Y6ViW4SYK/jRe9oBnDDRfCE89XGwmvFC71ELKdZSMK93lmm7WxseTU0zZC8MZcI1
laY71WEXVLjiYAePqTGYV9Crv6aGiz/OnkMKFBz1Bbpd431oFXAp3fwabYk6ZJswa8nWSBddr9V9
MwxcNn5SeA5BmpeuxMSn95lXJaxqeq7ODFeoWfWCkTYS2LawyeEeXc0rU/s7HJoIQPiAatklOkzG
m1oCbgvo626CPNgraUxgQf6s1UawI7jwDoK+oNVZms9q2R2z3EUD57CIGrnEVmeY20GPnG1XBfdt
FDd7wwDJOpT5npbAvYIJa2yH9zprPpSKV5BXiGDz4FqV6qWNyHViit8OwhtMSkG9n37U1BL3TYxP
QGtp4YlIRU2DDiuNkYEnZvBG5gRz5EKBqRMRw5jjAe6i4L6cCQtSOD+gR4hvtmsoKpRd4WLwDfuD
gcJOYuxpG5BKLOcbXULjqwTBNARS11+5RdughZC41i3gewb6NpXWHuKXtN3YsyEf865BZZgglOG9
RcDcReJETQ/AT0V0OxWHzo7Di91zTQ4ZCxlGHG5GXf1wEldBDVOgv9TS58mIex+8MgmDkW2ehij4
7mih9aoJEkND3jX2vK66Ty5xV4EPnHXcs0HP2T0OA7KY6c4d6EyRLWd7AzE95jxqXmV38qkvJWNL
+VS3rYK2NPqj6T2x7DQLNp2J5ndUNZUanl/KlBiNS784EaXrrho801mbd/BOEo0MSwDpBIaRZN6h
GKX1YYyEWBUwKhnjo4QdYc4WoexA56EmRcjhz0KYnkwwVUADygFF31mtme80HbCQKaIz7GKJRmsh
ITC92wSJ0+26UDnXYJF9hlXEY2WYmoarbNt5pYFuJgtGxV6ohMZeOv13AimVRlvxMyYgCWUTFVRp
yotQ6pZ3nfBnYULKrDtiTslkIYPK3pCSTAu/1Gnw6PaCAS0wW9Tj49hp6MGNmG6xIBa8mg8d4prM
DPP7RWTGkWuXQ3xMqzn3mjw/0ic9C+UmQI8Nr0ws8klru/H7Dv2/HOd0PzV80O7cnowwBk5TDQFt
hPHdTtGAZON4Tunb7yVJ4E3uYOMaEx3TcOnulDF9lwhe7XF8zyyG6YqV3PezQB89YbWwNCxMSkNk
jYkUfhqmY98k2Z6EFZlfs0plTS3cz6poaeZ3WHyt5iV1lBjNTPVoMdQqZlJJaosrcy7sH2s5VS2N
EU6aHxvJCUTPjmpvHr8CpT5JZaqA5vDfJzjeVaJpaifHglxHT0RhmypSXZd43pgzBSECATz8unwv
LeB2jJmxQS2P3Z6YCTnd1LbxVLZdeHAj8y3OIBsmjUIC9kKwkcuNSqwz5q7iORJRtI/yxt1PxvgW
kQJAp1+f9irVHvISbhphhp6ZIydI0EEd0rpQd7U7k1xH95AUHn9c9gCKzb6gZh/ptKXqKwvf83aj
/fur291/XuLyA20cM5jzbg8MnUY5Ny6v3JHqk0gzID+2VNYO3nJ0ka/52B2qYip8yseZhtOUdntH
c/iSQXp5V1qFvlZdAYCkcf0CJmLevOsh2n/VRed5K+lvN4bDoQC1+19lfiQcOuhs2NZGRypOGnyE
Rk9i7O1F6W0rZ6+b2mu0HOGpwfWgS9L5zuJsYXPJJqLWQJeUy83tq/94bHBcrpsWBqNGS2hOLjsn
ISpK2lDvUV+m5insezZ0xfJZ/r1plxq1j8mjVpg4r4yaYedWXXisN0RqSBxqyurrjy0JbcNyk9gm
Uqbb/XiBss413Rg307eWGFJ09fZQoXghuyRvHobOUXeWDbHolrAzZwh5RVcT5KDIhVQFLHbfV7jO
mtK8j+ySBcLStP3Ul/r+9lWjCG1fSaukmUErNlwYsbWuL7WYyZaDe7fXcPvKYqtLZggSrig+VibJ
7F3rqHt07AMxmTuzhmaipYh+wyrCBJ+pxrSL9AfGIuW+UJ3ajxIHKFv7PkvqPPZ6+YqxQc1HWCqk
DQgsO3ar7ytN1fetnjTrnmso0H/UB7bGUrmgk2FdunYBLQDiTRZAU6gQlFZM66bWIFFiYC/DHPOy
BGf4am5zOLlseb0uFr9y2cfcbvrlK1WS02rNOo0hPozbjV3EzrrJaIg0jVMcikHFviS4oEH1qlyE
uEmMwpkb+qs7QnUICWU+up+Xm9v7f7ur01LMcpo5vN0hAL3lM6By+9eNO8JQcdAKrGZXoMDN2BBp
kY6oVPplj+KlpuB1l9ypvwfg7e6U4CkvpzlY963zqOvyvarw1A3zopVM5qTdRMr4pWOPZ923d3Ks
Dv+VG0MbGZ0YTxowwtnd0dwBvhly5aVnDXySWKDUSz2CPLfKx/wTsYFIaBN6yKvhOXruU/1FaOiB
0RSxzrjT3aUWhLmcUBCvcDTZR1KZ3sGL/YxnJhbBc/SUo/Xw7QnC6Sr/BaK4nJSjT9uTCWKFL4lR
ABndpCeZFO4My+mxbrq3YgGOgSAhlw1rGTzpRgJ63ZD5A9UxGrbKw3zuvkvuTsgG7wzEECCOmAG+
a5y+BCjjHH3jT1nM4pB/NXfKA2Y0hoQ5bnCEN9Yx/lLZxWBPdfmhGTkDfmNxwDvVJR6VczP6OEJI
f4jMb8QwwGoqQKNP6vsVgJUXX3rGcXfYjBFaPJEpC/kE23mygKac4/QdXrQj6jTABR7+WIgEGaPX
n4rLGSl+j9aPedIexYe+Dx7px1PrtdixdNi7RMqSWkHW0FZ7T16nc/Az4g1/lTCwOz88qvHOwMDf
kyGOKYGN5Mao14IpFnLyI/DZuWLTfVe+cRzggJ+ZTjA1OmaH5AvHZbUqAk8lzoK8RDhKGXoLjL0A
HnoCrGNGWCvkcYCi5IVKjHUDSbx7PaK28MevkFCJhz/E5HUTUvnjhM/bqbkYbo1669qPIvs/4gk0
5z+o/4qjmArlhGk7SFNV0/zPfIJ6lEmmqxg1lX0lkKx46a84EALwRYTIA5TTDN3CRgkusb2ecp+2
on107udvjhDqWjR62cJ2mUiP3pD6l/NREOnB8RX6kbMLigvMTlnBUF3rwheuxoydusHXkPy9QTRB
Gfgy/0L32+Sb/B0Kxz0e0G31MlyTh/ypeunoOKy0dfOHrOut85Z9Ghhc/OGU7bn2o8NUOGAx1m91
f2Ii4dtXFjO0BltkM9ipkU/j29cxNk2+RubimrNjBeYNZels4I4ievseDPNIN/toDZ7bb/40w4/1
lB/B8Ua/GBMwNNi/OKDMeWUd2KWtAaa9J1+IIZUf+tbIX+Xjf7N3Zk2NI9u+/yo7zrt2aE7pRtwX
wBhjG4MpqiheFDW15nnWp7+/TNOYovvsPuf9PnSGVmZKRYOGzLX+A4WFT/hWFVBt0CpmhKcavQYN
WD9Qsg2E2WDnPHDLdpQfj4DN6i9ALLy78voOogRcXXLDGb+/WyBRX0XMIvsm+w5W/1p7sD6jgnnt
r8Jfy3cXYjc2OJ8yqdNoPnvWKt71G/0mWtt38ELtl7a6hD61gnrfPSADCOA5/1KiLALrBWTTCrgz
5EieUwEb4Huyuow3hYNc6wVP2HyQEgCfLP3yF8JksVixOrjqLuOrG8QsEfukgh1BINz2knixhaeA
nPrKOFKsNCJWOvg7rFAXl+oN3LbA+O6wUV2LK62+QZEB/7yL8Nq6N37m+aa+mb6xBedH5QO+dm7r
r/PW/8q+cs3K7Zq1+Q3G2CTdEFq4++q8gCQEIbq6Tdbe6p1Rwf3JR+RfRZ9jK1R07f/9L1OK+7+z
Fznd+K6pG7YrXN83pf3IO3sRhOxbEF3meGd6wx2cpehKvmO4vZ6E/2xKhOlFjFrXC7QZkE0QjZ5g
JLVS8Vtilf/hh8EI4S8/jGHbIJ51G++Dj0+hk3ST2/jDeBeb5Ar5r9M3UbGa+RUh0QbDhu/HFTy7
BHUM6mCHqjuEFHChWT7BH4kP6sf5/34XJ7+LHyWQ92Y+/grjsnjvXmHa3AT/vdvFUxF3v37+67H7
1v1q/3Leq+eF6/7b5036al5BIfu//jX+ajusMYT5b9u3he8Kx/RxvcDY4tXzQhj/thxbWK7Fqtnk
jLbsu4hTvH/7lukYvm+YwvCFKf43hhd4Wvx2l+EGx9V13zUskzveYmn/+y2fGUlTsGdxftVWuXeQ
tXya6szEoHXx18bgmk+jXUP6XFj+q1HdowCpRs2msE6jWYayyX977nny351r+N9izI+weK3qrWoo
/tUkNt5if5pRdpXNh74kXKo/J2rtzi266QbX4mZ3bliSvg9jQDLbMr3xa9/6ElYZvuKuj76jDMlz
6KtxROXRdGv7iym6n2nRjYdwWnijRaxxmuQaGP784lQI6HWG/2WgWEzWuQP/qZNIQZR6CbbzXAdk
4zhyKz/YFmCGgeq8xSlV4NuBhBCAbETIBWmPrrHQzvfGxdhS4xb1tcFuaqviyMUosgz071VKYnZO
7GKXLLC6MtlEwSQuyevYlx8GVKgaN4bfnFYpL1B1WN344Yi7n7wQO3iExqMJX1JgdSR0Fg/uXiPp
XIF3B5ZguF6mCVoFZTJQj+uytdrPvl5r913GYjXVwKxM1VDeDbIJtJRG1DPJO1kd7MYQFJ+du/lV
VYPmsbruzgjBerJ5tB+NMm5RYgjC62ZqnMcorMZ9WLVPdQ7NV490ZzimaYJTCsta12mPvZ51R/4/
BoDByBKqPtXIZ4U9ehJuVOguZnj8TyepC2XOcGM1ZcnC3IJjgDPavB299H2j+ipTTO8GVN9gV0+v
f3Osw2Y8YmxjzA4NBr6PQaA569YGfwjTIXqc2hmE0oiqSGKO3bpOO2trGGZ/W4kRaSGDhZ8zYXhe
eEsJVMmzLh0tjb6kGbCGcfIHNua1fsUuGD3PEU8tdZS9HbWjFp/6zkfCMtE0zCIX+kMTk2kuECeK
Asnxk/FYDM46zH1qGwaCecMSQRBtx+hRTCmkuWaob8JJ945VOzSQMPLkZwR2vauj/KULZgMaoRbv
nc4MdiHV9asAXB1Cyuwy8yoI+UyyqmRNHwBtzcwSmaiovNNFU97NsqnF6CC011QA2xjAgx52lxrW
IpZBXl39EP20x//txUxy8B2gFLRbGRaQi0CPUF+/tfryhceT/6G3sClsSMnLxrCWfIvPvVVf2NR3
tklBegapjpIa90jVXnWexpPW+O5KcJHInXhVgpCFbYIRIDDCH9iFT2hEBJLg6F96GOgsn4cM7Lle
xyH5d9LDKLA4FQtdh5KLvzjTqSmoTE5+/L4nnGBg1M2yxo13vp8yRFdtc15nIgRjFJQm9Ycm/xEj
tzQl/fTFaZs7UWCdLd8WquGtF2CDxXtEhbl6mZxj/oCHYKGqIRoj2XWDgS1PY5MYEM7yHAb6zm1N
92cUL4/24sRfMMlDntEJkh3gEMRJff91KuDoXWLn5Zd3n8K/WU8Zxu87Cdv1dRZRGJzZPo5KfGg+
LKiEkSNU4kbeL8o/2SZWsELT/9Oep1Om1idjZ7nLfhd/nPou/suhusC7c9t5QS+ym+yVbS36U1+H
R1Cn0yGP4+SJekKQQ8UL8NhcZfLPrBrDXWzeYXm6KzLw2urPb5bQH9ShJ8+YNGrnat75tLczzv2O
uYQWUML/0b9RF82+LsbicZa8xRai1kNsAucKqEaiPI2LMeCZ23Cyws9UvdmBYqjGJtKrvg3bLg7T
b22OgQngW+/GzdL2s6blm5wF4bh0j1O4FPea2znHPOr34Sz6Zyr70c3iuvbKEF3/XFC+ZFPeRofc
ARHShOhQGg0OBH4zRy9DICnwuj7thsKbH/O0vheyv/WmaKXnCxWU2Cm+LD3bB9nf+4m4BqtproM8
jV6M7jDOk3gO5kK7GfqGLIPsDgd70yVV/IQde7ft7IWK6hjGL5aZXP3D3ef97uXF3SeExRvPtrC/
dQ1uxd/XNktiea2ru/HPxAAginMJpHA9XV5sHV/4cTZZM1SBdewXj095Ob/ome8CNOra3dLO1jEK
tS8zD+y1MYJ5mzPsQRtLT3d51bweqT7Ny+/TArb1h341d+pdtjpq3nmYVPt9YzX8xv/mcqpPR6u8
ivoHxY4hSzXuwCo5u7SBPpWXS4jVHrKx8uF20F2tXVv/oqaakf06daCqdp4Ks0z8LDXrHtKc8cUN
ZmwsKlxTmqgL8VbSAFlWxb2HBiSP5PWY2FgqyyM9sxG7Dik2no5+H/04T5vQU03JtKlzz6Ol18IV
anoK6BStdtq8vG/8ytgklttsPvSf56ZBhcW0PNV1yl035QEAgJnd/XnK+VzV55TFwRyzCdMUTlWD
qv/jabmvH7UU0xzAatdUoedPfDyhaHpG8+zOsEXizhu/h1W3X9IwYt+LplMca+zxpdli5/jN0Ygx
QdKc4skgHXkwI918eosWP7Se4hhE+ZAnB0NGckxFJl+q88z/0XmL/BfernL+90L+BRW9jZ3/PTl2
jt5+MqfIxCatECkBchLtvQrv6slBpyDH7nuv+tTRuUnVQIjdFCaor/P+bnI0BcHNf36Sxe/OpDZ7
J8uyPfYnrmEDBhcfHuQpijUzaiztZ5zojxAtvQeytsm+TYPhUj3RLAl+9IXlPbD0iff1W79HP1WX
1/5hiclY1OYslxA/JhH77+arfisUP7LgW9z4R7/LSJPwcIM6fbtrT0eyT1+QR0hi10aHodWZKG9q
NawadbepIzWRr6MNVcPmiqrzdHHPCIrLegFWp1EYf6yzFEb24BfbWi6K89LS12DW4ysV6oWHei2y
Yyoq5Qzg/qBTIRNsY+dl6bJLL5gR9K279jCaY3XZxWn+o0Y1McEx8yVnmbw6z3Cdn6Dv2sFz4Q6T
buoMl0XWOa6sf1gNqIRFmc1hWUgbSPVXlJtd03R0E3vFj3/Fqp9LwTvI+4kng+FoF46B7oPaRVLY
ynpT+6QClGBHcJWfqtgtH+P525CLLRSscO+6EvX7FlaBzg+cjMFp1I+h1vnhDERRu3GW2txZNqoU
baWbO7CCAB5lnzpSfefRsgq09XmeOhrj8WhQaNxB7WQPYpvTdVfjv5Mu4WujBsren9gU/tmnpix8
ZIHJMFA52QQ8SJ5HlvX1Mmq2muinIBD+85Pi/vVJwbeX/SFwXscz2dP//skLnSHW9CmyfjqFVPCA
5QIn+c/GbWPuVBV3nc3btApXFrgaamJMUV11wR8miwdcnkHASSEDVKWgL4Mobvc2BLs7UzaqP05I
/fszPIIPA2p08qV2qxmvut4H81cuscju9HKQ6PH8uZ5iAwsRpz20U98eLHkk+6EfzDenuWlipwcb
AuVgD0jkmqV/L0QM8ruynqx09u7lWK1778ZaGdk29kfcl3C5NThHY5Vs1VEyzq9H2dvRefR8FI4i
2aYmFrb/+W9jWPKX//sD4AnPtV3Hw8zU8u0P3qKRiIIsmXXU1jtgtDZ0d/+6iWYNYXPkBbVp2Kjo
1CUMqMlN0WODgZfwZXaK5Ww1nqTxfDuKZjMXnra38sjB688v311GDai5sQvnHyQNYKuqwR68XLSv
jlkcS9CKCADtwrkje92E1v1kFvXLGCBpknWF/gjxdloVpRbs60passVFvfHcyALEBY3QGJPm0ZI0
8LmNwhd5RWx3dXlFOwjTo2dFDZLhlQXYtc5/2LqOFPg4P8dDHqwWTYy3RuYG92pG1rjjHU7ekuoi
b1d5e052r++EumfHesbnDo+Z6/PIeWJpYmJlQY6n4Gu1D/6E7VU9RY927UeP5gjkI4abg5MEfW8z
uqlOkesNjrXcPzpLBKWCSuVVK0PVF2eCgr/P2g+AJzvO8C0u2Kk9qImqT/OTBJHOpH1QA+dr5Wrj
Wpi4V7Rad2vX0aruvOKuDyf2w/JIQNiFFVo4W4Mk+Yd+NUMNyjPV1PNJjjyzkWe+XVbNUP1qmhlP
p8uqrg+n/37Z1i//4Zvt/eVmd0y4ZY7juQ5lbMf68M3uICkkc1oEPwBXYmYgoe3UkNmh62zTKV/n
WxXWToAwSZPAHFzYAyIUyvCHiYmHPMblabqaNMlJauZ5urqkCtUlvco5ZKaVX8dJNyNSalW4+ASI
V1cYv9OzjNZ8l6puUSXBdYgICuIpLUS98zhZW4SHRZauFyOe707Dr1cxyCJRm86dVRmuqsZDQHTQ
+mZnJCV8RXWomlbLgm0erlSgj3azezf5PG2WI5Hu+VuQdnFVcTnVdToMehjEnbCC66DN0IgtEEKt
WLMj5TOUe9WnGofMAuodco43il2lzw3A1i567TtPjPzu9Qqqz68c//YfXnf2h82/0B2smdh+sf/n
DfUXK+XQXxLHrzrte4o2f0fuAtJ548GWLrFOVd+I87fEG/zpzntRHXFRMVV9U+bcwlN3WV7nqz51
5hIv093wgzeJvKr8Sp2u9fv1T/9onIg/BH/ydMrbB2Dv7cMgjpFu1/enNYNcOLAFP/eEXp7eV8nO
7k10hngdpF3mPPoazoitXdp4MPvOY7FAzHRrzGLV6GRMzqM8wQ54D6guMq6cMC6oMLRoNch0ueZj
YsIzU96oMMyRs4fmX97ALbOeAGW/jqrM+3lU5dbVqC4nfzjXSPXiqczHfLNU0x/BbOb3AOCLU6OF
w0/YJ8ZGdanB3suGTWI2f+RGW9xnOtwRAJQW/yd5CeEwQctwkCvHZKC0NZuzc6hnvd8K+JUrpw3C
l1bg3RdE1vMCAiIMa4wLpp7qWNVEj0NtRY9GOq38sNMOqmuKp5KFLM69o5PwjetHE5PpvriOUIe6
dIwSaT7b9w5CHlUOwFqyKdnmPDClvr2vER1U08796iJ9V0DrluerAXKFlHd1jcVGHMCHGpqa7EbK
ai6pyntdcwEliul5HsriWhgOfIGqmp+Dvjy4vTce0yj6hxehoIbz21efrJhuwxdzDEHZxnI/5MD6
MfAaHUDg96kh0w9vatKQNrAnZ886Daphji+n6Ow/LGzQtkuiD4+kbdubVGAPpkLVDNUnt1jqowrM
mPvGFiJAcpz5kQENPUycBxWhNzY8DnHwR5rV/daEQHNHbtU+5bngUa/KcdS2Kod1ylVlno9mxAAy
+TwPx20eLB8x39rHCiS7VYuw3GelnFboWat1V/l76M+ALzuBQJownb2VlY8qua+aKs3vQedWiL2y
cQn4E6wyS2Bup6oBSeOe55fGDJSG1eitnUxYz8qj3J28T/Xc7EaZp1H99pza6C0F3qfOqz72W6PO
ciiJm8vR0MPgn1ZyjqyKvV/JGYYrbNfSsYnHyZ785u/LbK82W/Brbvm9nUfvqgiCBi3D/i6Z5nTG
6Sia9vi3T3t1hOpUu3Gb9o79XOvcqskyzMcgAfNqHTM9A3NQxvlN5fsRWLQx34tkcfFRyadHviz+
RRPH+TeRT9u0r4ATNOBIxZCaP8U84yOmA2khJ7gniV+Q4fJm6kqsSOpF9xDPyubivoB/5AtMl/IA
7fDBTONfJpVNuIcRTk7y03Nu3Chud55szn0DyuW6MYXIMvgQ9lnedcdycDdF0Nzk5mR9sZIILcPK
djYO4jNfOtfbBaZfHXsAssekC7a8ApHKEwch8N3mR8F8+63xlmZuL5Kh25ZtZtyoASrfVIjMUF+f
ts0Unj5lVRuszxtttTc/h4Hcpat999tc1aVmuFoFymnoNm0VYoT51ixDNW/zLL/J0Ve7sYA2YvPw
NnqKRUTBysXK10lG+7C4I6CrvN5bMlJdHV+drd5NexXxjnntH0o9vp4T/M3OfWoKNZwXdJra9UiO
t/meWPhkj5T7N1YBbwRqVPg1t9DjJ3c5b9FpKb4YACVVfxkE5WaOEqSuyEh9teCfXeSu4R/svHAf
DLt7cmW/Q4IEbsmEVbGGHU9pzhE4qwDCx4zE4ug+FlYZPyFCohJPdmuoQOWP7MiL5IgKMjktHN5N
CwHVJ370D9ALS6ek/eGR4t0okG1CLEt3XFc+cu+wF5M1FhXCetb3HDLgRti6hz07jeYtCSB0lOvP
fXbU4eppkgg/zSmyTN/x5DlvZ6m5H0I139FnnBhy/pdE3T1G2oKhy+CTGJXN7GA1YbMSOXe5McrF
M/72N7VZ2qdpQATTa1dvMYSUfRb8DeTm/Ppa973psppanICn2v9UuxpGO1ZFRVeG1WI3NynKSmw7
CJMZ1XCjrHAUkWHvYas56PZeRWm0lJ9C53Si6skBpgVJIu5DP/6R6HmxzV2Szr09BReqBDbLDciH
Pl32pb/PO/dpDpXrU63tw3m95c1bZ8RlcdHCr0Dl08/tAJXBMCM+KXMY7N0FMGDmpPpXfQk3utG7
P3+fmgq+Prac6tTg+2OkjtZeE+H1Uw7RHRok0V2tk87VcdmJ4iy6c50aBKAaVfHoYZfLd3WjoRaH
3oSc4w9OdNdoaHJaERbm786rNVOsMw8cQB1F2cFaupdF+PrnxGWZhu5ZdqnCpoIyLVJwNCpsTeD5
FvTy9WlyhryQmQ3NVoWhBibcifqDGzbG5wi9fc9yfvVBTzHRsZzH2anjfeUaz+orprqozW3Z38YH
UfpoEKf20Z5L6pxqQ2bksP4qg1zSead23papUbMmb/Rhv6YFerlBO8y79ZeAt0/Xz8ltHdubaNKB
tZseJfe53VqyQSSnpWDIEYp2WPYCyT13qSM1Tc1QoWr0TmDsHBjtmqo7HKmw9xAjFNaqLOP42S0R
+Y2XedmnYxh89udDJIb4WQ+cYLsERXGpQtPP7Svh6vlGhWVXbIcC4dekSb4GrfstNWZxFbrBdOtH
Zf7URdm2yQZUK2V/LPtNW//bfkFOHaojivGqHDq5PjI6MlQ1UVUNVQPnsum5r1+6m2rRN1qrW3uE
G8trPn46RW/Cc+O/hQHqKBdOjcCeGg3JfWAGIIeb2kz2S7wJqtraJz5eSeGEM7y1WN5+YhuOEuBY
fyVxAPkSCPZ2IDP5VPWYWU5x/dVONXuN3EN33S569bU27X3Ml/3RsyP/dPoip304Pe9hcsh+lkr2
yomTXVx7cL8lJEI1VgmqN8mFBTGWPlYCxqFdgODKaC5gcjkLq0SvD1Oo6U/xFAgYKHKZEFFsvJpi
BJCGhAKW6nNcgwqGePKRmns/rXCe05GdD36Smv9gz8eF5B7CvD5GKKlpxdfI4EWP8CgCOVhL7EMw
uCcA2o/p/2Bse39aXL0H5xmOzBi8X3SZbOGBSLm6gSyNw67y9y+EQECrHoqheqkCe7jMWX9t9UFp
d8UG9I/TMbx+ZzuICkRtBA3EUUNoRDBBDZ2aBvWmZETihOJnvR5y3JJNuQOrZOhxb67Uliso3Wpd
am2GWjFQKHcoX0eTIS8ffB5VhV9QeAZ11Lf9UyP6eHPuP0Mhxj8H1XyFiThP8/XxKVnaIzI4MMBS
ZG0T8MtDvjybRsYzhdoBKa5mfvbHBVYKOV58hsfTNA0ewh41B/NSLXhYXejXgYPY4LkKcV4Jfaho
nCd/WE59CM9X5jsVn6oY54ua07DrrMQ7IPx1p+qSeTw+GFo6frEbp17ZSdYhtZz6Oy0EP4v7c/7c
Ws1d3JLg71WCuAg7hEr4ll4YVVcfbIe172jqt3y152cL1tVNO+OrqEI1zQTKtKsMDDrLAJNLMiT5
/fleDuf8aagm/fZ0M1tuNd1YOXtcNUU1nbzxI7d86sdSvz33n+eqa54eGs0pT9dLyhnW5hLB7F6y
9EgmGqm41vFXCO8kR9WYefyy5Pa8VVEwGt59kD6rQJ0TicDcWB0qw+e+D9eZkJj7hyWWI1GDHx4g
y/TJygAysmRa7sOuBaJGmwdRWb2gjIXK/lxE+8z2w/3Uzqios/m4clo0NK9U598Nq4Gucr62rV1t
1Uaz8w+9Gw5HFaRN016ZgRetVahNvQFNEhcytclNU/1XXYpwNzSec4NKNeq504R/WeL34ZUFd/Fq
bGb3pk76LzFbn1UZRwB4lsU/OPZo4H29WF+8wk5uVZ8r0wXJrFGLC+q1ipYZiD5YO7BN41DxBiyl
/mkR+PaDFy0r9UPlJpkHPXUjOMbsnYOyjx4oVcPTD8dHNaOxMwo4RVZuVFgL17sdZaJHhUjbYCSf
xuM6Q0ZpV9nTVcdq6c6tZrKKdUeeEaEMHAp71M4jry/cKzXUavqLX3n2zexDxwjDMLop52K4CqfJ
OEYCvcqF5M4xTOfhapJHiewrA8/ca2rZLlLD5xsZU0rPImyCTMomsmlr6kuqn00fJGeiBYNz6tj+
1nNTcb9oA5wtnqK2DJfrAWbo2mjGcNt3aIBGRQBVd2r3CrLWmUW6iXxQ+658patGg9KapqLdq+g8
Q0He1Flv11Az4nCSpBIExM7vRfWyM4022nfBzw/dKhSDiU/PcBo7vzLV+1GNBf3P88tSHdX2fmi9
xr2THyskA9KdRa3uln0jYJjEGfe6UQKW8TIUyEQU80t1ks99ZCOi2NXltzrv7v3MDv5wu+9DMWNK
qxnVqgRB+LPtjJfC9QscvnEALih43FYmG2pTswTizInYJ4iy72OUDzeFkT4gYIFpbST71EDhPboR
a8BBR//4woWyDxPAlI5V5mtqbipQePZRzA6jBy+M7B9vB1mYnHqSPw/kUGeIgxYNKNzpmbfXorZH
lq4htdg7WsNWhE7fAMF5Be+rwhRTxDjlOs5thYT7RdR3iMK2thPiG5/612pxwNuneUjmQ4Z7GqRD
Z3d+/wl+G9es93LUteV6YWiPXeRpK2EAsxzjNPvEfDT97f57H0NyHwyKPY7tt7dCr6xV3VBDEnl7
oWbAo4qvuqZJ93nfizs3sNHxqYW50bySj67nO9uKneu2kY0Kz01T6+vRyqLNuat303GNkGq8fDYa
XPdIeK9IvkVodyX2/UQl+97T4FUY0yLWg7Cx2iy9ZLiOalgOatiWE+MpSth5hBQya3gEceZfWIPl
r5OsWW4hVoKOTTs8vIyGmweM/mXrBOJLLZwf0+IUvyoYG8IHxnexhPONVjfTdyRfcT7r2+BqJil+
4Q1l81hqCPaapvuQtV79WCZ9vNL7NL1Wg1bciQNS89dqUHWFRqHBsauqjQo1PUMINURZOR/TriJP
kz1liZVh5VsVV5UDHve6bhFORD8w30YZxRXddqmhqEPVqZpUDp+OdBOT2Kqg+HKeo0Jet+7asyds
VxB/FheT3cQ4iybPUznhilLn/gFVBxK1Zqxd6mk1r9TAmJYTMj0hfNB8EZco+vJa8ab5GbtidjLi
SzWYwTacqvayIMVTo+W6fIZiqXPjmslRNaH21Ad1cK+RdD52TjFtjbl5OY9b2AWsxmpCclaeY+rt
N6+cEhYKYkSqKMNRZx7D6lvn4DDnuyZWoKMu7gwDajZ3Sv7jb2ZUoW5cj5X9bLE9O4bkPy02GU8q
ShyYKW+RHGOlQclZzixRpT9HcmxGD+hXzvdtm5VQ23swc6fnrc5I+k9kQk/LdQU8LtphG9gA9oIq
x5TU0D47Hu4UzTJ8CrR2OOpGgVppqX22C2fa1RZy4KOclVSjWCc1AslqNEvwGYjaCnRxBYRAXdos
s+zewJJGPd2qGcahXKPE9/oTJKGVr7swhXmHItBuWsxjnwuUN5AszVaDS6nXQHL5qBrqpXcTugir
LmgPjgKuNC0VMhQKSN7LTNupM5udcj2YlFKDMOET5mrszcy0uIfoihfroo2HBC822XPuPk9FJTU/
DWS5McmputBwGqzgRtzEpW6uyJG3F6BLs18t4DKjDH6J3IupEHTdk5P5QPaNftkhgW5shYbt4yWL
RFy4JMjHyuJb312GJz0Uze0Qeu/67clK0FUov+dhbh35+FzqmeV/UpmWEs8UPx6ro4qSQDwbQxCc
8jImSVBMg+ryVg0OYedfUYjLEFgmhxNbbrdOYrS71dXcuUEQ39SQQPECmExGmZDSRKZmCRpnp9tU
VhphQLYPuug7z97DYKS4R1t8wCpTinTGZb2fZYWL3fS6bbT4p8gs/MvSrH8MllBb99E834BCGo7Z
4sFOlFOSlGwLKJCXbNT4iwwR4DUzH/4hB27/zWJS6EIYnmVzN1nGh92YBa4zNPwqe4ljDLCGur83
LK09ph1mHlWb1nh2Nwjbyr5KwI5K66xfq1ANLJb4eNakGTji+J32iKwX0seX3uRjYY2U6NsB2Ir8
wdJDc0U2CkiAQNtzq5ogd+rr0tG/Qa1vUXEQU3VhCrPd6rJRU1RoFx3nqcPzye/OUddBa//rP1VD
f+eWAXsSfIdMZFB82GX+X35fbaO30Zhb41dzKCA2hjBgLbmeMGSjjmBq81mP9e7YxCJBOJaBWC4q
xtphgDoAeuganjuqs09jb5+bltilAx72QRmyGXWNw4ejwczMUx964q9H//t5o9kgtREua1WndAAE
X0Q2iTW1LVZhaCfpVu2hVZjaE85qckt9Hj1PPp/blfgifJh8DsMWH4Mow85dnww4pmVZHrwZY1WJ
5FAN+XrrMvcta00CNnrMFr84uAJpTVOvvzcpdqZglOE+JoN5g3EEtquenbIvsKyLZBrcn2mA+cDc
/HQR/8GpaEpuK4NXslu12NVPWfEczrzytWhCil2GxSQ+aaUoHgqTYhzovDvLt/LnOCvbm0jroRqo
MFlQM0DXb492yPzZKn4l+VI8YwFSbC3k+LmhuRZMg/iq9PT2Vo3ONnJpUdEAGNUnthP8BOpieo4K
h/oJTqHtfyq9oXjo/aI+toNzlyPet3KcJN70AOuumkk4lDQq6LmJxMimdfydh+Nr7KHcaOmJtXFj
SdF0kubFE9+1TqBh+/uJQW98+c/3v+l+vP9JUbkmLEbTMXXT9hQ46l1+f7F4a2q+m392J9Yin23D
s6/bKHHh38JiH/pgq7lWsI2G+iEKQ3utItVPZQ3fs3MMm4bMOzCwm3G0883sIrBYRHaZXwqzx2wi
WNqNNTjTsa7d6r50+8uwyeaj6irKabiW9iJXKlQDtuk/4moCYFCeJCDn7NA/elKRaqbAqCB3kVUZ
gPyuEhPeklhasS77YFlNCVBJFpnRZaN32c4BjPBlikEleOi/gKRDZisRyWWE5UEn4VDowMD5RK2f
J/v0yKtHOe7KtW0327BHbczhs7ROkF452BS9Tk2VQka1Myd7NxDJKeoMIc9Qk4vK/W5YgXtZ+RX8
uCHsKU75ab3t3o4aNaJiCr2ed+l54sdU+QC+5UQUHO863b3/kAdQ4bkPDYEFFNtO9ZR8jvbnlEFn
hjVVNvTVIq+IbmGAaJ/DJHixefcfVNR3h8wuvafcDPIHFKgPlJ20z2YfYbmo24gRO732GZJSvHZJ
tbYj6NQjBJziyLs6eWj5g0Sp7jxqCU0dYU7uV0m9VX155a/LLp/XQVINWy1A1BKzg2HrZ6aHCdlb
rI7Oc1CpZHUmG7Z9dxFJZnMwppvTJi4ieXEbBdWTglEo4IQ6sqMe69LSB2k+V2z2QlLJ53lOCQOs
1ZKF5YFhH4zYcS7dhhWUJUPV6F3oHAq7epCIXhR3HATTuiEN9s2Aa93v05K6my9O7Dh9CbDvbJvo
oJpiatI7b75XAdlA0s5klj+XvblsimXMbcyCmStiWXyycSFToc/NtPW6ZM8bJzlOyC5n5Zjdqwhh
yJz6RSzfRslRNXlGiWuBX8Xy4s8+u0Iwqq88fFiHaF808882GKyn1K08FSHxbz0l2vIuouZ2itrc
NJ/SNHg3NkCKuiL1iis5rkG3TpRguSiPOgSJTkeqDx4mJtoIuWKziWyvcLzq1ioNnNxc0WM7djo2
bCmykqDnLah5b7x6njcTetY7E9+Yda3NwV0/or2uUeo8lnkVX9lF1D0VDmIWwUjdYhriXwn7yR9O
YXA7T4hJJDh42UPMpqNt0D1AVSSE3tHv8lrzvrtR+0fgdt5z4Zf+hV0Z+VMJSwxRXMhI//mF+hfm
rmeBqGLzyEuVlynDH9CkqRtExVi34inqcC9R39qxwm89Q7zhVqWvJw2maqXr2a369KrRPG5fR3Uj
ex09n6tGTWfa9GZZPfzd+epy6oTIBGHsNI05b4t6AtfSIa/9gRGAog9up96Az8QpiYVk2LizzRgt
AtwonhAKby5D3x2fbDbtPWBXTTMPCIxVXxYPO4tJlLIiS0imUF95oTXzkiR0QwGU/v+Rdl7LbStZ
274iVCGHUzFHUcmyfIJyRM6hAVz9/6DpbWo0s/c3U/+BUegIiiaA7rXeULXVaWq14tWyCqwdqhS7
1BZphDZE/gE19o3V6zYaXIjRzhtBNIDRmgDw/BQLy9o2gVptgjZ2XpTeeIygSm0DKzS3xlDt1abI
31D4UpcRy9yTaeT6IfR0a+UVdv8pa+xPMsr9pyueT7+7Or2vXbu63vBaiFJZwph0TqYLLXmppXCn
4qI7tF7Img4bKfekk4I9Ga1wv+nZ9GhzU35TjeqnEw72m1FmHTYz/vQKaw1KpG33L4MDCSPz9O4p
jdF0RLp6eFCVtkcxLzTv81zBl9ipw7Nfl2gZdWZ7tIXpbHVl8Pae62R7Q0Gj0BECr+aqKrajDRnQ
i9DN74bSOZexpaxsd5wuOrBgUoCie8zjIl3Gkds+ozLHXl7PxSceXLgMZYP2OcJtAtSEUL440/SZ
v6T+zgLg5EyV89MS2drsinAfkLTZVoI/pzfz9H4scHrKy+obqmHamxaY6rIJtGqfIIj4qiHjIeuR
p3I2Ndi29RA46lsYWNswdcNn0d0P3Ny7yRvjbQlVGqYUYooktZLvZoV0apV0P8fKxf3W7sqXyE+x
KLMU49BWeXByAytb4fQTvCbC/iQ8xMeVJF53nWWu7SLWtyN7mkVhJN1jVvjG2ujU/uCAZuWBGJTr
rg7LpyaLeVyGRvbNqqa1VtbtISmidOEkpXsg8e9cD7Jok41jDWLhtDs3aI6GfJA8VbNZSUh2up56
83CjnfJDEr2bRnbGMENgJlikOx2HwuUgVMxi1EjfdwitrwNQi88AHnNeOGb+0wjfxBRO33NezLhx
5+qDXk35VolNd2sqgX5RQpdbr3Lw/ApwgJ7H5K77q9PV4qXMzGTd8dM7WAbMbEXLHSC84UA4ulZ5
LcZY5ZXDUyRXH/PBmFcpsr7ucKP/U3WrJyv5JEvC1yFFpFFzneNv6+Qk8gpDn6KqA0wAJ0hrCVko
eO76qjm3mXvRlTh8llW2hW4fyeR7da5yvTqDQBmpG9kYW24GnGx2hpqHe/pIPM7emHhHNItm6FfQ
685GOrXY0CvtUxtGhyBFG1/X+nRbaVgA9nNUC+o07oS619yjy9U96V3wrls3grTMvFcjccZtSZgu
8wQoXr1y6+NggV2TB1nEjY3/P8vKl4SPjIuPoOoljvZQc4lXyipFWF8M1Wt/1002NzowgAqRdwaw
yigP//w+Ic7wr9khF8KIC8qT1Co3p6apHwA4FQqBUxHn+gv5T5Ixa5615V5M7gYxb/2hml/kk+dt
oG3+Ls1tt9LcJnu282t9+Jee/z5O9mzmOf9c4c+4KFHqjajxj/Z7n3SK3wnSK95RbXowk649nmWN
PIyAojZKjAzVh4bGTtkFyECx62KC49X5PkwsmAxzmo4bvDhbtb+VJXkwm8ja8KCosbcMkfdBzq1b
9J47bkIEFidwS3AAOw/L7cjfR0b8EKFGfy+r5JkSka7pgknhjfFXA9EtfHSyYDzHXrMys0m/YPIK
cCRD8BPV1QrYSW6B34zVA+sHJJkz/VtNnPcZ/fKfU6uHL7XWi/WYo7Wq+ejamaaBHVwaNLuyEN6K
aBTsrdZ6dMqsfErKHC1nu3i1kUU+Wh2xQVkcwCvy1LLadT3k5es46ejpa3u7KLuzkmKlSEwKs52p
sLnNhVWc8aWdtAbIKOrTO5YS7arPIMFuxmn6aukFvvJJ366ITLsvXaljfj5m37OeFMpQQAkBGoQx
ukEm/T/0ILpZLDF71PF0LXEILVuSGnqWndgDl0ioqtkn3mU/IIr4P3X9rWu75pLCLDa3vlNjJ2iW
aJU5KabYaaHtYyIlK0gX1mcVoapwsLLvmpL+7sGnV/cz6WzlIGZ3akoETsMsYQk+Q34JqXeLtGav
jIFT9BnMaaS44nCFyPlhFxyjcTgOaoD1Z0MWpVUa+KBNbKHcIfRfgWaiLekk32p4wXc9UNhXt6yw
RhNp8jziRIpObale0gjhLmRx+5OFout2aIGyjFEfIuNmFdvCLdwT4cYUFUkkAfgfQ5TBIKE8BpmN
8zoCziejGuFG6IWxC1Rl/JzgGOeUg0fM3K9PA/yDO1lv+g3my+FAt/nBNVTDu25qglNUOz/BlBFL
saK1fndL0DfOEu8Xr/bk1eQrREShfguQO1ilthseW3zDzqmW+JBfOv2bhvJIoNrfI1UtFlObeCCj
PH0vhaxLW69ekyI7Z3Zif8/S9GeuiPrZqary/1r6Wh+YBTyqPM0wdWRdkSozobv9KxKkHRLNSbti
fAGt4z3W5ifX6HjwIpext3q0sJM0qd4yvCHubKXt7ntRGQ+DriGtQX0yYdaE4VoIDwM30SHZyY2I
LEaN9b4oW+2iPVRR+eBNbnr0tUjgrzeUj2md1IuBaMebkU0PkcTleu6utJzqV2OXX40xdV8VKJ6L
WVF0R/LnF84D6gFBfJI3XTni+Zo/NqanP9VzfQgYH4tXY/zSH6vYL+6FSuhd7uiLZFLXONkEC7nf
l3EBElzDKdJLa4emt9lurAKjxcpCsxYFSlaW2CqSq3Tz+ncw3REaost+f3TiPGCBpA7iKMt+UIhj
MFgdWYkB68F/bZBd7NJmiOzYejWeV+7w0pr2RSIJJfYQlnt6nKsUSAMPYemkSEy4Ygn5Uj25Tlut
HHXeDKlqiQRINPxoI5iremD9ctzqMfZd5TOCAhZmHLV2mSCr8/zXiMX9GR75YMbkcL6563C8ucxf
ddQ/TsYY3HemL7ZONOT3DbSCuyKw8894HbVr17GzjVI3+efQsd863xSXqJqiJw/arKwevdzdIp6A
xM88KB/Z/Zl67R/NUG1fkUI3DT/77BWlfSBLXC9kcVDGJ/g39/EsCJTX/hlp8+oZ7eD0IDSjX8p6
PCnuAdVVz0aL+Jk3aXdqWq7NtmUJzkr+CHj8/eFWpzr47ZoFMnayy61BFkGK4sZLXmKZi2ZcDnqW
PnhV7q1Ybqi8KKN+M8vZHoNqLHYJy8J9BnLhgOdWtTXirkMjJNOwpOuhTMSIAY9ZPDymqecvSjdv
XhKcUDD20LrPatgkiFCOaKP7cw64LH4iN78eE1wY7yZr41pgUe9mb9AuCfAmUguSML7Tfu+C6Mno
pzz+1QOm2MmM2dCQF/C75EGds2mFG+E9YCcPso2MzrXNmEnxf9pkFu7fx2F6FS57ketX9oBnRjag
Ui/EWhdQJtxYY1+UIeSsmWrQBg5KjXhwAnXlF9k9eWqwYxkf/IKpuAv9InojFoIhqDIk5xRp172K
tM0a/3Pnya3JYkdIs/yMbdy2kVCoNYxv8NFSHpG6LTYti4H9ECCXFFSsNys9Hd+KKjhEXtqeGkxk
Nw6RvDsCn8EvIKdZbhq/lLJ9K0guvzpdUi4rt5vuDacct5OhlzvD78x1oqThAQO2aJ2GjXYwai06
qQjJrgB9Ja+GSD+hA9D9BOWy7hIz/Dom6HaU9hheIEbwpKnycBvUvfHghEnItli3vjniC0tm6AZp
bohTJGkK9lCKw5yfFDNfQTaACPp9ZmpoH7d4ud2pGB9fetG+1aU3fO7dcVw7uUmscUaUtJq5VDvF
ex5TUR3hNUULtTWjz10RA1fj57GVRUxzTl0TiMfab9sHUSRP+tzLKwwEhTFzYflNkeAdkU8l/J5b
ojuTT+CrKCEj3UBSU4SSNZoyxPL/gK0QfF0qSE7dyyond6JtnYYbcgXGIU3wZiMX5G3MsuHJoKYY
amhd95zYg32n1r340gblQ8yvAzFSZZUkSYF3QlweRqMPvqEqC7E/iMwXdTpfFwZK8p0H9Scfu+XX
stWmbZfl4UoWcV7qForCnXZt5c8SeWCf/3mdbv/bu882DALEOgh+zVP/jeGtiQmKtF0pz8JDdjz3
DUylqqm/V0WW7BuBvRR0yeLZL1iWmHrm/CjBBQYtN/Gt7wivcTcmZ5YFdI/K/Lms0DkuCwOh1L+6
ZyqKVHLqFILr/tp3ntqa2SRoqOuLK1E7nzCCTNP00BLx/Vm32n7oiuRL2/TmImrj/GImtb4t2Hds
g0KLLwGs0YWtFMGXDEZ2wKJcDuqFkxAFBacxgZvQ5ydBaWXRs4PjhT7n40MEr54TPH0lM0G2/SmN
yfSxbR4HysX5P2RlgMx93CjBODHQMFBtg38g0P919UH4xjeBEzrPBqndZdKNSfmaWv4dELNkA1Cs
ObiqgJspT+uOdGQ7H64tuTmiSy/LaUMmchrdRZBZIEnt6SRxLhIOI88+YGI+FIWwEIqdWtvcQpGa
1WmxCB7Ipz05ms6i0+27g6ZUzrFNEDJtkNZ4QaokuJt3QT+z8ogYg/VDDsIUhUEONnCqwZ5fDmqS
gNsydJG+TEuW+um9jr/Xj06Ilas33CVVUCzsETAM7L6vTmtPn/HtbhZwWaxHdUygxSaRfWpjU9nC
P1R3Cc7uJwu4wNqchLL3QvNT6BNQSwHZHAnReQfwofFaySbxnMOJ410pxp8+8ObW5AcCHg+8Rx+/
iMSzVpFX/x5EIDy6DmLbWv0ZNEqkQI1UV53q0XVQPF9p3jZdr+TrinhWffztegBAm970kBoG2Bl9
mtrgq2a5GqYc2MlNZeyx2CXKiEE6iqTDgIn7HIOsDBW7LmwkrjFI5KXu5v3mS5laS6GC31QUzf5c
9r+aGefedu2wromnbF0rdubqyoiLS2AmnzMn85FHg6vbNPorMob+WVbJgyx6GcLMRhUfP9SbjY4w
fyawsR0fk84YD+EsgEgGBDLxfHY7yLok6Mttkh95Qrk9+zb1KU9mwHHqW0dtztY6Nnha3c3toz4j
nmXr2KnWsfaegnpodnqWGK/J5K1J0tlP6uCED3UontKZBFaYjbfVssSe7R6NlYIhzLoo63wriL8v
5V2ruWO+xZ23uxZlK7r+O18bN1bZ/rLmrdkAUH9NGMemiqISa6cK/OejX/wwRkc5Nt7onOQCN9TW
kaNWp+uaV3ftdiI6ryNTrSOATsIXHWs1Rj2tCUFXs1RjlxkskSsIj2UcZk/WFL+vn9j1DdhMPs39
rS7z3kz9mI4g/LMWjm3ShStTfqIIL2KW/u5SGL2KcrnFf0AWYhHRtu6pTcLiRWlxj537jnk3+9Hh
sC4SvXsah7DclK4Rr2Wi0E8yA4Vk0zsmfGWveXwpVW38BPrs+QqCAetlLCdDwZwqrp195nfKye1b
tpdxW3222uQSzLHOPi73dpZbbyIZYoDiXnRf+ZG/85Sm2USBZz6mearfuWBVfrT62kyaXzlch7e8
eCQYXEAi/OtEUT7WvG/KQS9gSvGuT161zpsKuU+mHMC+zDkih3Dr/HPKG1JGOG0Ga9naQ5OsivGb
6+BzzF7d579zAZWgPaeRkxw7q8BZ02mcty7DUTJtte9Z0WHdriXTQ8oiCSCg7a5xqvdesrZ/lj3q
LGLDislMW6bVpnPzaKelXfXYzcE32cNBeKK0+vGECR/smVlvpJ4PQoVMo4aZtnQxSGJfb8dUOjbC
6J0Tv2RDdDb0tLrIl09BiQHlRf6M57ZbqTWCd6U/43yfH+I/v/093B3+7e0zw23I/Ggk6v5dC8mw
lAZDqmF8njwcJDTR7aIMTJLnmf2yx8XjIIkR8izofDZAJhwnHDd9BSxZ76+7HNkfyCmza7nHztYc
XLLn6nPiJN7K5lG1Gc0WK0Y/Jyo8g4klyDieNW7aAn2iCsJahKjRAXdA/ZNjep9yN9HvZUkNBoxG
4uckImqj2bm/57ldL4Pcsd5gXP9wAMo9lF6jnBNMoe8yGGbn0VMqYhDDQ9j2DeS/7oeFUu1bTWQN
7EI/vsYG9o9RnV6SMRDnIoaFHrluca49x9/Gmmh2NbvTjD3kauyqHkd5dTqmUfdFm/T+aaywr4qx
q1vbHlmFknfdD89GYJvvbptosbKt/PbbWKMDl5lZyfcRGEuhefVXjbs910vn1cR+agMdON/YVdk9
hHZ5SoHyvqWZsZR5JbVFl2gURXhx4upBKGGMjXNkH/wcLoo88PoEoVhUyK3NPKGZV9X/EjrvWzI0
UeV9DgsfoU1DrQ8urmX3pMR4lXbRuDKsoVrXiW/e1zydFsKvXKw8QBTcwdpGtalLnEfXV+8NYHBf
NQAzd0VZ5FhJliUbnnFdqO5raOX9N9fFxboSdbOKpy7e2LWKw5FqiVfPtqO72gz77wF0+DqoBPrf
xnOfm94vq1ce2BRvW7Lzy9GBsTAm+qJttfZOZKG7SczWOxRDM2xtV9n7U5GvtBEWe9r0dyro6tcp
74Z1Dy4O+9OOHXje3usl+L0G0OG3LhEXl2TrT1JOxGwcbxH4oYu2fNvuMSQFyg3bjw5/0QJxI+uh
LaTHIQjjB3moKlU7KAkQvrkqUZR6EWWutSqtQjsJZ4R/IMrPg1teKjsvn0HlPmu1l94joqS+FIr2
qQg056zHZXMarfoCEQBIfxbHbOF+xmqXH9UoePTgde8CJ4tMiNiFeVQIQHurKbSzN2ETNS47XE5l
URnte7dke2jrvTh3djvcBUqev5lKHC1rtQsPutedgGm64J9REZMMGpy0NViLxo+kDIMNbs6/62Vj
QhCTcM3cRZZRG/uiOEW+7P3xhcwI5m1p/MLqpDmPQ8ydhKHHXoim/6S6PKmBhmcbgiQ/eO+Kh8zt
jdMwOFsrNTF8RlCLgJ4JBH1uVEdfPPSD4+zLKflGjpEeAoWEnRehS3YtRyji3o2wJu/8AXH7ksjy
J5Yx3QroPa+1uWgbNiazHpa5OfrM68grx4VoG9w7OtvID9dTx+zYJrHichdirk0CXlCujoWxOJf4
6OBxOF6qMbbu3azdsPtcmZ7xoxAaK7y4/SZMq79MbYaxbuHW6zp6m2ryuzFbl7GLm1/CfBKuI16w
qPaOlT/BHa5SaBVJB4kk5pGOhJ+/VUWU3ZXczliddeUln88cU7tkPPQPsko29kWTbfDuxiZg7gG4
KTvjsf4tISVcNI71XCdqvxONXS9kEa+sichb8jVWcvsZbWHxmHXFIp1LZQFjMwr6bjWog3Kc5gNo
st9naWL0G/xbvt6qbt1ufT0YxaQ2uPqfkY7dHEDx/qr80t0PVRPv3M73oIQO2TYyteAkoqjZhLWR
nEkljmujNKr7ya0dfECR9hAiuHi8mbcFBnd4eU/tPuT233ZR4R4NlFLX+qhO90PVFisf8MdjNyVI
T5tCfS7Th7q2QB24U/aArnW87c263sWB196PURcR90rrN93PT2rFnZ6kYAu0vPkS11h4gdTLLgZp
1y1AKnXbl12yqAoduh1R1J1mM5uwlPmVISqMWgztq83GQldr+6dbZk8aa4hFQ1TwIgxlhbhI+cuE
VBbyLHwLej6hCJPiYuVRt8Wg/exyK20S3RWbwQIrozousQU71F9Vq/mm21n8K7dPoDQRWOBmvtjk
nt+c0CgXVa81j8i9YHqXtsXRHeqDF5MTxCenucAw6nC/JBNQFcMCd8/0pxqyzfJy1iS2a2LCnOXF
YZoM66SDI1mGntA+m2I8EQNxSVR6Go/sdaPa1dcoxMZZuGq1J0zpPOaN+Am3ggclWXt2xI39kDVd
fDCiACW/rB/PGNaxfbGsb7FWktacsAjRwrbb2AFLJCSLHjpQut89YHJ3Wp6Nj2NmChDmtbqu8757
JTxBgoQe0bxwxlsxe9BFU4ADaLaqE6Q7Z/LsnTbFxZH/y2Qzqq1975mVt4zELFc1xN521KPxmJfA
8YfI858t02wuTj3gwo3/sSHujIp0bzC06SlCgG9DBhnzNQtwV8B3ubRFVO0k9KtD2BykiNsiakVr
07l3HZqmz6ra548qFktG2VoHq+7ThWH2Ytd1WrCaXC1/g4jxk6zLcKk8qB2FEf6I5meulXh3ZY9D
S6QThx091d71UT9uhj7JHwMdXxe16Jrvtoehc9RpPxVSFpUaOS+Vak4rTUve3LEul0VueJdsPkCw
F3cYTqlb31YwYSQQpC2n2ilXIfZxF9nR82xz48amd3erQ9kNfovFg2WeRXZLrcG+uNe5r5OltrYJ
QDX0YnodlSBcuUWZn5SAACCcQdbPvZEevdj74iSGd4oM9tdhg8u5ES30SUew1oPlXvt7x3O1UwlB
ZTGhrw30BFF8L230Xd6n4305H6JtPmb5ms1xtC3ZKSxNu9NfkTv9atTD8Iv83ARSmYUKu+1aSbO7
pvXwpCL2zeMyDaa9kvKgNhXrYeA5slVHJV6mla292DFu1n6i5Ig05tyvWvoZzEy6nNyGBZdajsfJ
Bz2SGZazjm1jQA8owexbHbH1qbquR0mpe7IKJ9vKuttBa9y/ujSuTlzNAf7FagRFwqZ5dZvZ+tIx
o089ou7LPrOMS+KFbFHBQoDn3sTGBEUAQgL4HoQghV7hshi1J1EbbAGJUD1l5JnuIGUPO1mnZQYG
QxPmJTC4LrEROT/JReGCsGj9wH0MDFbJOHJ8VWcbN5Cn095UABjd+WgnR+McmqgUwUIw+aw0Ufom
1BDAOnCgGbjsEgAP96DSe2TODHuRDG6N7SoeWmFEQjLIoqNaDvkumnD8dEsV31Vn0kntef7j6IjH
wA5OcKOx65xihQBLgpO6VhcPxNOgJGOYC4+thTZus2qCUlu/2MUYnwbiGoRC2volKQv37CXY2IWN
/Tzhej3Twf9iiDuzWsyNClaxi1tWPQlgSRCXDXHV+Oe2/C4Ldhiqq8IR2II59XRJkMa6M7R2gJlg
TJdrHWofGz11wV7MXWQDuwU0UhQ0YKgpRYwLqJWzAJ4F1AbPqY5dl/4+S40Sx/KevKsSiaYlD0uf
6ylPIn5X2NaukcxHF9FCclJRoXZnmuef5IGfgbfrYFoZaIucrNrmBZDFD22F14xa8FhkBes8aNOA
OArfzM6qLedB1mHDuteTZtoWsYuxpgmzq0ttsvA4O05qjqZKNZ7JOhkXdRytheGHwUPIp96Mzphu
FbaWlR5MsNHGOYRwD4J12VuqyWsa5KZX6nBxYsxQIfWdwv7HaBQkWruxXHsugdsySpx942OKLs+0
BPmca6Usy0PrnMnyjuu+i9oVYVNSFCVsPaGkb34SJl8wE5gVUZT2E897jERjP3gCixKtzLj2Mf3h
RxElX9lckYDvasD7ncWrZS7Kg/B0ULWWR3QAXhtN+uDYmOktFRxoL0bzGJkNxEbVRnrF5wtGEgHl
ZNWr051v6wL+hqZEi3IiHmAmVrqMJsV4kIcqhBLIaqtba4H6u65uu46EjV7thrQ2r/2Epp1J6NnH
pLC8dRnPOHFHM/dtRKTFQ8P6WQvt5lE0eD4hgvtsOv3KS1TlYV6o+12jvRogVo8ECPxr0SqzbBGP
Il5nehnXaO3igFEi/79BgiklF1t8d/24wDlAiD33Gk5OrTk8WChpLEYvnTaW57uHpFY+hXGRPAoY
kmZXN8/BONbPBWik0mi1M1bV9bNnCGvRo1HNE5YiLiz+RusJzfitf7YKQFVQt/xzHts/tGmKX4Ms
rneRGpIR8oLk1YYtszJFE21lK4wItDtDswS9Qis2E6jcJsqT6prqI+8PYCxUD04PbzEs7DubjebB
USYAg71lbC2jSZeoiNgwppIGwSbQY/DA7ZeMUAL+FS5+kHPRGlVtUxa83pXEsQixhOh3AhNdybG6
1webUiu71XVsB+iMtz1xvrkzK7xmXUwg42Vr0hP7M8epuhaBafHCGgd1LTvnIiW/OZjIGc7XVYMk
X9UdgbHr2GHwlw4J7Y3sbGBiuaxD17+2pnaDGbOdVdvr2EiQeOtJCck/IZlCZUGGNdk4nrm1HK+/
75G+X2fRVB7d5AD6JHrG7LrXVPGsaE7/nNXDJ1hU3qkw82Fb9ZA3FWMQ9x3+olbUe3CHlMi+1rXa
12pCT+1a1SNWcDZJNvtqic5tzI4ZoHm4d4Ur7uUceR2laJ7k0cbNh0Xm5IIlHqZpwKfTQxBA/Ib1
9j0nOPW1LEPsIArDus98K95Gg7tv2ym7dFbygn198AofWd/ja4HitTcEr3XStmti7eNatgIeaBbk
CL29bC3M+gn78f4SRK7xqfvaVFmw1UO8HUth1SiG2PWygbe6aWKSnHhaIIPklbiDrGLL+es0nU9N
Lav0xbsO707NTCvXyUj4ILAefUiYn2z+vCfPBMY7eMEng1/bg58We1lSLGHex8H4KEvxlCOBmovv
slTzR0PfjirSrVX4aarRDnIHcnRy1ridjLUPMmUZ24pxP/rq74Op7BxFBPe3ahb85T71gxfZ6Vaf
mp22CkcyxR8aiiBW8QKHLXDrLLsQj2Cvg46Z+HM5v2fDaNWa9gIffh2JdnxzJ9tfTi2g5lHL1ZOq
E+4CO7100XqB/16Hi2g2O5GHajZFkWepYbnc3jnvcAdnFFmn/TlLi8xbDT2Ekg8NsrNsFZ2Chfs8
sxwG2Qf7FVs0RCWIvV5nbRr3Lm0mgHsdpGICLLPTJnJhvw8xS4V9Oh/k2a3h1u/W8KHff9HlNv0E
ID65k/Pfxsnirc/tSv9Flw9T3cb+7af826vdPsGty4fpm2AG5n1o/nCl2zS3D/NhmluX/+37+Ntp
/vlKcpj8lFo/VusujB5vf4KsvxX/9hJ/2+XW8OGL+N+nuv0ZH6a6fWH/09U+fIL/aew/fy9/O9U/
f1LkHWpWh0axQCCEpV0034by8A/ld02kohiVz8a4ctS13JmzHfA81bV8HfBu2H+8gqyUU70fJWv/
Y//bVW99VPLO0+rW8n6m/9/rs5lh6y3MmNX57YrXWa/XuV33fe3/73WvV3z/l8irt3AgrApf99tV
b5/qQ92t+PGD/u0Q2fDuo9+mkC3p/F/+oU42/Bd1/0WX/30qMPXdcsTh586Mx+bcDaGzqkHEL2Qx
7GfJADNvQO7QCkbLwpbe9ZcKxuX6Jm0w9WtqjxXl3Cw7DmMAJg7wyhGSer3XCzyblrI5wN3XTL0T
mF8YdLIKc+X0UHmsAku91Df6aDhLk6TSAt7fgjQD0MvZru1q5iZ93aSlG5w9JD3lqYWnvbK4Gb3p
zu+Bt6qbFZzvGzEqx0361Y8aZWci+bzIsyzZkJMiHqVmxSOoTDx48/aM2FL+qBB9OVpee5FtslfF
nbv27HpYQgvPH2U3PcFKLCTYspdddF9liYRb6jyr7JCWBRguM9bubhP9l1fX3f7iWLpPEPU/XNkb
UV7S/W9BbhCBy11xmkBijXc22h8nWYbDHi6G1PvdfGsw/3SxTYUuxUCXQvweJsfKg+zn/ZnFqpJw
XZiQd7USRotRx2QB5Kk8ECVEpPRWftcpcd0T6Mtx824MyNO/ur+rRVwxdReDgbuv0qDhj8ubfcZ6
3DnLsxTvir7Pu9OHehZE0ZL1Kb+hDwOGNjz2SYBaw19zyB7yULK9RQXK7je3OnkWpk6/hQb580O9
nKRs3ENdTvZeNsoqJxXrTB3FrgJvD2aSPCFGThZfkbPI7dq71stGWS/PbgfgdVgPz0MnKYAnT12S
KX4d/x4rhzVm5C8jo27xPMuGNRCAfhHFE17X6Os1l7tKI0iCqZHCrxYINWE7e1jHXtFeRKC2l1or
nb3Tu8+y6laP/NazlbUuew26ykMGHHltm0G/GOeRsu56DTnTrVJex3WC8Xod2aCW0+esqJuNpOnK
M0ShHn7zdT9QdxHh88q7a9v1XHJ2JXsXWVjQDu3SQ5czJIe7V1vDSNE1r7Jmr1SKzbmvqPW/nLea
UasL2d1v6344tJpu3wVNny2b2PjNnU6UznOJbsCOvh2MskGsk2i+rHrX5SPzWrYHsQsd+11XQ/GF
HC6J2MgX3EXo/GOcRszaNCBKN6lrH8IZFIFDpPolK1AHmp00bj1CW9MQDRbZQt99AP0kGeDztax0
ZrdQ+K8WAZBl8QcbhKbRIbcDMkdzBJA75TEii4pwJbJ48oAge4avXNtfRfNKqSc992vJhl37AbUQ
K1RPGqTjyuZhVihYR20dL0Ok3sMFSMEcOEgWL4Xv1Q+lGOsHWafNdR2kbiyHiNGuZVk2f5hnUOP7
pvODXW834tirVn/0BBniO1mOUaE/uPq56IohX14bCD6BBxic7luIuQ2Je71Hfzkol7cZujz+PdeH
unCez9fPH6ptNcKpXB8euj8uoe/eK79dRGt/WhBD0N69Ya6vHVKAh2sfWX438vqSEX6kLgJATwsY
fujjKmRMszR6FfDCNvlsNicP6Z+zUZrK3cqyuRfJdcSHellkB91vQP5/bkTnTncEPmFNeZCYMzNS
TrdD7je/i2bQ3nXARI6yUdZfx/awcRbBVE+r2zCi6v6yLyttcVW7NSEcQoMSiAGaRhQBAtaqleI0
b8bYZcG+zR1xzOOcjWnUVLt4SqtdYqSu+igsYgfq4OYL2aeeOyaSkTB6IKM7sm7EIc+yyg31YsFi
VCAP0mhqtvB0G73iwZm2vOa0e8is+r08y/AB1aeoO93qdazbjplu/T/azqwpbqzp1r9IEZqH2xop
qAIDtnH7RtFud2ueZ/368yhFU5ju9/2+E3HOjUI7M/dWAYWknblyLbiLCPVUQLUbbSyto8PHpsUP
4/VAWo+fBNT3LlIgsV7dkelBVfl2NYlulkuOhUJJhqtdP0BY5825b8z1au/seVqBjkEXb5j105xG
1ZE8tfrsdRlElYpv/9SR8wi7bPjhtvmwrWnq/+S/xUaGM3+IHZxvNZdJK/iUA40SQNdAjpZ6Demk
PLgx4GsaVndlR2QkQTq82goaq4qxQmFnmbFOlnWGcEnqVaG7aRZPDY+ZtpMV7TG8kZCPU5a1aa2N
YH1nhngLq9qluuOM9gOY9XzvNhAN86ezf9ohfSJaUv0e2jG8HlaTPlR1gvYvYoYHiz6XzxIrdC2/
xqr9bFGmAfqg6LWycTQeSdIz0KB6QDNMwnCBEasGvGrilW4D8TouQAfxytyiow6peobp1VufdbYm
dfJNvehJka93brUK/NR1KN5qUaISb1agKlObAJoaDZZfr9uYfto8QFRCB89ydnVcbeHiBcGhHe2Y
bgWJk8MAG/PqoHfj50yFbx4GiqjXCXKJDyvJJSbYTmCEZmEJvl47XT4U6KvmUgFrMhyz3NsTcLzI
HuPf6INCDkb9LeAXQLEwgmp46LTfKksDZFVOz1Mx0J+nJCmV8ED7zclVh+Kn6l+CdFYRQOQLu0yX
VfM2r08j+d7/3ar+qMONoSjo+/DyeLIG1zpqfk9nNvisDfxh/TnSo+AlLOdTUJHtb914/lxUxXZc
iNHonyvu9Q7ZqGCJommRd2cbjRnxeole8aOwpHhlSbryhrN4I1N9t2Q+5RSKWcNti5+UFFIqDF4B
gt7pnlQIx0+dG9oHxK7sr8oc3ctz+BqRAvw8lZFjHcLGgnTZhJ1q2NSzVR3lPXmOI+POdPLth3dl
mip5A59V1biz4lfvq008UVO/80wjj5/N+qpOwefGKJrnZJFvNNIUFh2zuW3VQRnu34YURYOLHObc
OdEcXV5sBT07FipuGs2NnuTgAfAoE7B4MoLbQr9UZntn9CYCMNmUjcesG3puskyY+f9/crK03S76
W8cCKjpEYlr1tmw75yIhk+4P97Y7H68TdHtObriD0lUvE2hltrYt9OlrzHrdOXkoiyJcFzGgd3wI
Jwqf8ikcYPjItvvWRmLlAGo63YFtGg7msvysuOV2RBXhWUl3agy3a9E1w/MU1Po2GhC+FdsI4vYM
Kuqnt/C9iqkqTKiCMvXiLKYBdPohqW3eIpdhyabvybC+iU/CzZg+Ui+jZadVffN2yvzf4A4Z7rwg
GO4mfwSFLqdy4PauKOhavAV8jKrePBIjQ79og2ojY6jOor1uzf265jUmK+LJ315ny7pWPb1+jnUJ
GZeZ81kd6uD4IcRuVJ6ogfcltGqUVDrPvHV7JQI7OKucyuE6Fr9EituBKus1Usb2NXJ1SSgFiWmr
BfCMSJCsIWfXS6JNoBjbf72aRLJHDWEdBJmo6s344EAwuItHLdnLsPdCbL0xPvTu7GwGOCgOHxz+
kP4MqbecPtqL8TYsM+2uzuvURk6FRUb3WZ/K4T7QgxZwUuYcPHaWj5Da1xu/noeTDOWQdO6Tavbx
WUZVHGuPnTXucgSEHopl5JlB8Ehj5nVKBQvHpeusG39q5mjrdS0sA172u0b7d7SF42XmX0SH7E+m
LxcezXA4NFEGTqmqt8B7hsfaUcNnGgHAVfrPcjBiuwVBZPm36WJzG4Cq86wg7rIMqdZ3D3mg31am
9zpB74EwWAgJiolWtGzvzD20sUs82Nv83BfOX9d4WgOBd9mo2y0BVV9N26APpxsZzm3ZAUazo60M
FTc1nvLya5akr1eDFakifWk7JyNtE1A3hUHSxl10y+ASjfnJ4mAHxTqKZYstKixAxNexeTJolIOr
nwB/CZAoGcrBiOwYHE0R7D44rkO0W8xDaNlgBL8amotOzmQESKW4FJtGeOwtgI+7dmjmA1V4qOvd
KHxUI3cTT2X2D6/MNZHkkdjUcINnmU9z/8f5EhFCTrtGXK/wdn1xXtcAFAyXLyB0D6r/gxXC4ZXU
SOhtbJp3Lq7S7unMCCASsIY/6jYObuMFY72R6M6OnO0UGuMnObSwpl5Kv4HWvp0+5TZNHlnsZ0f5
TFBMI8lg1ed15FJGaxRr3CTy63jzyqfL/sWbkhJ7N7db5g7Lry5XE+uGWnVAh1NK601S1rfABeGW
AgD7NIbbNFoK/oulUGPv1h7zv8S1BtV+t08rN9pf5wRDkW6mPnhdRxyQGf9/XOd67fF//jxdP6tb
w4KhrEot41w0+rGPdevU+gbvW2nfG+epYhlevVLjnNpGfDvSAowspHEW0yDeNUbCK5py9lrr0Uuy
TJFIWVuGyoh6xK4KIHxqk2rai1Hc6xUlfKQJaU/zVb2J3Ch5vUuXEzifTWka0w2aGHvU7yJzS1LD
vI2qzAK6zT2/DXjkITHB2JP7u/jJ5Uzuvqza9ub1vcYfoxNZPuWef5Dgwe1S9zAWLXJhbzZ1caB/
R2dOra/2HOYdxJKXEBTMv/W6VZ5kvphkgsbXZ8c3BVqUZb44hj5zz7Y+KYc4G+nnGMozWInqPGtW
ef63oTgkZILV2q5nWmv/51hZKY2C3x0bRrTafi4VQ9nKmQloZT3LF1uZKoj/vXn/exx6sAqoYJKZ
brr/wI0lQx0Yr5JHAGaX9zgxyaEO++CdDHcKtCD1DWjbsuCiOQHNZ9SXTTMD4zyaBgDm+NlYzH7W
JbcTe+mtDK2K1ns4khQAzHPxomsk4ckCQTi6BPNGv64x807zKXbC54BmpRcOCf+2Ju8xKFzYGXpv
x6J0nhrfRk3yOqQ55NQHEJoclcZbvQFkZY+xbVpnKMLHTzM0KdZkdHeQoE2ffJNDEymwYFeRvnP6
kpvXGNvJeXZfJ8gsObhGuk6VkcwfrSTeO0BpdqVbpeQ6u+lYaJHxWNJote9K8mSmZSGpt9h8xWy3
ZWE3a4g4JhbYwMyW35b69GcXWNotqWHjEVLTWzUO1YvWtW60LV4mesUe28U1da1y0ezxpjUcL0JI
O5tuE0X/a400adYCnW4WW7nm9cOkAVzfMbCYEgz7ndjT1mu3FRIfx3Wp64cRt3zA2EnXD3JdrnjR
vMQ55bEeQJjAxs5Y9pNupPQ3QP3p21LY0m+uRm2awd3KflHCwXwTCWn9GnNd4uq42q7LoPYTb2b+
T9G6H7+SQnuhoVL53BaTdSw6s7xpszr9DJPfDx3g4x+/BowRghd1QFpGqIAmlT4ZAyIvIQNUQ9vY
2VX2fmguQwkWrwRfh+L9MLewgae3YKy3Q2cZlywBDzT67jfwrZp/G2jQpdPEA8tXXSoTaZrYvJDb
NS4S3YztLqmN4a5o/0oLy7wNoXi6o5OUP1WloFNJZ2hRQyKGFR3z8Y6UkHinJUTO5FA3NEmtno9j
O2qNW7v/A0kzm77oJU6WkzFJpI5W6Oo2ngLo2oOkz2iD5mDMWqjcjBUJ+5nnyLa3qtz9K03N7A40
cEnqM8qyuwZE1DZxfG0rkxo39fZR10W8W+WOYl7QaqZrfZjoAFwU0pchrFHTgxf6qBgjirV6LbWv
H2ekAS404L2w6yy+dVk8b7Qi8l+6DjiS1hfTi19F1sZrm/zFd5AdLIrAQ0WhUTaKRc9uZ9DRRNnA
u9VQp137tM049tehJlQPsNW8G1690lf3v52bpkG0dQa25O3S/Wl0wGOMOtJ4V/Cci72wnVA+A8U+
UTO8G4JqL7YRyOW8W93LlKwvtH29rGDS0LX3NL3eu7VS3kCf4u4T2nZ/05P4a0OLwaPaV/rDkFXp
Rux51pu7TAVG7i2gXtqfeTXTvvlz1aJPCaQOuFbyG91tzaYJPP8eLOD8VCrto9gDPasOqW9aJMa4
SNS0h84ETtTCs/kSfTfCePw5zAFyBdzWHvuynW9QP6luVDMLntgOgqG3c/tn9F1v4T+RSOjNpkc7
hhbm9c0avkk6n9B03EFhkdID9SY/L0ZaDdL9NDnpBTSe85BXirJVAoun2dtZkJMqFVv0dnb1rmfx
WFy6HHKsKLAfQ95eT3wXjXs50MRu3luxj2ojyoGbDw4ZTrH/WJaZe5LYawQ872TCLDCnfRo8Qe6X
P2t1Gu99Fdh/0dA4FitlubV6J/2jHePtbE7j9wB1sf1cJ+8jmqVE8l8jhCcqjaNtFoWoiQYKDR85
VJtH2G0y/osUNXzwlw1HE3rOzlLhBFtFlEPZnDjLNkT8fkB/gxJZdx6cod3OWxzi9VKXf5q0vkxK
WdMUsuxp3k1b1qYGPN419aVdpHb1noSvUXnl0wQw8TS4in4Y51L5SgZrjTBo+tlkE8RDdkxLVE59
WFu41VEB/53Ss3YHs277BI/idA/3+Y2R87G3ajEVB2vSh53EysFQ09+hsNPuZFR10UxPZX8Dn3vz
ic3ltp9rypI+Ym4ilNs25OEKg+zI3LTTF0fPd9ICDT0q22HkVHbS5ezqjrZxbVu90KC4TUOtV54j
f5r2sO4XNp0y0OLKIbRV9VaxlgNY84y7CKdga02dloLuR8a9kUrB4pHwpaf9P53mASKQNe2w9L1W
0/gYLfdryL4sajipxbaexoX8z9lv88NV0nMGd4u6X4VW4OTciP2j6qeE5LEx3qVTaG5mWDh2EiiO
61JyFiTNMX5b6kNY4j4onpY10RHKFT3etZm1a1s7/2SVKRtNM4mPtd6mu0aP2GmqKY3znYrOqFn/
GMrMO+i9OiNFgD61aFeLrfX6eTsqY/Mojv9oU5e5dPjRmnqNkSlp3Qzbbhq1nRQerwTRa9nyXR0z
RL3o4A/DF6laru6VO/qf52t50zSQpFs5p7uisw990X1xox3klxtLH9PLMPV9uE8UWj2d/B/DZOky
zgcydGnfHmX0Ftouvcj1cnizy4oyErtEvMWL3VwEkt7i5ZIS6n23KwiYyoW1Wg5F6dv7pq/nzdUm
Zwt/5kUvPGhsJcZy4SWkX/91XusONAVJ5JBUSGkNibMvquR9zHXFFuK1I9Won+gl2LdVZd2vvw8Z
wnpFWzS/gOtPRJVtDROTmztUAd6mrkPxfLCR8f3dD+pqo+mDum9a7mzCLlA2xk8A9f1DALQYDKu2
EQ6CJqiys2nCEypRMskJetgXFirzf05qm+TyWirRIg2lbzOn3a1MJjSkkGfeJKU9XmQcII9z6CdK
iWJTlpj3gXRd77lbOetscZMT1qgskn8De21APBT/aVJ5Oyn5ZHySw9z2zs4ZmmB/tdW011FCVINN
lqsm22Kk2odFOEwOZKvhW63JeeejD4PjIhwW2omBGPV3CXhn7nrtAJ1tthXbdQ1ycuCeGsdZ1xCH
nWveRQ941Vwu1b1dDxRQephnc/jo4J3jD0qv/em6eOXxb1CaHV8+T7+BQQlKmEW0FVLD+tHQC/qs
HfOhyVGhRxyyflwCxCQBcoid9yYJXSYCVrbWib+udV3+17Wmov3mRbF26+rhxrGtV4nJWCtQvNf8
7lXXpi0gRdJnzzx1ato+9X3mfeqzcMlRoSUzBOir+irR65jEFbX4XHuNdmjH+VSwlfkYfb2ezFCX
9cU2maP3aWR9GXWl9hJl4cuYRM7jOPC6VyVGeJKhtO54s3NHF1pzkR6eLPaCx1i7k4EEhTDT08to
fo6Wvh+xE+0fkx7UVG3RDLbtkM7baQ3/OTJDYuhAfr3UdanlUg5JXGS3+TBaW4SPfk2f37KGSufV
eeAymbdUtlQ/PwRqCMgCnP6nMOvv6zmd7sQkhxJWpyN62DpkjoSReYRLPiZOtQAPJIpT3VajGTso
CSO7fSNbiUQecXIqBzgc/V2radpGtilik22JnF1t1xkfbLKASdVvo7pFtw9pAAUyBF/YO9IwmkWd
U62mdyudGO2ur4RhxVTvLUuHIrNHXPCg0D95qJcC6ZyU2YE2g+RQLdXUq3cK9D9GDQQNJb1oS5+S
sxdE+xUmL0PxlpQcV+8VJi9xVGnDde4Hx7rU4k1mvsloG5LdoosITaOvcwlTl6/B6O/2mvXV7/Tv
CDLlD+LsWn0DSZ7+ucpq72nSw6OYwwwhPmOgD3fUI/vrWKjNKVfLZCdeK2iUfeDF1NGWC/hoH68X
WJccnQ8XoJj47gKR27gHqExBvdLm0p6tMNkyJO0iw8wC0Ddp+jZN+lsIPN1z50/RrrGi6EdFI8es
w3+KEJx5GPTChtSiSL6MSv0oAQAoHcguAuPhOhN5wPBHpbEJ9nzzWzpn1gFxF75WFqz16ZjBD7Ng
VvoF7HI9iC1HeAV62/x4tXtRPRwqgJLkuRAH+zBVhoqAKZe59OmiF/W28PQUR3yZrC6oy0236FPI
wS46ElVyWsdAsNrlcHWLbZqDcDcPJILE8XGJdZ2yplBMFnpn6LV9vh6Grm9u+xLo0ps9AI10NkaI
9nZ/n9Jy2M/Nu5iijcZj0no/+mAs7uFK1i+1cpAB1NDIPNu8jq/2KjuKXSxy1i5zhqTRL7zbXM0B
gpJw2lFk/WXRd+td7b8sGiCI1edN5Dpbnc6pZU8hGxDLd+3jOCbf1y2KFE6Ww4f9B43C3xD9Ak+7
OMGX6YcoHskW/xrrLKtVYfR93QGJd93P9NWwA9Dk3sVGVpHSyevnJqWBT1VmmlGyyoFHuHI+Tzad
6RDW/IWEnftF4/5JDk/zz3Nc13e6ARAS/SLjmd/5sAmVVv2ptA+i87XMsSr9dY6vKf65CSKkuZNi
2mvDtJ2ygl0xGe3vLffnTQ+Jy0Pd9NB5qAG7rzCbvzcO3A/wRU7btIHL0RmmYkdFJX4AejyebHdS
jrrTFI+u5lXsfOjDMjzolhfysCkaPo19o3/7MElrawW2VbN4bGt4D9xJd07m4E0ZqhO8QNIfVDuH
xMqNr0k93qeTm/6RGAmdlLy9PcGvWdNjSkSoqMbXeujvJX/2bxFva/zHCJrY3G1OF/DO7ZIv8FJk
nwTo0O1VqltframpaQALPwugoghV+3aEY2uFOWSlAdQTNYyDMcJe1cG3eyyNvN8WhYna9oKEiPNo
XVTmtztZdAItKYsKhoLGTmddtNOmbh8jWgK0mNcU1Rk+BWqVn9E2YAeCONk6FJF64Y3VMJE7gWFl
ed0R+2KqYzU/yxJv64gJQc+tEysav2bo+21AjzReQfIRnGdbTx6aRUivC8P8jy4EMdV63vdpVv1d
ykZrjbBatd+EgHQ8kHYHu4lpoHrLp0IH0DwUZarhQEZukvzp1WjBg43MpcLWRWZTtKk2OpwPywM5
sHfFOJNem7LsISvhEhVd866KRwBV/3TUtsJeYnEEZNTWGUnv8S1eHEFcmmfdgIf4MpKqyopGbZ5f
8zuD4WSHkQK16N3t/H5Sf2+TF5RCsz/I9KnbyJvmew1805kGdijCXgPyPtrXqQKeT4nd49R2B0tt
nTt78i1nR7okOeQQKYIyQmNe3JGiO3cRPw/0Q+hVprTenVKdJnb5yYBZ7w3Q/y/dCNPH1Q43zt5M
k/DlX+Ltxa5HXgGysYGLrIDeI01q/kuXnKSMVTeoN5SNLQTtyF14pTZuTDtrkYytjJeGykvdkoQk
OXAf1l25EZZNeFagtFLgO5ShaZv/fVKlmYDz8ulCkqqA/nY5KPBUAi9EP6Od/7YtjhiZMhRhBmBP
qr2fYDcuNbc6x800PYbLIR+tfVMWsLsvIzkA+DejhpfOxeJlnfrQUSuWEZSO8HGA7EMSObi7muKx
zu6GXv1NTHKwO684uarerjObqA5PeW39iURPdwf3JzJG3Zj0iIMW3RYidIsa01CSb1+M4pFIOVvD
ZWwG2Z95qqrgZZLxzJZJ21dzP2wEa6kNdN/wXo5HxhIjZ3KAJQ3eguR8NUPfC4Cz7LrXCXWDxHY1
qw+J7iBlpLSewz1Z0fnNdbW/n6rA3cWJMX1u+pA8quU96ipYrnAsYQ+1NeVOnPOgqjRUIrQuXhf6
pxtEq/2teF0eNRd7cn6ns3j6bMEF/YwcQFHXdbctauWhGuAWk8jCoju7mnL1JOvoNf86jTVMe/Hq
TTfcavS7wobJJwLHEX+K9fJWlpUIkJAQ9inVk4yiHCJKtpzVWVYjZ9VBYl9N0GjZ6I2a6OFZWs82
bA71Lz7NrBQ8ImiiUCK9GfginwxodC90ZXNrroPycwU5xkYdUGYr+KX5JHwC5IKanRrE400X5AAu
lpwq22ltG0VhBSsew0wvQgMZezO58FCCr6U0abZRTGcXt7G2Tf3sl8DQQQTAr7KDmleoAC8lOGUp
wflLaS4lB+T1Y3svJnHaDQQ2qmcOB4kQh91B5CTzxXZdRLM6MLpZdy92tVEGJGnQzKJfXzvXXZXf
lKH/6M+KCfWXUFoFmQ6RlQZH6uzHf2Q8yyFXWTxh43GKFkxysNEO3ogR7mbC5XQNhboy33cdZSnk
qXee9xIW7fRwTQFMiklbgB8pN5I4EEfUmCNC2E294wZrfBJHqjfUvAvtBYKM9NYpipwbn6cfzazz
7ssWXYPMihBU8Od5q9ZO/NIObrFx5sz/vXKr+2EgIb8Z5+8lGz5+q0VLB0lf/ZmY2VdrSPLvncKf
lv7l6Qv7gWwX5mnz2PUFCQHT0i5uOM43U+B0t5XqDajy6v+4cjGa769sLVdWwvK+nAryLEX6naL9
+yv3XfI1LjN1G+dmj/R3foDEDDbu2VSOZjEpvxsD33OvS3TIsGt3D8W/d6bnv7+ljq4djSFWPyUQ
mm2dpiq/WU33soC2mf8X1EZUOufkd0VT1Jegd5Kdzj/9pyD1lSP92/FtlMTNZWzjeW95c/HZCX0I
o0NT+4GQxuvH0PgYih8EPzqDJOCHjzHN3j8+RmS6xS8fo+bF5mLwnrztRv6fqwH5CooQ2WeoYItH
o+W2soxMT+UAli93pvxeTLxtNTuvMbqjDGV6OINVkmFrjOt0+rqdZrtMpTGAHnNIkZ3ZjHa9EVoI
xGvZI1stgAmt9YyegPXcB0sSBhGkO7HVQbCgfheuK0iOn0EYZY+2/zodSTDqiZFFNsHs1HPXmq+H
ZjlLgL/bSg+6dBnZUT+TW0kNEqeLB3IeVHs09aTCUrkTXQdTI7tACWQ+wwYLh5L6h5hRF0UqZokS
nRqJyudpOpeV+sh7i7+NyhI+zGkw63O/MKjIQW/7nvdjyKAj6B9PVwfSCESrb9HTWO+L1r9BrrPb
GuTPTlK8SxO4r2CYcCFDBWctXjivvZMU/jJ9Ro7XhV7W9v39ChyYhzDc+P7gHotIq42diL9rixFN
Bfcowu4iFi9n4tVhcdu0i7dqwc50Q4vqOiRhD3NofNaFpXYZTbb6WShsxbeMrr4lUn2L/HUeAsNr
ZGnUBo1kwML8wZr2SQuHkrwCrm+DYhyjEp2Q5WVRSuVyWKPN1qDLl9L89eBNyrSfSt5+h9C+iU3F
AKQQTd8Bdu3K1EtepqguafXDLty0SeTBZFGlq92dFoYx15++L/ZrvKabf/L6NnAPI/cyLoztcmgT
nW6RoYtIt2G7eoMlLnPaGbCD7BbzNAvvA40HV9sOdFpMzvjN8/xgNxqZfivVHaf4NM9T8/IhanDi
pbZ4m7KDf1T4o3WGTeHCjRxz5+YhBc5FmHUwmvGxmviTSlmj19mzSXltNBTnMTVV4xmWnb3C8wbN
FKs7Kyn7NVGq0VON1zk9pIlo0bFB9iUHmh42d+JtU+t2grbiKQhCU9YQc4+06DnMWEOWNMiDgUdK
sk0WFgkKVl34XE5VBf0OQKXKiMLnAuJ+yFrc7TzCPrutjB5NQ993DpVpv3oTttUyVUz/Nn+JEKdD
g93eQpOG3oHaacvlR2lWAnOnMKszP0qzcparVlifxTsvlXHxUh0nOITf/OqV/yYZho7+fu6/Bcv/
Gne15Dzc5ZEzbnPbUz4rwfSPs2nUX23D29mHOCVGy31s6vHY5IlxF44upDvLlxYcxNNUjtOz1bfG
XdlNKaqGfDlr6L4Ndi/v7PJl9v+OH2K4QOe+GGx1X9oOCSJITO7mJtTvJr21d0jCGxuxXR3/NiSX
oFcbmXd1G/ls79oQhewPDm1ZP+WJu2tdA4kvRQsf5JAV6Wf6Vx0Qj3+b5AxeN28Lp3y6L0QvU4xl
3ECbYrtQoP0aHYWA3VP7x9VsTEF0vULmFK9XcCywWwtrnLfVgzDdy4xrsK1kz8GQnRQFlk26l+JN
lY3xoUXlEy05Vz+1s1rdq0ulVwkz707tgBgslV6etM1TQ84JmYUK3dYlQhxZY540esjWSbQXd7sG
cbNJm/175EjbjZJ65W9tSTnS0rPwLvP78gU9stVeT6gUIUhk7qukrn4reVfVtKJ4MnIftqJsAmm8
2PtlOh1QwXV6heTqc2B3XxG5KHZo7yXPg0q6Rc7ENiy2abHJ2f+bOKUgvZCrcE2PY6htPWOGbn+5
o1nHuZ/ab6YeTneTCmZZrEmaadtx4I5Shgb6FftuhgTbQ4RHgSDvUDexdhShi9kx7i2tUJ+SbEw+
RY3+U8wS5UauesxNc/q2RKmeczQy8DCFYj7zrpnfaRY3Aerx1rPYijDcjTQ5PhoW+iQxQs07B9T1
USJkgjmR7lwEYJ/Ftkzobdhb1zyAqwcRIL5kD2t3+AJcuj75fa3vwyX15WC3Wuu9vWBb9H2J/zf7
MKeoz1b+JhzD7j7JB/eQ6H2xL/Iw+wKNoXGDLqW3Df02+zKENU3LTuBsFI9hPPskJUroMSVYM+Dz
6bPhXpxJGc9PCSRkAa9OAzpbuywo9M96N0SPg9MON31iuyppOLu9LXlYpptBC/yTaRw1q2n6n+JQ
Cuiu7jJ9bG/XcGT70JtBhAr0VAULy1yO92ZUdC/tzh7N4UVVmhbBqTHdyDAou4VhUkEGdvGiSloi
rkAriwyzEQWzwBqeqUx7j25nX8TMbxeGogCQe5nULOmigpYhBHMjXkebvvvm1B6SlP3d9XFLdiSd
NhEZErQA3j2G5Wl7ffj6435p6n0XIL5QFFhwzsi8rM9qmaiTg44gQzqbsLuzh9SGQ79U2bJubJ+i
2T+0XRg8iKlTXfSOw/qn+MR0nXS1/TqpHefqTuuGnxL/fzsp6kCLwfbAR+salzypMz54cQDUo2wG
o/ox1cGdEvO2+Zz7bfE5T/y/tOWtq3LqaOPyMnmBTtBYh/avQ/Feg8lYNZfrcEjoONPSoNp5ysk3
l87i0XDnT4wC6TPu/3VkOHm+GVK7egISom+tLNQfXV2bDshK12eI4PrboUEsx3Pc5oH8srFTAEx8
mSuENKaiqn+4VXhqNPC2mwI4N/wECIVmxg+Ud8Jvtu7o24Ry27pkryy0j07+uuQwA1jqBut1SVrK
zwHf3ahthm9KofdQM3I20YO3Qedg+JY3XFPOhsX2r3GFMUMT60FYuh3bLDyINphPWuViO1BcVBAn
72VYdzVC4ShyilKYaIaVme5c3uwiLWaTwOBhnMS8C17cHNngDSemz/Nng1THevLe9V9iVAA/t/0c
GYegM7pdODv+KfK86ZuDnHU3FOXXRiviSwpD9GZE1+ObhEVRopzgCEZn03Q2pd57N3Gi+8eQZsUd
jcnmPhpK/tZlOnc7o0jR/ZDx1JodtCKmuR8RFUIX1J73huocwTL99K0pOAlvPaCr9kHO3uxXk9hn
S1vjheJeTNYCGBmx81QNTmIXkzj/R/uH9fmOv/s8v64vn9MTRMfb2oNuHTy62g6aYpt8If8+9BDZ
Tnr30OUJvO/V4FK6yOMfteH4yR5sO/mfuoNkZJmwxhhzjNBL7KAKE3OX/udSV8vbcuv0GEpfe8xQ
CF/UEMzCWr5FTbn1NDc9iE20EzqYT++HVN0YvQ4vNo9Swwy0E6VRdcWNDW5qbqzG7S4OLPNfosp4
fQDH5WvYCiNbwry26C6whthfkr/D5nb8x2q/hsn0wg/4E9t8+42ZjTEKTA9taaFJb1TOY9RE5iNo
z4H+Yb7ohXpOW5gtJLIxjfbGtg0XrkSdTckSX88RVIdhDdetxEyKZW/qBjSdTo1ljVmuAPuy9e4K
6m4NTwd/PkMb8UmiZdnR475lrMUhtRlvRwfUiukr2U2KDuZXtaQk4Tt+cJEhVH/HOmujZwVFuuds
MnbT0uOapIZO11NTbGQ4z5pxAxmzunrTMQQIM+b5jXhlyRDBjYsMlyWnFE4+WTKHXiftgvZiBT60
KIpHsiLc6pI3WQ5NnQETRw7uLLmULihnNPGi4CBDLQmHO11Fs6ivwvxzQN3o2UzXVIoE1BWUz9fp
TVOpW8/p9lproFIYxN7jWNGqpi9qoeXQQzvhtACNux72h39GDG57V4886j9EgJwiLb6UPP5lDYf9
+26MDPTheWfJ9D1IHFIqtmFynBfa/T5WDkKkv9pWP6T6kOxXNSywVq5oR6syqUrosJpSB6vOjgwp
maxDQdgIpiYcrNV0xdS8TRK0jkS9mWQkoW8TddoRzmFAK3WsFw9dmtwhP+g8Aw12nh1d/0obV32B
JNZBsrxy9+S3x704W0fxLhMpq3ZxiinP0/vCSXVYaZmdRFa8p6W+Psh0V200dqL1j3X2MgkpjSPw
/uiTmFS356UK4uejfIKxd7u7ED3gjXhlDZ0aXK7q/aOYhlKhg2hwkhv5CKhrV7eWbqsAQP7+RJD+
oPqlPImlVTNUn+Yffhz1J0nANRDkHueqK9cE3hAZ7T0P2kdxypeMaiyi73H4KF+wMGlp+/h1epOV
5S60deib88Q9RTwHwO66p9arss+WHuefM96TjDEZH4LK4Dtu6ebW0sPmRpwgpOcbA6KErUx4m879
KoPEdXL2rl3E94bxLKAJnYfQDkjvDPsOfPdJRVG5HsboBzS4v9sd+j4QjXinLESN0UlT7TsTxS8T
p1Jxd1YMaCbfKWqsn6wFgq8p1XRDWVxboBfNI3Vha+OXdXpwYS0YkEH61iWRAdtpSgUj/T+sfdeO
5Lqy7BcJkDevpfK2fU/PizBW3lIUKX39CaZ6tXrNnn0OLnBfCDGZpKpNSWRmZIRSklJSLsoOZK35
yf5vf+QML2bQJfyA0mUJCGsOpIKK/P0RA2y8tAmtFAmNZeBTsLCjSKAnwKpZpXiGD0MNLg0R3UPF
K7p3DWRZsD0OdgNkbO/BEYCYv4vSL+EHZ/Iwo8y4k/zbNDpOFhZB4ir68F+RJ9wsdBQ7cKeWJF9a
g5Z02g6afeoO7WAieMuh3h0NKHpTJzs8l1zI+MX9gbqdqa8TsMI+pzh5YNvyn270qhgcKGgHZf9X
t1atRkDmDzd1jplXIzvdVOM2W25Kq/EBjMpDLgCcgDDZrp/y/ARdsOJUGpq9G4FCuCWiBoy9NvxH
HiF03ZpO/WamyVuaiOZXm0HvLvdksrIkINBdUv/iQfs2akn1VrZVBmmc3HscTXyZGy0pbhCoeL9L
a8jPd3HtNNsgD9aB/vhra+nvrDFQmhYnYLaII+aTGdqQM63M32w0SVFw+LEBiY3A3xSIvT1CJKY+
OkjZQJjHsR/JFrMvvbCHB2HgdRA4kB3uJnBhLf6QvgKkkenYpXZGdz83r0M/QbS0tu+cUbpHS21W
XWA3tkY+ZkhjT+yGZLsE2vXfxlk8noyW8sw29lEy3/9Z5/pZB8vJcuG5xmwJ/rn4l0+dBeNL2rdf
aY9Mu2XaKI8DxOZZpB/ILgL/llg+sA/F9MZjyA4s4V0KAyu7bULs3HbjLVUejOKliaFUAakIY50i
zwjJuWy6WhHTQ3Jwgpe8b+0wqVCs3rG4CNmkx9spdeyrBsTt3BiBmZwDZm+GMkJ4iwbIRUBuKazw
JduSbUD931p30hjCdJzdBgG6kN7J5bauGH5/ba0hAMnGIzaN4xew53qQqHS0I1dd09y2gfReG5DX
nBwf6n2J0o42yskLOQOF/+RpFZiwml/NaGlf1YWfN+8XBvhxcwZBEMdAdrEyCuOl9ft+nXBm34QB
bYG8S8sjEgZgdIimYNOYUEXIjKgKiwbkO7GSp6vUFfeB9gaQB33dQNIvk7qx+e8+5EhNloHtJFHe
y2J0lZTfqqoPcNyyznTkHOpkujO16UwyZHlmjndqjE6YNNaZ+G9Rh9OPsf9tHvhQwHIv7a8dZBlW
ID5KHhMr8rejD4yNAI3hxcyCdMNbZrzUGv9W1hJq5il48LCr+wG6Z2sl1STN/GcSwLfygoKeDMya
mv4ySTlPgqzqPKmrEdAC3ESLhvyUto4WFpPIQsSc8lMcSZC000gfZeP7JQ1NuY4AilNOR0sigVap
sspaQyF4akB4HVpg6TmIwKChlax70OysCeuGJV/HUtw8B7Veq0F8G5jf/0LJ1O/Ed/wXr7DAw+xL
+5Z7eg7dJ5Yc8ZttLvlomRtm+96jmbHXNIp3k8ofUSPqMQC2JkHdOPULC+ni3JFHgzJQn3w+hhM/
GY/U63UozvdjMO0IElRL6JQPHSJ6M0JIwYdAyfJ3G3PBQEGi1ORMfvJjLqGOaD3y+6/rOR326H7e
n8G/gfIU3dPWS4RlsPUnsKQDc6OCNJUNUGDtuKAqU+ho1dCkCNpOm8U2ZcHV0L62OHYfUz9ocErW
NYnfYbyeu1KU7m0UZYbK3TRAuADESalqaABMdtHKcqpk98kbu+V1NxbDZXF2PEXsnTePn9wg5J5u
pFN24AJ/BUFMcGF141irHvGAQ2BFr41pRteR4dyyBvx+61pgIJtdUHM1rbI00vB0Gcs18EQQNVie
T9IsGpBZb+jB1JPdHrl9rYq+XAvlTCNRgQzcSmcACGZsdv7j4Uerl6ZlgGwRZemK7dBV9IixWaEu
ky51Ij5chsgojMwGqg/YDDWFNPA++SWDUSdrcnRSA+VBVuNZB9MWs21ewRqbfQeZNjtZlU0JuQnD
sO/SfGr3TtoXh8pyxtsEIUhoxGXtm4Tco6fF2i9ftHu3Nr2vvVfKkCaVbtbuRWGAeSTg483CkvOk
Uncv9ESwq36PGJE7T4qAa7sLsnFjQqFvVapKBVdVKlDTyDZE0Cq4WLYwgKtRR3twbSSgv0LpAQgZ
3/1wagJzCWta4M0R8ll9TNbrVOygjwZ5Y6RzbsAMy1uZi/ZiulCoZ2bpQnwHFCh62o3HOtDvqecq
E12Bt6TYc1eVJ6iptAgNVFqcb/UG8Dsv6qr3VYKi6NcmRyQ1Nfwo3VQ2DpoyN0FIuNwKuSV8GiBo
9rSaHLN9lGXsykCqsPF9kW7oG1Wrr5WeVo9QcjPP1OuioL9ULQfvH8aoCVpdbFwgLjZZHbzbULl6
H9WaP38XUVVbXZrJupE/fRVBHs82cSLazbKQiNidBdniC62D4DDoN0YvQ5AJlCqN4r8y8vQ3E5l3
5wwQ72YRWOvJzlzHC43OME9dXMlnM0t2/egbb4UwoGRddeOO3HKk0AsDB/tuGszjf1t2MrVm5QrQ
cNGyZSSqo0WwwE7j1h5Vg9GmdKZ+Syxk1M0QW//UTVSXKMv0ro02y2gkEJTQq98xXgvPAzSFjizH
T0ldO0G0vHZ9FCKo0cxRHJFJA1yi6uoZsIdM0fRTFymD9JI3fT5341Hol7jRfs0rIeNxzeLqG/Vi
5jjXoddfvGmanvuK9TcNOmI0lhhWctcVwZXGJJCLd91ogTMAdwSjRnuPDdY+AsHKc6pNGjBF45bG
ysE0HlwQBtI87vDucezTkMaaKU6f3PJ3g/+8nciAdedRNTyKsspBy1UMJ1eROwE2bO0z026gpQO+
qNkF1TSt5Tj31MuqwgQGMDW21B0MYLirPLhSjyZV2KCvECAYTtSlJT2f33t59jQq2pNi6PIHTUVt
qyaxd9hgDJC7SZqDRO3+lVyQlEmu0KA4LBP6kuk7FAIAQaEWoYaXKZsXict2OFiALq/AMBEgld24
q6wNgGZubFtbmZqTQGSLBWubT9FdU9TRHaoli30KeaOVTj6tiTK7quFXGqWGnMdjFcTu3eyUd3i4
dPgfmNfNAzAl6U4e75dJy70qdRsjA4VtkFfOGgVXwJAEsW6eHPxyPvYCpUiB1qb+p7e/TMdiwz0E
wZte32W8GPYuqoUe48T5mWRT+aPSA2QOvPq5BF3a3xzyznsOxrqZHfDiHfbNiEOXWqHAYenBA4/M
KnWhaV8ZcXPxCs16Ndl2isr0tWlle5VpDJy2MvNKJLscwPEtklHW6zLpvYvdeoZI1jTVp/nNKM0A
35E0qVHeB3mkTw2PAHhLhhEqvxjo1LuVriDz7l1x4EktGazJEpgm9jl5Xe+iooIanmMHkHUt2MZh
ZvbMSmwF0z7uf9aIVWmmbf9mSGM13pi9OT2CGgXw2ThpcxwPsf0+Gk2HYjs1PYLYzTx98vXuGSmP
YZMV2O13CgvhKnwE62y8Lj1+pZ6ng01h6nMWGqMBfIca5b54H41jlMu3Tg3ElJr6MT/wZbXVAzCY
pqCwRiwAhfCDqlEpLNCq4AvyiLy9D64onAUGz9S/cvFE4xG43damFUwnmlioiT0Vt0zyqS3S8eip
soq296uro66oG7sRvqfRcDYmaG2DhQP8jG0tzuRGHpMW17uegyz2APARD32nbJHxHLW5NiAqsnqV
Grq4Mwa/uQL7ogHNitSpK5oa/5+NEif9Z4YV58E9CAHBYV7YPzzmsxO9nHiXBlfIoO36BG/6sDPj
YQsmvW69bPXUBFcU/YlMAjR9W923AJJGeJRlrvwaFc0BxDvaL8MxzhAund4YmAVCD/X+N/BmaXuH
68Me5aVAbapJnoO6xUxvD5NM6tsU2dUqH6vkUqiq1DwFPFpAEmjufdgd5lRsXYryWFngUlxIZgAL
ha6Pxj2wq+rVkQYK/Htt6sJGjt+MoOTK9fHSgiHtlf9uhMFfY1PG4MgFK1rQBtYrA//XNjOE3JIT
WFvf55hua78aP+y42Iu2Su95ayWPZmkBGF/ooK/qsvSxYHV3xhPnjQanJGkuoKi+VNItztaYF2so
40JgUXUDjjfgii6pibQMjzA1MsocIx6EO5VQj7sh4+B8BySuuLdHr70WwI+u+iHQvySd1NZ1a1YH
6ubIWEAdUzznhjqCAWe7SsAM8yXKWglshe4fvMTPTqg6dUNsh1Y8Z+xlKuPkomtjAAJdwAAgJNuv
tdqPj7XqKjem3PS4TS6IV0ITLe6QDAMKaw0qm+RI3Q83Q60GsBi40QhUMHXfUdkBhq2m/ha4iKmr
iHmmdwJIK+5fZVDVZ1TEuesPD6QkUAKQCRG6yiPqQSlPHtAkqr/F7fsa5KFBcQ5cROBIxgNJf+iR
TNtMLWpAZN0aDyilNx4KFmw7RClv5FGmmQXEQSBXiE6BZ9fL3GmFp814IGfbQk02GztgrjCVZnRq
TYQju41di6kMG1fbysF5M6GpdchBx7TqFTOMM0XNiboQqbGeHc7eu7Ec022KUuW1bJm7byoIhtFZ
3cVPvWe1SNd0kKdR6tJpfXG2exGdENTJVpTV6u0eVMFZNWzTztcAUi75kdmWf9KB2pqzY3kESi6J
DCtNIDulzrpRprsRGKB5pWXCn2siUgRVwnWeYNtjFgC6JeWQ3wU53mhy8u7bqIIJGIKTNP2vi2nI
XEgi2KUI477gWeglJVtnWp9v534TT4qzPLUOc9+I8PJt6+pKS9Slm9+NkuN8qCYDbzevX6DEFiR1
8likpzIW+Rm7nfdm8jOAff7sJ3UznMruRHaa0UeBBRpVnahmrKunwObTEEEw2EMtpRVp5opsjhrA
n78OK4CiNgsNCF0hjI40KpB2SVo+Ts7oPEkGmMyY3jjTnCeyWNp0AH0Ev2PKNFh6u8oa7p3Io0JG
Yt0xKKF1WudiR4VSSdaCQ4qmJpCSPaIYK1hRFyWxxvX/uJNntfwuBcSlQxY+4IWDSumpLU+9alJp
oc/HpARmaCpPdEXDtc0lyIktCd7GjzkxudM4eTZTAz6fPy9pXOuGdgMprXRnF3G+Jt3wQ6mqwxr8
n6zNThcXDgD+xSmKfF3opnWSbv2LRTk/G4K/N3Fm8zPZXB/8eo5dnGhwUh4cbA2Io3240IhEBR0o
ncGrVmr3S5pqGrzkpI/tG/uoLLeRZiATpamo0XpQVCov6pErTZySfp44Z7T+WWtZ/t9rkf3jjsta
5j93pJXNqrJOqMXG4xMPozZH5S0heP2PLo475nPW47GyjGI78blLo0iIJ4XZXWxHExdpsuiAV9ux
NzMgdsg2X/oAqBwywziSjZrKbVDPrBqUGYCk9DXpcYIAbxfzxmcN8Hs/016bvq2/V5b/6uMf4Tuo
oOcL4Enni38N6ZH0XiCVcVTDlZr5fyzx/90HEmCo8gJ/98bhjnNupWuviOihTIpk20GndmaHsDwo
uzSN7lx7/Mgvpv+UTqb1+rdJkW92MzvEf06SWWO9xpadnkWF4kteavKOmj71CmhlhotlQiDuzk3V
hjxPlOirrtgsq8bYGSnOqK4wxk9TCx5qUVtH85KDAa4OXaqghLqDiundtVFi7PIIRLBks5GhXHW9
V4EatGo2A2rqD5HHipdRm3ZVawLUquy6lQeLXcT1u90DY9uhBb7uxalxhvywL/7/ttct6tcoezUn
vlT2CpSX0GQe52RZC9raMw+6pyV/VgxmuxscX4ZL/kwghYkobOpvl6QYt+O3IrbliUyzPQnrCBVl
lHObtCg/J1bztNya44Gza9tkDJdlumj4vDQNjEYxL00L6aByvuOuGU4GKgSZOyEwWACSci0a1w21
jpWoA5DRdR7BE2o8oK7luVQ28uvMCAqKQJDsaIV5Li3wsYoAuw8KmtSiHw22p/NKi2lZs03zHd43
3okGgQN7yJyCnweU8a9l6WHHrTYy884DL75mtJGaVSYfPNP7uhhB1aW6tF1xqhi5NhHlJ7K5PggO
AAq/0eDsptZ1kQrfLrbK/L0sq43+52VpUqAhmJUJluMchW0QLTuA0ZoGqek/lo0Yjgpjg12V7DXn
0PTY2dF+xo+Bg6Au7Weo6/qDQCESUhNLl0ZRy4bvS372Y5x6BlQQ7yI5fQt6HIliTx/OIBTHHo/6
njLSFTVpVEEiNu92NDUCyzpeG2oK9ZcVohoE/9bQPfxhn1f+dJOxCNKV51diixDHcJBe/Gjag/7V
gxBrEDnpj5JnQ9jJzL9C8Lc/g8YD5YRjHXwz2gs5OFAlDmsPnPKtbJpLBR2RNQ24OwsaU9+h7Nyu
3VaklyCJy2syAXuA1Fb6wzWfhsaYvlkoSl9Dx7ZS2+ZohxQxYg8Mwp14545fS91mqzS34ruqcu0r
DeAIgNoKNaChxG4eaDTwL0cm6ihke/SMBNSKjoJASSYeyCZ6Byi7cRgfWkQGt1asiVtUJObN6PR7
pja1GVJJ1BO9lmw1MOZDERgij7HnmUdEVQ5U1LIUulAX6s7OEeTn8yD5k52aEamlo5O6+z/talmw
Q2vH2uj3n/yVnW6QT1pyQkHOPPjHdFTvIn+si/njLfU25AZIZHWammK3LGsCU3/JfBG2GpMX10VC
RwKTfxsivK5RaJY+sDwA7LeGYoPsgio0bKN59ViHMj7RFV99HygAIaofQQ7ypMrlv7ldrfO89KAf
+oBkUIZTSsHCJrCi30idAcZd5N9l+hM1eu2zzfm4SfBoPLd6VZ8MZFe3k29jUwnygVVc+v0Py4xD
bSrK3+DgfuHOaL8GmkRwH5H3q6vp+qG2Ubrv4Ux2n1X+EIpeN76O9nAQrlH81r3pyMeg/QrQJgS6
wH7ocbZKxDA96maV7SK7zY+tx/Kb7Sfx2ggG8RVI+t3Y5MUvfUy+8CIbXwYhR5w+jeocGNw+45td
b7zBq189jnCgcrX66ZB6fnJqu9QJmzjjoMB22Cn1jemxZ8YjeDqcr9BohppTZPdn6Ic1D6Bp+052
/DCIygytuFSgrbvvWAIgdeqvtQDFdSDAjK9aWaWX1khw2Les4XvnbNwsrX4AXAOZLOVgMnfcoYYy
2WRmXt2h+KW6qyMUeCHg0CBe75R3BrTX/FVT4hNPxY1MqOHSkJkWgZWspFbvY63PtkKBPvCn1u5N
v0hXCBuLo6Xee/NAhGqBKarvqJe4UX0pzeSyTCpqvPXHJAWJ58dCFRLGa3yZsq1GEBFsqN8XJh8v
Mdiq9LsfRPY2KT7OJufjqS9XlaMo32bit7klH2o+9RsZTycGrCs3/CMkbFaOCxaPurCuM2ZhgjQG
ggPZljAOcWWyCwo0XmiQTG5iXExrePdnQLgjTRY7J63znZDoKOy6+1KntvFgImh2/ot9aKvP9szs
vzgFe/dvAQAKib0C/zdfgigzH2SMaqo5klVFA3vnd0US5Oy54AYlTAKVqpXgX+i7HtwTkX2HX0z9
PECSad+jhHvbj5bxZcKDN+Ze8h2vMNCnsFw7j9yZblCp9kGUgYJkNRM53fpZqpmsRmAodpt5Jjk4
EYrAaKYFRMWNZxAd9/6ZSffUPUAUaaaT+PoXBvAROWCnh9qLeFPGnf0AhHi2xR8jOIs8Bd8wxKv3
FrMa5AUSC2rhXIcetQV6VcvMf0C6aDs23hSjJjHZgKPL+JHZqCwEYjZ7cSZdrANTmLdaxNpumIb+
6Lb9eEaeHeLjXt0+tHjMozxvqN6wjXiKcoB7V8nDxDswhjVeo1RF7Dem6VX4t882ces/Plvc6J8+
W6ppENlVtV9UupVIVobMSvrjXJylukDN90cq+2Km9oA6EnZoRJ6LFSKroJCjcJ3fee3GSsEYMBtd
pG03vky0FdLYFU6tvbeVEDMLExnht05GVqd4R8fOeVIqXlI1Fde9LYshdu41cmdJrzpqgIRchMvl
ha6o4VkNhrLIddfLQNtG31OmR6uy8+TWymLr4HtN8uCPqqRtBNUvkCdnlHg2r+Qx2paJ/Kb1jOof
EUKPPT5KPEqsJa3/KcY/X5LTBCdKAXhZ6myFTHDsBxvdiOCu4/moQYmKTatgxcxi/crogQwcAAt6
ch1ApO18+kJukQ6aU6dpEIEbcNZI076/9sptiFHLp6b/zU3im7+rAEWEjJXHn7uy3KGUG3k9fPO2
ppNMu1J1RdGEGXRDXvOq1Y+56UJ2XJv0N92Rv8Ys8O+QaJY3sGmjYl35W0bghox7yFypZUte7ch/
zLz3ZWvEjfdTicp2UGuDYXfrAzMWIruYHuhoS91Gz7LDfPBVo6jYSD91EctMD1mrIxPdorrUJ+Bq
nDrDyjAGZxNUgX52CO2Kl8TgblGecfd+R6jTnOIecZpiMvszikxAL1GCqPoMgc7I3MYNisprT4ot
jVOjeem3zG3MnaxMjhoWNGkVD5eatTVK+QsHDDK+K1dkTGv27mO5nIcNY8j+Km8a4F4swX8JpYW8
QfIWWuv8wkUEMCH0pcK+hkSjyIHmR+oel9h59VswvvUrH6FJuSJjp0boygdS5lC33m2xN4YJ6o95
lFtrowHQUGJn4OA1fmL0RcNXKLn0uY3vHF0m/mNjFRkUzhA3pwY5qkIgpPtPvwe/UAVef7J8mkn9
KU8NaJaHtNYyB0JCCMWrxiw9a2PLwi2uoAfrtzq4wK+NEVkXnT8bCu5FDZnpakqEFbrZWG1S7FQ8
nEEi/zzFZUguOdnGoOqg35PYm2WFLtWfcTpJQNPn82qlQZXsGKiGruLc6SswKbgw4jwXbMjaT50N
+K7ycjwbSuds3JMPmWyn/mc2Lbn0yYe6dV06driMuIZXrw0XgpKdQMJIVOl7kyEa2aFeHv1C+i0I
h+Jfs62gEXJ3Oq/eDqX2myKQn4KUeZpC5ScBeXoPNPsZZ8fP0cw/gps02XfiZy3VXoCCti6mBn5A
YSUjlOLH7NKORQXuJa7dowjNDNs+MRHjKeIVGCOrnzLONwApVsB+pBCucaLkF8/a73Xs9l+6EXl7
zU30B2x4fHBPMh1/xzo/4KU1gAWnQzW/l29cvFzxfXAq/C4yMZ7nS83i2tHosKeq8haVRGqEGlcA
mTWCFk/iNNinJor2QIfxBuDlPcQ6u0d/aoIzigW7kOwaB/li3SXtLY+s6S5wJPYvakICrgBkjGrn
ZKO++MmvIacr9Oo5rqduJcHId6ZmFFp51lWz2KjLBWehU5jbegIgXFTswty4fg6Agn1gfhTqZpcA
17Lu3Kp4dmRfPyPyCnhjwx/IMa6LK1BS/o16Xdb9lFU7zotArw60qkWC76Fas1YHWjyIxIG6xeRM
a2CB7B11e79BehAB7i11xzRiOI11/tpSNwVXaHpAdsMKaRSZeO3Y1qC3oFHfHdJL32OHSqO6NLsb
Qgb3NIita7pqnFHfl5pmTWBbzjsUZHTHHpsDhJLKPLrgfyu60JUmmi/gyxZ706idaWW20YAA/Agm
eKPEwbCEMrO6oiaGKsAxStEs3b/5LdNoBrnQtKX7/77Ucss/lvrjEyz3+MOPBjwm+GEwHqMEIssa
VELqFV0uDYg/nHVtNXIFoYTitAx4KSjp27r8Zwr1l2Ffrbh06erPGxQ9MpKGB5bD/32ZpP34YHQX
+iSzcbkrGd2uteuVaxv3E09xdlMfYplC3dmFLmlK02SvUN5sD5qV1nc9pCEdpILOlWLspKYZHaBA
tKgJR9N6twm6yvKtBlGjy6i+AcBGc7bteI5aiY+5NKPOgJaTnnlZ7JOO2u2pwJOI7roMjKDXEa7I
r5WfYGfOk8Hd5E0ahPMdPxZGlAqF2+DwFnTvglc4JbdGtp6XoskJfys8kdzmpQpuNJsk1drZJdCC
qwUSoh0YJvjR5To/zldeMbxf/cVGLtK3vQJfbMyjpvq4WmyuWmZZlQYWWwuW0DCz8Y0HvVvw0Awe
uKkSMKlTN3Ly4IGbkNAWuXlLlEcLebV90jtDSIOt7QcPNeItZSv0yzxJcCgFoogHkS9ARCvOqptv
WVfQpLQ/m8m5aq7e/LS5d008XFSw+FHGzl5agJsp0KOD18lnAqQTDD1WWHREAmb7YiIPspftdEOV
+UofcSAonOwOBHr2fZZm3hUPpA31qNEmsDkXVv9zGOMcmb4eiLwmaFnouxFYDLwyPnWFrc7zrfvW
f1zlmfFuo6uhsN23JBmLlV6X3ts8Gu90I3jMOc/vHcfJ78F77Z5ZP53IBHGI/L4HEP8W4VkG1TwZ
h+Q2DPcJyJjuyIuavmP73KrFhXoyzfL7rqpfa68Ck4ZamUySgbPC1cz4sNiG2upCP9PzHbnQQMFL
FF3UKOIhG62ZtJATjXs7Xy93jT1u7XIJBuplvdgqzINnSOC1DB8fOKsn/2S7/T1Nox8JuIgWSqXN
p9WNFjS82fwRlh8hx4lSgP3rupiqqLuTgZecl0/GvShdGaBJRE0qfmHky9wuWmma6336qVozAozU
BF0VuVATTOAAYQYz5p+KFvWGAKJ7ZcnD5bZ6X/l7rQVufflJh27Qjrovviy/OARIwfvPi8Py6WTl
BLc6fqO15r9hIBsVdR1vc3dq7CMYNoQqphEHz4RIglaX8lvG+iezKPOnDJKNR0/XgdBVdujZWVrd
XyfswwH+9Nm2B5XRwS8b+5mD6I6cdNc0wt7Vu0tqOdpac+pyxSHA9zhI40X0Y3URquc2wbQFVgTM
yW1gPHau7O58kF71fm48kmkwQO0Vl3F6Ipsc4mZfprUezhMcM36Uxjbi3AATJyB62FcP2YEWBydu
fkRUxFhRlyYE+GfRXEPek2mYEEos5NDtaHFUm5TnzKp+0SB9XC01Tkjhxrf57r0lgDZL3Q0t5nu5
uOp2cyV/aoIs+1bnnnGmnsT2cBd55gA6EfxAkybjeyBV1jRIphoSmSu7i+SRuvnUWHsvRbCOXOgj
CFTG6dMjGTQPGi9BO+l7+gCg9dCPMZc4SuJMJdJXPbWG+8n2+F0ziZ+RCIIvkHYfN1AEHPexRDfh
2hqkW8BoZkFwbroSCnyooP4CnkIblLhlf2qGFNA18342D1Dg420LvhDEaML3Ezco1PYzTm/B5udI
fZyGqll9AupZGYOYuGE9aPjYTRy9Uv461qvvnPH6qUGSbc8ZJH4QpQ2elAOltrEH/G6zrxqCnN8z
BwDIXNi/c6u49cVovvGsH6EHalb3rpUOO7815TFq3RxxilwHa6Atn/IRyrgVBDp/qOnQKLV/p5ju
lQgG41802kZWgX+NQkdJgqojT30NzBZGjuKzIpEv0KgAlzPsi5tQ1edF4CGNiIDa7Oai9p7cUB3x
vtqo3JbV0uxHREQHkDweQfON8g5tVY4/Sy8BujQwXyE73AKUaJR7Jvv8pR3ss9cYyXfU8xRhA3j0
lXumfqmNEak1a0y/f8wUBcQoaGbtxoBtW5a+1rIMCaK4Kl7oqordfL4Sf7H9zS/WDR3Pzab4lGfT
XGs8gRls/ymrN+fYnPFRcyb3QOm1edRDlmzjaC3KTD5ydORMqxQt25NdZsWqmpDYvTZD0+xc0A+8
mmUz81m5hW9scsvvDkAhQZy3qGc+K+ylYc96EGibgfai/H3EyVClBpiCM9bgUTYbYW4Udj5M3AA8
2G2S/5e+CDO+ilIenYIcsiOAyuT1tZwcJFwMsaYB5AnrawoNQWudTXINDFV0Wtyi0Um2Y1x4obRR
zSkA1DjxchieEmFWG7CUye3cnUDEZrsdPpLpDU9cGBMIXIszDVIjPBCGoajrnnq0msyN99VsQ7yv
FltavB141SPi5Zv5ijizID90Fr7RXanH9ILts6DsQupSgyAviDljdrXbAIBN5cFAIBbaSkqEbH9Z
Y/ZQE/69xt/uYrXQfm0GcE8mo908arlxIm6GCOqk+xy1VhupvhTQ6EtVLFrcWoh2P9piOukQf93g
4eidEhYnYe9P9pnltfWigy59pq3jVX0EC2WzjoGa+0JuUdHaZ0OPd75ZDyiqd7/TN4YxCFe0iFnc
97ren/p48Nd6nKffeXmpWyv4OuSgXZ36KT3qZVE9qok03uU1NHRMwIWsNHcPeYF1XGa6P2MEfJKk
F9+RLRXhYAfJXe4bBsRcJ7CMWvUEEeX83deBIguHHGO1NpA8HcDQC+4PW19LurJwVBUV9xEuwNU8
qq6s5JvTS6i4+ygTUg1IMXm8YwD07pzeRlKW40nUYxsBfn9v2gV4zty3HlLrii9t/mMk/bhmLoKu
9LcskiG7h7Kc0uC6cwLd+VqAaxdiiuKrOUk95HkmoKUXi33vDtpeR6bzJlASHiIvN721Up6JQzuo
wN6Z1uKr3haQg0T9hSay8qlC6T1Kt3EVdw1kQ/FIftIy/m5bRumq0nW2EVUHZiAbD0qUaJRH+siR
WxRnt+2+zZ9Y/ShuA7Iv8igTvodiQfYclM25rrXgKQPh0xFPFPUtFONXZS90vC3MJLGPrgeqlH/b
JyQyVrXB2j0ef/KCDb+8TI4roA9t17vcbNJVq8tsXNGIl6TTqm+dZFeLEbpmGnQQ/EAFtVR3sXl5
Me6BbevuB9UwEOsjewEbdWlgsdXMY9s2MoeQUG6Ed8MZ+N6z3ejwP4R9WXOcyLbuX9mxnw9xEsiE
5MY996GKmgeVSpJl+YWQ7TbJlMzjr78fq9Rbst2nu6ODqBwpowIy1/oGwre91xtuPG0YsMOLlGRa
352tPLu6R26tXukWT4/QMK07nQhjFc2fQmd8+0R1f9UKYCnkc4CV3MT49ewlUgfrenKLp6rS321E
Gb9HZb1GIK7/YmZB4gM/NZ5bKRHZM/N6rVPXWVp6MhaBzMyjJEUEChRTWSAih3VOuKcqOrhzFJk+
IU0BL9dighEtwKvr2G3BVp4JdwTiojoIAMD/xnZOCOTkZ29+/OrWerGmhm1jLvBILowh2XFm4C1R
JvBA7+qQw0zHjL8HuCuk5YjXwlOxbwqRnb2EyYOa8no1tLoF1xt8cbh5fud19mPMu+ZRqqjZBEGe
7cJMwCltnox6TDYc16NavCK0H/uBO2nfZXLcQkKQMOp08LQuV4ErrBUVe5D3rs5bB26LjZNlgIuP
zcOkA1D7kyjbIacBgiEcHu7hDPJWV7onI4h3Wjmrv/KsCGy8aufGaU7Fu1oxH5DF3nhAdA1XoY/C
wifuf4LU1Ra5XguvMLg8QUixulcIxtzqqEgNQLc3W3tpuBBA6HhnPYEG3u25Vcza1BLhwwrWEO9F
BwKKuK72KbZDIKSl4y2TWWEcVq2fnLoKH1zRpMduTIIlKXo7f9a3uZ0ec3u2Z0IEfgUt3xSmhMUC
t635FXobLTD/VnpxW2eE1gv+EKmIugcmKwgOzY/aUb317RQUjW2rVVdlQry6DZDIwt5w+sIZnHmG
dnyGXcxbPQExoJF5q6f+k46DVWhM4Bg0TbLlfaTWSHIgrycnPBeRK4e6DUghSZpuzSRrPlMP1UR8
E8Ocb4HFVra8Sc83Bhs2f1km4Xnky8CSEdLbWg6k4ZRTw/2MLmlbfSxSKyL+/Y6ufxn1v7X+Mva9
czdPVUqj3UzhtO9HJF1hhV4eBkQA1roy7QcNSBhsjvX0PQ/uiqEP/rCn8octpHxqUxM7y3AIjkCB
V7cxbVYYKz2CqUT3Gxt5tYkNlSP2NK+B2nnB08+H1JvsJWOv75zpd151ATGJXVbC3IeDed07WQ2D
4rF9Y2K/94MnA9bmXfbEWc3wO+0raNNk9joVABdHSVmcQILXK8Ceyk+Va34jaqPhfMNjK/n+PoZF
k/KNQLy0Dv6YxFoDwrhcvxe9eijXsEdW69QNw6MYQb0SwzOh3/O8gzWdCsaz5LI/Wi02MlEZmK91
cutgDw9sMBfIFpRAiOCWyLHCRFiYF0eyocnmopiL1Gp34HZSK/aK1hO1/tXYxFHIXGQaAqqGPmOZ
gHUlDGitcpCHsmVYas71feVAMGBsXspW5vaPNnHlFX60PhRuw+xehTOBoY2OUOoW/JsGh9iHrAa/
Mwq4/o2GmzyFaV6t4CQ1nUD5SvdOkTibqcjtix0XYtkJR710lr5mac5/gNgPfKPXflfln8Nd1QK+
0SUWhPzxroA+godQjJcdRdMFQA8Mn+j2p3qLa2fjFtXNfcgbrewCbvdBaxgjvRsSZYVqNqJVEMOd
YEj03mAWHIYfxgUKNlCiKoDaR3BlUYqoP1CxGfO3IlEP8Xb42Dr+XKTWmIEe9r+OzSdgdEqd+ZC2
PYra1TtvXmABjQhHNllm6kRlOsxdgnzSuzhxo6OJxSfpGcRt/0cgcnVx+oFf2ZScSQzB1r29AWw0
XlOvMZv+AEsvvGBte+tF1dZoo9eQote8cv3PXNCvuPXSdeGsW1nbK0QoARAeKvYc2dCGw30d3GtV
Q48bD/8TODLIQQWdQtClt08ToOIwR6zta5PXzTI39fA59uzXznOTP6yywfA5DyXSElsllnx3PBit
DqFgMGQLcU+HNbRR+hFpks6MToFpvKZGwG8Lyi4xs2Meq1daptEGQYLlupB2l+xpseZx/AZBhi9W
pOZFul7tEKQno8KrYlb+ovpmaEHtmOt5L5fvXakeNp0pXgxeuYBg77QBaSZ7dmEvrk2pvmYBaNAu
tNjOcar6swSBGlCDRn2NYQ0gGLQ3LDcKNj+PTMxouujMftZY2ZwgwaRPWPXqE3Yg8VYMxidpR9HB
jqN1aGXlQ5rG3cVJXABaejiDDoi5LKuAsS21Gp1ojmEov9xa2eh8r0H+OGBxhF2Lww1YXiJCRn3p
AOG6tei1cUelqPQc/9//+u//93+/Df8n/CO/AEYa5vpfus0ueaSb+n/+7bB//6u4Ve++/8+/uSdt
KQSHhoXwoD7iOBLt316vSIKjt/lfqoHeGNyIrAde5/VDY/kwIMi+xzoIwU0LS4RuPb61vVlVAUz6
a5OMoOG2rfsdqXOkz/W3zvBv+9iwV8kBjJVNQiusXohuC6iZSM/OpLKNJF052KXyhRrLaHNzGUyi
5qcyeMRnBSDM+zIjTkTsIxuTwSAEykR0CJPgYx11LrPUZ/iN72FPDPTsfBA6G072fBjiplrneOhB
kenP1rRqP0NMP9uKjmHFLjKnAh5JdrcuNJY60wRwU2CLv7/03Pr90jsOd/DLEgI5aIf/fOkhj5cb
fe06D00fjVskgUOgpsxplXGjfKkSJE3m5UQ/gQddSl5dqIcDzhOo2gwwsb/uVenA2GdKfpinZ7PM
hj20MCs29kLU6iWNKsuP7aQ/ubDEPJQFdDJG5KY+TRB9xuV1vs9doT8NjPfclQVwGgnT8Ui3mVmN
d62K7T3nFp65oDS4//C79OxfLw5niPri6nBAQxzhiJ8vTi+TUgI6rx9ui3SnEODl5/wTMhT5PRxl
u3tQ9Z/ocRjV2ljTI4+Kcy/AtfT9WMCr2FLeK2LA7coRmYZqGh5MStcwaxCi+Wy11cmd14h4KV51
zPJnYRSwDCp6dB1zfqjdizLy6gKg/RoJe/GQz2r6JbRtIXeQBAeqg2RYsmkK6D9SKw2oomEtZl1+
RM3gWltFHLw9O1siOBXvJldDtT/QoDwOATQz7D6plnUAFqFqHuBdLx5+6cvNS+1YOwnnjl+W9uQw
Z7XC28+NZD83dSHYST2CHlj+sqPJoz+q3ssem/mASGFRiRgCYChkkdMtOlAP95lX6EerNau1YU75
ilppdN+nt9E5xHvvbvFGXlhsZfEm+SAu3zXu/FQ2mzU1lBZT//CL4N5PvwjBmDTxv4BjtgsasmvP
t9OHJxWeLNYIKZnwQeAVBfs4Npx7E/LKxDOMyk+mV1uvtAjjRjccQxEMZ0N5WKIZFawg4+RErrI3
l1gyj73Zw9LHyiuKYtHMbm8RQIDw3iljmMsk5YEGUQMV/9e622QhS4JNXUugbEZbplu3n8wD49I8
0Cc+JHa50NEItBUSRWzLZbx7b/6tz62CV+3mH549Pz/254sJASiHM0d6FoToPOfni5moiplpxoKr
O9QjUrGZtzDBX7hYkeEB9J2Zqy719EvOxIrWutSjqhRYej3voXAL4VmkEQsJ7nFXbGvkGebnbDU/
XT8cQDI6dS283NCBquHxgaCTqRBOCye9rBIT8q4Wy+5NL4kWFGyhBpYZbw3IzkSIEkDW3eCtXsZF
AS2bwEvvHeBc/v6qeO5vPzGbu0y4pgXJXcbtX64KVlQ81E3qXBnsck/2bJgBaZMEELbZ5ZY0UUMn
jv2huI+cKfU/SC/nMDQguWSqg34eiLESUvIkrRy4I3Bwg9P4dRUb0OLO6iVBAXMBeQ5YIYcHMSMG
43DjtoX7/N6rdoBOcxmsG/s5NFQEMUQxIiPcUrGd63oJhpIa7d/qqF8xh5puned+VDfWEkttbrxU
s7z3wg0n/oDHMHxFrDCGUpdT7qglKuGxFVSw4aLWD709XtcwyOXeUbXW/BMYv+DnVKxjq562WgCo
MtezfHDwjEBQEaop2PFDsF8CjC/koqu94cGaCSQFiMhI3WKnNJfmtn6Eg1LaICwHizAVasg792aw
g7l3cW6bCDLzUxMcZOZ+TnXbXKkqx6vLT5HDWFORGswUFCpmvv79b8QSv906Hvw2PBPmAp7g2IXP
7R+eQ6PH8Lob7fKqlDlHnfVzXFfRV90DdBgMDrsg8xMBngcAMPT11NcCihjI7wcvBdJKa/imQiXD
daLHn0d6VcewgRmPXmZE4LhCi8Xp4woxKcjVUlFG00oV7fTQKReqIqFeR7MjXpEb+QkysYCazkXs
MJqtdGeVm7mYVRAfLaUYtlQE0ehtSirCCnkVAWq2kjZ+5cQIigKrXkWT03ygXoMtjpVRVd2IQwhU
TbuUg+p2o16LDEIScAIzb9RruM3ld4EtPlCvi3CoV22ftbdT0HlGEHOA+7YS98Wy3PbesbzwLunA
fx1A4nmxWwtO4YxlRyAU3EczLHeBKswXqIo0azxTgw11i2PonxfIdfWNBN6pww6C6h3evL5Pa4cT
IsDzcJq2aPMQofjiWLd8Am4U1o1j2alHaK5z4HMQravcejfWyAiAVuAuoX4RfcfySS+yqQyekm6y
/MAY0jsNbOi2zTtrRzOJBhnA95l6loVXrxhAToZPVhcMSwumcQhOg5ss5wPVi6oZV7Ww26XpTG91
1ED9BoyyGbNvc8hoAxOr+k6GiKBo3mZfIAC/J2fIJm4OYpi8F4AYnWXsjgr8Cdinuk1lbocIAXvT
sm18A5l9kVG9rwP9BDJDcsfwOLwfsTGC5wUMrkXePSLPFcLOLswf82yqYRNQdBsqOmXa7uoOwHEq
woTZvtQ1W8etnd8jwm76OUvdq1Xm6R0r3Y05Du6VqoYoaPzACqa1PddZvKzh3HHrHvSpPluF3lGw
FqZBUDdMnR0FjBRlyOa6ZnCBje4YCOFYLElIt70Y2ryPKoGgXl7v7KAqf3RW8mrHkwTntQ6W2Kbz
S2na9YantQE80AS5BrA410XU5te/midNdkNWlBsELLpV2cEST0fFtZjZKIBBwiV5JqJoI4dpY51q
3FKoo4OAcQD1dSY8pWRUIic/jJ9lnvvTmI9PcQKChiwdE7kW7NixuuUgaOR4kc7ihiItfBCLhn1f
NRUycH3XJ6c6zstlbTLvHvqkamPLIoLjTD4eEwvReUAS3QfHQqLAyZX8Ck7VKs1C/iNsvUPXICND
wwEH8O55qKINAE3T+u+fhPavb0usGjizGV4MjmmaeKb8/CBEGKpsrMHoYBhvIsTaB0gvEWUAclMX
T7XmFlJhiIhQXQfvKNV0j1PjlDC8gUq+4xbmfdxprAf6MvuW41cJcBl/fu8BDH+IRHUQbd1ZYoV0
VlqIrGL/03krElVpZwNb+gQLRxjjLsO6zm7rCBvo42XLx+Tcqsa6UANDBuTy95fB/HVdOl8GwbBu
mP9zHNphf3gfuMMAnLdk7fkN0+56M5MUtzyD8zFEvBAGsK0JepnvN30a2j4f7PLXhwGNKFKA/Onu
VwX07JApi5d//5W5+cs6xzWlKSX+chIPD/7bzhNMUxNGg1F8vi3op8CtoIQeRl8QE07noDzUdpJN
6QVs82c1veMrE1Cq36tD6DbeqpndRl9gtfHeu44b1xdRqaHRtKIwZ+Z60ZMloOWSp6tR1RAORsrD
14mprkZYvn2CEQL3+xY0Dx2a3B/nT+/9NCzy/mE7TvuH90iIwDsd22COjYXteJyh/PPPuR+nIaom
kWzHAFQvsbRhytJNsNp2sdBEAMm99lMPQ92ZcNK3yQWgt+rTe4/A4BPyQ9aw6MMAro0WqAzRMMDK
SUFgOsU7ByzQXD0IlpX7fm6lIh1CJIJHZwiPijN4Vf1nvO5FAp6waX5l/eHvfwPWHF34+Z+Lm1e6
UAnhluuCk/XzPxdUi2xEJivc3jhcdrG8RWQQ2/dOVqiRuISGSjUfkimsoQOO+m7U4LRBoHqROFBx
DNsOwnzMRdg6tOzNCC1nhf0CqLsfyu/txAmT1T/8mvFHsudowId/jGAW/iWeZ1uI8HApf41iMbj6
5m6k6k3aJnzfwi58CaQQEGy9CD9HmQcJPADPpVuBKcmHaEH1QAC5a2gxIgEdafXZY3kKsyPhnE3k
HJ4y5EWpm86FPoQKYRcq5gKy1HXcM4g6RlgtD02xR8bsK8BW8Y+sOGPRiDeSDm1kpAL5MksNLxEZ
bK88SJt1xsry2KSdu0cSud80FZ8u4GaHPh7l1vM8T9cE0Y9pepvHMqD06CCZWBRnM1R4gUBBsjsD
aH+SYZLvLdzd5hweaqFAFbanyXiqoLtxpl5UTcWxLact2M+vVE9V1EiHsSsD38Syf3k7A1XW85S1
OXSLVutwQ3UfTibdZtOOcX34UJd1Ojs2rPRFX8JvkobQqQTIXxsrrbKPddTHEFU+e6B1CFj8/q1h
RY09oWTeBiutchcyqCCmYI7BxdEEP1Om2gfbzxLHuLAQrk/MADJ5rdEdqJzLPFw2oRlhdTuu0qB2
4Ko2JeMSAsp4ozhN9uC2yj1NPLhzuEJprmrTwFzUDRPwChEZ8jchPxg8+/HeoxfsB0SwXTzaeYL1
IkYiEefuGhc2yzSHN08E4XSIFrTiRD14WiZbxMYRgJ4bqc5O+AqhK3W5nSnzxnU2jpN/myPCijee
4ju32kR1AqW4eZxVS70yPdNd3WbIg/Lehr/l+6SuOUU+iJ7FhmblUxGcozTcS8FEvgQdEI4URTBu
U3Y7TxMG/AjrlmfqTvMMSOsvGghp7qkYKMln1g5wnfNXoEMZQk8jdawjjQplaGyrAn8T+lZUZ1ug
IyDXfab+EY8gzhGYyqdrMw7BFzuvo6OENhyeMd3aUpxfIfTIr/YEKSz4SXirxhFKLwcjWcCxJbun
LsAY2KCwwY00sqx8ZcW82Xgd1ITr9DXt03Q9TDzaccMqPqVTgAWIm74CAVn7TpNbB7iODlej676a
ZZC8AheFpYRuzLMMveQOq1NnQQ3aGX50pWvcR0GeHKe6SX06ASLjBznDGfNuPEOqDzL2A/4UdJI0
eMwLz4b66pBu0qL3NjU3is+w3l6OrArWVlqDWuohjWM0hz4ukXtoEQxc4ukS78zEZeBY45Ih8sgW
xRCxchngIRaYob6nVtOJOt/Bzn9DRWV4wDPBePU2VYXfcIkYzVl6LXuAIUa0DiwE8qhY6ordgdK4
vfVtBvCzYRWQr4Pa/kazuYVrbGCyK5bYhZsPljHwa2YfqO1Wo8GEyIB4u31VaTR6jz0LrFbmb26n
2F9BRAS0oRovTcRj377zHBONkazb0Pdoc8aPNtdv37l35B3gxPr2neefwxraBvmKzpoKINgn10Um
fT7BfKDvjXhzf/tef/edadBQG7995zCpINiPvNtdo4d1byRi01berkBuDhy0tgCww+iwtKCPY9pW
gK0iJ1JErth61CKNHGxFncLW7dazAakjFjKEa9uMC5nn6IGoXgeRfE5sBSNpqmOQF1VH+nirLTqL
LQC1C7SR+CrCC8BOHuK6BJ+jgsobliDpA3iX6UOZwZGy9+6pA0AD9oqBSrWiYsES64rB1JGGwAFM
+r3q9ZrqaolkcRstYYU67vIuXb4Nw7y1aoDLaUvobltd+sBC0dyNprN575GVY4t/Zptvaa52arwT
rojulmVRHKgfDa3CAXZsbKh3VKcH1h9HHr9M5dTupF2mPiK78YY3g9izRGencKiwUh/8QBc7meSw
t2I6W6SqGP9Q0zrVbv1jTKdv2EFbn2SO5EJcBRqYcAjfTTXHxtJqwvshgI6M7qzsi2VK5IoxCIBZ
7HQa6zUWNoT4mym70pmHMRf7OB6cHaQBN4V0IC9kTe6hidUfdm+VSJMaELd0pDhFeGuseRGaYNPB
MntMSm/JAmAejHpVcghzpEBZvMqQnSGhPac/EbWRAy5yDKCAiqz8u9GG30o4u352BpYseT8GDzX0
KX3YMDDQPqa3c4PFX+x/OW/UhvIefAjQ5pTqPwElDIKzCUTBT+eDRTf4fHldrL2xgII51M/XFTRA
/CCFhY7uTCy4x858BTFvEXRW/eLVoNorqMZtGWIZnzzu7MtsnrXyzKWcYHRkD515p6MEuRwaiVhk
oMrxIfDMYu/CTHpFAzK9maxYfgG1JIVBTl/vANOXj5PnXKh9cmLEdM2yP6sC4XmwG+F3Pp8p80II
fXH3EbddsxuYStalVQVfgmp9G2jLbmW1U743GSJcMPn7fPsiQM0uDI0Ll2BDcLKQv1nm84QALu3z
qNWfJqnGrQUq+Dpr2vYlKcYFdTBs8PPg3ZcdIL5UXj0J8yk6VS1A3q6xariEwEAcHShg+tRgiHrt
4an53EqbbySkSjcqGYznnOMvP58TEnelPymZIoULxA88ksvb5cphrL4A3iW8OgYcaoLZRJhGVDEQ
PwgkvTSTE26Gqai2cCEZP005fFbmC51k0FWAAGZ2cibDAwQvthYTXklPSFY9lSMcPCLgCbZ5mMA2
7Jb4RvZbQDsB8SwHqctZCIYazNB9MAaYc85v08qIxbWYDzLF2q60Y2NFr8/I69AgvylnqG8v1CKL
pk0O3Z8lDaJeHdC7I5aTJyo5Q+vBdaPHazjPrQ2WueYeDKqFC1TMU8oN4z4Ji4MZdOHz4Oa4OCB7
3mKRVWUC5sSyYUWtThamvoHU3Y6Cj0CS/kgLyc5Umme0gKJ40vOMkKeDsDril6LEef8ki6cKfpMg
hRyBPZXHVnRYnXblYG17t72z5gZw3UAi+9BsDMUWD31nNxUxPOyAy5LHQFh/fhyVA5edafgeml96
HkLsu+0yBME8O1kqVzVLiXfkprQZT5awY9xYnbTPNfgm16li6mRn7O6tszaQ8BvazL+VLcQLwdAs
GzjdzJPVGj6kLL5PIy+9IjWOgL/y/midFG1WK7OV1dT4mdGJap5/a4vGXAGJzlbAO9tQ4nLi5zQ0
nFVmeDmMbVAse0iyByopjlQcbGsLDBpWUXkgHvRUrPJRJ8+hqpDJmE29sJBOnuGWIDcVC95a43RI
fCg2jTtq7Zj7ynNV3dFQI1xNNgNjIS2LC4IvT3SeTPNyT18qm+cHZfyvvxS1Zog+0pcyoPCJxUJS
boJxYkdCed7wnnNRIwG+CLCTuYkFUJebjMAHZGhoBAiwz51cEhN4n+jWieaM5k4iyya/bMIVtvRL
wJLiB+BApicbaPekATuYSqzPsUSDGjuVpGnv7Iklt1JajEc7zPsLtQWNdwe9LnlHJStkDyWkJW8l
oCqf28E1z9Smw+yrqUR0Uw1ncJhHboT3p9spWJUucG8ER9IGh8BqtdDeCEDI/OWCNodmgZnKA7Vq
vOcXZsaRp6FW+L/jnkqBtG1D9uS4XrrM2KlxqmSH1Fj+ODluvEkMZvpUDFPWnGQVfHaZE+FXDJ/S
cITaGDWyBqfK7drb69rIH4eky9c6RoieWvvAzo71iCfabWwDnRSZPlLXTEOqHIF6LNznk6q271Zw
fEiRfcdEHhQY9kD/p1Vfn1Mb1gJpkpk+8uv1WZTw+QUoBx9jBYzFCMeG9a2yVB6aytq8xFnHdwg9
jLCEm+dgAIJkdva56tVumIBRhziifjC9PjuXkTozwzRygEUnbNhMG3ZCc6uI6uYQjECcBVmZP1Ad
jK6+iMwCEGuuirwepvHzRmikCUYTrAUrr/H0xfjBBHQqUDB3pCKNsIq1Sjp2pRpTYa03ijRZU5sa
k/6CMMitO/XoBxhetwUiSVSUCHtCuL+7Tu7wBVI5zZGqGwOwRvxAuz0Vw7rkYBqBLkBFOvSV9Wg3
aXqiM3kT6BUR3l6gLOGL0oEJH94bPn4o6aXnA1vZrO1WeNKUa93krk8Du9w0rv0ft39tXXqTP4Js
DlgeZpli27pL0nhjqVE/UHehkZi12GS9fX0ZcuyBxLOXwG9qCb4o+PjhEs5OUPZ2bfuSuDMy25D7
9yr6lAzuGki+4USlWxUMN5A2HIYNCLVvw6HzbwM6PnZLKB3sVDG4q5SD5zACBXvpYpndDkEtZ8OF
YO+1OWRmshpyd8Og3/rZXtuvWxfGfp4qIr9PQvOEfHZzAhIw85MhVd+CHYWZ39sZ7/62ncbj1Zxh
85fma2S5XL9EiujQNuDmkzv6e5FEdN6LoA5BfmbuDJoiOmP5/fTeSmNrwDL9ymPDTiKDdVfb5g9K
CTtSQaKtqpwNpYSxajuNMCK4NliFUq8gdp/GHnrFYdZ765uHkmU+dW3U3HvcK+9TO/1ESJgiDuXa
LQpv3eLViZTsYnRAqwTJON+862ylRpUdFbYtSRKpAiigP7uQxlYyqNKHFM6wGvs8GReupy/QPYx3
BJC61RFMyhma2r+Zu8HzGwCRYoACusMkLhqElNXEAdnVIM5A989+olZYjMHgGL4OadKH6yFEnK4w
eqhpmlbOTirxViayYxd7PoxQv7iEWfF1tKpkTyWql631NpTq6MAcY/BHbNruhA2t4wji1IfRrbtH
kbT1qilVve7nIjdMd+fEYbSk1pzH3l1Z8T01UlXRdb5nM/OeSvDLgTzvmOUHeLB/nI2Z6yisnHs4
ZTdXIzm1lu7vzdn+vM+QQveChi2ojeqc0ICNVdQjIDT3pzovOTVVax27ODu/D3TGgS2o+MtAWwuk
xTEIfLAeYYrp7Uw0IM50sM0tKdOzxjoBogsmQlihuzUMbR100Du/fcIKf226AdBfDaJHiKQhSjGz
EAAP6MtOHKnUDoY4wBjjlUp0AOR/XMZwOt/YWQ+h7k6G1w7x1HkwTRNEjTHf3ZHf1QlUt+cZGyXE
se8NdXUUQFKphgfk9Mmif1IMWWufK0dCAhWXjw5xVR1S2zZOVBp78GiH3vxEpcrtu2OVy2mTInN2
jEIFR8n5kPznk4i8dtMk5Qv1SM3yrQcVxzRdCl7EsCXkDSRoQQKaYFm78KCWfe7L1Ltjc0M2N+Qc
YFYIwoKmn/feHcjGbyPAdv0xFRboOiLddTNEwTYnfs+hfjlZ9TWbYQouHu3bukAYhTpQXT+LARnA
wt4G1bnB711vrd2TI4alk1gRwNKan+nQewNs2OChu+5gqIQNPRqUnIHO49zCwV8cbITUqB+1Alz4
2MGVbUvKWtpzYIniyAMJa3kmNPYX1EDludUIwm/AfIJ/r+AlpL3eenj/FBqj8ou5zgjRyhPvY+t7
vyEXR5jdfFV9X74gOIt0CP78Z+RdrWuJbCTVV/CgR9isLrZsiMoXhW1SNhTOp67FggcSnNhyz/Xv
wzVcag4VoNmXxoJizQQfp2dsJCCAPn+q5jr6RHXUSv36rlK/tkqvfxubV0G19HplbYzJBkmuURBJ
ghL/HgCUFVW919On3GnCUyt5vfFEMj3yNDgZMOn4Pn8AZLKnDzCFv9W4FZx8b1bkAf4SbdyqvVGZ
lzTAHiKivxx9rL0JZj1y7BEgwd/UmQ/UYE+W2nt/jpD4l55vVCAXxi3AeNiTb+VDs+llaT7iT2ls
+jTUPhXTGkhjgbDNgor1kGCbhpVCWEVWu7QNa933cQzsEIZ6QDguStx5B6OxzUeauIpLBFbnonIw
sacRaw8Q4YVO8CgvEBhbFcoazt5MDkoGWIQyEfodWE9IZQcNt5+hGAZJwyQrlqaX8mfD0YjWGroE
z620n6uifhmFnV5CxD8f/2KQYY7M17nlnDRstQ0jTrBW8sMQqEvcMX5EH/rJxxvL2Tq2I9aZYenN
CIw34uN4+VLRrjl2VvPLl4oN/FSXU6bK+3FM+d5KPWMJGajxM4No0rJrRXZEyKV7BiZNc3gmUC9V
cAN0M2/47EmI9kLwKTvanUG9aPBf9bINcEG06ShEQ5LumRsnmqFo2rfTUvGX06JXnfb5ujR600f+
MDu/H2IbenAFO73XZCbe4wtgspZVJYojNcBdRJ9Bfm+PDMK+n3WGexnvmSe4hDnbbCzFOkHm83NX
1X46Y5ZiFyYGYdHIYwwl2Luhg+X5DcyEkUEVJ09p2byNNIPsNpI6pP8ZWVqZfRtJaCdYTN6PebON
4FXxWuvNAMGqHxWcKBdl0TlPAiodq7zro1NVGsmhMgZr7Qknf0CkBbktt+Pf2qld0KgkH19aNUXP
DYLxPlBl6qw4UqumQPwOJNjkGteBWoZZWn6NegmVB2TOkgBvVKOoP0+RV0KzpVZ3kIvsdrLKX7Do
z/xy4IhFwXgJek+j/IIFJzC1bfRjNjpJwHp70ZnpLoNcRBezCaytlImzzW0TSSLg72HT2w8v3Mlh
Y4N3q2kELy1eCK0pvHNQmvljBwrBsoBHyNb08vyRIVUFuqc3LQuuisd+7NldA7dE3Hf5I/UQg9yG
05heqMqpvHoZS6l21H8KO7EpMzP1qRVB/OYMebR7OhVVSTX4sNpp76nUKNsD3wg+JjR3FFXG2oGn
MqRh8WWc0M4Bgi2+UN8hz6pzFgkwviPDhplOlD0idHXuUp1/sSNgpDkkffaVlMDWTiB11Gb+ZQxG
qHm2HD8KeHl8LthX6m6YwCYNEgt7KkKXwc2b/iW323ILZ716TdXwMfUbHmfgUmTWLrdUuaJJO0Ps
c9yMj45uQMmz+Q4YsuSa5By+PRzg7trt4E+VdwFehSXe1YgmX4sGKCM1diB56T5ZOmHVbqHiZSBB
Opf/P2XntRu5EaXhJyLAHG7ZuVtqZY3kG2LGM2Yxh2J++v1Yst2GYSx2bwhWIDuywjl/+D9e/HWr
9dX+8wZGjAto2lWor6yKDR3MfvQs3lIDMbLeqJ1Q1ZfGtGzreLS+urXl9I9unZ//s5vLYumks06+
nxNlCU4S8WeSdUEoPQO/hG6xv+k475boQb/reiAeXLcR4bIOoqwPhkMAN2Onim7jkIcnUHCnipH1
NsRu9y6s1r5ORZyRxuRmg+tAJu6ROEyH0CXn/zts9q1ulgQnADZdUiMIfrMt3OSwTtSfEWsZ9lPW
aZcoaPoL5G5/byW19pTOCL4JON6/OUN/NdX1S4YM1Ji0P+sSi4rJ60YUWvEerqOgvHr13J+QsZ6P
aSS7h2LWUBXGiuSdBNGvIh3EH7F+dEyL99EY5puf+xNuNDx72koyS9PGOMAM6M+dWHBrHUpnl6D9
+aqvAwW79+mH5kq0rImJ4Rc5HDNLj46z1sbbTprWW5l0/rFuCEKo4gyk7JhpWfpVxOTUOpqBzL6K
Y8xTWmB9ttWr1H7L9YlsuVWWzK8UOyedKLrVV2ePdPWxwUjxq9Vt4+7oERH6ulZUHuu8XGA1uF5b
u2RP5Gxg/7i+K+g9BbZx2vDVWjgQSXtfR4VybQ2COjnGhjZ/teZBpB3iwdC/Wpc8jQ6k2CFjrHdu
PRIhWIJbX62OgdOzYyI4rm4lEt066B06qqrI3GYcll4iW7BeW07jcjCdCNOU9XWNwZwO2LdB1Zrl
Sfp1d4zm8g3voWkKYVnKe3Xg5/3zLLUePLlMd//uoboJKK8hibz8oIqyxmS4FA6mSat9ZGGb/n2w
dOCM6uiBydfyEEdxk30TI36qKlU/dYir9IeXgCxVJdXoauhP9sW4T9frb13TnFhUnpILu9Wps87U
X80SS9PbvSXOrBdfOGeZRMx4qluUwrlt0MrZqhsbBYNPmMAeL2BZX24vFlXYjzRa9ZixIf/H60Ph
kIgclelO9b29mGdmJ8eX9d2tvo+14ox29bt65du9k9L0NwTGjK97eC+RZ0AVXe1W1EFLcFoRAS7Z
88oq+6s6z4XThapsYpXx96lDKg39FiQHLK3Y6gAs7r5OVdeuzrVQdPjxqZb/5XZdnhzMKCa1sL7k
vN7HjXt2Rapsz5qPxEhg7ozUZ22GDm4wGsGpifmXq6LrZB77JlHd604Qv7d4uKl6Y/KtU9PqLGMB
X30YEiqYK4E7g3K23wqiAao+K4LptIgJcqC6ObY85EjAFRIDYUFrkApQh7pLg7t2Pahi1znNXo8g
iqu6sWlIUpPjr0Pd1G0iU6l3n3qdd5/lctsH1nJhEraJja0NbuQNOwJfzCtZyTpbdVQtRoJt49pb
rNfe6tVZEBl/XqaKX9e2sXO2KzRXfzS5PMyzqd0Bach9u7hXh9lOEKxaD+pM1SUkjLbgoNvNvxqQ
GoeAuF6rOqfacJj1ujr/q171UJeSJo/2Lcvlr1f8rxdT1xpt8IMA4hqZI/Sbj9G811d7xHk9gOv6
81ArA8UcWsnJjfVdq4q3PqMV6xs90MaDKb00dAwnwVC6jU9eXeSHUcT5exJlT4pSssgo5W/R/bNH
ABj9f+8RaU23nZcOedgABdGg7whedXF5Z+rezrbw2r1VeXmKOMKtfLuiNbP+aFXNPfSY4k7Vf3X2
Zt3bDgWOdk7fd49ozcNssXHsmIidBKT7Wu+ILVUVNrPTPX5V1qU8AOhbhVypq9aDbPNkxx5b36rb
fDUYHv4xGWrai77aOK3eTpM265s8j/rNrS71hed9lSvl3XRrMgzkVEN1par8R7sqS4kWxr9u958d
p/UdqBZ1UHd0Df/PuluRp46JXfXxywZHmH0GAW0bkHGZwjqe6/sJN0YyO1WjXxq4KbolKKqWPpJm
v427Fm4lv/JeVbqtu5qCzFa6zVq0T61RPjeJzlhiJt7JDzLCJWObPZn+h2pTNSBO06NH5HFzq3Md
fDySEjadkTntswAr8Fw9q+7qkFsBy3bd975eQ9XZQk8RDRHyaFb+eDQKHQxMUeT3BOPye0ns4yhQ
gWiiyhj57/ocVYvqA5azA489oOO89lYNcCeNfTVYSIYVuXmunGyQr1GB4a/TYIUX+PFL4STTp1GA
WW+doiMP3WBKl8cAJEo5n+cGUj0Lx/gRIU0MGjUYmBlb53As7PknRPsNJJQxDvN+BGtkBWCWbAQF
8qR/1SKSeIPVIt3hIb2t51l60tZ1F9ylamdN8/RaS8DkiYuyvuFnp687YXRKcCVC8LHn8cuL8hot
BSKqXX2xHJM8rjfnNdmhv8rqTB1kIqujLS3EnuL43v37QGgN7vvEsFYkvnnQffmpGm/1/+q7TI1Y
sW3/eY/bpSLzhzOefDt171u9OrvVLbWf3CXIZq/v4F+vdKtTbyZbkF72cSH8u6tf2smhcUuEtmJH
3iMMi1G9F1v7yS/krk0X8PvFU+BB5NSqzn+tS/Oxxn7pQSeR+ip7YwkXr8svw1gEr0vUyy1xF4/v
gFZbju7eYvm/M9disHrpLhoQHHWndGgNfGPEd9XoIBX0HPG4sOa+azOnxoYt5lHHe51jtMrZkoEC
y6DK6hSZ9PEMonXlfUzBWxHh851P41WVoHK+FKU+PnyVhE1gy58ev0qudyyWSn9SpSAjQuKiG1Ba
3jfw59CGx255UAcTIOyujCwdiAJ1ZWP/2dCCqMRyxfd3ne70Lgz/tQVRlTBmhDre7tCgE/CQxuJQ
5glm9H/fGXJ8sCst0JcBJpzQnQp7h/aY+9gBunm0Ky89zrYHs2yogZasB4uoyH2B9bwZsRthVUpd
b8UHq10mlqeUVN80sc2wdRPo6tj7PPaYJqXadKcn87gtiGz9QIWnMdwfLUp7Wz0rzDtLq73rPJBW
Uw0NbHN8O/XPYXTgcC7dLwhZ/mGWXXUuMGtABPB2mgLPPpPWlcsmjc3q3Bku3l2TFp2wdCDmDKHS
ddr6VQzAwJnh2xPBvfq1YIFzaLHC3qrWAnLhfTsW7wSj827Tj0vo94l8rtekKiozS+h4uDgOcYAp
AAwpbEX6Uj9LI1q+Dlk5/rP4Q1vcAqFfLb4QFYKXsp5FSyX+UVQN/6rL1361X2JBqy4xlm7H2OIc
W+BAkxBkPOZC7Dyht7Bik/TJcFqYMI1sfsjBfQ0m3XrN+sk+Zp4d7fN6iL5p0AgmoDQ/mgXJ0XKY
u2uqF9b9RLZz07RT+TAlQpeHOIaJVoLyQg9jjE6GzPCKlGb0aK4Hdk3NdVyJbCnh/h0YWBbpcsQ1
hkbVjSn6F+Hr9KzuoQ7CTQCBx3toqeDShL3gbY6UoW3Nv1l1jdImiXRcofr0kAwgwqPBEdcUHYdr
1Qg0X2XkEomgeGsQa7GwO6BPFiZMtwbNdZp7DeCm15Qo55bS+7DiCK1l0XoXF2Lxt7H/4a7VER5Q
p34NDpIlaEIQzPHRgOuKAtao4Y7qaneQh+3dGBckftYGVadaHYNtLmLt9AEO22zQIAy1YvEegg6E
uO/ZyQ99zp9l02ivNdCuo1xsc583pfZROtpGdZhx2N72TWbfqSujEqiOsl7BZuS5MHTyu39aQXRO
zmyXWQ+p65gPRCTHfVxoOIj8XafO2lQ0mzWcsZ+DeYBDyM5omCefPybXqoPT5uY1qF5VwaoYIMIC
0N9pqryfXjv32Y51d76zYfBtb1c16/WxVQ+hnCPvoBrUW4nAPmDhEyMyv7pie1DxtV6K9xnP94eh
NuKQhD4B53aZD14jvZ3q5kekCFw7YN5dW//fVzlD0rz1mC9pljk8Ik40PMJGQOrDwieZTNLdrb5P
ShLFy+KzHaSbashyXb8jxHpSF6l6Pi+iD924hrg864FsNxH20Xe/6Y7+oUR10uCA7oD3S4sl8v2G
X797UnO3QwC+zopFd5I4Rh1BZlkPTi3/vJpv9AP08B9W3P/idvH9l86fUgD0Vmka4eDilEQYet6k
AVVDN0wPZZ7pWzM3AANL/342UFVTilTpYB5iPfHvVUnVr1WqV7CI6PCV+DXLCsCf7YqXejajJ614
BiQM5WU9LFgybdNmSvaqCFx0tVFu5kOTLghb+v2dNLr5wVkKhCzJum+gVC0n1Zh407zHhbncqVb8
bqdLUeLDo1rbAkWvGRyXalRVMC2A2trzgyo5ETGGSN5FbG9Kc7v6TeerncYAoHSbA0jfqOLNr/rL
6EaVp7WPbLRuozytdc+f4EYb84vvI9tpahiZsuRdXjRYPWwmprd5Lakq3TTfkYnN71V/yV/2gE08
s87awwdG9DQImwA+NwsgUyCyAVLMxEbHTK7YY7EEnBh96vxp1l1Wj3ZyT15K3/KGxidk7UwWtiHj
5tPUDjXgSjPbzMWM35424BLQf8SdEzxmZ5fB5smD253PM9nWvPAONtH1ve8F7t6u8o86rTVA+q62
EaQnj6RjTwgBJ09BxOBuwFH8zSfQbXcoNBumbaFxYU9XdaY5wI2aGgFH0+VnTbWxwL69XkWPgw3x
J2ZpQrFEzpiSRz3C7VhG9tavTKK42YokP3rT0xysK6IAad+Y10cCY67OltkumzczgeWNfMaZ538K
gbH9XiGx91zrVnyK/eIzGOLvIo2DQ5QYwTGLNGJbbIeZJRP+Rcubk8z5wV3RDL6cTmlb81nRz/ET
bIptJ5yRk3qsYSLuBbIHWQT6vDFee8v4LTBMP9RBhG3tPiLaqXlha5Eg0meAP2Pcb4aRp4coQYnn
VIdtF5oh+mMQ6MifkycMzUVAACIRsQP07EE8rSe5JdOxG8eeeVnP08sEbDEUVXffE46Pidj/zJwS
idnG6nZxZTT7utOKcLQBmJr5sEFXEqBT8mm4/fK9a/oD/oUnuTgPVt3ql0CCbWVyGnZB0pahkcx/
RP33tkR9mb3vL6Sw+S7kJyqDhzQovw0FYBKz7qHiVs8maLVwbDGXN7VvcZltnLZhWmk67MeE/T0v
P9D92lt8M2WAad7kyV86y4StY7/DBmjOQI7ZnWD2EtrpQMhA08aNuZQ5ACvnNzMxFwDfrCmDpBIb
OnxCJt3VJRPsXGA21dTZNXFBVi8xeTsnw6NgqvoDaNHv2liWr330R4OE7gES2ptGdJR1wnKtJwJI
RbIKTk05k8fibXXDvILH5JMsDapMhBeASI6/8jRur8ZsYYaWv/bDYLxZ3nkAQbnRIvFqwAvZVigb
bCfGACKe9gl78au9TOdK6DhxZcV17PB8MqDI7JaMH4NE73BIwJOek/gUNN3OMzFPjKoWixx7fOqN
pGXx2TWHxEV0cBj6R6AfW7udR1DI9tmofC3Uk6QAade/eEtFwnKulm0fle1ZpOOp7cHmIrVEahb4
utbrx3GEY1bZJcBXcF3I1pPtTzwsVGrSRF2PW9yAK0MSuVffA+aMa47oG/fQ9QnamYm+cUFACqQX
jssCj8HGAig0otI4sy33N2OvsXSP2hMx7NBuuhkUh35OAwE/vGkSc9fMjTz3GcLpD+q0gfeWh/9o
W0ydirJyh4PU+1NVE+gCHclV6i6Gav66QYxHUBqZYTEt4wGyRwnb2W5DrN4ndDQWeRZBYu6dXn/Q
zbo5AyRfeMISH7sU9sdbOQMy6c35F3OVC01mCZ6kWNXkWRmEzH7x2TURVyjjTVR7eFDl/s9n/Jw+
U58N3Ow1SViaP0zXexFRH5rk9E4xXNWdlw6/15KfRwTLY227CPjWaDeTga/KVSR7CB7aPEvQD8Z4
1RWvZbI0u7wHiNz2vwoPzRKAuh6yqXW9W7TEfxja6FQsvvYSIfAbzcnFsPq30umqPcoln12Zazsv
kvx4CDui/jPc664YSOGTqDZk9SKT4be4tTuUDBP3kLkkVOqx30dDW254v9mlKKZDkPCFFDWaLWbh
DPdNxZdl5OK1GMnrmw1bl0gcsrTYLwSUj66Qd0VRIe2TVW9jrW/E6g2DTyU2UXimkdHM9l0V3bU1
qhIZD6NuDI91ZHwkpkeoRrYXnf3Gpl+GYQdz0TlrpiaI2Wf2KReIXLRd84cwqirEk9rS2z9Q6UnD
yU6xJpc5hqnxU1daxhGF3jbunS0KyJUnX/RcvDe2noSBNbH19Ytr4rnxvrVG9IVjsKltUJxMg0VC
5mcfXRssYZ/588aTd3WXh747u6EISgzfi9rfV6R7rj2QxTaW3bV0eqK5yJEgpgYPqxM6mpSyfyOm
n4ZicD6sKoaRRcjpQejBcczRPPHludLmX4GH/pUTfDpjgf2nNZ5KMk9hIkgXMzlPm9kBzleZgb8h
DD0d2XnlZNdQs8mL5pKOHWOwP9l7zDPMsF+dPq3ceIfQPYFdbe/s2Q+2aT3gnZFBThVjelGHQTjp
hezoJS9aF+qwWwDjHV78DIIFkaWwcLWw79o/Ust5d8b599bsyIEl9h1g7EsNC9GbiSPart9s0UH4
JjEb3Xll/oqsuHOdmO7Drs3bYx3L4rGYweFpSf8k+iW0+yLfFSzqtibELESxUhy+jBEsbeFuegNn
5cYUFoJAfnZsCz++w5YmQu3HSi5LUDiniJXaWSSZcU5HC4ZmUi6XKs3GY4kI8h3QcOtgCDHfD0kR
s5iF1go8ptkPI8aI5JqMXZ1m3mPRxckubu+bHlqPLVySqRhAop3Bkrhs8DlMEP/drCjITZfp5M1t
IPGOEM6rawXYBS6ieZPyOGgufgNl6r91JO03ref0qO0naAz3wICsGUsmJPL1b0vDzslohupDa8iJ
Blk3nWrHdrZQXmXYMVx+TA5MnwReywe04g5wMtgHcKq4/vXC+mACw1kRqtbH5PY9Hr5Cx1vTwT+D
uMhHjCBKyLA+fhBPZ8OWNcOHEURDWICS+ggcpJCcxW8/4oohAh3D5gMK2YSoNhJvsWadMRw0r+hP
BgQkvGiriqlYzGupwSKako+ly+oNvCQbTHfc7Rt7YpK17XPisieOYnu4doi4XiWf9TL57R7AGXtl
JqBtHRRQLXPPuWetTUQpeNSWVnvtMr6y0d4MLu8SiaEMKe9pRCMZUZg+ttYoKGo+QKOA/cY46LmT
bWxcION7Xdckxinyuz/kpJjRBoHjX72Q05n3A3oiW5BC7gY3LCscDCt/aJzRC2eRWbuMEHBoOcPB
rLIAT/J03C/1dcia+djLNLoufBYtde/ALL7lSSQeCaT2IZpUTFmtpj8ghY6iX7k8uvbMhF2184ZA
Aug6lLtJTLGT1Ye030Bm6PbWaoLal+kGRnz24I59dQoWnFaRdsSDpV5+q/oKn5FqOTS48u3mOngH
HLzt2zGF+MLzHy0gfufGF3wUF2wIhsPdAlrbc3dRlsRhlBNolS06OILTfZpCGRIRGl/GmD+6WnY1
16E7zglcuUXfbnu0QzV02Ji4BcQHAgJosUbOpg8KL9SLikQk00OXRu7zWAcE1Z1iL3urDseKoEYV
xP42wwAulGSWdzKp3e3st8MZoQ73PhVGyp9uAbcgCZcZNgNqyRL6wavSu9JqAOladzPSdLvBmdML
3I7mwMLf4Z09oJvWHA0UM4Qmo0vHo4o4VP277S09RmzCOQ5I0SRJSgh59oxd10XVoYpFvrHTN+ka
zWM8T2ZIRO03Rm8yzKOYz6UTDvNQh4mMtQe3lv11cictLEnX30sxig2azXxwPTgnWG+UFWGerGsf
iXYDbugB/lQtCpSlg4G2Zxgo06N5GSJK6+tGdoXeuOcvMV07SbYRG8XgHEc+jqmFf4+Q+2GItTwc
fP3BJqCzs9x5Do1OO3dB9SaE692VnfarnfihJsew7u26KXdyzn5KC/xOi6g4zjmPVd+md/kwTqGW
zl444TLQMe+jCsG0orvFGSPvaDdHuAeJAaZ0H0WYriHdITztlz3Z48WOgG9NdbJJ+snZSMH/pK/N
4qyJAQqoRWB0nqqTPw84g/hVc4fm2FVv2VJZQEUsLBFNLDcAy7IiE4V7aacAR5eJxZPRDvIAyXaX
TBqUtUYsx8LJJdDK+rWT1ZOmA3hDYFsePCk/DZGbG6s1bJ6wnIcvsB+WfoIlt8QnP8a1aI2J9kOS
7ZCDZgUfG/NWZ/dRB4k4w1HSyV4tv0lpgZVjWbDloYBDgc/6Zpkm3If64DOPSjvsvIFYBzJNU442
tHQfSJVO1wmQIZpFcp/78buHWM1uCkzcTEW+W6bYZTM88AUNg9i7caTvhJe/Ywg0bRtCZjskV/Vd
noAmrLQYoRWzvisn9LBkxBRVuLYVekjC7bV08DZdkXYbESUHYnD5OUN619VN98Ia/w6zyw4Z8/TR
MgztUPMghdH8mAPgGItUPEn2s7FDotnyyZsIeCVdI9mx6q3JSp+dXW3F06GoXWObArAJhY+cbPoQ
i8lheSOHTQFCcut42VMSiIvr+O2uQyKXvHWh7wfoeMfF0wMYv4icMIZDpRmyYt8j/L70boWcV4oX
A3rq+2jWd9Lz2xC6cr6PAoeRJBLxDpWnTwPdnV3Ty/HFKAgLFbBvGtPE6isI8Cy1EP5qonTaYv74
wk/lE2PxvxP+zPdCw+litrZeDkYmJigHWt9rcTRpEbQzowKYzyTeE+Iz8Fw3GthAQO1duxlYUuwb
BwXzBiUI0OFV99zkULgsEoEBOf92AkGfT/Yc6qyk7R5rMMafH8gsjBeR5k9a1CybQTeieyGtT9cm
D78M9TntM3EqZ4ZrWwPOVZHNqL2Lxy4T6ukF792tgQvdpmkMFJGqCOpcBE4pk+fOLAF5TTmajnET
RgisHnSNPcvQOO3XwVlAQdhVgTWS6zxFQbbs4WhihpFBSO0XjZ36VKQAAYLmhOVlf55GMZzV2e0Q
u3Z/LlKgU3BqmKk9wu3g2w9zmfsHftz6bOV6fXaJd+27pbrOiP2ekURazmnBpi2Al7RRd/M7kgF9
Ph0aEozI0FyIXvghof6rMIL2nDXle+sXBFBKe2yPS1KwRQ5gNfv5jCxxP59Hq0fL3JN44bpGUYSO
gzqLWdqnQVsN8erDNC/lmVmkZBM0RTunr97dBFRAN8QV9yfUIvHZLexqoyVVwl7Kj87qwPKVdWiS
XR3C7vtI09vz0rfoZY3OoWU4PLd6BnYxYVkaNm31mmbd77Ir+6/vSp2prylZHLTP52jxUX7pxSFa
3SjVPkOd+Wtxtebj9962dTnxpjm4UzSe3fgNUlPNQLczkPpnd0FWNvDSd6uMS2Mj9SY7dd1Cwn3Z
GmP2ZGhBips9H4zkm4MMJUoQrOCljKINg9T6BpqHoZLXTGO4QEJ3k2RzVISJHkWHJW+Oo2wQVihx
RUyT09jBS9RYrAGDnayzegeIeZAX9pY30nY1fhWWv2zUqTSSmu1vZIVJB4gSqRDo369VGbC1Gm3i
NRhSnQE6mGcBx3xTe/DYmh/+kv8g7uLzzUZoyA2m47M7powHFjaoiTip36o2p+rcrgdVVAcbMQ/+
5utP+V/NEUb0/+g9eoHcz6MguFgejHrcYLb8yeak30gbVbidq9kIjJTZcWiKgKQOHeIa/+/KTxFL
n8M2aMFnCq8BcsdhAPG3n38KPCXIAE6G1t1FeZ+ccq1Azv2hxyZw3yfDUxnVdxnjwBmVbBzS6uI7
cnIxgXIJTavHY3YxHyTa8ITDNX/nZa0WAowmnRCny3PUFCVj91LsjTF+8siKRcULvutvre5bh2EN
E+iOU5ynGJnItjUvs4G1zQEigvfStzzDweCDlyyq10DRILEfKGOIlMN40io349Hx56uYEWRzPE2y
aiLOGCDe0Az5OdIFutydxrIKMtaFr+aEFozmhAtZ51CbAGn5lhlmQWy/oHhU1nV2DqrlJz82/jSA
Vk/2WOKtaabdNiFFZo5dcB3FYh0IKtewxjYpW4it08rqQS8gNQ5sozYir9Owz+PqwUnJOCNkhWh/
eYBov2zJwgT0QvDZmlC2xePG9JfsA9R/e4nK1N5giVxupbY0dxnCGZZRae81w+zem1r/lONL9IR3
JjlpZ+l+nzJx8JYO7/nOfvE8UR14BMpjRBz9vSojFBNS7Xsf2fUGedoBxKjIr5rOvkcGw67OE/E9
rpM3IkkbHLjtzyEWTwiier8KQTyNecEsNfchj1i+lHHahK2ObZst3R9E5n1iAYxRnt71R4Ilz6QG
4bj0DUQroiXbKpbZyURxfusV9nJExXQ5LKQOtqA0re2idXLH8nFb1WN60Js13hEQkSqJtHaid68A
/bErFMNzCZ/ESqvkM9JqFyY4yQTzJav1aiWvJDvdcpdnOeqfnTQ+yrFrUCeHMEm2nzwMXi2pnwbo
AI3lFs3l7EmkWQG5NZsZpHbdXOSXpqjHi7NG72agvqPVNsdgaLU3rK93IrAIqcLY20Z9vpviNH4D
KfhDYDR1b7em9mrpjoZ9hj7u/L4A2ehUyT5vJ/+zJX7dBj7YehnNFwKf8Ta3kVMayCAfUeTf+ii5
f5fBaG28zDMe2AFYp7ZO5EHCPXtJ7A7WO5nwXy3ywU6Q/mwxJGY9bVhPQZXXq/eIfQysQTxZTURo
QxPl73n9C1mBhBxpUodL6wYvoI2jfZx4EIabBY+tJVseCDH8nM3utMyiexll5z/1CFskJXhmjKbb
A0rgDEcq/53zZs8q552RS8vDW/mrWfVUlaqsDqr77epb3X/eQjW7S6TGecTKtFNM5BP2x2pq/HVa
jdgdq7I6U/PNkOh0UuV/nN7ab91VnTr8q07dR9XNRlduLb2eQvZ2OdpvZVkzqa6nuscShnDqX7XW
YLMgWNtzDcjuDj+2P8tfl34dxUwaUHO0fZyJ5qwO9TrNjnaF+Jgq23L+q4x6NavIIb2rZjN+dgyd
x8EvrA0govhZ1dWFy+ie2uNB1amDDjddT8bo7quqcLPHmGHsdlGHc+PJRs3/q041lHJpye+sWsfr
zb/qUk2GhjHop1sdO84NYvbWQ2Xnxi7x6/jg1EiNV1rjXPXa1q9RESRMfVP3vfWN9wIg8oupa9N5
iUSxczEgeqrmhe1TPIdIvFWfCYiLQ4oB5JHECKxl2ImY7G0NMxi2Q5sTS4nKe7ca5J2d5gefOfaC
kydLpCXLTzDHDhlb/kuJZOsBcZe3ss29K/RDfaex7WJYid37sZtSVvj6fTZ1Z8RQigvuvQJLHYDc
oKiWnRUYLqYnBfpx1fJdeMhO8kUHLwT078uu1T/RWyu3YnTLnb4Yj6Sbe7aYPTKNVTZtJOqGB7ut
yPToCDIZJkQ5lt7bbBj0t8YbAYx22cqmIJKU4w+FBVVsfaT1T0v2kp0ygMY+dt6X0a63Bdy55zxB
pKCeqh/E8ueLqmpjs78GeXFSJXWAKBzvJdTvreqv6rrefAucob1TpSGpFjJM033XzQE4tU5sqyIb
n0sRldBgk3GnxeP4rOqSisUu4KirKgW4cl6SpviFDM2fHZYJqWqikmBQ1nuoQ2H+kYyOeFK3Ceol
OelYF4a3DkOP3YOttflJ1TU8t3edFl0DSQ5/rrboJcaPxlLomHhm897z4zU8wbCt6mIneSpKMqiq
yqkGULd59bsa11VVMi7zRq8N86CK6Syr55mo+NcdSiywTYBKCvOqQK7AQR/TOvWOqWR8RbLlL9Dt
Vxe5sD43om+3+n/3I8RfAoe0zL26363jYCQvE9k4djbFuEHBqbpHMtA+WdOqn9MkU6jq1GGo9Oq+
Ww9xqgHnNOdl1XyCmvN3w62zkS3esTb1x1uVOpvzqLq/1flp8UsPWlY/bRKEfivT+8okZSww6/06
u9W5WgeIoA3OqodGhumrWxk3+VEzAcN0JqrjaW1jhqIX3VtMIGgXsWbYq6IhqgI3hB7etefINxFF
K8hnjRWunZNRFMdUCEDVa3EUfY1jMDgTpJrYewn3zQpy8G2VTYR5Ldok1Y+mBLnfjb37NpXteBQa
KzbVmk8yO3ZtPW9jG6780LneOWpZlLgZ0TldMwQiabn76g0lW7BAvKuSUxjZy5onUKXEj9xXy3ZQ
SeqKJ1VV9TGriaJe7lQRxJS9wcPxs0HnYWtOTfDqJIOGJFii7Zwg8F8NlkZHvWRRp4oVUi/or7HI
UZ0thotHGAwX1RiB6Hj9ZvK3HjbjbPFc1fWjvt4061judkFQ3qmO2BKzppt7nJEwLgxV3cjMsxMS
FaqA/X2Q1AMkGqa8SU1sam7yTS8i3LmmcboBusjGcs3l6OVyL7whB/sZJ4cStZDXeHyq67bYBxrG
0Pm46l6O7gtBAofkr9HvKlBZb1o2EJ3K/4ex81qSFIfW9RMRgTe36TPL257uG6It3nuefn+snD1U
1Jk5sW8USAgqCyOktX6jfumChK/7lGdvljZOzPMZ5TCNSZmLG87NHEF3Rkc0feuVkWSL578jB40F
x4j4s9eZR6lV5VC/OsaZ0THa23hZOqCCLo6ue9C3EqSocz98a0YiWWlFSgoajX7S8sDZhuQEliif
s+1Buuyj1OwOhLGW2JjLdD57mToj35p6Fpw8fYf4qPtoL34wUujpyTCVByOvv3S6ghWPW00P/Ghk
OIqReHXK2kUxoEXGJI+3gV1CNdTREEQ1q/je5v2j71fqK06GgrjZ1Kbnv2TEtZKKubqqVFyfSQNd
tBSyFS5zDLsw74I8SK9N2uhHF8Xon+Mm/VnarnFqsLG4Dy304SamuDdZlf3F3Lv56ZrhfT9m2m9s
Ng6J11gslh6aad4wIc/JYbctcAkr2XiIK38JFvx1mNebAG+MNzNuzhFA3p9ahjCc8phiY/Ks28UN
yrz5odCI0+ZKnO/dIS5JekdfmPRVx96FyBC2Xog+fdI+mn1REwiwo591+F0NZvvoNdqCzs/d3aQS
I8zjsMA42yVoq4KMtWf9aY6H/HXo4oVdmIYXqaYVeqOAJm5h3tuPfjeRh+qGCq6GMT5Gtbnwy+Lm
ACo4PjUVGiGWkp+we8LEIbXrE0G/em8utHJW5sYzU3/+/EwOkgTFDhDUPlZI9JPUSjex3kYEb+yN
qT/hOvgczIxABkPtIfD1ArfvHNSXopVvutOiWZvlTxartbd+drWnttEPsg/pU++mw0N7M9q/Ogbn
NzN0vJesRJ4fi4y33jImXLQxYV72jQjBEWvG1XSpqegtPlc9kful1pMsfs5x4pUaesDlc+Mlh9Av
rbe2qDDbzbOj7Os8S31y/Pp0rZVm9dQO89lUExVZC/2UVOl8ny1Fqw43c9zqhGuolV3TH3pXsdEy
0u37Udcc1rxTtiGig2aANBrLntjiGzNN2U2m1/a9Omjs9ad23ptR1CNYu9RllxQkMLF56u+lcj1V
VjUWSdWCMGo2hKehzwhLNiGGaa5VhxCGUA6TarH8AZIANkcvsGeyFsCJqI6tTu/ZVedzF06v16rs
0eqyv0RWcp+l/V9mERfnjIjXfd9XfxcoYDp7fOWq7acdg+qNdzo/Ze3bGo5mbJpRqzYAyJEWWc4S
tQSDRj1GMMD0gwcjccdD2EOm1FI1eOBNgiRg9/N0u3gYSZv0c7EGepCqW5mPMO6IMizHr+1z1SBf
VNsKuoxBzVTO13bh5IcwTinyuM0BGEOxHNKSJPLSFpmMnggBBcA57PY1s/K30q/Ce6l53uQv0Eoc
yZedQxsrR2WwYxbSefeq2rl+Z+P7AWKkBfRCjwpYKovjF6mENTkm9OrnW6lqLVAOyHjpUarllMdn
f/BADi9HIuOZPcxDdP3D0mRb0zaq0+BZalY2EGId0ESRaoT3+942l0D0cnhoW+UFLoa9kWqqO9Zj
DQVXavL72kA/pXZWP8pvzxac12jFCn6ay+9egEWTrpV7qZaYy/No5rjdyG+zM2SQYoSglpqcLfL7
x7QkxEtimdSapeXqVqma+mKTLCCQPFWM1WbRnFSbzFCA+eebMxbTJg4C5zsA4puaLTzpeJ8aa/5D
3OJ9IhL6teygi5CUD1/w+eZTz9Rwg0dneQ+CIz2Vhe1fWmMOb3xfiU7kIfNTgYjng57F7ynybL/a
yXk2J/zaHbf8lWeFjeVyMl60ElNjNwZ9Q+wn+nUmEd8QwWdhoAVufJ+OeQwSJwhuSJEe43F+tefc
2CDHCXyjTO27du6KeZNVGo83b2qfZg9SKLadPhANRSLb/+6g8LjtExjo7lCRTwuqHsAV0HM4dCoa
mx0sFq8dbwDLz+e6qX5gm6mcLS2bXq2u4rEbHzX84N/xXfuZz+6WBD3K3aV/CO3wd9VlyUMUR+jW
po5ygKavvpdWrDFpbQ+aq9tvoX0kJZZ+MeZ5OBhKFO9dJb0JFO8n03X1YtbRbzMqfnRjaJLeqZyT
BmKULJuLcRZCY2MdpygwQX7wQiP5NpAkSifLBYpUkax0eLGTavR2ekh6qQII8FwURyLyMSk/TM/b
PMb8BXVisgTal2oOvJPlkfkE+J7uqxB5TNMBrDSAhW+a3r+1vrmwvu+HXHs21OYCEb3akIUKDmpB
RMxC7pLAy0i8V2VuXjvGwzh+03E8MZ6K1nZPU9YhfzgCUK63xBmVk6aQV4PTVB3gzuvIg/jG5SdQ
D/U+JQK2Q1/J3uV2vvjIzmc+j0hs2sHXKnPrl1nno02T/uCQuAfc7YRETCkUcwxvRy/+OeWYLo4D
2rlYLf6ZocGUre7hBhg0W6sP2yeSt9rRqqzwElg5UfmodHdBrhrvID9/DFZc/jFRwSQX9Dvqugry
d0iwvigRhxjabqMiUnfGuW94VgsteqxAqUhNispqtQPEeYJjSw8p/FIH6TJ6Nz5klWdkVDRgf/EJ
bMQ+xovhoddM9WUitbr3dHLdUrUQUrzPYrTgl5096MKXwYCMPdr9rTQZsA+OTmRXu8ZNtBevN1pQ
ngCIlpo0aYaF4FubJhc5YPn6nA2+zMxdolOh+YvaZ9m9TD6QVjMqn6SGJ1WwT10fC51l58jKhnx1
e5Gap2vdS6SkIAQcJOmlTccj5Nx7uQ2LhgOkYFJy4NXAXnQ5IHCVaZ9UiQoagR7MquPHTif7sOxU
lmIcCPwpkAbO0oNQ93DxC1Sg1lMGbnpBfDW5/uYsGopt5E0vU0y4Y7I0/aXxsUbL6/CSZiFfuqKN
/9itja40c6dnJ7Sf0+FXiSfuKzHN7WRYI9YkufFajuXPMEFoQvYRolW3iFN6JxCj5qut4Weo9N6w
l765oQeXCpuarewdVDI92K9bR9985HtfAoapp+zihcwgoKJFz1IgjlLsq8Qv9sk/bfoUZZug8hDv
tvXoeQpGUF6+h/a3eUzDyHhxi854SWaFQR9My1mqseJ1Z20GHiJdtME2XviATU4WXfvnDWnkEZXW
k70cXgX1Abi7jyA63LZK6ZxnKZK4YbRrhvHsBLHz3KKNfj/GCjRzHQBaYQawo3GkOUpnIoLhE1py
rGn8Nt+C+m32XKBxD7D57/PV3Z8iU/w9zH6AUdimPMOl07G4a7prVdpas97VGt8zqWFiWhznCoDd
tar7HDVnRx/gxoM0jcZMOq+LVWw9quBF2qbZv2g5L4bU6lbpT61VF/Tgj0rR29NDCTjk7toECxJH
q8HbGE4ePTour3mLdpY96eaG3C6ZYmMInqXw1PCoFsZ8L7XRd5v7qHaPhZ5GyXZulihwXTkb2VtE
fOVTSyd01iTxYW0zvOS3p6p89PqyedIiWGW/HbxFx0Z9loLnCAWPnmz12uabw1sdqeMtij7qcx/4
8W2t2X+tHRLWKShvNM1xbXOxK2vH60mbfkCwAhmhrTXa060exY/t6GX3fAOze1Lolx4SxEVqGGXa
6kY2vTR81lqzPX9ok8OspvhRt36w08oqA+STO09SuDVRQgdCAAx12kpVAaRLLqYedgkc1Zc69ssX
PykJr3lxdJS2LMqJVcZAzMO8KLdT5asbnn3/LJ1NA4/WApViwwT+U6rYYaUMs/ugi+qXei6fWwKF
d+i91i9FgsitGSr+VoUOitfDcON0Zs8FYGcIfGpHIhWklGbXL+pUxw9N7J5lpzThM6YRvG+8szYN
5f1kjjd2Hfbcz8F4a8yhvHhj3YEKmoLsrg7KfV7uFXUod03j1DvNCmaAR35zMBXDuesTKBpx7yeL
/dgeH7cvjeEX8OH7W7/s76w+QLE9JCcFL+GH38UHK0TwILFY6RTMALxSq05jZP+a3RwEW31W+wDm
hBKC6VZ7fdcyB9k2zD5yD38hPdvMoIS3Y6RAJPX5mku2D3wM7HoTDLqqDBcQE29a7UTHgA8CAW4V
SDog5b7Xb9QZrblWUwySC7CTXOWYjvo76y4GG9ALu9JQ77MuPWNGrdxWXQk9th/cc9ZDgDOMt7gZ
YpZ/Lutk0J5ZH7ovc2Zpl4mMNvGOlmCiUWyyfGrhTG3UESdd1IlJ3064AXhln2zamW8ki+E7tX/S
wsZ7XET4JkgM9lSZ8B4D49ZsYvWgYIyyKaL3eZ5fyQjtolYrD4Xdujd9hhsMgQA212IaUIC3jeoG
0bIvICxGXOja/lA6IT6uuu7f9/kvThNekFsxNug+D1vHNMjcFop2mzFXzaxRfTJSzjxU2XxjITgb
hIBEMgXLxUSHkzclp0Yb6kvd+fUe+8hh1zhOcJu69bxTW/1LMOIfAGKq2wczFA11Lp8s4B9PlW6+
KXFUnTLUGm+RSQRXwjdlnzZOe1sWBVESfYC/NfvboJr6W4AEp65GkLGtk21el0cvG71zbkzVLmXe
wNLKDDcGblrbuu9OVrUgAoNO25uDnRwACP9Aqun7YiZ6MsmSb7la/RY4XLdFnY0IHs+N3SjA9ZK2
vdEo0UkAroWWBCv2zuBrb9iwbdQfVaJP8OrM+mYAaHBWloCH0TzJjFpbptVMUXiMOvIgaYgwS54g
GRENrfqmZ997W7lPU3i+iKNs0/gJ9PKf2TWqC/k3lS9hUqO5pl6motKeTRgeJo896V67HhLwN061
NfIwuu3yKrgEIzOMTOP9nUJ8edKuRG5vWJ7eMiNk5fRoUjjRG0a9TDATYqh2VdfH0J5+uKbq3o5u
0m4JBbYhodAr2AFvNXJLtnMO+hBHiAAyjZZjWlbUS6TkC0SAfDvE0a8mK3HJjswT3/I+AbGCvFV9
4IL+qVMsYkbC8GQfMOVoK+uRwIi+iUGX7fy4efHcBo6Z2+D+phrFOawZB2PF3M5D32zLjphAnT+i
aare9lGk3bZL4ZgYVjqQMNN8E+qBvzc7kHqhprNCUZyOsddq9kGSuFtAWYeoCH4pZB5QYohQFCKU
8bO3hvK9Rdacj/apy7Gxc1w4TXpADkQdoad6TI/vggYgz/zEiqTdkvesSvMeW/NsgxvAWxqrIX/e
sRYI9W6CXPwwegTYa72byAoHzwir8PlsKxBKvtqBwzfj2xHk5QbbLGYVLAq7RIXDY7YEr+c0ONje
oj5b9b8C188QKDOAN7p6CojBzAEe+sdwxqpRhzC/6TSoTO3vAdJgBOx333jA+WrbIersbMy8VbcI
TRd7tehAKHcKBiyaqiAfiV5MEPgkFkr3Zaqm5zG0m1tCjdl27iZE0bL2AfbyM5HmZmOhJ3/2Jh0U
qO5bZ8d2L4rfexcl8d2LteB0qrj73rjebRkxzJqNwjCWVtVpRmEJC9VvA0DUY9V13/A+MOAE28Fe
KZPpbsCr6NYheFwsBOIg1V9Sx70B/zAxyx59ruDwbWTVTnQjAL4Ux3vd6PxNU0CiyOKKQEUbmGTd
SutUuVWxsRK7PQJdLwDFeRagGz4GB8jMFycnKaUXaG4hHftSWp1LlKfQdkkcH8upNY99XXl/pd4r
XKZObf2fs13v4LzzLfUWiIzyMzL6bW5lwUUfA/wRK7XZsVL3Tj3As6MFDhTcCSkpxWfx1kG4d6yC
oIdq7pgz3nmjNTymAxpFDjXEZJJ9awaveabYN2tRDYVzrdrM/M92DUUMm697y2fu6A0WOEY3A+hZ
ed7BD3xvG3qor2kMfVuWzBtdDXgVfdO4meuYtCmzj19pru/zIJku6ox8E0JRT1oc/LYWhyioOrfo
FsvDyOqMD/FSLOI5Zj5qt6pZt09D3073bbyM3NS8Mmif6oipblWnxzJw1HCbOtxGMGFnpWX90fUp
Mw8rek9SHZ1Ds3i0jNE+jHnE+nspfPdu9jp4aK0W75vuKXWa5BKyPLikvhPtjAICAGzs6MayzSc9
MGBveCNPFHaPA4gr4nvxflDqpxmDSgJ7LM66ReBMy06CAbOXjDRUYWCJprV4XYHA/KdQOvJFPdqm
hYddhhEiqeWXIDXGzGsJs+DX4CB7viQClFnf6z62rhhuwZHADNSDYx30oLGmYJhYcfocS2jkFkHp
Mw9qcdOY06MaziPUDt/ejajSbKelikzBtO1NbpaZugDNnDCFV9IhPTlroIs8s7gBkXEaJhgpwJXu
O7N7Ulr8n3IzTnY6JprzVjBz4ULgt8Cf7Z1hyuEUzO79mGoaU8Eue/BIzV3ipnqfgRu94bUB2rD4
Hg5R+qbmuMR47S+38Hm4JUrgLKGCetZZ6aQ8UI7nandSTHzCAFh5ys6X3miAY69WSqkA9vRBCkx1
bl7kNLhWvkZ1kJ+zuGTIHjtnh2E38BBSCoDginlboJgWOYXNe2FvTYa8u0GD0lsDFMB/bTgkDX8P
yRH/LibAekrm8D1ECg7x0cOEtdzOcUYI7gveCID2LtG4u+j/pso27es/rGvam3bIjvVY85kEFZg4
WFqrCSShFh5nXZ+d8GuRl8YXJORR5Byf9SSwTumgPM8EARZ6q3qszMV4IP6mdsYp9saQbP3Oi2fv
HEbWfUwqbZvqyCq1ao7wnwFi3L5xTX261dL4dVRZpYZVgIxiCGV4MWmqfHRtkoa/BxTo/aoAEWR1
d7BJeIPlKu2rcEQ6/ekGR3sBtusija1MLARMxmltwdXnad/sitT2HmEBOA/q9DqD4Hs0ACPYedAc
qjj5UjIxQL4yAlpZkkyV6pzqGXO+MgOgqSjHpHND5k9GCvzF2uVBZ2yrsuhPsCOK186sm9MIW2Qr
VT1xGvDGtYVfqNLcMV3m/2k7e6eXwa/JVqZjEafzDcIfj/0M2Nt07eQhQMrlIWi0mswwUphO76R7
q7arYwkN3AhgZygJEnMZP29hargDUsFOSJKxCDbOPGZ7VtEPBnEORvFdlj10IWCx77n9imlZe84W
zEy54OpCEBZn03mIFtxobUzqGWBEuCBJpZj06F1RDH8f/9Mk7dI9W167+lIGXFevhU63yYqUUoCe
jQ5yWqurYOcfJhwhT1b4GjcgBfyXsQnSQwCd124NuEXD+IJQOeqGeN5ddTUEIyS4ocxkweDGDkre
i+CG7Oj8FJLk+GNym+ACLsua90xW+SWyKW+0VcElO8lmMhNBgoXFvzfUBWhft9VRECqV47RACpnL
ZpeiB24dNHg9+JtE0ZY4Aq0BWKw9WZWvjpLvEjXAIfeX2Q+gmJcL1yxnlK0Vn2hriTrvBaoojeOc
TdlJekZOy5VBFjH4+/h2OYn00kJ12thOlu7kVyZoTZOARfhscfU7Bo16FIURx9tCch/OYDh/dsv9
G83IOeWoUUsOWIpErr9sxiyRSWlhfCfVLKuOYano+M8svykH9xngnXGSPyk/A+flMKoGxEn6au+V
5S85Lh0DOObLbbzeYWkUvFTuk3WxFtLo2jaWendEagVPJkAfV+yvPA3QbslQj1M67lW9/i54YCkG
YNRdDb+OeCqSI1k12JgRVU7KGO82e0l6X3FeoRp862Eu7r0m5I7aSIge2qR5kXtvJ+7DQNznMNcG
w7o1ROjtMXUnvVVcUoflXxui2bbeNLDDOhDqJtjJ7ZK7IVslHp/JRjblKbBC3Sev3G28os8v+Dp6
oM9kcykgIvBsKMcKr3fGliGZASIAc8ZqGCPQD5tytIMjBUhk18gv18057UFD2dFJ/t7YNMSom13c
Jl/mUb/IlbteJailm8JKp51ca7kqSVuw/m81xFcWDIDcEzlCtqTt+jhIXQojxTGk6UIgmog+Dt2z
3PjroymXZn0aZE9N5HNTgWHfyaWQH6n3NdenDQp9SwSdWa5V/WgX2xDkLq/X18ydfgZ4ZRwyZgM8
dS9albcwbcNDPkN0bvXpWV+GDvlsZ7HtHOdgBgmMHd9Ghc6JEm6DnpCV5MX/84c//AbZxPYKsrse
6tee17uHmgwOpb2h72QIkO97h9z4yQaQNT6ncHmvF/cKp/jw1nwAVXy+ggZpvCKCNTk3ByPMtXkf
u+E3pcvU/XqFGQQvuuNC6V4HF7V/zDCxPMhv6f3qIbVn9YBGYz9vmyy8bQddAeaxjEPLay1HytZ/
tnldOSMcECY7eRL6OD0whWHpsjwI+oi0kwnHen18lg52NdPB1LcDEmwneYLHzhpOU26xLKn2uTNg
fOQu4Mr//Lt2kZ79EKywlxvAFRZAyvrszfGdqy8ARqOw60XehuFtGZblSZLq2lYQ/VlGJEufnb3v
VAOYlfTRCRTGSOkvxfq2fnhEr5uyf6684eQ15laehOsh2Aoclfe2IUEgYyEL9uaIQvd5fcPXZ1na
pBosT6Ha94cGkN4xdKKD7DPlYZce6/GfH0Gpy12TresxUr9uftov1U9t18e2rGz776EHWzkS/Kl5
DuDKbVLgMUUKyK23QTgvHw7dg2ga6CxUJ/2ADwV5euYFcscHW8cY1HnI5/bJYW7A+vBWJ2IxqwUe
28lTDihlqLsba8GqzmP5lA9udzDNmalEo6s7NSiI3fQIzGxI8B6EdzDli12kOQ/1LojKBwfz4vXG
y1+V6vV1WuvSuD4mnw4phrQ99dgPysMoRb0M17KlJ9CXzBjOk1x9OUkBnnECs8Jj1/vQ6rfylsBq
p1U2P7QOrvFXbiGiJOuWCdfgPaS6r7ZwKUIuWBcr6Zk4ONSQeME3jIn+FvXA3ZEx2cs1lkJue7xM
TxDKZY08pT/ySb94sZEd1Hm8ScwSgTKvO8kgozFqt3B2S9Rzd2ERXL8ARvsLUn52lhPKnZctRvp2
YcPY0fBrHrxHzOLcK2bZT+wXH8+zQy5PxDoYqJrqnDlu/X16O2q7foJ4v17FMnMYSZPlM5O5mbXz
LehCQiqBF/AXuGSDmbiH/Kh0IbcG5cRAF2XUrP1Vx0wmW+B1q+PkOucJYA753CP0SDSKI3ub4Rh2
nV1dV1GRFhTk3HTtOgjDpb6vjcQ4yPnld/l2NJ5b/WE28vagmsaT3NX11spW3nU/Y2OKNmNRoPQP
hfzvBdo6cCjy7Zf6dWLH8rTEkYblAxj/vZbZOez8Nh/uEGQ3T0DTqouwdoaoqy48C3/KMMuu91fu
xDrGrDeGD/TvFHqmOXn1zoIgjSyGY+BwUvASuIzgOxQC9yWXTO6MPNaBSuzRAh7sF/iG/DOYS4d1
RF/v5PWBXsb79SKse2VLuvz/T8VcbYS9dLcO9fJjpHqdi6912bo2zhG2H0xoEWaQia7S2ScVj0Xp
In/2OuWSTRw2edWum+S1/4bVXz+U8js/zDKux5a5uwUWcEtCEHsMPvQyfyU5QuhaXpO5QA5mG0zm
N7RWiCeHfXIqmjBU99L9uukvX9AIMEgXpNd5nDypMqNbi7VtmjNSDhpKkRowsWUSJv/OWlxRklL/
MJe9/vpyHmHi3I0Fum492w3w9INNlmreotdbkIT64coPMeuL7urqWaZlMqmTLSmup16mhVIlEYTm
dQABZO0sXdaqbK3FehvXtvVvfDo2yt86hDoYwxgzZeDsAALkJ6nLm8cVT1jGL/uvP34utWITKYP6
YRopt/D65M3fA4j2Z3lcI5R0AU0v9yDsOiQ35En59005+jpUAcppTm6Z7j5TQQKYIusS7hMnRAge
snfdsa4BZYcUaz+pDv7PQavz8/XXL0/yleyxvjPX+cz1YZZWT8878if/vHeyde0lm5/rctD1rB96
ff4Dn49SNBIbrf2qzUjNyriyzh7k2H9rW7vI3us8WzbXQu7HWpUtOe4/z/phOSO9peOnP/VvbZ/O
+ukvBcuAj9Fc3YUw+pZXHA9nchXVfF2rygsvBaEUyJnQiFi8L2G2tVjb5gxPUOh39Klag81rJxlu
5eRr1w97ZNM3AxBCpOCvT7S8LPKerC/L+lL9Z9t6mLx30u/f2v6vp/LnfCH3FzFov3Hn4tDGtHaZ
C8uHay2uK9m1/iFW8W/dP7Vd1xPLaa9/Qc7zqc/1LwyJd6spwx+188KtDA2yBpWt9RstY8hala11
QrZ2/tT2qSr9/B7BgP6nViOJkBQ2RD5eTnLvTG/lEb5uSqvUZ0LZLKuzKjvoXvGyDu+AqaCNr3Vl
XmjkUpeRn7lQQETJyiz3GjryA6udtzI8EP1HkrVBGfhvutp10LBVYggyuhTlDAkT8bfdvw2366Pg
yKJ/7bM+Bmvbp8dFqrJ3DJqUkIUL02tQZ3PXOXo6b2X9mwAwIFyUjK9BO0SH6xsvF2UtrsPqWpfL
9Z9V2bG+ulINCKT8PXxL/dMZpG3OErATWsJrtA7214n1db/cn/XIBq8SFm/Z2SIwYiwRkg8rx7Wb
HCuFTAzWqmx96ieD6Nr24R+XPZ8OGbxK2c/GHajAxxoqBa4B0oNIuaGB5Fg+XCWOeO2LDF1+lmTZ
Sa5MmfR5dppVZ9NkjnWSl329o9d3/0Mw88NUYe0qW3J7o6InonftdA1y5Q6iJ0YcIZOio5U9zF5J
OgY1F226l1f0GqeUJ2Cc9bj5S17kv6NatRrssc4mddKQHMzz7JwgEQxLHNKaFHVDtnKz1n0rUNA/
C61NuegOO7OFARkD8hr5sHQtOJq6fyOcbYsEQKSiXSNXVe5LnUFl0qvitYzhmQifXF9u8NwiutNe
45mfLr9c1A+36Lp0vV51WbPI5vU1j0hOzp457eUqy59dC/kBa1Uu7Ke266pO9nwmc649Zff6L+lh
qG9trPU22BhiFRfk/ntXxOPRQAhwr8OYpQr1DAHS4ozPJHstndyZ4SDTs+z1PGCeepLg3VQHL5GW
HbXlHGpSZ3dlULcb6TV32XhS5tLcqX0GSG8Yik0T8apL4WWuubU9AJ4amKLbNHEPahRa+R7JIAyX
WdnviUqCGp6cc6MHzQOcLHLNiMZCPM8c3Iti9Tb1x9cF0f4cIAP7DP+m3qEaN6LKQVXaMgSPsoT0
RD2iAhHbVfocew7KgmZ3N8VoITjAFg46uf2jZ/nzY1o1P+E7nnpTK9/H3MRVK/W/5SVT8hof+Isf
qCDFs+a192bru0e0nsyuH5Bw0FrUcYZhEzR1/aWewfSyJC/fdDW1tyjqAK+KkO1Si8UWwCSUPOdW
hX6Tqu4qJIJRhirBcWPEWN2Pyx5CSZgJDDgKhIl2bAq7vJ+npLqXLSmyonDQPctzhIUJwltFHOzK
Cvkhfxq+miTPjq26SPllamVgR4ISx24JAG9cn5VbXMSoXqsQPg0fI1EVBcNdmxVggrx2YD3cFO4F
pAbpNY9ge4vq19RP0eOwFBBdokdfTb4hq6mcpanMMOlGdxFVrgLhM8MiW+MEjw1q2I8qmdDHVNG0
7TSOASsIdsS2B7QqtbmWOZaieMhupmHo7rWk8x7mpagzYHs2zxbsanqsO0I9S7da6eCKNpCdMSfM
5sZRRxfG/z0l0Xx/rYHmQPnX4Zlbj68iy3tAZSbaVmG7QffU2DuaZe6mqcnReANMXxiaebEdoM7A
WrWdbutJu8EKHhkMHMBLLyxvK6h2t81SrFWez2NSEEMdkDay4aaV+iWfzdTYaqahXaQopuB/G4u+
UraTB8vdC1OCzYgavPY+gFHXHvuvyZD/ZZBKBxcO3Z93y4TPDDIRtEJRoRLTz79Jd34J80T/OjUJ
aAUEcV6DMQN2jQ7Ww6yRS7amxLqp3Ly/6H3cntI0Lu65BRqU/1Z9bkaFhytLzTvV6F9rVIPu3Ch5
GOyqgfqq1M9xT+LIQexxL1XZQSr0Dfn1fF+Pmx7jjs20dI+1FFO+GCzXchwZbJocBdotY8buw8FW
/s1JZ/NGTlU3pnbveOEJchhOnRmyaAc+ONVu/QVtkPwJwzm5nrc25vah6dp9riJrs/WxWO6D7AWj
wpmgfdGwVrbNG4gWzTPc8/6e0PFZahjtts+Y1kGGykbEmpYe0uYY5eeDEvdVddHjwjUQoDa0HyIW
y6YCg+4W/bT+th4IK5cpaieyw0HJ4owMZgKajUuhm0p7RGxT20pVLk+WqsunygETtlwfexwBulTL
RC8+2uOf67+TJrl/tIsaztly/VCdBpGXTR7+9Dwz42CinCKbUlTBDMN9rcvTNrZISH5olN2yp4Pc
sRseAM6AwAuGDbguLBXKikFJr/+q6yA89fYQoPEeVt/K8iD74yGsD6mOalM1Kw4Ba8XFLZx44LkJ
ouC2W4ohQffENfzjhx19n2In8x74dryHwhDflGOGh+FSyJa0mayysWywUVSLtajBb/A/Osoh197r
0d2IOeD/5ZDUHcBXqNrx82narkDk9mm8L1WigdtPv056yx+ZilJvbtN24VGQdjStFgYsipR30VLk
CEzcSXXyfRQLI3+AvK7GBNeX3aWKcvlm7SRbOOjd8OHryCNzcOwSVQnLysMTY1KUi/NuAcVHWUr2
fjpUqvKHW1RHTw5C4NdD5a99OCLTzX1XAtD4vGP5VVMZQ3Z8mgv7rxR7UpBLs5vetFOV3rhjBOBE
Q3mzy8gzqmQr9kkRai9qGQ63rl7/yENNfRnsQn3Rw/q+Y4C9JzcN0wXRQb5+vYH+l1O3+o0NtOTd
zTgVyZzyLkXN4D2qlC/wkYMH2WmWwZ1fxPaj7AMpvE8h1D3nS8+xfk8GzXzV/Kh405KzdOGbk72o
TQP98j6s0+m2D7T0blwKxP30YWMmNZt2M28Ys0HjLVXpA9GURI7v/laTAfdSl9glzKX0PfNqdLQ1
o91K1eib4WTgmrorTQtF/I1tdf0zNlZIF1mjvo8gVL43PbYIKny948KvfAcKVu7szDdPI5aZj6U9
vgKh6b5a5ffZbdwvluK2l6yMkE6y9e5rMwOkUB0rf0REBy3dsP8TOHb7FciWvptjXMTtxn/VAJ+h
YdsO4D3ZisN2P2MNC1/4f5ugRf6981ObbjmgYrP5thy8eo9fW4nCnFO8ZoplX5q0m9Dc7otXHcb0
M9bvG9mpAGN7BYHxBSaveidNtt+QX3CH8ijVETWJs+ZNyVaqdeyajzNZOqnJGbtBvVPRetNhRN8E
0wwuobBC46ZGKwZadO2jwmbndwTd424HFg9ZT6Rl95U/OBfZ07e+tze1weK5w+1k9hl5EIyJ3nu1
6rf/w9h5LTfOZM32iRABU3C3JOhEI7HldYNQSy14FLx7+n8B+mbUMzEn4twgCEMjiACr9s5ciccn
ullW7Ui1kClE3XFZtQgiIgdS90/L6qSM7w6/+ZdlbeyyO+7X+Z0Ro+/xh2AfRr1yTbNGPUc+NuLQ
J66qz8s7hD4bsBPdtXCbxyRu1CNihf6q6w2XSgxVvkyc03LAsh0u4rZQquyybFoWAspRZGFgqFqd
wFVJemxmBdfl8Bg72l0urnUtt07rlAQWVhsw5sXRGm15jFrMcjMsuDgqKou6LR0ws+roxW4HdNyK
6ttQs4kCH80HCGHpq2qW7gZuZrFfVvHoIKnX5VMhBpCURoeWYD5M60Z/BdMPVU0+kK6sNgjFy/QV
FXW2w45vb3V6H6+WaRxzRzHvRZjZ5yIxEVjMhzWj+mdELXngp007M6zTSCPikTMvJi3111TwavS7
/9r2c8jyyFSaP2Wna7v/9Xy9QQDTWvFtNUz1ZVBK5NLSAX2HqkvwS/QnV/1HMfTWU20P8IFyXZ6y
0LAgG5cpirh+eu5K57ocOhjpqYoM96Wqc9Vzqtg8p4VLAEtVQUuBC/uIHelDAX61ieXaQTZ0Ugsu
KmeI31sNgZhpOPWtK9rgRrHsZBeloXoPVaVaLS9vTy9q4dYfLX0jZEQihsM4GntqtgXU3cK8uhbM
cS53G7Cllq+SrJKQcWFUnQruqSerCL3O1+ObCjj5Pzu+j1l2Fz9b8ZEgfgbj76lToMbesj9E93ha
Xi22HTZaJXbC0haH79Vlt+5qybDl0o6+jww0/WqKxNypVo93++clTFscLeTlN3ZoKptUkzqxVL29
N9H7Hsi6qU+aIeytlWTj3UiOi9c1av3I1agi/XHsN8bOV9g8ylftPjh9wpB0kOb2em81UnzgSQQW
KbjP8+3jos0SG5NKMG2qsqwusd5Ue2GU/U3kNCbpvn5BLEFrw8dCrMqND2emXoDF8jv/NQ6GxyQS
yh8FpeX3G2W5BipOmp9j2r+HimK/aFadQTvWpvvQgg3OECW4xULt7LIZKq4qfnrs0tjcUQ5Ibx2s
QGica5P6GTcyy5/CV27Ab5gPlU89IAcZdRIjbAbhSeCIPxlkZL3tHgKiOermV9eiWYZTXD+4DXPC
tiu1W3QbLfIcEpbwXdkexTXf3+u6QQbVYM9IAzUlLU5rs+PyyLYrWoAgEM5tAtaF/Jpfmt27D3nq
vmhjrJxF57qcA/C9VZhWN8tqa0Cey+24PehxB5hKY1x2aAukbrJ23McAQ/qq7EP13JWF/xhV06tu
BvplWZtmBbitm7fLoa5mHyPN9O+WtbALdk1apL+E1P1Hf6KXKM36vjBs+9HfDX5mv8b8VO6aQW12
dtMHb1LfVX1lvRUosojMKat9H/TyhZi7dWdGzi/mkSdCHuSl8hXg+QHmjbYLtdX3tnlHJOk4k6w7
O1mGHbCjkYsI8JoRGX+WuEMTmFpoB+3jzwG1URleabXmtidS8NLOC74Yo1eTjewtq8sOGrbyUk+k
bRFZfUTsxDsHbYm6gcDRFbU7eTHmhQWK9+goxjm3y+kXVYCXtojGtzGahR4Nfg44UCD3Uv0lnvrx
bagicz3M26N5+38e74Bc+jned3xeB3naug4cgG//ev2f7f+v1//P45f31cse57YrNiI343XPhP1a
9GN11W2h76x5G7iM6rrsyJn8fm9bDgEUWV+Ledt/PZdfTnBWiruLdX4Tl4U5uy3dsla3fDOyf7ap
xEe7udj+HLbsHGLXXVUVfoOguFWyxsQwiedr0Ko+2Nhc614Hx8bLBk3eLotB8P+S3ZO+0upyo4eJ
egpKjHjcpJYVCO3qqZkXy6plKJjuv9ez0uuYrsF6/NfeZfvP6vKMZRtsu2MeIWj72fT9Sj/rKTe9
aXBuC07Xe0f8B0Qy9zXBz8SXqsgPro+XVB/sX6PVue8GADqqhW5/azoOgaMJvBWZqhHdV9zEGI8P
daFsDd2dniEy9LuWV12Ap0/Ysg7Le4QZcr6ubMwzSdjuxW81Gl3zaxNecatz1h7RjZikDhjGVq+b
4UavQpjdc+DOkqjzHa5jhhJzLpOvZcey6GB1bxxEVjjRO/sgUlEA12n8a2YnyhVAdOvpe5cYsWSa
YLoYsGOAkNtixRAEX0w8VDulzLodkz+w+MZXKZo3ECP9cxSTBJ+0TXcb1Z22V+MmO/hDKi5hoJOJ
oRTTUxqmX4gOsy+eHBIHf6MIAR2L6N8reTI7Y2iDSynr+irnhaEyPAwluMT5AEOfrUg1kg2zKS5a
ii8eZLK66V3ZXpbjl8MIeNoQGjkSgAacJpkz2ZHMkyXbJdcAWAe5anV6B3SIgAiTYDSjVYctOWjV
xQzaZFdirTknGaYKYxDTyXZQFuOOt4521kcHCcr46IrIPFD2kDfuOPU3WTkMB0WNimNmSIJ9/C46
JbUP4qm3nVNSjGS9VhRJojbxt3HTqCQwqNXWceWA0RXoMgCo7o7+RLFJY7u9+tCe4AajHeSOgxqo
7Lr7qSXqh3Dn4SEywSO3YtW1IUWpQKqPNT3odTioxtPgOLC84Z4+kz3TrcpoHM4+OVQgqPPUK8cw
goQFP47fJgwffjr9Tmpn45NH9kL3uoZrE81e+ym6R0v6FVnq9FtJjN8UfrGXmwGF8sDRt1nDj7Pf
i103v4ITk9+BDqwg4mFgQmWNQDqRmPyW6BL1Vry7aA2YAmb9ETbqcFcRpD7T+Cega9XZNccWFDJX
ADOjYp/VGiAZ4H3DJYbWwqB82OdCiR58xbUvtoabdgmCD0WH5c70+32X9uOLsJg7aVrw4EiuFG3M
JdgAdXiJEABugqLv9suz9Dg5VEav3eS21nvUEuUNjqCYqeqsDDZdAjn8ZvW9SYwAEZdDlkd/bbTm
PcvG/97zc/iQLXxC3uDndZZtZengQ6OBt85IDLyYRUOUY6O0Ty0BljeDr2bgKzglGbxt6pY9To95
FaKduxkbSc7lvKqLEdOSMOVhWfXTSlvhToxXhDxgkrNsJgXzQs9D8p4KMRbHwU1KEix4tCx+jlke
LdtIGufoWkei1Oeosf4/njcBjCowqP/Hay+rf721TY7AgZHQ6q9tP09Z3n+IiukmS1/qMQwfuOf6
Kxnb5kH38VZ0uXGvura/M/pQWU85/2bblfGdVcr9srY8SRjufdNm7tk0lT3oounitjWWwiZvnrvB
LldGbwfvTaA8YChyP4WmbXOH2wEc8HWg5XrEAUB52yz+ophxCx0k/l1GVczPTt28zHH368RsizN1
7qMKxP2MUaA851oZbsGZTqtEqOX5Z8eylwHWP8cJInlkY6/V9gmJDMnN8yssT1kO/FntrMFe2X1F
z/Lfb/JfL60MCX4h3X9K0agCzJzf5OcFltW0V/c0v+Ibz+kV+9QOAQFERIeS+KJ0IRYS3b4TkBzv
Umu++2oShYEIne9tOH2JVEqdvU2p4GyrBJfEKqj/79V5G0nd/TmaF8s2JJjahlw0uiDz3p8dy3HL
trJSs63oSQVYVhvLyDcRWBivjUfK+2X1O8K44Eq1etWCEftbV4xPdsGkvRpr/z6f8s5DKtZd9TaG
hmkP2a1jAFWJgbidR7Pr9xJVLQTHCM0+sVUHM3Vhgsx38d5Wo0uequU2Y657p8LapWJA9To1K4XC
uswe+XThmpq385xYEFDMSYg3MkVf/Dq1PgrTv1EpZAaQcPA1JVXCUPpRFo0Fvo8iAw2N9msY3ZOf
5/LDqON3RVCl5m6JgB7VkGl2pGEJUAsmSM9syvpHv+prmOZMIJa9gx0WxzDDCrjszYnwPPndVK+W
vXEaZmRewpRb9o6NlV4qRbwl8yvR8chv06q8X/bFwqHmBGiJMXl0WzSqcolJEuJxYE7R7fJoWahZ
8Drpann42bQ8Ig019GJyfL6f9bNXtTN7F9OIWi3b7DoEN+nU+E6Bg65/jvt5H7XPzrWQ1o0/6Rw7
xaRS4US6HxK3oEXk0zzRUu3oOq12VPFR4VmPtF06gYpZdiyLwYEatFbmYypFGcvtz3M0X/kopgKy
3b9f5q9DTDvGQ7a8+M+rdcR0rDt7LLzv1112+2nMW/x15GQpypo4LOEZlosRbH55pa+wCOJg/euJ
y47vt1w+YJip/tYV4ul7m7F8gp83H92Er6Bvt+qhDhvvf/5NP0f/87raZxbAbfj+DPNZWB799WHn
D/f9mZY932/aFtltDNgVq/jObBz1KOfDlgN8UVHmWR4ue5bFuJz+5aFwWtAN/W+XjtBZafstow3i
1Ib6XCdRua4IsAgirGZBnb+bsh5h6KFp7NSDFfrTznbbP8hyRy8FrKhGH52eEB0pLPIoXPhgbt8e
wrT5rDLf3TJmOjogTKNSjzzNGmeUrfthKURkx+1KqbiRA5oV4PAdlxpjTbqVUyVPzDP3mPAeRd25
q47LDq7H+FD5JeLi9lELBl4Mmx9E7OTSqfXJjvFflqieKOhsUqpbUujvoexPCl3PURKJOIJgKOaG
n1RoOiT4fff4iJmmuskxUrRr1STKnRoz5S3IM7or/aNgLEK83LypHzpsUmly/t6mEeKymmSfHX6e
FVDJ87IK5BK5qcrdsgMP2nsz4bgqmw4r53Rfl/d1Kvq7noFQY1ew0HOm5P2EZAR4WcwHCR6VgpAV
EnKIPShbG7JDM6wGrKbCRW9oppdOG0gAmxdj6l+rHh9/Jo920Juo/llIqsVrPGbDVpewxpZtOQSG
3UTKGgXTf21rJwYSIE31XUmKnnRM/zabF+Ao3MIu7xoLXFPawMUZGMPcTfMiSo1i74z2uFpWuYMY
dzE0CgxD9femn+21JZ4jszFulk2OUupwyYaJuNBabpZty8LQfZ02EczG5ZC/dkDMM8b6+42XzaYu
6e+OMj8sb7xs88N+ZbmN4TVjRcd6/pDLzihR86NpASCcN5mU1S+2rXh9EMZXWWwkhuC7RtOiKz3z
ryEq/UOvGWdA5OlpIKzqblk4E6x/sFbm9mdbOnY5IW6Q+RNViRUsjb5B5nV7k5iJeUex3/x+bhtZ
m0n6pB+FTU2KlsOkzU/JGJrMwtl9r5OQVG4rmYo1Ol/2h4WpH+fBc1w7t5PL6KCbSnpFZSvuXDdR
bs3oGMwrRhT/sxjM6rWlankzinSeFuL3If0PYcbPcUMC5SiduPUuL2Sr0iK7Iroj8K69FHL0vr9R
UxEFaI2bFVTk+lZWWXAVFMmueizvCz8Yjsthy4Ihmb4iFqjYL6vLsRqUdc8sUY4vz1q24ahIsSQk
Z+Zww9pVA/cuzQ33Di73dGMY7VvgV1BC5u26nXUkScUrP3Zw/i+HQcA80LkPz8sRjPzu1EgzjtHE
90+OUbNXAte6wyxq35EgVm600CHLYJjsu2WH1gD3VAuaM8vqsgNgiriUKQNGkjcUyLFhQyvZMNZd
xP036czTz7EhtVPCzGp7l+plvHVGFBPgLMNrgRvCI54l2Rg2ZLS13ZT+1nANyOHwW66gnqOraGq8
oUZC/WCgHuoYKaFCc5bJsmDsMpGWRZqnPg2MNoqAODyFsBB/JvX5gIf/eTSvwtd7zhuy/MjWcNHf
zdEqPuHQN8sj4poz+tc3zewSamcJ4/JoWfSLUHJeMKlFOLlsBF3b7lydjvcQA3yR40P4Lbyadd4q
w+7qRdUnyiwNs9jZ+PCzYIyM1WFZzxbXQyeyZzEbj9rZSVPNH4FsIpxH1uI/MkvAbtAgKQrA3b1Z
FnrZDBMBR9XM3/j3Qz11P6JEh4FR52Afl91dN+EQXR7GYGdA/icxbQ7A+TTtoOx9nzFnJIIkgTMS
OxYtxOUsfu8G9nKcqzI72CfEHeAww74gNspoKFjs2j9jKz59aBGpLHcD8V+eqd0H5DreyLZ7sTmt
x4g4sG2jibdwFO5mmFW1CS8j3SN3nGyz/L0/Z3t5tPwH6GGFGxFwrhRS0o5qq3tVEoh9Q1DbjWXI
4mAxSUjKuFoparvrhfWY8leb5oBDH1OHyn+Yr4BWMSZ3ANJPiunFFSbm2ZSWz4pre/5nLY8yoA2b
EiwIv7uddlNDtghKi0aXUUDiS9Lh9NeJwaLMebPcGoSira0VJfOp91NwK0PzQ2ShsjHMk+yr4aYO
rf57YYhouPH1+cxl41um6eUNlt/yxs1LoOPLw9xxO22zPFyiV5dHyyKx/RK1kwsNY9bOyzmOpTBK
DDoMOv7nF6tw7fwQZYAAZo/o/Gcui+UP/lltMwOyjEZupj97mKZZo7icDrl4TpeHzUTBK8/s0fv5
zyzf05/V5ZGr9cRbYeDl5i3hBLIwZtnfz8JsRbhrhXlMZu398j1YFtG82tPi2E5RfVo2Fb5JuEPg
MBpZYg26JdHAUjr+v52Uv1KtrkgfNXI8YLNr7Puh3er9IQHyhUmeczrzIUpBjMGyWFbjCAqxFilf
FUPK/kgwZLOaarsjFUWJh6PtSM8gpquRw7gKMqJ1Q/KpPdUpmcXoqr+j9vPppsODVsxgXcYj5MZK
Auew0o+0zjd61uEbTc6ZLMMVjDIapVMRniy0MOfAb9f02+tVP2aXTOMnIndL03OhrB7Vsllzyyho
oVNZLMr2AG5gntpO6hX3vb6fehKELIdMWvu5qZp8K2jCoGJvO7JY6mAbNQRRinyldBn9EWSCHj+4
3DTiW6Fr1nrURmXjKw2xMJ2+hf0Pnm56NER6yIuC+h2RRFEtXsu+JLNwTLfgl6KNidFPNu0pDCp1
xY8jzuRQSq/GkBG2J8Cv6EliWrqKSus1iCmq4KVaA2WLtn05Z0Q3BipcShQ0p9dToffkGzu1V4Co
qB1qjd3wVducGKdziUrh+VPnnoIxidcRAVt+HqtwTYkojTTK1Z0K+NaIoeMTmll2X7GPI1tFSbUe
JtPZ+bBulKLZN3rISYBDFwmLMy1CvOJ1L9DF9E+uM5cuCYJkPFZ/2vx0z/cWTYMdY1uHPNkZyogR
WEHv3/bKjhHFtKb/+MbgOdw4I/79QrES2ETIdJyJsafAm+OAR0O+yR8e5O64T5zrAAJpT8dTPSGm
JT3DIYFBzflHF7h08cy3AcBgJ3BUsrZaAXMK11OofDU+2TLVcJ6/QXpsNec0nP6Y7FznNT+UJZNs
xfYvUm8/ygw6ks4lutb6jrCmsaffGNok5qix8CiInmRSk4Br4RPDwe2llBMMgSl8StR0bTUzUgTW
8mrQm2ef3wsPyuuKXGbyQTNaOA7vZZVuBBNi6taockaIXua5LZVtFtT+dYS4PpXO7yIlVS9Qg/ex
U7aNw0Sw1zpvHgB2lhEe0cptTTf8VOCwruRANrE2TC9uScGCAqSm/LGJSIRrZEQHQ6OS58bqFeKC
szbG1PPD7mHUnC1BuMhHQqRYilDptjJDUpKPpNTa7VQOrTeGabFVnKdQyfOVGWf+pkpz6jNdvjUt
RZ6mkBfsGyqDkabdBkPcgKYcD636zsw/XLuj3W3a6r5OiGqtyOuinr+x3OJVazrwLACSHIPQ46Z7
QpFrADuKwzUpntmK0aC2nuCvrlwCU1fNOGSr2A73plDUVQeyy4rFEyCxUiCSBPOVMj4qVS+PSV9x
IIaqWrvXjMBk3/gcuN27H5QVUCf5GU8vk54AX0vDD8S5mVfrj0QoPnboJem6QEvtjy7I1Lm30Qyt
41FrG8bWpmSGCNjy9S/KNyBMrNe4Ny9yoGmfuiehc1im9WdDZfTPPT3edKQON0V98qeWANl83BHP
a5Eum4f78TfJ2dSrH5K8fdNaAuXVZrwTMSP/dppxvZJCINHoNPoEd+gcyGSLZhiwYcB3Yl3JFiBY
/N5xklZVQSiwYiiHYmCQFQqtXDc7zr3qpTYFfyIFjkaxrTLTv5Jt2Gxo7cTrobQfrSHzjLzlRqCA
oU3TFzLuU09zaXjXVROt6jp7Ri+KybFhDj0kEXlJqDetiiDhOScWZfSwqZX0CZj/FXSas6qfOwsC
XRkl+O77gxPpn1JJPrNI/6hLg7DACjK/yhyKCvcu79tx62Q0CyINLbuToiMKx+BFowo6ZMD++lHe
q3F5KedCVT7Ojdg/Rm0TvdDzgUOksnUnVnDvqs2gWLPdubjtwngVSYtqySzULYPhIDV+FDI0Qhbw
Plgv3DWtYB1rhyqLbm2EGKsilZcskV+ZYR/K0nqvIyZeg7gLnTTzhJruEapQD/Ib8lp6H1+90980
pJkFoKq9EgX6pjViiDx9l3iWQhq9rjTjSjHzwfMN5cOBbBT6HUL0yNgIQqX0xrZ241A9EPNGGzoT
O6oAO3Oikhnmj/mgbgWp3lsntNAPo1mJTL5minxxVRnfdOsgdGaG2K/OCKGNp0/j1KQe/JmHsJo+
5GA963K8dtZaz6xyawXDeQLNmViQ52ryJzXLOksw1o6s4QxKnY6aqA+J7yPTtnZ9pHhORNb96xgV
b26QPlhFexosNI1q/xQ26b5Gg5MMfCfipt6CZANN051CwIEI2gCjVanpJQUzcKXyjIrrE6q8me7L
WvYUcUeYcfChgQaQXRGYb2MzvJFNna3sVHmsHUA2TaS/1lny0YPTM8rhFX/ZH2S76GKN3dRFh1Zk
DyM28nWqyl9FC7w8gsPUJSiqOR/3ghCxnaQNgObPoHZUTzsakMDU6kPQtlcyjcgQdKiP9439pxY1
aAp+YcnYJuo9FyB/ASivFNETeanmYJvSk97k1wQ0z0qbenMjXHc3WO7hNasB9EEbOsjBbODtJ4jl
R+QRITmapLEfCcWQF3zDSPhssOk6V2ThU9mhKtyYH2rWnBK1f2n5UEz9niNEGJA+0ye3Uo7c+e4R
lxWrtrU59cFFI5lemvquifv9IP1tva/7fFtzWrhJMPOndzis6O1FjP97UMB2cYmoUu0b8tTUmmCx
wT0lEtZnayT0U/JtH3H19o7/J02JUE7Qp+VD9Wy1zUl3m7vWSdfkOVyLJngzM+aNWMiIbujTVxtP
PXxS2a1pzZDyIIj+nPhu0BEAG58zbKi0nhHNsHEMFYFxuxPMMw4us2WZXYgerRgHRCq1Ki6X9tlq
KCpPqTOs4PDcpvFQr0obIqAqEBwZWfAgrfRP0QzVKmvS3ivdlsRITIdVqB461f1lGwwixxBydh50
R6NmlF20/lvbcN1Nrb61gHnbdXc2qN5BTkk8EHeWktINLX1QominQO4+wyBE6BRQQjOoHVadwUm2
OY1Enkzc0LXMa3XbxfDvOKsu7jMvu68zGFFdoqhb3YDZUFfRLwLgGx+2PT9wjCSv7qc6tO1JA0TG
bMzcO37zoIgR7KbbvokG0vioROhe2reqdrdBB1K0jsgodhPXSykRVDQ4UoTxXq4qXDwMwkoRr8uA
ikCrqhkV62SfTZ1zIGTy2Y6A9/AL3nbFp9YwNh57Lk8JXyeOTkKRJMz1MBRjvi5l9Evj9uPhTkLV
RH7PFJWnIJJfhIyGK6G1tJWMR792CCrJf2uQ65ypwiWhkQjmRw75nPm5DcqjxWAxaPJL59I0JF8E
1NUZA9ETY+0nh6bF2gzmrAh9+BhNZgCJ0w0Xx+Wnxhq9xGnnhEF+zS0CpOIajmr5nOglV0e/tqpJ
vTW7bGAwniYr4TAGs1J0G0H01VHPbo6mnAlZ5gDvbegfTdlvNN0cGFgRmhHZsB2s9k7ph+IQKcmd
ETAgJ5M21818Z1CZKsupZ0AbdjtM2kZtZR4FoUcrDH7Dt4KdmqDZC7WSK4AvjfJF0e89ksnBt4yB
ZOCGbuUlK8CYgbgXqxS17X4yg8qrIWK6fbyOJ/NctS7a1PaPqdwQtXyKCGbNKUIDfER7lxQbrIx3
cSfEVs3LVyALN20+QXyWM6L5rRQEVw+uhllfho+FsBkJoYFyKBKsSjVg3CkjMJNI0HNnh2jJJBrS
7texhbnHGnGFmO9xCwKy60cy2y19K4zxQVetUxlzBYac4UQQKkFX8o9p+52XNhCHs02oWbvIGt6m
4QblzGOKInVFLki5yTTOE1HiF5wYyEYm5usWXqVmnEvw5rMCmW/Wtq2hh7zo9VHRthaBRyvXVO6F
FNsOwO18k5IrOKhYoUYE1LuZLkf6R8KNTTGOoANfu9D4rVvKuPX1DlgyFlKIhkxP0xS8HSNC0+Xb
LxW8AwxMiE0M8a8wxm+iEEZSYnwZVpOvrIFyvwk1ifsmJUQTvKCuXiNH1aHK2V5CyulKcfmW2Kb+
TsHlDxnKxbFL6FrrNO5HoooSXfsFsC/zkMpgoDQ0T02kOT9hE1Ej9nSdxr6T7IQJl1Ybhr2tdQ7j
gLhYg5qroac0L7FWgqNujkrEt01WYlWnxWOc5tiRrBvAmN4kGT/3jUuqL0WKlZWGu57Ecaid08VC
wl6Iz1FzP4psij2EbAVf0/Zq5/2rXfcfkET30ziuLV17k0NkQkvuQfRivvCHyoRP0udr+iBqIe67
xL62tYMtI87OndPSQClVGtnua2w2JNpnxoPf/GqFCqobhigJYiTuqLbvDWF+Tk1xEprFpRs05DnR
x6hU+7Zg1tHJvPfCSL0jcORR70jFdNt8G4Tjr9A3O7SA9pWGCgEusQ+zeXpx3F+OpSAS0WcWX9YM
66aJGWAzwARfF3ixLr0Rii0x56uuauk3hDulyM95+gg2z6XZ6e/5Tq6rIjQ2Q6wxE+s0DtWjfKPo
lrF2buoAYCdFP7QLZIO7LZqT3N70pfqipCmtllbf+QPMvcEnDC8Fg1ba7Tromo+wRHpvGgfGF3We
MsDo7ZXJqJLZV3+rJgdG0ibU4ZSUqshda7KzeBvyEFJXWftoc/PS0NaOE3+OdvgS0qccxzZbKx1s
wNjVx4M9PksRpRtf36WChnSODxUParCxyIGRon1J8mCuUDPz92P+a65VrflBoFdSaVRayatTdjEm
0tFKHoeBX2+TVO9t0TPk6KyGNmFNezgkJNq1XRjKn4VPRkYSFpcmCLcGQSJbdxyORaL/ThUMu2EM
+X3mDZXNB4qkRxricqugUVmVXPEbV7GZG7pcSn1fX/Jx60IBHkfK7ei5Ss9PAuhsEltgiRMhpasV
13j/Up9aSBR9Sj89qbYC1DwuSBbyTVpPUb0PAWysEC3Zq0rqn70Bdip91Cw73wVSe7M1ZW9PA/UT
FzWPUXxKCeoUXvcnvJl3RtT9ttTDywRyGLJvkqxJg4VCMN1WIRGudwO/plyKGA7zdyQxSL+7L/It
L75LxHLEPUoj6Dzr7CdXG45jBYwEzhxZ8kZ121XiPeefBRLlGiWuvlPmyOWwGE+pqUJ9j/J2G0XM
01TG/kXRP3GNIgNBVD/fDq1NFYw7nkcXvA0A34YHYoUeE01XPBKwdk8YSf1VX/qohz7d4bl0jGdq
2w921jLaRJhqTijOiK7GOnFME5dpKrco32DAy7WJyJZab1khr3lVLf2t1NBSZWgmKNj+kpy8Vd4b
VyVNKBkK46Wjb6kFfeeR/jPzVNzgFJriIZisvZYyQBcBoXzcnRgBQNpjDuvosFvL1kBoDEmYgtWd
GwbX4g83Xp/OT4+zcgi7ayqYqVkVfpq4JxZFqC9hRVDDqEvyoPoHAKTpFg3XXWx3J9oKGP2U9CLS
oPGYBJ76mdw6Gvfae5A773ZbP9UqX8zEfCL74l63ck8E5BQSAQwFnCDZ8aauuFqwdaEQ39eG+tI2
5m/F7qgro3SrDbLrYpViTMzvvz1FBo6J7lC2l6SEA84NABncDG/WXv158uoowWmCVAhS+5To1kTh
rv4oymFb2spTSiTxyg6Nft1LBt6qiZrB59vCKKbNpYtVXKgrU6Q30m9+5wILRdhOQCmRP1XtvZ2K
o5FZ9VpXWsZUOfJ7FUD1ECuKJ+Z83tbVNljBiaKP5UeYhXvAFTdVFG7VxPwMnYo6VUUXkCRVohSj
nT4Wl8QiULQq00PREZnaqsUGVfh7otXIRXUSus1oEyc0nuMG/ZufAw42N3yEYxve2lGOSLg/5YoG
38nSwhWmR783fvkNFgrf/5py5UEnSmiwZPigJG8wE3Nz0tdKoKLG6vXLCHvMMxrtw26bg+5G97Kn
s44D8LPx55Mdpm+j1j0nOb5q0hagX0n+5qi/jEl/ljHyPD94ZwjxTrBquLJltzWL8a0tZl+eyg+5
krkoAicJe1xHbcfYfK5UDju6eKFnjJRm1UgnAF6nmhC+uSaJFEmdn7KUOCVp/sqcXtBBV16noD+p
JQhpNz/r3MKF7ewaKZ111gO5y5tN1EcvUVqJ9VdpFh+mkf72iwKtpS6vGbTGxs64uVgVaUtmAx7v
OOX9xic/HpUTXm2tOOIzuteVDnE6zl9cFvuxB0sYkg0axypFvTbv+DaiOZ+E4an0VGFwBXhB8n6t
rptpiElKjJLtFNhHHJTvlijf0mm6/T+6zqy5UWRNw7+ICPblVhJaLMmSV5XrhnCVXexLJju/fh5w
n3afnpkbQiQJkmyUZH7v1uHzBaxmn/mF3OwUtzal3XhFCQfTDXe6TNZO30I4VkiLSqZ7xEt3uNZO
O2EZvoW9Ac8fjTzKbO3q/Lq6Se32ZDrgog8NfHBbTNb5UpXhPQ4OxRuHesrKYEbHXVycjey1NdMN
AapXGTU/og4IfL4Fp5GIKYgl6ja0uVHQT9xPWbCjIv4jcJp7KreXAKN8Vgno0DKh+aQQHTMzf2oi
/S0fbJOFXsS0Fj2V6+HyZDY8GIv4aaEKhCpFGYrH1Z7V2BOh2j+qJvnN6vcZFWhzwDafTOUp2KB7
+WFVJ1kFb0wP4GNETFECCvUnBSBHaoSttKOV+m6u72EZUdZLRoMpgwjJh1ROpVMp96w1b0NObXdq
nS152cWmtOyeNf3gbfMJK5rJzNJ9Ic9FqQAQcAHfTZXfrHtXI1oIMw7c/TAp6CZzLCsJyQoHN7zr
4p5FI84JYPvKukosYotHazfWuXanZCBYAiUCSITDQs2NVOQZ2m4cPXFAHhev5EgG06AZ+aMy1pjG
O2m9W3a/2rChT/hd1lmwcZBwYMRf6TyrGsLGnbwky2BOfxp+uGaMGTcBFrYzjGvhjYfSQZKOyOmn
TR1ZM+GfOkar7Pk+20ljotqaAZU+TOxZ2rxOmax3HTN02fMM6yQFyLh5Il/4vW2yWdnF02dS+oOp
dd7OCf44ZHaux0x7h0fGs6aG7paoZkjOcfamtBiqlgZTe7vXPoPC5UfDDDsPgl9GYrZrSkTuBtsA
0zMwcVYLvpPNsOSKu7ifp2yRcowcOHyB8zvy9N9dDX17ZBAO2uCAEzMG6VSsGk+/eSmm39a2GpWz
mN8unhEYw4Y+1eN877mv+Odhe1iQLDEV625MTpNqP+bVpUrMbpVk/VMRgj5nrnuQlUlJ07mkOmpy
x/2Qg4WJfyiuo5U9JDN04Ck5ZcNBHk017Ne1NPhFeKTAoyq7Ix+j2IhQDGD4zYbJdc/P2jgUnUmg
jsXqbW+EkYnZBMwO1caRQHMqPFFTw8GhMZR+YlUXmXQ/hnwOWhySbhcY+Z8+nupzg9NGSHlbtVgp
G6HHA3Y0wAcMw/ci9Uc8Omcv/KPXBpisJA/NZcFZxW7B8Jg85f1rYMS4C7ms0aLQCFdIrFdDg5fD
UA5r10tYOztWvwJT3SWxqt1Sj9Ea71hWt5RYhpx8KC0+mi3VF7sz71ljP9tqfqtzN/MVacYQLcIf
eIwgYXf1HWomdQ3Rg2FwJh06xA5ROaRI1a7nsqff6YjVdf7H+oy2TgrBkFaa7ggy5Sz9aICFbVXX
fp9Q8uc9pcqgA1zBQgWJO4h73wys4RRyl9wic9epbWsomrpnLcMQUDWwfOnKCloVBSur+kgTgfdL
0e+zkTqzllneQTcPTd60qzEEmKonik+Ok763FPl42pTKqoD0UGdldAiTbp5A628WEpcV1coQu5NB
XtU8B1jRrV/lDD0FPwUVlrWWKsxdm1NNzRKarLwLkQa2TEYeApu7sigpdrYqupPuvkNft4ajUvle
YeGSPgJ72HNiTSuo+MVT24OXccPgjJDuZIRLBdO71SDT9kGQmb6piTeaDfmP1OXPoSXWWUvdZsBR
Q+spazKXqg5JJ3D84IkQCTNYizZWz02vbnPmlKvRQTkdTySWm+rFq0xjZ6qt2OIQeZhE4qzstPAj
ncCWKeThEIZmfeypt6cuBPckHV7tApKp2ryAmvH/LyaoP1Rkg7hO7rKSsjrrVnxqE5volW6LFwMu
EqKIT40DfiokRfvKGBREsfhBZl7uT43Bw7ivf2DR4xfWPP8skcZN3cFKGUmzuHwt7MnYO3oJm9ks
xzuznjEhCZ2G+A04fE4qmddm5Imj3fDNiNtC6U0E2DWFQH5oLLNs6zXPZL52tCJYY7lSwOVE9Vol
ayLbCgyg5p/kJRt4i3TkJ2xk0lqbpjnnKYiTZSa3xuZvG2iNvU/iFAITP3tkPq/S5hsLi7dET0Ql
JrQZ1oBkbLe7WZ4FsTjNT1h9DsewfFApoXBHFauA/4ofpTV237Vkucd7a9W4JWikA3VmluWA9fi2
W5XrJOz2Jgt34oVzIlZbs9gBFht4xGy97lxGhLeglX1XbbN5zPXA75LxZvSoLjune6kDtJ7QgOSu
IIiGIbq5DPFEJ+WPSUoQZZ3wV2XY7cZx27sQDJXCoadjjBKOlM3t6gP/Zv5EY3Lt1FYhfNpFAdO5
xG4UCBNEBZ9Wp0KnEzbSkrBZcCdbAXZr/JBQ/Vdnc2wYboZCP2BUUk5MKyzuObPSPobQelf1P90w
fWA9Q7gFRuGWuE61reKME1CHDt4x3+JsU7e3aoaCAsgQ95oakQl1D6Xv7nswZpsUnyTq/DpS3jxp
un6rSQLX4rQ8g/w5fja5pOOZYDrAXmtVY6bDOgdxLzNW1rU7jH3MNZ4Y6YbH9iExgvHODlSwDZY+
ZgElxwnLYavgBQ8P+alRMnUr3SseF0wM1fG1G7T9VKtUhQf50nQgInbfrPWwqNdD72lMFLOJTx+e
o7p5y2wgMuOP3sVXl9U+i2Ceil03QDViOdAOANCRpzBn30t045eQPBKlJMyacKdNXysfsuzejJBc
ryw4py3cSrP96F0K+lVCCR525XNDUYC8Nw/f38Km+GG8dAHLwwT3Bh+Bzrsyq9ciZzwODtEFeZI8
KGaFe741cstNVbkqoaJstI41nzN74tdV8aka/a+mU5mx2P1eY+zZzabbfZn9grtBeiXup+C9rIx1
Rz7yjRLuqiih/GJluwgLXMiGm1RJ9rlKoLMMjKuoveSurLm3DbEJ+SOvxsqDHggIrgnP8qOm7+8r
1zdgz27cwSRto30fx/LCEzZhFmyszAr5nCwLeCDVdkxmwW7DuoPQNgjyU/WRILJiqZA86aoXrCNB
6TUqrZhXFE6ysGwvhY0yV/lNrb3/qYR70FcVayfzvquB2aah+O04szeLydJI1hDrOv4rmjrtQm+q
L/G8sai+5TBp75YmOxNEGVF5qFKbb1vPETTBsM+hP8LJ1RlLCVZ3FQ8Xf9mNm0owDgeV9py0ccJ9
oN5q7CU2mq4769DYu7ZtbczJu4VxZKJyo6Zd1nnvy4CFTN6jg0hWcijFQQz1c+dU005PjNjvZHY/
QBkDOwadM2Qmdvx4CDZ22xQf4QGsFiSOKRxjLCp9bCqoDvuGrNv7rnIfs4I/aDFlq7zS5H3jNRUZ
3luXh75b4cnSAG/gOnaRwUiRnzJjEw2/+lbDRdwBlk9a7dWwYRZW9c9K4OSCooupUO570rnkIGKb
ajLrNZNWP0A62AGx4pkzB230n4kcN4HdNcQX3qWyHbYYf8NcDO69KTyHNmsVlmXbVK+ida+k1GO0
/k4jf4BJzvDJkIt5lONeNUM+iDalDGOHr9kI/mnyXApxkJbK+GcgPzgJDO0+toxu0xR5uFUykhGE
5v5xLDiaefM6NF2wMrFBXjujunbqkfHZmD7Mwd1Lg5js5I9jc4NOefZbDGhrVadh7qcQYlSM4bE3
qheZQqZouLn0+hkdx9GTMHzCIPKDWOLi0eorxzN/z4oTJuK4k9SebqwD3TnpMK8z8Be/C+2DB+Xn
DqHiizbHjIeVAtpe8gdwzI86Q2yJjqik+LodAhdTmyR79mxwat0howgvkDu7HC+dAXpgmcFbdIWB
wqiyDvrJb3Wo+508j22a7aBlHMYuuBAXgvSFWkSqDVB1HK4ZjuMtL6xPOQ1n02wvzFKxLY6OaUAP
7k4FQlC9Tc2Wu3uenYGjXOwkMpnO1jmVE2MvrOagDeSg58OTMk7auYULpMMD3pbxPpdMcRvP+NRT
o10Vdn1TymaizpXyMODvpqPMFJCepBsdG7A0am7vutk0J42w2CRyx63SNN6mnsq1Z0bcLfFDhjPD
OmSsL+UOW6UDnEke5amqo++vfmY2cWLBYJA4rXyGVvuemumvRkYTd7++6wX/FzMmvJC89a091T9D
gyJkksxy+gQEzSDjSS/dcG1iUUaFAcTW4s/cyW4L8YkR9i5pkhf+/4/OL1lJbxNSL6BMS9G/9tSV
0rOsssLPoR4ea935rLLm5o71EyhEsNYTBZ98h+AsD0cpEbAcMLWZvQOOqpAabJtQsok8cFdtPgmW
/CqosxMYR4zSfmlB765FAU9sRrOKBnk+K7VsQ+zOoRtszB/uRmPcOfyCirDc5Qzcga38MNr4D+Zm
BZVnMexKFVob8vdIfhZOfSNnimp0UV6EudUCnpyM6bgre/vc7HA/Ln7pqQs3ffBbN4ZSp5oVuQzo
Tqs5fkYZIdgF2oejfwJoun40eecBStqm0LBGgHodCxVOrxfdDdakrZI4OlelQmqlkZ9s1GppIfJd
M1qqD23OYnbRr9vC3mn9EOI2VgkiWMSjzoVxWOPnn5p3kkVpiKKTdMcI4bUnGkb43Vgln1EpZtOp
5mAUCt+bVE7TporD9JZF2JyBNvav2hR5Ryob66Eme9y1Ys0fnOI5quTVaAmCwKaajxFv+hyuq0u1
HL23dbZTlkICuHwdjyrBVUZ6wlPvAfo3pn9DBWI1AGIMhDvBnNqJRqn8vro0k6odi7zb9oUSbkTK
pKyq92WhMW+lJhwXMf+9ofDdaDrHOQNQEInCV6vmLnQJbg9VYhdgHGmeUvtepiBX7n5kg/RlVzMF
aMKrojHp74vyIwTQEwlhlF6oxBtl1N/tRlxMtdnnXjb6jcZ8N2tSm3qQgVgow5El6K9NaPyqzGNo
MGqSE+gAh/3x4DiUpoXMvfM+yUh5p/hlCvcVBGU3EAOHpuVosCiNQqYRQ6hfEKxcol69xH0L20M7
VGGWbzXKA3ZuXwfdm6k8TEcrQZDiCNe1kvqtHuJnGJZMR/GhspoOoUZh3xeT8RQYyaPJmLJ1nXaX
ymnnVdpdwJMcsei6LQHIiKb0k4RqJImdSSxXuhiMDTRK9tyQyU4FL6bOqZqj5Y7LaDd22tZpGmYl
FBs9MgtWlZKdzEF+BEn3kdZgFcm00sRjJtqWHw2Sv6D8oUf2RzxYn21X4tevbww1q3aY34OXjRgr
CFbtdvSLkiyAfVVIimfKxSin58hyXhNn2Ku6cRARU1Wl0U/Y7yD3MOHotDwQrdptV6c/mqn4Qq14
YGAN0Xnm1hI8YdX+lyywDUx/mYZJDlt6oKj7YDtU4rKmvE2Bt5HjZO6iRnvxyGEVwnuL2pkRH0cn
pYdIAdGOFIh8OFk5uaelToE7d19UXNzaoLxgeNTBvOqeREctpgkRw5aOfUY4RqBdUD3mCBlW3jSe
itbbxJNFihJdQExOBj4pwKzu1nLlo2Hl77Imq0xRHbz2IaSp3bNnUl42PGQFlvvUNxoTNmvDkAsC
jUcCNFzzJSWgE7kJ9mKWId8Ltd0osFQFqaFDrF9szSEzFN/AhJp7WwX7+ZEHLnCbitRamVGBNh2p
TyCsB2HU95Yc3DVYI8tuQutWijCuWWvXfgGnp3dhPg7NUW9Bg0PgFKn8xsmBqEdqq6te4iAJL1V3
+Nf24OVZprEudQ6U4BkbY63iuTbtWq19zVVKYLgizYr0nYKwu/ZsJiVMFHvUKjMMiJ9UjO2EGo4U
B5j9BvVP4WrbVpqn1nHwQ6lIhkwZszG0cEoKmm1z7iuzOWtl3J4pQEzAer2yhz7Sr2qlGg55bVaP
iamkjyyr59dLQ1mjf8SniMemHeAFGUShtpaWWu/+OkxHZeh8Yg3FZWmCDgAOYZlv3xdJ+jBhHHcH
35rq6pE6jHiELvZUqZh3LE0G8a73wlP3Xx3mXhkBpls+bbT5vhCFdFT6va4cln6QrYeHQRBfP191
2aAt2UcIKoGt+WRLW23XzRqGnYWNy3/asthda5j6XJYeeHeNsF0SCtpW2l/Moftrw9ruwTWL/u5f
7SZzA6x0egCt//TXhI2LhXkCJ9Xvv5szotXuQxhGy0WX9qwciZ6KrCtrkW2li+CakOn5LAKIU2XV
N3fLru2V6ZwBN/nxkLTPngyzoy6oJRZh3/LkaNwHMhDWGfKbZl04w7lXGXyXU0fp1esQst5h2U0y
L9khbDA3XxcOg/5EViFFs/ltZYbrXKp9dV3eyvWqG6iLeV7eqY+JbJwCN6QgQfe+Ffme5bSyXnZj
lKfn3tNfcqHwOVT1Ygitflquo3EmpQwpTsuFrAJSnyi8YLscbRJrPcLpRVWTlQ/LxsqE3KaSnxZW
WVG0bu0Sr4s+r9fLYRjN5QNvGO8lGcyM4nOfPJ4iWFeAWt/XSetxYD1Q7ChS6NumMeILJfZoW/ZD
dgWCn5kDVfWARZ2zKcO4e0yx1NzUuCo8jVLY6wD1zTNzL7kOezt7bai+8buz+ls04WfnZJbzoxis
YpUpbfnTlNUnobLIJWVxc7sk/z1UBbLBxPgoJojsmVv+aQZmFDmYCghHue7UioFjUq/BwIxmJU9U
q6Dk5rjQmHYC/YBoYqY7Hb2ncheBhXwCRByNZhIfmXQeHBj+v+I+eXOLSL6rrAmYvdXemw52u0qT
bNzGVUg0iqeJB8Lk8dXMHIagOXB5aQvTCknlpDD56YR4WA5ooeYwSASVv+wuB2RMcSgJM4XpDpf6
6leFg29DMdssu818gdLRXb8bXBz1/n4Psp5L6NPgaFYvymg9SUfdKoaGC/HcZ7m+Bya4G4TVfX3U
5UBRB+2uqMG0li7L9QdFheffReD9pYDPhiJ9P3UpcZFAoBfSgvJ9K6yESNAqOvMzU/xGGZInTAzi
tdSs5meeKfe6VfUhGPHD5AbRH5Fb7xC8vVtv6y4RyA2y2d7JqKp44qgUpXF09N7dsnjt+P3nOri4
0f3og+6HVWLlElk+6gH+QVM6PRROZb8Ntl6uw7CfHj0tLreenWO3k9fdHex+d0dqc3Ah1rTeGCJV
X2EUJhgmRVehpo/FpOv3RpVjtGDYPdAEWGCbRuKeGwegKCzT+5Sl087Aa+Gcpma2awUuKVkBwJWn
/XhOLaPZGQWsgsIE/G9NLT9r7ajvcLYJz5qn2zt+KM4pTREClAy4/MruCkgnuwpp/96wkuiB2QhT
Os2xf4fZHb4S9kfDOnxVN+H4uHSNrUmhKvOfrkNX/6urgcz5USXje9c1FqNvmz7BnkpOZJ/t+gBv
U9yWKWcsbRQ8d52o+sjviQvdVFIF9Qv6h1yvSVZOgsnX46l/WDbEyzprAzuJ7bKrzf20DiVuaFTW
rmJoI7g7oZaNq0940GMxfJ0XJRSVXT2Qd4DgHxNpfhhVUemH639tKg/bG3RKrAbdfUmKChzLHjEw
uoQHA1fhDaSdwV/a+tINHpjdw9HHcRNMiH5Lm9Mbm37EnmnZ66Mgv8eibL/sLRdCn+btE9LzoDNz
jWVjmVZAcDO/oe82+JwSKNfWD+3f/cA/NjrWdpelqfLcAks3uS8lEepDljUbVe9hV1BAabZKYvK/
Iw4y8lEjosdUppRall5fHB4LEAHmRmqT6fprvxYSAz7quF89l12M8yk1zZvvSywHSitsLjaQOp7T
LjYwfX3RglHdL4X7Qsn4ENyY/09jaNnqXtEo8S8nLh2XzXIAHSpw8HzyNFXQx1PPPoTzAlRE0rjv
qP9cwlxAa8E18CdVwxqQxyqveoVRhTWhxylbAEfDKT4LvfQe4hDhjSeopy/tueM9YfehPnnzdFcI
ZDFK1NK/KI9lhSuUNZI2HYyF8Jf2NmJF1LfVDRTHwZxoIF41AbrMLSJntahXjrXD3bRaXjYjyaXF
0GFlbinHpUkmKUeX/a+XS+v38c5DuJblyp9/tS+7/2qzdFc75CL1e5caKrlX4zHSx782qlo/xC3f
dTLhi+eRY/3QEsQHapVWPwHtPiyzst8Vp3htNK05mLZh7lwtiXwvN3D9wAP+1Sw14DMUHoXuMp6G
Gr5MMotvJF4SasyACStD8WtjPLq4bAVjYmxghTP+FcP9KET+OVaYera1/iO0ahUGaemyYu+Vu/62
17UOW1EV6H6l9ka4D/KCpXWDtMvV8/fK097IJ1ceMcwuj4WOzWDsTBAShnYr8iq7dSog2qhk2lZB
wvXTDtZcIPfbWyfD6k4TMtuqCMQOZRvmr+44HihGFu9ab5SonoLgmEdd8hiY4Z/l7Sbd5T8ohvLi
lHl3H4SgDMN8wvw5YFCCaSVwAws7NHfYSf5KsCQ9LxujGNqzMFvotZaLxYHCKl1AkDwbemwOq6UP
Ws75JTRtNHDm8a/dvy+xdM+r6pbnWbn/vnRmQAs2la7xW4E0YBimA74t3v2yV6QI0JwO2/tlN5Gw
WKCnHnq3vncABJtDTQUEdpgar0uhyNvYgasmhSnenAncOh6y+r3M8hs0j/43Ec3nlvnoZ93ZSLKK
kAT7clqVLjKBlcJCfi5HeyH6lnyAIeOG5iy3z9GJN+iUZ3O50hE4zOlatYqJlt4tu98H0kzJyUGG
Z9lR7r7Er0pHjLiBIfXJtSPhbesKim8/2PUhMtq7ZW/ZLF2sud+yK2Z1kdmH1Msa5yEeVOVQuOi6
clTqrNI7TBR0xFebeD689JFKoK6zjJqotCz68Fj9zZJeufs6RdeytdRD6/LVmf/TvUayhCUt5wHB
EBf5+z2+zu+DXHJn8R41lILjUDX9dt3Aw34M07x4DOYlR6xKuDp/t7l122xSSmBQd7CEQ7miX6Xq
uiehJ/KEluXGmth6VpFV4TdmX6vawVI2gU/ucCOeloMWrvYbeCDVXq3gCTadUe0KB75r1hjhSxyU
jl91mCPoyYCOCnkn4TkdUrcht5+nDJaNV4bK5xZ8LfgsOqakhmys55xr+RBk09NgGdGmSjIERDAF
nqhm+gPXuhqWYT1NMqBw6uisMBHZsTbH1N0wm2S1HHUMkM6xcYIT8DwGo3Gc3Ve1Le8dGGtA6DL+
JZz8ThaJ9SqNykFTEWIHMuXxrVIoIMwdnP8+Eyy1pqjuRr/gi3ydaTNiraux1q9gS1TcHZE99xkK
JQw844ckCPCN0poSiCRzdv1o68eEZwR0mLwF0U7KE+Nbsxtz1bk3+fv4TpoaD2VG/F2sKs7zMFsW
4ce7EsJ0d3UbTOMqnzMYWmfUzkCdGYVLXLfmpgIG/7maN1/9GmmWZFsof52xHGnGkYTk3gyIIETc
Dsbtw0hsH22jjZ4qG8+KGKM3f9ldNnQwHbt9ZGY/q4AwHvrusLTRQTMpB1IB6Q+B15ok03bh0S4y
ee6jPvfTPGte9Tj5vfyrNeNPbPXRR8K9SjF9JOhiPsfFquhozudkDjUFmZj162TM8EEffJrF1zmF
l2kr3c3/OkfY8FLSrDgiqfKOWjN6RyBP8K1eB5AQSRFuU54NkjRsDhXLoX+/ZBJsbJQ23maDyFtC
Ckx0fKTqrmq+PS7P5KiPISYMK0t12RZzw/emyWICgGG9Pk8Iaf12IHG9jgfjVBZ66sdWotwQyV96
7sIPK+6uZt0bN3QLBbB4/b+6Bnl7WaauZjRcKy/+q+u/rmpOKhnrpUgpI77rsjBe1EBWz2H3j524
e9c6W/86onn/OPLvcyqv6ne1DCChTKIjWbxWB56xKP4BRFXTX16mGoYA8bypvASHSfei4tt1lOm8
XlteFnjQKmSq/nfrso8zvLybDErW3qjcFVZ4RDJi7jKg4jtQeeVuaUf4TvF0adTywcUXee4N6OcV
q6VXa2uttV861Evr8nLZCNcCK3PaZFXhnPFX/+XIqIU/W09Gx5Fx/hry09hnA4U5LRfFNSi04rq8
Yhb62gCm3n23D0Go7V0D4H459b/7wjb9q2+Dd+8Kj4MW22E3PC8bC6NP7qPc9B2R413StGi/l5ff
feoRuOPffZbDtmph1tIRLBNDMwyfFczfj0XRqNSn55e6AuNrebVs6pBnF/SkaPXd1unuKM7f+6k9
pdskx8dsORmJI05N/7oO5UpAmrq2Ga5cMLJ/XIOJk7MuxkGFX1Oh1cKur/PiK0YGxTVUo+IqstFB
Ix4YG2/U838e2DcdBn7frZVhOBuQVmOznLhssFYurvVezj2XhrqHH2Yz5dih08hJmrlNwI1nwhDE
atlFylTuagOnpWVXN5GMKmg1T8tubMcbHpD6c+Xp+jXNzeeluY/xbm1MMuSSsRhvtQbUyxLCOSxH
FUu9kKQ5PRCUbT7VxfR1aS8z22OftBV+SpwE4jH6+AqxHp0/lpbhJlhainHfk6t00wOSSf73pzXn
T8s0LNqCJA2370+7XDLl0+Y1Bs0Clf5ucULPeVxsmzKEFz2bpX+5o89+6t+7oo5QonlQaJajy4Fp
yBjZl/1MLd4yLSv2y96YiyNDJRKfTPO9hLkussA4vuLtNmxq6tn+UDsjVKYoXwcYFdyXTIWITgos
4AeJfdbS++tEx4jgTgt3zvWIr5ZSx1f4ZiFLi/4hJf/ihIH8sVUG96bqvP3oDaiOPO8quvSlnpsL
D52NTIHTmzZ1b0NjJGsK8fFpOdrYCZkYY/oaarCnG5OInaFX3JtENLYtZDJsl7N0vacc2SbJvadk
3uuUnJa3dJVOPeH0CgI4v1WQJAC5slB2y+6Yjm8TubN4WNXVcx0G/vKWXgM2pk0kX7ddpr+aqMbS
2D03mQHioaqIiwmyOpOU7Zx7YYG9JJodwAs1n8YxM7Eb+vvwoMBh+D5lmqaRQRSLfYtHq2GhOom6
pzBquyeCligdZpBDg5BdLG8IkOnH9+8eWhu89ImRnZf+pJ7UO6NDaLnsyvmCM4o7X2s5p5e5tcZT
xNt5hrVr2lFehgK9PRMAqPZS4deqYpLZGnb4ET20UVd+kOGUwxMM56wBE7Xt1LgI/fvkxbLrX56h
FB9poEN/scUPQ7eE3+BMeKIaaZ+rSRNkIHnOz0QRm6WrcMH59F51H6eMbLhRjXmSWLJ/nCqvWy3v
ZyNSzDpbvAcVVEVFDEzGlNQ61ogq/TK23RvEgfPStUn0t85V0SDqtsaHoqKzfIcy6MXaYR31n++Q
sob6+g5lzpxq+Q4S1dBLXIhf0He7bSBSc5up6bSHHJBvdIw9XpbdTqbFRo9U/cVs6r+OTl5o/GNX
TXWxBzTKt6idwUkMJXlVyUnfqKMq7yHD9wehpfUe22R8RJU42zj45v0Yx+4GBdr849bHOlOmz0Yw
TGBCniAo5+zJC+R9TT2zbDFc6I3ivc9FtMMvK8f+LuurE5U5IqPmV//abTF5JmbYbNasA+gtRD+i
jiAGOmhy+z7TDD8YlPgEbOSuM+qu/tIuXB0uEELn4mRYpV82PZERYcsZhhcT/OIN7tcF+oPhmKRq
aXO8nuOoJ9OECzrviSSExVPK8etgJyPNl7LDkWA+sHRZjnqdXh4BEHDRTwCocALbZjK0zib1zbM9
b5bdKOvt40S45LK3tC89tBz8CNDHwZm6SJC+z+f2JRlHkZVvI1Jv1osBO0rXlwqj/6c4hDBZa/As
FiN0Z6pfbM9Nn4DTo6/2KnPWrabXP3HbQG3efeA2zjMM+stDWJnBPsQ6aOdGWfGU9oAcjaJ2H0av
rjGAbt9VXJs22Dhq91inkoDWZvF2EEr9KlXtJZRpj6UOQVlj4d2shAyVRHPSU1uJngwQY8S1fwyv
rDEQYxfhA7Ly/mTojf1gzRtTh7dolQ9jEtuzo1h7hoJ5RP8H11KaqTzoE9OK7/5tXcdbtWHJtrQt
p3URLPwxbvPdsrscUGP5iW29dffdzYFJ5dRlfkG8aT9kIqgvbqesvzvgLMPULBl/f1+mNhyxayZE
fctJy4G2jYdNmkUBkgsutLRpTTEQdh3nh2W3KwN7W8QVbAiVbBwvtG4uS7pj70ECWHbrcYx8nGrU
/bLrpOVLA9x1RUwVPKFQ39ZNa92qMUTA5j1qQ2KegS6w4A/VP9Cw1F0iK5Y0S9uyieOiPqG5QrZM
X3UqjW0wyerQdMUbXGCk516gbzTVTR77sbCupv6rpbaAcIa4igM2Zkhe54OlLNNH1YzVjQo65C9t
XweC6s0Yde247GGlaF294tfSfWmJLU09MGn953WSrFRhRTSKL52uQ0ja1G8hGqqva7C4gK4tpjfE
L+5aeiDTCdC/Ng9AMX6vT997QfC1t4xVAy4X38e6/9r7+7xlkPu753IemFP/pPdg1fMA+HfPr/eb
j82GO//Hed4Qwn4M+0PYj+kZZWN6ttLgsc3Hbo8dS3r+bl9efbWJAcCsh9lA9+/mQjLSr5b9eup+
ZyHEfPIZzkFulefl1bKpxYinip61BIj950CgqfHwj33TifelGuZ3SU8O5ddlvq/Q1cr4P+yd2W7c
yJqtX6Xg68Pq4BQkD7o20JnMUUpJlmVZ1g0hyzLnmcHp6c9Huqrsqr2xu/v+AAaRs6lMMhjx/2t9
a6cnC7tv+fx1s34Wk4J+8+6X//jHf76O/zd8K+/KbArL4hfcinclPK32t3dSf/dL9f3h09ff3jmo
Gz3pWa5hCoGJ1NYlz7++3MdFyKv1/1OILgqSsfJeRWLY8nkMRvwKy9Kr95u6Ex9tdN0fJwxo3F4X
a9TFvPHWkClOcaQXn4Nlyhwt0+h8mVBjM3vwKP2d03WuXRh9zwUGee36knXj5rW7LRr0vvVGiweP
iQohAdk+TFLrpplt8/smn/Ubi6H1TG+Y7xpaknWDKr86aHqoNj9etz5Bz40AzTIGmVzFFEXt4lgX
7nCxi3y8rLfMP28tr4CcUjCNQ3casTS5BIZ+6mJVvq9ipLSBNf10zyvEyY68af/vv3nb+/s371im
lJbr2abrGKbr/vWbj+0JHV8YO18bYlwv0sjLm0GJ7IZ0i+U27u2W/sbySL2zJ5LJkG2MoEOWze8P
J40HNrBug4tGc9PPLWEDvBnb917sNCAUeGwMpI2cVPQRrr4/7leqea2zRpE+Ez3WyPVvY7rhj8J4
zNJOfTQxTd2naLnXR13VJRc9wGK43s10miqjqQHPX95j4z3YhVnbYN5X9iNai2w7O0V2tT5blOlP
nz9WP32+ZorToBqMloFO6mkQdMA62v5C9fnff9Ge+U9ftNQFx7ljuTqWL8v66xet3MJlwhoWb1RE
BngxfH/rNxzmHl+qDcoCYx+0vPU7/vH0UIJFbYvi/P11UatwCsMRPUfW3FxT1sEPm3LA5XJShGYu
D/buoh9ebwaBtdx0jN9fVdnyra+Zd9Vh5Z1gVpm73u3ml67bTC318JmAmL3IDXVSueU+2IF+tz6f
s8qhYm5UODkDedOAN962vTu/BG36MFJjfmAM+NsHZsgP7oVnIjTcjhnc0tke73rHia7VUF3We0AC
p7vfH+/vyHmGwNdXRbDpTciPyFxMP7B+vIS3dlbx/a2GZjX+zPzkWCaoPCLQISDs4/FeBPXDNOo6
AW89tSS3W/6WUHtynN2kbPFZQP8/IhaS3+/KKb4p8LB+MF1CguLSzglM5d3/6lOXtzcmLIT10PiP
vwx/7TocvpbV1MRh1P3t7j8eypx//7m858/X/PUd/7jEr03ZIhL4t686vJU3L/lb+/cX/eWT+d9/
3zv/pXv5y51d0cXd9F69NdP9W6uy7o9hfHnl//TJX97WT3mYqrff3r3Az6LMSjhr/Nq9+/2pZdjX
8aP8dBIt/8Hvzy5/wW/v/qtJX4r2pf3n97y9tN1v7zTX+1VatkWckmd5C+7OfvfL8LY+5Vm/Sl16
UhqWY9suAI53vxTwz6Lf3pnyV6qMOqehZ5q2h9fs3S8tVp3lKfNXLBm82uVhFE+G++6PP//3q9j3
3+1fX9UM3fjrdc3WdT5OmPhsWGzQ05V/O+nruDasChMNgH0XdkFuodXNW6an9mPG5fekjDjcDdJ6
Nee9024lrtiT9JrPzliLnYK5cwzl9MGV+efWyyJfzm6z5NGaBBOEHz1Ae+SExDSj1bgzzFieI5ZP
FNCUQPiSwKL0k4AMzV45n8KJqGlPSzDCQmAMaeKivyQR1ZkvfuRSEsDug0pTn+w9aVpUXaHdVan+
xR23QSLaawEdcBvlaOw7B1JPrpsEppTOt7Q35YcWMfNg0KpGlHab2cExa7vAZ56PZtabsA+Mwj4A
kN7ws4xbKaTYOVNEfoJnnDKxa9L8GTckPJlqloSUuZOvapCG/QzNxi1ndFEA2tN2Fn77PsLxgvsW
1aRwcvw6ZeodWZ5PcZqguEziu9lGLj54NBHocNza5a2nu1SCEpXsPJHrqK4XLGIejNtQlW+F7bwF
9DjAGaDgZxaB/qYorob5aprRDkZlQfxEhk7/Ru9BxpWK4i0rekgDl7bHbYoT4uAk0+OQGx+oapt+
kUefPIxtu5GSyH7K8UzTmmj28/AtyMbbrgnuMnrEPpoPcbB6YNOkN8gt69ZjqmKS4gaEqbXwblHu
t1u0bMzRcT/0lv4pKNOYCoJotgR97IMw3mMHg5Jv93tkV+Xe8npxKAf7YgNOdOvwkHjuuS/Nel9F
GSJb2P00hsbwoKduvgHvg99liqZtaHsPlV3Ym7ppmkM8lCRnVgnI0eK5RJkCie3ktNVzQ94Bck5v
vgk0h3pWJ/A0e018mrz2hjS3s8fUaStllPmzKJ5rRIV1FX5sk4NTINIJi9cEK72KxnsuNwUcaExc
Of1Fe3yO3JI2ngRomhNsmgsdEnp4whGmHzvpPglqNayA+3TXefpXrY4/eu0u8CpEa255djLwu6bu
vCAi+YwiDyGI4tet7fLFWWT54UCRInCxNsQk2B3z0ADPSpqEnCkrEe6XVuDFDWqOEKgV/YDa+iyq
+G02GkodJVBMs7KQ4KOPxbqVZZWfUEnFEqsREpaHLz39RQB1dxr5eTTXp6fENI7A7Q4T7geKXeRe
tCE0sJzJPlSjORIkQduvfZxZWJuQ0xXt1yDCjpMCw+ALNd63g/sB35u5eyRYr9oX7PVG0UjdCNaR
o5KEApmQIQDmYc/UnBrLVppc9RZWMDMB0BpEr5AZmFdZLuMHPrTaMJ+txAb5GAzWtvTkXsdi4+hE
4jU2gnaI/5uhuC/l0B/k3MtDr+LHSCV0xBGkjZzQkZE9VgItJ3WAiIUoUcSsC0CxkCdVDrCD7ssh
veixe59wxnV0P+3YuAkaBzY+1+FtgRxqM/YK4fTQHPBh+JqrnfrMeU8UAIznAQ2gSo6jVavN2NKe
mhu60SJ/NXpg5lOeUwDo3N2UxQ+hhgcxNIZL6CXlhoRCw89rDzdqnyrk6MM3zZzHjZbVn21F12+G
qKxBsXIJAWmzKLqxmuYUfK7lOBCkGMmzlaitybT7GGPL2+id/S2gporqmFzP8N6tcCOkQQ0vyjjj
ZP2Ka8bdY2WzdjEy2NDu8m0ZWtFOhKjhPdGf8iA7G0VDSpsXPqUL+ZtrAIc5PuZN2aNLQfDyeSim
e4g5YjkpB1TrBQyTwCScmEz5HGEOSv50a/bjhbA+ipy0sbYGGPyjQz4ZTBegu7KHXEHuwLjJ4/F5
mDQCLO0FIeV8wZbf2M1X2ishcpp0MzsV0IEWZXwTEQ3KrzZ6c7bPVXJrpjWQlBTGoAzbxs+DZHHr
Y+nC83oihOQccaoww0Qb0Cw1sW6G7cToc0wzGtjZ13Kk400k4aYMsSnGGP7nTAjfS5HTAe3pESX3
O41i0pUawnsDYgEsMiqKSWBgL/f7SrvQSaX+S1t5GxM+EVa6BLNeMSGVbXYYbY6Mcrxe8CeRGxq7
WWC7cLOGCpIJfYhG7E4nRoQDGpeSHpVAPAmf2Xd1/hiwauRiBtApauOdCXJkO/ZS0uRIDL/EoTOR
M7Y3ckN7GWlCHMei5BIrXLGDMXTbj9XnOAZQ6g3dzViXRGa045OmMnEa1ZPWYbnMXFHifdG2AAVm
MkTJ4rV1bA7wTRp8zIROTwzK2ObxZw0HOyBqHNUAtopN2YzpIWGCjIluxEFi2o/QJR9riYW07hvN
T+w89HWbgmMSYMWKJ/ztqbrJpIGMLqOcNkAK3Bhh+kLQ8UfIr/MjErbW8lxfkaeMO3jXQwoswkQd
YY5b+46WIccMqRMK1clY3xb9jIHGO4dmW/tW4VxkSbSTkvE5cM1jU7BJq/g4ILX2R9177GX0MUaA
HxKoFkuPrpoJxbjqr5GmsKsq5JedbaJzFydYxLCLaSjDhxTwv0KH5wrUg7x6rF0uLzIgYa6aeWE1
a862T6FFBMa5SCfwHCjxO/ZRYyDBBB5rxxgRXK91DUm4ZH2nwfR+yuVzWGPHbcbhNMe6d2WHA04p
nAgNkpmg4UQuRXbQKxVdgkRexxNEyxaFaSfKIwsMHDZx/TIBS0yMqyJw9HBTWd88s+LIn/Z0StuP
EerIKiwZc8eQ9olX+ir2hK+06NaY++yiX7VFyMlnj+YlwC+ux0qeXGZNkEtrP1beUczBm9d9yhMb
Iu7iHwLDeYw6DHhjlp9Q9Qc7zZnu7FvFmg83XP0sBZxNjVh4faA25zCY+ZTp5k0HbxAHLigeDrgh
UABlPesLQqcUtLN66rWypRFSHaTKpD8/OaJ7nkorvxaBe1cye7vK8oncReKyr+zUe6aqU+1rw2EG
NKQPYIE8AC1ctYlbrU8uFZpzwhfosHbcOfCefTNvn2ZWyofIqi4O9UFe+UDKw7JUfDPqFEUe6JGy
b0/BkL1YaQ4jvOJKWmDDZDxisGpx6x8dMZ9cy3tvGN6Iw5CZIOX8T1OMLdchkBGLBhF2om5hIohx
ZKIDKC7sjFPSaBweSkcDFrkp7QY9JD9zPAE8hTrURS4O/uDkwlzalvPMnAmG84lZoIJBcRpNfvUU
jZ+vmzSW+pz2ah+r64pmhN/Z2I+bCAB2GHhH5XneNjerHnZf9JIBztimJWK92b3hugS3oaQYHZId
zhHJAZoVAW1IPE3qoR97b0scvUB2sQNj5uz7IikBSBlPtlNXuwIIqeu24/c5V4pJasJIfXIT1Ihj
cAabUUFF3+h2po65S94yyUSnQXIJBCMBZjpiZtGAj9B1SzFfMmNfqBTQd7UjR+OWwIKQK9jELtWC
1lF17ILmPorNELkyVfoEjCxEhE1DlIbSzU/olaaTnmBxTQqU3cLEFaMjgced51Dq8fpj1tkHaAJw
wfkxsatL0vTMMDtJS+zS+Slj7oKmPgE4ODb9xZmdZ1r+XxQIax//0BeYEjujD9qNnhAbMZIwiSWc
soVC4zOx5CDMr/+mt6EDnIoQG4cCFQZ5R+6sGu4fymqmm0w1AwvcWDnQF/42mNXLRAA4IpFLbtDe
jIlr20TKfKpBrai0s3wr6c5VFrcMbu6eKaJ7rksPuDqs6KTat0PlnAydhmevlPCHiFxZMpUIDCeu
2nTKs92OD2lfUaqq0ITY1BlQV7kIHtva2zaCSAxSqu/bkuHdhnIyOz1ZEh0cZa9jCp4byUuM6aFg
srJcDeHueHhWPWczSpIiipPz1XXCnS2Uvum1gvOkgTM6iJPM+qsy/4otUNvYfQUNw3WvWLmKh2k4
2WQPYztv9nHZvjJXemamV6CvZ9Fjqd3at06Fs2sm1e66sfelEer48RdXpiwJDCWAfmPIetfLvtxz
WAc5UDzBssV34gnQvjglupIXnFkSIkbwOsuh3E9cc5RTmLsCrcO2bVHvuxopURlozX0a9c7ehRu0
JXmQyVfW3dLc2thzT/3dBmuWltpVyglIcKRxGynEKGGC+5SmOM7d5Dlv0XAkWnUxZ1Sy+SI9ogS6
ICWGK+QS3ns1JRct8tRppFUMiX74LBSwW7OZj01lfsvM7ENfM5RK+vhRxhLRg8uTlN4uS8Vt2ILw
XKytQXtdyIplTGO6u8GQp35qrkm4OGmpiA9ubT6GDpqUWg3lQWYZAXrDx5lV2Mbpr6Rx24fMJUBE
nVF/ym3YkEM7dbMf2tqrWR5Ex1S2aHtildMcEjcH8t4KAr/RWgBG2pcEEt+GWgAA25IrnG0yJ2Gx
A4XbiaK9IcKzhXchImkpOrtZCYATDMeGSS3Xc51SYMREbJuGqe+2NVDVIgVAkOM/5HL6DdzsTdQ6
aOEi71Di30Az532OLeOTLoKOLrZ2LwrIukl1JLvWgubxkSoo19E4GPYhS/ZiYm1S31sVq3lv7sk3
kHDwwmraGKJ60VMDNgzYwL1smWUlc+EDT7JA/aYPHhQ9b0k2wEb4oHkR1MFmgq+HgkA8JIm5aUfM
2rVqyn2kR4S1xOkG6pWCAlk/4r0kcWfqql0YA81r7Y9VkvCzG0+ejW01ShClLNMoiKZ2RCF2GJLY
1wlV2mOd9ftMnlMSZ33sjySuwKoxU8JG+vJz12rBtqRHtjeG5yGO0HQzFMSF6x6SyPjgEpeUYaF5
sPJDL4x4F0tpMkW4E61LdPICJke/AiE73XlhG23L5BVt7KfEre1r+hcX0AXuhuvlqH/ztOY5VMGZ
Iu4eLUp9cKm8bIx22Bk5QJlAV9eeLaetBsNJRoPFNSTVN8rA6zNDKKEEEZzC9q5In4duAts9tNV2
HpIbRwyY0L8Zg+f55TDDalJgiO20B7kD0HvU8ApLq8B5tQAUO2dfyFHf5cCCoNzdOBIbAqgSSrxj
c04Nk3gEHRmPci/0enas3rRdrtHhsF2AC0ETHElu2eYdq0q3FixPJ4XMGj9EmXXUVnH3RYoaVRsV
e3LvH4yhdk6uOX/KnT2gfJQ5CYNLGehL4q9x7JjxyIR6aI/FlBgCF46VC91ymZeEAesmE6ysbmvW
oXMnOt2jeKx67yMqUazA3aNE77A3pfE6lFAdSU2uJgsuI/QIuNddRKMbn6ARXvIqf+gFQ1TsUbXo
AcOEefJhjGqYLxFlmS0Wjw+IYM+sxaZLV1Ma6ioY05EQBraa+Ck1RHuvR/iMk2J4me3D0CbVyTHN
J7DJ2wvoiQ+4xx5m0zX5RRnAYqvagkEuz63it/5+c72f5F9T5ZYnDT3ysYbXWTUdl51lo0v3IDnn
EPtwLwuN8lzrRXdwreDOEKSz5I44BVHhnY1s1vaBErd9LBxOEnVqcxACwRLSY09uPHM0cXPIoAdS
eztEOskGtGDJFmEx6TaWt89CEPcRTtr30QBAtx6+FSQ9n3CPNLvQiO5ax3hUbRP6ldsXR5Plnd5j
WesYkV8H7U5GtvpCvOepzjy56Vu7QGPhya1QAF7zbABIBHWOPRsZmOqM7zNsXoG8naQ2U7CwFSMa
sbd804TpIDbY6EYKUYiVYuSl0077IBzQY0IMd2bgXLRBMoecUuXHYXVaeu9ICWKWdCDK2m66D7SS
XNYWJGXW3Wt2/cpQRN6VKS+Wm5/REzxLCC0InAe/1MQWMcGN4Vw1sQUCAdjxHCM4LaMAjgiHduVC
i/aMGe/BcwzzlD+ihw+WwRWZXOM+81zD75zqM5cHmsjduU4SsE3JPB9c274OKhJNQA1ahwbEMvA7
9ybt5GevMp4qL7+HQNRSDepfFf4J7DxXcZmLrYWm8pDUIWpXtE8c9AwrcwXCHTQLB624Qzt50Sds
Yk7p6NRnaSAXKOmrGi3/JMyjjWxiaZUnGOJsLT2U3ZKp5vRPuRltHTMIN0Oep+eBQMgsTrBUm/um
iLapY0cZ6rY5OIRZekU54cYyjWvQ7fXe7glFoqnZbUYVKV/QVjkbf27Mgrxlc3nJ+pgdBe1WM8di
686ENQ+kW+wMl8DQPDPOcg5vWw6lw3ovqPOPgNi+xD1VE4KrWn+G67FZTw7y1QlwFq7BIEOAA27o
cxmT1NWdBQ3Tc+EBGssG1web92Rmgv2bvZyL3vJkn82T31qSkWrZLW2cl4hr1n6zo88UQnisW4Og
nCEi24e0hbBPn0trft8kTPld263O6wb0S8mX8ud9nR9KJDJCx8D5vG4mbPgQJpb7iQGnrzZPcF2v
OjPx9nXoN0u4VuJhoCQxU4JsDJpL2BqQ2+Pl/GO1SRAs2bfLHROJjWn0zdFa/vb1I/UQ2cj3T1/+
b5Pm3Ikgq1xd1fwnmVbkh/Uvth0FwGv9Htb7ReQ1e8eY7m1TfUEABDqV8slAv+1gq+YAnCHOudaO
w3mcLaZTrMfQPbETLMbC4Wx53WmIAfdpS+DXuqfrKLLeLRtz3rrLuqlZ/up11xsze6q5WnGJIdbN
M8Dlyd460m/pjkVQ7kAgjLtIDUwbDfW+awNrP6LEpj6aIyUjc4gBF75TscfKe0+nojj3xN1HVUk6
B6U6xjXPq45RMlOWIlVsykftYMqWVmuckAkdB9aV3gB06cdowKSbDmcRdiTTNA7uPGyAKRd6rHnr
/zOHhNfY2awzcKTd2dGc9oxgFOR6axylZkmxpbg4VcdlhrGOv2lkdESrtTfdtP6EIPosYE+Uw6L6
HCRs1lvrZj3iBJlgsxjz3bQmjRmwpANXZMfvp8p6viwbrNoMmJUDrQKY01lVLlTmZBnsPd6Mc6Z1
fLr3iiPfDAhuKuQmUSYTvZhkr/JUTTVEl8p+y0NlnPPMvnGpFOwFoM/zujGdptzZHae842T92axq
TCAESZDu4zXUjYI2pN7NaLNEILZM1VlclVsFGDUdk/gKQ2nl6x2rnvVkXDfVcjyvtyJST44dhFat
WdIBbY8wwbAmdXndYDcoz69KKq6yuirNc1iN5lnJj6LA5bb+DoRkF7//IlRzXEN71XqbpaDEAzJ4
0zVLvfm6RQq4scOkOYRi/jgatuPbcX47aS7BoMumhjSsNGNCJx09AlYxL6M7/f6c3mgHO5HuyYF7
c53B24cfJXZuxYIppyJxLV0qXRngs/UFxTC2V4bsNutzej5ctzL4Nlho4sxaO1jNMB1ESgvcGMKe
rKq86Q8mJ9qmqYr8prfMI6x08kqohup9A0ROC+zoUtvUIOxRebsB/fz1WFZYp/sP1Bao4DZMkoxl
p0VDj6vSSMjKmWhcopFlqdZzV7NmEoEVl0dTgSG0yM4ojuRPX5SXUb5AL38Jpm+l0qNrabTUkCi4
beZoSk+ECRxd+FL7pGP1PAwTASYc4vqFIdO49I1C9g00hpiG7DpK6xm/swYIuM/g90SQjV3tcx0u
6RkJVc4yv3IBoZYbRd6vX432e+Fh99LH/LkiNcu3RfakiJvY2RUHgz64r3GT3xE0RNWh7RPsxcyx
xXXsVtBzZXyt20Z1pUj63ACEtn2ptwnLkyhc8rqaeAtzJL/6sXFGNAcmKWl+ERDe5sh95HrvKdzC
luxJDcImN+HQnDvmICEhYzGXOrcrffQoxtmFvMlUiFtWYhC4bsijEFl+Zc5u9n1DmgxFIJvJmXLe
xgk0AdLGXeyVxHVMoXHWLVM/r7fq5e5668cTUVsZZ/wjxjalY7pdnxCRxeyvsklU/vMD1k9ZX2zp
8WNLfX1fC02ee8uQZ/iQbbFZb3qOrh3havqZhqUBIOD66I9NM5TO9zcVDXx7RAbpVu9Npmijcy66
jmDTebmSUCc/h4Fwz6Mw0v2QiyPuVz9jRjgtAUUDSI0NsLwvFFcsPkCHuTkcvAFSVgXMf/RgDnEp
4HdheAxNUue4cJ4qRlU0ZN0516yMovwgtw5BWVf6RHZiMiBez5lMgnY6WQbjWqel5d5mFMD+pb/a
oIN72X6KO6JuMgpssnvCNcPp5XZ7VbYPccoaN3Vx0KfQBck1RnhiHim3qpsiiL5miEM3UJ+jrTlU
tN6andECWl1qmGczzZ714ZJMg2+nVNJ62bg+seGvo6jrnclXljXtq+fQ83a7nTeaD4n3ZE0UxmMI
mdvOmj5yyV4QZx1ZGgOVrrL54GDHAxmWUDnpWGdDIAUodKij+CESxPlRzLC3LI92Y4k3sk32gWlQ
eTSJ/laMeDbg0bbFWNnZlNuK5M5to3OABpgOW/TQ589x3ruMa7fmpC1Y9fy2NGAgVDk8K4ISO4eI
KSsjXBsgll4Q/+PVTBbmaGGMZEB+i+oGsepGbyRnfdCfXSPrrpay7DLrB2z0jQxDml/OUdbJnTlZ
tm84XErnrPvClWHYu8Ztpo1n+vh3uFUOQxI91RM9Ni97IHVxObA4Y+SmGYqHxgmWVE+Cn+aSI4CR
8uB5oyTaeCS2N0huZz6MoDoqSg3fURcfQCRSMc7QwYHDtK4cBkXy6Wx8Rpu5mm5yOMXH7KHt4sbv
TZKsGQA5g3EhssDdGjWQfDGLSx0EnzudMmVc78o6P41kVlZ5/FLRCXBy4BsFSIOSbg6+U4PgTvok
0ssgD/idwpfWBcWN1L0N0JBTNHpfe6e4gUpAS6GPXxBu7Ea1U5XZc0V7H7huiu0UKnFJDFRFprGG
1kiDg5FH5XZQPtUIX7n9QafkVyYExXjVzraMawqBJUtVcYHkcECNdO5NIBiQUymfW8Z4k33TjP4Y
t/yqdgPHY74A//XTAYeGET42Uv+gy+vAsb9iUE9z0mOo/30YhwVTq0jlIMvoatLk6NuYrjdzb6JX
XTbrrXWjzNDA0M1YmkfJM1YAgiwc5pOpNUdA4/JPhk30bCKzgkp/FNFZjzb5MgTQc6g5xxURd21C
RDLcHmZvBLs3Z1Fw2svGG5bJGffb1pn9uGTWPRh4k9MRDntChVENVs0ajpF3CFPzc8TcA5vpZLAU
og+3rDOpVfBjdlRLz82yMaKBslQ1JZydbbOLQ+dGaXAkTTJsVYgvTfdYx8aycCkoMC1cN4g+37f5
3OwrLKzZJl4mcxNWsHnbjl/kLJJtlrOIcZYVR98Thx440yGqgkVOAKoXayUTn+XJ8TZp8WdSccX4
vWzGdYaWi75bqC8Kdh/IQSMmAyzhXCkibIe1BXjVKTiHV9OdJgkssGnQwWfD4VHMOdSY1Nv2kQ2Z
35tJ9BtGUdDRlQNCOzY5S56zeDaX+XY3ax/cgr+EHEIueeuLGjJkjpEsthEmXwJ+nfrMYo0g3/Xm
mFTBCVSanmb4Y9zwkzF0/Dl53DBbtNc/6vvskWYQBhwo/ZljqqsxZLJnqJxS/DJDNdup5qpRsp75
cb/Q7ZMYwu7gdQPd3h//fbLsCI09Ot2MLUv0dZ5a7lbWKAS/Z2Ivj6231o1mlNclpz7zI288M1Vx
yBUDHJnNn02r7Ray26NNks0V1wKdEhxFprJwaNKVwLoKpZ5EG1MS7pdmIdNfqYQ6UwqE6+vAOp5i
myaQBJy5bsKZEzbUxkNBbfi8buzI2bmkvh6RrfMXAlcs/IwpD5WAxNgCbaGMpSfxPq7wmmgMiwAv
xmGjO2WzkEIYpxXi+3yZa7P2YrkBhnPXtoyo3OTBrJXdeei8D/9frPc/EusJgaL1T1H3P4v1spcv
L/nLX7R661v+0OpZv7qeawmmMAaJwz9r9Vz3VwvUmenoLk4ktmiQ/9Dq2b8K4dho8YRpSel4zg+t
nvjVMAirp6oKnlaYnv6/0erpf1PqWXyMay67wRTVEP+kg070yrBa09KOwNq9veGOydacPVKyBhrG
4V7Pq+JIXqfYhO3CKySPaDv31Dl/+s7+hRD+X+6Gs4gP2RsqJQgQ/yKEn4m1nlhDEKpXlYtp1nCv
8LN8cVpip4vOD+vEIHKg0nZIVJilCIbhyBjN/0asrCOB/EmPby/fhqfrpmkZpuegsVzEzD/p8V1L
T1qvN4OjaKzKD4ivXVLCjRPVdrN3TsNQPqUyuJOx94TMVwN33HH9zclOKTAKtmYPLRv32O6/+XYs
azEC/DAKLDvmmPCgbLHoN01HLD/jTzs2pq1dE5qEEKaHhJgLVR6spL7Vy8i9zh3b24yjNfqr1bmZ
DazxiHn9MUGBs6lbCst9L1lfS0seAkWIRlV61/qYNdeOwwI6cK+Jn5yPtpffET1qXU9/brLKAbNo
D6lfTe60K4bSxoEQjbfANqZzrE2fqIxVV2MAVNWMtfISIsjZyFK8abWLxui9Hd7Xdkg3ZBwOk0SC
o82Ddgr14psXoLEkh04sLMhd27VH4AeXQM/anRSsivDYdReRt1/70ePiMVSsN1VxEcn8wQUEtNem
1yBE+dUm5X7s6NgThj5Qd3ay0k+n/ipMT7qLN7BH/SBzc19r9Y2TfPWmlEDfISLeKcPwSEFhY2JB
BsYyPMBUT/auUnLXelcCtkdi4Hqjk4JwzEvUxnZgRrvDNeW95ERj2pc9l750cq09bDeStk4Um45Z
wm6l+bepFvlJq6jtsfR+65YfpIjg1MWfcltOh7FTuc8UEvBzQlQVIgCqXtbZg8vlx517GHo9ONRT
/AYwACUGbWKoq9+QFN6VHr4w1DWJFRjUf+r3yYciq78MTo7Qpi+apTHoN0h/byHBMYeNB15FdyO0
p61tootz4FKGuXUg1gdiqAIKoSGVMRsmt0FzdNAvYCayP+g0qA+Gnpx6FSUUHpthUxEtY+fDR9cg
R1JDu7bTxjA7V2P9BRvAPnDudLrioUOlv7KJ7dCi4JM3os6t9LGk1ired2N346TZm24hkO1ynP1N
PjtbDNn0gIY+8gvns15hUEX74RVTfJuIL2FfmdvUBp+P+jVCSYQeV5AbObyNhEPYWEJZvXjkjcIh
2SRVBr/SZX4UFONFTTpY01CZd1aOGjNrSARD/HkYm4agtFy+TqGO0AzIBsvh4RtCI2ubQtnaZApd
sC4p4bcKWK5OftYehZFDZ7CyL0XQwAUZAj+uYSxXOnAqLzPPpTJtP5KWOms2G0tzbCYxy02RDD9v
8i6y/Tqh0b0+QfX/yxRn846Ac/oqY3SLLM3ew/xh+bo81IeYmjbr/XXTqeIjaDPYzX++ZL2VLi9e
3/HjifWxH3fXW409zodEs5e+GKFGRs86DJ3MJxjacrc+ppYZ7XrLMmYoHlP2iYh5fQYuVzPVja2y
vfrxQh08NstQapjr0+sGyH1EE2l5OYcMGiW+0mZLHBZEpOV//f7g9+36qthDfzgPIFjXu83yzvXW
upmlck3yg5a3/rQnkxDRMaDN1rVUCaxaT77v4Y99c8EZIm1Yd2F9dFp3fv14Z310vVmvu8sQwoQa
baglaaJgy3xTYG43mL0pkoX6lyGlFWuAZzgggcSZRehqRy1oT6ziHbFMh2EQxGTSs23GBmzm2D/E
1v9j77yWG8eyLPpF6IA3rwBBL6+UlHpBKFMSvPf4+lkXyi5mZXdPx7xPVBQSAEnRgcC95+y9dvsO
mmOAI/WEbv9c5OaxGIvhzqqXJ13roSOOKDhKguANtG1BFRFzN/f5XltaEHTaJB8kTuxEyYU2vuFm
H8jhvS6Zqm/EpGoPVnJPngKTJu0mSGVnP9fdnRraRKBAuCL6w7f6SHOpQOubSCQHGmEF6dnWr6Ni
Ds5F8YoL8WqqUBgRawA4VQK7isb4oxuYuhdmsy80ZO6B2qBbMhIyF2XlAVdWjPCpupamIDouUXbQ
h3l5VJEJBFL7EyCAv9Cd9xum3x5GvJTTc31X4BJ3p6BlYhwh6Ik1qtOECRi0aWbk4HMVbuYFHzR2
sKCLE04HckvihCP7EJ1Ij5xIm0QR6FtxrnL6XW4kQ/mo+f1+r/sbM+rLTYwGdtu9p1ZonqHRVECx
igTllJg8d+KiReROb+oLQb4hwOIe6ha5GXK3zZ1ZGP5iYnDL6dtsKlzOCrXZDuRd0WA7tRO8Uosm
IHCYYKOCat7G/Xsz5h/6svwY5OabQXH5Xhqseq9Kzt5JudSFUCNuikwmVIv6OF3GpDzpn4z3HDdA
QVOS5+QO0UxxKh3eWlFHtZpe8TQrLn3g7+TsNCjuUyyBTB4ocXMCIL1n6FDnDQt52AvywZxkDrce
qBcH/abNbpFmEsTObMGtqugzLodjXisno6nfFYrJWzoyflXfgNV/iWHiU2YhItGq+yMpX741Ao0x
+7diiNUTdhHmfFk97aEjPSg9NOkBOYGmxBDQFfOHmtcf5jSphANQtcLoDubcgcxXVifFnK4yW188
sqCuEdAB7DUojasSCZY0vTyiQ11H5ghQ6ei1loYoy9jPhnpGCb5jiIGCUEb6KGD3ajRv5ZDxpm6G
1V4tt4qqnup+mPxwjqj4dql0WzKaOQzTx0L7BclyuKCyXbbkcLzGJVJ9PczQ00V3WZz/5Cd+GPAe
x6mV+1ZlEEWYb8gKo4pVoKsqm0cTXvRwb+uGb08kvQRgYaRGfWuYqWsRJDapQk0X29GLFqPGkSnE
oIFF/17dJAvRQPVQnjSVC9QUeKmD03KgsHeOm/BWjoDUGcv9YGr3cw5MLtBsz0KpccICupWG0PJU
85aR3yE1QsR8U7mXYjpqZjjdNwoYAVOgu6VF+8ShzrEFXaEkYaGwcsS0FWFvufw61cQCRE71Uy9S
AMkWutGVulrHXMXS+GF0AFM7A8wiIKMoX7XqZkpanStUHRGM4vh4OyV3OpC4dlRz+9a26lvmsSjY
Jd1l4PR9CsYrWbeeGkwprpNzHErH2kZdtYzz7RTTCg5n+y6gqW0owyOwTcpTIlsDeC8RWJJzbwXg
llH908UPQTlaBhfhZm4Bkaj7yhqeExl8nh0mbqKRnjVEVOXSGhEvEe61Fp9NIo8s0NLmEJNgOp/N
DpGqIcnnIoMivwz9qVnu1SVSadKAOw2D6rVC6u0CBX1K4G6DrtIerYWyI3WSOIiuKK8/zon5YU/y
2zx5qRR8k9DGp3ojQNc408uH0MkblxjYMyLj92LMn8sKUY8c7x2UfWiOgJ+Rlki42bWVZeRTwrrJ
r7Pa1Py4mJlNiVvWfV83K5nJWMqEBFNWjzUXmX02qC/rvYIqb/yqnxBNcPm/JiKiR/nKYdOpuMPD
gLyCBBrb9VLQnVEnSmxRPl9Tu/c7Vcr9rM7g35qOiNwzqTw1Fb9GlSgWq3ZI5cS3TwMFD40tf1r7
oazns0birh/FBXguQoGr1rrSOhVSicJIr1yUaWv1cD+rTMUzwiUtANx7pUiPsWXxDsUr0eVu8c02
yDmrIqtNBxlFEXm4Y7Ng3+8N4pTiz7BbiptJK1kQq+3qw/A2Rg2l09ShG1POFZLAKRBIMu0KCl+6
8G8JOKZTuxz/tfqhOiP+WWl6lSptk5EaxxQpOCfdZB9yiCxtTFusKOA1G2TJq0t/becYhkg5/JQk
8ya1NKI7u/BmVDWNi16nXSsok6wgy65+yPCGeUh5kEvzoJZDfxyN5konG49kbfnOyFT5AIEhP1eI
piNbanmsRW6e+BKrPE+2ITwDEk8J3pxbZfbtmtDtyhgOc2P5YU6lSCIfoqcHe+jqilDUdiyupwjX
SZBet1S79spc/4jL8KjphFM7yZgenWm5D/pxvkbRCVyGEluYp5+RyWt00p3WDjxNzpGVIju/Hg3s
JygEGDQaz3XBeR8G115R603ZWd9tg28layaqgCaAcbWRD0MqI26v5mNkFzeEawYHCuGNpxtFgK+0
Nrj2g8hXZmK32rI+OXN0KDp7vKaDMF476vgx2q2+pfXH2GB5ypyZmuIewDmToY6Ri26lsyfjJyb/
Mf7hhNO4R1KTnunvbnLED4dAXd7tcro1nB/AizgsaOyLxSAWUgmXDhQNq22v0Pdeb9LCnsZozYyO
6mBFktJXEzuJTApol+31Zr1qqgwdKveM1tuZyP/e9P5zJ9aBTaqRn1705Yhjgk/bFPXHdS0WtcX/
uLnepRGPWNcuj10fdtlc1y5/ytaJypwyqufrX17/AOdvQ+rsQyDJzVESBct17bL4j/vsQmCO/t3j
aiR4GFNSrMRL9XWP9W4WbBVCL8QzrYu8pn6+rn39rctTxarzz3vq0SkPaKphwexkC9a0ePhvt4e6
CNdd96Y2oTC/Pd/69/q+f23sWUXs1HTgUcRzpjXEXdEraY8ZGnqkY9+yRWZUQJMmkoqMgaeWPZsG
SSVliDNOah23S2fyfZniHZIQqn2RDmg7LRtbIZZemI/AEJIQgiZ5283CUd1DgohMhPmwjHLyeCzI
T3CptzVhK1dgQJutFLXgEcXmECrZVSwJjUlkTNuxGvWz0mpPiWzou4WqtIvFUyXIeTSqDXl0+7ho
lINt29rZgv1CX+jBwjMU6Rj8wLKeE3qs5ypqIk/GitgpkYnysR0OdiPfJDTvOoZF6HNnXp6L6pYG
CNnZ3VKe5+H4jYn4ch4KaTmva3ajMkgoHa604gZFLAqNiHUGDyBR4193CxdlOWvmDEZewdtRaOTF
8EoW4zvV++IqiSkYLzNzgjaVEbJqwQYXvOLLHQoZFInIkYLw3ImFQu2iTXD4JXVNE4Ro7U12rUvS
lcpM5RiSsH5SSczgwsZnxB9kOs/lZcGyxNmUGIwwf6yRQHBe5h5NKI3nVBoJRUzxMrWZKQKQqpxp
ekaFYYqfLLWprhab5AmYlwii9eJnhBAfuWDltk5b7+0IwuwiGyfAsfugZma4ZKKl7CT5zpzit6Ce
hNk1fmkcM96F+CrPMj6l87q2LrRxBpBsyIunYmFwE1LYqf1INPHPw5KSdr/eC11xASYMfZYCO+JU
54V5MjSFnFqUs7Ni/XSYzp8to2mORdgRXMRWL44U5hfUKXUTHcRf+yKL0gr0zXYY7yuIRG6y5Pp5
PbDWNXsYw21ikOQNY2hm4NjBCOjNvZEvmvBfabs0SZ4Xh+C6TehNqaGcLXHTers5VtrZBocmPK6R
yluJx9EP5XI5GBUzyrnsThIKNNcycFdN/EjOqpxL53UtC3HlxVpMRH1eEYNztrq43ce9AZNLM6TC
z7L6mUDoY4Mv11cFKQptbopwI0vPmtXBA9g5+qRs171AQpuNqeVUeEo7OVt/3XO9+7qw7FNi9o8U
OtNtL7ry2pA7G33mSgxZVz5Hgktli8+wEwf9ulD6uMTHqFRcWysmgkZyWqLx10KKwwHXndj+WpWk
ZBazdoLcJbQy4oZePKRM+v5vd1xvWv/aevu6CU8YGHeqKV9Pc7nh8qzrvsum09XaBuYr6se/v7D1
fpXWov3qn7UEcQds9jj97aWTTsAUADnretev13d5xsvLq9dXng1UzgJ6AfhheE8jB5yjI4+93G9d
++Pl/bG53uWPl3H5CIYu/kn2+lWTBPku1DOZ6y5pWQhkHtLeOtsjUsoceS8x6nFxW1Jw3muV9lJm
unSdNGqBV4DyJKP02EthbV05ZBWOFsl9QemcNHn6KTcSsm9ERS4Y3n5TGBkqlUxVzxQfAWsu5p5R
fYTZ4CZMnltL3mXULHy1SX/iYyTuzHQcTlLMdHUQ8a7Gr5NA+t6tYBCIuWX0it8mxqOLnqTF+TBO
y1GPVbIUu4ojGO+n3sPKKWYZcXX2EjGv2VHdYDqqYb1kUz3wIghjbBkOGg5GV0mBTDiHV0tQvOby
bD8P0VvVRduqmZQbYj0QVDV7qRnuCkJ53Q4brQcttPcWe2j8tEi/RzgmmRUtRI3UFJLGXvtJDNHP
tM/0g6h0ECCKbaSbEjiFw/cWw1puyOZW0uHyEWiXKM/M04xTNmf+wnfpcz4P/KBUKKniJDxhJ0TO
ETkPgSGrXpkgPpZymwbAVG8CQvIY95NoZxInHrRMnXDNGYC5vVoeDwU/wXu1TA0q6DAbkTinO0cm
NKgCbj817CpgvFENnjxFByO69LDm1Vb+Mdbtaycbypa40Q0poxo9ypclMcKHvE13RG2aWw6Sq3Hk
8l/qye0AuW5rNdMNyObrYaagw09ZP2b7ZdJTpmDkynZmgzqrg4QQV3AfpGJPysN4MpaFeJ8bshDb
HaTfY+no5hmx3LIpSzWiAN1X191rEpj2eUT++Ng58bGjfHkoh0R3+wJZL8UvYxvRSfXQZ5s3CEgJ
Rs/1wtXbZUvf3bhXkhAoZIessTSvRmlUrgI52CVVrh2JaMQihevuVMfjh0o81Y4FzJg5m/dTN/Y+
tTOcgg7y6QAfrUtqB54cI5QODEjIrook/GIjMTc5CvjEkpRtpENNoEYm3SFCu+5tNM1mkVPl6Gmm
G32l7ss5+dQx+t3Ieum46CNFpY2c+XjcAZnpt440jFs4uYbfZ+MPZn3gJczFT21DPRA2dUgVs/tq
y/0/oeW/EFoQnKl0XP9z1/d5LjnThb93fX895lfbV5H1f8iMCygUyfwtS4OA8gvRAs6Qm2jtahqN
4RXD8qvrq9P1Vej3OvwHKMlR1b+6vrr8D1yYliLL9Edly1bU/0vXV3RTf+smyrYsGokaHBqVrBGg
nn/vJiqL2qaNU4/XWv0S0Q4iu6yWtpD4DJ3Y7f8COdP+6F3+y7P9ATmrQ426wcizBVfkgw6u+VTS
qmSKQK6I21AUA3h5Cq+0XflIP0R/qfz4I9zFB2aZkMaQm3nReXxSzkDRD4ADUDhRUCTkBhbl6bcv
8d+1oU3571wwAcgBRq/RldcYivDlyX//aOgWkV6e6coVrWfM0fXSHguxcLhUcNURCmxscgSLU5Oh
RPzIVY70CIh2mdvXRnNc1UPrWhI6FG0mUXZXDWVT6wUCWtxhpKOxGJQFEZ4uv9ZVMR2lcJyOmrKM
OI0I7F33FcFo0oCiPEKQCpPUGAcTA99hu9gwqC99EaR6jJihpie+rpBKqwmxciyX1A5X8dG6PQjd
zbpZycNtYdfjlpE48hWDxk+p4CDRaIIcL4tV34TEztyGS3nNZas+rou8CRSCc0KgLf/c1SiUiIAt
kEPHh+RsyCOtjrIwOvQWvTi37ysAJmJKFounNKxR3Rd19SWBIggCFa65LlfZkyzk5os+cF2GyuON
dhMArx22pZjH66tJQoiE1jXkYfVx1Qi1JA50inowxNz9N0XSKkuqxRxdmaRqMwoS4EUVZK2T58t2
qTOTgX/xTCVt39WyukNrSj9NOJsWQ8Zb1gXbdRfaKBm7haqZyOXj7zb27SOBA5/2kNS0r9lad62L
y6ZSJy+G6JRJgjyyvt1VFUVpcsK5I975+q3YTXi2iFOEk4MBZH2X61oApJeDUOyk8lxt8yV5uLxD
NcWzxGiUN2utIilZ69/BQ6Dor1F12VPFQXp5s+uaQoTjnp+DPws3hCRr7XFdi2v8DIOOcX2qw61j
GU/rbVkchIe20gB8UzY2JYLjpxhIYET/mb+tdnRV+vLpaxNbWXHkyimOBEMYU9a19ehQGbXsRxHL
KPavu/jGbcJqOebD1YNSC/l+HWT9At4CX5DdwhGfQsk6dg5VKh3zIok2whyyitXGka4Qvuq59mNw
qZA+4gnPCtD5UbfwsyNvsMRzrYctRvhfh/Ow9He5EXSEh/91vFZoVpn+iaO4LUu4xhhh1ldTri/p
rwU2ZewPFT6C9dagpSwcl4uxH8T8JrA5VeRYmvCHsLkuAK38vvnHXTKBS2naWdrQW0WFJ8SMVP5o
bhtFY+0IxNvRCELsJm5FTyb0h3/bLKBBuo7TxpjCsWm3mUYghgZd0V8fYtKa96usf7n8+XWto6O6
7zE2rFtN1PKrm6gvNjqf19jyM5/FYl1b983VxOm7wIlGxZfy57pzAYUBwMlBMbPe/Ns9O9Qgg5Qf
AD4j9RR95XVt0pOqeVlX51B0ltfVdVHbxhsOv9Fv197t5Yb10fVl5+WvrfeRbFpiWUG08vrJp399
/CYlXX526n2PffJQc52lMz3yDYeGOEVh43f240K85PrarZDjY32/60LVBobIoXz6ulUnPQ8FIrER
mft1e0QAXNxoz+VMrqyZaOeAWAtUL5ym1vuu91q3GcD/+svr5nrDuu/rz/32mEISXN4xwy2kWjtN
lrZTIn5k/+7PXPapWAMpcDTdO8Re4loZ80fiMLVHY/SVzHpbt9AdlEdZHK9ZtADhFJsjAg04aqxd
Fn/uy4WBzITDsJP4NHIJDq+73qdYos9ZvPl/+9j1YZdbyvVxl+117c+n+vtLCns9kh0+hlkdoBKo
nyVnM38QF1wNlrQ1VdleKuQXPYgNPxGS23UxiqseVg8yCyUCg3cDyiijDjt6DKU0e0vcDEiXaT+N
etNzomBhG/K9lhCG84cBanUS/rGviOuPNq4qf/VEyVWZ4HxKUBuLy1wxdrnsd6MKhTkUemxx8K+L
1U102fxtn7jqNWlNI6XMkCwkViD7hNrxWxtJhuvnWvVaY6HaXudb2IAHvIblNm26Vz6O4SApMvnI
UbaL6cW4BVdaOR84pw8P+o1O+t3Xs6+WNWv9BdU61eEpzZk2T05J4AgfT9Ok/mzU1r6I485Xuxo7
v6j1DiAMflV1I4UT07qAO2hQXg0XeGqIsMY52GMSXT8lAwZ8SepytRxa9Xq1Ba+fEvAxjHhWe5M4
C32wtjX8fDQ++0SrTz0q4Xmy38gnCKkfhHTR23lPnEOv0CDRw29E+46HVkizJyG/dqweG+pQBff0
uevtuk8cDpqqZ/tmSnjBhME5h1E9jwqXkLa2WvLV0zuE9k8dY915DtNjPJ7KRkmPAwaNnRFGB/Rq
GGkIa/xaLASzoxtM90M37zGz2deVXYiC22NNSXybzPlxGKv7WGGAU6LR2xhIhpugsO4SsjE9VQi/
VivguhAn26OTT/nxso+AK1gtWQFTmgLMcV18HQHramymDILTkRAihPPMNqRrC7SpJ7cLMpOIgmIw
QrJR08HtlvYwEHt4000GcNUxZbysMm41e+vGpD+9q2QD+IGSK5/tJOe+Ki5y6wLLMFdp4YxbNwtt
UHYL1u6i1N+rSbmlwTpgoJSG47pWJ8izlChCHAjs4ZjzDhDCLXwzv207Mic7klvE7tSJ2q/bCKU7
DRC7dpdd6z2+/ga2ZQonaJgdgiMQG7biIlSLRZbhyPfW1V6n+BPEQ7cBOM+ISB6FoXa9a5XyPtY7
rWuTuHKta5cb1vt9PWSZ4vcsUVGZiGewyHXe4TPfmlXBmUAs5KVA/bNuc7ArrrIU+YYxW3dc91no
5mhBUUGe0aevu9YbI6wKpPJyN/ABoTfUvLysb3A3Qtki4NU+UJ64hQ6sY7OFNqar0SFrgnE3mmGK
1Xvd10Fit4VzqGJkvu4yckXaIAkmb1rc43LDZXO8qRjhgmHIiCR1h9EHYsIBoIBV2in2cJ3twmTb
acSb+waVsufiwyYvc9xgu5DUXbsxH7Nrph33EpxBNXI3Q06p0o2mXZf4rKgBYSAMzzdzc9+O5ya+
FrOkZJOEx3l46tU3yh9ulO4y209VP0qf9ORGSXZE2OYSlVhyy3edym9mZyknG+mjFPD7PhfJdT2d
++m8kDPtQGM7ddLBdjzTuAupnQEPjQ9pfkjn0mumbcD72qKhOtueTp0IZMFPmty1n3+C0Wm6XY+7
Qnpt6ITy/h/IaDGSxJPnmxnySvqsEqAMrGYTfYNUUv+AGoGnalAf+8in86NjtXUnIsCQ4kvEVrs6
mEt5a+aHXjA8SITCY3FjQ1T41iS3FMWyK3lbuWfjWL1BHLqeXAhuIHC85agdDS95nc/tJvmct9ob
dbjBLzfSLeRuDHTTq7NDE3FQ35U7wB+H9AU/1VO9sTfT3oFHcaPthz28SDe+tXwTmeYtk87GlQ/2
hnzTffWDPOOoox0N9MFPdZdsgUA6wJkxz8hCqh6lzH6kTie5weYH7v2b4mBsl0cTVY6f3knX4cf8
Hj1Vn+W5Pk/M/L3Gz19gYWLfsb51xca4Vh/bF33z0e2X06F/DQ68KqqBu9jjBTMOOZa3R23aWzsg
KrMOB9Avse5Ym4VITJSYvlm/AIuIo/sxpIGwaRoULPtg6+BXy/JdTmPCsTzzAcEXlX/5XS/viDOe
v4flFuMrQFGM8VPuYmwa+z0qD5JeCEtKKA5Mx47sZiQyil8pHSKp1+Z0tu4c3lZxML3iwZyO5Do6
fnxQSL0MnrVlX4a7BckFrloOjm89ZdFztAfJtSmuwu302jle+66e0Z3k7QawahhjHN3MD/hWTWfb
TXuC48aAUDe3NO/RohRvWnWSl+33Lt8k6l2REsd+PW7lnyjUsY36EVdS8X+Mv+mH9Y6EYxi90jil
lmvJp4Ch8OhpN9i90qd69k7G44Dr46Rsq035bLzTN3TbxGs5ks7BfShvrO+gJGdshq8OJmaQM4mn
n3R9P7zOj051VvU9ChgfidOr8kHBkcqE/MMpvOw4vMkclfVZKT1GP7sCGbfnhAfEOInpRZMH5oUI
jzZy1edi14GXrFzryfwx3OW39kt9mK5y2a1Q/RZnfv4SrctgMz4Mpgt4tH+nZ/gBvklX4Hx5Qbmh
G5TB/dN3vEL+fDYy6ffw8B61u2L2IJs5+R5OVPyB/+xN+pnd6n7pMUl7JEfzPX0kvZGeOBQY0+28
4Dp9rp/Lk3xHdSDcRn5/QipkXpf7jOjoF/SG108gAx7I771NPoratUCBAVHYyJ9Amc3jtC191E+c
aJpv3W64g3dwkg8pMLAnCsjDGxai9NBuQAL60otcetYWH57bb/pHxNKcCxXCFXm0O2SbWtl0QCc4
ZTOBuBte8wPKJNXhLbpYD+kwbjinPuvKMXXDhzLY8NZLP0dx76rMfkdXddWtvS/unO/pxnkCTrNZ
9ukraU1oyUAr3GgtbCrf8ThpbsIjeMUR/JgHbubMzy3ZUqTbk5JtPHMcnmkZoPvzKUngCApdNdkt
1wkG4mlr7Ka7n+SRnJl57ov9wg81I5PxttsDeufM02x1xyVoN9c8mbCGTf3AZ3rAhOmmeLNLD1bZ
HO5hF4UDbL1Nws/61nmh/Q9erQw9hHr4qTSOfNVFRr8PUGlxHO4Cyju70E+9epd8H6/K5htzrwRS
DX/R2RrPUGqQxlS5R6tyEx7qc7DNj+aTzmvekVixn1Lvxso96wSZD4Ud1xRP56ruhZQjAw908cd8
k56dN/02/RZehbvoR6F4xjUgwdG7XP5sYvIQR4prosZpIx+ybk/x6CjrVrOLtOBasRnYdGKGA/ML
WIeYG/XjCNGxNXs/Vu0XUngYW+91c4RkUsFD06iAHQfxkHUtFBOSdW00tA62jLh5dORY9hNYZqkO
7jcW98GzxYD9Pz8aORqjmFZlUtIZyabsTS/t0FLb1ifQZYsJFRiwI62dX4ukwVsmaUAR1rX1hhYq
sVTKmN1ru3adsdGP4bIQcpyqB3rlKHUk6HmLzplyXcXjh5LYqACgmXoLwCtiwDnWAZHd9jAdowqU
METZKOG8K5Ct63ZgcROE6M2cpvP+y2C5ei1X6+W6BmCUMfZlu6HouIsj+QRRA8l/1oDXEkgfWSys
mLHtunbZpzjDuMub/paIhE2scPCbM18w0xNmujWwmA3KfImcqxvoAPIRbwdjELNQDgkg6t2XxFsM
qLvUuK5n2iwXH+a6Foqp4GWfCv9uGw3yzVplm8TscF1rVpzFZadutrFrxbD4VVGTM4GEyPqi79dy
cCdKgusa1NL2GENZ2ueR4ynYYzNZC7Y2oWBcPohtmSsuE0gY6hOJP/TNNM7H/dNUw7iDL7qVjAkH
yl8FJNku6CKmUAmLglAeNxawC5AgaAg7LMeIcZiug/cw+wHhlNFrX5vyCNPMZqjkDMEj3EoZdu00
MmZblMeqsestPYDpSB8A/7QyaTstho68iG+80Y3nnKAQf8imcvESUa/TU2hpqDTBoAmgiiO+ucvi
sm8Y5Pmgoh8flfwIQwLjhd6X82bW60e5BfDDrEezAnNP2B+lbeEnFV0Qz6D35sWidqy3oor0VTy+
FJNVdXg1DDqssgQiDkKSdixmQuEEQCQxcUl0qAZpp9KLLVvteWhthZkbCzlP4GfSmmvxKftrWXX9
gtfFZZN2fMybZGIoMyZfv97VXCvNArijCFYKDC0baJtNeacWReevhSirEjPJzjBUNoRXMCSpu8CT
FoUK3VphXa2oX9u2QKqszYn/b8b9l2acKuv2/9qMu3pr5uyteP+9G/frQb+6cRaNNeISZJO2msz8
SKYF9asbZzn/0B06dY5hrG01WmH/9GA6/yAYRlEsW7Vp7ik6nrv2V16C9Q+Ig6DVTcPSLdnCIvp/
yEtQeDe/t+N4ftkEL2vLAFrpkv8ZkVJgDGjyiJS5aunHTT9QsEIrcJwtWRBc4WxPagolnWsuE1R8
3KSfHLPUsmFgMQiYzXcnys86wlYXfup/8x7+i0GUdqPGtNRQeZu2bv7hzOwyyCfSYs57qSWH2dJ1
vM84eIxuvJk7PEl63jzNOvHHObwBpNBuZTKi+d/7cqpoSP7WsBSfkO3wbejwI3Uk/n905To0rRT7
ognQUU2w6TDLbl1x6SERxvCs4LHCZpWHGuB18+NHQtXJJ5gX5f4zKXzMvIMRBILyUKLcVRNo9rId
514lZ69Z96pLVeA5La9ZiuzM+28v3PjXl66Yskq3l5gn3odDT/d352bfQ7YbZqvbG4SXElb8jPCk
IrVC2yOzw2E4Ieyx8/hkRYlMrmnDEBahgLl8jwkKpM2X3Y4TpZ/1s14QWLsyUAjQP5nH8+2JkQcs
NubfBkV+nNQIUabDFG8IvvMhafsk705WwdN0UXzXcbGlPgdHZ6pTYB49gai9OoOwsON9bBeIpPbU
r/C7TCRJyxrD37kEcFll6bK1q3tcyQAfdSXdmhQAwP2O/mxJHROKbKMRbegtumcX6dUUN34g5+PG
CaQMXAvAI1ulnTAHTDCM4qD31UMYgsGYwsqnEJtBRDD5ZooWmqmBKSJW92nDm88AXWA5rl4tIMFU
tBi+DPkuyWUgDQtab8MZuRhGQrEmPklx78ZkfJAQf0xRs1t6BtCSKPdW4OdbPZg9JQ1PlaX5CqrU
TdSatg8OLCxIBIsiKLNZoOM6UMNPJywhEedDTgCBEe3UoH8NR/2ltBfGv+IAD1SbAysuAD07GkzR
pILDyRUrT0+WWf3EM5puEH+lGxDMDkivGx4OJlCHylwjp9tYOVOiBXgDI65lGydPSMnAZ1vSPnBm
flXEH1kJRpJ2qW5rM3LgIeGFsBOU7jDshUGLCeKrAjA/smHRSqQ5tvOuGyuZ8SA89op2B/HVuQvy
58O08DJ2EoN13MVMJEdmdeJNkHj6KcGfbW2ehJ9DaBuPtS6Vrm2Nz62ZvBqAJivwFpKTvgIDZoql
WV6QO4+9pqCajbhYWnrLQALfWChjPeOrmZvwNA7mNqYU7k5a8jwZ6et6S67wNQ3jCFBNf5hrvnOn
xzkAudlr00VFygK6OhoahEsSYdlj+02XIUXPif4khalfm0EGYHrYp3pRbjDBeEjqyY+p+FnXNCCs
KjzTI/mm6jatSSMiGZYBhmkzXijh5gPr8RdVbRl332SCMw4phqoHgl8Xtfg17orMK7jyj4pZbzo9
1LyM7DEYkhPEQ6rvQ0XlRbwDUsOo9Bbzgz4SDB86HKlJY/DDHOLbVHzvy6B/jjDnwXCdtWR8HBcS
EyQFciJpty4oZW9pi51ScVpqpDa9J5c0CqbNJEXWoRjhtwQm0A2tB4+kVbdtPZHrbtkbxwiu8Gny
CduAUfW09vtSHBgDhGUyACfmwDl15KbEVTESDjjAAsX2X3hEtN8sMOxB1XL/0MfaWe9Uy6gIOIVS
40jzDVD8p8RQjCMNpB8E/jAXn+d0G+blt6YxPc4cHzQxgMxlkkbxYnwqZoNERgx4XiQKPnJZ+UnA
7AVWOF1QB4J7Eeffunwk3iDjgXkx7xsJQmTdOnylNuP79TReyljD2hzsk6wHGT25khBgoJUxVEx6
GBuLUqq7nvxqh0mLFKg3ofQEbfFnb1B6zXT73NQk9DTMGkixM5z+qVc4s9nE39JJ5rupeo6P0sle
Z6LPid/YlVqyYwIGiLLnRzLGiQMciMtEZFb4nivlCu3MjybnEoEfDScRv51+Jjckmfg5JzeDNaLp
6rj86ik/7fUb6TtOzOMY+ctE1MkU3TcTPy/iIj3U/gMxYEnuxXtbqUixDXl3RbB4mG6hVGb89WhM
d3keEIbHd1SqySdRyOIwNTmOOz6UCuEa1kBA/9+WMXrXkZ4tY/qqaCDW1ydilML7nI7MCVS/5mDf
ZXL81Nr1jZZweVkPE64NKgSd8B7xT+wVCz+NoTWwFr5hhj+WdfiyHiLYbwcvk8PPtrRBokbUsBaa
+sqAOTG+j0ZeIakar07WIPFU0k9V5gJUtVw8+oQyoqICTh+U7Aa8dekNdOPaMFXcSYwUNBNsNPzv
0sGoiisf4hAEIUIzxLUCCc0GAcdPxEJIOmNUiOLY1wK8V1TgcW2WfKCMqrmx60H76M/kURPKNIEX
FgdmMHPxjsP0EzK8jDCAUDttSrfl0v7o4qCibdJs6qF/WI8izeG0oofLmxYRWdHgKIUkgIuHr7MW
B3ibGhm15fxMbCeMtjoSSIPZtfsF4mrDsd0knAcks3xVMydDlZBum8H8Tmrtp6NyUiErSJxzlk2e
m4orzzisa8PmNXBblQuRR/2ziECl1wmBEeQzB8exxtTDqRjGHwUaPlOpE39oqCu3iJ+QyRL4/j+E
ndlW40qWhl+lX0BraR5uPRsbMGAg8Y1WQiZSaA7N0tP3F8pTfaqrVldf5DkMRrZlKWLvf/9DSW/e
pY+5VdwqttUVkuJVQtPX63wqTk5SD9I0hKAEKK10nI9Z5LnfA0ZjbQajMorYdxKZbAxtfjTsgj4s
SX4RQshFXMlXBkLKkY98nC6tttLh29aMziVbn0v2CKGyQEcjdg0i8DbLjm3YLHa4QfxO4mbXOHyK
WSmStYPZgh06rz3vftP7+W2pA7SR637U2Sb5TFZzbrLeFw8kaGL77C3uqO+tZFNJUkTeU5N+p1X3
UdkevFht7ZQtphQ4HivztjlJv4vxiuYKj2gZ3rSRi2vyKlU6n/tyLLdstWyD5KxHI0BlxUJmzvmx
ICIjpmrZqHNm6SQYifqwvBENBF0yECZvWSWtUEjL2v8CnBTETv91W3BOhWnuPVabVdVwcv+UIAaQ
GeOdDazahp9zWbR+vZkqogPQr6KwIE/S2sUxt3k0yJe+nd8C4Elu6DSyH6wU86UKeNjGDWbtjfjG
94EEhYo3TdP6gOZcSF2oIYBGuIfUq7YeJqn9oinBfpHEGX7ZqmmLeaps7KM6e3yPMuzkmPMRQxCz
xaYVZ6cuq1uAvGUlLf7QfHAx9MeVYmY941w0nQ5gkeN8XBphstY8glZz6ivL4SUk4EOj1xO9xS2r
QmCjxJHrVlnAQwLgLvamX5GPbMe1WUhbWhEUhpjNtY72OyBGYZV2Iy6QZEb3oSp11/ocKcf3DAmv
rb2VQ/bt+WytmI/gcyww1NaCb/qNHYTlmFgF/TgV5o+2PngT9lW6Fz01cUP2jl5PhF6ySI92s8vb
7FppGbbaE2+yKKND3E0MnlmVsXrFj1hHHIJNK9pIyiIsJ6HikuSUpNFj6eoIpnMumKLJv5CEP5sS
M0spuM0tj/OaOO8a5UZvzQ9m99GohT1JjBOqBW9tj92EkdpbSjb6SvYknXHrzDZDc2sEsUbPglFW
+9hS6K1wmPv21fPnfQrwj126jl4jc/NLV2e3JCkulfaZjUKuzTB4hNKt9tHy0kaxfvCYONtuesu6
zN8UJfuQVgMCJ/j1J6VubvPOPk0Cibk96rsI2ja+AUD3TUmJmJa35fILsNTaNBrMmH7rzvJnPkeY
d/j3nlpUl3quHPPLUgYJ8yMbyB1ZFuPE8K9LDbIs4gluGCsj0Z9Cq+XPUoO6J61vhC9s1UfZdc1r
UBNZXcCzhB/pX/HAu4xFc0vIcnMh1Hkj+sdXqzI20UyZEUTszjkpeysiNb+W2pekERMpGXu4pZ3y
nhq8smVJKg9aIF9k33rFda8K7qxJPwLam5XRU0K6EMVFJ76Fkd7isGa9dHPs9ez1wKyoREg51Rd8
nglOJymt8Om0scCuViMhGkR9pbdZLf9zmh5whUXLDqVzrfn1avSMj7Bnga3r/hA3zi3N2UjtyX3J
AgZOCeeaWJCb19iM3uo14UD07gaZN/6V4JzrWFiska17aifntuyOs0bjarrdQz6IO0kJTkMhWpKP
LsySb6Khqim9+RcFysZTVTwpb1cz4i2r90541zmI+gu+ZOwnuU39if+IXybfVIm0Iex7jp3GBBxS
H6gtIEjLM8gHRYA81427RcGNl5NwfprF706wSMyleyoy85LuKy39vVz7uOuLvQhFsFoekcEno1Ze
9x1VTNE1LwR13XtkDayqdKZoET9UveDYwZUJPYYUgnrYclMyhjg3/jCjqTMZMI79Z9neUhhi6+Vj
nuOntMNVOCADflc78SUy/ANWnechVjrerriRMgAhhSEHThHevuFu2FXNlx4yzRYMaLTkW7VIGzAV
FrSXYWa1W65jtQ9LxmP6xMtCAL/J0/zSD4gFjKdJHwXFISXSZHa/KTVv+DF0u6a3drmTfbcWkYc9
CtsJSsjOHeIG83ZEyXRLuB2Nz0Oc2keCGCs9F/dVlZ60ig8CVcpOuth2a5r8sITz2ur+zzgIUISX
l8zl/iItY1hlbvaL3MV+n3Dl7h5TnSVGYhAyuxWL0tDv7aOmmj9ddSmiNFFpDkgGN6ZDqNocELsA
YXUVhGvkMBB3VFGpMAAi75BR4tu7to3oT9NZRoyswaSLmYIQdu9b6oQ/vHIi6LzqN0QCOpgNhK8u
GyRTWG2k/2KTROyCRqIUe2njMS3NaV8JA3VbgJF6aMcqYiE4xBGj5Cz47vEtXGFSv0lSJF3Bp1nK
dh/23DXEKe3GXhdE9hVM9FM0eFRieA0fzWhAcFbP3OwOkWlCOYWWxvRTr/mQ1HXuef1R9om30l28
Qfy8fVksmhdeSruQiQndDVGBaLiDFDkTuXH2yk3iY/EQKOPo1EKxO8BWiUucLXPfQDbhPiwu0H//
p1IUTn1xQx9MjDSIuxKbxQIeh8G1reRNBHrHO1v2r9b/mEWHJsXKYXFJX37YhfAjMLYXf1g0hAM9
yj5y/5haY1jU33kOGs9IeaWjaYej/TfnS4dxKzI/Pvz9oz8PIV0jSMngg8K9/EpbyN1EeNABh6j7
5fjPh1ke8veD/z4YQpO/DKuXny3fLl8tdtbLV8Fy5L9/+Pdj/s+f/ctRRc7ctQep+evt/XEv7/+Y
pS/uQYrytry8xvOYr7YpoYr/88pCPYPqNEFqzbW6OS0HT9vAzv/5pAS/SuYHR6x3pzsDC+XYwhel
Weu5nWyN2iJ+bnF2t/ohbE5//N2VnTdpVU94lJMRuswvwsYkPW7cy1ZReuJb13rtjnM53OGGRsBz
Q2xmhqYfwrqNfYrrt6563c7d8sPlP1ISXWNFCQbZEQ7DoGDIa8N0xnpx9O6iLEGLq75iOfUwZtTX
GDEZB8doLm2FhfzirazVlXm32CqHEyPpKeh3mkuH2dTyi+DKVRXScBwjMrWasaP7wqPEhZkKbxOF
8KAne+7b4q7WaUVyjQlP6BaHktiqMLbmvVukKcFiJEgQoIpzpBv86qZtMll3dT3JTZT4zToK+7Vh
VjluADmpU4m470ta+WPgzDquvmG6lxjJkAauahCt2mEbYbfxg9OEgCkFY31O5B33qsVNLyggGrrO
3rkmaf9U9Tg2EEH/oPlZQ7588BDqRFyJ14jgnyFrNbx3O8J8Bj/fNMYcHixf201afJ+6wxlpA4lu
nvvVhOmlQiGD+NboyB+ZaWmQVptphGeUM+MOxShw1MUT89XLrFXNRiu7AzrVl85P09OQ4Y7dEY21
syz/tznZX37h2WtNqrC9If8V4J0JC7D9wtCrHzGRGWWm3E+qPbGIFyfpHppK2Snn4zmK0TOPLguv
dAboNDZMHTzci3bY9E1JU2rhID10vxgz989NgxkvBg4a3Z23lTEvmXnynZ95B0JjsuPokMHYkkZS
Z1b5OOaeZKmmApwiYllrGBhtZaSHPAn2rQs1yPG9FGzHKzZmHT+PuetStKQQGJyawVSWi1Vkd+ja
m6RYE5kKEx7adz79MOOeDbq3KuYEiC38Bs1lAG9miCAqjFiF9LlmHEjthfAqjR3Bo/BIiJty/OgD
YQl5pE1/CoK2XJe9NZFSWm8a2B/4NULLsvqbYdfMu0Bxh+DFFMDQA/WxOfQGuO1wrlpCp9rK11dG
IQ+VBUkKzTlJyGH7i1dAv2KEwT5lIuqQ41j0Lt2IIMsQSMPHSm5v6zEsQR2agApaDYJkm4v0OEei
xf/aRIMye2cYf0XICK5Iy5/gcQSc2Ewv9dY5BmS4WT3zuK6pvmgND1Fl3my2xn1KJVbIgVzpMK1o
Y8AQk5qnkmILnBrv4sg4xbrvP/Rg11xAOG3VuuQUip2p9wfHnTfeUNo7p2kxknGMm+9kuAtE9qM+
hLui0Vque4MEB2t4wwLjAozw6ob+viOnk0gkeSnd4D43vGsYAonUPhkHhnhstGG6ahDIaFyBVFzE
ylr5bsSQ16C1XqoGSkeAET2iACgUgkS/IpCf2ZAcjCFA/zRZHfk37oPXBjiBDD13Sz04m2g80ql8
Ag19xnNy3xt4Q2cQ3QTu0g92nHQ7EjoxQCE924wwDWrCs4agf+uiiylGDefi9KfRVQCyTcRli9bW
NR6KEZV26wJXRSqlmSkrW3PfH2rpvU+jlz2ajr9T6ByOIM2RyNDfeZBviXjmfjWnM2G/5zLHJCkM
hEQCPxJgHxLma1X1QXYWvs/xta2wekkg3k1Eg6NXxe6h7+8nZZqnaKuWwLgG4JsbNQtxZfOPfhNt
57AysXWexbarYpwPbSy/eQGxAy8l1ZUpUBLfm8N0TIhwPbZ5ehnatGLtNLpt6cb16QmfeDhEgu4s
cftdGIcXvVUWYVGWbdvJfUMh9qriYUK6l7Ih0bWDbWgO5HoFFyq5DSlsxJ46zkSuM4E8zc9wvifY
6yrxXmepg0xEXNcM9leG7x7DPaR25nvbg/dK59C61l3Ql8quD3dRDZNL2PVpSQJaZMmXCopPxSgo
nA6tKHfIEZlw0CPmzPpiYa7Nqr/aPmQi07voIS1OyibmO+NT1sRfFhGWIiwfppyZQTdBMFrh5JWv
pYGdtyHWpGvsB0mtYndfSTyCTcgSxmMenJGufaKMYzYAwgi0zqRE25ATxpTsYW7M+wrXotY1bkVu
PjLbcleEK4Z9/hkwIXTUJW3ALz33vhaf29LaasRoDlHILp2f26pkt/wgUg83Au0iqvoRfeR9LNMr
IRm0dGV5Tzia3ZufeFnTI0m853TjbYjMJ8+VOHrx0VsI7ivXQQluUJY3sXgYG3lK0fJ6VXew+xY+
Nyq6uiRCx/xhjNUF58azKYZH01X21x5A+1ySjADNSGT5k6dn2FNQqyHIGhJS+3CLwpYc1nIMTGVj
Dd5k3rNFz4XTXnfJ5nElYkLm61opok45eERh22/qo1GHEt5wwNRp5YOMmTW5xj9s+Lx07BV+TP1H
6Ltfo/SuzcYOSHocR+814+Poxupj4h4a5nnrG69OGH86jYvHeYQHrcPEK4b3lXnHaHbvKi2HkNFt
8Ngm7cQe7sHgV7Zt7HwgcLyjjvgkjVNfbiyg08yX2zSONvYY/QRPeZ6epyijZ9QTewPiaYfoBbMe
WtUcPGs5EwqWpXaP9wOt6mnWMMwcOPFTxsomsDX385/FHN215cUH1MnIR3cSedMSjMmsWPvZsJK1
CcgS+VX2ZjbIA2Ryf29pzr6+b0dY+BrOZXWiVytDps+jM/0GE3unVNnIqvqqxclPuAwLtqs1+MFx
Ko10a+cnkncOmGCDizYnLIrCnWvA5MQs8mkC4PAGJ6bDHg5dbZPemCZynRnexZ5IsEc5j0dIlWNa
L+EA2w6e+1guoV/QuJkH+9QmvrctMujH7EkkL89ktoQ3OcrfFW6DbtsQgmlE7kY3tjLXnNM46Yek
KlgNMEViylRtWn/8bFLsTxt2/cLmItRTRqyQq73qnBvjFgrZysc2NS6989gM33Ff5XvSu6GbYWUV
FtBncXz7GDSutYHckBCmyXoMhu2AKdwm9x2ShLq2JvAjJhvFlUfNS14torFXMjfh0dq0F3FRbTCa
Ak6vszd7sLyTa4AcJ9ozCPeTqymzWNwRHHcEozUhMdvTcGckxvNEkaSQl3QD/wFAmXYQcWup4vES
TT8lI5FgrH5fuA+8IW8X+7bqP7rCinbgS6SXjd2tZIAaj3yk4lKW84c+FsOqLdjTq6k/2wNER40d
W9FCy/K9N7lGhiR/7wKA09RynV1B0jKxPfxV59yb5K1uwqH7IGdz1+k46nklrO4Z4sO6ENprlNmc
k0y+av1074r4FYE9hpHoXaYZWibS/FNiEnTnmut8Mh/TENzE06G1DqXYMi3D13Puv4MAXGXjMOta
lX58lU5wGXL/1QaTs9JPe6a+ptZzVYIvPh1Yz+biKRnlfggJijKrj757xC/W8Y1POTN55d8EL4J6
fd3hq58SWOE6/YvO9H3lY7potM6KGS+omCwAuxwbGJaYuAGlDX/ms3ebf/1O4KdoU97XGTB6wtzJ
z9cNF4jOU7gcXh1NlHTilbHHkaLutc0//tSMK1YjyCLqIQGzq1GFaDL5coKDOkRXMOcMw/WE0SM2
BCsqefWtSZCWJV7n+aKOG0kYe/xfPTjkOTq8MVahkbIS8qpGq3ib024t0quPo1IJMAd2FhTpzmBD
qmJ3U/G1pSXb5Wv1O/5VxA4FXDlWhWGHegxFqoFxcJ0AWOAqcajhqFtWvPy/YrxLVwEdZ19rXIw4
HwcqtoiHVIa3U1+r2zHgOEkR3Nd9c7DgHDcn035kHVobIHZ9q3+rF1a0ZMlXHCERw1OFub5l9buW
vzASjNbMdZ8HQDgFN86+sh1UDEQi8OgqrhCqFHiUuhunkfhv5OHNEsFBPXlVd9vlDTC4ttLxyCx5
lMVGHU69LvW02GUCfMJcV++dY0hnT7TCVv117OskpKdbIwcx4dcoQdbq9Ki3p07hP95qwKsyR6o5
cDMJadfFjUUwWCvxQmH93hH8AJE3WjVMwCaPNG++Vo8pmffr7qdO20K4ABrsftekfx4uIn1P+Ng6
5HBpgIWe2a4NcCwQCuTRO/WjiF+XjX9QD6lasZk7OhQdwywj+1KH0jWwa4NXA+g+1fXnUBYXdUj1
mKB8yOZH9Qj1moryd/zwjxcV8UP1glHzHNVT8RT3A2L1guY5aYzl6dThXHj+HMaqMdZIpudgPgwx
yWJwgN2iPOc1NG2GWH5RXEYTYLGO5rvWYqpXJBD/ulpuepNJR2SJb49i2+KuSqDB4hTgVvs40jW2
++myDPCrFkWG41+1kcs1d+RujvNrlJjBCb+OQ8fE3IQFHLuJzrUEFq0XXIqEltzjTTXuoSN8V0Fz
GEeVd1jqYlekhL0Pjjw4Nf4sMjnL6GcCoMdmYz7RLXzm/Uj6nec9LjQIG18fLj5cCmmKOjUUgTOJ
9nZkDIFADQVwSSPfFEc0y7GZx0crKl4gY17D2Yet0xr0TQMGeU2GPrl/Uv9wBje3laKJKSpYA2nI
TJTPyc4gUXo9s4lgmhB/6yGByML70jAvIrd4eicwG3d0B4haFyDfMxWbY0E3sGrv1ZqTDwtvNaI0
asj84jigf+qr2+S0L2lEPTQ7gOyuybTJmtgz7J42DrfEsXCOk9qwatJ6WVFAKd2K2hPd13WBu32M
NLlLBHEfmzrPz5qaVxpqAgNglyE7Zh4jrMOk2eIQQCleg7FyeQMKT/l0IWkGZn6G03xGYeuqkZne
wqBoivTLrkWzLSO6R3Pg9Re/S79kWGtlH/Antrqm8uEY7h+H2jjoOQMkU+gYuIZIBar3ojKK82Cn
Cfni6AQsezcbyhQZQTs+cvpLhd/YhmHaLSyVtY8sfJSRknsuFAdp0essw0lq50PhgR2Qa5ghxKUA
b0NrjxSMSWzGNhwAqkzEs5E+XuzMsT/pFZZAJHuc6gAwYsKDdz2oYSa2YGSP+ahljnnJy1yYVyVU
sZWOvVfGfS3GBqQ0BMs21Bh6MOC9ZRiWhhSpy4Xue/G46Qp3W2PnvrXHsNvhL8GS0Yt90TD0KzD9
pMJi7typS77SPJd+3El2jjy7k2MdJ41PtSPlekipGzUfIYMzDfce1RJjFedR9+6CUnubw/FL+Ahy
RJDslqeWI/wLl8j37WgSd9PbUXEk+wb+l1xDZ4BEgrXjwy9aQdVXevAYuVmhuSk6WIFT3SwGDOv9
E6pAmBW6+5aNfr2uBoDTLnN2fUDdMovHsCynvZj4Sy9x1rgKcCd28dVSzIyBNZoglXaEDK+YDPvC
kde8AGqOB08jzS28Iwgi2wz9kczOdCPeCR/yVyT6oSCq511hxMV+GL+oOMvtlEzmHk7DqcX5NhzN
H7rBcCIesjN9IAby44yv2VBcrLj8Yt6NogZS4DbGqaEL5aVr4rPhJt9+dh8ElEYyq+31pIE6q3sh
7Li2tXx8VbLBdeWyBhjkrZs9TYSht+fAOBoROOEYw97KlUZLUfr+jFPVQHFhSeUlr4cib93MguBY
696g3vcyKCLtQHnUYqkLheyYA9vEQayvUjU9Ru7AqKun0MvEXUfYthoXLUODOmMuR/lxI5qJ4a9i
Lqjv8Ca6OLPznMMgZNjD4IYbGPeih7az3pyEBo4cDJ2RY9qX554MdraDHTmkzHyGLiUfgIlA2eFo
i245vIw67g61T8DzDC+usKjK1JOgjwRbNd6zqrw1mfOSxvCAFMuLrYPqkWHZ3BagQ9zAuatE7NgG
hrn+W83PFmLO3LMO86Q498GbACsmliJkTkuPZscEjIszvQcokupzxwj8jTifk0zSG8qEi1VxLRRB
/KEN5Cg1DLXNLvF22eBxPxMN2hKq5YRs+O0cdGdiwR5GfXwnvfwjVjCQ08PkEbFDeJviyEBCuRoz
GFHBO8SIdaQnsdJ1Ekds2RHEyiASvyCIWQxVScOKgMi0CBNBKnB/49bDYehg6uMhFpxzzSdUwTzb
af88M/oGOuQCcXvehFAfkh0WlBFYCJeybLZ+ab1UTaB8LibisLpx5RKevioTJzsGrv1olc4tIYS6
6ppPPWGGbM3UAAXyMUHe2xAgF5LR2vCwRVf7lMzjuxgTeEh1/bCB09OSKYqgtfcVT0uNmYhbRE7V
+YS52oec4VwdNW8pCofE4czVHjNtr/0uEv/6hzw1ND8LHHqHJ1Ee8WE5pZnixaqRHzGX97MJpV/R
OhvF9Ezx+m6FAW5S9RBqmhrSSIQzGxM7Vw3ZR1Tl22kS32oo6PrVG/qal9QIAGvoN/qJqxcgWKxF
5T5x3TwXZLfomk3hqmZnHSwRPMR/1MP8YxhZgMqE2acMYhZhA1P6Pkv2/5kX/K+eSBCBDddwaUws
dh5L2Tn91z+zgmuTGw0OLFaWFRyKiYRMhqJMfn0/KYgJcV5myKGHvAFGtDXlGxmsF+5C0nGSiFD4
Qw3UWxa+kY1dcZWk4Goo6/KiKSajF1EWhYGHKwDfOSEa4AIOHOcEt5YI0824de8niw4HvXSSdfRv
PePIQA3wJMYVNKDPc8R5+89v3Pl3Ovmft43vFTk25P387zcOjavMK2JcD7Rph4yFY5yN+8CDPEpY
GdVafZ+iScUFYGMa2EdL37BWHAnORZlwQ9DJwQqgXCnh3xETyhIME2DLZOmbIuSnbFQBNgefvuwh
nPg7DC0ZF6tdFIBtnUIo6DO2NTPOX/oaSSsHhGogvlXZFKvrNFVU5NHi8/jDtVcEh6IACgrldKHK
+hhqVmy1wuWuSUsUI4rUpTikZFH+xof1sdYy+/85ada/mFItVwtv1LRc38Ec7F9Pmk8WotdrVoMj
vAUBrgqvMzNKT5VEyyx3rF9ak7HYQqZc6BFMXY6lDRynthYalrNXBvj2O9ornrIPkTR3CzlmxoNn
Nc8sHp6Lg4MhslPaNpw5l4sm1uMnYNKPP2w223rtTea4My2SIjdEgzjMaf3U9iObanysy10UA0qr
O/A/XzPev18zlsOigQrDh8n4bxIEfFRSMxBRQxhqY+4Ik9FCP1p7MdtErkXMt7DNWMj0ukleYOML
DB24ljVil0mtUyRwxSYPp/DRqbDHxfOcxe8wuyx1eX9sKiiWS8EwyulphGlQqk0lsvPb5HNmiiC4
FlnOExrALXAgWH80NLwDMyIk0Qt1yEliKHO0FVmFHj4fmu3gkeAXYXYfJSMMj2w8eHpxSOZp4SEl
ZBHeOU11dH0Jt1DtbTaOGntH4GGoiFg+kTdrI2MMZAEfCVrwfVDD/kxvegj3KJpeU6gJs9e46AHY
XRlXVRTkqYRPziduJsEGHjcAGJbNMLH+n7guTObVffq/FRmeZSJasRBmWK6n/4ssxOk0q8qmoT4k
JcGkPcXqvvWTkWgMODvF8ODOLlbRrcdWSrqE60pzU/fxN3ty1UFsxinqdVIXX6V4VoUsTnGQ3/tO
5GIhyx9ponivVVhBwfzqz6LUGEfb7VZNL5EiG+ZPfZh/eSK6wT3bDQ0q4iD79lMWjlx7AfhgQ61N
ZiiwytKaoOym9O4Tu7vNuTJskSGfh/shFY/TDsGGtD4WW7I4trmnkQYRz6R+dMNj4I3bdsZIV7b6
Lu3NjV8XzqkwBufkQHdNUys/1IxJYg597vPxLgwwBq0dJIrhYG5ELh8bsLoD5nEphVdjoOttdNjk
cGcx3ARuJB5ky9KGeKO8KQ6+J13AThY8xQxb6GxWCwPdsX4pQmydUSOpIs2ts+8siAhAZm1ybKrA
hUm1/N6kkLNq7Unvo+8ClZuWWOh2EbirgjLKq4urMcGsCwybFp2FIm7VnnPFWvqs+uKoEj+8pD4G
ZfjKSnlTrSldtLWeFDYUZ+2PIXB+hDrG/Q62CHWPYHoO6j0w5FnOVFzKqpLWuF/hHfehiEFU/Gtb
iynTnPTb7scnmecnU49dmkQ49AKV6TAHv6Yieovq7LAwVdv4Zxl1nySScqyYHiKw116BJMLJ85F2
UyO5lCtljpnYkYe21VI6USGLc+1611SDwatYXaribLIG43HVW0IqP/tZfPQJeA31P/y2TvUdRc9N
p+cdfWQtDwIOqQ+I4MVAHYpAZ8eMnVId9LDg5Zrke+6YPcG9t6trZ8Dnlw0aTNUKU8luG4iRu6az
nvyw/BGqVcibeXK9lW9Cmj+WGzyuK4xMi/EpTnoYAFWEAEaalyoZsTut6fEbgIeIiZ7w63c/Gi6O
pbHY0Pdg65LsHXpyX6sp5XLKPyOgLTI8/XmU5XMlysukdBMto+SW9jho2PwJuB02wg6vGuD5JjQM
DL8lcbOq7W7JKFn1BlDATHlvKPpjqfGHyXiMxXDuop8g/Zq2XLZxfDKMmt2DmVFm+afKheGftJY4
1ZxknOYhSRTFjyGft9JHyJYODK6ZjL92aWmcOuhpDgnCw5CKS2IOR2SWw6E0A4AeL3dXA9mCOwRp
QBZd+lwWPfuJHjh74mEvDr3lUUtdhMVEReO7PpxR9n466WS+pDNYctqfiRu7VjMiltZ79WPJclTj
EOS1IE4CvifZYZvaw6GjagsA2VbYuyJuzDXJEP2WDt3fpAgrui7bu63mMP4noa0MiHIxUeBuZpvB
XauIPZA0i4OHddHCTmqR9UyCMDGn2Y5OHN7BKiPkuZK7VMOmfBbuph51ixCV+d4ENd/HuD3EVlEc
cxU/OwfzfVzYKY6x5kXrjIrDkRabz+l+tmcdQtePapKSzRsnvsFpvkeTnzoaGENpGtYdlDTrzvOa
v75SzgApSmvN1J9mwzV30NcOlW6Z5JJZV0zk5rugfRukcMGX4KMMk3SISVZfYquRdQQil3E6wleU
2sn06hOUh/Egw1k7CS/x7ur5e/mmUT9ZvkJRxxC0xiE+JfBkyz6ONa3l38+Q1w+27QVIoPF68gvr
XcggPY8RARjWnG/QFTuMpib9FDXlfUf/cyiH+SHyvIQQvcxAOdJBN89kfsq0QluXPZk7wIjOKe7N
CyQ6Z7+8yuVVWBgmwspovstQhSGVxOBBmWOk4pMoEdKGrsvBcvY5scgm2UFHN8uY78j0nIVJsHYE
T6eX4lToenuoMoBzg+Hh1jLg8TYwBE9+/iY76HWmEx1Tr3ZPlSpCQoMEGH9sxj1isyc7atvD4Pi4
2wCppNSdDFrGtyDRdzPRUqNp/rKGJN0mnVmfbNnWpzE2vsgfyXf5WHanuBq7FQyZaFeqgJixN46e
XTDMASU8DSZGhknE2JC1+CWM/LdUIAQPQh06C9kdfe6uu4Ie0rJwCZ+enHZ6KBpulzgwLngU+z6I
CfxBwnwP40tUzMadL8juMr66OSoAhjD2hOTU73FAvYu6qd3ruUuXLCX2p1jINyAZGD/ODFHWyYQj
lIqag2CfHJMyhHuMcgGMUInjaQtTRCZ4qeV8JCaeMMsxIqi8hwFZxtrEbZ4uL34QMMQpVoBAacbE
qqA0KxrjbmEAE3CtzCNamFlasa5xAkTeGh8WCRe+fiDAaf8dufB1IKydl1WrUGUf9OpfWey+2vn8
ulQXeT+RPTLa+8FknBe1zY8+gu3oM+6DyZ3d/IllasZ5Xld6BsLKgI1sogHC7UKNzsZR7GMEVZNT
7oY6/Zwi/LUVPbswMzLlKaQZ19XcjIjWBlfD3NnaLa9yIUwriGgO88sYbyA13hmx8WDYxC0xVFnP
XcD4q7kudVI9sX0MUb7H9CumnlWR3h3dGTCNAeC9dor5SW2fC4cc8Qus/pq1n3eRgFI8zyHoL0bc
t0FRg3Vo55Tp9XWW+U3xYRX73LVgoCNsYpQ4bhokAQIRZFgSfqJQ8yGaNuz6lNIuR6oGqDlldm5C
qssWESK+FfG6kutUZncJuOKqUwGJLdTnFLvaldZJWit+sohk5qjSV7eF20+iYys8jMAzMII8HQgl
H65zK/pjkaekZ1vxfZ0N5U4nplFpthaC8GJDXuv0oriCQiOTKMsgUn5bVQSnpAHnJDgyWclxxsCG
TCijRfmalEqDGpiHkaTPWg+ueLozqzQvdLdoQ9zh6sDczTPxTdYm9yojqE67piOIg+uiHainW+/D
UGl1uTUneZGefSgmF6GJc1gaaE+xjbvGe4Qt8TjkjbXrG1hcrVcfswVNU3rAQDvWYX3RM/CbPJqQ
ROAi1ZV3TVBt5sx6yRSgWSl1Dca1wUqXwWmIO4oWYh1MeFN0+n2D8oX/iwGscvIIq2AQuk50me5k
CIpmYqgQWikDGSQZUfi7jwfqYnVFzLEFFkkZuUpMwvnUUHUBW0jpq7Zen717QbtPRP0DadoxYr6C
rjgdNnpCvkPCi26OeQddxR6pnoqIushFMGB184xEN781mrZrMu19eYLIwY9esZWtYsRox2muSrRj
sz6w2sp3VXsu+EFoU4lIJ9qo+ryR9UvK6BqRDLVvDmiTJLT1sVaehYoI8AfvOZusB6m198KDBR3W
MJ2bOrjqkSC2lvmtG3DqAr1COJM8OKar3KTAJTvnOjhZvI7Gd90A0zE9Tkc78PFEjjDhIfBAA/QZ
IzDvF+AWfP5BicByvNZblwCwHgfEnmDfc6ukqEJJkULd4qXZzOmWFlHjEIEX35Nq9kuL7ks056DV
r1h+fFfanMKbTMlEDOR/s3ce3XEraZr+K31m3bgHJuAWs5j0hiZpJXKDQ4kSvPf49fNEsOpSperb
1bXvTR4kgEQ6RMRnXrOZ3JKYfFwuY8FnxfcxpHvkdmsxlLdosm6YfaC6TNk21sJvRsFvKKNUFuyt
M7uvy1i/Igbvv+h5/tMwIQvIcYt9zJ3j5YgQVj/SID0asgCSU/klekPYaG7eByqnlvyME/Fv5fbo
8Ph4GpQaSlBJQfaRL2VwWprqmFsImnSO0Ek0DqPG0PEDYW80bdxEgwW5sa/F3o5A61pT8lNVRDyQ
DqGGrr5LIXCD7ddG7daieRUMxoOXem9oSN5Qg9rKeCka+q0+YNUA1opfQFKHyvC1sAUMyT4dKOqd
MeqjJyTL123IHz2Wyas/pW9eGP0oIqemGl3BpO6LTeAGxQ5tqTkikwckznTYwpuY6YZaI0G1ta/K
ngRHcu5aDUjjULs7SVqR+bhMSeyZ9JqYjDdJo3UNfmYuZ1IFya9PrLc4nSEMSoaHyo+qiFU7jLCd
KdH1cAf/URGnFAPDkDcVOjNPWEMeCujUqgCn6tamjJpddHmyboR9g6ACuNIQyi+BXy7rzGJE39Fi
oKYUIg/9hHXjlEYfDQDFz9Gl0mAA+gs9EqC0MusQpreO292oHxvHJu4lsh8MTcB9vnP8m37p9nlp
FisD7Mkxbg3AWI5HFyfOTvEcFSwtT71A52uwz4kIj4YwbeySXTx2HBSmBMB/SLrazbA4912F3JIt
WWVaN1D1tr7PcpZNyUHHrglWWgPwnHwNPhkqh0hVH8S0qyIgrTpqo1uBk2THv6gYschZshIV/hY6
7ZQZ7dooSPTzkWxPfQSRMOOOQf2Cpiv8dAa3NonbdipYXZmRkpxksRaw9l0KtHpLcJCOYlsH88WY
DQAYsC76xS+OVqW7q3KGSARZ46QIomN4EHZPatRtoHpqxa1qcKok10SQq7Lcq15L6bNTfW/y8sVC
5C/EpLIdGaiKdRu49Cvteup31rfenx59DbvSTkBQi6dCHBN9hLfovJfQIHZd7l5VBQDa2aWQX826
dSyDb6KMqD3gypGFwUHJdMy9Nl+b4jkLbX2djwPEElnxsUMB56/10D90xcn14R5MTKENNsRlqoH/
dFMGHaKyWXZJYlBCHlFTKSmGirOsmCfRUh+Z0R59Ub+olts8s9Z53fyy+MZVoi93AyLhK6DwFMb8
VKIUik3tJy+qbKVKzmGEz3qw3E7gtsfSfezq6VlkxdZNnccxGK6b0t57Mn/tKVWAGoOzJXUdglBD
5kyyvGS72akhy/LhVT6p6eg1jBpqelGZUvLBztR20KlqWe/Uyofu86Xt6R7TzdxJBqIaXak170SN
ElZhAl1Kn0TIVymT+uj3YOiCbpXJ8A5RJHOrhlwuOzKqqSEbRf3wzXWMkgq4XmOY8ZwJcveOm8tK
LrGtvxc941LTot3gMHOiF/oaysqx54J11X1gH3JJ9tLwm5aUQJX5lT9a0gZeiECiHMmJ6hftKtDs
B9XpVf8hUAt69QlF54YmSVM1x96lN9G6jzSaWFlkjIQJqexrQZcDf32cJoSKZDNe07Ufgxi+dsF4
RzmMhkMa4mp/iB2GR0UBQ90NWoMzihoXqoag0WCh5cMFqU/uZ929lzEzoM10ozoXqoHV2W+B1z0o
LpEPtXmlAWq0lwS9Ow8rEwg4z9GkAWkIoh0mVrL2yGcVFA1XWWavaTVy+ZQSVJ2haKFHAewBfhwK
icgYyHLGtFyF8oasenJnGUv3FnoK5KBHTHAvvie5vUy8Rsbk2xIzxaEG4gG0N4HQdLDkiucB+YTK
nV1kPGZhCJEjXSP5gmhDyNqXjLQMQk/1KyeR+DISd3oTBR9F8TKe3AW/XMRS6Uu2GqsYynVEO0bQ
n2cR/pS9vjgCn7LUN9WQ7NW1bNnVXSo6qUlTP5L4/yw0KNETmvIe//xaEYtzOY8z61O222fY36ga
0ATqRNWbp9AAcEpPQnZdwJ85a51ojw5utUvgHtZjt+xkCxOoGT0vj78lby7Qm7+2JLdL7T9BfaBx
QS0DRL15nWbRVzWGasMYd+7UQFhxy21YYvHYwTCRGjWSEudMJbe/F14UkRZl2g82r6u9ZxQpVqPp
7+GWEGbIkekN2SuFI30hD1YzRU9D25inbUqgNCWm/DGeVYtjyRElqJyHOXrqf9hz6awmwdoTuDfw
cl4LUmr0N/nnW5q8dZH9tNziNc7HS+zP0C1D6QuXXQl3V1tgjxV/UvNYVE1pyJ63xdUsxQTwZC92
1bQX8AFKQd4gb9YZweB1J6tTMmyhRxZvkIfeKVahjOdiKYWAodilkxxFBRuxrXyXiYSScU1TG/gU
bE3kH91y7cAK2hYxLsFUOhnkDCzaPid7Ehhh0y/TtXncCcjOYyUOVlj+VIABIPb0TItuM1pht3lt
Gs0AUZ5f4qUnQAmdV7gwB/mTMdN91f15J9OZWHJrRYvNoEt0LJvfctZLqn4L2r8gOQqt1Thl77IG
OfbEkIrBzfrxHKKlg5ID97WXQg3W4frIOL2i9NvDE10C+zg6XrxWXyEaJsreiPbVZeSAC39QHYxC
3puTFzwqXYsUmjVrJOjfLjyUaAKkld6vU9t8xcuapjjjCl9RB9zNcj9pNM5qk59bCQaRhlQmfNWw
1RzAwHBaBGxzUoh6FRr1/Zw5NRkvyV/P3+JX8GN7tHQ1iMTcFipYgQl1KQoPHm30U/6i8t0iqyEj
k4yO1kRnXdakc4HCKrWllW2nVwUV5MUusp0q8+skpsamaPL3PouvZeS0pIRoxLa7LIlhFSNBTZu8
etYNyjDS1Tk3RtQ0ly91DwHXpdDhyEDCNgWS/+FyVnNGK3npSQKgKYU/uYLHcg6QDKYsvuXjkujR
TP+gxRPZTL1L6uxRyzVQWGocyqTltOB+gEIulAqy3TDfSOULykS0dyTDASuQHzoNDw0Zk7U5MJHk
P4GOUtwN3GNv+NRTyMCEJNza6KmCJUvggKQLaIzhu5Mke3m7qzkxTWLerk92qh+CR8hBZC4tJUIw
FWbqkQeU3/7ulVAg+vwqEcjjel4RnOhpIt6oORtZA1eSBV5s78ijbpRUAVqX+TqaqfKWNmSpnBhS
jZ/IciFwUOZd5VlubZslvJKxl3Dph1bhcjONabBu4wYUn/s01y1WPN6TKiaoOobWziFIIPNBiWM0
2QzaNm1Be8IHGlKmUc9HXLGx3FOUlXdWxJ2zsNg4Jk7r7SP24PRhUphZuYcXe/VzFgggpRrU09q2
HyI64Ct8/zDX4h4okMEE7D0YuzI99FLmJXfLa60XaJA485s3/lAs9aBOgZf4/OaIgW89klS7iq8i
mLoexopIdcPr8kezXktgQEdGRBm+WmcDg6gMKENGzENWULNcxx1NBSTte/poBe50D4vuUn0c5FI3
Vs8dU7KsrOQl9RijOtRkRq4P6A/w8E+VQKO7/mBZ/fOACdna5P9J0yzeK42lgHaJRtd27HF9HSck
jmvAtyMJhuukP9KqPM6ZTgjoLCvhSqivLNSDLnuZ4/zNjJgi6M6h1rnozHVAtkwXcIYGSSeut6IC
yDVmzjkO9BlInbjLJeIjG4ebujEX+jXxjfDAYDULOLhcgqeqkODdZlRSnN2i0nkVzg7i0QvVNwyi
Uar3sQqXkIvO8cg87fAKLU8gAT7zcbD8cAlswebAeilcJGM/uq5L/jWvYWPYDSpAjcv1psTeMEIB
dqUY5EjwUOSApZtD0tM2YFLCdubrZFsfAkfG8JZ07bqP+chu82qZNGRtILlruZLLnphS3okdGiC1
zUU1of3UhL5VBRT+6pqo5IsSV4nT+lorhwe5btZg0Cnc92cUqqCRyxQ+oTvkGgzzNsy+l/0XNYWq
+axIXmOHpMCqwFKKL5kf74OY+oAzTPUKf+Rrl97rjjT/FW/YrZFXd1H9Y/D6t6qmr+4l/GeZScgW
g6pDpxoCppVetUKCk5holFQIwXi1Qs2P+uurzO6K0D948Yj9nPVgFQ5FnnBfL1cmpufIA2B46YJf
3onKP2tasM+N9JsS5cg1ZrhclqbhEKwaCfoIA+/R74jAAosIzGM6l9UvF1EAhekYl+g0evFXEIcU
96aVKnNWtHrW8An3/uDGByUMpZBeY41dBeuAAg7I5l/qAKL1wvQHkCcio6APVqJOfyhhIdthRfFL
a8MK/KVPxI+kzZ6kgJFcNvUygaRRNu9e2V4DonxX7TrQfvu5rb4sHnEQqjsV2i5St4Eqp8QMDR1o
y5bObiQHX9OVj1A0j6oBbOCGsaZAsxK+f0EL8FZaH24hZTDVhmDeu+BBpk/TRHiPjCP4VEk3G1yp
YEV0mEuIXy/yayf1zfVSaD9Ucdh0JJ14GihPYbjnIG9W2vzvRgsSHs9XMNZSXGcIwcnQn4NU1O8G
wG9rdZPSGB1QNHXWeWuUshGPvQzoWfnrc3OD66EBmXfVFWXCK4lVgr1wULGfyt1K7SbOg+3i0dPM
nNiGM+LC/2oAPgLMthBoAqIb7yeRIr7vfDFMpmTQpt8iCamNjGbrtyYtUuIQq/HuPXLaUzxUXzrD
qze0d9a+092ANQMIL6XEZJY2SUkk+H4C5eoXWfMd8gzpAI3ipyyvl+1jK8Bcq/Smk0pjqo3a9+a7
LQpsOOz3zJ5gFEo5CZnZyOpozApYtOgxWJMLLZGULeOwK+mzEgoigIYkg3c79/p1VKLTP1jkZ8Ku
T6h1Mo0W7pscEEkONM2EVyOjaAWAS1siLXeJX+rbpCGhyOUXjWQE0PW3GnrEebENJuSPPaO9U/pd
6cJyHXs7cPMeGaCJdh/t1q0DNLwtrYixHKAqPUOcNmlZrase4qbpPMrq+FK674XWvElFK5kz0vh4
gtNywAfsIjVFyti+Wih6UEQmZpxwCWj8B2RLv8IihIfJTM50x7xyyRf9UWkfZvLj+7jt6qjZ1ykc
4laq0aEkku8DC5hue6aI+aaqLFiTMUG2C4lo81RS54d4Ki12Ytzu+QnnJa34yMO9J8E8ZRlYNFAA
wZBqWVnxnOmqq64glDLxVCN3kep6MgdTtSdqFCeL6CUT+XdL1k/lr+xVy3VeeSdXOkkuzvd8rKHJ
ANHV85+zVItzxbsZT3fy77HwP9lFtDdJi2kGONyH/Bv4hxb0bGqX+JD/VNT3UPhY0GnjycMmIdoE
S2NVy8hK/swqIpbldJVfTy6DXqkVybNn1OFAixMyqwywQ14B5nF6nuVEIVdwOEdph/JePyWAJKoE
UTZN8japbFva1s7Jh8kaXuElv9jS2khrHAJudGr4JRYZanuyfI/W5a0zwVeTKM8FN9ZVU3v3aiUZ
QPkgd6QTytPfTyoiEW7RFwfBwnzJTyII0Wxjiuqv06J/kXONWvvtYLmxAB5twYmKeSel2HrgOCsz
jH8G6GCsbD0+GxXahnFRfe3Kh9myH5WClAx6HWt5zQr/DANPyg9aqNuH4ZfuRm+jl0qz3qs7sUsF
7qxNxR8qowq12GgebNB53gGJ9AIZqsrqhXnTIpawEsNwTIrxCE3qFoj+czv60wp2/WMx3kc5nWQo
EY+1aVo0EhOmrvRVxbdaIbQ1wv5xaz+VDQaBqupgGBQDbBtmoxlaHyjI/1U0/heKxoYvUIn9a3fR
/9fES1m8/apn/PGSP81FffSMISqwIAhdquL+KWdsGOIPzxAOBqOG6SF0DLD073rG7h+67umOp3vC
BYTpI0P8dz1j4w/AXJ7uu0BRoZV7/5acMYiyfwSHsSLaqCP7nmciay6EQr9+f7vHMbX9v//H+M8c
n6V2ksIOnpUhry91zNXDNKXLCaLTcjIXfDyLKpT9MtyllHx2oMPL/Niqcbhj/flSdA6YByX5PY/R
ALpqHk5qy46oMIBJVj6YCFqiAS/VRtSDEnxX+1wlp6J2anXa7318dvQpSSj6zo9ROYTLWomb64UR
QjAyCb8iLB6VEvrng9G2BBDqeb74bA4i/yJM3PR6KT6PcWZxor+DY5ejfLVsBKRIpDUTli++A+rB
rDssHuG+8/xzE/nA7wjIt9sQ+grtO3l4QP/5b2cmqGbSekuTGZ22HuaVmeDIoH4xb8aiMhXhNvEc
rJfUvo/DI3CJFvUXfTfmiNfbM4ZbnTNUp8+nGZImzMhalJwQilAuecWSUpxWm+G4MObVpnrQfKOj
9FYLirAFgAyAXRFEMb7554PhyK+PghM68MqTz5YeecTJLmU8aSwnVe7dIan0rdfGZL4g/aiIqd3q
hM+zxsZ8Ri9DQxq473YgX+5h22PsUORIYsst48+tuLcaHCr+8TAWnwEeYEziO20yHgMPY8u0k96X
6kT13MSmk2/zeejz6r9cs7DkTzt3TJn4Dhib3969+jj850dS1/h4J7X5+TnVC/MKpxzU9FMtNU9D
hmS92tJEZ54sm5QcDASbaqd6qBewCQJ20ucutZXLC6gtmzbYoSiTjzM+93++wIaScCqrPX048KgF
EmLkPg2PH9tq9+eDK++Vj+Nq53/5/JdLqc24HpNdaluPny9RWx/X+f0Sv7zvP20m/ruVj+Xx93f4
5UqZg+SAMZhYgaov89+80//snT8/9C/f+5drfx5XW+rhl8O/bKpDsZOUK5FZOxfnibUpbUc+b2+1
9Zf7PsbF74djGsaH33Zq0sNEDR0KfTBofnuHCn0akmOAZ1CDmgmsP1Pa52s+z/7tsuqAs9zhx2gf
lRyWsu1TW4b0wfh8+tu+UgQJxQJp7fdPm+pUdUhtqQd1IXXJz6e2sgBWz3N1ObUJYoMr//fvrk5U
D+ptaDITA4+UGeXnMdPaGb6qzSHB+gPK6WLs9REvSel459hedZoXaR8HtQIDZLlTPXiZKaigqEPq
LLW3i0ebIgV4T3SEkBIVnZYMZ3VoIf9bHtSmJK6Ut79cxnRCnPgQ+UGKLiQN+LiWBgs8OTdNHOzS
mBBvzqBC0PBB4GL6BqDuJVjAKkrKbRHl5npq+m8pFXA8zjBTGrL3eaSdWEYRSXALkqMq6MYAfq8y
yjDZBLWDBKvPT5YbfrcWLJQLliB64AYKnUi3bH/5lB9fYxZetJql7YmSAFOKXMouUj39y33tn86W
H6fIlUG99i+ffmiP/Xbp/8FlLM/uyTO8D4UwXy226p0+NtX7qct8yKipN/jLT5Lr8Yf+2K+fBk+S
XWXO98hAsZLpNmXBT7NG5d34ue/3cz4Pf57zua+qHYBAn8//q8uaykdFvfrzEv/e26jLfr7L52XU
Pj9JX3KqsKfZJ+qa5NJlytVUbal96ikr+AWNz3n3uX9QVj/qlI9NdShR66p6zW9XVE9ztUKqwx9n
qhct8m3V1sfxz+cf14yEhmo+eIfF6OCCUyaxzco+G/orXcucTCm/gus4SOwyAIN+nPatPuJ9QUS6
Q0ZtgzyqjsKQhda2cCrZQ/iWYqiARynIRdbnbutEMCLxBqJrRgen9f0SXI2BFQ/Fd4rUr5YAhlHF
p7R9dTTvaKRVfhw93FfBlkYo3t7PhTWv4JRHoCnr7wmC75uBCGMbWzcedqiXsA72bTV5p5TOA0jH
+lHHKnIfle3XLNa+JzmNxdno/S120TfhqJPNUfsM7S+tX2AJFPu4M47u2k6jPa46svNOnTArhpXT
zdu2jr6nQRnAFXYOFvpT0LtGqKZw2REtwfYxG3cgCg5VWl8ktyktUO0l4yDtd5wrUoRohWEoYJE0
fZtRiKHulBbnmIh84yFel5n6lxxtg5s8rq70GUI1sTvaKO7DAEjnCF3ejxprjcyTv819bdoKqbMw
jPE9BtMaFK0sXb0NRZlv0N+P+Cd1nI/Qhb6KodeVWfzmdou1NcYXvX1Afe9SU+gN60OZQ4SoXDnP
YbiwNFCJEBAhmoSivbG9gGpOkNhUhKa1eyecDJmdnrvXbNB16Erk4bwSwOGENFUXksdSJVnNkXVn
Wu/Z4FunPIiGpww2o4f8733eOVe4977Y4Po2PTilfr4L8/AEau6cVNPPKjeKk1YDfLErpCrssep2
RtcGOC7NAEOLCDmpmaPp3FwXc3oaOybVWreKnWixuux9+Jc5ICu39r8nBqQJE8D81WyBeXbqEK3j
Mj5i4foyRHdB0+BFEsc9mBcAoFXV7Y1A34vQhqa0drKC2N+Oq11PE33tLONxGr2XIjKT26Gvlrv+
q/egT/2wd2NgrHar/dCiQ1AX1Q7G83PpL+VeNqgzGhugriwqRt0a4nloV1RtfInEo02KSQf9+QrS
iwBCK8F5wM0FstVFhp5XgvFEnMQRtZPG3UT1ADsH8n4QhNvRzusDJtMvYdr/rIp52lh112OCcYso
Ww4jE4q4jbwaUvAoTNxUFkK4HnJQs4/M+VS9aw5aoaOf7TJYOTQ7aWB2vXHy2+pnUYuL3Qd4Ilbc
DtsINin0gpiWTnqpEwBldmMCD2gBWqObhRpHXknn0Dim2McS7WRkNsLBDhwqFYNnMe6rBQSIACy1
xSa6XyXjS7dMd07nNNs2BiTTm/1JvWKuomgT6fN1UbaXIgirF8/ODrGxnDvX3eWMD9qMzSaQNlJJ
ctcT7a+qNvPOgFHGTeChea33+cU3xakGn3Q2kyRY833CrQiN7xPet9tgFPQ4wrlCG9k5zpOPO0Lm
4wDqWTglZv1dxaiiI4KhA0XwaG0bcX6ZY/4JYcGDyWcPMtjAGt7oIZVMDOxdKwS/bYtHs5/qqzrp
Hhor8g6LtBCLkd+Ymwr7kxLRMqnaBdakvda9Ux5FOAdalIZH0r8hFTMunvZTpPXFrlnmwzCm5XHC
ZnXoETXuwqbdVl63W5LhTTSgHKcR+eWWgQ9jBAYg8r95ZzZb2u/73g6nnZnSJeJGfdLAza7szhJX
AQKva39+tQhGkNUtmE8rcCUedCGn4QLx0ECsQF+iFfXO8FD1HOuj3Syr3h42s82UYDdVDA85+1Ki
6A6krlxVfLKNJdpryPtiRY+hBrYCE2+ReHjdmL52HaozdjIeKv5cgH7RD5gmP4oyuo6H5eAk00NQ
1Jc2qMA6dT50AzCElaFhBKJZ2gr0xSPwbm6KAOIUKifRvrOsh8EykLmK/WOBe86WqXC+IIqQr6xY
2w8pk24UZSkoMQCFVYnloeNWuy4w+x1qePsw67Z1Pd1Qn/ya+4mxFmkZAxXMV1JFaYPo+X3tVs/K
IYDIj9KsrxebDL+AzkfEehTkoymicOESInlU7yf4N9JqAIRAHj7FDFMUCN+MEv792E01kjtuSbto
eZgCILXuQHNs7qLjAD54ZWjOVRoajwYSiVx+uNJtHB6CYl+ZuKR2oqcumIGfbfIHHBlwEmhAy2gF
bEP6k3vH7+wHBLiHARn6/tapIY6MDDBGmrWvJXINb6d1PaP/0+b+2ZwHEx02z9uGzt2w4BMHKxvC
ZNDS+a01E9nBi9d3UpILywZXWvymPZDMNj2m3ZeGKAp9DPrtTHddB9wdxbH1PFBs73x/h1sB94dT
pRvsCpp91yTxlkj62OgJzfi5vaRejJaDSO7SEO5J0ST0LGZxRvwo2DDwNn2I69ZYe/hQxsk1uqrl
gjksptQQ912xn4fgGXF6FEEm/3k29WUrMhic6LKvuzl4a3r7PGAqtxnTnPpW6vxAkEvbuBOS44yU
4hCQCazCynwoJmQH0gCrpMw9m06EFkMdABibfGPXRXS2E4PuleaYL7XXG2s01aV5NLuaSvcO+C6h
XF6UL1TU8uMCvxcfyRhDQedpwm/JMfKnYpnEqvOKQxbyD7ttBozNX65qTyB9C1q76LE66q0F1SEr
ukkRStkO9KsQeUbSB1Ai6CyMe60iuW3u9c6cbjw0G9wEzkfJ2HDTYNwxkXSbbngb+ngbBmLaxE5w
sVzUMUnwQEGk+qlOUWpoqFdA+JoPcU8vq03i5yBPstOSYGTei2/wAXeRga6c7kXyzpBQNL3ZLTN2
r7Cp9yKGieDMV4H8pStjuCkLl2QJpu0aJxaj6sZt4aGMannxe2VgQDELAoUW3hBQfjTv6UojxqD5
GoCNat8nxaNHgQiMc3hyQp+2hjFeF0kMacg2+y043Zs+0p1taFUm2kblQ0vkUNdOg4Bxd/GtGn+i
AXMgpAVubcd8Nhv9XAZ7cFioy1hQGtwEXVo6brQJH/rUuOIk/jbrbrKNDGJbSCl9+FbhVCj0xNsV
ejojCwmxagigsZjRvZiygXu0241J9J5Oz86YnmZz+ilNi9a1q9GAD41jW4zIRgoA7onI+y209WY9
QYJnAtHB7a1MmtBAMty1pUc3AYKM68ijk1u7A43NAqhfX2gIIqRFcKwJofWmvKqqpdg6umgPWG1k
rleuXMxQ+ijrEfq/cnlHGCtNso6NDAFDrCSOtTvtllJYB+Y4wKB+cO0Uyb0nhu+9G3MDGBA8sMPo
Itypk15riHz6cx05DnVeB8/XQ5HN8dG3cD5rjzTJjHPnLwXxPBp+ybSqzFSjv1xZe9KHtSnwDqmt
W/hJTJ1Zke6dCdxgP3xHkZTJJFrzi0OECgER5ickmqJ92Vb7OYSexs9yPwnpZFVU19ga3Jtjjser
XjzYPU7GLWadMG1WlRt9zRIfkYEpMq80UW/12OwPGGpul3piao6S6Ay45yalDD0tkKqE8bWJwbUy
GTrbJK2uWAcJtxyPnxuLrr70fdQ5uG9FVK2F1Yp9jZSdAfebAsJY4vj2OnTzq2YPu9CSHUmrvM99
D6R7B6mrsMNDn2Fpq5tNxZy3uPQ0kwVsvXmbOM0FM6FuF1nasU/d5LpKhhs7fm8886YZTecL6k1r
dF1ALVhb9A0pKic/5sUqEVaGooVSUbRFXZB7FM92zRVUTGiHEaJpqxFo6DoqkZmsR4PBF4P+igE2
THcQEkpaT+aNVnGNsmukZgnAwURzIIclwbYzkAorxqRa4Spyjrs+3LvNsgUmeh00kQ7gNPsSwTjb
Fw2ciZ78x6Re8dSVZ2EK+uo1N5hv9PYmGyl3TB0CnGn0hmcDFJDSQf53/IkE1pULPOiI9vJPJ3yi
HJ9CAZ9BYk2o0ERAelL0SgksJ2s7Gu6CeETbXyMZZ5h4e4vgrLUh0mfDsvV7UBeedp374zcfKB8o
I6AEtiVOxtRetyluHACljiFV4QM1+je7bOcVIE/gcPrRiYJl7/r9j8qr5k0WbCM9/j6YUC1q4VC0
8WMU8Mb+GGXde5MH/q6eprM32zi7mvHGcFgUKtf/7uB5UiY9DUv/2nbbvWhAlPhZJ5Eyd16TPpdm
cBgN9AnbAasekmSIcPNjE9T8q/2TEU5cLBgAFOnpzaC3GMdNSLxibus1yTYzy+dSmG9ROV5BrcdF
aMjw/S6AGMfLDb1/2oqQSw6DKcw9bJtzrBl3TZdqFz2xg0sFV+pSB2ehQRcA4sAuWE7HZsrS6499
hgu2EHxRfvx8VWgGEcjXKdpV8krqwLBYb90C86wGGIf3zENbP7SZGC+jMe7hUJkrEtUICnAKbBWo
HB8kfNKqAWBCQBSb1L27HYYOT7n4DKd8FVMiuMGgObzr5MOcBXfNiAFhXp5diNMX9UA5EmPbeSES
Ld2/7SucuYauGTHk/9zXL16yMkVs7msPIIRnB7eIpgW3SJb7lVtfGBQA+ruu2QGoMy/SvuhCabY6
eDM2COpp20V4kTdufDv2HwZHH6ep/a0jvsSEvyd1qqdB9c6qCQrU2JYIDP79kqBKcHAObZC88pRf
DkioFOHL5x4UF7AInsviqN5AHQgiPEj8ztqQnMI2k5dVB2OsJs62Mz+oXXZexTcu5I8xjJI7aoUI
LqCrZhjx3VhPPyE3B/A4rWt9TrKriW78RT14C+Oq7FDs/NyXzUOxD+i2r1NdS9BopOxyZWn9KbVT
G9g9D+rkPnZo5wQIXkYAvUBiRvypWYjYmF15+4/nDfS9HeZ1IDPU8QitIyKj6ZK03i3yAst2WOqR
sdOLC/4X2q0dn0P5xCK9+XggtXrpk2g5zQLSqESFAnlHqR2e9t/Pm9LBP2QLwsrqQq5eOucQi5q8
yvubCgPjjztqqVCSn6Ju5Wd5e1sSfd0JzQvvzKR8qIJwOqvT1IODdDLGWUV1UE/VuYYHrtiuER1X
r1L7TGD1yNWjMd5P09rXQ/+SFZZ/CVEaPgEefA0hu13UftPNh1tnRMAn8XS+hzwt6Odj5ZrRtTqD
LPCix6h7xwv3XznH3QGfSedSV6V7qYoI04DIWzbkWO5FHTC6pD3q0idVPVUHQM+LGyAuaytJO43A
P+p2bY5W7BDPRG6DffV5biRhHn7auvvMrBPIs0m4WfBau6sK29tMYk632D0XqKR0CPRaPtW3Fgn1
u14+iK7tYJ0h/htN4BRUb/x/UQT/AkVg2z46QX+NIli/gblG6Cb+ByDBx6v+DiQALWDQ8ndRFRKW
bQsgAX/zRYZS/IfQbSABviNZWS4CL38DEgjzD93wTERydRPxKlO3PoEE5h+2hUsw9DbPwzXYN/4d
JIH5m+6RzscyTMOh6mjpSPFJ1MSvKlnUCUvKb/10AzDG3xqlznIyiatBh04QVoTl8AmKYy9iD8Ab
t6HWILtmdBSJ4qB/QJYkf8Qs9jvNmKth8qNdYBU3Md5q0kvcNovbXPe1UyDm11jzEAltsuE4+eIA
Vfdp9Lzptkjm6dbvPGf3yx9x+ZDJ+Y+CEg82MR2QBxuAxq/qOfKLCayAXRf8Br7AjlQ8+gUgIYq5
Sn2U1G5C08r3IxL+Zie+L6KxD1EXFlel60YbA7EhoiQNT4O+9a6acTJuqkj8QJymOvvTgHVZNV3j
pFYcrF7rdp45ONcNSHV43/3FjSOBZMqYHlgdhxW+A9l14AWgMBFuQqT5vnR749HNy2YNshD5i6Qa
MDUrur2jFz+pOY3nRrIJZ9FtNfwT8CUpkrPVj4mUiOoBuTIX4BEabp3JCM5WNFJs1rxNGwzWUz+B
H/MR2ztHW7vQwmMxe9qDs1TWoZCGmCE96H/xmzrcq//0mzoudq6mb7t4UvzmES1iN/Icf+5uwmXu
dkMfxTssz/ot6W/4OIQ6kOJlPmkL4R8FGgQwq+S1K8d3T4TtPvZr89x2VE1xDrgdBsK9ruz6beFQ
rKiTfTM10L6cLL0HKEL9yDGfQEST1gX2Vyo5Aw19hypjNRTnEARZKLylAEyHWUKsj4+AOkOpJ/sw
ZVHhrLI0JL6PKmPlmnl5IyYjonIXNBsGnQGM28tuBzvY6P3QJZua+Go1m6PxaLn8lv5y8SInf54p
XwzAWzadXUXXqVHezkMPlo8oPZ6XDuFY+z5FkvOQRF3+bFJOsXEAs6zsIc6d8fT5MAAZA1eRxP9C
tMz458HrCkt3ucsdxrBlyjHw/wk7ryVJkcBcPxERiYfbLu/buxuie2YW7xP79PqSlrSrPSekm4ry
hoIk87f/2MfdSQsHkr/ba2F/s/goT17amGy6RNs3ESpiFhHxif4F5zL2VrxLoR2doNjURnSSLAIg
puxrJy1xjoEQzEjb+XLt17V4/d+PxX8FWSHkd13IPNM3GGO4ULvVP76mLcbQorexuApDa4+UWV0K
J7c3djTECin1/4+PM1Qw1j+Cs5bP8wWafctzdN/1/nXoV+z/c91E5XXdanp00/Q/tUwR72sGuvJG
t66ICvG2m7P/VHNAodZu147flchF0Ud2lnh0H1nlh6/SFPkB4ovhzP1mdnyXyZg+xSgDyGgCmjIC
UWxavECXcs4bWE3WQa0InMv/sf3UF/6fP4hjzcBmQy+Po84m/3MDuq4ZR2GRx1fbMj/djIAgN2Ln
Hz29YbgK61XopGLjuna/aftKO5uMRKeGzh5syPVjjK5w3YuIdSMvMidGQzp47peL1PL/YCJwD2bM
ITjpysFFe+RpnAu5aqNma3SgFj2RlxjHZgSLHXx6UA9HiAo6N/JeP86aSY5kXFvbtnGzq3ADGjXm
xH3zIc5pAz1OehBd9aRzsVFlXrfOybX055YhoGq3GFARqdvpeKGzj7hsX2wQ3Y9H3cXKpLXdX7IF
XNEaQjMDTqjrLqYvzQNdgrpK533oZO2JJJqB1b8srv/7drf/3x3Jw9BKwg8p0hYnEnX8/WPHFU5n
F/BX2mXyVpJEWlBce3jw7OZ9iDQG3p6I0qHxqI+Lpt+p7iV/TDRMTGCHrzrF3tKklnOLtIT0AJoG
dtJwg8dkwhYaq+f27WrE1Pm769IrUOphNKgDT0pPReNP0Q0SbbqvszxFo54xEhWO9WXpAVPE6tGq
PVbvTetvpn52V0Y93ScVcXlzOndrVm7aISz0p8FILapfamsfzR7JUzXyas0W9bZAX72PCS3WtGLY
E4OJz8WhoiG0JQUFzUefjhUxClXzarkPjdGOb15rywsNDf/7Bjb8fwcPCte0CF10SVz0deAQl4nO
Pzex03ixaCJpXsBiWFHrmX7yQWNPgq5crHKxvstmx9svDywXmPMogdLUcxpNm+rt36/RA+1XNVfN
P+76x1NsN6F9Y3nzv9+tb3PSDNypwrer3nd5OMiS/7r688zZ0TS6ETxrzZ5Cc636ltrQ5AdSvbb/
eOHywM9HLl8wykWw9eku+bnPXL7B3x8++Sl/RuB24tBGcv3//U1/P/s/31f/nYcea4flO6itsFz7
18/6+U7LIz8f2lX5LdHXBJB1O1t6wKnq9csTAjhR7WfLL48sF9Oy+ZerFodsWl8jzvE7vdfnTQCy
o5nBKVZQD+lpCvjpFQTUKzAoUbCQ7LtuNTCPfe3t+a85k+l2ki+TNvzVl5YOlGZitpv/EqOkvhjc
SYI/ZQqIIhbru8qFvU46KKyBVE4QsVOHjv8l6NxrgtX5LmudEPa6eDNipqswkRckk1AQerjrivzE
CR9gTEFkBCVvWO6bd3BKDgSWAtJqpgkp2JqhQLZpfBgU6BbCUcR0vcjB6dYDBOdqloGm0hHuQg/Q
zggaCkbE+DQUDKOdgvZiD1esAOxToF+t4L88PhIkhbMGWLAFH3Ti35CoVyw5ySUGP+RvgxYAUURb
d+vwl27SZCBcXFLglSM6WLudtssXSFKBkwYoJWGfnJCoTeLw/SR52aN0Z21P8Li0Va3sBepUoGcC
+tkvMKgCRHOQ0UpBpKnCShVo2ir41AdHJfIWQNWkw9G9hmEbnTRJPkSmvNDAxvtG8bRFY5zJQUOQ
WabvtHsQqQh0S5nw78Sungyr6dalYzwmYXPxa9qLkW8RYwsAXIEE1woSpiRSK4LnwK+wtYOTlWDH
BRiyC5bcKFAZAJPWNwU0m9YncpFVoABoOVUg6CameYWza06x81CwnkrByKivOV/Gh6baa6DajYK3
OWOfUgV4g54DfYOB2woMx2sFCEtWep095m6hXdBwbyYFoFcg6UiGaTt2a1rtRnYwSI2B2INz3uE7
LHr7MEYgbYjS4iaUlFjYnN4jqF4blyW81KGrCT9pUgwXsZynOx2rN7oD2n/mLmF2kzMUp+6LrsgB
vNpkA0I3ZiMpU0bbbVwsMGx8Ma6a3jg0imXIFd8wQzy4EBAZoRB28tspYS/Hpt/YVvJYhGVzRgp+
JJ6eOBZYs20NrZFAb5DUdc4A6FZa/Ih5SfVE6ucCQgQ/hKf4kdgq0jt9mAzUkvtAA/jP7Ncxieob
Jm26RFA7V21/3yy8Cyu9GSImUoxMVzpwMw3pRoqtIam5x7EAg+NC5fSK0/Ehd3pIHhOyR3hxiB4A
/qdTTBBpVfXdRLzynST0fpXM2W9C/Qh+URzSKFez4pQqxS7V0ExdjvzIGsQ5NGeKP2CiBJSUrbgp
1PV3umKrKCGi3lCftkXifvdaeGPAIqegTV8J/UhZ2VUIdA3zOAUT0YcQYvnCjCmODL/hg1WiPyGq
ZxMFX7mjyTXhrewHo7dltS6PYqq26Iko7nt2k+xmDtFGMCAi/CGthQhw9AdeN2zsMbl2rUXljeL0
Esi9umc9qM/6WXPLgQpjDuURgGpmfglAWL4w2cIw7L8MDm1dRUbRgGjzgzQIEUkSHICU++7NNEca
lBPiUlNLxAna/tA8tt8IBb+h+tZQqh4SfhAn3Y3p2XPKZuNmCC7Kznqi3FLJL4pi3wsjXhlUMBJH
5P0Z2hr6wG5pXYndE8uhb5TPFAKwpWOa9ggP1F4JOWb0c8K3HsKVpdi4qhQHa83E4yaXUXGzvWJp
J+jaRPG2QjG4tuJySVhZz4rdzaB5e8X3thC/CQQwvFXMHwAn7Ch2uFI8MYmP/naGOh4Vh9xBJhNU
NMA+rkj8S4F73yJIZzB2wqIUD00GTrP2oaYn+75cmGrFWScLe6147Mh5IJzE22C1YriG6m4U5+1D
fk+CgtoxE+bO0rEhK4a8p+EOvjyvVmRy2U8xRHrIeLiKFLduKZad7MonQoaYgSoGnnXRPlCcvG5/
dlD0huLq08J8tlEWuQH/8Ayd7y28vmL4kbQ8GYrzHxX7bygdQG9+cYD1u6yLVXyw8lyhGUgRD0TM
qrEAF6tqQFcAV7TLERqMSnEwKe1Bk3CT5MzXOhWPiBnmjwKeEYlzDMuBdoFUkPcGMQNMx6ZC3IB5
q9u6yB0owotWnVJAxEoLMShVhIU8YlQ6iUApJkqlnRCIKAalpuiQVRBYHgHgoLSolOZiQnxB2jA9
S0qPkStlBlT/SSqtBsDEPWzHU4KIo0TMIRB1dEX6R6dwAZn4uLfnmSAXBCA4PAhKUpqQ2ELdFBPz
dJeM3aVWyhFLaUhClNTSLt4cpS6Zlc6kR3DiIDxpI7s+qF4Vv9kywMSVaf0aKASapkB/x+3db3xh
Dac+9DUSF0siK9UzlovlZjoX4U040XgK7BlqV71MvV5nw/zyQj67n2ftUY6UqqEidHchSTDPMTVG
y3u0w6RMzd1bXVuUEucCNh0y5jZpWQEhy3sUHjE/mfx2kjRel7YeXUdZtuesM4O16TfaR08rwPJe
7pwT1EK4xoOhjeWBpVi+69Dcn5KoIFnczb5QFjS/jVw/OXGLc93Si41nkM8G7ELXnIjGtY+46RPl
1nZ5KpuedBvUFE/IqydWb0N6iOa5eWgsdt2fd+svdI5mvwxXo9BSCHEThYelJNIoqAFqeQkq/52W
sOa36NILxdLRO3ZR3IYijM5DJ+1LmHLKqCxUQ3OYQek59e/RrUvaIuvuiSkPvWx0FE64K/d9r+sP
ogusu+Vpwnozrcr6nlpNrMy4aG5TOOpHVea5HUQTv7qG97o8056tK017xlsXeuMmdkfrhK46vEbr
VLOKte73Gq2HBAzVNp7mMEYI5JjJk4+7eGdMk7F3IYkerNrQ75bfQtvmXSOK9nssUWw1sxfdOlLY
jw45cdteNJIVvPe8bCAdmymnq/otw7m44TgYTnVaN1fbHZJ1Cff7pXyVy1MrB2UN5U72Y5UG2d6h
dmdf4HN9zEzJP6s2os9s14u84EsjZmblERh2JcI7xUaeaZvaK+3XwI+elqeGXfg4JAo2qIW3aSq7
pHBFimtj5mgonc76khlFKmp7C08biIkt+kc9mNs9OW3VXh+keAzKvv/54AGNVdV5SAtC3sNuc2fd
6VN1hs63rnIaJ+RCeflrsN60OTO++iAS67pvxLnMSnk1QAd/nlBoJ+p3su8E9phUuiY49wQ3XclL
8VYBnQW//JL15aB/55g/15Y1lJfJovGkL3Wl2+Mj8tXYs8MJR0/WmSfnS+C47WXonHxdJ5P7TS77
z1dpOtBV6foXTzYxIR1du85Lj3MynNY56PfLs5jy2SvJZ13LUTPPyxOEn3hfk/a4fB8naCl5nGJx
RZ9PX0trm+RZz+1X34P7LV8oUqkTJRrIqdKTs6hdf11I2yP6Zv55BjgEuWUegeEMniTcTkaykeUk
P1uKCJdPsf0hX7Ho1G8Zy2mUEm4F49wHHxF75fIpbRPGKzZQdB+SvXrK1dCkFvcfDhFcyzNmyd9j
+AFCqND06FbFQq/Iso9i6rbLpwSI7OmAc/ZxosWsDer52OOr3bAzTe8JKarL+xCPrLQkTvpgT019
DDnnbh1HS4hWLQ7L+ywJU1HSjA+tQUg/Ufr1lph8443pwXF5RhoiFY05JB7murIOBtHI26QkxNZw
oaz1cGWP8/gVe6m/tsUUn2q7NB7tWvwi7Gn84uAhUCtwgpsXMdsXBPKsXPUCYWRncEn7JTPMYI8f
UlLsagyfentaXmjYybiR4BpHzufZBnlMu3W84mV5sCLSAwC1cq7E+MrrWNn5z7sm6fw4DKJ7TprW
QQSdWZsSSdOXMzC5ccIvOTb5thNRefAzUb8YAHzL1ycgbFgBa1EdHQbjTc/w+S9fs+/HT0nE21PX
muYxLr1ks9xfkAyStXL4qKaS2UmRkCg82sbrjKJ7+YqlOVG+FE7Eu8nYvLdDWMrllQ7aNuZ6mfcQ
J45x6ifG6p8HAn9tZF307tFJvsPnPu+E76TvIrbWy1v2I/2U3hwDHBBn9SAnvCO+wyJN81ofOlGn
JK6t9fuqjc3zLAeimNVvHytqH1p/fi0Lm/WZPpK7OPrzRyWY2uO/vIfm6Ogohfcdq8Y4wtPmT52n
ffx8K4MdLYjL4SZi27p4GrzA8kAbzdc0dIsXggmrg/RpbDbGLv0iQG35th0NVZu6jW2EFSUaFCMA
IzbKx5+t03aEBYdVy1hOjpUdtdHPuzZ69zIAjD65+pAdkbwOP39gRso1J/pPD46Y2vCCXWYsnRev
iVme8iPpT9FXyy7WhUNwW3a7yWNpaCQ7YUS/xp5Td6in49G3UL6anNtlQJBDWSGbkl1WHZrE+dT0
pNrnpl1fSA5kakK40c6xqCSoUgh1z51mRsKes2r36Au7PCSuKcmOZLGqW/puEFZ01/iIDJn5ebdE
zo+TbKxLic5ceJUPg05mVTN/OxNqC4M2oI05kJvYt4O19kdnWkO/fLoeKYatju4wH7zypfT8Q5wM
VIUFtXkce2/fFKwBY1e6F9dkVR1axLvhRdjos9E/UWvyCYxBMLdnv3ZGFK4MIhVJRJDGNnI5Rlu7
oh2pb4grkml9ClCv/lyEuUHQA3iS+tOKIypGrDXLVcrb8mPXG6dmrKOdFxNb/vf9/37e8uTlwtSx
Uf7c7KxoR5T1aXnZ8gbL/fNipFmu/n0nw7i/QvFh3XVWgou3RXF7TPsQl1xFP7xG78nstdOF9ypX
Iw0omz4tXnFSgL/ErIAiTSIH9eRrTGgbDBcT4jxbN8pa23YUfaExqGhbEsx1q545f5HSsRq0A+6A
mI1LA6HtIRzy2ETbzMEGIabD4q0tG8Q+s4USo++yjpPAmGy8/uZanfPzhH4iVXvx4uYkX/9cS08C
cGpPW99Tmg0ru43aoxR/Sk3jB2HhwyGoLiYfv79NYzhsjLH1B7mJunzCk92/x22IVCZmAUCSaeu2
w8ay61vummcXnfdu2TwcZe3GSJEilCl+B0djwZDU/cvy40BHqyMR37moFORIsry0vlPJu2qsVPCg
xC96jw24beWzoGZ61aa8QA4N20oXAmEOQq5YL7Xtct/yKLV0qsuyWkcdKaIFeUmR2+BGKFxCbc5h
Jc3V8sUik4qTsmIVV9LNgnU60RBsOIQbNs9tyt0YY+6jPOg3pdFfrSRGKMjS0vWxnijHk+dhC64m
wqLKkBNvWWD9CchZPwYpDWGgVyhI1f7x8+42IvzjcjuPaZVKRrsjpV8e9CDZt1CG+1mn2iBkqIJi
Eag8Ya3Xjg3kQMqXRvaii3ejp6S7l81DZxXdTkQQqVgOx53RumdHmxrUPKmLZrzJIEQqX9vOzfAa
WyRnl7VHogZBVywWLWljWxMJNmhl4Wr6ERCyJ+3F9oiUTRS3V1VUMOuJMaEBMZ2jNga/hrb9nbgB
gbtdk0KvmVerL6pdUzq3bMaQYozD6+KWW/xii4VuudYsNrhGGwpEyXSKy9SZ90VjvqJ6dy4BwYRe
h8CEit4TnnHmh0nlHTpeemkHLBpZ61vbptZYpye2tUncOFnHetztArfZt50zhHcIopHlptPO1nt/
Y/Z6R2z1nFB13b9Ku8NyQSj4qWit6nGeaqIkyZC62E5pbhOTrMOJhucVJKS7xRBlHvtON4/BiGxn
GplbjAFLY04N2A00OhjNsrh5HY3D5BWecHiVoqrJ9ZmeQ2sI7tPSJ4EyywgrFdn8qBWgjHxOdWw6
MNs0SuKjPsFwJHY932WDru8r0nOOkeVfJlm528V8Sh4f8U1dXWa71kxPCUvk43KBMvHeV80vU2mc
PTWAEfNO5th/X6SaXqyGktR34Wq/wjR+IWaBcFGzDo5a2b06kbZp0xGyAUDEFXV7xH7W4qn/xL5F
OvJo3EemUR9daimq3Ev2kclCZ1Mz8+e47mMyR+mJ6A292Q0mfaqqeuLvi9JRhZ4NfbNaXn4HEXE8
RTkVJCJ5P99/aDkCxj4z77qKSPcqTrrjcgHk1B1j99Uv+xHpWiWPUia3uKCkMTNQiy93LV0By7Xe
T9BhuPbrjCMEVHGcyBql3+uImKk9Uv+sbYQ7vlMwF+1AayhsJQuwJQp2neH/Ag5uMfv87OdImxtG
Q2JOe/oJTNwps8Cml04nOx/PaVKSrm4QG+u6nEYp0Ot+LpabKiOD1AT1CMpn/mds54P6JctFTmX5
OigKBXbR5zGrC7IqKAcqqP7URWSuirm8lr149htG+SjgKywXHlltP9eC/77GmxFPTRr1Ok3kQBaD
PhyXaxRy/vPm8oAgMSFPnGof1k55XC5MFSKR1vlLSEQrSnnck8tFXjOOBczYfm4u93mpaouLQmtF
QiFpGiYBBhF2wzuKnCkWMZ2XLiRpLpjxL3rqpanBUBKZM2FgeT0SQeCO+AlYSepVdSLiI8NnkJOr
BOsGNOoxthtiAIaGAjW281C+Wv0MUGOJh0AWRF0HVXkadHxKcmK8CBUHq0k6RbJGEaVsq+UCAyY4
oYjzn03S5Sma6MwHpVR7xfJLUqSAu4DlutD2hel12zFOv0RnJyebWvR60il8V8bjHxcxR+e6BDOE
CAnugddQ085mtgmjYTzaljUeEbogDfeH4q6cfXFMkpwaD7x6LJEYtHOXQ80oBB6h5bbfkS0bdNnB
GOjjE6BqK4uAhrz28fM3xSYzA4l3ymBn7wwV8ubSoBEF3fPibCfJtDwuw8Fy7V/3hQ47oi9rGFf2
i06WBGWjNqDyNEetGzURKRxpcYYr9CkhQYSvRQR9ziIcdy5t57C7LMaM0npO0ZxvSTPxbiM1Lx3L
3C84GNqgiZ8BmKbBIg+C4UBUJK6PQL90Y9wBAYfcb4Z7x53Ts4mKR0WuUCUb1Z9+bmCHCprn3G4Q
Kve0MqVPke2Pj0U7+1eKvO5KU+uPCUJBFLxwSxaUOKEnerub6CS7DTUeM0dqhLZ7DvlbyKBoADUG
aJqsj8BiDZtK23KXp050n+ORIanNyOU6yinFpvqI5QraehQvJCKD8G6I9xK0Lw7Dg2vbLKN0Eewj
Z9oas1bc5zgVJ8cx7wOvprGZGvIdSvw7F/DlnTgdjPO1Gq0TKtXttE/POjqxO32iLtwxMuwMZF7C
znjGus9D/znrk9+NCKrLcgssnilgyaCCGyBdtb5tvY2Fqmx19U8aGZ2NaemoL4w8fhtxCSz3u1UP
i2BE+sEx0+a1yZtdSd3moz+UH80UGms/NcGUaunsjQkBjDGTAyXs5s2C5z9UuCpwHxXtW0ly5XoM
C0gh9ShuZjIyye0zK79AnxnSfJvpkXYQ6HYJqJ+aN9ehNMrz/e/aIm6fSCmifst0J4SMgHK2RPaO
j/KaOkl7Wy7MtooRT4z+IalpO2GeqH9JrUE8kNvPYRd0LAyYeLR2Nt130O2sPV5rqXmvSJDjfTGk
F4iUbqOVkXFPWCCF8vGcbyJqs/aNReIpVH16bDETPkRZg+0G6TFJCrSwoP2SbOq2Xo1ZMuEXEMjc
EA0f3ZkRiELn5iAi29i3RYZzqiNJq6iqV78nuDyPW8A2C4exQVnfxvOsfsu8gZYTzpXfffjkp/0+
rEzxOlJrQ/xQtEqcsH52jTE70NpFH7X9BJ4srqT52HwJVwXdOShxrXZG9jfKC6E448ZJqfrKkpRT
oS/bh6bOu9Ool8EfM8XR2rZIiTa0hh6Gpq5eGwiOjkCHmzUniL5G8+r4xSPMlPEcR6Z8xjiRuYTk
x5NM0Mx37a3gVzjulO+lKYvzcqTHjoeOt9i6E06Zidfwr3GqKx6zIusuVJxflls6zdqPmqhhblyc
YWYYrcxgjm57bcysN3fMdqR85t+YHqZV0Cfhtc9GMuGr6QwtCvZtm+7B9WzjwVYXcz+f7QQcPRdW
yoqFegqDlsI7P8nkPdqnFSG7DD8NaYRx4EwPJoE+BzryEBcRrhuUiEWKCULbCJh7Bn1hvhuAleh7
qduq9OjbU51xARmx1Mx9oLty1mPb2gQ4heUzFdj3tlN7n6GCEoAqqzMEEW7p3He2FTlEUB/T9MvL
nI03R/OH7/coojLKu0LP7NaVKNutZk3ySeY1I2g9x79o8V17lev80RJ8g1v658Id0zOP7Bu5YSCL
PhBAhtvci/Lj0An/oZtw/tnjm+6H5kttixgCkROBEQnjxQ7q/7y5PArDCUlqM1Us26B+ckYG53Gy
3nHzzLs6CJGsqJt1M773jY7izhj+am0xX/sIr1/vZzdyWJG/Jbj6TQsE2HYwSINaUozehHCl8QRu
ArwrnF9+Dn2PxCN6tgKIAFiSaR8Kz32cdaFomLLGADwPz8XOpj7gLyH7b+z5BGUVE+ZYbcxvWcgs
KfapAs6bGB5nShPIhmaLNjF5seLxg+5SUo9HGjuM1nuoPaP+Mzg0G6VBEOHj2AP+BDHhANh1K5th
ucyASG3SbtMpJIHJdRyK6LEGJswIdpo7G+vQJTrbHPvhRovWRxaH88GaW3mxZheXS1K9VozseWK9
9KToP+Uc84VpyRv+DsqnJ08/sBPRTWXT9NOINF93bSeR8Dv2qerlU1lnz3ptyk2iovJoIMQKYbCu
oXn5sdWIrG26XtuHc9W/8Zr3tCFjXNYcGA1UMX65Gbu5BN8iyJolGukhb3M5UszVrmiYct5NGP68
OIy10G9m3e5wyottbQUdgGm0N4GS9sBM8cp2BuqA+kKo8yttgzK1N5EBLmMGWXuDFWbB2BvjykoD
uSkLw31qJlwqbVk4lLWbcHp26R5l2oUH0KOZ+Bn7kqQi+ohCLOxzpn1HOqUPfULRhhlORGAwIv9q
x98WEcS0o5vVxdTIbC2aXr+2Sfc6akZw55W5fU66lvhyvXnKwqo6BgrfdLzG/vI+xrIKd6209eeB
HL+TL3P9seDkecdomjHzLcyXeXa/kkpfaxER847jGISgG5SFGA6BAbTz7NoZYM4ra3nobZOW+4Ya
vlB62Q5ahJOYCKczUhlwhbh0d7Bf5cXq6EW1Le2SINKmEq+vHqvGbLY4SDHR/PyDEjOEGRrPTk6/
hoex4KuNqY7H8Lmzhyg7eKXaKsJ8qtPYPIg0qyhcg8fVCfgwe3t8jOZRu+qy3y23bMI9IVgTPFs4
L0pnLiLC8LO17cbm73Qufze2bm1z/n2i1shIzFr3a0ASS28gUzF6JaP6KiVEBk1lL+2I8IIYbevD
71+KKJnODi1yCCpb7WIKKz+Ra6CkROJEEeR/XTTlztW6PzAZmMADhIUalXs9qRonrZzOWaQnL7E2
uScS8unQxIB5m9LOv3FUToi/dbz0aLb+jHYmVtQdzHtoquQpw1TVtN6R+iL3SN7IU2uG7IVtC0Lq
GNi3ivRS2CzFaE+JVjO9pdsUv+DWiGrjbllMt3knT0FmHIah9Z8yXUMAE8f3XY7sYXT89soQ5Zbe
NRtYVlXqF6J/0i51wASrHjbJ8JKLCe9cT7x4K13ii+vefm2iaJf7RGEQtVYdII1xG9U4meKC10q7
9o+83UsqhreYRdWrMRKLHwzFZgzq6kMxj19xVFO1mAzOZmonZmiUtG/5NdnFqob+ToIvHLWBDjq7
Kn6B8N5kFhsPQxp62xR4bF21idh1BMnf2XjF7qTTHgu6Q14dAZYe5lhB1WHStwVG2LgeH9LJ/hZV
7qgl/PCAxD4/WUztV0Gkx3SstDsskeqXBy+hOaIuQsf6K1AzSm3cO5ghCEGxVqX3YJrYYJq+7789
lSPT+RFNF2mGPEiP72dy0FdRoOHWnLsXLUhIDS9jTnU0E9hzGa5Mxj9CNdLkbLfmk+XCsjixNt8M
jVLjARH2PqQ9aZvBfUDht1/5AAnUEbALRgOrprv5eSDK6mg48WPtVfGaNKhyb3v9sCpMBuzZsbOT
lZcTxu6Q6m+RlfvW03W2PeZ1cj+H+S42RnNvRda6csvszS4EEAt4fSFTzvmO9L8FJwsRhflT5eL9
dluxtnrHv8WGKXf4Y/vTVMbhiQRXZ6fTsngzOrgsp//IyzqEvM2z0+jqu9aXnMPi8N0O3YEvHKD6
1talXrWXOCH/lgBL7642++LeSGxSP0QK/6SzFOJn86XMl1BSXpUW4UOVpBQzIMDdAGDpj3md0HNK
FwztuxJm1LJY+FnNeZGKU0TdbLS4TdfO3OuMK1Gwi0j12XH+QBbVUbtoqtrFKuYsXzbTIUSAv2PG
QUm4b2QbUWSNqkhoTo03NifWylfNQZMVyOFlbLILGZLmgbkJIfEW6SNzEpm03qmzW/sRyTqhUsCu
TyLVLllkpFcvJW1Fm6zoAvJFKkgmojM191RhyPaEz/6gi1y7p9tAvxt7DuUMNOytIaQ2KbpXGVJ1
HedXSYjmVatn/SDtCNMhd+WpjpyWqByDDuYrLunnMBbuM5krOvJS/62PG+chrt/6kfTosHpMiDcg
S6A2dv1YkuBB2ahXgpO4+l5GJQdMNZPL3BS7UGOqk9s7A7ri03RgfJPS/rSdrn5MKkZ7ikCcb1ET
9kx7PU1urgrfwUYTxp9J1/vb2naKvQzl+CbRJSXF6K9oc8ooj7Xap9Rmh4X+2BNVTW817QRAf7lZ
o3YpntgagFKNjE4oYe7C6Vt2arlrftK4EqLUCLDAzv54jOP0PPXMc8rGIwUCZwWm0g4FOc2tduoa
py4aZ4wfbIlk6sY3jCfYf9FTQDC54xtzFoSUQfPYqcqqKkwfWEMQ11A0/sYpnYaiP7qLwA7Cy3IR
j/S10ebcr/1QrhpLus/LBZG868mg7zHOx7chRwxFlXSyo80Qb4vjY8HRxDEgo+TSBpyOLUxyCPJk
us9kJI6EJxjrPCf+F6TqXprBu2Zre9biPVMrhoKkY/nqdV52LT6NieEu6Qggtxyv3LbQOQhSMpKs
sz7bTUSH8M9O6bOcIWp8VgI9/QKcpfRrUGk5iL3FWj3OnzVao08CtDYJkW5LFjR4KCeS11tMs1VT
nQwNf14cCjTkg2UeJKK9Qur6ZWpZZpaZWzM30SiwYHXKPsm6bRyyh86x5CXp/XPoYPY1uhKRWQ7h
rCFqoQ+I/aCq86MA+PZbDrS0N48UfTK79uCoADH9R6+VKz8LP1vT9V+70iVmkOkIGtGSpI3RLrav
LPIL3C1ZcUNgsuldYzhHO12U4S0kKOPFpmqi18VwqQ3FBhLFfmtCyz3UXvGuN5F+Q8dCiW1cH8zO
KV7cQj8WY51AyNThJp7GCrAiib/H6SiT3eAZwXM9TMOzgTvdaNLf8FjyQpVb+8AKOIffoyBhDMiq
zvOyxOyT1Bd3gHgV7WCizeqgIIR0V0VLrH5a0pLB4JHtpfQbJhhcONjZ76Q5nnAG5Wc7bZI9cyD9
NI4j8FlpQw8Pwn6OpLyFhZV/+QaRQMSYx24TPlXmTIk1VcofZOdC4Lj2HxPFvlP4pNqYqp/U9nd1
4SXH3C71CzCVuORQLRfkePI4NNpZFvWmAJb6cHuEtbWM4hOZ8m8STHgPgwfcx/IdzPk+JkMyrM38
OZBG92CS9m7nFKAZzENzUoe+yH9Hb6fBGXc65RMjrOmBvGIgozo3X/+DvfNYcpxZz/S9aI8/YBPA
xGgWBH0Vy3S13yDawnuPq9eTyf6bfUpHGml/FoVIJECQLMJkfq/TPSvZJ4tG+Z9EmvemgC4w41b5
MhUGpXqv+4697zu3hqaDe8jK9LWr94Da9p66XmuY4X1njN5L4daXOCt2FK2c81xRJFtabEQc7nTE
ZxA1k+nksJlUdR5x2o6YE3QfRFfZj6orjjtvV1ZjfXTqipohT808wU+Vx2pGkPNEVROa5f1iOt9s
SlpBNWgfimYlxH1oCDmyo/nJcOpo7yMBBLkZIBGBJqeOB+9/1vP3zPgekCo12zYZsiN4DFmgEC+P
oO8WlY9I3GPM8+hCgeg9M7pMyLUI2qvfo2jU3rmY266dY++RpqXEqFjuRQzkD7dm/UY4XEylVm1N
DXM0088BRRaKkyVF1aNnxP4BbaO5xcn/nbnmXHxr8dSgTNnZts891jPeiSRpiFHPGDAYFVwGIuhB
xSAjYja5q8I1uuS2/2uR+K1/zsq1KLhP1V+KQhN3aqEhHg8SdIGUXHy0y71OGaFqXiD7G8/uQDiL
nuAjXEdkXGxa5qEQIBJG7bNnPy8p2EHbP6dy0RSbhoBfggMase1BVbcGpmCTnn0iGnDAwNcYd2JZ
jXPPaIVSt5XC4tRSODdE1FtFWmLaMBg7vOqcoJ1r8zFpkZyj9uuPo0bZcJm06dAts7trqaQi4Cm9
M14C3h4PnZeBvLc7StrenY/efdula7PTBOL5NeuIHdXK9aVL32Itlm8jI/EOY0FsLtQQJvJdb5KH
2H0vBDQTe4lXYnFnLJVzyBrkSRZYQsRnHyf5Z6f80oVFdFmIrdhN6zI8TgkXZqi/s8ahv4QZ1Kus
MbWTZkRvllVzH2Yce94uPdd7glDsOq8ecZcLQKSpUcOB69vPfjOun2bBHNQJrXSvViGI3ItqhSNO
iWCjV2V8NmfDfqwtbA1sY7WD0qk/Wl1vPU3T92kyhqeVOKvtWMEGGijBXphLYpToVsipiHo650SW
YjR+xDg1/JDa87jPJl0/mcnwxIUGkm/q4zYc4IuKNnQPhjxV44pIAjQR52lsul04SgA7Ce27WS3m
B6o+zbkHWq02MXSeI3zbs8hM/aGYkn7bTuX7wiS3BaKx9Uk067FYLfHcCIQDVXWqKkt8t6MIXvGQ
zm8mt7lndOAfp0SHbltl6TvgQP8hkXRyz2rP5M5EgWf79psSC6W6paaXWfGZnL24TcONG6ZwIa16
OGBQB8Zvlt+TJmLKk3QPeTrh0RHF48mgoHJ2h3Fj2ab/Bt50GhhZTF6YXIXsNW5dpLlPq2fcz3UJ
Z23EBDHzuFYsTb/AZq52VEpFMBLnc6n0Ub/kxMpvipRHomFF3cs8fCo0M3ljul33UjFE1iLzUyl0
/R2Jf6jktPJXS/Vpo9fiK2Ed3F6DPonoCmtZ/0IZZfy0LpS4MEeE2GS0QTm3mDlGFbcMDLr2iFEH
IMRo+Uxh9MWa2vklaUg0GYmiDEwBYXmYivaRDCoi6/OVSK5udN7ZHmRNAuD6j3wlgLEkrb4Mvfeu
jaLnhEv9EDsr9UW9fyIMuKfugARq24eCzKV49r5KlSw53zC04yg/5TqcJ72EvEM1Lnxrd3CnzVic
3TifHywdsVmcdFI5UOUnRLa4OOpGeCb3y7Kn+zQfSwIsh/BL76Rw42vxcUwdd1/14vvkUvk1CG24
VCYErCbXtTeUkHHGWcvsE8TFDxHg5F25coiJ2fhJ9NATKl+Lnrl/QrfPkPHl0I2oUQIV5M0cv6iF
ho/GJlp994wvULNdXZ/g+NpN7tUiGQA4mtj6oiq4MTxLQ4uiLcFdP0xukacmeuq5ex0zbR6OKfVX
8PTR24UCmNnStF0F0ga92kAFmTRkUqxGcYCJ1ZC4VADqjvihNBB3mOBhEej1LsnrqUb9ydacgwD7
OjqUfYOsBcZrYp8pEMjk0fuKBs1/7ilwBV3uFQfggG7HLc0KKoeCMt4QJFPEj409mf9yXPjBAJDa
+lL/+Pd/+/K9SMoto8I2+db/GcLgCgv18H/juABPtf3yvfrPr/nbb0HHOsG2QGIcC6msKbWyf/st
6GQ6cLGTwOCA+5HccPNbMPBboDTAK3VfCtv/8FsQfyFNNH1PAIBZrqH7/xu/BT7GKy2vh+2ei9rR
pYLqcMOUmtM/NaUFk+VQW7U74FqIjxE38YlUwLPzu3Xtq2dMrNMlgdwzqbba6z9tm0NUc0yXiUGW
R7kdT62qRWXAWTA9ApyiyX+iPMq8oGNiEY9uzxQHq+Ksi1E6dCRKBKjUkkB1onEvCTlmUUOnRwih
dmpLaJpS/16e1V65fP1t1z8Od9vntlm1cBjGJnGYPmEgAO/r99u8etdJMchum1Xr1T7XT9ZpLlZw
Ph5Nt31Ko/ugM2vaaXmPqUs7HrqwbM9omNuzbiOXDqjGk6GpetXCFd0/rGeV057VlhXrQIP5yUm9
WnXlSKLPxlvVvu2oVtXitud1d/m2f7zBP9v8qi8qK2/fZeIiBRWD0OvT7UiqZfmQCPVG7BUJbbay
Zg1upLT0Nz1N9ZmUBcGSAdKunLXB0nEG8jv3+lPefsVXP6paLdXv70XmKj2Ka0qBNU+l1pa+7vKk
S6WpeTW7yQ5aBGetOgmroo6D1qj1646qT73k+jp1SiPssDD9NR7UebqoPrW5YPDaWDHFQfkm+YSi
cUh6sfnjtappTvaTGNxpr9ZuJ79avR5UfkAr3syG9qCIJxhQCS4paqZXIkoyGeNpyL+Ukm6zRDje
bopOwACUC0WqUau2pC9QcK6w5oNFQ2EvbvGrpdkDkFZRQz0/LsotdpBUzTyLi0ouhg6SlM6vj33Y
kBxdD9Wn7E9+76Fn4cEsW/0AM6g6hzLEAzwcR/7butVWlPNE+cmc4fWphbLLVy3lc2/ksP7UKk52
H4gI8xB08p/zIp6FfmkfZ0fSMWGysPSSeITE5x4V/0yROyK3R+n2R9NK8FKEN8SIv9lmVc5WxaMq
VFORqzCyGk9O8YTBo0NVSr+oL1aq9BbVxEke1iBRs1MAKx+xpemaxaPmYmCUpuKY2hiY724f3zVS
d2vKFCkhz91a/jv6kRNWraqFLTeoFsK5i9cx/XAkc6fH3hZgcbWBF3X5P6IixtRv6YDb+S/AAWzO
qqXeTR+05TjbbpAaLb4c0pwjRT4EYrBg9za5SbGxh3k6R0lDE5EgWrYMQWOeme4Zjr2Ll3StbRbm
Lpggy4/ElIAgiDjlDK3QwAfqQ6nfxNbaYAg786i61C90+61CkpLH8pyTQUAYTF68r7sywh5FrmJ3
2pyXtNKCNqxsKI+IRZMQmzx5yklylz835PbYK/yCajwoqpfaplo2E1WTAEhknxCQNJX6I1v+LENa
FG+pibVuZ1jDd8IM23zTxy7XSaY1nHiyqdbLNX0xvKzeOyO8W220SlJlZDNE5HZWLaZoCSdTdK8o
OCpFAnoqOTy3PIoIZucGqy1e60cfFaVukbw61bqteqtfYz8d/1RdwxB98sZZ7OJq4JRwNVg0Xl7g
exWtl8GArKu64qg3D4mojoCtH2o7537/+8t6THz5sr/XZ2JrmFFp9fb2Da9f04o7zrpuac51b5gn
ikY4hjV/fEu1qr5vbdfNmfgvZP9teACMXQLdHpPgFrXhKnrTleSkQjGqpsaXeDKPaWRW52GWAWtm
mu3+OF/V2VFlnY/BwCKJtfLhf72C5QnsS2V4bBmHW5dtFw+MVJ292WrcgSUt8baIVry/XSch2Ei+
ZeURNdbo45OiSU6SOoVwrLyyDlMdPxMUwqyD38l58ZgSeygHBMPv1Andg5+pNc24Z0aXwLO1/G1t
9vXWlee8kCQ7MqiRnRbgJG1dzmfVF5bLZ7fqU6qWkMrUAn+fddNXsDSnuMBPYXV6BuU8HWeUzmfV
crETJzopa+dT674gYEbjVnoiqJoVPnFRkHSnyJm+ZGiOM+VmX5+LXaQbPL8V2U6d4Nd1u+kxBveh
CcSRsRVUYX+d4K38IdViXTw6mwUjErPxccpfXcy2TRfSuSUzWXpNJ7sERN/vq4Qn3j8wz26rfSuM
HVL3YecZCWR8ai1qEUXGB8ih+G9UXOy65KWqhSu5+Lc+tVqtpQ/hSG5R+6jNt1XVZ6VRjBpO3Kk1
myc09SB56GtT9f5xnGvTMybJGluOyNi1fds19yoyAqNLpobd7Jz07rkyBXHKoFhb28isLVLriHkO
7LOpLAjFrTnPcjmU7OVAirB17hq27Lw21XZuKo/oatONnuOwSWZleZ6kAKFVOSKqqTrVAqkLg0i5
0KBfMMCUp9vtNWp1fLYG2Ni3V6petYozMt88M9cRGbuoGZrI9UQe5HakOERrbSYOBjEMUFCmys2V
Gs+oJtUgHsayEwdLCMNykalEs9v6P90M8eXvPdWLIM1yxdyOqV5+W71ufvVu6e01jp9Wh36or59A
ve6PT3nd8XoMV0YmEEdr4kPAQ78iu5THtCT8q/XQtEfSanvCc2SfWgy/W2p19Xhkqp1V6/ZatTqs
TXzOnY1asSOXB6tq6mjHmQbLQ2m2fNyq5rX3dpzbW/FE1IOIGLRAbVXvd3t71brt/McRb8d69RFf
veS235xwp/CSoykvVkNetmqx/m69WkUqht04bvwwbNnZlA+0Ro42bgvbQc0bOst31aVjOkTBRg7N
bru8WlUb/ss+hNPw6odMJyGeN7LUeOHVsa7v8k+3D3iVBY1o7F+f+PcXVZ9dfQu0t9ykVPP6reQ+
anNrpX9vue2u9nGMyDmNzdGvJ4vKHxJ29SK5UP+8CTUOSUzGRMxbJl7quuyISBnGLfxexpHFOF4A
sd19J0dpjhwIuWrIp9Zvi2tnWxrhBnMxkweTHBfetlvylddDqoOodbX52qnW9QXioFHiVO9hkhuj
lEVIr1Pamais9/lCNrDm4FndJji1tCk5EE4LSbOpXRdPaA0zYfXYI2dhesF3eOsSv34csQdHP9vq
3K+4lqjswz1WY0kVE2jGqKwDj/SozQIYtgsH3z77q464UrbipoBtJ1t2MroHpvpYwkH17uT4yVej
qpQKHebvZhssOfhxoN0ZJvf/Qg3x4Ao3Z/I/GHIl8vkdyYXqRAOkBaPZ2RuKmG/MGFF8DjkZ1Xvs
nWECLYcRYsZ5losBUdOJZOYNNKr+nMpZi2oVY3dKU8YMCKR1ZEssJjdcz11rGbuocr7agz6cRzkP
ui1Un2CEsLUM6OsTgWkgtZBUqs7SeFCscZBrqN6MJv24tuQLFOpx7MknsVp0qPopLn8An+drqf+E
I8dV6h+jWmqhNuQym7IfwxIfMTQ114WZx8du9fahujeqWMl0leWHSd6ar03Vq5fJAy70/l5lVeJy
6TNoTvi+EfDV650NebdWL1NbVIt4y9rix6haFA63BQD5n6tqg+pLGgKoNX92ttQGf+VkitQu+X0B
RFTfbYNqzfJf5c/Yk8MY+vX7qtZtMcpzQP3mqk+t9oYs+tzWr611eI4BPfbZdbYgD6g2qBer1yWR
+9AL29ivSvMnH6yMDUu0FVICqJ6z6hEZq8leJzsaJT5S29SucVLaICqLjyRMPk3VTrmVHJIE9tnI
VJW0m7A7zsswnkEixzPehB6DI6Nm1oudwZYJRoxvk1sB/NXDvVoA9QVuP3hHV59RcUdSXqEWQ0Ed
agNjbDvqQ329gTdU93/dyNTtCGx13tUgmBCVveWcW80WIHU6W3KKhlAH7d/v1WG14wIe39+bVUvt
o/ZWq3Wo50dVgvyXPe7/p1hrEqtAofS/rtY+/SjLbslHiidf/qzY/nrhr5Kta/+Fv56wfZz8Ld1z
/FvWrqf/5Ri+ATFImIKKrnHL2rXNv+gialc3SR2zLAdzvq4a+vjf/83y/3INxxSu4RkWNrCe/b8p
2RoYR/5jzdYGmrMtWfs1bdfALPeVzybBod1a1DpVg7x+mdIJD7QifbEXQkow8Wf06e8jzXgsc13m
iuNS6pl2BxNaD2DZO0e/cfM3NRP4Dp762k82V1Hf7gTwN6ESEW41TE03Ih9nXGm758knrbbQmF3N
8YxjKSaz8X0xCixyQikFHfizooj0jPnNPJGm5xsfiFBKt2GCu1dlL/JYWbz3LA3j/7g/SwdqTOWr
r2k74qGVEQPk8GxZJz8+YiwpCFgh2SErbaDbJsPuATuew+Jya+uy6INvyXw1zRnOA5FSmxYy4N3Q
9e/S+A1B4IQ/+IBNfYoywHQ/IdBpD8R4BUsX/Zw6gUTPwLR/IWxiqf17uzJShuyzttHy/JyvMbkc
YkoOxchgsRFWt+9mokj0Eg/JKCFsMU/J+g6xuNiucSYCXZuzk2u2Xy3SymNUKVvUMu+EOza7NSWv
jgwD7Ptz71SM0O8SYV5cZLIw7r30lNjdJbMu09y7G1J9T2XMtN0qfQzAxEpEGRU+jIgInyNuoDmt
aLB2rZ/xkIkX9F5IQysxXpLI7u8M8RUpMNKe0YYwLFkFLg5Lc4rHV4tr06HNJ4zv4YJtx9nN9lYH
a0CESO+XhhpijZmT32M+NuJbTBqYox2sNPmAQbQPt3+BIxExZ8E9h5i9ldrZ6nZvsfW9G9tpZajG
IGOkwEiMjK7130KjAjJzMCVYxePgu8WjY5v4HYnF3Wq42wbYgl/WPNdO6Pgfnapyj7gWmw8+uOlc
2Z9co+gfid8CcPXrO20kPQ0Px6OmI0yaVu9gVdryNhwwTOhm3Lyyyb9bVsclL6g9kYzhBuEQvpul
a4bAUHnXcf/dLSgYCcLE7EbLcMs34QkGXoTlWiZwUik8cyZwo6oCz50cML/vbU6ATBLW0H268QAD
c4+f8Y8mk/TxeTXlwGZTRJH1pvf28aS5J8IAt62ZDvdlF3UQL+d6r4vcuOclTeAjoA3w3OGRo+Ft
IuzoaSCEejfN5nCi3tZu09H93Mcx1AqUG5u8FhF5f32E55/+cWYIyMjL9Egfai6623zHB4yXzN2L
LyqPDJXwc6FN9wWxJmtscMaVycX2IqxwCpeaRSZ2GNPqW2O0Pvpt/tKterc1I7wHhq49tSGEkzav
uwNCugsM3VWg0JnnEvfhF7xNYDuU07OveXvdaI6DMM1ttxTRIU/Ct9Gk/fAQHWyyecI+zFlORmoe
XAD6ReBFX/QwwGqj/Fm0lAM6tCYxQQGcLxj46e7ew1P53vH6ksGxgbSy4761lN0dH9Z65r/8FZuC
c1UmRlByQyLRwv2KsdWhKvzm0fL9t1Df77sWQh8oWYpZbtHf9dk7P2vvJ5mkV5Oa0ou1eM4+G/P4
PZsoYq3zIDMNSWlJMNif6h6dWjXMhMDi2byua/oxbAyqLQ6EhCAuV/L3Sm/ejFDuC2HfhR6RKUWP
4nrOsmm7NPZXS+RkmzfwduaxOUwuDgAhGM7eMf23IPpy1JAgPYZ3sdftBKFYhWsSydKM3HSMY6Mh
WHGF1CvnubWi8aGe4+JoOtyMDNs9TGtyJPYRXuSBKqFf4m3S+aeqaA61j88gBl7QYTXsKKjuHmzP
NI8teEiCbmhXeM1Hx5u67cTo5FAxS2p060OV4z7dL0OyH/AJOU4WbDfHcNrjMGfvqQeF26nD3E2U
KbFQ3WlpMI+ce6d7v9rc6Kb+bS81XenkRUeDmlywFvHd2BhhIKwCuYv97I7mfqqmJagjkgardHlX
59YkdUbem49rjpAgC4d1t3oneAxM11wnmAl6dGdoyIulZ4Gnn6001++xM8RY+DxNWfqAsTdRjeBE
F4ZzMImcb8xItY0/WFt/oQzkF+43zXcYqxXhQTOxusJdyNx1PdTVJtPKgJG8JtCBus53Gy4xJORG
xkpqu9al/ibWhQzC5OvaWyU5O+WHftcn5kZLXTSgEVZCloFCKxTeKTy6g/5VH/Gm7a34gKk49lS1
cYwqDzoJ+jktRvvkpCt3GKYrkfWTSPj3mcMNY2nx+LZaLMaIZCDfDrPgwYHXEvv4s6/ZG7NaOBV6
0yek13qxzOTi4Aa3WZpmOGol1zEDkcOoC3uTlHAQOsmVGpa9Q6lX5kui06g3dZHBo1nwO+0fmMM8
U5XBN8yEb+NzEtXiUPnGpwZt3m7ulngfxchdNXM89fq0MBsy+p0jxGbKiZasjD4oXHPdOz18plkf
T6vnmXurdnkU55C3Qqm7qgPG5lR+RHVoMgYeguQapFCn0ox3eIA+z/l6qqB1bhYE1EEcJp9H8J1L
pJHHPGR8FUe6tsC638iUpci3Hgq/PGodaK5lGBZgIPNqWHgTeTrTN2+ERdF6BzMNv0SL+85fcJsn
OGgXQac962u1yZrlW0Zex7a3sFrX1umAInTbR9k3nNNOgygQBjkfksX75sSYIg/t+87TDlPWP+G9
9SEaSVxKm+5RS8lVm8PAcPGbE+ljyAfsy1QDq7xoNl6LmrAuTZSJEzw48PKxh1vZ2IAqUDy7ftn1
6B02jDYOeR2eEhCptvE3kTYR8LNgDLbxCmgolC+gcLXevVE3DEfsaE8FPkKhbz1irfU+WwosLmfv
EvWcXOQOXqowjg6p1KPqqXmKmNG2AyVKDHh4jCPCSYwOd3oqcdaSfTcxTNxjW/VYl7hopojdUyMj
UM7pt9MMXzpiws7JvcPiBou9uuZ3HxivNPmWOtqbMonflU3zXRvFPitKzN9CcYh83Dlz7y2WydSd
C/fApIxMXeR/VszZZ2ctemKS2sJdbWEiVDhkQA4CiCVMkdtjtRR5+JYfebJHu2qSAfVyMfUOGa95
AY8qw9wPrx/BtdnkpzBCxK3q9reF6lNlfNXHCcCQU+DZp+A0hU+phcIkWkygTlq0V+VwBTMkrrRp
UOtcnPlplF6ov+X06yjy3UAIqLQnWk5p/VLASyAVpdU2NycDZWeggNibxYFTT2KrvojWm0xRQ1lQ
xxnhl9vD0pPWY0MmUv0KqFQttVAQZjc035yUIfatS7XUMa7HvB3OqEOekliN1+BsX9dUWOdqfKGU
45+Ea2aHWssesGZ3EK4jsCNvjx3cddEPiRee8MGhmo+vYAlsKAv717eQ6+GQku/AMwt+G3BwKyto
beFS51BN1XlbvOpTR3zVFzL3LjqrPb7qv616IeaTabp23Le4kcexhuXqbxBEIVy1mKA6KVDEBmLM
68XfKbjo9rMqDCtXmJH6mXG3bclwV6AIDicF0t4ddDn6IMjBd7b97e3FqvXqgG0WM19x44QgRAqP
t4WuirNyofqSzim2GMwvG/UR1KGuViDqgNdmFIoPZlaJ3SyrRQq/Uq1MlZByxKw8TIbvCuj2EYxt
12niahWli3palkkEfDm09ikU8dRKNtefLSJrGthc/YTqf58K7uaV0+OLin0ONyz58/0zwHrqL1ld
QPS8QdPXZiStJ3IvOjiNlvG1+g83aM91ofkFtbyiSgdfaC9hUmPUIFPYKrT8N/CkWCRwo1ZVi4pN
CyqZNli2yqY/phkz0X4Xlq44WnX1ScMh/K5KIL7O9CxZ1z7RHXS4Gb51oOu33EpMUvI6YrXJJp/f
GN29vbTZGy9xDk4bfiTiOAdznZJdw1B6n8HK3tfwPncJrPfSrt+WleWgHCueS6vGWC4qU8K4Fx6X
g5XJ+yWTOZGQfbvKkQdKiI3tUOiJSS/aNF6Oyc8qvpmGkR7HQWwJeSw2xupaZyfVH5ohN7Z+YnkB
/lLpyZgZRUSZdvK6IcFItsvupgGOh4E0CmPviiekWBm7wAehxCcy8HLY805UP+rOjGeQjoRlHj+N
ZpnsgTIwR8CMaZdiZrdtIqKmxVT+5Ap/C3aItZjPvEzTkvg4YDu0L4aBHLppG5NK8ySzCTahENFp
QYJ08b0wgPnVAjWOyYNpMSJE3S1tYeBCHzOTyNw1ZaqpgK9C3ZDlObcoJy2Fad06X+2jtvoSF7zt
V3XiU9t6ddBa/kVtyxshuMsoYHHEz6PCsQbr8+qswBLkliD3cvW6YFqCLCTjOS9dtVKmM+DFayNO
sX4Q9ZwxSBh8KP1cgdroP836Ko3IOYZCYlRLQTRZu84nQsRu26SvC/hhNl2ho0ZO8TF2vvtnEM4N
BCo7Z9mYC44lXWLyKMvCOEejCeNSVm9r5UGlmrcFLPHuMInplOZYldpOaW0VpMnJzjWS4y7DFBS3
XXlN3DbcVkXrU4Bsy4jQ0tK97qK2RtnyxUQAyY3k75fWHa7ZhkTfavn/Uv+XFALrIYWUXSMO44wW
NpbchrdXkK36HYSyYlO/a1RU/hKopqlQYMv5YFgWduC6Zp7VYhkq6wzsEAUjbqYoetxwOxR8tdaJ
zDOJj+bRY+CkYBKFFKmWgp1e9dmm4QXmhLBhS0AftHu+Rikfv/6kvnLW3uEtmaS7cH2uiiQ5aSsO
7gmDSKxwrziQxMVUayyK5ZBr01EhFLaosZIazaOE3ncIFUBHFECmPsGqbojVbzitnWxzU2Gbv1Xv
PovF2Ve19WBRbz6nudbhp/x5SSfYWMNyqGvdPOB2WiJnRCNpe8hBJTqk0KAWjVl/p9bnfK4AI0Ps
pFJ8CXJMZiAouBHpQzayxZOX/VA1frVIe98ujpglArwXWtvdRelSISHKzwoMUIuuz6T7Mv/uV1AB
xAVuVbCqeAJc0YchaxfsVDi3boCCOvjtHdXqDWlQG171QV7iiLcj3Pa59b06qtpw+3hqVS2kH8Mm
jKiZdW76/g/kRO2MJIahxx/IiXpNnHsxlmrm7o/DqC+pma70VeuhZdTWeAZyGM8kROIa0WaPpoTJ
qgWm38Dwjim+RIMlLkrxKq6OCkBTndU6v5t6tNK2pHrhZRBgEgDKF1XJ1gaB2vxTTFWd0rPrPbRh
Yu7bNa313fScWoBqCmxIPB7/0wq4sJYFXKSy0hAmy+dwnUqg2pCfR30IvR1fCGIo9x6MuyixiqOQ
DCK3xPvJ8+qCaYGRnPkKCt+xiiY5xXabuoE2hempMOceUqvxRE6Bj7X6yqRAUo7UMSCYrRAIIa4c
WiPnvgSbLumLnwgrm3+xwP9HLHCC7aBt/9e4wvZH/mX60v74E1O4vuZvSMGBBA4oYAie5pLpDW7w
iwXuOn+5ngs/UhA4wwb42b9C94ANPIsODAptx9UV2PA3ouD9ZduG4egcDzGg5If/v//7bf4/0Y/q
6RrU1L1a/zObjuigV4ACBqPCMDxbNzzf4+O9ClLL0jFOjdVvjiOD1a3HE3Y1xoYgAo/nO05oSYEn
ZCQr+RYhwjxymRzuQOjLozFOBDIjmCStvUkpKBVRkGodbEQcqSpjQDObuc0dhgX5Zq+jp9nVXR/d
jSW5Bh6F/zobze1UmT3GCm0ATHA/dLhDatFnT2AAzsUkpDX/QE4d9B8LQdqWitsXzGy9Q+dKz96l
OCWERCTCdu4y0oJj3cZ9kckhSak/sgprertziK/kKyK08ndj2X20Z+ehqvlaFBraIf8MLdLbhvZw
mOeGIqGsEvqx+56qVITYP3zweDzseAxkuxa0ZkeqcY31gtTQO4ewcJyXKs3v9KidNtrg9AE21+ud
WAg8Xu0Dj+Tm0hpOuFs8n+ucp8Ggr2CP2JHbXfZkRtFnEebGi5egoM28e0p47blYF4PyztuBuAiS
mqW7WowppgXfM7BTSARzQ/jBGumfqOhuvLLyye1wXqbJrHdQcLKXMHI/JfW+zS9Wiyxn6rt419rG
j7V0pyB16wcjN6kJAK0CnlITLhZ903bJ5wFLh0gz8XqhcFsVxhyQNIrvwbQrfMLyANixm+opcOs/
s4mquVU7My41/QtVP2sjDH77vW72iL2ifLvOOKw6JA3EApmUF313GP9syrBgcBybz+1oPjvZ0DFK
zeLtNIAkJFRZ949xZj7gHDdRg8t+gqpvc/e8jroVIUYsLuRhbwobT5oQyw+3Ew3D8OXOqRNU4Gnz
3ZCKWqcBccgIfgictHiKeSNhkUNKMfLSV9JCyDSfSSncLJaL6fdwMUJK2fFcvoxJT0Z6iO84wHuA
EQuS16wcNwz8TiR/PJtecc804t7Rv7Z18VQ32XkG1YYChedxmvKjYJrz2RfhacFSmgSZtcpOuUVV
e8k+N86IL25VEcBd7FyvzN9nYxjMqL56Ii+sON6SRdhuC1djdI8HSyLzGcJHpBiPsxXuQjcVDEP5
5uOAU6WDVrFD4VlDT98XowkdoFllCDeV5SU/WpFW7wq80HDFAUTApHVTcI1v6nE+VtNk70XjHoca
h1xfm+YTevotQ8I4MGarPECtBbZpcJECZ8QbLHqLJ8aMPJxJQ6wXP1PvDXYPjKC9ZkdpkRAU7dxH
IYqm1hXkk70MbTc9irYAmhAHd61fMDzt3+ASi1IfmTky7fdWne/mKflpmFuAxPKUT84x9FYPpmnf
PIJiHtPlZVmsbpfPFCgxrXo7xBc3JxUoz8KAUJrk0Of1tNF9OXUs0ntsN1xwSHhNKYgIn7/BpwJo
sZMYYybRxvprK7FH5wGDqP7sA0m6Epus5b0NF1LwSoVcGh8WiWRG+vimSMhNNiEVjC6GDsNiehss
LkuLEmHbbkNRURXVJiSgonluYAXdW+ucUAP2cdDul2gXW2W7K5PaPhQVETzGwt1pzN94DbGjBRwc
gnS6fZhRKXeHft3bsf7oj6u/R9c4NQOIbhK/VHGzYhRYvqA9azYpT3ciwYxDv+JBuMTGNzc5awUE
z+kl7JiwLhaQJeQsjSmT8eQSq0WxfHoYl2fTSu96mYthWbEIavLmvVD/RqIOZrkmDp1m+QIukYB6
wEd3hlDcCUKk7tKZ6HVCtHejV0Rk5CEiYMQ73NXmWuwnPoCy2FBmG9gnZgzi1u/YR24xyNxby/w+
NTBDEAb+PqMDiBf1/ZEx+jMS8PngGxUMrtDjueG24s40EbbUQ4TBxvtW3vhNYx7gls6EVudAGQUW
d8e1Su5syM5BFqZ+wNmS3TN5D4xoiU+5Nx6qDChv8KaZmw73UTj169bHuSQoQ3MEre5+IsmU5jfo
nqADaXcM2Z1DNJpPGgF7d+UI6gZ4QPxT3hR3cT7oARIIQk+Em2KGtz70qUGxuq0u1rzod5T1nC3/
CjzaZ5x+Gh+vwdL64A9rerBsKsnL2NRHqAGXKsU0Ki0X4n9aW2yT3maWIz9FKxeq1aw/YyouZ7VS
9NN85ES7fsqSODKwH7w1u4hruTbP49JQQr02m0ScsKp2fFyZI2G9rXTsiLQhPi4GZpGtbT7Pkl+E
Z+8ofWGJR8AcVrZKEgfPtrZ0mz51dFDe8WdB4ta+AoFA4/lxzOkNRX7A949ynGnXOOjaT3gVEMDh
r5dcGstGVMVORh4FMHbnw6Stl2bWrX8NQP9HA1CsxOz/ltly+dJ1X77FQ/ej77s/h6H/wd55bDdu
rHH+Ve4L4B6gABRQW2ZJVKIkdtjgsIOQc8bTz6/Y9nW77bHP7Gdhmi2JRKrwhX/47ZO/xaFS/Rfo
im8hlUjIeQ02fw9D7f/qaNL2sDwUOhmHB/iH+bMPR9Aj2iPaxB+RX/0WhzrWf4XmNpqYQv+IX/9f
4tBfo1Dftzzcp226jo4PsZEg+WcqorJnaaSVUR3MZnwoHcZc46y8qLJ3hl8GkObN8cd4+lMk/HPk
+3dHpP0NyxKiJ6P8lyNmhVM4y2RVh3HbIpxLeah6E/I4OnhCjWi5rH/KCn4LvH8+3C/Gs5QHcJ6V
tkKLxRPAyDQX8yeuZdgZwdJUKezwbOdkJVJ43nyulvQCH/5fTGf/5lC+DayHfqbk6n614h28zFJl
s1SHuU3f0yx9D4z4Pba3fhp++eeL+oVAqi+KI7mApTzGwF+eGiYpSxu5UwW3Z1RbHJJJ+yNJIwEk
4L/cP4sxj9jgHJbFzTftqa2PBXISABTWnKhY6av++QZWZu6UeGHjVNaI9WCbZ79uNpUv7yZ8hFYS
Usmq9G+shv4yq9eOlvyDHQLGEcW/eOD+YnX840yEAJeiyOo0pOtPZ+INuW90aqwOCtl2OHMoecwn
BNzOljGfp2o6tY73PYjDf7sDf/dc4SRLFCyAmyn3lztgoKULMEwLDBjpTWJ2N/BCEEgYT3U3nZqe
4lcRHpNiOSd+HaxKI740DoXxGRMudNkA2fjyNZHp6z+PgeuN/8uDcWxYzNjSSuBzf74dsil7oF34
zXVOC1QKkJn0OFpnj+CC/O5bb973DWF3lwQZUKRu3ZXZ85xiN1f1w4tPoXVe+h3edOD2/peH/82M
+9vH5GLoZEvPNFle/nxe2CACwYL6eTD6ujlUxMibBsD4PI9McIcZATDFE92nSiCz+c+HtigR/HWw
/nRs/fufBqvvK2cwcAOB7Gg/jmaSYJKU2qsQ+IJopvNkKm5FMh1GKb/E8VvRBN2/jJa/HSw/ncEv
T2VM84iklTNYkCZbCW86yym5LCUq+glLwj9frzB/9f9mUoCZ9KlkKA/nE+H9MjhLUmE/L6v8gMz+
zqu9O1mm7/g3p6vZHKydU+coFSFLEb/1XeCu5sjo1pk/noDGHzokf0ld5jtkyt7nbL5TAWPHNtTt
NKpd1ZrnCqcjFH8fQrM/OXZ/KpPd5JYfJhY4xCsu0mptUPzTeSHFKMojMph0/XPyL75H/32vqWyD
TRUaINFsk1kE66oU1G3949VQRDJAU9K0lduhQ2z3D8VCyu25FmPFXZcBtoF6Qk3DeHIceTPgYxBZ
0SGzoGVG9gCaRRX3dA5RTHSsEoGHy9hOTzHoACO0aXJMN7i3oAtvyvWSFk+dN5G6RESZed6TOkfp
TV6HhzmwdyjWnLvaPDjtt7RPLpln3qEnalOA38VO2q2qcdgKlRCmZe+lSN71eBKKIWxhdABKBO3e
9quvl2J9Z8x0FOtItLtqpCg9ia+Gh3SmOUTvMsLY1fPu27YNViPXZU3yME7Da9b1W9dtN5hNnK+L
Ryenu6gh+TMactppzi+QVc9Oww0SrHijxh4gZ3hCToeH3V9Gg4vzkWkTCZXboaMvhfr4aiQtWpcW
9eHc47GUU7Gdc0iIAQuYvv0omb6PKVzE0nh1u5A7WVLJzNudaqJ3Gmj3eDdHK2fGqyyJzLtgqL4i
47QCHMeZjSw97mJqMNNDor5PPgUJcFBnZIfOvgCY02FclFTqtkYirCr7cRU4ulLtL0TGNEnYhJU/
nJRCnCbHjwvpspWrMLV+RmOD3aUKL2AoSF6DelPE3+phunPM7KIPAVn+FAFYwumwBxRonuO5/twm
UAGN7GKjGOrqO0Xwg7+UfPBS84y64cZwjHf0oC9Wkl8Gz81W9nSuIf4RoK/8Mny2SzGCHrJO2k3W
MTvGFDrb6yDsn1H75svtNie5YXw6SBFtMfVErLbEUzq6c2RWb+gzgt5iGy6ibldXsbGmRndJ0gg3
p7l+xAACCB+HEzYPq5FqBsrzUH7Pra315HoQFTuUbJlXx+vZeynXN1nDSe+7YGXKVXwRlb9a6voy
5syR2TmqzsvWk4VLoSPsVRaZZz2UMdFiKpsoK0JuWS1Bfkgsnk3Mbr93amyFguFsN0m1a5uSKgvI
MQvbvqMzcW59FvW8wEdO32XQVBBHg4nxYQtEy5LH63Cs3fA90RN3yRkHjZF9tEX47HUAdgOPQ1+X
Ej/O3kc5nRW+tqLE0gTwUjue7Yh9yjJYi+ug9jfGMu/CMkhWUkWXTuPUsIRhcqp0P8/AJ4kJr8vW
oLf6CLekcWIIVbgvTFMmSc3ns6UfFKhZ8ytqZUPsPZvLhEGI15/WfRq9e2WF2ihg2XXXhFuvSt+8
Jr0YuKLXcfcZcuEwMwcGhosVphffqNA7N6e97Nmy1EgIPJFuUhow0J7Tf6D6fViPTDJvOPt6zewM
TmuSnLptcyiLowTsQ5vGsB9av0Z+e9bmidgNQOfB4hSwOcYz0x3WiMYmVcG92XNvFMRtXKgOrhq2
U+MJBJzjaTdmrNuGCuMdfgH3vqvru5M4A4RkdlEK4YsoTHX9vHYrZvqkNUUaCwgfRGZFaz4ArYZG
b3C/uKF7RD0HLTHfx2VmYMA7I6CFtlibEXQKu77x0MjdtJXeJsspAOzIYaVpvDK36HJKYzcbBk3F
rr2vZ8qOflRgllc5L9GACLsBgnibVcnbFA6w5tHV26qMG5ehyZMYzKss4l7JcT6b2ehvrgPyGryA
pXjX2wH8tXf0KsEec2tY4jp09FZzZ36rA/MF70zw0tbzGJDc98kuG4eSFBlNhh+PaO4+9ArJnzy8
vQ7+HsPNjQ9JBFE9I2ZAFUlxsax03loZ1Op2xpC8Hou1y7COpqHcAgn83mNuuXVL+VIXar7RjSCI
BwXa/ou5Ar4u0coKWgjozVvdc0dQOd75dX7slIFzUm19kX2Lp8lCNczCG2KDtFm9lgkwcHNkzFMe
BJdA/wvfnGHtCmPrezmTslrEupok7mN2eOuNTB/XYB46QbfBOIvKabKUm4qql5jRS1usieHZzhuo
OwiCFRiMFZiCoIxKW8CjmKhR840s74sKTL8/ELb78/caoz0BuRpnZlOtguG7NPNii/owNJ2UgmaG
qGbvg6NGg54fsZjXiV2jFDFs3bTufjy7MmMODUv3XjjntukfJzT7N13eeBigiksazf4mNWNjNSz1
BqwdIMSMx+551oUPPsCIiPfUwg+OAwruGhM5YvqqEpckSeE0NQNGQ1SsW1cZBOISmauVG5FfRKO9
Qc3VWPc6lgWLnqz775OZT+sR5HDBRSVOeSo6eUYLFdhz0L8soKiFXstd+bCYLsriLVM0HO2PHgVV
IHQ8DrfPUeey8FSoALyishqzt1Wte6b/+D2bmLa4H755o2fSbAQPZC9ImZSxwnJp5B1PJdt0/nSs
SQ9AkcBxrnjmthOKdYrUTtf3x9AXLojI4rWTVYy0roaj02vYYumxbJYZ1YIlPLYebqaGIjDomct0
ySf3CKicqv2L6Pzhpagla3vZ3ovF/zrn47Pl+eOXJARXncrbMJzl5xDNOViYnTG+JqVzHAYbLpVl
x5tkjD/67WDeIWE6Hg2fhk2cBYD6IeNjUlwHVXwfUjbaKGQs1p0IoX5ncDLsqPwaKzSFljpJ9wV+
QbF1ViGLNPyKNW4P6Gw7aDBjnDUtNdBlII/00/c4J9RbBnS86qaColmOtUrdGOZGxjXq8NhllQA5
m8i+N1vxUozSXHmfrzm5w7Afafd0vbf328DahTm26Zl9LGK8dBpXPLlTg6ZhWWKvQT3ONfxDhTMp
xkTFNsK3gO6Tf7ZoQd10MFhqrFnWYd4/mdbAHwNBzkUbottc39VOj4iitBB86OZhi08v2rd19w3E
6ENfaFSe6HaxHav9VOV3kJVqJkV6gvoCxuDsjyFlTB0yIJJI9GpC1KwC5NwiQGdYofkg/6N31/va
TWwfZj9aGK+l/TorH+l6HwNNqompY66BOps+8dYw4XJgAMVDeoaQClTTOoG+vUZNmakvmf8zdesh
x0BiKqO9Z3NAVQNJWio0neOULWAQoOpHPJ4p6DIu562rmpbxpfy9N8fUDuN+E4LU2WCEM5LzUcBs
KIseIBftRjgpx8hqaeqHVH2badfPkDB81TymIwaFblnNuKg6G6uj0t96s0scO3xqY2basiAjng3I
ANh+tin8ON0rURzwQDQ3noc8zoiSRAvaC208WLAh3YOxdw+lEQRAXkrE7ShXb2RF/xC1S3Rxifws
I/gy0D0ghCBpgtrKH3TdHr3zGMB09G433i1zMNtfd7rCLkkynXiNOLm1DqbQuVmaJd2H1AlYztQe
INJJ1I7YA55Hcye0D72y8b0z/P1khJsQK5l7JXsMBsK3LKjz3Ty0X7LaCHYzCueU6NPPJRAAVGo+
gi43VqZAudFCR7XuMH5w6Gf5nXxFvCCGsYGzRhAP93IGGuzjdg6omN5NHJUbDwt6UxAbLJAg/Yl2
UYHp6MrqYWJYDIJFh5S+JQZ4verOJX1Y+co6FwJLCH8mTDcIk92YlgXsoYveMH9Ul/AfCst1GhP/
JCXDh7nurEz0iV1xiwkaLn86KEg9JBIsyt2lUbO/C+IsSSt18IuVOaYsgjFqp9ewNY3sbVihZ2S1
Hygys8OSzSQDbcgmH58mJdu16am9AQp6P2hvuNFYpcR46+s9WfBaLovyiTXpQ+mHD9dQF2IY0EnR
TSvMB87CJ3gDxXOyEDMV35F0ZyKZ9UVVex0pl4E4Q6LDHh4EocQvcB9joICqwieXtYNFEAOCICy2
i+0e9H9KcNHI+74vmAwTxCe4T2TBI+bm/koV/Kga4ezkuI4KIjeky97D3E1paKMWYGxsmN3HyN/C
4wt2VdysEeaM1oMDNtsmuvB78rs8MLZYtTFx22JlWPU2M3iMiU62el1r6fVdiHy62X3svdEM+rKU
5tlNsOShLXYRDvd/BHKb5+RphlTJbc0T67TXO4CqDOUnbm6ZPXnD9ABl4iX35YOicggwl2Wpo/9T
P5QgLyH8LGe0g220hyC9JRUMu75+cXUaMk7pa2WiVwjlOoPu0C704Mo7hN+Phufku7DGbBvw76fZ
eXAF+aWH8kGKU6FeeUOf1NTWd9ZIefkRUnXFs+69VQXJF5bQMwIbIBsXNlSdlqJg/1l0BwOvpzZ2
rB8jNOxbsMtquUNsALoCTfQm51nr0+5BFgBNANNmkS0M0G+FbT7K0S43ElgPEkq0wmFzvsSZOqQV
O7WVDyc7V+MqjyB82OPJHuc71JIPLlpf18ieBG0Hau3dUGqC3zCc0pq4J8/CW1qq97KkXeu2A46J
4nx9Bn2cBwCMl8MVbwr4nIiw1LmFzo/NaP7gyPnS5wACqgaQqh/AIPFspKWvWbKdLUiHGw8mAMOV
NClWI9F0sSAabq4nIdpyo3RqW8j8XgdT3CcCcZ2sVsly17tvXgIsFJcKej/iKGvmBGDH59oojp43
32Vp9ygoQ8zWcmvMfJIGOBk716frH244fBnLN0c266qfkS5njBR29KQo6dlCHsre/1wNcAArazpa
C8EuAK0LHgtoAoaEZMGHa/ntevKW3nMqh/EqcgoVCZuUFYv3TqLmiSYsgwDJ+0Eh66mQnVN2CZeM
AZ/G8iEAXr6yMC3LrefJiiUlmOneTtgxDfdRMwe58296wcBQ6iN0ztRktfEmS6Ju0DBIuT2GRk/6
WXsk0CAIJtdDwQBaycu1mlyjhc1W/9nwJcUzQXqJvRWmp/JBdCF+FcX3ZmBO66R+KAnZe4tuhVfC
KkXBuZMIKXcBvgzozm4JMdS2IxNmBPOJ0I630Ohgkq+vs3bR1TGUxr5VXedC/ySN8O1au5/oibbz
p9sCv5d0IgHRC231oYiHb01Nb5qlRD/VaOnxhXcvUxZdEutrUmDl28p0nWUFy4zxONvi3lQlrNWY
y9YliKFl9oTTdHK917SPvtbQ9AuqKo0UIbv6DbxZoAv6nkAmmpbpo75MaeiaMoti1ckH16eY6Rk8
e1247FtglUStbCRvgtlRg05Yjw4dwiln57r2BmyUS1dBh9lGEOABYFjLuTba96nKTrUqdwtIIhVp
UxcC9VUYaYce9MZ0AyOx5hB0irhNTIpeQ/FxlgnygRl5hy74YIgNSoSqhkTvfB21xg2tnj22x2dP
D+3rS9zo4tQqzsseOlzc0sKMDjKTD6BGc+oiNJhoWIBzmZ48mc3ba2Ehes3Q0cax1G/X9cjAg2mh
y0g53EYGuDXvUKVFR4xIoO8BYdgudfaUqkeegZ7RFQ9b5Zei6XHmEruB2okEu34tyokp37eG3Mct
xbnpWj7DTEDZCNv5wf2IRdHcsqorbk4iuEwuEY+aLxQPt3UzbrHGBIxgEfjlVv6xG6z763zoAodH
2JDZxyRUs+FvID59c/GAR6Qd3jB54C6cNpAcPwA9O2AgyBC/Tr/We7UDsFjXVDuI8cG0s1uLGuNQ
krPNE+11wYDW6T37/VCH7zJk4XazZduPpEXST2+asT9l47SfK2Fjl6TjAyS81tEANUhH1C5V2Gum
FepSWYb6/VwgLdF1ub/x9f5IwwXtXuZ1brDrxhTdCvc4GqRHScRqIEOit0LBy6lCilMRD8TNGJL1
IlhIqdzl0ayNkA+kp8Y6sOBSsIXu634gB1XYgdRz/AJeSO2Tm9GOCpTqM2NjkSCbdvkcgQUG4DIY
q6B9EHCe3ZrlFQstkDMIzbQsMZmbfbu6MV1zz2KR2zjBFyFruUWdl7813XyEj88uFfTGGn4HBvWu
d4HVTMTwENrOgzPl79cqjWFw0U0Wb+oK/Udp+v7eBQ2Cezn6YJQmr5sdoSIW2tiQxS6psXKFAmJE
eDp737zIb3mc3Mc8cLQaov/dT0l5mxwLiCpCqFoXxKqKanRjc+9SlVF2IkZeFeqpTJDJ0UvJrHsB
laKHFFnFB2eS7/0EndFXJaVub4O5xXtSPeUzW0iyUFFayo/t0j1WBql3gJ/IZs5cFlS2N21gtSLJ
u7vmzIXNqL7ubakkjO6waatbvEV0sXrRpSnhMjGvDjZh+UiVYUWzGuuKtt80odoZLQGJALkF7S6/
gNuhaLCLDL+/v87l1hDkqNXyeI3mrhdK6DVvKtdhbSbJozKbK/3Q7Y4vdYz9EIr4ObTqU+tXXxQN
RrAM99Zsfgpcwm1gLBRVs89ejF26HdkBJQfrR01AOtqloL4pixAbBkb9lJ7qFNsMA+zvhhGyb4v5
kxEQqwD0e1jU8+iFFg8gABqekYd2UsD8uW/ZS1lKG3GIixyluyS/daYb08fJPWjmb4HtfTCQ4t+R
nu+R3mVxU5BCa5V/rOruNqxQ+W64LJ+h5RbQPophHdVfK9RvdpH7GAwl1j/Vp0VT4GePXBfFrWOL
EcxNkXpoQ8pk2KCfeTeKWNxP5tC/YC7wlqcD5r/udEgz6nWGQqllOlUK22GP8t0anjRosrly131p
wJdcdrhz3KK34oMRseujZWcQJEvnLqf20MNn35lD/YC5KjDIbEBwXgz+Tva+va3C3l3XddZidETY
kPTTYxvbJqJvgO6GaNmhgUxRKQiGQ5iMr01vyxv8ytYj4Tbp0aUYbQfPjjfXSXdu3gL6q4zP2Kjq
GmmYHJbKx0bITD/kUO51Uof1J34rewgYTwWEZWvtu+ZJ1vgv/KGgeuXxuYtb3ySA8kIxYbelXwKL
l/5TWeBjy1iQv7242sotmQn/TWVQ6ChsbzfM1TNySejp6xeZ9fIW9A1RTljeXBmCLg4mWQyhH5W7
q9DqJrIwZGoi6sUyYqWxam3SYbLaBakSG1maSE5k2ddWUzD63PxUVDQUsiS2tnkE2vEP7mScBp9U
AyFO2DXSS37088v1Z0lF5IFdypcYpfM5g9bI3XRuu3x0bq/vfvmnHfX2PkRkOC7r4s5Bc3QrVUUl
tUjM2z9eqjEE2a6qZDvUASWceopRdioaAoNqi8xkf7CNFNe3qB4xgfBYBez4mIb2S67tGUaFra89
TVszin9ypO41Dqlp9byi4I96wO9W1UnAgbKUigYmBNbt9YVyv/jxrk9TG1cH/RsPsjv9Q+EwW+P6
SRkmzb3KPLWIsJ9KrHp2aUFpMArgE2Etf0xF/GbLpj46XdeQOMb5wUDUSsvknkrUF/LJrF5M2Rz5
9fQgrR7vzTRLblQ29BQiC1QnfVWsfazRn13LEM9xZFZbmUAcVKpAeNdy251DRMCiM6uW5q/fMaD0
Pym0108jx7j+axpda0uF39iMqvD3fc/phOOM+bmdV6fZcTxK49Qprj/Dwpbwo5dPjvE4pWb5vNQP
FMXmnbfEnxwTW9IY181iJXEoRk8bYQMnddiIuJ1tb+DZcX3rFtE3awrF9ooBu8K//kCD/fQzU7Z4
lTgf/RGhrXQM+s0ovE+GiU73pNL6DmggtmDuCpWK6XbQL9d30xC9UDhbVq22pcdObAKPlr0nNNq3
KW3D2+uPri9misHT9V3VdEBjMyChLHq4MNNnENQk4UR85gSf04FRLkq4xm7mPMzPqgsGuk28+PiG
sh05kDaX4GUW+3JsXlzceoKmnA++Y2+FnsWenp0dEr/73kmOMI803TrY+kbR7ai4H93Z4icixEQP
8eBtNz14fZPeuTblcLvBoz1mqdlEtY5Pm+3cWeEPXbNWU4RlBxdrjE3rxomfc63cPKRIBa2vxI1M
a6CVQbmPcf8DD1gn1jqETIZiaSRXJjkl3jLiIcJhhFaiOAQdRMYUyTG7veNvJQHdgGSX5oBIKPQ7
nCEe+wTwbZrBkMNusKQKjvEb0g1f65pjz3vnf1pqpT6ZUKTEGNe3uKAPq9YPky2liAk8JCxhT0vI
Xd9dXwKn+e2fsYvjd658ds7+ZvbgWUFhw+xcOhxkjH57d/2ZG76NYbDcUD1G8SaYKI9H8VIwBBDA
E4HfbYXhAsS12s+zxW2NPbboeXiqovhjFtXt2kZaKKrQSrPC7k2kHk9+WkXzbG5TBjOFhzE8BrF/
K3oYahK2+BEGKkU6yI4OKU+Bf+8mrswvge/sE+8OrtwhKqfPqq7OUGM+pBMRozXbh5G4lMxXJLeY
AMXIa9hvbgLpro81nt6IHhH7wfTXMKh7OJ9N0VAnGNpv2Gnfd03WYxYKwv7dRnA5tlzm7Oi7N9Es
5NbygJFZ6Qbh/mpTpohBKK/9mLj5l1b6X0hMIEd4LXX+8MtUB5fZadbYf52KULN+Fpd+yIRqU3Sj
L8AU4564zGdKTJG9X1JivQThHxYR8OggL167aNxQZFlDhdrFLMgNnjhRUOOpbnsPWcRq18jPcWZ/
aha+pEHG2J/Y5kYIqnFEqdFyc5wzgIS7kf8qVPjF9rovdoGLX/0cpxK3vZAIDjqoQOij+Tga6XGx
b5caCzxT0O+VebNzl4Jkdu7EMS/jj6xC96kZNfjd0J7y6mov+v5J1FW+9qd+PiwYxuSN4WztIcD5
MmaDA8YLWQREbvM8Fe64JZptjoukAk4r6j0RA7YuusrjGP2mKM07fRmRTgSy5HXwGnSxybCcKbv2
6wIFHB5vxDxoni1EK4Chkqrpil6iwnddCgJtTEJlUmHx82LdiQAaC17YiTueG4XRkYvfLmowF7PD
ps+2wT+DrDDIWxw8s+GyNU8p0oMQeC+xMl8g/qFoEpIz+3m3jj2kbMDYAzjQJSSgBD0N3yzOLqL2
jdXBwSDzn/E2joaY/QlzpUyyAmBNCJEJ23J+wRe1yxI6fUv5yi7dA87MNgUXM9paS7Oa6JF4Vf6F
SC8gjQGVi9NTfy13IZi36UW+UlHibluibgoUsQWEmMzgeitDyowo4CHdchMK0llCHl0Wbh+mRNJl
dkkuEbt4JywEMTK/S5tB0CfEhKZ3iEsXFQeqPWUirV1bf5K+uGitd3hsunSQQdid4UqXySbvDTxW
h+0/3xRLA7r+clPAkFqegzWtuN60n0BXXgiLGJ5Tdmhy69wDJ2pSUlZ9SlpPw/LuFmijqtlMU+9v
/vnY4m+ObcHg4qAWACh8O/4M+Gqdwc0p9WeHSne884D8iwNZ0dmlzGAIKEdiPknQIvNknX1P3KBs
cquzMNqiJ2yyZ1JxKCrgWmYMpJpM3UwOJZ9/Pkv5F1CYMi3Tc5XvmzDSaBr++SyLZipSDCcYNj5n
GXUkiH7bjiuWYZLJWZfXCitdV7JHt0SBqwIyVo/puwZzYDHGhRV0R/rM35VkxGANLrbO5fwM9KdX
FpekyS8ZpULGxA7HTABvSfS5bGOCWwzWSOVDU+ftuhzY1UjBfUxmz1tNIUnhFadBmvBOI1huNOlJ
DCTyAivgfcKGG2Kti4QXB7MjqC8DrTht0TklDgqbbrbO3eE059H3uBgfPymZnXTCRp3nIpvxlDXY
WTnTB6GLjLGsb9yC+Da6lAutx8aeX7Ip+iHE+H+FF1v2X8Cx3GzXErYrPc+UfwGsVlNcGj6lj0Ms
U7Q3TWcLRpXsV+NNGr2S4URPpzGvbqjRQFEpEChIMikerAF+zmSWbAdUlH0vJjJGqEu7Go6HdsDT
V+/cM/o1uyXPvPw2CqmfNGo4OQEN4Moqj0ur8t1gLu/5YqCwByoFxs+8uxabw4iKhfaTz6NL2BoA
4Szq1TGPTjcUi5giWTKy9jfkKCYYlZWdE3UJCqJ2Ig7YxC5rygxlQ7lNsoWiOvQ0RjSmUmtEVqXM
PnoLGTE97UsucNeMl35dzaw8uIl9zjqPqFD/Psp4ufZbe+M7vlzVjpqDYXUVPqLd11xdy/V5LogU
MJyAtB+ZxaUXlBtz29z7UUfLy8y3RTjgoGx7ujUSY0KAqxaBHvUqKj4OpblUNEeDIhcYBq7aVd3p
WmvHb/LB8dKbqDK+l4LhUxRIspeB+8kaCPcCZ6ExkpJgmeDKUHYDyFKWiIiPeyMXclUndYWsHPux
kWCIfIFaM8OWBFCaZu7Z5Zd0CG7DcvzijFFDcLaDYHiPitJNpUECMmafwMbrALXwc6jp2/pUa7R9
ou/QsU44Pg6Ps8Sjy4J9Eg/9dLYDF7AG8kLp2DW3Wdm+/fPSYP3NjmKhU4k7pJSucjUH4GfEatiD
MXGQYDrY+pL1boBkxUgMp74ZGGp6CUkrgqYgcuJVUOrmnd5eS42kczSGoe6yf8Hv/hXxrWyonNC1
TWYRa+svp9TNcpRVbMWHzA0/VXnyRPh8o0vf2TiDRZxvAo04K8fhrKFXuZ9dArP+YPvuv9ybv1nc
0ZWjwgZFwgES+Sv0vI/7IZBFGWOfO1Ugb5hVOKkkbbUG2dLh2Ci+NqRqw+J+lQ39lxDIeavrG1Lj
x8BTrFsY/5s88F/hmr9iIz9vqYQF67ia/gWJq/4Ck1eOyZoDQh6tUghGv+BwCbAd2uBjdJjSJNgY
dNFBVmzMoU3WfgBNUPFP/Oelt3V5bHeFeRcJLBM802m2gg9SoD7OKYp1feznW/AT2MjpalSMcDdO
9nDFIk0xawHmlb06Y1oE4MEcc0hFUOAhGKr2ZkyntxzDkI25gIoVeRNS4nA2ynDVWZELCfMkmhcj
RZHsWhMPjZjdp1kOAq1/Kn0QdUcKa9mHCsOTQ1YX/bbqY8zOSy0imYRvMhc7masHiYr9PYw5nJvo
Wxj2uAmdSt4mDdPGrqtiLSxr2cXK+NBUbbaJge8ygs2PyHHce4Z90DXHK1S0oKbmK+MVB8F3kz0i
EtHTIFmQl6J4URHYqNDO501uGzfwqZ+KPnx3S7PfS3Stkqw5lK1PQbuckl0tmwjDkfpYq6o6ZTNc
PJmyWuVzNx2aOP7ejXH5I/r4/6K//yL6q9Do/WmZ21y6y39+cKoeLjnWbr+7uv2nfP/Pusz6/Muf
tX9/fP53nj7malDHNYodPhAIB/bz3wlS3n8toEwKIv7vVKffCVK2jyWbo6iK2z+YVcy3P4j6OswS
/FK6nhBEY78Q8/+JqK8P/6folojfNR2bRZroVtr6yn9eoGcLMckIzNzBUILaPjKk7y793DDcmdAZ
LUC4JmTpxIfMbn132wg8/EuPJpC5fBMGyThOuPEUrsI8OYzjE6gUM37s6o+WQywWP/10m59+xNw/
k53Elc70cyyuzxaqCqkSt0co65e1u0RREHBnyNlO5q2l+xVtXj1BVloAXn+cVXVsh3QbLsAzvYOR
myfPp2OxPMz+cKiN7oug0js4AntpfInHFFng4D7GhWykOkxdbDWO+UrbnPcURtWjZ39v0U9NUROM
gke+pi5ayNLBOiyqJ/11s8zXqKdd/yJtRugI5Vf9NwNYJrZxOtDg+108R1WAuyT5PYfqQi3ZdPS1
wSY/0n+iv7KurL0+A78aSbQBMbmoEPn91qy+0uD530nVTrHR56RP8HrC+N6UpkvZLV/rE4/5urCe
kYyVm6Dib1k8AxrzFOnX+n3N+3YM1gHVLZGnuzZMt7DgHvXfRLncNlqvlo/ya6dARJGiRK3/NORn
CU07yBZ+9+ik043o83U98F/Tb/WnnVgdzDz4LNuaghvfQY14U0foMYEhqvlsjXwD0qOsn5sxV/f6
60Ry1w/twbGHnf4L9gcAA+Gq7GYgVRx27Mx3gYVpCL7MdrAbvXMwL+cTacEXcIzreXHwGkHU3y9V
H69FZtJT0JmxoyiGg/6VYyO7z/+nAzz7lp6+qPvt9QL4HqfqdR98r2+PvnZ9cH0NjpFs6yLd6ff6
Fgb6Pb9rcf5VQJLSV5NTm+3i7JhoqjZRuxIZe7YIzT0K1qseuyFaABRPw9VQPiXiNZD5xowZDsiv
KLRRcXTQ/9R/3AJ8ZcU/zGazMilP16hBOsmw62la9X1xp38O2281IKyaLJ9xWWej4GPpsIspOoCz
vn6F4D2g+VVBYUaflRTQlX/7KDCldU27Lx1RNYsRwue9/l2tv3ZbOZrXDv7LiTtqUd2LiZhszsf1
GeiPjdlOqk+WTedBBodBh/5Yr62SobzktLeUtNeO9NY5+pRddUSGYm3a0eYyTHQM+/Q0GcGrCqmj
4qP7OW2hFwCdULP9FOTZeaxksvk/7J3JcuPKlmV/pX4AzwCHo5sKYCdSEkV1IU1gIUUE+r7H19cC
dPMqXtTNepbznNBIihRJdO5+zt5rRwaqFRvfdEO9bbJuqlpzZ8RkzJpdKxQ3HQ11dHidhmhnB32H
SDTbfkzyb2Jp7ymRT8JpbGP9UoePXAbMKnIknQEnjKKF51TTCUoNOM66jT6096B+WJQ2m65gNE/0
Oy5if7nr/ncM/Q9j6DKzZi3wt7Hu/xlEb8EOhf/H+54ULRP4z+F1cWT+9ca/Rk/H/JeBu5VxTsMK
aEgTN95fo6emSgg4dERUQQFsQcx82YtJQWXBwdrXhO5sYCX+e/SUxr8YUlXd4m0r5Ub7n4ye+FH/
3e8rGb2ljh+WYD9tMazqfxjiQP6XjQkC9aRz5oOOWm/SNtJZ6ukz6j5L7ISz8G0WiFSfLNi3r8fr
k63KArlXctNbIWBTjYrLpWnWZ1I7fAbEpDVDBMxpRN000QA3rCGFiAAAayaYKEZSqdaMi/WGCjKg
7UjvnUOC1Hlhy4H/A60TGQnRPMtjQ5AqPFbhrguy4FAhROvc7JL3Akh4mD2nhf3GhPyiBqm6z3ss
Rui2kiLamJNmHPz+DpTB6OUxlw2zKp+aYH7MyAU7MX4elEFsoMrDdIEpuo1DW/OsAOluIO37IYqP
Ehc0i3WEV0lZHCtnaj2fuc9m9OW+1TRUVlNVuBDbUBDk1YdesLZHO3cudfNbZSeXpgruJ7V9SY2K
NEVWxfxCOof2DIErA4uqROCWTcM/MRIj+Y6cX+boZTULDcqGKBPxCF3lZXvjdLFnZ8ONbA1lo8zG
S5VNd0aS3yM5eDOQUHjpAOoRnFYu/HQ/0+5VlWJrd2+9Y5AoL8XgjQFqmTGed8s/bMPmZTRCsnJY
dowM0Aa4dy6148Ra35lQ89Gat4xxhg+NinXIL4VSIOotcDBB25Sxfgrb/K0MlnKrhYSIFgvKRW0+
hlH9yrzn0Z+qB/h8Z7uxnpxQgzeM7jsY4r2TmTcOfEtiNQXipHuhoMVrauRlhLKN5XEY6hgGZPWj
anUGGT3/AQV4LGg9p7O/BG8eWpDIw4DFT/eJB6WtHSS7RW06N+m13xDCg1OGYMGtTsQg/F40SRY6
d1WietVCJF05NKJCVr+YsDpcfud5F3YTrPF7xxJ3acvcMWVvpeUj+XkL/3jSrsLQ+JUF6ARi8xi3
ARBtCxGtOcAum/nRSmx4+GvYllbHgVeHb9HAzAY93LStRatvLapAVWq5w+C8l8A6SISv7/L826DS
waXNXKOy1Jqr2SgetBeSLbEualSAemmiKvBP+uhsl+OpVAvcpUtHClxFqjYhNLT0HKWHfFDukll6
fWZeK5Z5J/qJptJs9Mx1lN1QIH5qkukHfpXb1IRgGLTxXWer6q4lON7tDN6pZfc1MKQrKnTP8Edf
CGO4bTuTVhaw4yAitGnIkLYrpfghW/WsdNc4lHK3SmjDlXa8p0yfuGTPFhwQ2tYuyydjMH90RVN7
yBivlN5nUVmnD7YqgWsn9JLn8U63bQppQ4FHRYfiQl5hVZnWVdfIc27BRK5S/xaR0z4LkpfKyQc8
ZPtabwBBTxjAYIXXdvs40DlxUyfbyJwj2RQIsXMzRaYX2FeIfU2l9tIiHlymufv6YehtdjJFVxnA
s5uMG2NmptglJlh8I7hvR/04p9QEOtdgo6q5UF07EeUV/N1ffMBrFsmzEmLDSeroXQK0Uvts4zf1
g2/G79xHhzuYe1tRnCtCGrrkUEY9sRN+fIqq4BKirsFZ1heI1Jbf0xiU1liMDZykyegKTBH0nXQv
m0h5SPL4rtFsIuSqX3GrULq/zZ36sa3VixOUiUsbFrdkrJ8BA6XQeK8AuUB6ip5BOKAigqFTtd1h
WPDbajGcRT5dLHp4jBIcXvFbr9ugpBrzV2Mv4iasGqC6URSn6oMDMxsJEvE+Vjv8VI1b35n2Y2Df
NWn0E40IGp90uLR6HfIl20et0LsrOQmI9DNss7AxN/bMkBJ2/kMf9h+NXlzUsn8bS76kPue3UsB3
ahVnxy/3CHw5h05+QDuWbyyqpspYP2kYjXohnwqilRoJfjOBTKvlqJtSlXYBVibaL5rIH4eh2sko
/jUGOaSeeauIst3gNZ/cFr6MC1HLihzK6R1CevSF1C3Rrt8q8GIWGRYIqfxJ5d8L24o3qo8TJdHV
fbqsL/xuV82u84Fr7JfownNsGx/zJMfNGNr8kyiCMYtW0si5/s1zzjpqlrdRL49Bmu+TWL74kfrT
8sV1UUhlE85o2UMJcAvbgjMOR2siPqDP5nPkdxAccCJJLArCKN3FTtULhK3DVlWDi+qjUMrak64T
iZKdZeajhwf+CxPS2NSdg2RFUu6lkZ7m92mf/gxi/WY2mxrY1Pjdhvzl2WNx7ivNjZazC5fQlqSU
GApZ+HM2ZmpNIAj8Fog7wmhvQNWsKyyOYjp8jbOvkF21wdB7CL9YCNJhtXP/o89nEmk0uoD5/I5Z
6Xkco0tgT27RI1Zvu0qn6o86tLHUb7lPWIgBKx3d2ISuldxmy+oPoqpPo5KcJ1Ysy0LPsLjI54rv
heawU435omUdCmLCbAomy7XJ2rJN5A2UZxyLbbIbgFmWeHoqw3oZsaCwDusOjmB12ti+7gEWRe0p
XoMBEEXQ6O+ZXt/3A6ucKN4hLYOVt7em8aczthsls27SQX8qNeMhH7UAo3j3GmMS2832cN3MOqsa
M0cV2FyAEpM6MSiH1tlrjR1ifS0Wr/KFtNyjDRaMSsQV4XEJrm3zrInad4mpGO380amcbVMm3+Ug
KIxiwChnDkQ1pnVpZkcyAzsP5RnXuxGXaWEt4RUoSPA7olo0FlAbDePab3u3m2cs0ik5FwMMCdXg
+VLlyM39yT8xpXCHgsWo4AjRZb0L8nRvlhL5hLwmt4iIpGh+csbsCA2Wlq/zGmHLIsbF/AF4bmda
kPDjQXl3iOBB53tnxKFDPVO/aVMEG6yY39rBUHdFGeMN03d9gvFPVRN1OwRVupNOLo6RIbyuo9Ra
RvkjVZABHW71XZfxYz5xyanr6qeOsBm/5pOeqKg6ywGHXZqeyiV+wi8UTgf9qegXOXBpP0MYNUr7
KerxUOqW/0KuS7jUbl+FndIkwIxJS/ViZj4BWLW6obvEEBTPXj29mK19TauIOrOKL0nBKKxn47te
lvRHAvW21HGIaFdySB/RdCHofs1ue1bfV4HW05dPuSJmsnm0pYzdNFNflEVoovccCb4abPuGt6iF
/TKWhcnkx7pSeyQ6XDGvpRzpFndYsgrqLpneP2h2+WE4Z/CYb4Nh/2hCADg0Hk9JY4srR8Y3OA08
aNlPvhOOV12onhurhORGg4x+H1WR1qS+NUhPSUZxNdrBnQCCLdNDp7I4HpPgNdWT97gKvlfJfBvq
8aUV8a3mqzfWZDpunqlHvdFIaYDbPhcciILwJzMcn6ccVls2Vw+zrb/linkEIAjhPE0futQ8kSUH
V2L0SVpXtllM2awIXoxinDZ5Eh6NSue6u+RoUdxXcvmoiJCgIVMS1hQ3YALGb2SCUDJoy7PPxJqf
0lEMMmuyGGIGoTC4KwwkDqjBHbE30uRHrmnANEF4ZRaDlj19gIN31QAVZ22h/LQnvHmNcWRGrsjM
RhkMpo7zvBr8x2jJ2bFbZAw0whD8U7yaQ7IArP6+0JEcxhTqoW6kF18x+Ow24AMMMiyBEH4PZPho
2jPTlNxH+kBqB73J4iXRioC24UfeyEusVOKKBNXvoz18s8L+B23qnwKyOTPtd6KAAliBbCsybi+d
IsMrirHXdCR3vWzjPXnzF8Imd5MxnLTaP6I88F1Mhm9d0NjMOwiQKHZENpdNHO/jyPom4uzoV9Wv
sGWInbT0bRCwJDV7345M6GeR3GsdIlW8Th9hC/dGzYcbTU3uHK23oEaZ721K8FJuYZ9KlgFvdBnH
Ce+2UdfVDR3g7GCbithNasXw3z3Iwn7XY2RZIrV3XHDHbL4SmgXPUaXSMnSNdTXZ4wcXnIseGvRQ
7gewo3hr3bwFW02i6gaFFXk2SXU/xLnj6gCY9iGtdAMTuswfJ0CfY+kCSUldJ5sDFhuO5oaL+FOJ
5ZEJwbbuDPQYxniI7Fm6MHXu5tC6I9LoTpTQUKeqOWCsZhHUmC6tmcVqeaqK4UHUQ+gqfbHvZuFR
kP6QwXRpdDA8dVedp0F7Vkv7FSnlSYlNri8qJ5iNOdTMKe80JgfvkKGBFIc+4pwiserH1KC5w5ZY
jwt7YY5OYc4VqnKeheZDhmsQq+mRCr3QkjhJIzdptefECjcm9aDKR/DfD1AerOw4+o/xQDERqwWz
WtldkdfGABhhhlaiG1KoQtytIxXDYtzrE9coh9CXK//VH7T20GUQP3GCbMJHhfa6l1vYpZvJ9q/N
7KQPROP4mfWkyxDyQU8X0Lot2a5BSQ2qSH92Qt1pVX/KBWlm/c8o9H8E8/DNsYz3LjSfA8l824Fw
a6tnWVq/iJq792179JCB70Zs2O4i+Q+dgnxR4yMW4O0wNNXR3agxXgYI+uzCwXHq7zS921eCycKY
peSeDBMMVZNaVlCUj01FYndM8GaSs6glI7x2Zyv9jnMHuVmITm4ew9ewpkrbED5VMsw7SnhqI2KB
ZsiXzhT+jG257QJ4KL2LzuwDE292PcrI2ue+RPgPhH+9SdYyw3o3bn3MlqYWbdaHGalRdLnFbpyz
Kdvn5eAGPu79NZDiM3wiuAujaji0OdF1NK1+rO9L0YhiQKsCD20Vtfn1yVWCnC+oc8Okqff13FiK
bocVEcN2vyRHL19sDTzpe6BYMGNIzEVP931NN1lviBvadXXe9F5uxtBJq8F07Zl0QhgbdrOhQphd
B05ESSFUg7cen/tfSfCmjLNtmzQPPT3VazOx74auH4FPrMWYIUoOBiqRNQYjtfCPtmEE/2AJH11/
bb78LsNoAk9F4XbdLtGj671yzR9d7zrZmCE+Ff5e56Bdk1IcQzp/5aesjwslyL0EioKmoJkhZA8X
wVLkSRtFEsn4dXd9tTXZEXJNm3iVz7uEf23M3Iz26+eNTTO6frNM617mUXxuuc+tFCHDLwzsBusm
XbdK0jLmNy2Bb1/bf93W695Zn/s8HL4E43qKJKIBB1mRgdLi1Fk3BQAsduy6ab6OhvUvNexbTvgU
cuayKdYvKfqanYEfhm5AS7ljMqr3dmw2dpOGn9sXSXA/bxSpoxv1DY46SiB5ewh0UtLmYvZaJFBc
YEmHX26y2LR2czBvgzXSRGUNtA/mpjOvKO1gePnjg3/7DutdKyW1SxOh+Hzl595DP8Ucuod9uUat
hEsVDTNbQaOXNIZLmibR58YdKffh6fs6a2xh+ZO7brw/t6BehbdFtLOVGeBGmGvzBt/Pm4JC/7c4
I06Ra+Jnc8Y4jqr1yxdqf87qod+u36X3q7vUnNVtqRo93KmME30Qyvbzpctpvb5z3Wf/7XNOB7gl
ZLjx1iOhjwmcSwqf+g9nixhNay99/NrL0bcePssL0CPyAsm0uAym/ZoZM3bGsJ9yQly6agMHIwa9
u5xp/+3nLlE0fihxzuf0MdbPXj9y/bZzfIODA5KJXpj14fNIWk7N9UhaH349V1iSnOZqZ4gZlLZF
Tyy0cBwHCgfi+vr15uts/e0Q/by7/n2mDLp3ljrIsrE/39KGxk55bpsclUDKf8uroNmJoD58neHr
z1vfsj63PgyWo1Dte5AVJAqHVrRd/4aG4r+2x9f7/zwE18frXlvvfb5nffx594+/rw//eO7zsC2r
JStl/RO8OkrHqTwEJRKLVOw1uq6u2pvm5/YRjtHRqKJ7NYlt3KCWXVq96x4fTGHRXrzL5xbLdEK5
0j6JlGkgWCjAD/e5jQK67o7GEqZBrfE+z45FA86XyNuWGhH06b0OIKOsFLLnJiTn603hFO11rdUm
keHLk1ZqC8g9ajB4pI/BfRE+HpucqOXERCJMYYfX//Pd3PYxVNniAVHffEjNR/De4XFYbvxoYBRY
H/vCLEx3vduJut4jpdoN+jgEW5CIwXH9QxAwUJjEypgZV+g1x2S9WXNOvh5+PYfvhE28/vnz7von
+ysR5c+X/vn3r/8cjRbxEoR+jidAIPN2feWfL//8z2v2ym8f8vnRvz3x9alf/+Wfnvv69PWvo2m8
kQVKZpPeGJs//vj1/s+PE8vl4I9/P5Mzsy2j9unz331tnD9e99tX/fo3LSWwq0Gwlvr6qJiDS0vV
188M+TUN/Le7NAOra5FNzr7D27EG3K/tlzUkY71Zn1vvrX9YHzZjsu18VdkhmoqYPy19mTWWY735
DHqBqkjJcSSCmKK5z2RhGWP5MkSwfT1OstJ0KVQxCV2v+/lyuV1vnPUACJbLp1OX9bbQtfu1M2Os
SSVrIInKALcxGhY15MRwWZtjahqmheNomTvYQxVfj589HThIyxCZ9MEeYPmG9TJ5LXkThupmbegE
y3ikdoDGo9zcrykkqUQ/hJRcFFgxSCVRl+Cx9SFhP28ZvQPMBWQyiOWkXe8xk9gN4VxTqYyCq0id
I6BlHSvzOodeEmMKANwzN9e2WjXX5d/3/niurlWLVSgqiqaig9Vqw183Q1DU15/PxaDHYM2hflgy
R3hBLx25Cyvmksv+jCjzXK/3tCVA5+u5aBAVxmgc19MUE4FXN8x+DcMur8cZf89n+219bNbi2S8K
f7O219ZuW0RnhI76Etrz1X2bCHxxWV1TMV7izarlZr237uk/ntOX+SNrn494HQg+O3Cf99cd3efU
1Frbcdfdue7ir46cuQ5Fn4/X+SURR+RrVfu1GRetYXPr3SmjI8I1uS2uk6j6CTW83Kx7UGIs+H2P
rk/GOZ1rhblqh2g1ZfJfNzuTq7wShxVhaexbvwe7z2KQx8EUoyPL0icDPvl12oPKOZZF3B4m89VX
CU/C4Pb7zT89RwVmr0SNtgs1nfgpZcmgWm7anDJAY+nQu/9+blqMiHFAddlRfYkJt2yv5+hdD5zy
QA3SIHev/2ZoM+fgup+CdRetdzsuIb4Iwq3WNBzrX3ti3TFfeyesNRap1jS56y74ulk7o18PP09K
aHIbHMw/192w7qB/2lWfKUaFKPGNzt66U0rSz+FfkVm5nGmfu2g98+y4N9x8GmiJhFbFOUxFfbKm
feLDeHFjQarPMjs/GIT46MxCaSYk5YdPJ2EzLNtpzaxKbbMnbWd5/HnXCax+IdYBYlw2obrcfG7v
vx9qsmftiA9qPVuiWNibJrFf1gvkesY40+jM7nr381wqzOhgFtTPSpvWtJnZo0s6Xuyu8VehoglX
TS3006pI9mNOsnAeUmhe/zovVwo/H5UNId3P67FUybK6Lpabr4frvfU5Q1FoPDCBWI+0cNkM8EHL
T7fK/0or/pO0QoOz9P+TVtxEH4jSv+f/Jqv4fNNfsgpb/Etqgphz6ZiGLVQdo89fsgpH/ZdUUfmy
8DTw/q2Ki/+ittv/0ha5BWpG3VRxkn6JEqG2mw45RNbC7EZdbRn/I1nFIuv4XZWINAOJHy0zU9K5
lKrOJ/2uSqxGZWzxdmtHxdce2roqSDXuMYqDLino9lIuqRnxipAWVMt6SUTzXV1N4dGZNSwxPOq0
wr7OUud+Smt5n4XZt6qYh+P6yBhTvP5amG21MviQmfozF819oSiSklStu7NWpl6CcfFaDOaGLnZ2
JJ3XYEjDx6QsYN3JyLS9XuXVZRz71zJNzKNl9heGJCrImJue/HjGEjiqzbJ6A9I7ZAQzyjMAu/FC
XiXQSdOHAOGoFCLrLvOPLdRmSgPNnaQmfUvgOL7R4F4zVrI0hdPIaKirzQPGE0aNDMUxi8ZeRbyv
5Q9VElPP9G2BFDOXB6BjYDksXd7PTHFcyzfPvS+Uhyw2vutGo96PvazpJyh86erDLILhwcrksJvj
tPPiDE5DJaa3QEUd5XRoGazYoOWdmaTVifHYilChZEs3corV/iELuFBWtnOyO4Iq0jDJkIco857d
R5tfXxpbU996GhoCV2pxeMIteleCs6nzloD3VulvSUfeljLIf05aZ526oXEe7Nl0ydMpdn2fWHTZ
Y/WuED6puDXoIFq/aDyjpj+ZrflgqqG/o8UbI+XS8ru8gBNvZeZpbCf005F9GhpgN6EOcsAAHlDw
8tvY8nolqM9wgfJZU6gQki3lCUVvaCspMBQC80zWu38MaV7bg5rcZFZ/IZ7JuhhDu5toh99CmR03
CuODpxBYeY9SYdcbcXxD5fgtneZ407ZOdfQnFo1p9RxkbXHU+nmmOlteBlaadOa4HE9IRY8j0a4w
By2KpXbQ7G1BkHK8NP4nVTs3tDVdOHOg7nJmopPOsV0O/8H596cpQmBgk9LmkgAWwTAQYf37CUfM
KBzWmunfYGJ66YnPxFfQn/SWhHmti24atQsPhh49tGFAbkvUvDLDbLxQxuCVAshTv12w/knpq4nl
E3+T+vKNpIo8WqL6sk2HK8G/fyMFp2mpdEVwdIJwOKRJFm8NiBIu6Tw4WTKJRIAA1aZqyFrtzLdM
U5V7vzSOda9RY9LrlyKGK+lX2qZNM/tcpYyHILKCt0EOJxOHYSaz4dViv10Rfx48Oh+4fycUn850
7BfB46L3upJaYu7y2PY3cWNcdaBciD3iHUUR3lB/9ioCLyFh8sbALNEUOAhIWUcPB71kRS0tfG2t
0c131hTf9F22L6fJOlQ9hfK8vNNSaR7DHnSTqrUA1OtgvJXqodX97F3B9uGpvmLtTCW8qeUcPwZd
e5q00DpaPl1Em74YIdeafpCaeZMoWnCDDSdxRQlDlNzp9iarAWxOytuAD/Bi1/rGqNVnBGjyVDB5
M4Uiz3NNdcJnEoVh2d46Tu+1cSkeVTcsEoDL8agekENcqMPGe8xY9PBippcyHA+aYmX7fviV+Xq7
wyL+xFKek5sUXLfSld5rnPB2WrjknaUWR5AaJzOOwQxmr1nWkqQ25Abqa6f1INp8d+wGoTTwm13S
dS+WiXF7ahPSCIbKKzMnPSgUXq8sxCdu2IaekjXzZpqzo2xAndssLfZ1ovf3S2cGg8yBr1Tsw6mo
N/BrwNs0EY7VYTyNcycoD+VwxLqqo5eg0Y7pf1jOQCcuBgzVhrOraYHciIy4ZFWxTiGSsSPOl71t
NQ38bhuNnpEcNGPR5Lb1K4YZdaeQco272TR3EkCN17az4hJLhp2645/GyzlSGwoKMqBkjT+99CG9
CpjM27aXtJlwlqGDk04GZ0HQwYLskDqghmnJYJkKpTyCLXjkN93Nlv8gse5vYgmGsdHMW9JsMdZ2
o3abSmyXHfUyy7FVLEVkjsWOjLbCh0qpiWfUujDEODuQ+fjW1qpVl5YhE8DCaY+hqu4LW3dOhm/d
hybRyvFAo9hO6YdUvgPN3ojuas1Rrlr7qVoKSakzxXQe/e+GMwEKdgK3LrVwh1lvyRN7UDocgCmT
4huJna3LnORi5G5ownHMncLZOWNfwn9G3tt1dr8bJZlfZfNI/Xm8IBq5shRGAL9RppsJsEAux/yg
SLg6Y2k86KMm78h2QJOoHxod+HwlSnec+Z1J5D/iXnouDMTrCqFjuMOJc46L4jSR6kH0nNZU4zmV
0LemJL8twRh6vqBd7ucRjSh8yb1ZcjqQbuDF8TRurJBmcTPBbS8hhRctzOmwyTqkV1G+W4jkk40h
qLX9BIJOEpLYykVhrI2HoMbAA4wMMHp6z5yk2eRIWj0HwdJmYnZOhbt4CvrpHe15vZd6cI6xjF+1
kMR2UT1dRoAgu0qmb0ADUCcsVx5U2m8hGYebPlQWJ3393OfOU9MZUF/KGTZ0rkhvWLZDURtHlcaJ
lxT5Pk5nsTP8R6v7Ru80dg3t3KooqRSwNFdBF7SAuaB5OWa7oZW37wY1OhWhAe4jVYzdUMoPUnPl
rf6RzaJgzpB5HRVWaWi/hijjWAQvRbXwR0Rva+MsJ2Pu++fQrPdaHhPv2OOyxGblrte4MpGcDJJJ
BqvFUzn27XFqseKN0IgzzWDVOtRvRMnFuDdck4joXa22b2WGmK22Jay+CklQ3ItdMmEBdyZDP8TL
mSvkBH3BnDflACLfH3KgPhcDBtK2U2mzQhm6bYfc2q5nZEZ3MZzC4tay6uuyYUJVN1a974GqFXNR
3vfISwI516dyQjletVMF+DYwkcm3PzPAbbdEZG81q1P2vihv/Vqzz7AEnTNJrAAMg6FB/KAhqtK7
09R5Fd8N3f5iZasAKEyIp1DSJBdzUo6ynJpjimauKKIQ8Us5oWElyrBSQE1ppvPop7pJdy3bAmi0
aMx6oLuEZ8VK7OVBLm78CVk+DHmwEaECv8Mm2tUmHCAnrmw7ddavYYkbDNtk9qQdqcc+13+aC+Ao
Afy0kdoINYj15pbm1uwxK/Hd2DfoNwW24epd8CNxEMRWCXZ+CiqvrOPj61rv7tHk4t7kYnJL9h3a
lA4nC1h57cTq4ZCShXloSSXTGvy7eQD/c0EcFvkt8Oz40NBM0bP0ukmFvxnkVBxbCS8eJMd3Ze6m
rTThcnezFVDAd24mkFEHNTWb08KamKiDMRjd5eFIAaWhfU+vndOkox08L526PKNTir7idlDD6oYQ
Kuk2wfC9a6XwINo2m75txcYgeJT4z/Zkck0jx3MgZpQtRkF8GrYNoCsvs0MGCEm+I/RrfpvCySiV
yjhYdZ26SoxtOfdhvCjxcK8UERrh5dGQKI0rrTKiLdoB7GGIfUhpfxvzrO5JagQPTjWmzwKa2bWf
4J/kWq4F4yHGgnyPaNFAPYp803/Jyk53px5ebzuqd6jdAXLGsNpmwya7A6RNPwXdpp5YllAs4ncH
8mmq30qQFYQncoGNlkttF8QAhGZDdR1OpYPWTd/0bA5Pgt42FQ1tOzQCLmLcJB4oK4b4mk5rGF7a
1v6ZpIzbiVC0x6bXrjuHWVPKlJZ5S/1Di0sXjoSG1kd75OuQYJdEP8dAbbE3Ggc9CdmDo5ntaMI9
NaUGk1DSapYj2q+hgt7aL7udgh54s2F8Toau9LgUqfhDwdcika2UwxInIfWEmHpY32E47VSOVczZ
gD3CENhkwmAwax9ggMAJ29UO/z6KM/2ak9Dji44Asti4S80rtXLlwtAFAFUDLameVS67e0k5xstG
uNR1mFoHw8lerbQiMzwy7+ewyi8UBxkBx05uiqyrmHeWrMKc8RKpotlomEEJfARokCjIH+yg3oI8
0Z9gnW+cevAi2hVnAN/Yasw42oYL/2q96XL1R0Go51YoIQuwOpiOYesFSZ8d484xGP1BXooZ2EhL
X18ZJXLskF+yH8Gm72hEIfE0jeL0uYCsI2u+IOGJUIe5VH8kwljMb9VMTErEbNADPdPggdXlwvgd
9+HsQ0O2RbDv/fYurQEWlthoPPz45ZUo0dZmk0kYYpb+9H0UTkrfD7w0AcYYhPJAsww+gmjpeHTl
63pUZrCQz/0QnhLVuHPKqjyHFdLNZjTKrTDG95AVkhu3dbEtalUA62LmXcqp3JZW9SJY3QE5ikHR
NPjd7Ag5fJ+b8jvfjK/XljhvmdN7nZlku7ifwFqmU7iddZzFy6W/tRt4yN3ClxAJUTiDyTK09MJx
8Bm39OJY5PrsWYjzd35YLEf6vHeU7J3SZnMLjrGzTK5g9mFSk2qjU7o7NL150ZUohuKUHgPF+RiR
fFzLOvoJO/KdJa6E+ULIqSZYN/S2jcwOkMtYx6mHYtrcOqGevA0zyrbJQBYkVItBjlOZ581d3QKc
Nn3cSzlQZVQ5WJIDcdBRM5z6TrxrE7OcQKLzmYTY0JQF3UE0JPAEkN40fSqvDyWQZZW5lWGHkVeY
6NcKVK0Y7ux7X1oBIw8hEU2Dvt14IwZjuB1y7YL5/lrRkJymPg0a1HWH1CiKZzSOCARy/F9zbemk
HQA9Tjf6fdGauNCybt4Vo7gFVEU/VCEeTNaoprIKCgHTD8YK/frD0kb1Nu2D0JNORVQyKj5ddPOB
hghDhhm8VpldPySteGjtCRJZlZ6CabBOOhtrwwJfkOYTJOwYaG9WEKMylfIXeyW6rspE87IC/xjd
Vjlr+Bw7gDSiaYqDEWb3XUUQfERLT/QQblG0cRY4JpRDjQuAk1XvftLoJ6ObMDxK66iRAXPb7vs8
txGlpgjkQ0cnFlBpTnhjb4rOT458se/+OFv3ho+srJsX5Iow1Bt8RpjiKubWgTy3ReJcRYiMNkbF
6a0jXX9mlvtAbntvifow5u0tc4DkZBsD2RfN3aShVEAzMJ1VCjkaUtBrvAm6izUNlmdesv5Pb4ys
xqVhOImXOePRwCt5oyWkJa2zOfwnQO/i4Cb1LXVrmKwcAOyjQWHuvslUPdpZU+OcVMj6Q2xrx/Vm
jjY1sNw7PySepI4FUNW2cG2rUPdmzqI2FsOPRHAmEQwTUUDBYmCEymXIu+KImq3fNUvZLSqXwtfs
pMwVKN44Nb59JjwHQM/9sS6k7fo2EjuFdI9jNMbRcb1X4eLx+yi9dmRrLskeCh20ojoxQ7P3uqbd
RZEaX6hP5ndGl7FC40JACb+YrgTPgVTuvqPtT86cK8l5hADl6R2Lx1IkW3A85V0FOQ7Jd6uJq14b
mYsqYXpkqp8cMQ+qbm3Hjaups39dk1noDqJtbKbo8cdsxqhzlTy7UADV9trUaRvRKgE6L1TcAExl
jkysa0k8QS7NitR0PNnF/5eyM9ttm8mi9RMRIFlVHG4laqIkW54y+IZI/iSc55lPfz6qgXP6dxoJ
DhowHHe3JVNkVe291/qW42PmiHeDXU9bJrQa5ojiMyfdHv7aDDQ3B+bJLYldgpkToUjzo5EvzQpq
j+GoEfea0nsIBZxPrSxnMh9SsWXgQvaxa5ydyMwfcd64L9okHobJRahaWOEhxnHzGgKx8gn+AH8Z
69Erq/RymcvwB3mSsf2i17b9EtVgSDSjAEI4q2bb2J15YBtPnkpMtLEphrNeIiE2G9bGOfFWQOA7
rE2swgqlfmUNJY6p3Lz1DrYCKnb4gm5yJCIJTvJUaqc0dU73PzoR6b4MARTOjXkVTmNc7/cKlq0T
1TC5NWZ1QwMMNWFtQlamlZ4XWhke2pEfgTXEG87J2REl3yOWoxlt5Y3qC1lq2vpGMjWbeHRmzst2
4tEM5Bjc6teoflvsZrk0dAOujWY9ByRGbWuFurjU9L1B4PGlvnbdz2SJykuM3HBrE2pFc89k423y
5NBw9PJUHNsocIOGZKtTr9zwOggdA1NOqC7z9m3qkP089ROaZwfiVxXyJxnxNKHR4pNqnfaVTBUw
C1PaHdtmeYBnSApLFoxXiB3BVpp1/KC1MPAzILVXoSeVpxOL5BHhlctNDHV0GYLnHPTFJZWyOWYs
6Oy2zEGjxfhZ5G5F6jX+pSimTMqQth2CXuCuc/NzNnUBbVecVCP+mvP9iyTb/rCM44saTPs8YHfi
SDn1x/sBxNEafwmb3EP8BRzS6HjxBRshGcjbttAzbw3oOXBKETh2PVSaPyu3eJ7s+jwWmiAauvwW
CmAjMb3xnckOtUc82SNKPbY0PTZyEM4JqW9+JGfQ5u4e4j3OzRpexQN8/JYsrPqtqchmNEb3rciv
JlBShrZJ+JAjQ76i0NwDprSPbBkIg2dW0Bq19m3psoTzrvPU2yTHuAS7XVz0+MqJxbluqscmUuV5
qtsvojJ4vt3xeqfd3AMxlFx8qcrXAD/7vZAs25y6sQdi7dDQaVuKWy0vATd2uBBxMR7amU5qaZXf
4nb5WRJusHfbzxrGvIWUzJMQ8TUI9Xo/A7Pe5Nm0bJPEWg5LqSEgydC7LaV/z/K4Z1+JaThVmi4u
pTY8dQUyaRUWX6JYGzl5ut/UWuLl2TZbj9JTwcAwiHMmCsmusQIvYJf3i3OLBhg+ErW6rE36TQE3
bR4iXZS0s3tGNXsWGlC3LOOEbnbkvMRIfm1l1gfqOBNnGNTpMdN2PSfltzUyHsojtq1S6K+hgvDZ
VgW0oarUd/fPn6PbDEF9cbeWrD5rQ1cciLOjFMqGZA9Pl3Oz+AT3qnuc8wz1vsHHYTtU96F5WTLG
C/Mcy12VteI6F87e6Ed50LCCU1TQyGxSRc/EaCsYSVDy2SsfQdOMKYmRXEdx4iQ43dqCB11rKmDF
Vufl1vxrNK362rIytb1T7g06nUCWAQtG+qj8nFw/6UCZoJeElXFkIWx6lBeFcDYIPhtPUwWoamfA
nYTaH5eEeLVGyhnsUYWXaFG0DXu73oaOCRQ8OlAmjCT3wNrDNocaCJ8VpJVNr7uD3wYFVyGki8lJ
J/Z3wtDD0ziIL06qLw+NtJ6LPG3o54WfVKQUH61LwIpGd6+D80rEYvAjTQaPepg9S8+b4wTkbOuq
etoEBW0u9LyZhlHdZt+1Vi8CneFfdmHUFy0LtZee4Y5VwuG9N1P6oP7C2OO5mtJhR8z7cASsRxj9
ilBHEeznnwhiQNjFVdqIhqOVtMofoon9ecYT1WMQ8gpNs31Vd7lnRMTLwuZcu6DQLMMAal5p3Oba
jbCTOBz/Ywk6tF02tkXbxpL0d+i/9wRpRa3XV3jJNOs9Hcn5bgkDR65jF9h/agLclc/JS+6zIBl2
OPZG4nBoBSWGLHbgcyH1fYu6YXx3O/VasnIsBYOoJLgK4o2Iswu93gEwK9Lapcw0qq+OOZJ9gJtv
V5CG6Q1DyGHKfO0qwz2FsovPUw9QKhgXi4F89GWinRXTBb137gX3tS3r+kF08XNrUWi7S34rO8pc
t8Q3FMWB+2lwnYcmXagdArRxQzNqZ3yVy/bekegFa7idcNpykoU0w2wk64f5Vxh+TuIWkY2OmsSB
BH9xFrSTRMbERzwuge8OHPxYvuhxWdEL9C9nI2pBDk8QVlAg+uilnWW5WlbLnTKq6myvX2CXXiEF
d+Q3cGiJzOnJLltEnBkwXJNbpzMcAm6coCPqxGgT3rdTnxMSt9aeAER610KezD9huOQXd/1SWNon
qyztDVaHcGsQIfdQ4pTqI5bqrkOIb6TIa8UvIofFEYHtO5lvDt0MSfVU28tuRFWLjj+0z7RJbygW
Cn9Kq/rSginT5yr0l8R617UQPxWmJboHU/DUjvFn9v/vZd25LykrF/MSLNqSE+URH21LZuSUvQIx
2mpdgi85Kdb2kWseKuamMFF4o409iM/R0v2TthTfnIoM30ys0JNErRymtB937lRscqd3NnlntOzj
Fg7VZq69ZCrz10XPkXI5+Qn3Bv66qWf+G6x2yqpUbxyBjgOY790IQGOHHTW4Jn1Df8aMfX4zbjTX
WV5xuW3yxGVsAML+CHzNuXVJ/t6AZYkc3Xyt5Y/W0UEJhrZ+W5L64o5xtq/NOEchigdPjnTBxNK9
WaoI9qKpaHYYozgbZvmmO9zOrliYaPaBQ1bG8iWr4U8I9UUQG8aWOlaMa3O1M8aJrJeZA4o75Iec
YaCvY2bHy7kXJmFjZcc4kintZXHlLURHy0RWnz6PdfArSBfKQbpuIGamvc5S+qWozOcwoXeTFlW0
W0Y2Fj4i7RBXcXsboPfSPrjwdBjXJIaLGgRduif5sD4tsYNadA2WKyLneQpda+sOmLSgx+Lsn+Bu
Jkn0RetmAj4AI3oYnMA8tkLzh8xuaMaxSrodJ0yriJ39FNTV1wrM49kNltG7/7fsmcxF9S1tzOJi
aWXqlQwft9VCPYEEc3TE/NjnFGlJXx5qNd9IxxtOQG3N6wDMMbHm8cZzGB941EnmBJBMRnr/FkTf
am2GoWYEEt4hTRNqImjAdFivUs30qV3O8kB0AL8HbYL56scchQmztpImeCBH1og6Ood9VLP359N5
QtJWarXzRPlGE5YR4NLMZHvki7wWVkdaY5BA5Uk0nkYbDdzU5JcZahojG6AN8ZJwIKmb9nHMc3HR
jV8mfrr7WDtNOOG7af8adHHz4oyfwYHeLMJ8Ni3LiDfHzj9D1tH9jhcHq7foXiards80c27avPwY
+6J7DsWOBr7rKVnDp11Qyw4G3l0WKq+pxTfc1q9WiC1f6W669yYZ5kSuaTVeqTnc4s1+lOQ84kTU
D3ESPiYK55I5nBKKjx1xNFCHuc0tS/sRhK300AqljIQpJWpFTa61147almvZ7g3tCJbD9qeWxyfS
jTP1Tcxlg2Zdgtl3irw92OOxCYYnO006JAC4Wuch/2HoRsjsYbuOUixjGfdGgWnGyPX3TuNozvDd
2U7JzEMfD4wPtGx1nPR4ufdlnFXvWhWbPDIcXWS6TSqcdtZYX/ScDPUostzr/bsw1PAFju6ps6Ze
R9glhiP6ji9j6MCZpkugRMBIrI5CRvt8uX93/4JCX/cHUzsWUxM+hEUOBa+LftQCn+WmzdDxV8F4
asthRqCy/qxff4a6jVQ3yT7BtBXMId4ZANmr/VBwAn+4fwG5F+579Dj/+VmwzMa+6ZiQ2HJKHvTQ
SR44+i+nMMxvZPUkD//v5/fvDJ1MvmVoLOjGe4Ipaaeg70p8ZZUXyCRUaGX9k42cJba25/UMib9d
KzQvGSZ9z++3t+HQw22lIezVARimsk91H/bWuzkTg0icaI0PNTsOWppw/MJAYS51szPWCGM9nrFl
OCWoeVB/LymtyQt6Rc/Q3WfLgsYx4yA/mqwIQUe/j178LefKbjUWwdbJHuKCDpkIrPeRymtTlfEb
Gd+/ijH+JOAMUvn79JM7hhIzxXNNK6cDT4AxjPZ7I88GWAXAeR0ke8TjZc54evwBScCyhm8Gw78+
bIwjLnbTIBwisz9nhmKsFrX7JrQuWKBMghrx1wurB3xVhM8tc9RU2ajg3TrZLnTONgZVnO0CJLTQ
aWj4siIVbdGzfyOFs91E773x3WZeRCUl/XKc7F1R60xthpBc2CR9EGbhbOVg6ZuizwB9JQouU2Ia
m2k4SllOj7IBay2tr4uR+bMNs2ExciQVjv2UWRkj3qp5UMuwp2wFFLlpdHprMsgZR7vaKQgqKGVr
JzpS/VNASxyXJoa1KOsftOMEePazUJWNboXzQcKhEZw9fbwuu9gRvxANw9cCKLY+Fy3Lbr1j09jS
OlYE7PE79WytCsFsaTMG6PJ7NiiY10oQnLoUnacFFkGMO96H8oSRgtqaic77nk4uxDBsJByk8e66
hmVsRzelbbNnasV5OLczz+wxGTDPo8gRP5YxINpJ4ooc1ItbkQ6zxD/gICCD5rlo9GhLcl+8wUr3
z0LoObTnNDtEzvicVaRK58ETs+Ma35BJ3E461XsLF6gpSBbuQ3fXSmfeIr+ZibtRrw5jItfuaPGQ
lwFLSv10U5LQbaamwFno0+H7oXcce6TjQsYQsyeC4mCRmbOdx7bc6X3n879+GQfI8lpfn81kdjdt
AYljzORLBB1sY1itvquSgRYomulJNZ/NMj1Maoy37B0/la0fObbvzVQnbblLT6zwNOOjPSpLPoHC
IK92qWFYqnqfL4R0wdQ8CM0GoTIyUQiBwA/Y/cMhrHbUmT+MCUhFQ/dRBoUnCOTe6apDeBX/tCWZ
dS2oLIaVpJBPide7WNO6QCdjx24OpioeCW/YCmuymNLnUOlS/Z2h5Feua1w9iknjBofMui0JaN3p
HQP6XtsxtWaPKWmjVK1E8ADKu9T4fAIkEbs+KBgNpO0p6tojNWfBlE0xhMHRSuViEuQ7EowJr3uc
k1tL8jn7nzK2Ve26Hh00NhyzHKECt82LZXJsbod9kUjyAeOSuaHE+NwSDb3kCJPIIW/GsGFAbyWb
amKrCO36QvomyUYE6xISg3cXukONvxNNHYC7tsddVW0NLX0qnURuA0KmtosGXhqB9WbuNclCWDAr
K+hvwXd8YBwK3NBYAH0Di92Mro75NwWKVnO0T5uMgTCofK36AY9UbPOKpv1i4b3Ng7cS13WW00tp
yMn2GLi/9BjWNqT5lfIf1N1MV+ZvKJu+paxoG1vVOB4R1JD4ZO3x5b7XMy0fOhibehKfcGZGG/s1
7w2ozPB+iZc82nZ3LfMV4mfRiCO5HpY6bv71vClH1Z1iayDogkO87ozpYajecXnH27EjCBLd/ssM
umEjCpSUJVnSKuZDtXRrL9v0RGH3OUnS70ZEzpViMS6aGR/IGB10x32dp3Mtgq8mK5FH5Nq0dyb5
rNOujxyay9Kh8o3TL8CvIyI2zX+qMvy0hkgnLkT4BIjiTpYL3oP8p43J/wD7iTBZDEnN19zqQ49E
SkYNy6VsyNKjOUQzopm8Pu/UftCGm4G1jTI+WE3o+vc8SPAWSebmVVISJmz9QB3wHpbDeIJO8GtY
3J/EMBm7OtP2Y+PofyGer0rXD+I02xb8x1ip7ALw+b/FaXWZg3nJqsAnLsYjl/dzZVVQmgukV9EY
ioOJo4+2hClZ+4NdmpESkGrXlELfI8Uk3kkyrBBLWtEh5HT0Z+2c8W8kmTIdadsKo4NpIfK1pfsR
SRbg8I6YJfhJ64hTs7a/LDfu9nYkd7To6edn7tUVfbx2tIigciJ7v8QwfRjMagbnsnEJKFFy49Lh
kzmY8/Nf3uAaI/BvaZ9tWzZvz0VpaOr6B2nfQJJw37ph4ONQTsE9NpwmCji8C1ilmjdO3t44kYPK
xPGepI7rnriC8uHPb+M3jTGXydZ10isQGzsEdP37MzRIOtBCpIc+ahqGFEtK9rXllbl6Ly0Ondn6
YVYRYpIyy/4ib1x/9b8vAI55h0/GETrmHfVBbVmHrl2hDiYIah1Jt4wLkzh2dmrET7us2fGhNY4o
ZIh2/fPfbK6f/YdXNhTrJ3eubkn1EdVvOGVSFlmuGEHF9SOyL78bNXherXHswvgwYzpojHZ6LRbn
V2kvjefIG1lDnPZy0g3WZIF8ylJvho58aYpJMIPvz1nSDFelgEBaHOLROvxNnvoRes8tzZVydMc2
heSW+ShPnXNaPi4nY1/0Df0VbfHHVUFQMnTwUiGHm4ATiTTjiEBPEiS2DWB4EVvPCD2ohxkfCbWz
WV4Inz7bGo7/pm+xaZjNU9VV3bknZ6lv0O/ZQjswN0ZEvvzIRweoVAvjCrQApQeCiwv5OmjlbGtL
KzpBPZHAdknzKwdv4/XPn9Tvd6ejLAoyR7eB/KL7+PfdWRay1rnSlt/TN960PMAbXdQAS/svreAk
GDc0gGFJfG4sMDF/fu3fVzde2zaUS02iTCTB/37tLDBH1O+t5RtEQxbL1O4RaQLLtgPPXtumf361
35crR8FidZSyoKH/hoi3OgxfqCUtPza1n2NZvaHx/g/LPjVyojyDn39+PXNdXj48A4SaCx1kO7cV
PYF//3lpndd0Pkrlw921d7GWbDkSH4xWwiLq12bHOiKIS9r+ofZcVU2BzEuw25YOTcB1PFo3tjyJ
sHq+i0bzyk22haCqGiGjl0ruUxaspQvVY9jWPmdo9y/Lh/n7AupYiuWLCyYF3334gMhqDeYxsyRE
BM3e0rMoDknb3IzeCf3JdqejYWhfBIMwy+XtIqgCN5BDaa5WOeLooBCpSBkM+niTSdyTS2ldHa36
ZMZV+LoUb4Gql8OfL/r/uJ1dE/ImaG3Bfv/xmrsmUVZLpUyfVgMNfsW0QzkQKVEAngwIiF4xeDPq
LieEqfPnlzb+x5rHnQykkwa0La2P+6FN85bXzk3/nqheF8u8MRyUOwNhXNDLXGK9hvlqdE4Fg7Fj
1rVqapsJdC4av+Evd/vHOJl1KcMgIx1D6tCqAfj9++4b9JhkY9cyfJiBrFeremhZNT837r/osFRv
VOU8cJwPNRvc5J+vxZ3T/+9738WloxDU2Qxsfl9W1iBvHUiXX+n6V3qCFcoRMX9RDrji7HmJGUEL
ldMCDdYRjp6EaJHXQKLIerdjgsQyzfjeGPZx6Uv1OAifzj0xZk0F/2jNICMUch8zuHycpHFbIo4Y
VSABbvTGmbi1wVeKqB9z0A+dKiwYGozcKjS1D2Ec7gR9lg2GEbXPiaNFc2u5u7jMXC+R+fMgumMP
rPDMUGKNuVAz9MCAFewoK1SzhPmCx49Itc1ajuluY7CXGcV7AunNXJx2T2CTPI1GcAzXIGRpeLEd
TpcwMa3DuOZfALomfHKY36dRHLUEVZKWp8/NmoLOoRaq+LgwF3MZdrZUVEmvLyQaDc6lsLOXLkxv
fRsZVGeF8Zfb5X9s2GBsKVldtj0KiPti9l/pQ0VM9ThrgfLDUTrnJVUHlAbfk6h1noZOPzshMox0
RjOQGBQyreo2RVK89lOgTvrSMFymBRvW6IrNPju4BlAf8ulihiUVUIVavZG4RYwYkJ+/vHH1+xPv
6rBxQdVDqhfOx8SIMBuQrXAG9O8yUYXGZNHmX4Dl1fc8b94dbfazTNnXdFkCrE8ZM+miv3WuBHJT
sZ0ioSHHm0EeyodLkMVbus8C9WAzbRl2ilMaAvO2kk8h06rdwJTvQBYLlqOKWUPLWMtwvwiQa0Qq
a7kkOJVJvoVM3Tem6nY/WXXU/Zf8hliBhdGdzF0GfRA5izueZS6eJo1ZSNb80xBvcfamLGZSyJJ5
rOngNeNMouy7IypMKXksPHRY/H2c7gVX+DEPoOo1uMGOZYfOCxjX1z8/xv/DrkMWlMIdx4LKQ3yP
Fvmvu0Kv22gZHLawzDm6NHsewHTVO+Rs+IvcjFiJjlgJY1WNpqUsCRO1je0UIYpI3So8NOlfVveP
MS8m2QZcfWlgIWJtkx/fTx23DC6bGcRYqMaT3SKpsO3dVOrNAyA1ZP9PaVcAKMQLb5KCuY8WlOqF
zeAtjsr20sdG9JeT7u+rPm8JV5MgeGZNSvh4gII7hiab5qFvRrFAZkrUMv2KAEoogU8G7RkTeZ1t
6fOVfv98sjIigPTBPIOcE9u/fFy/nffX94LW2CDpgcOr+rDm57hzqjbQZ1+FxhoVqLCvd/UhZgy4
GXs+tMA0kb4y9/Q6S4OX3PPetLF6DFPoT3OdAyONAv4/vfRqql2KSUDKy7S8/+WN/r47WRwo1qIE
cxMFwsfSLBNRPFmVPfpaY7obvJP6KQ/1C+pYYrQZOwKKxbtSoPl/DAKX0IhDXfJouzHgGS1+Fgsm
lNFWb1HYNCdSlnvAhE5+yebxGu0nhL7PVT3lW5a7h87tqhdWiPzMxBLD0QhSrWcZLtO28maZNrul
dL8GRfdTX5B/lrMI9pre5eisqsLFPo8gXCWS5uIqrI7qAHiZo1AWWu1BoNSXra1OqoZ33My5vevM
ut1UmIXOKqK1jTJtL3vHPvQt0fCDYRdHmgUCeRBm76UsYq9PlvmRZ7qgKzn69EYD5I2asy3JAD5P
grHw/UvVzd1+mEt5uBcgJQM91K+iuyy4JXGHFNbjQn6yN+zy3jbfjJnjfJKGb6RYfc1aStwwznaa
7IwTDs5fjY4eZBAYyem9XMOIyHur793H+yKa0DQ8687wMtf9V71c8EZouxGl1SU2tOfW7DDiTGgp
bBlew+ozA/8Ez4Hr+hYhmPdKOg6aX1OBgj1xB64GO8G2WELjwchi9rg8OLZSTX85c/x+8yuDSh+/
sauE/luxG4OnrFBztT6Ifao1knHXM3Q17hw8wHutZoAwzv//T78yeOylLRlS2OLjebMLdbMbpqjx
nZQ8M62U16wf3HOiFRnhzFbsLY44dB0ZaKsqK8fM8x+9guot5/Lnh8r8UOAQlsRRy2QnxAxG1srH
Z6rA+mHUjZKMprXXGprThYeILXiNfkD2e8C+IU9WFFw12c/e6tdYSBE6qdJ2PyWpto+akVGZM17j
uPjOQYTGsalBEdW3k5ZzdnIZ5S/Rk2D855Uos7dLSZJm2u7KaTL/ttI7H9tLEEpNiwwWwd9ikkKn
1qio/9p7iEzpYolo249g7nmOFhn+kivdzwlIzTf3f2NZNPz7d2kBIaya49NoB4ufwJyg9b1+6wRI
njaZk2f7WWiAbtPFv3+JOcUjcZ84eDbKu/9IaSXNQ1oXRJt0i28CcKnrriOlEil6r9cCii4Gisd+
JsdrYZiSWMKPVaKR21JN//dbHWWKFtJ4xjkufMD0YIat9lfuzhq032Vif2/7bZO3gSKrmTAVEQzI
ljKRH6VKj4lWMddOZOBnyLUDuCNLDoF2063fzpiFGEj4xfrl/p3bxhSUOvQUxjZ5wmFV6E+F6jDL
NMlLF6w0y6AOj9Si2XGyJNRmHZnNFL3UPZsWqxiKufo173KExiTtMLJaDnb0FuWhOtg1djZmCejF
NSteg0de787M/9iv0AtiuSM2Q034gfqZsUyVyfqmxd8MYt4CkRPxLAHPdg3ZAQKb1kZvy/CYr0xk
gEYnk+HGc2IMxmsR9V6LlgU6f8qoIGPAasyyObt4gg4Zq/R2zh3nYufCo/cc7CtJUuC6js5jdZMJ
LJMqJHg4k1107DCK3d8lM/ArVPH2REJuDO+xUC8d4dmem3I3UL4wmUci5FmZ1l00UfaXBPETxUWF
5N4kQ6/p6DXBFbwFQa2/JqHuHkK0w410gxc8/1CteYZ0rRbsS22leRH4HNR+8hoWYfZYJwhmyxQF
FkFw1ulu12Hb0gDpM7rSGmAcWVdgb5+xy+PWOnIPhuSfRohXhVYcoqmhXgAOtCEGgDia9h+8s8dO
jMbrKFOxSetQwwNKS34uVX5B5bKqndRFpSjPCBeODh0i1wPOLWMTd9RPbk3UaRpYrwjGzF2CuuZQ
5vgh0x7ClhNrzH/CT/SIHrFa0YYy5NHJIuNk5vIYUuyjUV/MXRc0/hyPW0YfaVEbX4pcfSLB54vT
hghL+whfKa54UnuavTbY6ihCAysfqfKWjsW/inD1NYP5GeEsZ+cik7uxkfGxjXYjL5r0zXTjbW46
C3v8fzqUeors0GkIQkeljpHs+W5MnVdZ7lS7ryb6LoYw9DIVR79LMfWPpUFmY6ERKuCMyKuGLP6M
ErY+DA630d1dHKCwvcmBCZMWW/E/TfRNDxfr4LZGBpwIfd+sZ+a2SKISWyvlOi4D7tfFfFpQxryO
aMQ3aZxFiJP4Z1b3V4w8BqutbqEbobtg9yOilkhMt7jh1C8GAkXzGM5+W+sXV2nFUQz4nonLRLOH
4W8ntTnChR2IZ/QCvPzSEAdOkIFOnneipZi9LCfbJOy88OwZeZYnOVvVC2SGcAvlsmd4IjMyA5iw
FtmqP8J660GzznQspwgIsqMMSxfRULhuvTMssk5HAtlEF5ol0UkmrEKtzgNRiF7bNyJtvQ4Ygjcw
wLpaZkszByCqOzps+DYTapdoh52Gs+A8HiDdVClSUbR91UWP41WZguEkQ1h5cYsnKpXuQqs329GA
dLe1nYi9U0p7m2lleHIGGK6pFdavnGu3pVPIJ05MWFbc9lp0vfHgCi3BE/GMcSffYIZijWnbJfOG
zqWhIkGx8/dHpPeRAao70y1RxXxDQRVxByygXO16r2Tk3LSwNR4rHqaacnYLYCfxY3zwawN39Ida
u8BATYOQIVmvfymriZ5cMb6mphuwU86z11XhIwJi5yVN/2FjYMLaCsfvcqoeKsk6NLFtIuaVhw6T
xRAMCKFu7mTAn7aVsdfrWWxTkGL+lIXnfPLJKLSxlnTfiNhrDjGxTBBU095rkCWdy9J5bvVJcUm/
RX14cvHJ+KmLCG5G/L6PGWsDpQV0rpohf8vTt74VQMrN8ByjJj8OIHCYMiZnDebwtnGhFUdFha7R
lhwrK5aUZy2FnwZi3DZK97HsdHs/NXpzCNLkSRa0+rqKB7+sCojVOp60HoX5Kc4L/RTO+RtbPgsV
GlWutk6jz217DEno27aciV0sSNPgZQyDDyE0zIkY0fs0NalQEUmnPVd4cOMNefJaXfE06+rBTcSv
lOSvGfbVBl0ALmk1qV2MaqoImXcjnC3Pc85xuQ4A/8r3oJ5NMPXK3HeO4tycpY+o7vkYkkr3WkgP
TIBHnF/aIcwwCuAWI1NtaWm0EenoGbiJ9xG25R2umPwQLDVeCZdo90a/mr0uHihb0KrBp3kcG4GT
H1kr2iRT7Bx69oepa7zSNp0LArp+V6oy2iPd0smS4tJ32bwva2LLiF/Ac77+aobC8dZYaS1Id0hy
taeXe+CszRLqsAa91GaYkGjbT4gnblIJ9VKzVOZ2W9yWuSwO49CN22UlGDZDisUn6J1tHejGjisJ
ytZWeClnEKy4x6DvjqjyFoKPdfeTlT7IuLe/WvA2WgXgHU8TjLVpHF5QqW3v2t8yjRmzROobzG5U
hUkWnVyt29WBJq95IeddMzQ3SsofZlwfncFdTobuSY5SFEbTD+QcuA/z9sm2SUDRS0MdZU+Kexo+
mPS4H812/jrLKvCyMLuYre4ezSbXt4tAagv3nYiNcDQOHNF2fbxY5KapgGwIPaYXR9URyXhrzbQZ
uhY+Y65bpzytybmt5ct9LNN3Ij1ZWmPxvot3EmM2uD+tS1fUZ7mKradQALNJL2Uim5OZ9oyTgxCj
9dBJhHnjBB93ORh5NZ4J/zzEYWRc1GCdFyf7UXeJ+xAgCxI0eA7d0tzqSaT8GWBWy2Dp/dgg6mA5
F2QBPqAvQ1IsK+3E5BnIi94QJ8zliIE00AqCIDAnz6XrRFeFfcKYDedSN5ZHyoYiVnj8dneWd2Sh
OXUe7ZqlvdQOJGnlQpBxu257H4Z0ldA2/ZB6dW0Y3oS0dTfF9IhKGtE75vloWvXxlCZVRNqQ8VTR
HUn6f3S1rxEjyCZwTzGaEhDnRCIrHcO9LLDeWxXW93G1MOIQxSfcCAZ10XekxdOx6sQNRWvhzUkD
/NvqA58iD5081uitUTvNJcCeeYhN9S0OhCCLpV2NSsnJ1LMvwTTKPfNQ4ndyPPc2Xp9YL7pzY1sv
blZtU5lofpATpW2VVKBpNb4UotXPJNl5DFEJAJllQbO4PRrYfk2O5s/09l7z2dTP2YJeZQzSEyH1
ivH2MOwIUI0ekJPsxwV7M4AS+2L0HcaTcYh9+o/GDlNGRrpQmFMwq5ulxZ9Yxht/pHn0uLAZC+St
J+FELCBd+tAvyiVfkiYwAsqYiSACS8Z+dTu80/2rnqynO+AkTO3pdj+HIpreZ66ILpz3Bcs4km6t
7pqdxpNPju2ioy4k8KXpuTnJ+pGSuAtEHq0XCmd40tzxpONrvna9Bjk7VFCGlJUeChjqiU4OhJZn
mGYWhHcwCxCqtPF3e0iX0zT2OFbd/LkxUja0XHvRyZA9JKJ1We7Jul7UiBk8Dk7uVFfPxQIowdCs
decMj0HFa01D+nkQ7UudT58sYwye6Rahh6pS83HAZE17CMDMnLSI+VInP7YpVQveJqx5w3KOW315
NHvAA00+au+zyB5xIhE8ZP8KIsIi0FZ9ox7WvMbsLnHDdLSGcl51qXFq0oLzjeTeyFZTFQ6wtsJ5
NFjkKgj8oUerdr5DBzBxjp3rjinZ8n/YO6/muLF0y/6Vjn5HD+wBMDE9D+m9oZX0gqBEEd4DB+bX
z0Kq75SKUohz3ycqikEmq5gJd8z37b22N6SEg5EBY1qugXEDutMPEXANnADxKO1UzEUzosK7HRyf
x9LSl4FbZFfU2Pk2DJyeVkB7dYzUful4wNwRW1Cb1MSWIY68KwhlrxhNtqHvYD/uW2IYsGbetPJF
nwa7yPwkSoX1YFYjSS7qQls0SNZ2dVGG2yAdLn455ivTHL1PIkBt04tZl0fy4kuTZy6qjZM9MitX
SL+HMNAvHlmTrkXqrtYZyWHAS+2GiftAZMSeWA//2JYm9Yuhulp1UV+lRBEpC+j60/7hdt92aMLn
XQXDpW5R/ra20d/1XaWdotZwn5h93KU1oIfH6LMaCoAEEn3sorLbauF2w3ZU2Oexw34y3c7cE2OK
wVLVszVX5rmvMose3ZQqHqnzwkUdmlWpf52QMkWFOH6IexNAk9Hfpw3Qgi6WG5FMoUmZcO4TkP2j
BQBFc+878Cs/uCI81tW8HkOm9ald0E5hT9xtmBdzjzZiBrilNqcE9ZjIjKlAX2T9NlUb5smKnFdT
yh4cgFzmLeuBpCRHwknice0mHXSDJDcPTDXDFHKFAKnI3ihluEu6KiSSVmk7V/R+2Koargivt4xV
hEjvaOTGCjFPvE9pNm0buznoPQjLniaLY1Ww9QfEv9GAhDmOi3XjItXo1UZZV8PQrHNPvc/oAewH
CtK38tZYB9/gd+PBwfk6S1tyo7BYMzTr4oEW/EOXDadKwdVlsoIbsjrC8WhhFK0DMpgrvJ7aWiEZ
bN5MLKM6sp7CEA9OWSf10ptcTVj163NRynqd+S4+K83ZM5DINf5qZ6VT/FqEbf2iN60BkkyOdBNQ
7sykP41h2aA8qsiXfYudgRjUBSDkE82y/nNiYUEhNi5JBEvbfim8Dnm7P+Wnmll96pom3mmNt0ub
JN87ZfzVb0plnfg9jg6TLlhu0A+7IZIa9LNLZFsBFFl3HlKCOsHEWWVWXV2NiIWkF1Vfh8Al69ZD
l+WEkgDuFO+nTt9FhD3RajQY9tJvjF0aWhTMcqslgckJD1a6L7zRP5Il2K0wAbgkvIQKEnAwJ4Im
qxVwDjNUVHPqFtjN+m7b2pXYhF5/8hFcbnpdf7MrIsNS1TmQw8BK08STUg5RtwmQZRIFYnwxURwv
BTsKNk1gziXnb2NXT53D0KAbTOtt193dQFCsjVQe/ClsxfmBmUBqrp28IZzJMqiOitU+lKgW53VT
EUTuCJLsSvJApa8lR0rIXpf3h87qdw57iF0BAowAjWyJ4jeGqiWqvR3pZ61z6jv259yek0E2DU/S
IZkgds0zvtx93iY9olvTv1C/X8jILZe276uLxkZWOShBeahKAiWSqjxrRTs8tys05TPY19W5RohO
jjv5KmN9sltr78uAKw8eYuVZ+Zeu4j+8WQ+tjnSYvs3OMVahheajvixxVcxip3kqW+NBYkPGZjQA
OzHnduSBCYNBNGfk/5oqAR60RC+PHe+5dTvrScndL6xVZqXpJARcuCxzKWqskyrDQJNEx5Is6Nsu
s8qGH4XSpBDGNiOUriZNg9mMuUudqpauTE6lPsVNtMm9Z3zXgHFhDy8HllXWRi1z/dnxXqAofvV7
PDOm3XnLQE/wR2ps+3vdcJbYLDUiIRtSYoJ04+OOiUdyK0wJOyZwgyPOwVezZSFnUxiYCa20yNnC
EYRgGrea/hAblMQ0rRWvgE6zL8po+Mc8yNjtONqDm5C35IvPhrTkWSflr1LtZB+V6Z1fsfEyiWbY
RF5/7QZTQYGlxEuySxxyOwpnGzb6vm79YVl3hvUitdBaKoO1FXFmnNmLHrjlc1H3W9Qo+kIJ8Rjf
VnA5o6sW0r0IUR1zSO4iEUAYbZmhKWn89ajab4FGPQpXJkbvFllAN/Cs1ihWA5v9a94x7Li18anm
Xp8F/tBsjVH2OKuUbOmqw5JhIlyFTbfXB1qgUitPP0CQk4AM+FO/iDwV/rtBVaKPzIRELCrvHpFk
UrbojDPimlhqzdQ0unfFZK+sEQ6i9l07paks0L+Rsal4DStnT2CYiY64xrqZ740Z6B0sQuPYf7cF
cL5RjVwqgn0weQWnAb1+LaKw2sASwXoux69Qt4MSx4976vS224lO7+a9EcjFDd8FVQB2Uo9s39eb
YtfpFGtvokkaxfFOULycxRZAF8vv16ZdUYVlW+dkRb02CTTu3YTtFFOQkOh5M4zls4Y0cN3PwWs3
8UvbiPDIUr6cVQK8t8O6aRvkzbVrXGNr1DZTyqDeiqZU8qbX1Go4ECHpLwwrkyu/k587s2pWXZNk
c/KyqH3adrV0nY6NXj9ZVJoOoU1Qq5vbjN82kCTyXK4qdlulgS+MexIbKlC7Pkm7T6LWt6GJ69lW
T5hoVasvthm0XoYI8GJYNYCb9hcknoQPVXRKSbPrW93YegyyrSPq/aiq19GJtVNXAQghkQLHdtfx
7LARdabNTtJ4X6sOaoJTtdzNJZANwP75THW7aGeC/pqPjlgnUzOR/B4CT/lsAOHKNf0TY0uwA6lI
EDM23oixSvPKL/wO84veLpsw1A51V570rhdbZcAATi394u7y8xxii6BaVFCdwumyjWK1Xkyhdgtd
1PdFotd3SRWZ29RsKCUq6aU6ic4yr1bsHyon/6Y6ibMspFmuHcQJFCrg8VPx1R5KpqptRtcjr/JL
YsFy60LcfB4TAgbzLZLm4S4kr1bEgzPpN8JjdJeUjrUXbaItGD4uthjABXSlT/I4Q/QYDOLASlQO
Z2rIC6OC4RFBO72iWaVJV4phZomu5mmMh7OByw3jcAGEuyiNq+Iw2Jp67Ww8IDPzosXRyF7ZohUx
3bklVBisvu0a+CmALijxNMKJlsiZcvFhd8Ey7XV7FWst85qiU652Q/G5G16dAHeWUnhsMfU+OalV
+uK52ZfWomgyJA91quuPuhxxm6J/BOtR7HVLvrLnDxaYpgjJQ/17ZrZamELPDjWgkpWBa3tGWRum
gm/eVZa1HBk473MGI0JxdhaLplXQm1+Lcgif0Bt8crQCPLxbfbeod/rxo0PGw6Ft1eBoMiBraMoO
RDdiOqLcsiHt63tH9DzWBiK4UXGbT573mR3RQ0rF6C4Hpb8Ig/jctIlKJyMcVmMQYDAlUmfDgv7Q
ZZTTlcgb7qtC5fFpBguPd0keu9dZIO+oSQXCr694vJ50lkBHozgoekgOUzZk7W4I4pZuUPkUW229
KOOq/OxMVgSvK/pzWebqtdOyT/jpisuQ129ZC41M76JkHXeK/TwO+kSoG5VTPuD9iLvRXOlsvTZ1
60YsoJT65PeXFgpSvrYTb2HYEaJgSmxzCCSMVWICFVhNGR8q1NOk4o0UAAd9N2KRwc+DTHaLkpNC
l5uos0DP7ruofyaLr19B164Pntbtjak0IgYpWW2zmUvzajihoxtOOkPZQul7qrrt8Bi3vnkhm0jx
ZiYfrSw7VrtJQxO6LeV9gGVzIyTpWbcfh8Jr71V3axI7ek7yYJ3bufboB93S1tX0c0V3ZZ2AqVhV
udY82mW6ZeG/kAK3+2zp4VXmfoRQAypSedGK4XMH9OQpcLGBO66zlOnCSpr4kI7IyNzU2toN9Cl2
8Y5o9jnxpHCNXfzIGWmntKQj/A7g61qxXN/xz/fvFzmTM/zv/MN8vURruYYXsrdO+sV5SJ7FK9Vg
vSDxddaRhpBBcqFttGhYQYQLIu2x6CxdRmHoAMMGvHF16Jxz2N2jYycnMCKXFrqNuVguT8vT5xPO
stmLMyNmedYv+6W+snblNryEF/nkfDLewN6w6i3IKysp58zxiPJjdFeSdgqg3lrG6cr52tOu2qjb
ZD9cCHx9qD8TUkUzMsYTZcN+mlO4JmYJJ5jSrNpuTS0f9ypKEBwk6ikY0mFuFcFD0BarGiAabika
lW3hFBtAiHLtRa2JFb9y55ExKFuny07Y7vKT0wafuzzteVDFkr618TVmITBjOauABo3tDWj9QxLL
7iUvgAG0vZIfByR3l7ZTn0Y/W9WdTJ75JkKZRORelobJM5XkuVUhQYitoMRbbprPhhRUzCKWm1G2
NzB8ZHyI++dqKWZ4bIbVpekWODJ3lxhwlXd/sa/4KsuiEwtrChK4fbnx4Etwnz9+tIOIOmKB6+fG
wLenYAGvrKvd7cfbd3HNrdGm6UGjnbaj83VQgkNK5XZ1C2l4l8rx148V3ZENGcyLaErjyFN7Sue4
ZXJo9MtWfeLc3X4zegSkhVZFhfiWW0S4tk2DcHX7pZfL7Efcw/QJuikw6a/Xi8ymCIcH5688j1uS
gDdlh/312u07sDbTsM+cneBa1qb3rDPma2/0SLm9HYkVFuwr6enOfa3AhkOOmVf7+XpokqreqwUJ
Zzl4t9Eic+j2N+sp/+P23bvXohKAk1Yl1Zw+6eOYlcGqsnWMTPWURcaEBhFqihJh55PtamydCQHt
a3SMOkOPHuAQolF9y0H568vtNd+uEkp6+f4WvnD7Qj+W2umP1Ixe9OBuFCQShsqoL60QylY1JVRM
b9TR3v+hHfz/ZP8PyP4a+jCkYf/jf/+vb/3/9L/ni5fm5R/fMyrMw+kl/f7vf66SvApfX34G+//n
//kvsL/6L9XQHKGCccLmYf1frL9j/0sgILVcJKQamkwA/f/4D9bf0P6looVHLaOr/0X8r/O2Cf79
T938Fw4d9HMQDWyB/vS/hfW/aVV/Eh+DoTAsNlCaZU1qQfUm2ftJOeJ3PaHQRd5urDjB2JsSfKhE
ebSnTndueqnR8Q8Cmm5KfAjpo8xbvczndG0WEVqCYgz2eou7lZC+mVOgibGtKmPy1edl4gdMkhlR
lpo80lFBpqZm5doN4Gz/dL4vPz7sP7IWGkiYNfW///lO1YrkBYkjwiQdLwonWH+nvC9Lf8T60jdr
lUs1p4O0ipUpiN0j0zLTdagWBJq2rv1qY6364L3fi/N+vLk7qbZtk2AE8e7NKyOSmpZaDSiBAGop
QITEoDQ6BEhXtW7Wev4ZH5pCQYOdpYEQ6M/H/tv357KR/mBzjyEU/LvyZ9RAgAwUttapU18Ms4sX
WoeZtkaQSBFdgfuzxSqzUMO0XtL/Cz+QFL9Xmd6Of5K7ourktvzFKQIsuI1Z9zdry2oohVc0cyvC
6Y0BIJhKMxn1eONjUUE5IB0KsMNgQnlfo6vJaFjMjKJSPjglJkf80x39n09kIPHi4YIZ9+6MND1R
C0bRNGsUZmIGxiyA8myWHyjINB7Od29j6TwuNhJSQQXkvZa69h2jlqXXgpWdZCUooZZVj/YZ7sA8
Fo2/U/3MO401fD9dahCcle5iVyilE7vUDwVppkB9hNhHoel8IAh7p+7jDFi4cR2kYBoCJWFOZ+in
Z9oqJV5HrWnXdflqezSz0X59Mw0XQhTpwSYrUuFFxQd3wq+n3dJ1NKI4XzREteKdg8cLYqpTCIPW
Eel2c5JDWZSrEHX+fL//7qzrJrJFx1bdqb/790NTscJHGsqyde0Tjj46HEZFfWeWIOf74D763Vn8
+a3e3UcIcVE4WEm7dgbQcG1CkkAbUTqBymrYJkVDMJhhMBz/fIDGO2Xi7eI5NupoA58jNzCTz88X
j72TcLqOBxoTWDsLlCbbuPhvmtCmqV/gXpXuOYiG9lgU3UND32o5lHLD0OCiHbXZMSSWsewiZQ3f
Wd/EBAjxufWVFIy7TgtCYejjQ2lBUZatK2nYh2+Vb7Am8SZydS/nWeW/gbEfN0N8Ye/PGon6Dm4O
PTw4GE+aq9YqX8zSCjcfHPl0Qv/+4FLtgsSiCcuxcSG8u21RRQk9b3hwEx3YjdaHV6OBLhr4HJUS
yGsDFLXsJFIE6T7UiYnIx2T1n0nQLr01pazeJ0i4UZm52qyFdVo46CkM+nELP4QNLblZdCnhg1Ts
LBKL5bw94nYC7V2qC23U4VnoBJT39Tf0GwpYsk7deJ8GAfxfj1p2uNHznw+ZwJ/fHTNz1zRYWfz7
7pgjSp/xyM5tnZd2umzbcd+V0fc+H4Cxd49jlMfzsXUwiFlWv2FzjVLdesP8eaLTsyrGSDn4+WvG
9uOAd0gPRb4A+f858EZtGRo5/XUENaK18rnRiJVvJPaD23ob3NqR4gSPad9IpJ/Mk0qJyU5nNGsk
WyPTUxGKNek+dWvUnAq/M6OUjBrn6mIGbNoD6NaZmQ0lcQP2UW9U8kfIkun30eiDyg1snWZVueta
efWL7tGRe0AU1RxoM4Bc815VrUfHSu6ryLI2rlAKasLUr6TjzakLJnEWzCtTwQGNG2GRUz+btWb4
FM4rqiAzpyEC2PEfjYhtlS3PlShmSYjwHBvkt6EgdkApsoHmTZly7mYJVUrdudiLQQDMlUX7gIwG
P7XSnP0u3Me1ma764rEMAYQNJgKKXCY7Uy0bIukbsBlWRRq6VO40pL+z3P0WVNa33K4ulvkgcvJH
0tL6omviwRzNT3ZKK1NxacRppHh6toGc0+GPVLJ9FL7DBmny3NyCPxmvwllWQVQOhg/uql8HLnyb
rFoZilneoRT7+wjS175F6ivPUYuevgDS5UgotMAzH7weHh5UurmXZNkH4/9v3xUDJLYOC3fse0ef
W3F3uGPMtKs+1UZ3Jfbira3EqR+Vx8qMn2NXfPrg6ZmmlL8PGJNLFaa5q7mu+MXhgldIZkrSsvYy
JR4romeGPrqvlIZQwBeLdg2F+D0tSASv1nj585v/+uBix9Cn5bmLe894H4Xjt5aM8K1wuHb+ib3+
Khp0NC0j2nCaxzu12djKq9LZ6Qen+b3NiPmBN0bCyDrXMAxO9d+vbkr+TNp0nOdJPOTyhMG6SeU8
8Yd+G2chfm+dBEyJnzoJxhO0OPgdWfIi5BMQqY+scL9Z/vFpcDyRUGRrNuuOv3+aOFRGTRRuve57
VkE0S2Yq2jxUGeS7pA4d4QReHE4oVcJpzs+4exdJQqp8GnQPOdXQtZWoiz9fGf13l4b1MFlAmkVV
zny3EqHAaI6htGuID7qDPlpZFlAZVpQFniifv8ka3xG5YagVhO4z7yXP7LPvBttTD3WifY571IIo
Pwn4wxA3o8IC9FCgXua6LhrVf9Ai/dggcz2xFCEmpaPT5aXHcgzeAtPrl1NM8wcX/b3X/nbRXRvP
BLY9l73au7WIbyqK4gUGqC5zdNekGPjtSYNKt8wkTbZEA/cso7CcS8NE+Zn08WasUQEk1vTgp+zW
alW86CNLFyGBjiJZ7YpisiKjH8QKsbBB3dLsyNRF7NOWbE3nQdVze+mLgM64iUy3cg9ubzcbK+eA
8W36BtNqnyQbn3NEUEb6werLfOen/nHILl46g1Q0hrPp9z8tYj2tctPB6eq1RNLbBMGG+OiZHSjD
ZkQ/LBuwoRYejaADl9FmWQ88/C0KlYUVsOCXralsWJ6jcPB6sWADSLgPCjZaJwDrUQV9SnvK2dG0
mQUrDWjtq+J0uNwTZ5dkWk3velr/CGORFrR5KOcjStEL7Ioy3jl+5y8LDyBnEA4vY52iq4ohOSUe
nXFdre+7XLz++Z5+75z75Wy8e85ob3WokocanahGjyuhfamPGm1IOyXSCLHRknGhmCP0ovlKnoyr
13CXMX3JqDn/+bNYvxvpWYAzSTMKafb7oY/sOLMbqOyvXSBwa3Sqw97U4+fWc5ei1IZDaEkbcBU1
54oOO4Jz7Yx1Iz7bhIy6JqwdPvjBy1VOaeE2bFWHve2mxqwaUSGn0xonysp5b8ZfLZ0/EpYYC7RW
brEL4y8uBf3Tznzgzz5UThstCGCC8CJzMuKdGFyTE74l5NgBVdLPTYL/wUrFp7Sw6LPRyJgZo0fW
bZCwfle3uJNZUBgO1XNoOqvebVN6es+G6b1odv4o2oi5HckQTs7nFmwzAfHhISwNam3+q6NFyQeZ
b79ub6gToashHoykR0oaf7/p4cjYsRcxnDpm/OJ7xIUooxrM8pE1/Z+v4m8GScE+0XTZKPNX3/Mk
cGSLjE5DvS787I3ABCR3xYah8+J0oB4CTL5ZagZzMzMf/vzGv1nycoy6A3rANAXcxXdjWekRDmF7
FsMzcWMtcn8ap8ij4qb+BieMDiDcO1tvm9mExJ9ZJJAs04GdPPHQ2EggPRa282pa+NjHAlTWEFTR
Mg9XnoDK9OeP+psbXaimDtkMwonKxvbvVwP4Sqmj6EJBFIAj60oy1KMXqSaXXsGNFIZv/y80mN8s
aqj46ZAAsXRh5Xp3C7hSqXuK1/Vak+1JNRAQK8rCtnHHCfvgI51E5VeT3kNSAlWGOzwXWx3M3wKq
mzczcvPSG1WzCAD7rqqJojuGw0NIT6tRPloC/bpf40JaTJ0QYGzzF8Nz2DbSCiRjUufkzUItbOy8
sQ3hWo1D0rqitz9fjd/esWyRnIlL8qtnEbVC7Kdtj5E0O4LCPcLraxZ6Jk4MzsaMVDSiMUca5spH
N+yvO3JH0GKFzzBdENMx/34bRKhpco3W+Todm2c0KFeMqcrcw8GExKA6s12ZoxSTy7gP8C/5yCAj
UiICqbAP98hdcdIaWJIqV6oT78ZRFB9Mlb8pRfEBbTaPKg+z8wu+ohtaawzqmCdKMV8YVSQbmQYn
SFEf2Td+D0JWx9J0VkJnv2YP97D8F545kmJdwS5nFHszBk7hny+X+bvrxQqZK8Xu1jHf38iNT8Cp
QZDJeiDyaKWmQ7BVMmubgFZaAIq0TzW2FCBLvrry8eYsWDiSUEARkXCH9DKk60y3wnuj77+3UdDd
txqCSq+m+ZvtXcUY96UTnEZGmkPpli0RLla2DllonjLmBTfSjo2jgeRxA/c4ogQAZsISLlThzIIf
lc91ecwKdggI6do1Lm7cJb31aWyTfKsYkf2kl/7rWIbLWJKg10FJPiYa05pRjcUhLxZ1yRrgzyfs
N+cLCokgqBe8EDCod+NioDjhYGUC75VPztdI3k1rjoRSZy3Iv9Z6CIP2ioD/Leo+LGL/Zq3lMuvY
0CE01XHeF7HDCC48AB0k3H1ibyKV5meoeES4gh+cO7nQtl1FJjwE8R2g+W5uGKW1Cwbjv7+nYi9l
YXKfuhG/zAxFVowN6r6SyMDhPPVhySFQ1SmXEkxBoL3g7NROuDwOOMzrD27X3xTSyVE2qOayibGp
5b97yvWRDnve8uYNMUagSoO17uRfo8L3D6lfEuMLS3/ujyNWZX9VBEBT/3z5fzPKwI8Qrik0gRp7
ipP+eb3LSikjzNMq10k7Atlwt0hjI6euZ2GU6gtymj46YrZCBn/z3QaaFbbqQsyziXd+v5d0AIK3
/qjxnjJ1v+a6Hc27ohGXnqIN2jVA3JlMFjfvoAI/iNvQezXsINjbcKPxtXvuJVJeskgNli0srlk3
hWXEHbmJ6JUPtVaasEdhWjY2wUgJIK9Hx6vnxVBZM9bJ8UGJe/uppsRUq15xrwfJcz1IhJZ1Fb00
vbsyhjq51uiy6CLkFjMg1EsTOdZj1uBVx9uFP1bvjefYNL9KEaAO0PuMJ711jr42/SFT815iVDoI
gTQERHdUc5QH02MZaaOwnFqpmKBb7+iFCfKB3FQuliqr66iT8NV2xpXGRvnYvBk5grqwl+LZMZCK
a9F3SV0fFdesasMHmx3ENe8s5diBUZ4Xacae2wk89y6yUS4QxrWfJAAjJOGnOtNgLQ2G+8mro2xt
2EBZG900z5mbPLGSabdV5I+nHueGVbTarmncL2yC4mOh9RFgeyQrzJDZUz9ED2rlg9vtiIhwtWb4
HLBuS4emfzFzK2HsIC2T0FOspzg+58PQ5vdRaH9DLTV+U2PtmjnJ5yYNlVWmm+FxsNvw2PbNK8kY
gLYJQxhnTpqjLoFAy34vkdixAevMmgQAXRhXKDK0tBfLEJ25nZBdS0gjq/o2eW6UqF1r00+3lwjr
dLAjmOkCEEF4YmYPT00OIHigTHJ7SXMIKmgcfY3ztMOby5dcNeWP726veXG/qBHmryftdhQb1oHS
ozjcvvvrS5f6cll01OQci3TGgWQ0vMl5ePS6ITz6JqodoNLl0vfifB/0Klxw7FsYJuzqSy+IbRKj
1xAi0rW723djmibLJAFkG0t/PCt5RYY5+pncK8+3V+j8DecwiTD/jjGi9MlO5VmXv76UWTsPWauc
kJvT66/jfp1Rft/UQ9azxi3Mxz42MGFDvO2adpw1nWeifWZLRWhB+TRwBVaBbfsYRC1SZqcEjiHT
npUgR/IesJdRWCarRaHcNQW0iT4vr0DeIZFGmXLRKmrHMCbXXq8YC8Cv3oMfxOUuqGt/fvsxZYl/
HDCItghkK6ngt+4J87mwTICmAx+5icL2QkID0Qp7vQ68K4nNoCqVPtnKggwEjeCSVaQKnJC5jK4U
mOSyH8JxMQ6C8ruQSG7UUO69sYjmjQE7IRmQeRE+BfsDFNGTwCszz8wGnv7orGvRj0+DqVHC8OV4
zBRvfNLjdKcgNb+malU9pV+S6UWzDpItQmseBhhDOBnLR99zh3vRwHS1tfIRK365wHlJlN5oREuR
g6kd2BKfRR0a59t3LF3Jb3RmNlBeTCUNa6RoMKqDXY4k8ZbxF0LyrJ3tNGKXBong/iZ5uvFy4qBS
f057rVpbEHJSjuVxqlHOdPg64Kh9uYoyQ7tXiZ5FMnppCRdZuuS4r11CUB7hUYmF2gM5MTAmUZRq
k0WvdcVRGfRx3xf1qtb3WtXhGqVSf21QA3/xe/OTbLu9NmbZWXS6ccpr7pMc8Cx2qbQ51qBhTTJy
X7GMk9dl+hY1CMJyct9Kl7JGKB5lTXo/pu11cHrxOY2cbFnLot8qUIU/Wf2TRXzQk0F+jFEoFI6z
CA1UWjqf22BX6oP4Qv+3x/c6Erak+PEnS9Bon14XBqvcpCDtUvYMq4aT148Ch/Zcr/Rh0wIiLqCQ
PWVD+IWBJPmSGR7/eXwf6Xl1cQjyfgoixJBh+tS3XXs1nPAYDE+FWWoPTuXmZyftH/228h4RuMSn
qFG+3X4iWDk8ZjUgntSbfF6ZwtWg9nplkiGzTnj37vRlaDAT5cFo7hNaoIsiwu5tIDdcjBSXNoWu
DY+uJ8xFGBYG/bZ8eEygSiwTW/3adyBxyjyq7wkY1I6kNt8RwFbfY6+s77We+kGfO3AJ/biZ59Ki
7Jy53a7L4DmV049R20T3YVYsRKd+cdNKrkuntzedcD/1RhazXxM8izqJGopJdKEfh1/r71zobiMV
FMtt55gXT9jsx/E9JrV1oi2XzrI+dhCAN7QpOowXDHjiYOGyWlpNGCz60Ec165TD+fadJHxsgirM
rRFf+IAn81L1dXzp0yI4i+TJLX1/lUrQ/NLw9b0qDW1f6FRsbNJGFgIK3k5ozL1u6RLRCK9nb1Bf
i4vgZA82+eFaXOzNIlWXdR25axDS8za2shUt2vqKGDReGD0hf6XuFPtUmNylNjLY22SXm/w2iGAz
UnQdT7cvFn0DLXbVtVpXPqT8cun4mr41Pe9lDJu9CIBuROV3wim+CY+QvoQ6GwewB5qzbZOAuChH
czEb98twCmMiHshfWJkWIflNd/owbiq2EbMpM06R7towitcwju/i2EPPiGLdH8PvRF+tq6KfWUpn
LrPa5FOw7pM91Bbb2Yz6SPMVm1Id1M9NCT1Er14jecBPu2YDg9Lc/CxDcacCaF9Q/rqynF9kCKPn
dqwz50vLB5wPoDo1ScRsnvWhuYzd1FUuzoTKTLMunSXPREliz9DWP5OKRCKq9Q2d2BpE47rXd550
GdaUt0yGp0F3XsemJ7GOiBPF91i02g5UmgSsmNoUc1qhUEjgLy9BV0FvQBfIZijaafn41A7iUgpc
T1pSbONq3BpDcpVAUVq2TEnRbbEkZLiftRUBvus6hDMu9fXkO7cSWo72gAw5uGKF7RYDEr4Jtk0F
Mh0MThtLVovDKjLWymq8l43sDqJ4jONSzkVk3UWmOs7b2oQQKD1WBRb1Wi/FSho63xwtKUk+wVAz
Js01c707MYwlituBFMqIlYmiplORERYg1bgyd85J1DrLceyaeeaSMYM/MTVgbWPDOOPvfwlHsbLy
kdiAauCADO1LVqgnSiUSd9w6U8ltJjJq4dbja9CFyhTcuW0k9xdzkpyXypgAy6qc1aCURz1WowWK
kHxeFsZFrRQDETkRaQR7zBP9k946p6FG+CMtblXkgLCz4qgG5lieOlvJyFjTqhWtKjnzFLzJfq6f
LIV9BGLrcFVL3d0PgiHBtL8rDUnsZL+/KZmhzh0rh2AyujjQxqtau+yQNQAgnhBLU1dyENcEXMUQ
gGYU/tHlEvY6k4TGYPSlaSHGox3IFp9eEGIm96E5IxXXwsdmHBsilkGuCvx/lJJJ0ZjVbfrdiaI3
4ubwTaJnnLWsLGa2rFZxyjU2Zf0kpPGl1AoEBlhCrTvzHCo0o31XMtZ1/aInRhEigMIJLhBYKxZc
pKjZu87qRhFTuzY5So/AGl28oOLwcepZ8aoSFryJltCjRBMLLYLuC3T9YEzWmEjtP1maoqztrjtX
hUS8TudzppXdvs2Zlwppb1M9hMlAkrPhq+O2LttvGRNgBObo2gzVWWLWBysVEAoNSWEfd4DTb9/V
obqogGFuZc3U01fmGld0AXgB6WVos82lzmhpRbFPHFNBChLs3azMZ6U6uUxCN1vkKjVjJwImlvrV
3iHjApVB7cv/w955bDeudFn6XXqOf8GbQU9oQE+ZVEqZOcFKI8EGTCBgn74+IO9feet2VfcL9IQL
dBIlkoE45+z97cVWYG7XG7vMai61iq/WiIGL2U1zMTRJR7HWmx35L4h+qW/qjRhq89Dp3c1bfmFD
Ii84GI/V0xgdvqUQckZJY3xJ+FxfO4EzZA952U9GA+mFbJj04lK7k03bdrsedAzLFRa3Qs/bi9Nk
cOrEIvuQI3DG1L9XeX40cVjt8RX+IMCgxBGXNxvRgwLrln9CnjFcIEEOY3OkdZfE8aZjNTmHhGE7
VomBWHNE4BgneQBF4NmXS9Ssi2LeD7rjVCMbGXCwbUFptpf1grlg6LVmcJSasx8B6p+kcmwkagL7
TpEw/2+kD1DU0d6kFpH7vVxbb6IEv6all+1nKS7pEt08i6S8+PD2fFwqG6tDWEYjCmi06zYbuAOK
kI3lv9xActgZ9VxeeHnlaQZP7SlBRr3PiT/Ri4uKZQF/kCNAkYfZSdQxL7svPqFHIdei83pRzR50
utJ4LYGvspw4JNgvd2ZFwFK5Hg5OtqdN5x2bcooJ6cqTy3qEIfgIPIcqCJ9/axvDMa37gycblO69
bN6w/o3h76saqMgLH6lua1vOjJKCKg9B72oHWi8mzSFnrXorqlj8vtlX5A+XLiL7Ya6LMlS21VJr
4AoTXaedJSZUg8J0zzDDh9XdY7OI+zuM3fGceO2NNAC/lD4zNBDhic95zfD4+BTKIl6Yd3xTC1wh
BhUcRiZQNDOphilY8FtBx+pWjCASsgB8ZIOXmC85zpKq9WQYJ++zb0QXmnxyX+QSh015ytyGrFw4
OZsOIAz5LUS75f7C+aiP2kI6KXL959Bpw9ZYsyf14NdkqnD08VvmpGQPA2mRMjCWBMlFVe0Lut7U
IxzOqV21F77E5dldbw1izc83uDMwmi23dsujnMbI9lZEq0KbjP2s68lxvZ1oAIMvxfI43SX1DsHJ
8vD1Yv3x65E+WDaUvpx0w+Xe37/n9+X61IrI163oNHAh60tYH1WvL3c9/H1deu5ucbv87bWN64tf
7/79SpypeHPMmTyX5SX9+SOSKAH7NdpvFXka7LmXe3PNObbOyGk6rtW5NEd1Xo+K5ejP1fVove0f
j0PKUYRdV35eb18vCPIgsOrPc724hY0xJg/rTXNazHspqh+twuzj+lG1EYFnw4Lg6p8LgE/4keeG
d3s9ZE3vznYwOju/sM6VwV48aVqH0GpINZIk4l6Ho4KGcgH/O22Yk/F2GAXskHr0/I2+zAIJnMLS
b6uPMTPUdowN/ATC/cmJqN7oLM6HXCYnS5QEjMed9agmg4DOqBxvLnmpQN2KUAiaM7LFPW4Tiwlz
IN+a+fBOUpt+mBPB+BSeQebstI5pb6r/8CldHhJaHdTZn4T3lR1bspMs5JtGzN62FRa+HJu1x82L
93ZUd+mYTwhWkH2OabGLkuitomO/0dxZC/XZ+xZ4j46hh9VIGvYYF+cIcOTeMw2q/0h9LjJKug7U
8gJEPAiseomEtqUHzqdSIS4q5wYsjPk4T1aYYpLDN0vy50DzxDLUtcB9tPU7HT8waj/LjfpNbo8b
a2AInFYBNLGSnCFPyC15LT/ST0BOnlKygDe1ZbF/ih+tanw0s+pD2c5eCA38xJS+E4UeHRJF4eFb
5Pi29jmbG6qKjCnCiMKCwo5mET0WOmKQygzCiKTW7w286Fdh1V/BjHV6+RzlzXCQse8TJesHj15f
/QC8lOzJTfxVx92Lpppp3+nE7aXlSBZr8l2QqS1wi+j+IkuEswpTT8Lj6w5eVQaXWKJNSNkbGeWg
QUh4d8vIOCb95wT51nNssJ2p0+iqoU+5GNMJbBxqJEsnjBHEdh5k6TbtqnSnN6Lc4RchInC8Z/Wv
yo5HGBFL3KgT43V1KgIgUgOThd57hyCW7UYQKFZMMc6PtuFkL3PaWkZ+1zRJJG80v6NxzO+evZhM
pH8R/ZiiI+uHJwvhGa63N62o24tnd0D1Mkg7ht1UtyKtj04P2xXcFXE04lXjJVwcWh+bOuoZA0b+
uJ/twg4rrOPH1qy/U932O2Y41SH2zP4hxe4NxW4DlKo/1J2Kt+XoyV3PeBNBesNEUXgUhBW1Oy0w
sZd0B7gjfaGgmQ6EOvWbjLksETBP6JgCdibsDZAaXFzpfu6JLcKLiw+2QOKi7zISAE9rVslqaxZu
WV9LDNmMjWv2wfiwrAh990wnEVVU8tUjDR56iZXurEzKq6I/1Poos2yy6OG3xKjTB//LaNRY1jBV
dfKhiQ4ZoCp87Oa9i+kwtKOWHnO9gjmF+qN3yLxrSenZZsTVha7TBge0r0Boc/vbUOj9tiXuk8xA
9vuECsaUFdvZSN+sEXFpWnbOjpSgCsYtm1QZg8QsmiLUtKKl+0FimleR7zRP5XTAMfromIXcJ/yQ
gD7XqetwROvtwKcGW+xUElG7ACJIE3a2xCKxtXcxHWEpdI6F/n3RgBGqy2aE/w51HR39Yv4AaPFd
q9KvWlV/dMNonztj1jbs5N2DcJFribkOgTMIvkY8PxgBkmhG8pOY1HAsnQZbW1oRTh14t2RIgNdZ
hGs2JXJOHIoIo4P0is7J39UItjl12sQQyXE6ygpCbabAWJEn8Qv+3PTECogQpu+gAjcjrKY8I2R5
IPtdkut00qjmIEwbF0HtHruLTbxnA2bp5qutiSgU+FpOldE5bIG04DhBZGu6bADllCWfiDH8FTm3
qr6DIdWpux1r6QRnj3NlBLdkCWmaHfZmUvDVXr5Fg9UMp2Y0HrxYUsSRs8mM0ju41oQsk43yrVku
hm2W2LTmSuWdlReQctzIaxvU+e33hcnaqKzgI2oSNlgMIfZ4qxn9bQx6qQevSa5ViUzFSbOtxzjQ
W1gak0kclDOAj2gRzl8oKMedidN+I+JIVijoCH8UrFTLbtI8ODI+BZLOChGj6BG00t+omFRczzu6
UwkUMG1OKuokhMrvtgGEv7aIDRuIld+9tn3phgUiLFpb0bZLyBojlDdG5spqrRHhSItoONp6930q
5+TkRT0/S2y1CNoG5xWT8I9k79e4rOvOjCGmBQuuUxWX1MqrDVHXoQuM4ucg+p+mPm6BTHHW0FPq
2BESfulO7xV+9QluOw5ql16oj11Sq6+onA89O9hHw4w3GbXMpkO6uTE7C3WNnL+kZmyHWVq+zSq7
JbDBLvFAmDuzHI2PG0YPQaRsTNcrRHklp5c2YpUtEuXsGTd/pdnobNncot3Bgkmst8k0J5CXMj8E
0jyUymSN6vhmBvxMi+XxoeHfNyUPbFOHsO70eIMbiizk3PDCNvtMyxvzURCSNf0QzORsZg5Bdh7w
CIDmw32IK5hiiCz2g1hqLL+YzgE0B0/rxsekvSiSFAHV+g85O8C40OSTtOqfaR7wobP7/Dbm7Ze8
ARM00XwhgLEPHbpme/bJ8S4lwncvp9oPm9y4JTZVSBVjIiQp7eIxTN8XLNq7OLbncJD9GVaIuYcB
B8QA9fNDG3BysfpnA/bWbswaGCOLJQY0iLGfvmLpIFeBARIAqRJGSAnnp6LlFVYEUPa+Cq8jGvFT
H+e/BiOGAGG4Njb1nAEPXtRiCe61B8kaS6/raMg52itviDcM1E70ZaaT05Gv0UpC4lUdnTRSq1FF
jT80GFFwo7LgOgItCws0laixTIZtY1BtPHR/d1oB+jUvmq0BqeexsalhownqSlCNPnyMKnt80lOi
I3LGq0eYXEDoZmhQmPVH84hzSz5a0TPINAFtIN4VWWw+olEoP6GNX1JIoccZ3VfZRfWLk2XdbUzS
r3zdmhfld2zrnaTcBNGH2WfiS9r1DR5Nbdzqy1WUcWKnXNJ4rb4aT0kBqbzx4nAYB+NDS4uLX6u9
DMZd3zjeFzERa4wIkC6JR606EfkIakNib1DUBLSSnCgDoWY2w84zhvkBgizoyMwWp6JkCznxgw6B
Bh+5Sb455KQUGUSyGoLVnZnpHdibeEmL7kgLykCOVnwoR/VbApLi0Bb6R64eMkT812b4QUOivRE0
y/ivQFqZlESDic7eOh0UxSwdT7rRQiqQOvYNresvIJg2AwqYg0DUw2yLbefU6AVr5MCQhOKljKP0
aNUuSzvbFLI4ECGbPwkLBmvVW6jwYrhuaUSBG6lvS3KXa4rq7hi0CyOhgDC282nIynBMMSvl0xxq
AGgf+wzf7WS5J4a2R9iKz47tqDuQO50ziNGHdQVdMhacXSPHO6HdSw6WrgfXomEPO5RfpJmM7JDg
EpdGcBS1+cNTYCygWN5GUK8ba7T27tDJgz51/blg3kTaYEIR79tX0nHesdbREPW8YZ9ns7svygGT
fOWeVJKWYVyQDDN3brf1YvhmEfQU+gmjDYQa7FGUbJijZA89q66RGs4TicrORo+EtxF1BlOgpCOi
MQJDaDLt3dS2tvrQdsdZFtEJKQ9QWpAxhV8gq2KlGIgCtGhV7RwiUSGyOdPGjaZXYLbOxcKxAPIX
KXMywsssfWjuI3iaT0Yh9uQqIk5F3XKoXZjTDKpSAk0F6xbt8Y3ZtNPOY/Bm6O2JFWlE+uH2ND76
5NmHR60jq26d4N2wo/7UW3SGW8vZqCll07cQe02q7G1tp+wWfE6jurC1vWl3N4OMo1B0pIws9ecF
2i3tTzNiSOCk3wjVECcycb4RF9nfJNnWSZY8xiNmkaLz2Se5umBz4dFRqanuqGjlcYGdWWNTXofp
jHCawi9rofcmjjxATj8gwkRx7o6nKMf43rRE2w5lkO+G/DHLGu8uG3eL+GT8DLILspX2ZoxMZTz5
BDGMDAFr/AnTbbiWFYUnzbWrn0XzPkeOc+CNiY7SBtHgRHstjbRv7vAr8kr3zch+1pOI9nDhpusS
/XKSJewpJMyc1PPklpQ4YAy7/CzKsb2BYzCe++EFWh8GCGQJtyTz87tQrCS08g85gpMnkXS0h4rU
Jcr67vjUcrGPatoX8QJia9VTxA7mYyqkd9fSiQ62g3jVtVCN+hqf35r2Qg9edeOJGTfRctHascIT
Pnsbto3BPdCfGHtdxaQfY1nlRznPL3WisisjiulZQtLWZrhNfZcxfnLsL007+0/rBW27Y5ab7/XC
E271wkOE6qVb9u6YgeLpZY6y8cb5oH+2e53A+uTbQJuYrnXPhCZBleZpgILnLiKbctTkDjUQ/1ar
fKqs3NhqcJhpDXfM2GfwiVWB9tmvB//EjqGmKxfJR3PeQSYK0C7u7dKa9p6rl6TXC8BtSQuSyQfx
SaN4n5o6GXQko110rWec4zBubpzkYEzR8JSjGxkYUjbZ6JNlmI/nIEa8ndbDe9pA4bHG2d5DpBvP
DgVrlaYtET4NtloRG7suMePQ8Gkrkl1UxPWn0kn5L20tTEvXqcD/QeRqCCYu2piE9OzmiFgJpUXx
NfXLxzyx0mPCgIEO6LR1rfoLw3dWEbtMwxEs7c7F9P1gVWSUMx/JQrOIun3ZZXJBxtpXw/mBFlU7
OUntH0YjPaM3kJf1QpNDsK1H/jFEJosnMVV7coOMl55v/Dnr2w4Xgd7DAve/llH8rmHefCwsC6lk
WZ8QUwG4i6yBLSNxp+RqiN00WN2ukuSkBo0bn4SCvixFQ6T73DVHpx4IeHXp3E3TSO81WWb8IFkc
J1RZ1B7UwuBpUv/L3M5kLFTI3q1BXkaCVRmKlF8wxio+EkG6Jzj8x2Tr7H+nYjgrauJDZvjNLnPF
kzl38k4Kw0iqCEjhyTB3k7CcEGifdyiHHOK1C1zGaJK3qYVeYSnQe5aGgC8C4wSTbfBA3MviwYm/
B+ZH4/XWW1AN6Prc4mul4Q8dSdT+Sl8dYCofscFemLW6y+qN4W9ISAxUliXDRAwvwsgkvDBqQQGh
wlVwblhHT1hg6A4cctWnRzz2kPGTehcR20TeycDeQ/lumObQQ7O8QboS6M29u+jCe/c7E/FmEzk7
05lebFfYp051G19vESuYiJBFWfKOKkXd4aMT6BC8IbVRzibV3Jhx7fzLtVHhVgzHqR7rinPc1Bwq
jQD1egmGxgyi4qoOo6wAjdF4SNapinJFNCkEaYO+FulO9CuajQXmdJenxvcm2reGyU5fY+yn6uBQ
1ISVREF1rOEKITRIOoDUTn8oIlBDZV3vRoCzm7zegRpn+lkfXLuyPwb9hH9kk9Ppd6LUetQMowf0
oR0rvdivqacmeBThRt0NBOrXUYw/Y5NeiOgIJyCHbdyAzQRorS1BK15wq7VcXg0yh3eoqQQDTYao
UHXD0jLTPef75asLemsUQI3GL1llsk3xzuScsN4TfiHdpuFU78ULIqc+Wmyn0mnYAx8d4fPjkHfJ
cjpptGTYS6Cvq4etqpjmiioDMp4lX5pOo1NLj58iFT1PTdYhKqB7IeeJwLT8kEeTd4md0DBgVs9a
W+68kuaX6QSKKByI2AoW1CGSkWAaUqhz5ahf9MP1g28Bz8coPewHhmxFXn1nTOYeptiiraVhrWEX
tI/NBMqXq1+EA4xttLrouaG5NI3MazvcCxetBx0/luq5yRMoA3mMHILo4k+q/O6ZdnFGBttvSH4y
dk1SLxQl6nqNxlqvUus4Ye8Fq49rwaEVjuc2o43esHMU3luiBSDuBKGADRywHVhuAIDR6IULq403
a8TXIKlNiNp46EvjjP2u2DBVJSN9QiQusZFtMELZ2yRprauNKuckBvFI3nZ1LctsDcOSd89jz+kq
YtdKNu8ESgQPgIJDLaW3lmZQ/MZWvbCDknxYLcQyBERYvpntYBJuGX7GBCTJ4DDrAjnFCJO58nYa
UXF3EnVfDCZlS0fKOxtmIXZ2V03U1Pzjhnqi/HfBJqkIhFg+K3iZ8RlMf47pZvjeDaaxXUHPLdDR
TbK3oyDZmw3bt7gyfiSFKphylL9aivbDWJcRcYvvZd5C6IcXHXpO9msA9Y1AhmTnDMu94w/VzsRF
GNp+9MM0y4coW/u2NLInkzlZm2D+7fhUBxrkbKNMnO0YMH8RVdFuY1VrQOwyNrJYC7fQe2zWWfHO
nJciS7B9iWbowVpPs8jXMhoL9Xiz1Dd6GNuMjcibN5wmJb1zbihjazik+Uoflm8N7XmPgf8czNZ3
6WV6mOpJfh5rVyHkN/Zm2nenpsw6CnSWEvaRT2X0YXiyetJtZ0IN4ct9WWfZwY35Zi6xE/QcAwpq
BKoBtpGYnCVEksEpL4avoG3SS6ymJ1g621g29bXAWbDN3IoJIVQsOgnIsAaHoLKK/UBa0Ayacvtn
ZNCisXPFuzw4x8ob+o3rjBDX+sA6O772o8BIrONpDWk5cj7oJ58kJv48e/SBjZcN4UeRLXcxI8eH
YEqOloekiw5tvLObyDp4DFvyxD3Hwq82w2RUJ19zCwhVEOt7+6s+af6lGVWAgXVIT559r2iyWKCq
Rk17ig0SVweCByDWtnyRC/lmeREMQ3QPh3rW3W3F+Gm0Sb23raZGRVKz7pNbe1kvisH5VdNbo/eX
NiHNi/TEvOgx8mv7mkjrB3tK/Wch7Scn0hOoUY0fGkl683rIhk3aG3taQkSiR9Q/OM54g9uooNZ0
j/Rb0rcsqMg460Y4RM4tq5fxmIpfFHJWNkxFdjZLcWrytjjHUEZP5eg8WaU3HsyGRWvOG8Z7W04Z
SdxvCnQePxXbtU76b1Eh2ZwPFin2OSEdItBG9gHW54y4LLEgbas2f6lpCR0Yl6Hw6K3mLjr5wqZq
Oo3EARGjXryW7JGmRFmnPpBqgxF8H3lLfEydtKxIg73tcxqmk4/BvommTaLM5Cx1zqLEGFIbNlDC
0zanFJhxYRhxdm4AGlyRzIWLkH1fggh8apOq32pjrYfTFHzzEK5tdReOmT3iPcC6BW61UsfGrKzL
OMXOJqAWU6R9XnKwCDQaBiOUFjXNXOm3YDY4D3r1QcTMYqZcy4Be9t7NDfJDWwWUOvjLeY+j53sR
FS7hkp25t8ETbtrapEOTlBE02/Goj3ZwLthLn/oCl7lbE4kCsOme9IV2HOOQ10FdrmXPU+WV6G2m
5B5gGUwy/BMmPNoDhHaaPfbYnmaCdRgf3rKKSAlCpqBpGnN9UqUaQh+L187XCZdR1G3N6H4p+K48
CgOWrNkmpxIF1YOotbuYZH/q3Ly9B3EM+qBOitvA95JAFOPsiAqxyRgBQkALl+T3RNndti2c9AoU
mLenV+ZBlgWrValnpACx8Ps91aSnwUSslGmeOHfc04mtot7Uj1WcPVgmTd/ZJnZCy/oLb6bHR0ix
kNe1fiRWg9RZujyyke4nMPZgyKT5qSrZoxDTF+z6nMlQnxo/yqwuH1OvBZPd2F99Gi1brEC8JPwd
+7IR1qveH1X/rmplvzTk3j76mXopW/RT1MPmNrfi4tUpkvfKdfv3qqK/50zBZpboYR2NUjidgbdq
AG1bc8xvvkmWWzDWXzkNlmgQzWyfu1Vy7ixJd7ybvHtCIkkYxZXYjmQ+xkZTnDRG6VEKHC4NnhMx
8yHSqc6nyqq3GKQnJIvCuivJ+YPoeuehr+d+mwAiqGjlPTTLxaSLArcsSTsQUE36A7r9eUY1vkmG
V3xywVLjgtUYiseptsZjO9Yfos6brZ95jUvRj6DInsbHITDiu9R1wbjhuYyofGndeBeHPufOx8xA
+z7JtiYhsHst7khZIsHl1LQyxQSAt22u2fdLtLQZm1p0cBUMBUVRZxITPpDl9M1wyGtRpnbAtpmE
JilBe5b7b54xO+zIK3VKqyHeqVTm+5kUKxxUSXu08Tp9ysX8UfP5Tv2+fLEDYNgNdfQm57s8673+
MIwsP5mXo1mdB/yPaV7dhFyELTYIUHaiEbxlkLjpnF4xNOZ307jGkuF2pSyBgCR4UkVcPQAdlee8
51OHY6i9QHjWb/0CzDbb4gSA+JPlaLSfceacfCnZ0Chg9h47LiOIrc/jFDzT7FdncILAsyf8TVUc
fUIj/GoP/rDR8ya/NG5UPJktX/jKCtKdZ6V0yOjm3YKsovlnYtAlbVNcmdFSY9X9UQTGFHaZMp+q
cTUFO7umK9zrCNny3un6zWDN2LVdRQrpchbRClq3bpyivEPbNDDAcoq5oi/YqedYA2oZJOfWPWC2
Kn7mtKfgauvtY9s/VqooriDXNQrP3PiCMBEDtyEVXrB5eKNe7IdbVNv+V4ssNqY/nBQN2j/sDj2m
S3G8pWfZfS/HDOmiW9tnYbTfqAj0iyk5JwSptdexg3sD8FGFnpx3hcUpL/rkcRitl8pnr2cbCR2S
5cJnQAVyo3vKOH8/YoN4MuDuujBCyOZpURFlRnrpp4Bcmwa/UeuQLBnFA59aLmJFva3Nw3Asuu7Q
90QTNIGTPUcI41wdojbr4lbA7gT322XHyY0HWjLiDNaTPndgxa8ype0aE+d25V0vcTA2NKDtvPxW
RGxEgHWkT6Jc8veYjr4y20am90Rnz7XzB1MguBMK/rdXv4puqZ6hC8j+qGEbutmx/jlioPlRWQ2n
QI/Yio5OX9/q/NTIt+5MhZ7ygc2Qr6JpP0GJ2lWdIFS+J744pkSv8lq/6fT6N3HefVIIlPm/lulb
0tDeaXz8YsQLhLYxWVS0xtZhE9qLvr7VeUHuG6pM5lCkjhuZEz1K4X73Y7c6JG7/ydTiB5kguO3y
cjxEbkvRFvFrpF08OZPvX5jTV0yCBzCQTREdywLwDyzZ/mnAXTLgO/jiShqfeZ4+GbgNGZSYIJ9z
F5dHdML9F0Itdn91+BTcaJ9X9KbWi8wxvLsd2/oNGtMu3mnMg76QOScvCw91a+Sl/kXJvkOklvgX
a0De17UJFFKtF7c6zdBuO073OeHDTbM3f0VMlR1oH1JSzbF3qtvYAEAe1D+IsthOqaFfkwz0Qe0H
ztm0yBVTFQlmVsuo3hLWTx+p0OeWFg67AQeyp+dLNBXD+DxNLphDFb2PtIOe0yibw7pEqBCs/aoS
jWlZJxazG9pXrmzF1Z8+PA8K686yUHYClTG2EO66Q6MW10GaWZ+dmVyO1CQMu41663NjkHG1XnVr
znfQ4qZQFn131KHO74pyFGTjTZgFRPxt6qz0c1E/B3VQvfZmFD8P1oDmIsuegiHRHgAfHOokeqGr
M11bK0iQ5wXwN8soeTXWWUQ31uc+IrwS3+dLUsxXFTge7ZR8eskrOm2YzC6yQIRBmWNdBg9LVBzI
5sscMcLCXFCf8Wb2BynpOQSo2QALdEEIbHZjO4iwy0VePjtyPLRi8PGXFOXdmfBBlhaT3Amp+b4H
LBgy3UVRCVqaeCHxQavBPzSmjoLBHOBV25KvBJuNzSgY8EeTxjLDTnerq3EOu4Balr31dHPZ8G/r
aujZ32nGMTBs9dDPlLx1HpuvE7MHKO/dMy/sY5Iy2M3IQ/ZdngzEHTD+lyqPrsi+1Z6pJgPWSLoP
OYpiP9+qvotIL2DDK9rug7eTBmHctnyQOgsuar6cig3rkUrXfqSs7LD8OBehOeNejVW+t98mR+Qv
5PrJF/ZvBEhqRXJwavZHQ0mNPcxqvjsjjTI1eW+dpXefkdhS4npiemK0Y9znqNp1uZfdsHA4TCCn
b9JVxm290HqDYQ8eSPoX3MaY7CiboD/46XzhvSrOqPWMZxLA067Ln8gRti6RGFnTDMoa17NeZuOT
CjTzzfhZtN3dH4P4NdHM+AGiyNvoBqRYO16Fvy0ZHjrZDg/Cn684YKPgDPKGhJaZvkFYTmxRZ4yv
jIlLPWyXRIuFaHDR85mzstUqILap+djZxfcsQHs5ZrX1hk4qQWT3SfVUJJlrxGFl9fKWtOWDZ/fa
AwUDIqCkp8czZ/JixBrZDLzzQFPe3NnojnbvgVD0+q9UFiTgdmzPadnFZC4aIgxGPDOymIHcowOl
cZLbLghflLV7M46aXYV3DreZfE3oim8Zdn8vbDP5PHePrkrEHuP/sJ/b7r2v1fNUG/5utKvhBqni
3FeWAzwu/hwHDdlGQtkbZ9LmHecJ/zCYdv/bcPn/iab/D6KpBa8Qc+n/TDT9rL4nf8eZ/vWEv3Cm
hh78S4eGsfBHmR9Yi1F2eG/V//5fdBLtfwH+M4GK6TaAEBuP619AU9v8lw7QwPVdPXCRKSy4l/Y3
0NTyYJ3qkAw4HTnE8UJI/Tds9fG3WbX9x/W/w0BNx/+Hq1X3gVpYWOF1F2xDQC7uf3XSVg04morK
9eYaGsoYQukBxzh+DVjsPw9dr0MrjvuqOf8+/OcD7OLAad/rQsyX+HErb34kKoIglADmU+l1dFCH
4LWvnCHsSNPBV5ji7dMeE9YW6nT/KomuONuR7aPbmT/GSksfS7IqKdKm9NCOeRZWUnO3GuKojTvG
i7XcnA6ZF98FTYPzkGRfE23+khiZxwZmSKl+tRxvIA0CxnqhQPiyDWwAHkXDzFd0SNLadKBntf4l
vgjK6mE91IzKnz+th7aYi/7iz5xS+0i1iPOxB/x+Aj60f/8r/vZj1mf97b+0Pmq9UXd97PazcUBp
wIDJYzU9g8h2+y/rYYTuK7Tt5MVZ7lhvWi84a1Rn0ovq//Y2e1CUDusDC5vW+e9DG7cE/ablmetd
69P/XF1v+/NryvWJ6/X/4/D//tv/vMD1KE5r5zSlcjypARy27qc1eW8c9cvFevTnjjbX/7rtz+Ni
B8Epns7/8pQ/d69PWa8mBes8LSN9+989GKjwPP++528/8fet69Od2OP3rIcpO96ZiM/1yj9e05/f
9+e1/+NPAVnfbjSWWkxG//57akA8NJaX60nkw5Rf5htoViANletlukisByLqcjr7HML3WrTRzblg
wHlYb/r9wHK5489Dfv+M9dG/H7Tc/efq3+6ms8tv6+wcvPV6uD7qHz9uvfo/373+ir+9SvoypI4F
FMaboKBPnS2KbmQPf71C9hWox4NBq3dSGYAI1uvVqrdeHrQ+fL06a0l2Hp7Xp643/PlJs6v4Iev1
Yvnx69GfZ5arSPzPc3ytc8mIJnhCss/EiNmclUEwPJik/zwkRkFSAJrNeb1/XDICaicg1UajUEQS
ae36Di02LaR+l9tPwnEc+tmiPUcIac44Q67e1GuhpxaQVjpu8UUgofcXjvrvQ2jG6OT5b+YbfUGy
/z5cb03InCM/mo3a8pj1Yn3i+rg/V//2I9cb17vXB/553nobRQU2mYyRLQhnphc9mvIeZQ1zW3mZ
2XewUhQoqx2PcWehMHqwiK8XVjuyqFfreg5NtD4bSxeiqqTa2t2IDzNIx7PtRe6xnGGaTUu2dvOC
L54JRC9RgAckcZ5d5yoFqqgk46/3l79pPfpzsd5WMilGnceOS1v+H3SoSgYDTcbCLq03O2uYO0Pz
OCaysQ7kOYxnSuXxXLhGE6az8ZKKccAhFLc67cToJXCdpzaNmOVJpc70ZJgvDYS2r1eFJLpN8VeY
1M9brOLks5uDWuQFKMrznpapu7DrmQyyGLIlPWBdChWT85PRvTpW/93yOyMUbdxc0LjWJBThAkfw
zBlCJ+1oNOZPUeFvXRR1x4ZIxTMz0fbsaN5fR60v7SP0pa21rNF+KpM9GTLIl1vY8sWyBLe1j5hw
PfxzY0qryBqSORz/g73zym5cy7ZsV6oDeAPe/MKQoBFJUV4/GFJIAe89Wv8mGJmlzKh8VR2oce9g
0IsEgYNz9l5rrvXguF1EcPD+XPu5r5kFHIW5evpja7gdTVED1a6QdpaRzYCnwGPtWS/Xa3IcuuPK
FaqRQ2DOWwm2DusDQRzcoukvMsqnPzui8u97420nu91XZ2AKjAEHGY7eg1CWGRJ2joJqhlegNdaY
2T+3b9dquae1MVvN7JsKKCFjmPZpZay/sILRhYD0BOzEejsyeWiqSRhIRxDjhWoQlNoGpJjOIiKU
3hwFojoWddr/udrVvtUTLhQtC3lmjboP6QHZYSWS6BCuuAgEYKwOzT8Xdb+DscYJefXsdE1r7luF
JExUDPj0Okqn9rTg8kHmJmCknTyFA3lC4cmMhszU+xa774OIvi3atQ/Tuxlt8U7QXqEotTxnvvCb
+BHanABSRXyEvZN+USxLLzGy8fC1hz4yARzx5/7V+6VUpxo7ZesTVgDmY6B06xlD7CFN0AgZmw2/
YA26nELxIs1erX71wQdhJLx10jgKXZvCyya3o1rqoiYXEfXTaIN8isx7OvSmn4UbYsASy9XL12je
5cu3jP6NqlMV7eNxo4W7QSfyxMF0M6bOQLtlVHGYU71EOMH68cX41qvdrD1pFlmHXiP5TXJXYitX
ILEfA6Syaz47GbfHIrprxB1FbgJF2s6jNQGCG+fCgh+8Usj7RT5KIBMDjsrHiu8ASvfWjhRohd7e
76ki2wzp6ti/NhOwYI93DKrzytwoCEhmVU9Q3rUgE71/yQWYZuGl6r50lvF784CeoUZENGy1eJ+A
JZncItvhjMQiSQYwydj7ML0C16AXG4incNjrpt/m6Ch85WMMFyzMW7HfVynBvMe83Q21UxJiYrG8
siO2r/IYK89LZkNNClGsMkfdisTU/5YzR3xtnk2i/0Rf+Z1AQ2e+dpbuCD8UMtKhPD3yYkACaA0w
Ez0nh8nyxnMYu9JTd4eK1KS966QBC0g77dAM7yaF2scOFZvWfHerF+wQlncs5qXYL4ONvhxN+TNZ
mFIzTPZ2uxxF674krUzfms02WvaNQWIJyPP9sHBcoBIinihJf5chSIe7kP3oUIEPXpxkgSO6JZWe
ZDjczihYNZcxjFAse4r2FQHgyAb5AQcYcAftN8esqn2RYLQ2ymXX7PbS77K5L9JdhYdOXDcY20lY
PdsUkXN3teiZOzJb8txBZoLUnDfr3sv+QIJVPG3KYoMISKiJFSbZ/o4oQtQg9MQME5ysL02ueKyu
muBJKtl1+0X01chtUen4QeNOOBxJ3CRNqWHqcFx1KG3jkmaTYRo4UgSyvel9eoowBBDbhFj4vpN3
FJbsYSA4YTMnm2nL1wx1dKeZ33e7kWoqhfDv5F0HLzZMNkxMWXRH+TrmR0PfiI+y4KrCm1jcxcY5
ftUw/CxbfUClxwzcyd/o07YcCkhHpUtF8rcYX5eJJCTE8Ry1TbIT4wo9LDaUjdqThOPQrB/JrQvd
gRQ/yW4AKIeuNDvksmMT6Mh/bz7pFachAdnSY29SlHCbhII66UqO/lXRkXkyqU14yonIPHSYoNlK
EugbZpCowTfjG/YQ3dgmM1FCFN22LIvKV2EiZBa7MQ5SPDku79IC7okcK3PZ5id2ZuPOOikHBEQk
dq65Pitmp7eR3tstG4xYd4rWmYuLWym9oaMhihnYrg79q6YgI/GNzOv8/ip/BYqXNuQBsbzAW6Pa
mXlqKsKnbLRTZn5Eiq4rtuWET9UL/jQ13irWITuIvRfg25If6BeRLmQxFEvjcTW3i5vos49PxKX3
/U74yPi56k7EKoNz/oSiHII0ZKX4qXgBE7uPzuojaUHLFak+qkC5fleUM9XovuwRWTCH86imDzUq
+DtpOq6WuOAQYsutnuZyU5ueIRwszPqoTmj+3uNLkFRfQK9d2XPmdxfrJWf7/yqfjUOm+pOves0D
6tQKZOv9ckgpLUne9EIiqjlvRWJLU49+T86xTGjxq6iAvvHiAuew5bcZ5zonACIeuekCy8SuOfqO
lfCIpbtfIF7vZ/wjLErbD0s8EuBsULRD07tK/pFDoJvehI0zL7ZaPjz20SPRryaqFFK642TfZwgI
t0X/ECa/x/ltgNTBetKOo5ccz8nQ3VEtQzvviNwQN8rgiNmWICEk5VmN2/2okyDPyBIjAnLj+mOs
jhIqjRTMBiA+u8E+DkkAOAJ4XGIba0LMVtpLJtnDl/nBpzxHr7F64N1BFAQ2Kh+wefAmo0fdqbfj
Ff8Agrel84rEznpSjLeZqxB1Sizyp2TYVPZRjPbuo0got6PvZUewkw1+wMb9tQZSv1Szq19Sr9mp
9wjclw0AOqKq9MZT3gO/S3CHO1TMgJV4iPfFr4rh4Dl8RIclPhinNTjRLghbqezoZbLcAGR7a4dP
6sX8qvzwLrz7bl56wdYgotgoqhpKboAl2GO5IXgAt/DlYy9wAh8Guo000CFbfKNdf9nfaKt/tRvd
3UWiLV+UU+HLl5lBgQnAEyYDjpjiJXlBwQmGp3nRrkOAf9tGWjxVXvAIa51/6VHz1LGEWrDTOzfd
KnQIaCZ5g/yUxRsz2aKT0QIcDxiebLSLkWsxhSpdoJT4ZHYZexxAX8gp7+0WTSIZirYobsP2ynIJ
E0uwoFDZzF68V13Q1vwSmtOom6E4LXuFfrXkfuLrdtDDyh7ZBtILSkB3fA9CRzmi2fIN6Pkn4RdA
EQzWsd1+hBwG+b681/z8XnwK9yldQU4Jdq7T+j2hKyufyi2Cs3wb35tvyLN4THrJUw8+8PJp8Kk9
SC1JYUflDpUa/B+TaRuBk2zbxI3vUUJrnY1EX3sROcIoE7F6epIeMejQ/3luT1DJNsNFO6KeGy7p
AR6ky85Ood1R2WiOdkQofBouzS7YvsOlWo7LsT4pGxPKsS9wE/3THYd3jsECU90RlFXziKQXbdlm
YYIwFw88o7QFm5XOEQ3GW7fTCAz+mD1zH+zf24/pmJ8mtOs22lW3OMr74kiNf9m0bMfUEbzMtezc
xgl2Fzi5zVNcLIkbayM7yaXbkbZaPaan6lF4ja+T238kj5adPCK+/F0/j16102xIN4Quv4XUkG36
Fo80YnXU6jQG2Xs6u3ERc3x2L4xk7DpsYSKrgZkxQQyJk1zH8PGyXJujGTkQSU6CT9DyUXvEiOcG
TrG1LoUTb4w34mAF6Kb0gZzlrXdkZyK1jhFKhGhl628CYc70ZrmW86224ZZJCRlx7A7PyWN3HH+n
J3M7HOsPRP0lla9X8fdrfoqvsxf8jt6Kr9wX2RKrbeWgHfo7i/RU2m0PxUN/V8jOpn8Xn+J7vXQg
DLBbcVDF9qP4Xbg8Ea/V/ISpcbIfrc/+nQgk1aMrfZ/75of61LzNJwZCBkj1o3mD2OCMJ/yz00N6
SA/yk+4Ml/pefUo90VkVrfIdl87iCvyBTyRLjD4bssldaoXaEf2TU+6j13Wn84WXiUg7MB2saTu7
fle5ehfbDXeiYr2X/OLMKXFff7Ovlk8Ak3bLIdm0T/QxGGO6F1op5R1np/T7tt93L8kZOyH/TxxF
7nQgmRVhCzR5OFgQCeOSVBf71tyy42/kRd0Lj3EwxSA4pcOKVGDTYJvjhMVmQv/AOeNz+UweBHCG
qRMgTxw2kmir81YTSUfgMBE+ReCaDKPaZtohCuRouaAH86fdxA8yn6av5q1mBWorG/b34pGml/Ir
1O3ZKZ+F87KRNqFfckZKJIxntvg8Kq/pVtyFu3hHw74gY3qzeMpeuFPuujL2jGv+PTO1A9FqfaWz
U4dYN1aL5SV9geClW5vofr6KW+O8HPv5Pr1rDkwptCnlWBHfSsfyBj+4fMf3I5uadndqS4s7MlXe
J+f4fnmZbgPgbZQImN1yIiJs9Kn8Dm22Pt9c++x5YW3DKoOxEnMa/ByRMTnqc7cjPnonsVT76M7Q
ej7hzyEFGq8WFM4PrjVv0at2HM76tH7q5RgmTnsdkKsjfULW/mC8iE/NOa0ckt6J62B+8C591u98
RJwiMfqG72E+Li+cEIfPhZ8xgduxDsYMbEwRxjsEHu7sYfrDerefvc/BZ4bHWvOqnMiNsGknOmTl
es2ZsZTT5PuS343ztn3Kzgx52Xm8Y7umvuhgTz3QrpTO8j7iCGUK5EjvhDWiIj1anrnjwAfljcDa
q93Cnxhu9K11Bv10Kn2cYNpj+NJsKnemXmVHDGPPof8JvsvTthPqcn+614+DDfTISc587qn2JAZJ
CEwbVmMv0JPCT+NreetGR/uS3rQzodlusrFOxQsKwF13QOJmXVEQjYbXA4eD13JhOkgdhp32afIV
hudmB0nJFQ7SA13TLTNU3nl7MV3typxi/EbZWL+H++FQbhefZhbjhJ/7EIkcyU82gL/u03vtUGzG
6wY3jPRCbA9H6yS48tPAkXnPMRs8U1vkB1S/8UQXsSc+zx/zR3VpHtNrfuqOBaOg8Yusn0fjQTpj
KFp2wR5z8Mm8F73ETd4+E1e4TgesYRvFX//TJ2RJdgx94ln+yC4QVpLKHjMfmXOHDu9VzHykHilT
KBR+9qsZ3XGmEZ/RYmAsZF681/cpyZ8W5d0d64V7DPAnppnstfKTJdnZhnG6BA31iFR3Zy0uDnkZ
9pLxLWL9N8P7VJ/5FZfONR67RwvFwZ6cbPRuxWN5tV74EJ/katt9kgybG+oiHZhY6fKakkJyuX0r
u+HvYd8apX9c/LmvxYGFbohaAfUnc20o3K5Ja4nqdu1PNcqU+k05JvesQihCqWs5+XZxq0T93Lxd
C+fRtGmEo3Ncq1C3z2OK2b6P6M2OhvRA7CxmwhDMQzDi0UCWLnWtsZNgswHfOrTCO6SoSFqGDS0V
j8St2J/FMtybHNXrx4+F0ZeMtPRFMTzL1OS3TRayAF4vWLrooqDvQvCJ+2Yt5d2ute0ao6mMLgL9
at8ma1VfytY6PKKHf1xNOxESeDQyXGZtuSvIfpRjkwqm+RSaTe4toUKFpCiuf8Ab4PaQGa3gjVmp
L41KbTDWqTjcWBzTGA37KJJaclxhxHTYLxZgl0nEjLqaYDaX07ROylHUpdndDM5xc/ucVLXoCIiJ
aDhaSjRWhxSRFDR0BorCgFsLZ2q0frNSdWKBz6SEJKRr5cs0GAaIuDl3NGvtpRhre+R2tZ90Shox
RpD8VtK91Xhvdd3bNUTqNOvIbz7k8LS3iUL5+3aBVgBgVkN1/Oe+Suhjv4nCTVjMAyUVtP57bHvg
i9eL283bhVhRuMI8abBQoA56u6gEAdLv7aoeAF/scxyOa5n2T61WXjCnrfJcPgzydR+gCNgRg8zT
aa0Mz//7mtaH1D7X+24Xf928Pe/2spRQaVT9xfwumeAl9fY7Fdtv6JAOvVUGgLTnUBU5z3QSxnvk
nHurOWVdxfdCE9fsZ0ts9rWkTNukXE45YiBQ2y6WbUYilap4tXZtppbO3u1aalqHpYjIblymSynq
heQFNVVGiBrGcJAUOB11Q1CKAIZskat6TxwkOlJTfyZCoAfStN66PQDJ2HDjkJr9v9x5e92f27er
w+RZhVEdkAJRbmXAR69WYohoqB+3mhbRG7tdv919uyjoVQI14uLn5s+jdRtQcYVfdHvaz/1/3kXp
m2Zxfh7Sx+Le7GE2kaylOIMYSwhURe0utuiCrnadlCoDKDbE4WxejsGg5GgU1EH2LGl6KzOMjaWl
El/5z8du18KKZ5kLDBz79gJFr1vRuz10u6hlgR9NbbPSLqtBdm9Pur2I6jUQC+nWRlzfczIgPTt/
3urn3j+3by+4vfT2pggwOQ3frv68359n3u78efnPa/68/d9PnzSYqE0zPPz1ktsfHA0wTaCiSuyR
fMu/3vrvT/Yvt//jJ/v50/Ddsq1sJXSe1+12+9P/8un/5dv9uXp7ZfCzjf/lL/25envCny9o9awz
9Yyq7c9n/uuD/zxw+8tGG//zx/uXv/yzPf76MrdX/x+f4OdPLO9Lpz7Rpntr1zPJT0jwLSn4r/v+
uvmfnkIPgLrWX28j3ZpWP0+/Xft5zu1ty1pnBfbznJ+H/9N9f/+Z21v89bZ/nmMoy7Wj37bp1+9n
3hqwYTJjyWyT/S3cuF/Pt7dH/7pJOA3NRcbn4s8TzVsX9fb0P1dvz1+jlnEr9dv/9Ba3Z9wuft7m
z1/5+TT/4+v++mD/49vcnvfzl27v93PftHbBboKa/689+n9pjxD+EHjyP2uPHlZN0P9yPpoyi4uP
f1Mh/XnpP1RIhvlfUDSICNBRlf97qrLyX6SimboKTto0yQUmQOUfIiRF+y9iXMgFYyJCXBzP+hEh
oU9STZLrNO2fqqa/REf/VxGS8ncImWoZ5OBxluZNdUWCefDvIqQ+ltOiSeIS5E4XbiWsKuQG9Y+5
CjDLmF6acWDl1tY4LaZhcCNV0o7JfBiWPLB7cpe2ZyO3ytWulp+M+j4wkCJai7VgMZX2ShlOrkrM
rRdQVWgqyAyi9StJMsMWlpSKC6AkFLHgbrFP1/aoT6Ubnsw8Sx6sVPTEplCeZtrAbj4pwkbCEu5O
egcnIlW2nRiWwMJNgtMabKVqg7e1lQjKEA1cThrOQV8uM2tTgec3ilA74Ae3dVafqSxJnsQHtZsu
Kj2rqYod7gvafAh1GyYxCJxCsssqMjVmQt+DLsQdM+qnVgV30FbZgyGxQMwHRfexBBJAMZRuHUvV
QaTaBRjI3OUQdbcAJZ7AzUS0EJPmKGjbfjJjeJ0yUUDW2FICmiY6LrTik8TaCFmsngLcenbA/rJn
UvDVpJBgi7Kb3aGUwcqmPRZqTsg2mUxYhuL2NSvjIyKJ6LnLCj9JAPZDV1K2cJB3MnsV0FFD2mej
8tm0MSvzti52UrgzYEw8WjX61xL8DyBoFRlrlB+JSfD7QA73kjqETuDl2A0+0MnCRqNpqSGOFjD7
JcF4VcSk8JcM6oMuZiY2MztEiulaen6F7gpbSmjVMwE0+a61aAGnUUC/MKS1rfUCnqk520dpF59Q
9k8gj6onIhG6jdLPtbugXTtmwDqo7OBPHYJjAKPHHinHmDhgN02hknpQSi9EcNRHsTGep9LoHEWj
xD0HonElcNAlBZOZQd3PO73UR8ciu8mbRwC2ekeVFADIcwCOviM0ZCc34RXLqbKp4eOadRV5dV5c
xEAPDkyYYmeSQVDNkb5AyVwoKXfafWMo6ZUN6gr45/CaAGpYPeKtJXZYLyLK/kNCkhtIAjtNS0jA
WG1pL3xJfF1bhpN6UbGbYP54q3Kp+pgdJTlmwVDcCwNNWhVnt9PIJDhEseaPyaz5gIApchrZ2UAO
T8+gghcd0gqEn32XR4aAdeNRD8WKqID8ahaQoPvuASI0XQ/OB2YURodKop6B+Hdd7Wk+80zjPqha
v5LzENFN6KP0bo7xNFFWh8pJ71/aJRm4vw5xJYCQDk6EBt6GaKb7uhwI7bNgwS5fiVAueyMWW3ag
/EEHKihn8XyP5+Ur78kqkw2RjkhPawNjCN3nmiV7kuuxLcVkp9Vonk1VhiNYFaMvSKJ0kAOAs+/G
bD3WcUN4QeDmSa1t+aGisTfdOTGPiOtxZUutQEutRYrQpE+wRBzIQBZkheJ8E92ZLBEmecrOEK+x
DuuHUp9oGismNdgQwpeayKywTMuzhHYg6p0UEa1kZj1V/RbxSuS1k9ycWVk7VldvLGxIj438XOCT
zU2TmrMoxacwNDD/WlR2JcG4MPt6ZAgyLuPY/45apbKNAr18XOYgFvJZP4o0h3FhKJ7V98AwRFXf
JnVTOGZaEsuk13B5YuNYdlZA9wiw6Exeg43XX7jDwHTNq3rcJ7Ee4eGigzICjfSEpKYKVlkx20d+
l4iKwR6a0lKP+q9WT6HOhPJWCLPUR4Fd2J3afBv9nHnTmEqY+4WI9GUCjNx5SM3D2AgwHQN5A52r
A5MNb7DQpdgm4BcrVyhcFrKcvWWKBi9SzN+qFTzjgEOBIRGDB2tA3ZYvMyva02zCIkzqIOBzT2c2
LZ6rOb/WxXcOBeep6SXowKqbqJbmY0XsQXTQGUxZu8ME78Jk2DXABTxSnuE6ayKOqCGjksVJIDJp
mhrzd1AVCFNr4AcNxJhN19YvOEhSJx4aGrI8xyrg+aQolEwD9GGtTk+FIZKrMHUG67ngSCWBbEWx
+LWY9b4vVw5kMf7KpTAHsdnt+iYBRT5jdCuzzCONBo5iJm0lmFd2r5DiGNNcCyQ6AdBMNvIcc1BG
4nM1T60DomSwSQBYPc1yveGj+5MV7WozNY6qKkxECUQCvOrd1OjivjdKTg8LA4fSaNh/AY4wzE+q
s6j57LXCixqHT3M7xZ6GKWlHnDKZNOOnBgsBLIgJ4Ulv852y1G9yuHyaURbcN81On9Th2s5YLFLt
HvFzfAljSXKtbqCxD9jcnUu+RKvG902EdXaaOTSbXAndfhG8IlXvlABYx1AY1kZKYXc1Cl4QMLz7
TELqbqnw3ZYsJ0hNvDMHbTl3RkLgUFUgWCmSz2UBHz9KGs0g1RMY6balSKPDqOc9cNbilKsqvIyc
pW2Iud8jBVaGkEeys1YkmjdHc0dnt8bkq86+tfqGFwWvdKdHvtzFEAeKuPCSsfjAE+zgtk52y5LS
qtWXFZFB1HrEDpbVMgOs0Vq7srroehI+TUQqk6TpLVG4+O2ifs2GEd0tCe3UTKE5IXW/59wEzNFi
tclfJWOsrjminbJeflGbCr2lY5/J55jOlAbzDWCIAJl5LUIKwl7qmzdTT2u/zkJA1BVU+QA6GPlA
dI4tY8kfJLnbpQFym5jxe1NrgXwJ+AIKQdH3ZG15SSHEr3O6S6Y28E1ZTj0ZCBEY5ynYa0S1veBJ
fDDj6b4tpOh1ADsAWxEcatJrj2YgPDEsoXWNuhdDCr8idWgdPcWqa8Q99G9mMLABStFH9lzC9uiz
BzUeS/C2BPDVImMebAZ0UFEbvE76/A7wvztJcaG6FibYUFbJEgxNqo1jcMC5dDLrWDxE0YiQW++M
Dy0yX4Mq+IhwXu5ENVcfEfRRgQ0zA3P6oj4ORvMyqJDxOgmziGnW4VWDHYh6NMr9Zc4kr4sF1amM
Kd332nSFbzTcYQUpgEYJla+Hfggg5xvixGhrepM8pAFZaIMpSbugV7Rzgj/J0dRS36BgiHyyL3cV
2TSodRKGxuw4yvN3ZIpHIzIqLM4RPRVR2ix1FW7HiMYKUJNg28xSsUcBz5Hfd0e9uKY5ZDBYGHuL
Ctaj1bETQ58bfk10FCq9vsZmSwMhgIZVzWSFlOUDm0rEAxlXMFoUzG7Bkh+VrAkPZp18xKEBZaE2
MUDS4CgbqXa1KaaLn1zWedaQLyvHR98aEQHlVl4/ce7d6E2Y7oyanlUvate+ai/yuAvKxnw3AxWq
v7RYD4vRKl5ULqhqmK4yVlO8yRZsMnHwLXPyJyEAZVNVKHTp1h0HPjue5DIUbMHIaXwWCK7aUXOx
bOt+XogXM2KW1L6oo9Z8Kb31FshV/CqiqaYuVXGCg0ZGFPy4USJENGH5PJkk7BZhhe0Y5rfX5gn9
OGIX3oJLoRBqZIzTN+QZSAbR8ja3yoNgaJ8tsv9roQy7GQYY4xEjCELGLa6/oz6a8Vlit7SJWum2
+viqjRItb41ZKV2tyiMmofkOOn5HSiT62RzUA0RkRHvCbyXoIwL3ih4Wf0LjRZ9G8O06REojVTez
QEs3Q6cKPyaILwSq5GEsPJu9umceF9Ecq8RzGQgR5fP0qzKB4LSjBEs+mF5qpDx1RWCMNS/WW4pR
Kaj5+IlhiD4eNxs09nNgmp1jiPLvEVAdkiGTFgOY/D1u5GLDMuFLgSCVwiQ7FHi8MBUiipHl+PlW
2mfpgZisRPWlra+5vXBUm34fqWSblDnPZYb+UI1C6y5lioZpWybZcmjF6LkQSyhbw/RlamjAyKwh
z7rudHs0iS4SEd0w8Rj2fRiOfy4Yn5FVVPdCh0CrzJZkH8U702CPkxP9VEoDKTBxczfJfegF1QIJ
YRUr3y5uiuV4GN+kEiakGmP6wjFjcWzAXJ8bb9DLcZ+G9AmzAUgQTX+MuXO4uKLRQWVoIqPeB/D7
yGepFLuukhdpXtJN39UnoTXiraRNhRMh2cIHSRUX0N0hNHpUGpGKWFGrdeK5+nkvm5AyR+aWpIqj
WsZj89nVE0K5PsE3mS0xEJ3usSZ+zG1NAqeVhUK7TLEzn42BPkJ0D2WRyI2wN3dMTyAfXcsBvnX0
qadDeuy+osEKWT8k51zrNaeLAWcFUnsopyzcBYKmIm3Yz0W8Qp0wg4eVGt1JRF9vijTxF81MzsQn
QrJDhxvmiYF+17DuhiV7LqO105wS05OO2VaCNjf0FhPkKE2u4HS2lVZ/w0QRH4QEot2IWwGYIBIw
4nZnN14GlAUCjYkFn10amq+FTDOw7EZ1a5GrMnJIEj8S7dGqY+hQuoclsSxCV8y3ZCp9EA6Rj1T9
tc+MNzXRt6RxIfyLPiPNAo2Uqy8C/jtA3HWHDCaopcGRE05aQ0CgGMltXWptFpRI4oiPETKMAkA4
2JvryBaJs22Jw46FySEtEhpapyxGlZcTWwadUNXEeTuyKm6iYfCLCXJsL+Cens1gH3DOsgHsMt1l
DYiKL9H9vq6IWdCFTTiJZ1WfjH1APzkfVYIB6o8hwbTbx9pVaMeEP1uJ4DDz9BBHz+lofuiTcuHY
vQBGegkgTe4thKvSJJ6I+e1hc59vb1Quk+TXVerX6P1gZHHiqBQaDSI9IGN5kcNcPgQlx3HUmCwL
hy4AnYrEQVt3vz7NR1ZBlA/WHITAsuRd0Igcpfm8BT7mw2jW98DWyDBIhfMwTk6nFTQjZ0g6Rg5H
LZT5Tu2AsE/K5MGNLbN1QUs+MPDcYyxljpMzicwDOSYgg+WIp4wL/PT8HKtpA3QcEtu5Ai6/q1pF
2PdrwFCjhcFO6L5wZ9ATtlbr15qrgN0VX+dsAhhDzztDUMG/wIbMBdqQWmk+srLCUw84DFz6ou2t
qFe2AMUPFVZ/h4guxLmSALJuHdOsfnxQl/wt07uz3Md09MdxdjEnI0trzEepLnO/sIxxA0ayQ1EZ
/mI21DCvD2NbjbQtSc9P4xQorjUIWPWdROqvEpxBL+3Q50F8h6CVnUQ8sR6IrQSVcfss6nNkC3p0
h33oKzdRYMCAUDeCuBVE5spySnd2zFDKGWpa7dN+2qrw7NBpBU/GSNpUL83fY/HW1lP+IANfX6zn
nNypjbxKtQf0CWmvpCBW12C/6JxjsLZl3RjdSSh3fdaCxp+kFWv6KdWoVCKmTItsbDvZvCSh9N5L
bgukG2GX+NZRA9yXJuqqeTHsrgctUI72ErQhIVKA8hTpw6IiAZesQ3g2a14I52xFnk9OCC8RW/7d
qZ8t612mUmbSG+vz1deH/N4MD3pLF8taoRI1URMlTmo7mkPVDbtVVKOM547kHJIAEhlTLeKpGN6h
zFTfoSsbemIGMntoq32perDpkLUEJtgJ6Wuc8HRlsN2AQRPNFMr6IRBCgzRPc/BKRarPI89KtPJJ
rDpSTVAh1Lm2uBTaNUIxSFXMsJV7ghpGZ6PNZeo0Y4q3R+7dADKPnZbgs0FQtrbFCrhmt/YbyOzV
kl3SAmL0VH7XrHURbIZ+bAymA7f9XD1FBligibTvqHm2BLVBHJldWgtyXwsWNFoFAVpGS3JJt3jN
n3D8vKklpZBFPnFcb5K52uOc+a46dgcZwqNKA9HRmvEuElAm50HqTvKMC3xGkV0VH0RUOnWtP9Ri
AkU6QyoYKMgOVZGQLXUlXCPiVDjLWQooEM4lyAIF29A11L3EFhka54WSOYuy2CXrj1j9MpPoi7qh
FSUPE2nQXop2tpua11RP30Z99anu1IZfTqqrjWr0W8JG7qOQL9wM2UdJkNswoVfC8L96KoErCTuj
C/xQLL7Mpt5N5YTkvNP2AXxuMUEzrjJTtnMRefjQiTvy/6Dc92iBE+FSwTqg2nMGd/IYD9WDGVXx
OsJvEuY3TI6uHCNdCLMrHr51Gc18K+kv4TCdSp2NQ4miSaorBaY9WUmfcYAKYoX7V2mCew+Wg8ow
HxLsFAB6keocqSWlVUVVLk2no1+ZGHEHNWLW+rJYza9lVL+TpX3KVR0NwOQl5oiwQ/etYvoVk7wA
ZH2+E2LlU5jqh2XMnSGJvwZRuhrLCOh/2IHVeRuyNXqxpH4E7A4tc/YxCai9rHH6kkjTCeSOw4ff
gYXKSZUpm7JM2FmxXtoAMZ4UHbskHoUwJlezRTxadW9lrT2OrALGMtkAp95lEE/bQXWQBNhLJGxJ
43Ajo6TqqvnE3JMlCJKTnbsiUksQlS8zslyqo2RjGFgb+w5kkF7yGYP2arAKEYeah0yhhireurNZ
fVIGvkQ7Nf8qa8UGW3unNCMnVhE0+kLmk5Op813Z1Z+drB4Cbd6VI7rBZCqeaYximZCQ2abMyzqR
umeZfc/qjhRK9vBsXd2YqNFU0J/mVxOMb+pAsgm0lNzGoI6KqDjXmBEE5ZKpHr2k54LvXqYIstmn
QhPHWOwGNRI9MGoQRgjd0IDyhyAJOoU6LoYvJGmwXHQD9eqkotHC7g9BoWduHWkCGu4VW5uoz6lC
lhoBoRr1D2xpBLwDU6DvTTF0+l2pKcuo1HpqBHW2oQq8RWaOEjtQyHhLRCR4VFvgWPxuC9BHGmL/
mqo2CAdP7gjJVuAM3NXlNxAMlHOVFyv4aIreFHy9v9YLmEwR69N/s3cey40rbZq+l9mjAz6BxWzo
KYmkDGU3CKmkgneZ8FffT+r80T3dERMzs584EXVKXkWCyO97LRgH0l7SEfHr8oz0j4Sa059AYdKx
C5NThAuTrbzYFUuE6yJNLyVxGLzYTB4TgopTg1svkUU+sfrjXg7kQVvJgKAzmr7iPPmg22olU0qG
k5Ty9AhQhRZC5OryhmSqniIuRpiD27TDfjBRIrZRvMlKIqYNCSzlNrzqjN4mTYngvCXkxAsUO6ZM
evxP1I6vVFTPdwYvK7tog01atmCy9MgogUTetahqmcqewbPECVtln0R7I3kyWx20RvYNl76WAlLK
Jjza9VKPvCDkz2SgLzYCPccjjrgUN2UaMAPhc+oH7znGOtGOZ9+zPqviT6sDSYIEhkASOmNHVKuq
2bLWi/DGY0YJ266IzYLbtdxZ/SBXBFgxY1jgko67TXCe02+cOTtl4+LIqDU1QrdDSQT4SSIdm3ps
bGkJSlbSaw5ykP3Zuyz9H7NB6jQuNWpE7s+ul1g72yBVdByG62yb4cowHpcGL4wSQBKmQE2cZEjC
q1ATOyT00TdFliAFtpyL7sGeejwnXa42RJsQQx9VLzMonIzjaxMWHlqu9DXvtHV1dC8DN63Qau19
6of3ZuteySGiRjcgSc+XiJDTmMDhbvAeG5XJ45y4rC358IWG59r5uEdcFXPficFVa5tMHqWeggLh
aN+FAnVwQbA1y+SxmyvaEECA0DpyQlB8sezkwqszCEkeUTROrkjcDe9Jndp5FtPaHLdcKZF5J0Nq
1uPOPuRdxYwSBH+rLCQkmXsVeRjVdmgxd7Y1cvTsFQdjc+8iPrUkl2FXxdu+SNXWLLttQohPGpov
DLhUPjYC1wyYCBNI8aevDZs0yuc4F+0xD1nCaPZwLma8fCiv9LmuyWMfdOpp0T6XkVA7x4to2CGU
FyUAHsgy+mx6inpHiybJwQkHUCkkFQXfNh/Yt9sBNSHb+dj/ZGq+mZzye+xwcdsoTBfDf3f96rLE
MUW4zb4dHJrRhuWtUjnJT2H1NAl+KfMhEDV3HlB96Y3Mwx+2GJ+CCggjtEZz23gACtSUrg06iHZs
FS1JymUz+QR7jjzUMWHAcjYRRKU7yiMLbFLqYKHc2uSGgal1tgg5xh/xFAHppBM3bpGxwJl2d1OO
0YMRiSflRBfGAqD/JdwCY6KhzxwqQonSIeuMXTODDMsBFOAhHmdJ0UoowNLJwsbQgQ3Fjf+W87c3
y5MwaXmzGmg/J20eCaq1iC7yYndfztm5KeWHHDuu2OLdY9z1p+kuTXBP0/jaGM0MGCaIjXEQ6uvd
wFm2jDOnrnz1J5jDJPeZucz2R+v+wqRkSwHucva52T/Y0/gKu7gtlbORtrgxwv7vwkMyeO5PMBET
ZTZ8l5HWcq691Pl0IkVHZPmNoWGKccrNCHstu1mLcLyzTexbMuq25eA/SOxvi8LJG+e4ZmJK29SH
EthLavXClOfu0j4495M4GX62iSkxDAmOL65D3701XnSjv5f08lNV43gB4+vwQxGXCGPBsjXdWJyt
qTvuo7S6jctLK6q30Cb40fQf8axuumjvL8ObbYs7nklcsxt7rvZeRjga7g435e7j0IJjEUxBtP3E
ZCJrb1twk5Kd3k/MBdPqwqrTzCen4VaZlshq5+WaquptAujoHFoExXBX+ojFRlTq7pVHbcOr9Jia
ckvEOCx5ePHG/qKfr94A0C2zCz/ybOZr6gAeyC34GBtQrSVDIu737NrTiALdxbYUHSICy5wZU51d
4JKSJScjpa3rxtFtinP74Bf9K1mqPNyKE8B+tH0qLch6zvzlnl69raRPADr7PfMctaqz9kGFD5Xl
n9s5Ocpg3vkJmjTGYiSK3kuKIcX38Hr31amVvUNSknGdKkI2w/Ehy0CqDIGalozjbF8U2ctkTN+w
ipjuiPOhJPLe6ZHoBhRDNMVwmDp56xbwBspwaTbCrNYM7qUlBj3rk++6gHBNWnqFpvQF7BkNN8lx
+FRxH5DTcvHPEV1IhrotqG/dVBOg9ZAdzDAmv9smy3Vh0N+M3B7d/j4mxqfjGjGs+ZS6Fh7E5Ei2
x9XOGLwNZ7d08z5XzSGKjJ2XSzLZYF0aIjKbCVbJ2kQBgQqF1z9FgMBk6q+47e4J94G3wRxGDfu2
TKsnfeFTEP9ZUz6fc6bVw5ncujUZpZSqibeCykRphOci97aqC54h2t/GvKbdBSfCRMMpBYKv1oiJ
zJz/EkiMd6RUDzMv+ZWFvm5VDyN6eavCfxndtYN7tE1JvhRNUW50tUEfGuaXurTPEzF+RFh+Ql+/
qyk4WFkHN26XezH+qVzcOtCeLuFDksHF4I4adMbXYqnvvnSfqcx5Vgm4O2DEd9X51zn30enbWKHa
F3jMj4VZsY8+TC+iSEv9zdvkuaryXe4RFWVWx7Fc1vkM0apju6vsYg57o26vftJvIKmodSu+bBMe
2Heeqjjdpl7/BxjmgLB67vNPaZiPslDvJa96g9KtPsne7GZ8HzuDXF+X/IdcHMiQv1+gYJ0a7ju2
5a7NOYBwZJALQ+tjtuGMOQZ+/Gw7FqmgxO4HwTe/66olNy1RKB/LZxMmzef8bK3yPpuu8Es/0Ryc
29g+qyL/IKl0FYvsUCSk6y/TOfDRnBjVaXHcW+k0P6mukMqHW8/o3xxeVL4PAzWTU5zCmebmQ6HS
96q0yWLFVZ2x4PbcTHiBvXqGR4QyvWyAjY1oV0nanBMRHpwBMsXsxouzNJfRRtW7OGejtICfOS+D
mKi3nAzn8Qq49CQ5U1YLjEhtFat4XrZdzaXN3ZPootVM5nJUkpuFlzl6rLyRpvt1jFZt7fc0Tdd6
+5K0Vt6Yi7jQpIK1wkP8ElZzQglZcIjs8j6K762IcPomIGMZ/EpXpAKVKIT6UQVohWA5Kp0Z9QQp
8RI7Tnxxh+IQdtXVIhNocLCB155DOnm77UwaoDvK78QTEZ9Hb3YQJ4Dwx/abR6XKvpyAgMT8JHyN
xtCWgv2acHb3lM32fWi0X86U0CbR7Ak5vYtgUdWCGjhXHxQOPdblNUwSFPRCvM7BRxQSAuxNf2qj
gUmx7HOn8scIGer0PFrYKPvdINXdqNRb4s7votcZx+FLon2bFU5ZV3V/Zjs9uaDg0CL7xtSJdjbj
lCPr49TZ2G8pIxaihBqD2UAXkyKUGCkHTjFbT8SHZsmyj3JmJO4YW9/haRrx+ooJnxiaGwx9VrVr
GbPIVHiyjBkXsrCeYbdOIbZU1AE37DiH1C1e3IGXPW29fPeF9vKJFkN1qCzJ5Qfw5Ln3zLw/Mx+P
rGAbhjPpFxe/La91IUk/eJjIO1OjfPKpTQgZI2AHgMuTda1T8TKd0p4AUBMr4FvuX/1zqct6MLEC
Jy3VIha4sLSR6ugfWLrWkyi9lD5ZKpTi/pE+H5SSXClJ+myX9q4b8OOupbWcPIsWOUTH7CEJUf5e
cEsrllrrT5rK9rUXWA6S9IeMYPyEpX+t7eahT3YiWWMMKGoKk5CUuP2yycvwy1a6QMDxsHQsnOTE
77HAIYTNQIYnBY24vCC+3me0aTaGwo1M8ocLKGLQ5gwr33QIoQGYya484VmoV4TYbMaJ/CoxXMII
b6TpHqNRXWZDnMjFP8Y0TWSLc3Tfhh4Qe74OS0oFI2EZQX9x0/dYQ5lj/ZONwRdo69Gv4EDxmfqx
+GrDZyiaQxwVP5EbnCjGJODEb4+BqT6XyH+MSgw5fXIMKhCcHqe5BZVjKKopFm6RTZnvgfDWJP1+
VLBpGw+GvCh05tTIQ5n37pYGWGrhK2FsBLTqOqM0jXsQ7qExqUiGBgGYSvtd3zJjNb35ZUu1Vkkr
r6EuftA56zAzW9I3DiHx9hGqiZNHWHnHPHFTGatfTeP/l3/+H+Sflm2axMX97+Wf+59axul/0X3+
62v+pfsMzH8LXNOC9DJt7pOug4RTo3qkzwXev/lm6BJhSeGOL6yAD/2H8PM/hZ6mloe6fuh5gdBS
0P+nsDl8Dug4/0mlO37/z//hofMMff7zCMNzXdvzvf+q8wxtwJ+oDgryOpofZkNyFfAyL+3f0PNv
JsPuVn2YP4My3Jl0r8+6hD1Ihv6mWKzTjCdMJKwRcUArWalhhULXuAe2GR9GI8MOg6c6kqG9shS1
75CmWBqMczAqndJP+GJDR7xeujYOrfELtg3TN8LbzBnSXZFQwVZnLq2klM0jshxWli6gn3QVvUxw
F+ty+qKkpn7UhfWLmpOtwxpR2m8j8FvnId1TWYYtpfbuGwPtX59rO6+jTkYJ7yENIkf4yoEm2Azh
D2qyYigNFiT7mzB7QJkFk3N+SMwU3iS3z2wfH8CQFd+Q2FbqvAi7MD9Buu4jhHorpaqbMiSJdYFI
zjO62Jo6IAkatVfui7VgEw/mcSQ41mM6ZRzZZEnyNFDaRApPwpoPASjT4E9YmhskK8nWHCKa4dj8
V0NLLp6XeY9Z3vLrNs99R27Dkt/W1bKQtDOQ3wvWtpQz7R0NObhUlJCuF/fjhni+B8Off9yC2IvY
x0XJqlfCcpBimoKIQ9uzExbNeIQ0hZte2XOBE44SlqXFMYM1lMfq3qyXF7DMTLf9EupD3oUV18MW
pJpSa7Oj/YYatl4Sd8AZT3E3xaRzh46Vet1vKnjOMjf+2kPE6HxTmxQk2kSdLt6f0I4ORVW9VjF2
dEJW4t77k3OCrI2uuVDiuYkWeS/67jUq3bsGLjIl9QyfNiBCFihJtLxPgkL/sBgzDskyeBw7993o
zbVLcpvj3oEJfjc0yqJteaX27262F9rlRXDwlUPXT2iz6brMyaOubEK8Ncu9Mac/XTHvApG4XAr5
o+0039EQ7l1CyYe2REs7L4e6Lm+6Cgv4BO9L+aatD3G86oEVbroCICQYdMwNbBk2tycvor7BnP84
HsAki/2UmOHWYTy0CDem3ZRHvUD4uhNWd1KNSxwQC9UqGotTEwA8E4hKJFbl2TuFPoYcpPkR/rjc
pSpKTr2ZHd0chhBGKujQGnFjKbH23nYMNbddOl2ngRYRg9geR9HWQj9AdPTC6G3p6JMMZtTPJL4U
Lad6kBnubWBPpwFOY50aKA4yKKpF0AnpxKyktFkx9Sc2vVg9yxJPZhuRt6z6PtyaPZfvHKmrCjgE
k6SdN1U/fljrOYoraLyWE43JTiR+fSKM76My4vBIKdNzNjksaHDu0qGEYVyWu8xI7+qaa3eiUWaP
dvsd0r0En5J3VefOOxUhczPGed257qXO6d8VIywhlALLXWogKk+SXS/UwxCk5sH6NhBDHrs89jaW
PZFQl2KbqklyCdl7bqtO/6MbdsEqG3fWPAwwyO0hphblYKBjBzkHH7EsY2P2KljbyRiv3RwamnDf
5UoPBpdR8gUkjAYPagJCNb+QAcYyRrKOFF7zICzie5qJuKuMWik6mEjaqKN254u33Aits9fQVk9d
F6nv5Ll58R/V5cM+qu2XUaY+TCEPbNKTBtLGvbviVRHqtGhSgujH3ZVAnnMJLNoPqKC6OEBjYzfv
RS+8nWu4oM3ULMnaXi/THwja9Ar4u0Eng214HMhJsEhgd3Evbr3A0m3g4m4kFW7lU0REWROSTyO/
NcTt0DblrlyorWOvaC1/2DZDeMq6QfDVBP5FuiZqNN01ZW20UuT+C3phsSm50QwAtitl57upS+Rj
HVvHmE7UrdmQJxSOPqkkvrhFgg5k3CTtxScBS8XVMy2K0Y4Y972D+v+2nkE2kvSDA7SE04oeU8Qd
tiWmB5N+lmRxQuoUJnk3ukqsMF6RurRU5UtX0WJkTqdscseLFXCgBGH0p8wMfr7MN6SRoc5IvowM
umxQlHr4niTUyrKebZW9lBLYQFUpVnB3gl8Eog+ROGxL1p2Ay8D2B5ZhcvtCx7MOXjrMm2RAZ628
gNyJub8Npphm+ijq6BsBRUuTdwMNH2klwU0ym+4uHNoemCEoSQ6Z3hPR12dLxC8DWkfkNNjAJY1D
TUakhIe9a9PZxqO3EBUkY/Nihe1jMqb9Gq3n+ObaajlTp/c41B6mzY5f1UqIPnJQcWysQEKeqHR5
rg1kXG053U55QMvz1Jb7BiN0nS2QDukwvSWNdeJAIy1NOunN3NxX9VJsqdHBoN5G6tYn21rhYIBk
0llDQ6UuJIrYUZVzJ0VjXEX1uci8T2je9Agnv+2dTr57IzXYSWWZG2fm+avm8a6PVXKhhPdsxw3L
rUflhfLqL84a/3URGqO4Ft0w3VL6U20rO3waKgZgO5Cv+VL8GRyCpqmSFhuupcMSLDsffaW94KoI
S8QkpvhWNTur6/tvWWKHK6DU8xhiJh1v/G4Z9okTUgVOIC2ztMvGNBPc1aOlMIZH2AmKkorwAh86
bJxwyvaA/+QrchgXxNSeKbw4JWUbkiTo2kwi89nUJRqUTBpXkxc06dHdO/qvfOe2ZrWXcGgbM5gd
HtiYziA8apuQPD+EDAmFvjne4r6hxtlrqnBTQijcgFrB4pFXllF/OMlx79fGPuKqOsqFM3DAE3LG
MXhoB3lsQZobqqXpYQL4ntKI6eT9t2otr5t3Myz6s63/mM32MyCY3iJDsambzWDnxBHwom1KBHq+
K5M1PmQS/yLFWhM0VD7WyOfr0J7WS1OiwLOyjxyhIN2atT6XCio/gx6uLgTGdfJEEtUNihQt3C1J
Syb4SiWvsXzpoeq6jznsamhaEB0p2mss7PAx627DxEHdLEW5r2sGCTuxyGbIF7Ue56I7NH6cX9xy
P/uCFscqZpCb0M9HjCKmScPFkA0obyfjxi7rk+WSlCYFaGNei88kJmjSSvRznBfNbUugAWbuKCZj
2LXp+LRx/m6F2VjQnsUP41CIrbd1N2YeRKtc8mAsmcWhudivoDvDtnO8buMYBlGVHS8V195ICUTZ
EbCLIp6Uz3b4a4O6WeIwqCp5c8vJ2vslOSLNsDBj1Xgbooi4p9TDVMxcGQEAMGfbePN3vd3ITV6p
P1ngxIiN4L3gpndjOR9SdsO298ZTMZ4Dy59vaX8NHvQlQ2mD9zANj2NL01u75GQ9+J0N56k10hFl
0VxsRImmiJxsFO/zUDz2Dh6phOkWriM+TYJR356gthu/YFkVBn3adUoupNg1c1Xdyyrb5IF6QJ+n
7qGE6osOg12sngyixblCYVxzmrrhTBo6xSycYG4ipoNVOMBgIQF4ddGFW0tIuDF+t73vI/hQPbFp
UjRflAvmt5NPO/OY8mmeY+O+SPJtU9n2JfQ/SpQbm6ixiwOyKIR/bLzUEd7NbMCeXoU7vRRnej3O
2ZMDvTAbM4f00C8WnGvlbpuGo4C6qBsLv0GtV+6B3ZtmkLWll/GFrTzGFDDoNd3TC3tYHSdGF4M9
vqJwJ6+GT79WR0Mv+v0cnSCofrCUEDv60lrhl0DXhUB939v2EXXZVwRukIAfeOl7CJowgyosA+vG
iww9UmI/h9Q7GnG3n8AhUi88MZteDI1PgFOgSbzgssH2b25igWOtA9FwGCJ6lCMBsKGc1Y6s/X0H
AtKChBiLBKNGLQRC4oGUGBoyMTV4YoKiWKApLqiKo+GVQIgvD7wliLu7STVPfCKM9JDsGpCZAISG
k7bDaPczaOimmNVrpGA+emToCQ0HeTvu7Y5cGYRYRGv11qnZoEV80Z9kN/lz4IWHacZsnY2PrUsU
h4aRKvCkGlxJaYAp1VBTCuZk6Rg6MCiyzYnGFH97sCkEYPjC6F7ToNUAejWAYjUFQpTF3QWyeerq
+HWUD3FIhxDYF/yCR9GcASK2gIy1IGS+e680YKZ/YAuCZoGkTSBqEx/3NMSWgbW1YG7657JQr3JL
nUYwOQhkauvdJ82JgvSRdqLhu0ADeeYvpAe2Z4DxlaMv19SH6xfIyYdZRfG+8ef0VqTpsa5pnkvi
aj03JGiAH7J6HGNnQiihocUFjNEDa1zAHEsNPhKTkP6CkaCShJFuu8p6n0ArR1DLqQfiaz/pTn4m
DghcU2iAE0pvN4N4GiCfS/DhgoPCj8MQlwjq00d6Az+UO50NpusU/DQBR3XBUxtVfzmzeT/YNjQ1
Awuwa6ABWBsktgKR9TU0a4DRijg/+WC2iO6O5fBUaiSXEYeBfhtoiHcE620ssSVJ+eqBASeXRgPC
C8iwoSFiQ4PFBPGwkRXr2ABGzjSgnGpo2cu6XSTvDRBnFXGlNDbjoYkNoBNeS8RTSBSPx0wpNGjN
pnfrxhYwNvFygNrG4wDCbYB0tz3pLiDfMbeIHiQ8ARFvQMZNEHJaRHgwwMzLYL4GaOtRf9/4eb/L
OiRvvXceq043klzMdr7Aapa0thmHLmjPLei8xRrmg9b7oPZAA68DKL7h2yTReMD6rnODMuO9B+8n
Y0ho+F/AA2Se++jDCyj4AW5C62Eg9QLewIU/COERyKc48y+9czmlJ0+XYJcfpGacDfgHDx4in64S
VqKFzFHKvomX585Uewl3wXxHfCspeZrTgNsI4TgMuI4UziOE+6h7rrTBQvLd7rIy4hHgTC1gSyS4
fkzZXFzlwToC+h7gVfQtkwTqnYJvUfAufpB8mt3Gh43JYGVq2Bncv09lrW7nsf4yHQ8yAvpzUFdU
j0leXEI4HlNEaBhYt8ryGGAPquGCWBgpqVF/LTgiX3NFBBTCHAkYpJgb3AKjVMMsSRimTlNNC5zT
APdEK/x3CBcVd4QjEdBVRwjN4aoyasL9kSbXcm9qKktfLLGXvddwXF3A8Ja4NF3TaFCSIBXhx4ES
c+DGJBzZ1MYnt25uG02eTWMoCRHgZU/kMtXQUGzW/NfWlJuAe6s0CZfDxoHkbxrYuQ6WrtRsHazd
xDBRNd7bCJvHPQ3z0nBGQrltivcezq/iOYnC/Kmvk20GJzhrcjCCJexhCw1YwxL2kBsGQVOGhXuR
+BD4RbwG9z58Y1kme+W0BxMeMmOxcOAlKX58yuApM/jK2J5PPfxlAo/p9fcTrGa18CtqnQErkW3o
2+JBDO02yVswBFhRw/0QZ4DGS6AJU8AxhFKaRJ3Tl1STqo2mV3N4VgnfCpt4STUBy8K78TQlOzMt
tXC0liZrXVjblrtrqWlcDz4XPcw3juuXRhO9cQDlm2vylwrsWZPBLayw5NiEJWpOs7RvWtPZ1ZZ4
WRqu6plQVETwOwnDXMM0d+FDA++cw4/RZ4joVjfcw0znMNSL69J5juZ2Nh/HENDJIXfcl6/hVD+0
muL24LqVJr0xzTQoVCHCDRjx2DiAyJEdiItME+amps4nTaLTcvphwapj/lvg2Ku0uJRdefTh3i34
t0qXyHjlerbwf+SsRhOeGx0eWT9XMPgYAe56GP0ZZj+D4cfYcc1g/F1N/bfzqdFSgJHGdUzdWboq
tZgJvcCMbqDUg14b4cBgDcQ2g0Bt5aMzsGnSAs7ZELnooEJoy+4NxcU00So6uY+eM95LNAtJeTFQ
MGQoGWy2PxNlw4zCQaJ06J03C91Djf5BcY046CEwi91kiXwzh+xKzCaaCdjMzYCGAujxTE4JL3vU
FZ1WWaC2gCyFkIM/RIZL8y0iLP/B0/IM/b0qc75LQCkqLeDAdPVg+5tS1N8yxjXi/F74AtUHgxPP
CjKQET2IyUYbR/1fhU6kQi+SL/XWDufX3BoJd3X2PQcFRPZkD9sAtUmsZSezbVGitLzKtqJTednC
cjPiDHjxEKy0Wrrio2HJ0LIINC36+Wr7+n3wh5fQ7j5KVZw7bL/ELu17rblEGaMlMtRU2pzH8lTN
3wUamhQtTYemBgNBSiGjltmgt4m08MbVEpxIi3GYEak6czaJlulg3dlCLDHRo+CJDfFUoejBm3cT
aIlPpsU+pK8/dfJpIRRUS4EKlCS2FgfZqITyX7lQulNaPqS0kMjTkqJKi4skKiPeEZNntQNQQeWG
DinSgqRQS5NY0J8yFxXVeGFzZWDCihKI+aFYjgJlE1Wo3K7QOkktehJ1s6d9b+uhhiJ/673T8qgJ
ndSMXirXuqn+J26RUcnhpdCyKkcLrFqUVqOWXE1afNVqGRYW4VsZgSv0QUU+Mlv9RsThxvXtc49c
04Luu6/VcKq5lm8KjwU9R4Is0iG4cYk2N8rUPIE6M9WhKhuRlwmtM6sRnNVaeQYZ/7fQWrQEUZrS
6rRe69QW7p++Vq55SNhcrWXrtKotRGgB46uZelb4Xa7Vb6HWwfVaETchjWMDWAWbQevlQq2cs5DQ
TVpLR3E4+f7I63qts1MI7tgIvhatwGu1Fg/14mOm1XlC6/QcrdiztXbPQsSXIeaLtKpvRN7nI/NT
ZHog5DZeWq0AVEgBFySBLtLASGsEPa0WdLRuMOlQEGZaSwiBh2bEtpibERqmCA4trTz0tbguHxWF
eUWIfUO82nXk7NJqwsRMnozrv3mGw/jDqpdqrWOkVY9u+4g6qKeAPes2tpZOxnSSl1pMKRX7VGBX
2JQaSVdvEO7bVvEIpfMOmL07I+QW4SZElSm1PLMu/kAyfMrxDNO6ptn3WWoxZ4WqsxI8hYg8TS33
pOKYDXnvaBkogSBMQprDiUOW8Qq1KKBBvhZaQBrX2WeiJaUz2lJPi0xJP3MpaUR4mqFAdbQUNTYI
ktLi1OxXpqoFq6GWrkZZ9OGNjKc00iC/U9LbJ4Kdc+JScnIXYYePpHoYiA3ypnhFyEF569X5U9EX
P+j8Dk0Rql3o8+tRZsahhkIapTDWVo67Vxpm2QDIQi2cZwN1ca1lxil6Y6WvZKklyF1AAsZsERde
1AH8fNCR2OoDblQEpUqxQ5Zk03iPrDnieCr7ZMOmSmiCrmO+zzLnOln1S0Iur3svUUgLlNJkr21z
i0vW0yJqhZqa4u7vxd37aKx9Lbautex6cY8LKmyYeSqq8TFpefashdr5VL00WrptoOHu0XI3aLo5
4k6mFnlbWu7typHIZCVPtUUlvfPHovjOvV+C5qtEK46kGU28lo8H6MjzSKFPqWmI72hp1FLzuLEW
XAaEGFrOd6Hl6FS0okdBoY4AGLV6ETTbCvW6iYrdRc1O2xpt4fmhROU+QTq4hoHRQlwHd3iPUMMn
qOIX1PEuKnnqup8jLZu3DevIkU3zMYr6UUvrIQwxZKO1R3PPWgV1hQrfR41P5AVUkRbomyj1LRT7
Acr9EQX/iJLfHNFbzC1Z2s6XLedTpiX/Edp/c/IOOV4ABzd9LwibxiNg4hUw8QwY9avzayHg5FXa
VODySgaSRg2jDQdcjQn+A/6xK0sbElqcCR6nYqatChmeBYF3QeFh8PAyAIKsErwNkFyvPmjhavGn
nySRDymo3xg8wqFgiY52piEpE1nkUzwVV7ukjCCKmDyShxpXhaftFSM+CxDmgS0RCx54dUWxHMo4
w7+ZtT0j9+URcPrbx7eRTzF1oNNGoCmS4UiMs2+fSIj7jJnv1y7ejzEf9xMBsDEBNKwRxwmPSIFX
xIu6N9P0Lp0h+21SFk9xus797HuufuIMQKNibnQ74HQ8KKK0Tkbok9aNAUObVLD2n6UVhvxD5gNd
0p+WNrSoWZgkcPSbRptd/CF4UikuYdF8OhOrVmguzDEFF90y6YvzFI/DvKZL9zY0LUoQm+bHSIn0
g1OUuG3cOnlIO/EeDuFz5Bf75deWU6foa0eGEam2k1HeB9rCU8ruJW6hFDPspc/UY18ybfgJZYJ+
mYjFfqp/qDg6WlN1T0f9NrU6WFmXUoXOwhsR0l5taEuR66tkQ9jLcPP7Ryjz8Z+//b5p6Df/2/v+
25v/7ct+v+Kf75eqfT47UE9lwCjqP6VZbe1MFCsr2Q4CByjdO6HOS6zgCqCYl8eKTh4MMUF1Y/9H
kOfvm/+375sgT9BgAYvgVsuP3UAk45ws/gZZABl0v/U2Okr0N0/0981QiO4olmdp9kN3m+mw0cKs
+QbBJMiGSdComVFDU0YaEPn4WwbkTlgstIqxumlKQZbjPxVBnXVB4zLtoiDlpvzbNfT7x2+66T9/
I9O09jHoOEXY7c0GHYzX8/v+/pr//DXXP+X37WYmVmcEshANbT6McPJmiuv/Nczy932/sZa/HxBB
PPwr+vL3ncoiBFMUebHmvBjXtRvUJpgl72yqF3caOhhNEjlh0IjldG0ONnNEYZAnBEditKCdhL/9
5x+/7yuN1jiG/VfQDPeRMX4XJJUefVlvcLTnd0EMHCec9GuBvjk7IsdD01EDmo6UH7uHHMfmqgR8
K0xucYECq7LHn5wwALZU/gjYe8g3bW8b6vI2YWhs54XbpOPRyFxOUpK8bkXHOKguQ9rMN9KdDxbl
Lq4/D+dcklAvPDGt6Yx+n7xmYxFO0bAtk5BCPjti7puBJSBbvPosEISvbTWQwVLTJB/7lIbnf03M
1M4UuDdhP864PJfHIBvR87sR4cGEvJpz+yWzpD0MVZSzW68yNVZnhePj3Ln4aaLJv4VlQHEkxbb2
hqNoidGfFA05i02lu0F00wpTK/0IMJfMpIKjKjDUuZ7LjV9ScesWtnk0RvPBGS11Hjx5svBR3yy1
f2xsWqeZw1fPNF4XJzMmJqrqnPNgO8557mJe/Q4dVIZ/WZzmryjzdMuX9OfSowSqck8yTf09F/Z9
2k3BUVhOdJfb2srmbCJj+rBwB62Dxv5RdleiGGd+XyBfeozPgv9nwUQETT3zqOY0c2Ba4E4dqs9x
ollkdOrqYqgFs0H6t+494k7kQuc36GI2mPm283lWPBUx4poYc/K8rJB2ivJsGlfYpenkLbHcJE0B
pQLcVi3WtBss8iLYz8WpAJE+gZHiMKse7bglvblu5ztMboH51wEiWKDYUAiHzqqyF7yhONA2MwcT
oyo651wbFsAByq3V6ESUcj5bE4RwFc53qf5N4J4M2DnGG8ukpToSQb+fUBWf637qCEgoJSdRWJzz
wX7jvDMPwHRXBhBMoDyJOoPSxAY/lXByfFZScWWRDOJsf9/3z4d/P4KxMtlMfc0Dc7ukSD0dqnvG
8tUJg++eDp26pBQbK/KTS/5B5spzlPh0x0XP07RWxvTpt86P2WfXuYxPeYmJFx/mOFE01sUlcUTW
C2k57cr4d/bOo7lxJNrS/+WtBx2ZSCTM4m3oPSWVVG6DUDl47/Hr5wO7p6unI8a8/dsgSKrVRZEA
Mu+953zHK7865kD7ZqYrW80vw9x35yxVG8sQJM2wU5T2cCkYwBxQDldVeipVdGly9nlxtetCHGiR
qkFUBfEqEr0mA7P/ZBXmoU/aZpMKs4T822CBIJvZ9tmnEtD8UgXpCMk3tNa5C1fCkv2rx1pljO7z
EAXMk4bpqZJNSUPrRHm7UiMcJLfVH0GRXd0JE6dhsU2l8BR28yQzpDOyPqUHRttsS4gn8jV4hCFu
LLTC5T1zri1j1B7Vs2cyS0miD2Xkb9KOtlXv4LZTedKuaH5/Hyo2YU4mvnZluc+A6+EmUv3GgFnv
Eqntz+qXprZD7Wxl4AvGFz/izj/h7o91APaFvYO0n3wCi9eejnaGWYznIZnd9Zj1nztbvVjzyxxy
2oR18IQHP73EHpqNdPTXYGdWZU/EdQQ7vDRumIVGboQLg4d4iao3Pvklk1czzJntIkCs9fzu+1xO
SV+/uNKCJ/Wi9Y07PrgU4khiJ3+b6mxjTOpSoc7eAgx8BoB0xEj83ZJPQx9ONMmZWeCZ/pqj+EgK
e9pNzmKaGn/mZeEdayYkT8YYOpuyY6QmTPMsySO2g/IwB7h4NXUeGpD4Ps8CnMfAx5BOhH+bFxGz
oyTIrGMQNuaSlKfWIwokL9dyBH6tKHJUJDkpIRLrEtZ4GA0Yh84Ou7hN1Igcp0OCW38kSUxl1U8n
sL45xAKvOmaVolP0JGPvA7iX8RBquPx1ruW5Ct77UJqfOk3DRTenzHEQFncjoK7E+CSNW8X+rCxQ
oFh19SOtJLfp/oSS95eU3PfBVLFBTJ88Nme92VMZB2jFjEiuHJ/knIIC2ggT7NqswGEzn5atZKPE
edKM7EwngjVWEzJej3QisFy/xyCz6G7mnDeassxjQh78cBs7Pzt5jlSN4ocAJ1XcR9oJK3NyDw7w
pQPVbg7irnxDMfWtt+KfcfdDWciPe3PyN/YcHLjvWk8ZH1amaerBENyNVPzMA8Y3t4ymTepNDr2z
tt29C513xAEFu9a25u1UecW6bce7DMduW9kMH2HolJskUajp30NDzTtNRcnXfS8Dqb/4Wv6swvmO
wt885nbtbmEkrXMm9Ks69MR2HgTXdkuv0DbZNtP0CCcIeQn6Q+I8fMwoqgQGFZIYNfjNuMlmzi47
qJ5TSs+tYdYsvz7zmdqZFhrcd7OHGWek86sxw5YKzfAUSHLLizbaB0J+CDV7ZjPLxzXann7tdBXx
MBb7tzT/ORrJQMLTRDnMnY2Wrn2NNRKdwr+QBUzCfYnyjRBP/LO1xewM7RfspK1j1l+7SXh7u6yf
acviIHDlPWIoVevwJU38aKWYVGw9Ebwwsz7QGXJvgUM0SdOW4ggGnbCVqcsOXsnGxdUGgZNpQaY1
yBalul92NX/Mhrzn/22ftG1eOn+KP6bdHaLKj2DsXyu0B2zU6k0/CH9b+ziXYv+JLou7q4KK7nM7
rbnbWPuevfHKD+S32lhcS3KpFir7Z0EHeMWmFNQOZIJReD+gsMXrvgNjlyTiu1+B8VdOebByy11F
LRrHLKU94VNSRxhldnApE/6ydd169XZypX82gp954yCvcwkKZTBmnjHnlDvgWdjnQsO9wnNyCZox
NnKAOyNmH5plFpHpgFWYUbEyDsJpuk0AeokACzHAGKNXA/+dLczVRJh0ioP+Rvcl3esOnY4AJ72t
quRb2sHMsLCkY8VEytXPZZrvMtxVG4ITQToS7Yb0IMhOA6B4eEfnP19ZXp7rpQoIXxG6A/gWXbf2
FzqIXVcsVUHZjLuurj79+RTNyb62iGCe/MHaUWQzXFw2f1PAxAJz0eORTRP50GvolTr0T1HqIeF8
PJxrGs5ZGmQblcuP+Qw9/PH64+D0frGL8+4zz9qDGEI0GiI9NwvnPlweRS6lS5up40Q/lUswPwqi
UM9l0xQbQPjekmtEad/apMeYjl1uzW6yVo5mLuyM89cpC3NuWxU5UXV2xukbb/mCLiV//bleDpXh
Dzus4J8eLyWh669RlmCAbrWVHIcmi44VoQ92Y3oH4kZ3pmM258ehH3x4kyWmTcfrDqbdoJGvSUbx
81ichtTSRKAF8SYdwWAFfQxYSO8DvvHF7IUMK+c/iONswIMYlOe074oz2hLwGNwCOa+zbzIg2zFP
kkMXYUOsR4aL2YhWpFqYViJpzsgdxaarkQpkEaePFijxomCMziooIt5j/J2ylfMBFel5oDxZ41Wr
1jEpXqkcaZjYYORLayK+Q5bluRUdio7S3EulQDLNCzWzL8mMo7vg0XnsqjNOTHdftMGljdkddVlQ
n3MNak42wXJ3CRiEPF6EsQd2sqMJHnk5lbtTb90cjowzhefEtejtPP7BiI4bIJdiVAWMXj6EYGRg
0DXRtSKA9VhHYvN47zHtJyJz+CvaiLW1i5fssam+534WPdc9V5qsv5uBmI8eM9/UjHBa9c4RiNy4
E9UAywvUWFWynzHm7t5mvIFIjJ9NRvAbHIqXMm9wmoveXpbtr5VNB6yBro4ihe3cZNrvfNC7eejS
K2PtcgN4qkAnFBgapZRLN8keCfLzgwZf9jAilRg2UY1f13q2XgglZebnVfsotL+qnsCkDCG0AYQ0
K5Fc9jMhyWZDwxzb7q//tkPkbdRO/w87hGlpW/7f7BD3+mdQ5P+kYP/1K3+5IaS0/7Bs2xPKdm1t
KgtzxV9uCGlaf+BG0LYj5J+M7L/dEJb9h2nzM08p03S08ngPTYG16T//w5J/MC5AAqEAaOOSEN5/
xR4hPZs38E97hNDoZOiRmVqYSrvC/BcGO2m6ORk6L3rK/a+MsUigXsI27BQEbDNMh4n4V7/oPoaq
8k+zB+bNAjzrjtGPQIREFEYW3u9Hc+jvg7s0W/xYXUZbS25Z6ilakoYfh1ol57Yi5jd2lniJRwj8
2JbOTo7GNQ0QQTwOhdPRoMxQ8rTFYomF/GJLWWzbUA3kHdn23h5nyHhB6OyQKJBv1oDXYdB29pX1
PU4NH0FF2u5a5X3MXZIZZr2ubN95sr1NHVDhoDYmAcjNjn5rUWS67sVssqvukvqY9+obvNlT6c/G
ObAGm7ndgOFNLtR/tI3Z6cG5fzzi/kKSujnS6u6DTVXYd9XnJZJqTQ0qEBaHTHb7pvnhj/53ESoM
J6k7bSnpUI9kNmQ5d5SwmFgFa7/b5XLQNFQ4eP2oTip9H5b7IvwMsakXIE3AX2PQ5F0SpvHNk/W8
NM0eTx+P6JK9jkmb8JXxHeSBjQwEXOxDp09jud3M3VSu8l5ufmcPQOG0D9PM2DxxAySGSxaA4F8D
zlKm235oo21QpK8DtObHcjpNEI4m5gykhSTOCTG8BtJowiMgQc6wlhsohnVjohcHWQHfRkgYcy9g
sMrebjaDIVmW6I1FxNkEvtvsc71EqMOvwVDe2aj1Sbk4U+6ZGyepIB2xGwPX7Ozpe8qj8gj4Xr6E
x0f/r2/i97dTRAkQ1rr7payc5t3kH6RHvYZSrsTTkXenx2EcLVaTQv8UTgEPqRuaE7PNet8tDTx7
uRgej34fRiNsaHcW/t6a9E7xz58eh8cf9K+n0RKCU7M/g2otvVVolDau4o6olz8fzqP5NCwdv0ia
X6ylsTePpAo9Hv1+KpfXZofMb+jw68c3XSx5RI9Hvw+Pk+HxdJ4Y9ktN8PDjsnxcjM4jQj5c2pWP
Fx9nxxDrzyqDZ/M7WOLx+T0Ov19ToSOODBaGJUIiWC7kdJ7oo6ql6SuXw+Mn6Tz4G7eEShctbdnk
7wMQbd7t0sfNokeuTMKURkOO2UJHKk94IpbkJKcvT/94niY7e2qfraYZoMMsiVOUMWxaagYHYBxo
uhbk2BnIr7KknU+UDTPCNw6Pp48DaSYIjYKSYkh/iWV2kFCOSkTWh6Bs1cYdQWl4potDapwS5uBk
05CVk8NNQEFzrgf/k1uM9K/gRAKTNU6uUq8T4qvdAACNWNvlTVnwWyNMyMvF9nhBLjfBx0H9/ejx
1GsKxls18owlgmhafsFkSr/P4ujKArEwUuQxQTN6tjMiMQ1hBOBkgIyHTP5OwjAQvIIN383W+DnK
ag+eeRii+UKi5CcSV3nKTEBx6EOPKCku+J0f6s9l04LHc6xXN1bZ7vEWq+WWFWaMQ0aYV/BKuZYe
P+gj5pyfHYFABWY8tFs50MGaWgbWUjSoH4AqoKgtBouA0r65IQH71gIxwlM+DCvRX6KA/cmy0tFP
8X9EnkyPoGblDjHIxvTrD6krokOQdB+FRdS6O6i1mXvvWSn1Zh6yZ2/XeXV6ijJxGbIo3eUV/0UV
tTBwi3nTDaDjGygfpevke3ccv4zDvJFj8iWw6JaoEaUDs4sZfcwMa2o5FcbxruoEEQSAOn+SPvD0
DBFR190iswh2RezSMM47exX1TD8C/jrsJSVpvJMdbHKzvydhDpJ/zrhF9NFlwXXPFB86yK4dCDja
a/OZOexmYVoep9Ykj3z84IaNXA+wYVYic2i7xJ25ZVi8w+g4Hio9nB9ZX4vriTD4kNFSMn0ca6S+
U2zUG0LmfyQgxBbl+XdDBNZpXnSJyiUCEA3lTC/q2XcBmJte/xbNVbIv4+lu0O04kpfW7yL6PcyP
pwH7UHhXKlZnB37NEclcu4oZGKRzuAZZjxjfT/ZM5+lVmVZLSjDNr5q2bIHQG8xKU+F5Ak2OvpbU
CYAZm2C4QxU2t9qqWtw5yXqEmrem8U65qyNYZKoz1mnsSu7hDJdrSyEAU4iO3Sz5OcmZ7Fhveu3S
6Z7W9vCaWsrczmRbtIVytmPRqp0gfXOyRQ/MxqQEihFf0q434AqnT+2MVpEvfjybeWLcRoyQs4L3
PKX2DaE+W2+/7PBmEA6ITnKbICjbScyMiOuC3TAjelMgH0Ib+deEXF61rtjNkO8MLA23zkY1Hwxg
B0kToyGuk/HDENdAiKxu2gSZx84cVbCLbn2TUZ6wiojqW2qj8Zwl7ytSXbrDNmWuXVd9GlxUxeeC
on015+axCPuNENGPJAjpw2Q+THnHuHbYDOQEmK9nPT+0IxdQn8O5gJMPVWFwNn1ZySNw9kUShvUh
saHhd9MPx5riVW9Kgs2RmlvzDyD0T07mP+elc01SPlNbFF9br/niVsgSRu864OOzFiV8Ylb1KYyD
26BC92Cm+JqWSzVMuDrDMETS7neXJpP6bXYAiEyw80wdGDjEy7dkio+dhrZZM/u0LQSUqcC1F8fV
ZgiZVnVW+LGwve+pGbOciEBuXKGNG9nMXVbEe2eyuSYlUA3Q2elWL5nR3dQ9ebNpbHtsuOwMUEbm
dJOS1Icim2qGaMfQlp+GRpi0Qawvo81C49A4sse3Nkpn5IHWr6R29HNevyLCwzwJVM8J2uSIOQtg
rJWToFv0vN3YPyCfxp+gk2xbknsHDeGJTsgH3uhTFAXdujGG6horIJJTcGT6+TOe1Oe5DBhyVOKi
hO9uLdHX60AR0olOs5PsLXubpmKb0W2rM2FcM2z4KzeNzkJVv/DFooLBKbYrUiJWY2nQd1UhW1qz
2ta1823U/j02vIqmUXWN/DneFn1oQ1+QF8CNN0V3dd3lybPpELkhUgRtfftKhDJSdkAUUX0ObRqv
C8Y60MV4BEeJelE2M6cKcvPaRXjFrR+OgVtJnJ81O7Cx+UQ7nP7qPSoY9tk2pNzJmiRW0XSvEvIW
XK3etf4KiMdHPEVfVIdIoeBqbtuKnM8MsiyqcsBFFuN+yc47b771KIB2zmy8z0iewg6NX0Azqput
aJMydkAt9Cl0Kdc7vJyn2fI3ZTh0h64UZ2NMUDth394mRvUjBwR35IPAJBffSw2LpzRqxCBgII01
PBR9TZEd23PJcmQg/zAS5DYDAHEkYJhb+hF3jUIRarJinyc5IAn0majJIliX3VPtVthlsE5uaNny
wU7zekDDBDeS/B8niilzRE/CSLHzGRqewkFR/Otlf/J4/nj0mK4+ng44iBqQ2ofHZPpxYG9a/jmo
fjxlSURs3wAtRFO56rM83nKAibPwn+NlE/U4DMve6F9PGWXpYzCecpP9nmI1gbo6fVCqZgwblzTJ
hwZdfue4m7JCfvEYZ5eIN6iSmJI0TOX2KAfexjx9U4WYdsSGTNsqATRaybLedWn4HcVMcwJY15xm
g+C/xyEeR3bALtugQ863lFVZc3Is3ORmE9ETCpEKPqIq0yWvUuo+oQsRXWqL2TMpju9JYExbZWbH
CF4d/T1ermW0xgfVH4BzMmsgBsEOZjg9yyES2I00AGtOL1ISSYn6MaVzQ2fHIhBBRtiOelIilvn3
78NjhG4GmbOUdVd7KX8eh3LZD2dLWOSCAVgFS2bnX4NyWLHbx3Mv9RmyZM4SfAkg9XeGpVriO+Nl
V/74iUTUcIL6uOzsBxzLYjGNVSfuXaFYCzaG3bBPmYjdpkacfXgWH7QqPvpp0h9YRYiuH0VwDfrq
SpCF9WoFgH6V+2RkBSd3IQ0mv9GPLlTJvhoK5zw1XbGj60Ofr42R5iwH0hEAl9mwGWnvnYwhE1tZ
Ux/NYefBF+mlsQ998TXK2T5J+zsju3JrTT0kgsjRKIk5RVAyVftpyOy77OkQ5uwXiCF97wpLg1zy
T2kYBbcc6fa6zxC6JUDo2bcNza6pzfeRkssZmuLlwtJQfjAYgGVG/Um2cfBquwY2mRKMP9U4yDid
67fetxNKYKzeVv9rSv3i2pKDuWrSkkT2pekqlGltLU2EOyy4+h7S2rsPNlOZURQdoyR95swD8xhy
y7QjmXNVFohAIlpnDELD8Yrm9nlMmyu5jje+CO9A8mP8ZMmfqqmTmwUdMp/xcIQlhPQ8BjjDEo+7
xsbP2zjFrvEmnMXMZu6YQDFA2/66TySCKsJTn7Nuod2O1bUfMup/S8OWGzCRl5VZrTuHuZuYM5ry
WU1wiYtgi2GvN0WY8wpM5WXUs56PUXxt7NDd0Ur/qSeaBl7g7x1kIHN7bRs1Yx/CwRO5xVmlA2xU
g0oGM+nN0ooBrMctOPA4l9nfr8tGzGfuCsemd8Xr5KCp0yn+K3xaPypzTnexyfzRGPwdoUl0/qsw
2kxQJZmMT0+D53x2XOsp7EYJpAHJ/qD1cwwdeecm43vtBV+NfEJBNlX9LSfLNXdy46qF8vdeZ/2I
2jndF5Zg4r6g8pQYWQ81gyN2LXu2DzccRClN2p79HP1f0RbbyaFHPSikKDLhThVzcaHkBp2M2A3F
850W3EVPnXVDjXYWXTJhps6+t4S/bSePmJ8Q+fENon2whtk7PidVkB96Fmmc21uq5unijOZJsKPY
9jmYibkm+aJOP09uTHlS8L2meow3YWfR6kawvglhwG9a/iKs/g0+vJhhQxi6HmnnvJuIHXzObWbf
oJdYi8UqMNWgzBMKVpOmA/D1+BOYan8zJyRhMAlO4IMF4qWiS4PUXeRbHOoYzlIUMkbt7AFQon2u
BkT2Y3I3wUyGkY9DzB/VdsqskyOb50SMw6XOneHyeESJYhITFouNbdf5PqWiXuVsU6l7gnU6TMzA
ivlqhKjxpvSlj4mglz4EUqD8AtBuDASxt2BtT/3OAgxx9WKm7RJqN+TnrR8P/VZUxMybtneyMrjO
JNSGLzIYV5+qRO8xqX5P3RR2/1LjGEF877z72A7iKmT/Fo6+eBH5l67l+iqKcFf1mbj1duHjWnST
dV5/kwLzqmXX7S73BMgjM5uXuYaHppVp9jjI9N4wnbm7ZZjc0ubbIIJ0PbaqPmJ3BD06Bwsi1j1W
2Et3aVz8GOQl7QnrDvLQQWvX9sBV6+ImLL2P+0kyrK/ac9G2704q1cXr4plYM4aIsQRKnaV+uaXX
0R10YfzoSoeJuIXwVuT2x6Qu+oO24g9QSOubDDVMc0u+Pm60zdy8MD1BvxPo4SbjjPIelfDoIAZv
8xpgYTadLJFyInThvGld+QS7L8C9Yu5U0WRPoRI3ekRfGh/tQ+6Ozw72kWtUcAa2fofdGUsU4JVh
O1l0IWonMVZTSv6N43hv3GjSo5zMIyXw91LXKeAmb9wsypudn7bO/ogHutrGTuluisE8gWHtdqmL
IiMTuBRN7pGcMZ8Ti2K37ttr1JgMTRNP7uOEsQRdYxvlErRhw04yFNNDvSnN+j4ydHhZuqnjISUq
4ntrY7ZsYFHXsjkwjCRxooiWc7jYB/k3C4szl0N/CEByn0b5jS3GcEjyibhsREMZ5O3jbGPZz7um
IvoBTKMRjXsGMwes3yBOhfmGTG3bVVSRoWHYV6lPYZlVhymf3gnO1uAJuZTsHjWw1SDHbkvTf0uu
madJF7LTW58U+pntNeIlghFQYxBDAPYeQJ7p/WrmGKum3bZsdeH1OLaGrGf4Lt5pNtjwyV4rxbhl
ngCAhNhBNJiWXZvZ1hasYLNuFr0q9L5yYy/bgWqo1W6ozdtjKyZalKW5BkLeLe6S1LXRKRUSnLN6
Y4Z/slpMEbro8N6WAUE5XQBMXBSXPoiCix7GcxJNNGPYrLctfWuQ9Bi/Zn2dTS1p+hibJJrhIXTp
97GeMMRP/YvTmh9T22zPClSHF3ftKUxh2mUz2h4nLVEexv5rJ7pxEw7v1jCH5yGtuD9NIL5EEmX3
fl40dJ519TIUPJbpsucMgZli/jk53pmUFORpzQ2Ni8PG1+932u2nD4FyAEbGw4FWFGIGz4F73/hk
tEVpeAN8hhzHIqHEo3wl+GgJHcO0WWa/ahGjOHK94V3X5UuUlNlWV0v8l+23SDH915mcStqa+CQT
Kw6vTMhpOOAn66IZXb5DzMzM9mcdRR5Vq/mBSupXP4sRXyPeNSpG4sQK85eHu1EyUzkOc74VkxHB
QshA1riEMSpcpavO1FjXrGg8M7oGrIxxQGH1equFGO8dRhfbem/juPtkMebbw3moUco3390kDSVW
jPZmEKVz8HKtiaWZdkpYkIpqMZGpl7vcYSx/r5MajHJZ0+Rs5Eu+aC6rzLsEffhpSj32iBWi/YFp
ODoVxJCZYJrYW0z9WWfEleKI9XBMiy1yCoKhOhBFgRb9Kvaa+pAxBC+lRadrOWFVbW4SKBwYtMYr
UWPGPsnLz2KZKRZDDGubdz8aDownOzM3PW2zA+ai9ywoy7eJCxHrCjdZ7Y0vBobmuTSCD7GfH4ZG
c47lzD9kjOZnbtxir90K5GcLjJg4jA2iuB7iRwBKj4UGNDXCkL5BfJwMvToMXt6fwzrBEAY8YuO3
yrxi7h5fCPBkDC1nFtKCzbyrUB9k5MfVrZavCqTgxh4bXEgMaygfKkIY4pfCzj00+ZCboAeZh5AM
I5lUxc0Nbpiu9JnsOn9FWE4KzCZ9lkY07LyBL8DxWr0ZcF+s+s5jAaDEBuxjdMfItNYkPaVXGhPY
XDzj0FeM1BWG2J3VoLDtwzFmFOTIY2sX303Npkj2brsnyMa/LaLDNVKk4MCuaKeGgE9kbuB5zi6t
Y7Mvj6SEUK8VdU3wEDJJZyD5JcyNfP/4oCWKJCXlhDPZX8FJFDgnlojHs9OzEs05Y1tyrw6tnV38
yKmfCdJbD7j2DxFOjMn+algejjS3eBVpPB90QJ5JHHirfjLba5ENX3oQZNxlIfSCI6SjmHWzuWOv
TIO0ST5b1TjvNaSCi59l2GWm7FubJfVKwJQ5eL1I6UfmTE5UfolsNhc+7VWgg3V8LoZiJ40SuczI
xPKYOIhptGDoROgPazKxXa2fXu3MQheUFLdWkFHKX7Yvx4jCUAcvPr3Nay74pIbPUR4NFzdpy5Xt
q2prua19Sh2PIq0A5oK77Pw4uDVZpJ4BJgUbcXbXZQk9ZFh4pwFbyCpz6z2OeedqRjaEUnl0u8i4
k9TzRevOI+2MZ8TtfRk5H9DBBSgzR+4Fg7I/ZeDSblUniluszJeSuf85jlrYh9SsWychccOchpd8
OYwePLUc+GNPpZqPcX2vrI/4irqzpYtqQ/FgXgwH5RiyP00vChPZHMn4iPB42OSpfDJDY/wgZtR7
gBjjTTTOak8qsrlK+eLWYVM6RwNRDWEk5ERoBpb9XEf7yGXv6nHvItfEj09JNt/Hhuu3KMZvVl9F
B4hk7g3z7RpsW3SFakb8TCjx4MXd92HU1nPMaeixJH/ofZyQqbgZQSFv1LzHWTgUdXaytshYOufp
0Vpi+jzppru6xO6QN92dBiH60yCa6G9byRnm49XTNG7Tyeuubr2pDMViQGm6Sstkkye6PpYZN+Es
Ndqrh1IupuP05LacRITTJWwzL12dV1eH1mGkB3OTlup10Oa5rCt3b8QBwGlgMiuzahmeVF5yT6b+
PjtBf0ppB4LRGVaWV8DPwTpSQxVaDZgpUE0mJHAguGGAiXODmyfSTUY8rRlHW1nkClsgSLY887iu
exsXZP1TxHa193L3Wzg5RJn12a1oEREjP+2IHSDIVdfzrQayu549NaxDmtOrkvnwfsJUtrdSlvqY
sgkWiVoabmSSREa5dytHbkIz6D5mur50hq2OymHePE9OScrRon1Nh/Cs0xYOdAdaoWh5ryPb9NLt
Xkvfcy80cF8DyVqSgg4CPiHxX3bOEetOgQr9aE9aIZoZODk6qreJbPVM09uVM8rizswIr6nc53ak
PTVo8pAMA0/z1KAmIWJwpJXT/FQB2KgcjXUgdHGIYgLBBItM0zWfcrv4IqaiXfvT8N517GzdMd4+
/o7OxV+qZucTeBFOYMj+h0F2b6FLBhjxdwZjt/vsf7RHC7CVUc3cAm0axDCYGINl9alordcyOS9+
ms+WZt0ZauS4hu7+nPE9pn2P4d/vud/v13DTvoZVnqOZXJq92dJLKpdpbNcU286nCYNccT0vGCuG
T3CdvS7lTkAKG4RE+kK5AG3gLBqEx/MYJBlDq+BI81CcyJamyYrpCGVcyPbdspC6tV66jayIzGAR
PAedB5aB5IPNY3jcLpNu9lADzoQQ+FmENEFk75lyoVQI4+DV9xjH5B5eA+v/0ikTqecgAyy9dWPL
4RSYebapFBSqOG5JqV0OYRqTZo1m0qBVc2omq99aIyd3xhTr7CeQx9jSPHOx1Kverj7qeTCpWaKQ
3DqfqECCLoI1Q/8MlpBLG+Ohppq4QhzyGo+p6ghMUnOxjs0Yv4gh6pM3s/Kas0f8cuC9yZg0nCBG
4ktiI+LMqmHQHgYWGCaDMO/lL3kcvOVX06XJ9/s1Q5nxLpmKt3/NoX3FLimhGtGjP5wef/njUVHm
4z+ePn7glOTO1YpJEuUhu+CHJWl55P796PGDcPmsCtN8nYm/C6tMrQkqQL6JK+ZPzd+wCP/Is6XE
V4be9BZ5gI+DZvU6zvViImbcObvUeyt7eYiJsvvz8Hg6m2xG47jwVrCKLr2bTAgBZ8E+gA9jeUdI
XDn7gB4jwyAPBZFCwt2ZrjpDY6YVbHhjVVP3uVANSvFZTorcjqVpSuxNc0oe/VL2IM0JX+nHzotD
NF5le8qgEp4ej5LlUZinete08f3xEoPE8Rg6H9vlzymi+K9DW/ZkMPapWvVLR/ihlAls95QVRB5n
BjLe2a6+9S5Ns9zGTQKKGqHM3wec05fOlPW+DxNUI7rH5vroCDMclFtPxcnB6G3aiHQyo9F6stxE
7v5bIPb/IxCDcCsAzv6febnHNI3yImr+KRH765f+FzDX+cPybKVoEQjbhE77lz7Mk39ogQqMl13b
44Zq/9aHmcuPeN2is8M7sJy/9WHK/sMjgMjlV2zz8X/8r+jD0Eio/10fZrnSdBT0XMC9KNHYuPHz
7+8vUR40//kf8n9EdmRxUyJZ0ereGkAmaGd7xLhU4OvPE3kM9JChhdkRsvfKqZmeYwvZupVwd1YS
/bDH8tdctcZB08gBYBXV2wCl6xB5TxOr9clNG2/fUWv3hgeNz8ourtmgsEZxsU5J4pOx/ogw1pXf
AzU4H8ZKX/Cs4+kgqfBlaFiTgbiBGZHCf9IdGaUj4NWsYjxnV5jV63oaKJPoKqmG+Lz081Bg5BvG
CbuHeRnTRGzRHu1ZbD4RdksB5gZI+JddkMOgm5U1fTdqk5WHjvneKLW+NHH60SXVk7b2ESsBDgtA
wOxQqNum4PNAUkxHMwO8WP2EWH7NMu9dHGc+Zn6L/4a0PgYCmK0w3yHr7cwLWBwashCKb2VI4pZP
RI2eFiV+RKSPF9efBDrWxRaXrnIVir1CZLvqtIqOYaS3kEsJT/Kr2+PQ2ubRrSpSucXi4eXTIPJ1
N3WyIG7AA8JlMJ6F5mHs4UICbI2MF8vT8U3z7zV1STUhB/ZwkI+g6wLBpFjHlF5snRI9quXl5Qrx
BGBMEfMHzhIqxPSzHqajYGu1TRtj57hpActvvFsjyvnUnDHXJoQOpT0etQVdw0ZpsdMwu46t/ZwY
CB1i5Z0I1fMjyHim5Wypj14zqHCJMeZnKx9gPtVxugspHVdEjywixLtLI6XO1dssmm6bFWnEfMHG
7EWOVtXOLt/govqJs08sfXcXzvKmQBFM9fxZ+PIMt8B6pjXOoMRqGYxCLniyTfjGcHO/+sw8d7ky
1maHUIAGRbStigzb2HKzVh55lrZdLvkq/5Or81pOXeuy8BOpSjncKhINGGNs36iMN1s5oYievj/5
dPfp/qvO8TaYIK0w1wxjjiG0+wwQR6fo6HZAL4GvJi/8TsWunPT8nx/cmvaM8/OQ5Lusbu0cBga3
juoDnsNnGLZuNdFpp8kL+wbqWfRp1KuiMZOViZ6Hp5A0oE+uh6liQOvEaEWOYLlzW1o+gMo3e9oy
Xg2Yu+R47g5mBuuDAgkXDSV+GyHoKfcKzrMwvjXGM3qhorcWMhTDUTIyb1kJSVKZ7opab1+fbQ2x
p1VEXmK4SiPD6yuld6iU9mUo3dQY7pcwlOCkKYfh0DykowA9HFARiq+zuLQdinhEvU5blzi9RCOp
5xIwNUiJ1Jt6oPRDJ/2Yi08jIBwtZlq4rya4By3iUUMAYkGxDr1cFfqMLR0ulQqr2BjmwxKEINg0
zBki5CBJ1BRS/Keu7ZDN7Mj9xjDFaZX/REvSQYAGBYMNSEpY0+Qf7ZG9gaclKSRC3Dk/IG961uY1
pZGV6QwzJ1bNNUqFtJA387VK6XNTS/pAnnV1pEaL6MdCkFQlllORugVJQlnxaRhBVNQbWmaa5+jC
jeCHEyVpla5jvKtDrM+tWz/Hy1BBRz8DnoQJglvUkwc5S/jUqE+7hjTeZCqGMowFFCW6ldbQSxKq
VW/rwoSa7NS0L5HweFGK00TDX4zCq6qBsR0z5DObCqa82Lw94k+gwZN/JxVESgE2b6GggRPRnGPX
lQcyzfSftA11EoAFqL4l6GJnlU+5cmGXjKlI00RItT6F8Syejwjj/m2i8UxKsclUiHEasHHNDJ4v
nDagW0hpNg8QIEp8yycV1jw1u8H6so7qaaDxc/z7KGPUQLLqp8tramc00mB5p02P1XTpCdEBoC69
dAlEUpBpAkBKjxHS0ogESyoUO2jO5H9pEeRdwCrdREL1d64eR6i/A5AZx9x6i80uQmRvvloq+NGa
zDyMTKuG9UYN9UWv20uSN1/llBxbCNopPqFxoQsWbX1za4GC6L+K8Jls6lSzTU2GKXqg5jnoBkeV
HDqJETlApwyi7lmEOAjhEhr/6UDrH/Wf8g4j8hEVzmkjP8UXvdPYyJOyhY17Lxu4cwWMb+pTodlE
k5GWHwpHrsUoMH51FUAEyWH+lefkVY3o+adOxHU9Pj+ftQK+aVA+oqyGa6RJrpMovcRxrwXSRy2O
mdc8ItltVRRNIKOBjiohmtf09ppU6Tbsw9EZI6qD0O7SYtTO57kc/vZkUhZ6UyUMT5pEIU+gUzyW
/1YzoV03WuaKBsTqYLWR4YHw3hAoGXZlfsi0x+4qA7wIe93yp7jCf4/Hg2hRk0YkhPLucBCQzRrq
xx9cbjrH0vQBFQpUvV3vJXKG+mZifidJsh8khDSlEOYnbMtFeLRneeRkDdPurmqPrflIBbrNBX+y
okOEjidZLKpLWO400cJtLMyrsXxEriyboZ8P4nYWOv7G/qizYlhnTy4y+Zu02rfakxuIE/XSLNxg
WdV6BXkd4DsAdayPVFRf6SFUaYs28C7gbySBDE/5Hg6/yG31JnNHzo0un7alNV+eBgzS1vT02qd+
sJBS1oThHSyVB578bnIC+XKeQcNPvRalw0R+foJORFw+e8JLKkvrHB4HGhKlL9wICk3pFVAJc/bg
VCNEz9ynIX8W4VC/LBAvW4RT0DI4OAwt2xkUWteJZNKsu9jwsX9eSJpL7tg4tAv/YavOUHSOnMVq
7+tM8bOQcWUaAzzpWK6mpXepF7YwktIjM5T3UcnXVvOkCpWAZgt18aMN0R+BmIkQRP1pphP67bo7
60Bc+qWLkXQnNCxavCVNCrOcbuzqHg4NDb6K+AAwXCRtJIacG5iuVLr3BUdprZN+h6Zbir06IR2m
9oZDGHeDivfQacpefJQ3udO+ovZ9GsKtnEhBaSzowYUkxnwLs1UXgx2ALNMjdHJKnWIqORQWup8t
zItZsTce5SYdH9/zEzRBMx2tXH2VIMKTzeqP3OjrFkSJ3ElU7mAv1eqr9DSRxGSJiY3wBLO/YjX6
Nck6RCiVIZjx07cJmaKy/9vFLVRjrVzS1Q00KsqrnyncPLMfpZ8hBaRgI0XGR1uG+zbS/uiGDBtd
aNyT/IXKtLCHX5lkfkpiLNesT0htQ1cRGTHSwfWj1sjYCBEUwyVYw85w0M0DrVFvS0XvXRyEfVRr
smdmlukwShVScvIhVmYQXvDxNYvO6G22cn/W55PxiG7R0F30lALl4leKjbIp/6gKHKESyzppCx8E
wGEyqZ/F7cOPDA5SEJ10UQnrCgteCRq5o9hPig+hzo7z3O+KMvQEc1VB5i01Xhm2KMKN81Zr8zMw
q8qWIvHSSU90YgpMy1SIb/0TGmZTX2djCnnadJ2LR784p+HKnEw6sQx5NcWyyiVrEgIGVoCW3+zL
5GOcJrOYVSIBu650/FtTdOhRGOkPlK75Q7CCcACfZqk/E4zwEFt8WVm3TyOoa2LzVSMbRokBlRtQ
E49o1tycdPVQUwlpK3M1Z2c5E2BY0rU36UF78witVDjQ5dimUtDlTP+gL3CmEkgghk5NyqefQMqu
K5yDRZ2OYBUhYkUCIGDJkGUvl0NGJLNCqgwUGHVBtsjyq2b2kIdNINXT5c9mJFAv/f3L7+OkaZA8
7Inff5/79w8yYw+Px/IR//74fcu/Dw059kPpmaz+4/n/8/W/L/69sP94TZalW0XuyyDry05aMnwN
6QigGP/8it1v//s6f//UwOJuKmOMsx5uKGGeKwNm2t8P/v0hWWSF/n34+xvIk//7XP9QYpgQHQ0O
Zs/qzW+QUXzH76vU///Sf55TNyJ+KmEynQKtCvKtX37MBVRKeIyxq4WikNFavjQWLK/5/aE9SINM
+oNeXgSW4hloxP9//78PwfI8nb4Di9DkC5/Mv3+BIBGcFSNULZD3X6B73Ex4ybCEub/PGcOUOWOO
tFA2JSHsdu1pUrJm6YgHXBYXEy1Kv7/2QnQsu8IteoBb8U7Yt+oLpxVVXeKJNL3Qm607OKVUNzt7
Y6bO9DmelHNlDwf4A0Zn2OK5kJu9QBpJT+h1vuKRoipQ/UDB6kEChye9SVCRJ9VZnE2IAYNU3xhE
QU5iJ/f0YL2ENERd+/1UG6f8zTwq02z/KDCjIHz43En4ww7MRRTIIC8e/f7O/iVW6WmOB7/19eic
ZFuhGWCskm8QymLhiUWgB4W0od+VX7ufEpbiJ+wYDh2h1fAFK4IAtomjxVVu7T6sHMrmgXLFlCB4
6qM83zpwZb7Xb9l2Ea4hf4WUCyBMuPfOjZ1Sm5P2eWB2vvSmqjBJBJM0uaqnm8MLdYRjfjCPEFmD
YMyCrvdFCa13gllk6DfVa4TM+ytK5498x09tV8ZQc83xWpY/5hLcGAI8T4qh0FHQOWKbgt3eB7Lz
eu9T2YxIsRH36JskKGBRQZdxBd8uIeuI4pRdPrINdpRW+ExYKTKId9w6uLMyTnVHfaOzXX2bXlPx
Inwf28onm0xlrnWUbX4uvjDQ+ZEK36py8nN5bk6xI9gaqA2b0CxaAc7AybXpEfi2/A/DOjxp6aXw
hpKgAOrOL3rX0jcd7G1RDB7bh8waTjJCTLcu3PQb4ZYVXeAf6qH2fghMo52170b3+QGyUfgCG72L
6Js/XSdHPtA/vusoCG9qMJM2moKEh2SQnSOw78fKdI9Q9vK0rUInyj2mLoxBx/CPuSYT7nYr9TN8
M9dUEwL9mOz1NSqJN/4dWWuPq77Ob8lFaoLwz8IHf1UBgSKAcYw8pKxt3C8GQFkhiVZ8AQAKN1Jh
6+5dPJbXwtGPnIrVaMPS4yGnQjDqJl/h5491MY8whQweyO7CmyAFj6CTcjOayLQjSSQIeKGpI+9q
B/AVGBDMetUFGuGvTnB8MXMV96t6OUSvHxokj1BOOltDsqUDzBE5hTttBasn1O5g1iHbMxGWdSYH
yGQgvVJTSS7hTnu5K6+vybAWnHtHC9itRrwN1cpD4qEDYiDtc3lL3R4Ble1so5u4+CKnKQ7yz4fi
Fuwl8rBwtI4OMhwDwZFwj07l4el1u/qAesm8yi4Lhn+bYHEC2kImRqra5+4Ep4i/ri4dyaQvpIb+
51kSGn60KZAZ7MilvAIDhV23gZO1ZXijzTy7zYXPTQ9N0NwLyvVB4XQroN0lojFO/d7uiFBk610N
yLOQ63HmHxbbzz7dTT50Br4MIflLv38cunMH9B3wo7mfIJaCN3c1rRsn9u/q+rFqFBv+xqRzDe+f
lXLPnMBycmJUGqzdx/UnCx4rQDRv5Hw4v0tYN1IuBUJ6iHtoHd8LLyFYOHuyWTzIuUHaQVPoetgK
qRNtlsFs72uJP4+XDB0gOuxhFoSmdW2Q49hExVbcaD+wzU5Otp5PqAyGKxpyZn01NevkJT7SeG8Z
TrWHw+OLJEnqzFfaEe3cz74SL9uAAUecgPzYCYeJkasCIOBDcfLhkjNuKV6KJ+7ndRxv/Qr9Hdkt
Xr6q+iif+r9lD7rx8BD8nmrvSo8dHcghFJcv0J3DUP6SvNKP0rN7qXB9yX8guBCldzxdUlnN4FHf
IaZ2pVpy2MjQW0zzDnEJS/0e/mitW3b7BgTC5Fr210xHh2P+TcQDDTg3iK11R1Zd4UVr/OwSutO1
6V3aaF0AnbDarWkxIhOFaOwhJrnpsCeKexU8BBRSHOU23kttPUPxOHqYMArwNlBjaGQCRsWLNuDm
n5f4oz+NwWAcGJ152ziVk8HYczNdip3ERnIJfamfE8bDnxzb8XMHASL6EkxR66Qf2eCWWjDDPW0X
G3Zh5FSTnc879ghc2uWrsmqD/iIhEkrz6g5FBuE1JV8j+bB8TvD7RU4RQJQ7MfXjnQqjnS4nxlm5
cVhyBAIU20ITjHEYo3X19cAOazxkDJogOiUc9P50e+Kpiu5Uu6R/MNDOMvekaqrvYkOD10qyNfEP
fLy04+r72B9W6rL2EGkQKNgGAwC8DAq9mtamVxKX+dtXyyn4HZ3yM9XewyuXKN4fZ254uek9pmcK
10m8Yr+tUyBk69YfEYV66VaD/c//0bieb/T9bCPPby+T6NKAMLvkWV9c0IZ03xyrS3WB+zhWkTK2
GQmIZ0YUwjJvgsnrB0YM27zP6kHD2Q1SnyvIZsCY0LR6beWIAOJtSNZTIZBbpqG4czJgRq4A5CTB
4TxHiwd2d9XmeAs30CR6wNpXLKv0j/lXp1EJDtwHZ5TPEmrZK03AAeVzknKDtEiepFvpg/DKPOkm
34uNgTnPrR8DtU/ZCcnPIWKenjvLn7VDslmrHES+T71Vo8yV2xsq7G5BLc2heUk3XtLI6+A7D0/z
OrnTsAuFdO1VxktNIW4Q3+OFAmlZAy/ZG4H3rbuKFzbqPQZuimVTts0XzDcOxhObQU+W7Gg3YzvC
5BLZfrTtv/VNvWYbfETf4ZewVdbNNvIFlwQAYqU+R+ymao8N3Bm4ekf5O9qCv5rIgDgI8f0aJhfj
hFg1ujVO/n4EkGaToGvgP7WGFyanvZhSwBA6T2+ZRMhmuN/UfVuWaRMA4xfsemsqcN16WMfWh0a8
o/L6XeKiYesowPvoAqUuO9881lsBW0jQANwyhyr9fa6+4H/C4eGnWKyexRFN2S08xa6QOVkOMf1u
6BxZ8WlINfqzYQb1eI5J/SYxyB1xHTG1errWVDAsvvQKOa1zD4DHCqutKwaaje95XmgtH35VeJ1l
S/7MlCt+BGrgC3C9n1rHemV4QeiTzXJDv7N1h1X+qsAjYVfeeJoO4XiI6F8DbvvTQHEO+Hr6oxBN
ynRVCPCviBQtHSGh4B8dpZ7u4waWifd0rl50h7VcrMzvCFTrlE/B0l7+nS+9hf26djvIKsP5TaVt
XFzT88NxRZpqMs6kOLVwR/+LSq9PIJQ/Mi1bDqIRBWEiDYcmXd9juA+BLX2pLpmEmJWC2QHi5peH
1J3VlXLDtnGe4EhLBkTKk83275m54lSazK2Pu9JcMo7ficTYGkeVjXfA8sR0Bmz6e+M0l9nGhtYL
5ZK74KFSikAYj9cWtvjXRt+Rjy+1DUQ/0eD9zNsB3dvQNlW0S+mnDoYWSh/IAS8KW5vjytPZY25X
nuQI1xje7HpV++pdvQv1Cjay+xgoJm7EZ31gnxtXqPXWYmsPazImsuk8uZ7ZJrtiF6/SAiF0YDAi
SfzoaMwJsgcZaJs+bshA9Ce2wqlaxPAo8zspLTOOfoZiB39HHsGguDKZoMpLy7XMbpWnzaQeSKnM
gOISX3gN05cIKod99mV8hKoLHdM0+Azf8AcK/3/GA9uXc6Rknso1B5wJdbVmtHMaSw/Wtk3X9RnX
hfSjOK4blU5FBo4eUObSY/v32XsG9sFnP9NBROGJs/dNHcGz7TT6sRx9/9yIHvCSGuK87DhtQS/E
y4x1zaaAmEe8C+oOhE9Rul/02wiSJ+IWyV4Y0CgOOJ7z+SMtHAhdj89LNXoAJsTqFZUAul/7zCWp
Il5aGPLA63IFOk7aWtH3Snt+Cu/h9GkmDhTWGBfaDYqvDm3p1L52ZJhxwWPAOI78ChwrsS3fsPy8
8XAwnqBzke7azFt0m1jz2oFEo7HpOQVEXIwUFnyn2YfL6LGUqkt+FrI3ijobGhJM1KFvLSfBeMxp
oqR+wPqhK42OTldaDfXqUZwgl5jqlRK+5alfYg0qp3Qnim52pWDNAP52NHJVt6Ufl/4ZoP25cuyl
A+4M52MHCyj6UXfzDj9MS0r24aZP3zKCBuoFaHLy6g2xFiwSADQgUI5IexBDc6BIGw3QbmDbnLFC
DBrU9iZ7rIwC7ja3SOE7/EucMGJnz+RCVHjrIUYTbWp0aCWOGslvAHKuWAc054eW9xR2JRS3qtca
bhkFh2X5raxDSTXMQubaAXuu/dTxa7oujRVdo9KmRp7yaS9OGOcI/YlO9TxFDTKoO9LRSIPVtEgk
FENaEZGeV3q0aPq2E6GB2m8AGQcpO9Qfp45i5oUJmG94gwlKJpss41xusiOaR086U2NqyZRLtjF2
UP02jeND9Btxw5EtyU6t3sYvpBSsWy0gH0q8w6kka84dnU6FfpZ+JR4haKL4tVMjznKc2KnekPl+
3jE2sFyTCR7RBUK+DEudByqSOPjLwkUDXu7H1kqHXuP6QJM7/hMKNr67UyyMaWtkKrlobA6d3Eq9
iciFcBThMGHr5vw0Iez0xvHA+WR3B/aNuVEoYfuwxdn4rw35cDBJbncuVuSvHBqaXqLv7LvbfdXr
yv6q/yir6fozE4l9WmDH/tQqFtyWCEqT7wTD9NwzCVcDn4Yl+k5agK6EI7HsKtkXp7S2BXLsZGYJ
776FMz0n01lnkL5hbTxMupf+4HYZjsIxZuze0DISXFpSmwt6bbfhii0t3eaUsPbQuYRRNWgHQiOq
SVSR8VL5WR6KfbbhhuzuDDM3yQO0YPzl4CXrfksFH3NDpJdtykNZrwBq/unRPn2QaIc6VaQ9AaYY
G6cobmic+oK4Sqg9uL4smbyH6U0z5QUX68qAkpXg0QjL5joxdxn13GPsNuiLcZBMZ/YW30TkHjQX
zFh16gM2XMb1NZFjYrN25ZnNy46k00rxyBdg0wHdIGSG+zSukPahCL6WdqgMscqed5hb/yA8Dyuz
4Rm0TW6W7jmfXNRf8SKd2O58S0HQcOzcPvsD6XlxT07FydhWAeSo9D/sf68nGg7pD5R+O8vn2Kv2
OPl1vcoPYX8o08/Z2LSyz01FNho9ReEiF1ORQsAtXgqm/UXBobKu6QcxOUwDkMav5DsJJuEGVrP4
MWq3P8keng4GsqQVzGUeyunI0uoORKp0WUcIEnWfiuiqpAv8A9x6PzPtUwdyJVBdkHlKoGPwRDxa
BiehIOVIPySOErjnkXnIfSr6eUjgAqkkhFZQyYg2UpafLdpvFPiwf4Kd7XGaNOvtbgx+5MmXafQJ
2gfFq0rX/KwCesYDo4Ltlgqxp2SHh35Iir+SbV358g4gOCua47hZYCFp58ETEEee+Cb4ECXjws/a
rjtGht2/ji957Mvr8BHbeLOqcqzClfipk/vQjyb7684CWocB9yA7dFljsnpHnteDm30/dg/Zrt+0
OBB+whqkhlMAXED92beOSDQ/VSck89K40U4v/WvzowXjbnyLt+H1cRk5MAk6R3tsnci045NDj8n5
YVwr0ZUq5xsw4sMmnWgXvovo5YAL4cK0mbkc9mA+s+/w73CurB3d3BIUn6UNU+qY2Y0Ojh4i6rfE
co2OrP2uHj5G+m3Jv0VfBQBwIA+f1/pv0VH8IN9EzKYKf+uWoqqTfeXnt8pRol17whvpv3SO68qB
SrQj8UozXLUCcUGascOPJTvQ3p+tHTvsWfrH58EW78o2sF7xzbcoLhNfdhBxkMOUP+XP1Gcixewl
enmO6x5curzNqOjOuwU67xNMcDyXZ3yB4kt+Bm8G1TBWauOQASGBQaYHO42CFnmQJdlxh3WHlle3
3dOHxbOivAXtn0xoYzlzuxdncs1eumsziNFWhXGpQ29UjzDT1ldyvsCu8RUm/FCz3RbvJlpzj1dm
fY/4Rt1vM3Rgy4P1wBPIbxUHAbhkJ41qu+bVxk58fpChK/WNaOzC0tfmG/+RkbGA4Cz/vCjhtlA0
e6wvlnGaWiju8EP15DjYyqquVm90P5nxn7xwB2HLd6DO3Afh3/LAqv8hN2KpwbRqh7VpQMXnYtB2
xPhLfgSU3ipECQjDSl98tWqRQ9uaGvOFToMdfpKnw4UvyXng8RItkbCsN0LorBnoDqGTS0gTdeh0
1+7KP0vGbaVdrdemfK3IOIeao3/2worACz1yu8NZCQaoYrzuOmB+0ILFDcNqHIg0zPJbHAebo8os
uQF3yvdYVL6G9DVRG5s5xqrj/ib+Y5X6KbBJND7Hdz7sRnAJWwMQnv4QEa+T0JWB/DsF0aY9XYUX
jqHKxagCI9Yp/OBEwasYrUDvV4GcvSQZYi7+hH4z65krakcMKYUwRDWWKJoTEXRYQg7D9H4tYLHH
3J6J1etzQVSjpy/TjdEarvhamDVkxmkrXVYfRg+/NPwE3PxD6IJfTC4XA5n4mCUDgpEtgcX2jnxw
+JmoZ1zMlKQfNaGW+uMN6zZ9FFIw8Bq9J48yUnTa108CZZIabK0XvPZ83Ub7J7oNQIg5pa8SygM3
mG0FR6lJzSBqnQVrQnt7SsCKBPD0DldxZKedgFTADpO+ATNOIGNNDq3pCS8McgKpIrlCFfYmr9+P
F9V7blBGxq/22WTKrTuDJduR8GjI1uCAmp949zl5YQlRDZtQCJdCImeFj6AzB+90wT1AdXg4I5Ky
kmj4BDVlo8r2N7d8PKpMd0i5q5txhBKGHAxuCciIdIBO0K3uo3aF+AGkVbRJ1x/CmZwoJiPI4g0p
JS6LCYIcdbxHpHP+qhyKzTOgIoFYCW7VmNKRyDWwIBivDUFS+Pkc98q1PGQeZ9snwyam1xA/i/jb
JEOTwSzuCuJtss3P5CuL1pgGrgZWlxufhFnRCNhFmxN+7A856Kk3naDWMWmir3bKTZW3MgbuKz6P
L8m0rMDsPUwJErxwn2YHQwv4MNTKsVoyI0NscVZWw7l4p5KsPXeNM77HLEJeX0e7mkV9yyLHOkM6
wyamyu6Bs9uzwMk0IYjoVTUZRbhrVtiuAhcr8wjUl3AE7MboWSZdXpSUAjF71x7X4hlQaqMYSvya
vfFaEjt0G6iZJ2s+885sDBrFJW8iJURY3YDFOsZ4fI3H+8bexUFfwdtLJDEyTI+Aj0LPE7LrSrtS
nUFA1vqshL8d6Jgn1PUAWjbk2if9q7R8PVqhZYPn3CrbQrsKmH6uWQjd8hE8IwQygkl8LosnWSIP
TDahNeAXIBKsypLar8c8qI5Ia8BA2ObFAuyXLkd7fsYxUWkLIVlRrbh6rpVP5hdFYj2TT2d2GxKk
CC2yImuYGy58IZaM8agxKdMbfy0ev3pd0IzIHr8TclUXms/p1k21nMaWFYX1iu0d/6mnPwxqP37y
dr5nCVdcBrojPAf7v2VYuSPuq8bdGZgRV1BAruMSwTyOMjwGDHjNUs8xhiNnISPOeKnIrFl+Krrm
vLhBCFxprmECaSDZQ1xcM4ukKL9YnXymTq/v4IfCqhI/uOucZGOTvZP25wGXT2a9W9wRCMihyK/2
WEpOPkJqCXI7qpmaS4hSLauEOeNeiQbDbPEcmVTOeUZV5qJJaKBszY6n4g20pfaZdTqauCvW1gOX
GS5q3eEamSKsAksp1LBwJ6E95y4lyi8kqrijn9gHnzDQsiv8VUnb780I7dDl3CZPQqqyN71l0Zqe
Ln2wVnhIylWG3IFN9PvNfAOsLFyCSlgN0o0mR+rjLuFJraAL4mGruVDulSZeAlk+darXDD9fz8Ff
np/zhmHl/VTGlwmNHN7EvdOBwTRyOyx6xeOq2ET8hZcwHcjBxJSGl9vmblFn5tLyFvHsZQi4RtRu
uP+5dvk47pw3cb0sgmWSamCbbgmyzV4mkBgU1vClfCM+2124IdiAJwVjxG2yHExoDPfjF188nKkS
CERMPt/L7fDf3J75QJ00j/bC9JAXzoiaVfVsaAd2haau2fKFsu20dU9VQINLlyKw6IJ/YxL5sGVj
0ErLZoAesaFY92ZsoSnoTJ+JZYPwHbyQaecOuU0V7SF30IPmFMkrAdswe3NxahaJZuoHwEDxfqHQ
Zys7krUqamdG55qqruVKb3q+JXkiZCQTzqx5vjwE9SwA5fSexjHtnBwJSuPI/SDGTGyjoGa2Yxp4
Ldroy1oEmEL6WV6W1AJ9JeOOu8NaBdZ5Ge/aIwA3yihzFbyOaZDQt9VQCICglu72fQxiUrnwhpjW
RGtHvY71wVROgxMWQSOhK+tSc49zHG50EiBXowhobWlAl9Ak+F3gXPa8o7DBtqBntuu3LLLu2L9S
II0e6Dy7Uep0b7R5kPWoUXlucFtA6QSU2KAgtnxESxSkP8uAq2Mfa7GH54jcbJt6ouXUheQY5fp1
tlzMidWfBgTMgYm1KI7k60LdA2kTZd+E+1red3z87EMEWIlrSuOW4oEYyyQv0nxRuzLHXOZAPzYg
8fbMQ253QXDVDhgO/PJQQsMS7nqX5uy8pcy1DGy0tYDoyB7BEwjHmQawZfjtwiODUyo2a9JsLuq0
/meEsaVCR3ssGVUbZSliYbQzxtIz36c1WDfu7Cl4TAl7kfHR2oANVy5VJ+dxVN/J4TEacEFV2UpC
rpe6dnE2ZJd2fAasbFdx4TN1DBRVayVGrdvPAXwysFggHj80bwmkShonHUad92fQG84woeNoLIuD
DdnadW375OT+cH/MK8sypG6nLvnJMd9at+YUck8ETizGZMPAEuYt9FQEXHhZBuAiJ9a9kGQ+yoFL
bAo+MlE3j+Iyz1u+flkEA6lMZ2A+J/RYQJwEKllOojKbyoVcepMVwNkxwBNNfxQiXU6A9XQaBM5k
sECvif7BZrS28Q8o1eJ1Wa8ChESI2ayfOjThX0QPLDICXGJglaitGt8yC8W4nTjBiC5cRTCev9vO
VH19WEZaYQQUmyxfceLMxLVQWqBwbs0aK5G8DqDNKyRkG7GXrkpFynK095jYAVsOvIsKI+gp98mm
eG4H5QSkv3kjzwaSwzK3UIQBjSJDdDLyMGAbLPuHjlETfKFbA787Li1D/Y4nmOoGecOGoMK1KJyD
YXkJ3xlRUd6D7IIChdlmB1TYEBmFupUOV2m7etAlybpWTswliVZUMR+UPZsEPUwyhbhsuc/O6lsf
wCWZXCxQSZoUOBcMeIzbE3Fp7LAsW1h/QvzmxQDfL6P944TUyBeyjYCG0CzyMM+VumEZchdDBI+H
R9u0zgZ9eClByRfhbpOurfiliwCAo/zF5vG6FOHwFTsNRKZJy+34LfyAWMGMqfdmI6CsbL4Wldcy
prg31gf91DUqcZazrKR+DbIcfjUNJ2VvCW7L8MxQl79Q2YPIf4i3Tzgbhg9I1JaqF6mEGKoWfAQU
JRBVIZH+ijFlXbMX0QdUv0kjWJRpgrpZsTCZCpYsiH9SUmUS0PANap9cH06WQbedU0YXDiOzcljt
FPFGE/Z1UpDLIfOM1+1JuPHYjNd8VBS/6dxCvWbWOMkRbRfMjZC9whJfPJe74JVV7SwPFwpxrGtQ
xtsYsDV8E9Zq8aTZ9wLYz08yIny90brsPD6ZihPnds5x6lQyq5Gi/3MxIMuZDcksGu4MgezOcHaU
Psum105sS8DpYYsgpMO818NG5qMQw0w8hLxZ8NRAQgU5ZJA9GDuXBRWnrxM3BNiBXSG07ozi5SI6
u6G3xJ4HJgwMTL9VtBV8IcLTF0mdRzD4nZidMffqYavOKxI5DLdQnkI8LgzLrzFis9bH/JM1w5bi
yrBEM1yUXMGvOccYYTmYokgMxHzNpGF5CkArusP5yMswl+03gBAMFOedoK15eR+MxM34y7lTgFkr
nEo6YMb6ZP8wwRnjm7sRcpA1a2fxfTj7SJbxkDHEOWO3iBMx6pEKjmaRtl+KDEwr7yoiGnPAjO8t
icOOlpx0Gu1SfRfAkmm3xd9b+NxtNQswIVAO0d8BQDjNyA4PrP5ohAERKfIV+bRc+X4FE0BJBk+M
uzd+MPJHcqME68Sry/EN8oT0J8giGIAXmEEHxYG8BmlBMpnD+UGGKcQjfzgdsvG+OS28Bq2KZoIl
Yjx+lcOiX1a0ppsYzIVrGElzqkWDptMGDoEN6kKwfqPSIIMShmQIFb6X2cxTOoU6Y6OpJJuUdHCh
AARsMopwAejqKakhqZag+4SbFtJaMQVEVapIaIvqF/2dqY/QurzJBNYUOptrBBkodAs0tSB+XMLO
/D/qdRGc+PBLyDI7aVREZxAx4pNF4uyxtNk+H9mhTnTBRydp9ttRvYz6iLpL2Bo0ViBd63Sq4g3x
W6OaBFIL8/AvCZ8xa38eRfQ9hhwytcLpHEO80hteil+DlAjaG4Cm7XHpEc4M6TyZaDbr/6s4F+pI
8oSZefh96pFBoGsp4vn3o4sCKquJzE25tAWVMo2eRat30IEkDFkPF+7Sn5v97w85mgFJ/j7uYqTL
erk2Halh4/5S5f0r3BYpbaBpFUfJ+GxwN8TXf1+Q6umP+dR7T1mk8X5/PIYn8oH/Pv79bWhZfkVZ
rJ+/zaS/ROu/v/6jlSdUdRqU5bwVluZgIXs83QlaCLqfEF8CvtsBEAsXKs7l6s2lT/jRZB3cgMuv
v0/+88bl3SA7+cu/T9ZZuB4exGBdS67nYYCE/P3m3x+/en3Z7+X8/vr7pFY3V0ukkjgpdCtFBRoR
/dIcWy8D+/tjXB7+x3O/f/h9Tu7jlZLqSYDO8K6AJOq/2DuT5biRtMu+S+9R5g7H5FvGPHCmKIob
mCRKcMzz+PT/QVR1VW3arHvfmzAllZmiggj3b7j33H0xkMLrQx4mlYlGzkQWJ0D93gi7JTaLzAdI
dls7asetGFx3Y5PcRc0KtcHbuZlfHlqr+gb5WCyIxdxgHW8nTAaK6W+biYbOL/wVuTAvvQG3eqi7
3Vi7LEYWNG3Qt4AYDAgIhiJ6LCyEMor4blmtRjrgEHASAiJNCLuvcnKo5lrw3s19cGfN41PVcSEP
woVCgO9beZCWmuyhmVY3YUDCM0C45ain4FfevjYuA0G3gRojWIXEtOsizsf9mvlycO2KRQhDEqfx
nomjfqohARyUg/C1HqGrTJQnEELig9uQb6oxaNESMJ8rAeBgXsctz5VGkt1Li66yYmoFLie8r9ZU
3OEkoEayhGuILp16toYBvZZ2h2ObjcyhYCdrzH27fOKdjmb4oF23bfoCwZ5/TSPZ0JHXXwQMc0FH
lEEe07aoYpmeWCnbei4hvIf+hq2C2cqErtBiK7MQKkeKUs6bOgTbERP0yn/ZVyOKkFzSYeRl/F6K
DpzWJvZGFrQJ/XPp+/FJLmiQSLCPAwaE3piGrIn6z6HkTWtqwmdi711peodiotoU2qOSmiDr4Gib
PvEH9kgzBxT/6s4o81HPUHFNvyZ3A1I8ALL4pZkAuTJ1j5NakYEZxSOhMHvZM6zyQvZRIJ/2Il5G
NG3wqpayL+7z2n61164LK8QpYISI1AsHrY/yCBKbHvnUDBasezP+KHu+Y8tKEQVawbXvJhcsGlDC
3pyLKVoo7BF7wln7AbGkOQj3l060e416LrjcxWhaxdF36dEZomPuT5Y9X3ozTIS8FsUFOgBGCQGE
wHdL3O5reS/hvEVjQTJJ9ncsx+Haksl9X9jVM+gwFFIserGgLBfpux+1DULdGaxD1ccgTMeA8JND
ZkfR81g8tsrT32EuDIu706MKLiTHAPWCgQkY7S5dOQeu1dz7vgtSrO4+vciV+3Gs0arw4d3Ulv/c
y5h7L56hyEZBvD5E9DmxPzDN8b+KahnvlhFvW+I4X7VFORflipgt6hFrKApSKciEd/K2OPWxuBhf
uqcRJS0xiTlKpRHzXtL/SGOLLdBCWEIiuX9n58snbuU4Nhj7sH08qCG1zwqAFukHVP9z+NNVHnaO
dLwnayE6zG9ABfeDI/W1qeorfprugm/lkoXyL/xeDDQVgzMOUXYNCJI69+K6MgGPMpCMgPMol/VZ
LC+dh3m2bRtoxYgjsPmdgsFHxWbPNEmgSjZN5rWkgOb9RoTul8jL/JCX3iGUGTdB034bm+Jz9GDF
Dr08LCp7WJ90nLpEhJGIZV99M/8K0ire2rHZBQbL24hFBYLIYaL+dvTRUvI4xsDMhYfVptBoPZpl
jC8J94juhni7wCfejHTFq2gRGYhf44Ct3ZV1Q73l2qXY25EPgnXgYvHDeQtzsN5gGj5JYcEHVMX8
7BhDorh74RHJf2WhfR8UiNc7YtMk8CK/x+bmjWzWxpaxoWl+OO10hCVkAeBZ8SerQbKalmivgvbb
LLLppIS61vxoGDmi/o6M3sy9+uOO9Dc4rsgr11RFK5xpYr87rpHBOnaXR+JQvjdatkw+lvjUxIqa
sGQQ1cwdPSEmLK9K0Zs1w3QqpYdu0LBFtvYYYdW2JFt4I4AqzvhfzzPZIIc41GYz2wWhFCAlvAwQ
Q1ypZ0CSb6EE78xhnJ7s5JsXleJhDU/W0aIuNvssL43tt24eWOogxWobcg5H/3Oa9RfhxfExH+O/
s8nvkKibb+U2wnJ6KoNPK16Gq67K+3ANvU8wHeMeED+zVSJB9G17CarmKqoqvqbSvBfeQJ/HJmPO
5L20Fo7NYBj3Vuqbncyrd55SSKdWBeupoz0fRupm7UJMaS22gJH7CuVyly2ut8NS+ieZwmvSwmMz
xDFvloqyk8jr7prR7WYpa5faYQ0EW8IjTWp46xK7PUU4dFg8rCMSvMNRQ9xBnNZ7x8//tqT8HjD2
h5jUMYGO46lVcQrjx/7e5dG4M447Hcah8va5P5xqd+aqdWxv7460R37j7HORvcsBqk/Uzs+WH7EU
UwNk1QDqYVkWGB91d7UnQgRqjpbeGez9KOz+alf50zguP6aye2zylhlBOqkjmU1XJ66iA7lQAzPo
8dVhagiwd8ObVx4sOwdN10X+FthgwahzRuJiKZzRdniypyGjtbCac+diSGo9hgp1Z2dv2H8eCZy6
gqt5sAg53flLjguCgr6uatiAmCXvZMIEJbGKryIpd1ni7qjfnZ+g2BjUBe1L4UhG5X5wiqnQj3mE
rMMz/dWa9YvEhhwVjWZlEhQIuOGDtsmxGtpveoVbDxZTRenRbC1R8Bv0HkOYoEcq4zGnauzo5AlG
mmnhu6cOUqUmZI7mUA5ITTqY3Xdlx2wuqPnMCNkfHL9EZZ4M97gep7T4i3H/rue9+FktH3UzBJso
Dgu6G/7+Ho6XZdHx/WzgLedoG/ofszMhZp3pBsBzLwkhQM10JU1PoBv+ilyPwjxqundjvYwuevRU
g5UMk+Ernp3wVbNZEtBOwQkEwX0UDb+j1g8P1km51bGuWN3a3cQYgNhd6HxQByXxbE3uPLtp+1t2
AKltyo06YAjeBMtHHCLEIMYgquaZj/Gn37Y7J1pIOpAD62YZcgUtKbFA97OKzbWvWKEGidqPUrMg
9GlyaMO70qXhTY3akCQCr8j4P5pYn0a7/8GF8+IFZIrCA02D6jDyOd1VYegCqc8uk1w63ObrjEmU
r5OOyxMRKBf4oPwlbQy+LgN6BRgdY5rC/+xBjK+vbmwvjwSR1PeACRjrzxQsTAgCM7Q7OVWPSnbe
NdWsXieMOKlJcJImS8jZlP4KSohd5AuhDkrSg+e5jFwnF8LDKMBL+ZCutvRI7oUMpnbvz/K78tLH
pR+BdmbNO7Z17skA9WaCId22OXKmmeEesbxPqcePElAEqiZb3cE6YM8pRrCa8pmJWZflAJq6OgcT
UNwXTpswAe+Y1XnE+2ZRe06GoX5vkS3uK/br0B1egOIyvnDWjMCMgm4QbOlrWTAabpwC81752iU9
7TAZs1scXSSMAkd2tH5qa8JF+oQIWYpvJmd+O7zRmlaHFhs2cmD+MQ+ybpel7ueskbsZp7mMmIwZ
WsrPxqkf81JpFFBLt1k/PF4672geeXNdqKFocilJrXxfeNO8d7rGxY9NGWFxMmV9sx1L5iBhQuAE
te9O5eJP3gAbnsQIQ3NszCWuj77mQ1pBHt2Nigc8ZF2bjb08hQOR66rM8btxTBYjTgsV4JUN2zcl
suC+HpjslnZ5LOPVhoDgs5AErk7h8iDEII82cIgj/bQal7UqQLqeRmI/OQtyRgRhNNRnmTbpcx/r
5GB6luvpaossS3hvi0dCrSAKROYk1oFhDcnOnU7eiP0o8EGxB9AQsOQNhvuKKJWc4B9HAr0b7EOg
MpLq7Tl6D9wBvSlwWIRu8iP6yHws+AlF/dbzl/TaasYp9Vhw59kifJj9dPULsD4hBvMbfG3cg46U
T1WAGdahtCG1J192UxvglFewIBw/gspGa0MiV3E0XXnBx/innv0Y+FUZMzlpP3uvOi0WEQR5l437
pZSgp1Bua78tzg1jtAKI4iKC6LFT/HDbhfNZLDSGrmBeHQhkZDPaDLDM7r4s2g/LApan7EFTsyTN
qZmRo9NFMHKKUf13S3de8L+0EETtIboPRPJoO6NFyg6b0Nb6vTRtDdX2MngxE5uAXWNvvZSFf4LF
znqwZ6spQq7vrGOLXvgPNENg99TvMTUeuuYVPeWsaLxoQb/VfQzh9M7YwaV9Cjjl3PZY+k2NgUJX
17BXIwuJ7JSK0pz9quFsqc25ZdNvNSI8kKAFLwq4VYCl+WAteXHXjWuwpi+G89wqhJOgpvue0rnI
UIZKhftEjvkJuJ96csbhNDAeGaIwvjczQFeQlfUDzyfHaaIWiN+E0FKnUW571hdRlsklkPHHFHOt
kg+Xr08LH2hKWOxD5Ec2ZBi3yF5byTEKgxqIbeQE/AvNjxKM+K6bm08xug1LxZiPaFWxyVk+gHF9
MwmrwmVgLQ94NkT+z6o/nOeFBXX9aWJiLtQUsaREa95WyP9NzfbDmIG2K08fpli9Wv44HAT5vOw9
iLT+NUZr4oypkGpYpGl0qsl2jXkm3up9WWYsZJoBcF/mD0XbfltMcbSyKHrN3O/tMPyeEo2I1tBK
Vow5tny7FWhm1HGtOLdTjjsEBYksJ/QKwRn62L1prkqKz2YByZArffGhDdxp1wvQ3g4vrc4HUOHj
HyikjIpdXCFDrN271k/TVzfOPrzxvSpL92txXos4fc4n0MJ9sbAGSqZ16cwmCNA9G1PnfuJC2jGN
+jvUejh2ml0e3JqBm37RBwhKKZNFFI3wW35aC5sFQsZ3w4z3zELDt5Ppdw6sYU8SLkrJgvO9GuLf
cZl9VX5UM9WtnxpJVEyBlnLgVoWL+KVbIXcgA9lHdsv7zz6Q04PorZ3OeZPgVpQHKHnoAMjviu0n
2QxHP83paUYw4pzgm15CaBsidbIjRcFv7pcc0KMefFYXFfh86BqbaZ6xHcD5Zex2yiH/btVqTBwh
wem5qxiI9zV45IViyq4e8fiyuqj57Jra+Si0/qNyi3DYvv0FYBcBUhxCclzI68skE+mEMBOLqsin
t6sCrDSOhRsQHiQWfQTjkwMJROPb4qfOx8cx23by0XqkYL6nwdgc2FgFrHQOHwZdfcWsKbsu/+uG
Y4RCHg9qg4CZkybU4qeVIyeShGDsgH6yBWYZZzkeW5rmF1ndBBkF+7mty1PjlByvDq1cCGy4b9uP
aViWx8x90uSbwaqzsgPMjwLtIlAly6Jibpmla/4fVtY+d2lj9mZs+7v/D3r7vwG9KSVWNtv/GfT2
9qco/rTtnz//TXr713/1v0lv8h+AyIEL2tJRrut4+n/9G/Ym/qGkq2B+BJJoT17/DXuD6OYFUniB
YwtHCuqN/8DenH/ogGGKpnZwA6UD5/8F9mYLm2/gv8NAHdjptAbaEVJ5QusAtN1/w978uVGgRnAh
Gkntf+NA3gIIR0d1p06835IQSwXfZsNtOm5IB2Gnv6Yl3n7n9gLDFvJkd8tuWX/nlpn4n9++/cbt
a0WP523qMzaYaGRu4YW3EEtivtdo0NWC/89fBsQH2JnuDoUXeseMlektvdJfI/Zuv7q9MOoBINv3
uCGsWj2C5SCKr22BC9x+SYWrl93tl/UamgmZnC2JVNB3SqZRe6+Oe4J/rFPtrMf4FHGlBUi3MhCU
NXBK2DucKOgAFaY+ABhnKaBOYhFiFTbZhdz5hMvHi2Q5DJlkG2vcuwSd71MT/ZQTuqp5qr41kvzS
LvV/W4/KEaiYPPMw2wR6msnap84SHo1FLkfeO2zjKlAqYnjiuEEuN692Qs7du5mYuLhHStxHamMG
DGN9kxyEHcUsYIF9RlN86TofcHYPj6swH1WDMGqKkr0TKMROpEv4ETFVlurXVJVD7HTuBoVqveDF
wqVrBrPPXZbqI6cetfzezp3vwsve2rGjgsPCS+Qh+o0CQ4DM82eSqpAD+GySHQB5+0C/BhEio2Sx
Me7I4KNgBV1VzYS8kIi+WejrPHBrypzgMybTDJzbtkJzqhkBUnDfUejtuu6QlGL5ZpmXsUt+ZBMi
iZhhrgO8ow6F3KZqkHtNiwIaHM2BgRMyBhZIGpYANnOL3JfOUeB4s4P4MQ17Z8+wwbqL6CwzuS6x
A/xViQnuHWoFVLbyr1VY3raIbX2us+pJpU39bKdnd2h8zmmKthljRyR8Zx+AjAEGhoW3kLLfVNby
4nN47w1KDmsOiIPO9CXq2LqSkJffwWD7YTNWAFAUy/0kAzDTofcL8jo9xnzP7f1RhHV3JEoGOXGw
fMahjZiOeeztg7K8tiTab2cSy0RBtE/sRs7WxCM0NOP8jjoPb4Hy023m89iECc7JuLBBFCOtg6e7
6dhuSJaQTc5wmhvoBcDHhLEsbPdjzbCriGYMFQriU6cROwWEY66CrM5rzmJAB9Wg1mWRUzXedCVu
M9+Gz9pOT5S02yJAmeE17itsqF9Zz305L+Vz1wlkDFDWLXIPYUuKfUXvfYJvs5U4ZmRY1RtloQLx
Y0YbDfK9eUIyPcEtt1x3m9CAerwbhVewQugzibwSLgVheBcrSt8aoQqKNXkRy7Fm9BvbfY3MM8f/
XwogGPieWkdwJ69MabZ5v3g6iruoH3Eux9jXZ9IstkWNA8zS2B1njQ3CB4LcfAxuH12cDMYj4VH0
JndhWjgXyZ3ddzOhQV0v78B1Aw9betp/x/BkpQg1o0NMIFGGxZ7ZS3PwIATveYCeywbE5Dx/tKNe
ibIE883rN1YXJRN8FRHEaxiPEhGVS+8z9ck6lPvYFduxzj+9VstNIc2Izg2sBXOHe+ihf3oX/b8X
cMcDWCOAxnbKbZO2YHRivKQKf2KEi7Zb6NqsgnAqAF67lqFVpe+Bi/Ljye/00OHqcYtDIuiMjdbM
y6lpVpBURp8qv+r5FOXNRxr15AVUKjlygBwyh48GM7+72hSP3vqHlDX+3mEkicpH1R2is6c33qip
cZ964XxlLmdq1O/7eHqahrh7mDOHqMOmIVxPv5JKGL23Phv7ao6n4yLB8/CMiR5VzpIRT2xsC1wf
wVaHIcGiCw7K1alm9SN+2ysciqyCn5G1aWI0F1Mab0OCkQnHHbahAfkVYqI2nJyD8DaVC1ujy3ZR
i9bQMYCSa4QS2mHvMyFMmGJi+aYoIqEmwLcWQfsJoj5HmEDH6Rd+uVtGgqc7G79mCGWBfQuEMhsD
5Ehc4gi7ahiDP87E8TJ4c4YTjM95dernAeOFV5wY+SCqbfIP1/lr5QycpOUOG8BEp7BEQl5Wf4OS
lMI0HI5WI3tq6+xtytG9T1bTHIp0yLbE03tPrkGbjuinheF8WiTnZv9V1dFyJCT5nX5m2JIbiMOm
HYttWWh7x1MNAoJjqnKQrWXzyfdfkgDzkhX2m0BK/IMuYXF2YI2nYm1Ucvr/65L8WirF/0exqwhR
8Hv2JwOaT9Uw6nNkj+qoV8ydUoMcOil+sa36yTSkymPcmdb0CNkMWIzQZyL0ECjoR+GjCpjRGZx8
O/zRlNhHA7Js7NEw9cgNi27b2TgdK79MLSgdszlk7GPgZzkCc96SPxFSENwJ10FAYIe73C/bk2ED
TsoO4Ovp0tJg3anJC7eNSZ7nKRk27XuTDwzwqUG2FeBX5h/zYdLTdA7dGtk7sh2V5Mj+amy1qnks
iKS8K1PEA+SOIJcaQ5gxjK3SgkNjTP+60VDscphqLLLpHBPRg5j7PjgVXuX5vuorDpp5PoB/+47s
wWWcjgVxZVITivq30B4uQ7dpyF9bdVtcKsyqH+d0eWu8FtSZl8zXYR3QyromMEU5L5GMd4m1uJfU
wG4I4VB4RJi6igW2rrzDLDwGyfuhXc3XrXiEgc+kfkCrpUo+E23RxgfP8V4syz1qFzMakyMCeKuJ
xChEwwA3Eike/MJ95ZPzIYIMd0FVTQcAWYCj6FtuLymFRNomwc4nUMFFgeakQFbMSPkwuOAFTNlu
Eyz1OSl2JxLZxLlcX5SxP3Ou9K1gSjv1hQ/thUN9IcuDLpsnz+jPweTke5FhNkWuOoSRmDjrnBod
Xu6+CZZ3dyacf4iAtIjRYbIdGGRylcjtHYKNn//Z+w8M36ky8xyyXYLUG+phlHgRSjL3WGMEWvyS
AbL+CmmmmOuGcFU0gYTTGCAXnchFsaxfnPktAsX6MeoGd39TyHiWo1hEsdRJPYc7S2c4VmuUXQSv
8phCmrKxBydu+0wXvg1zi6iSu0a4A4uh9fxOAAxjcSWQ0C6Geo9G4gW6aUWWoJ0AvB8GGFGxr7aj
ItY7VS9eQsqd5fnIqR0yE4UBjVLwZ7YCG37elcwPLT55B88dH2OBsI9+9ZiupS1b3DeVSOzJTXw/
6ng6+wysDlObkGFu3P04mcdJlchnHBuS39wxJUgyG8oFyspVg0LSIvupLHgp2m45qfh1Nu/rggYS
PiS627fj6W49Yc3J1zmC9iFkhF8TQjSFOGtW9Zpns7Zk6gukHHNtrm2sgF31luiUv+1MJb3vwTQt
OnVPeW+PnHu4fpj9naMK36uYV5MQSMHatbpdmnvmVHusRvw62Xq1RPMYMgLp4qHeinX7bMK+4mLo
QbMpstXz8NNpw2/JQrHcOjmo0fpdKFSCTHKOoxHvimn6HqQbHXpJOATQ0H5mCJ76TndMZM80qTP7
rvE+gmid2pDRtjXaQbubRcsZlYC384P8k9jyFnogG74V9u5TR3U5j1RUfNZ4RxJ82DHnhSF/pCDn
9VDaGXIo9W1ics3w7S2uLXszVGo49y3gZ7QqP3UMWmu5Ae4DfvJiDuttPEJqWtH2MsreF91LvnGk
z7n+oA40OF0BdBZevE9Ztmb28GdIQ2tHInsYIbqahfnbTdnlpsWqxFvFNP4UdYoUhLWJcEqUC17r
IherGgyATG343/ibQq+OqeLNddgKFYIajM0hbu4pfbZqt8ZbCK8pEPXxFtIZZpjlKfqqTUVa0inX
L83s+edqfRmj3+QyzCc2xTlEh+JdKanyO7FIvOApJmSyzFnSG0i4NXJlRePmjEbtCbf6QUWh71xs
vL7vbLvOQR4HtfGuyQE5R1Pxreaw3Xvk7lQzfKW4fh1GQ5pT7wMZQrg2LwFhhz2S9sw6t3H3k+rh
PavLmI9VCxVzIi8uYVmY7m/6M4LxgH3pCpmRcZ1zP7tYrjL8eW5P9pJP1kSVZ/aZ3BvCOsrvTAan
XcZZ/s8PNYk1z3YNQUdPhJCQN1MDooaq7zkl3ofMn0mHKOXeHz79pOZxr3IspMIiObjPrhlQbLBu
FpJ9bZdondjU4FYDFtzxFoUda1A9x+QTa5Q1fR4f6KzIBh7j8/yEoKPfMJVXG19Fb+Ucefsu6cyl
zxfvRG4jJV8izqGXIFIjXyDyldwYn2HYNPOQuDWhL0tyrotNwQSONN4KAW9PqnMU0jOXrX6vY+bi
0b8zYWdDKCkHTwoB/Icf258mrRhJztU1seUFmv2qPVguGbNFd3SRx1YLHIJlcc+NoKT2XQRl+Pnr
FIyzcT7zQq8MnnzY1sHfnGnz+fYihKECC131POYLz+jauzpR+a+XrOrfh7Kd9mu+1j+/XnuClbgZ
KuDYvISej24ti/qrQL2/FunEgsvnW7QtqNAO+QZfsroa6caiEQCg2JssRqFiIbIqJ+v8HHtOfyYV
PUCK5bENYyTh5U63Nxkgkcyq8Tt9Jx2PfcIinHNc5yBr11+lI5mF5FWeCu4hzLpuC9meSKS7wiJi
Rk1YpLqIpOO2dnbd2NBWOvWTLiJzEF7tHxd8vX6t9XlYf+8/L7evZQmivsiaqp1e/xX44+HZS5IX
UJj+fprL9KziZ9vJZ/7EcP7tMFxB/BC456RMuUBJ4n6oLRQqxhPczBr7SlfbWGCbrjs7DSpTYIsf
IxBt7oZVAFnir2LE/geCSah+VD2zgjwliv4uawwPcxA804r9KyD3lpIbrrekNFS7Cbz18+1FJMNy
LHqbiGpIWu4acH/LU7y9WMtzrSyYreu19p8v26imoJ+f59wVZ7G+LH31VnQOlDV4pySbsghv0WPI
ENTJ4vNQJQuH78JRfIxyckCWdLygcsjLfV+QgEOGSE2rnoFPGU4RNprQ1ixLJ8HtwmpFmdx5ur3k
uAxFX766nd9uOi2/1Vr1XJzhLm7A66QJuMQGm9xgM1puWvs8UZQegP8ffEJx7g1PHv601XSSSucq
kpW+l7yns4p+TMULe5Ki77y1+oq2bIPjn87QQyLM3PYSLuGzKRr/taooDUSwqQzRWrBm3adQx5yr
JvvqGusQ6gGTTUXgS+0sJAhO5Huyg8MXQBXxRobwxfWjkIA9GoPJJrSrsT8Xgfg21f2Pok2GO5Rv
SD3V97ZC/OLYQLknFZeXVNS8WRGmgQSeXR/gXXEd90/XZ29G5Pro9mLeT8o/mJH2LDTl9LLE8Wkp
ip8EjcnfZDyeGQp8n+1cvSBOirZuUjgoKm1zHoOVoh9ND1Vcf5Fgs2xRvxHr0jkIp+pkuIylBi1j
+/eD6LBW50Bj8gD5ZVz9kmOmLtXjlOXOCx2IvW3IQNuzU986hhOxnJfqlNh0vlEl2dJHJBFEEfXE
7JHC0Ix+f6C73TZ1QVhN2DTXMUSvEjnJizv+nCeTftqQHDrRgbOYFCJ872fwPYukfuBWjJDqu/LN
uOQGdNo+TRW218oU87VDvL1fUMUc/LnVV1NifE1azNRNrraaMGpCV6AwEvYF4SWdD7762xiIzZ6b
kMJHOUIDElgrcPWthGRMpAQFRuI7033dEsytOvbkJhh/ZQCXHt2i/W7KgEy7NagnXAW3RBb5uM+4
TG+X8E16O8dpfoxEuw9VLzehlmAJ1+Ofve5C0E4PPdNK3m5fohaaz0/1Go1ze5nnfkCup4jVsRex
7dcp7bBOaW/h2lYZbHXr8uHT7V7NC7ZLyQOYScHqhFDxdD25m0GPx0iZ/S16XJdDcZ7t5omuHmXR
+k/2beha2d63bqqjvb1Go99eSN0hJB2qSUnGH+mP3Di1eWrjcj7dfl9x059b2jOyLgy1Qi6mCvZ4
S3F902DfpN23F3tqt3PI48sGvL3rPcQedy4ThPOt6Alb/tK3X2WS6Ii0kO+3TqekrfHzFUU6ScDZ
PCjEWH/JOjCHKs6R43uI4bxKI1JbEygR8kaasUoobcYtc4G0JuKHN0yZR5Wr+yN/PYYi/YEPDEb1
0HB+WE+TJPtyCDuJ0wJ9pjN5f8g4lZfZCS4BucWM/5aKsNV+l5UvJkrORo5sYgvoPkmYvnkLsYqL
z/Q4tgGpEy6Fv6DE7VbzZ4HRJ2K8dp8iOwrxoHlYwGfAWTytiIvnkiNyjaDdWWm8Q+iC+qYjS7kY
DqWCokY4xyZgqM74aNzqaj1qoqde4RAcsCH38HayGjWFn/gvaZT8ZagFYMlak472lRGrECxG61YN
39Ikh6pcR7s5gCTDWsO6w0nU3DUWdtJ4LqBbk+O2b5JvWaz+9ISh0BwhuRkjHHp2+NhH0wEuNJOe
Nuz2DbAqm+EixyMcgJor2m8ntpIHhhpgRi30EEwXh51yQ3xa/TSetcSmogIsPVXMm43WO8edQmYc
qMt+j5LEGRHtEaiz7RcfOoE+IfG/5kjoWGnw19fLd3f0zwk+bZvc5lqzHsdp4G6r1kCGI6KDIe+W
P5niJvX4r/v1DMOX1s8yRau4vE4SIQTFKwrUmOl1C7Ehq1V1tVOwIr6VyMdyltucVa8QQXxVvDme
xGNYewSysM6AiaLre49ZaWYlfybAAAYD23ViH7BRTf4ZjxqGC5EFAKCy7dItD7K1LrOCS1d31iuD
/tddDZ3IquTH0DL2XcvYYvwp6K5h6oj2JV/ij4iq6IVsD8AedcL0vMsZOFMOxln0SiOQqPtuztHe
xea1XeAhOSE33oImvqjyN8+O7n1q4qHtzP20/qDr2amvPmzjkrW949m//TpY9n73XugM3w9UDlY/
764Dfdr0jnNAlnw/kl97p70wpfCrHmpiAVksWKChEokEJ/RPrZH2EXXlPQmKTMtI3N70Yh800/c+
iVGYyvktIMtQekTlVpxZ3GoNIfbuFpUk6mE1dQzzJZwZaTbGAkmeud6LbbMQiAcNjpm16CK9e49R
XNuyzM3yqsGrgVmH8OjnNLzvyfBCqA2ySbA1EeE4bGfPKbbzCp4aR3dnuSnaSknoXMSqJ9dKb231
x9Ldl7LNg13g1oqsMqMw/hEZstej8DRHkCPtIAL0n+KPNiMDLBdQsQvMjT/7KnNlg2iHdIHMExTX
UvNmCQ6VEMNF8+k2zt/pd8GWkEy34t6ahXvNI/O9wP8RtYbhHXqLDuv30mVbMqVo2aqnOVbo0TRT
K4cded5Wby1EF8tfXmtXBPRLCsO0U1z6+JNkFD5p5ACTgfyRSDTnhJvtuxb0XZJGzbbPYDCm3lZU
mAKGkZEAaZQFV5eSW9AcCdoTZH3JtrE/ygRXUJKqb05n/4pVUa2iMig3S/le5IzKJal6d7E0l6Zv
oClPYM5SponFLN8AF9bNvI9CPnNVD3o51s0x9IdrXqZvqdNDRk6WYusNFD+5DvYmQSNsx8XPSEKv
q1yPiVSzQNqI8SPXL1g/jiNVT9spyEJFhvCAC8tZTXIrTqcctoFvvQgRdq/Gsb+Xs/5RpBUeLmn0
oeNIb433YIfx3yhxcK2MEQYzVNc0aAk7o4LbyFBBJRE+njbIBz791B7tjNQmY6ews1Pr1I/MjfWc
oIVQ6JKsEh0LmkFSiQcH8Fds/WrxhEBO31aE4+yTGCGCP0lnFzQO5i6i6l20Q2hoTYNAHIkgeTDC
prkGKOLbjyq/DJJPWp18q+nP7rymKvEos6xoI/nuZx2Q4CU4LUF1jQBIkYu8DvDScuuUDdLApTuM
YIeL+bG1A5QYDcY5ZdDlNPcL3R1vRPpaV+qv3SxHNmt8//74Y/Q7/y40GrNand2bt/9h7zyWXNeW
9PwqCs1xA94MNCEIgt6WnyDKwnuPp9cH7u5bp08cKVpzReyoDTqABBZy5cr8DaKLRMMdEFg6QKXO
aYDYQoGlQA9vRr4KyZsYz7T7sHmmiQCvVJFPEcXBTZQL4LZQCFcnwKIKVPgkQacnQNqbCR4wbZob
K6xAtBCHTlUWcFJZVVWAIIOB8+cAMVMoy3zVIVzaeEhEBFOhH/wI4ab5hqqpEXlCVSwsLLPLguWA
BqU0Zp6odUq9ADbRZJB9aVEPrEHHFtBSLBqIUkApyTykhXR6DkUGf9J4o7r5WeZZBX8fsa8eSSpL
fAhzg3ZQYrCGIEn0lc9wbHaYJYobYs1yGlLQtPSILMN3zC/DlTK4VAmUKoR+5pIRmtFpjzCNKJ4S
OXqnw1auoFqNC6r3GgLK0a3KY1TOjPjajQwxcaBhl3FLL7GiyZykwEQ0zuJ2qSOZARR3m6Yo0Znl
MCyHgA4kPkFLoMzoSEUBQdVAEkUbkfMwIWNqxtavjBWovGqhjuSVIul6OaRrst+XMtEYmjL66GUn
HUIanH2SvaufKG8oR7noXoUWScdKy9UNmEt76rHyBpKgo8aGZ6c2mPqiNesfYoxhl6Jh2tnQ7Rqf
7sJAzHCljsprMLWOmVofuD7tjIlWMLYeVHvMI71cHfUKSod5p+aJCXlfDdDxhFn2++fucnn3u/zb
c78PhWmmobEcA2eY1QgVa7gJZI3iI5M+b4Zg4yiRaIjr0MKBqJ/OTgHMbPlWmX0F/vL+ysOOIU2T
x+L+8ft7/rL5Z3fzPvO5mKDL3B7SvAtTaU/SJE108eYDzn/un/19+OdL/B7vL7v+29v/HG/s8X7y
JRRXBi/q7fsH+7maA/2McqYWgWy4Hxq7JGmdTiJ8KF9+FCcldA1fzNBlaT4pio3rtinQRc3NfJ2R
XTtFpH/qY7zuuuewzJkNYacHY5AfDWP2BM1eo6kf3wKY7llgGBjytdpaAGVEeYhVidVbZEN/38xK
rERLkwVO07Zvnji/cV6+3P9ArQMRct8EdYCw0X0TeD4+EvfNWjSibYo1mdepmzzd/f31+/6MjIr1
n73cjUvvb7r/0eXoP/f050l1IrfUczJn5uDf9/1+rT/7+n38T+/5p+dUoTE3Ru1CI8QUpB4xgKfU
uDAAqC3vD4OZNFn/+9X71v25+6v3h/c/9x38Pvynz/7TrtI2x8UAA1jaBTRHaLRRV6Jv4PNrGeDz
4398UsGX5q+vg7DGCvT3Q/fH90/qJauf1oS0Q+ugahnS9KvZ9HKA4X827y/d/2jQs4QSp5l5d79H
v2/9PqeIUOj+Pwrtv4NCwznUlP9vKLRN9hW+Z+9/xaD9x2f+E4Om/gvQg6IZIL1oSOozxOs/DEdN
81+iBYQF9Jc5o9Pml7K8aoL/9T9V6V+GZhmiCCdPUnUVoNn/qEkTeUkx/gWkDbCYDv7MkjXD/H/B
oMFjYFf/FYMmKZLJ7iyN/owpy3/DoLVyHYQTeCiMRp1Jbd1EV+ZZNExP3hjEC+r3dgKM/VhHMBH0
iJqgOkKDHyVEOdSI+uOgYuyNT0IghsCJGtghrN/cFA4mNKv3pk5x54vlD93A9VDNpEuly+q2i8P3
0ggCeIi0s3Igzbs8h+KapC2qhil6Wr2Oug0oUWfKkepgnqk3zfDStFh4iai5F63S7Ugbt6EpV8s4
Lb0FJN92oaT53koywJhjt+9Giz5EDvYnMcWDhoUrAAzk88oy+hhlWnSCiqDnvPzFlwkKXdNehcpb
VJZaL4wQiL6XIvTWAlxpFMWkutmOCMh6y1Ez3nJhCFaYk1Mfq5IdrMgFb0EJ3u9dwQdU0HYSevC1
U1WUACI1+9J07TVKUhvad+HEU/HTwcSWVizgkl2bw1kEfcpaJ4DEGVHnAv0d2aRJFT0OVncUNgK7
k6ASsnRKLLDbnkaWkxfpRuzeg9b6jpEDLWVjnyYID2bSSfQT2S3Br0xqXz5pJcv3Il63CetLD4Tc
UY3afdV2+DKEwTmtVKSacvXDV4PmFKg6BpixXq5zX7wJN4o4cAJqfBEV0t9qthA3A8mBiGcdLW8Q
L2X7EzUnS5b95x6PqmXao9SsGPJnqxq0q/TWVkokFGHfTEcVV590Mq5jiMbEmKr6qUwuMU6BRsci
VY8TcDSY1+Ms2BibtBGugpJJdpnHX3pJc7qb0OexNPRnIqEHD2Sk17xDcjqQpAkNH1Y7EX38JbDP
S20iZIjXHmDtIvkEkJhsIxzlWa0AiOt77P4MoV6HpvAYYtJlZZVyCQLUctsuxblq9DMYBXzpjHZ/
/ZQPuQ4scrzCepOWxOh64xkQG2W92APadKzag1mulO1iQPlJplC0G8XeP0LwtDBbH1tk/PVbH+fF
M2ulEZVzk04Ki+xchcRDctH56oSsVzKDldCbgg4C5XekgcvCuxHCJzpCc90ggwuOQQJVv5WQUE2X
RbxYdWtkhRtnZLn0eTWV7oMigK9MVYR1g+moa29Grw4PLcpslgeGe/KBiUUCCJxWEMG7CW4N1Bxz
1/JkQDS2h6xA7ixFgEUmJ5HyeIVhmYaRUdIvezEN9nTH38NJByk9IiLeR/iqtW9yBPlsRF3IDJE3
jpviKpi+tk/Ki9FH5pFkmapblMQLrQMh1RnfsR9Gm54+lTdBcZFUWvVC438ISMrGLPZca0o/cVE9
BoowutlQrWWuN6J8AZEG1zlFgxlETT+c0/W4wGxHQghEkSIdzhR4Ar2nSKe1+nnMRAwn1FzDfrbR
V6y2+ga9kKlsXqKx3EWtiSY76lStOX1miakC+ZxXOwWSfUOBHqDfXFqt/Y5Fn8WF3KBLFI503YQB
GwRa3NTbFwnW0dfyoHC61AZnnC4DNTopPpaNe1muj76E1aU/HhvgsLBPYKqn2NgYHjpdOZarRjFz
WDTfdAAjrrsmOgjUO2xFL7AP62b4q6guCilHNi0l929ZhDE6NkM2rJFWBQ/n6zCuMzySMgPwl0mN
jebqgHXxQQXo44QWZcMGWlUnKVexMF41TC1piqa7XnhO5DbELil+FoC5AaWBkTn2eKFPsXoRrNIn
/OG2HOMgYA3IHYhNRozQUT4XrZegHzQnk9Bbn+TOdCFKvPulfOxC8HBdnOPeXBgoJ2nCMogxXOrD
bynP+4tlZUBYJ/MhBZCzmhO9W44ArI+wggu25uxN7XUIkS73dWwhpQr/eos4LkESQCg1giEArc8y
fwDwoGoltywgZgJi+G02Q+Pq1NmKXivB9gyaG6nty0Slrqb+Asf7kIvJFSrktRHLL9Wkfxh2abMy
qGJ6CVNeOLa06oaTRMkfSCUSv8UARFkoOsT7BjxiWtefRHjskPIL8djXYXFqJeMxC6TpYEr1iLYc
kkFK+ZqJKrxuSdgrsQXgOJ/ehzIq3EkKvkkqh31k/MDXwQDKoq85lsjwKJuxkByQDe0F7Am699NJ
8aLpqnrEUDn2nHZoZc5CNK6rCYvmknK+G/baKbJGyqcGDR5KmND1K6x3a0h+vtraA54QPsbRssB6
WG88+qUapMWkhcLaCuTu4lTua3N699Qs2sZF/KQbYn+0Cg3PWSCNWjEU13SAsBGbaLDTfF+htwDt
39cONIAuvUzdIK1n9CZcaRqfQoLVX/FdWJm4r2KQyUooe/B1cBupwLqO6NWaqRwdUGTB6YoVj6u1
LDYSFpQRLqcrXQP4JnlWviOZ/ZgUlBiiUnhS9MppVeujo+XlNKVJkyiS0YRIKfdkeXYWNOC3PvNt
aE1fcdd+RGNLF1HFPaNssnFHUNpGwLg9OQ12mandxsgaloInIm6IroLdTlIPkah8EGNSHJgj4DEU
aiQS6k4Di4ylnE0PZTH7MDTJuUiZC4WxngU9RJxK6GcVFqpJI+GsKYboUDW0nnTasEOVookUBaNd
xLUKqxdru0H6kYeqcE3KKhQj1z7k3uWI3Afm0iBZUibocm1N0kjR1YcCW+hkX4pouBFp4sIP4sBO
GhPVkwxUPcDXCr/nuQUahX580FD0AN4j7qCdnX1YtVhZdOqx6WZsYie/s5RHDdlojYPfAZNVa0Fy
qYVYtqg2X5KvDfuSSulSS1I0vvgl0UNeWoUt5dXXgBzHKpfyR10t3xpwNuuYKtTCVxXdaaztmDfJ
LWwqZUk0NCWEKgohfYYvBiQc6ThxTJCg7jIVriYKKRQEBUcWpo+wDnJbirJjlWuoS2o0/KRQfZIb
SYbTD7A8WXVW9VScRfCmuZkipIUB51IqJBDijTkr6CYOpeCJdsL0GfR0YGUyPdwZWkTlaLUUNKLW
lHW2fRGXbjGiVJ1OEtWWpiaJqwhssY/GVoK07wjbmM6wzY1S0owirklo6+fCjJrvqCcNeCjkNBqZ
ItpNp4W9TUeUSAtUwhfIQfIpejKVEv+p9BAI1i2MG5jTYdNB0x0dtWQ5P9U7kEzTthlDBI8nhJ4G
qE0WRDgC/YApKGpMNC4Sc9VJkm9nQkTLFaEVdHfJAg3MupoK3/DGOwR5WhzpvUDJo9U0kuWD7ekt
XAX1cNx5AbCiQaBVaWQ32UBvachMPB+UilKMMXr51pJFyh4FECNYFsEXuLIcWYUKUbDWewjV4CH0
wG+MXdWhDBL71GfVKneaHDiZ6cHg0Oc/Wo4W04r6w388vj9Jji1tYvB4QLLxKVHNArF+gimfjRwf
WSIg3CECD5o6IKLWD3hVzS9nIZV5euKnsqU7ySzCknve+qeH//Tc0MkGCgMotd0/m1B4RY5SL+z/
417u7/NKCbcXHXoMOqUCbMt/H1OLU5x7fx835PC0kBNE0H5f+cvm75fydWValGaFeMe/9yYIiBvT
R5chRZJM/dnvf/dXSj4eYloBFIZb4G0sdeyt/n2W/vyC+67igvZRqoB8+n05rzJ0wYzYRKmMehao
dLtscmWt3YdCNdfu7i/k8wi4b9WUfZaofoGOnD9xfwHBoMk25lEGLSi1paaZ6dsTQyq4YxDvUMz7
Hy/KcMCME1dKuKpzqPvLn/tzFqgd9BRicK1ZNLkAItbAI7NtK5QZRlgIazcBBJLakBPQnlkZrBLq
hPJ8QYOUEdrMNqNWOqRbUdPSP1t/e05VTSSvu9YdDfKWnVyCxVctwHBjQgaoFZgizdwkfb53ZG12
IhUrVr9BhkVJgH9IF4ZYUeR+h+ohx/n9M85HvCMrf58DB0TRF8VjbyZK3Vvz/tQJGEnE+3CGkP4+
33WDtRpzGV8LL922RsGKG44lLQz6+VagX6nlAtfQVCtmsJQ0P++vKAaAb7mr1vcvXMyw1/vW3x7K
oA5WE3QKedrfxefmb5DU9CvucIZf+bBfibGgQCXHDGg96XOVrZoran8gqfPDP88x7lCuXbjx5jyu
pu0ZQ6RzVDHQmq2grp5Fa+EmIOzq4Fo5/SreZwvj8DxsIYRsxlW5rJeoRmP4baz71o601XnaPvcr
F4mAhY5iikPBbIz29BCRdvdubhdv031i2q53qxztgq3uao+xvY2zj00d35229RI5N+d1Ptie4Exd
8BxXy+fItPdI/G6eM2P5bAor/TR+8kS75IC43dw0yhz5l4THVnzjxnbT/bN3a2DFkeggeRFQwt+G
G7LgC98NQXoOTjEXK4nqB842bhTSdrL7JTJS/RJVhLxaFtYtBbsRcC4gzvLr+pewPKjZidOCAl49
nXPtk9MzwsiZpo2lvVBXHdCeOWUW7dIQ6Vl5W9b4uzs0AEVhVbd2h2DveCqnsw6LHfu+aSPKOknO
kWN7h6TxnYRMvT/3Ky6JhDsDsivRPqHKjBDJDw6m1CwMHGoDWqlLs8dD2o33rQkfm57+ArYMkDf6
dkwKyKjxsyZY+ordWjAyHDZ4aKmrYtpgezkEVAiAfjvqKchcsd8hhgGin4tASqBbB5MF8ycoABnZ
np7l8Fp66zyHZzWgqz2K5NBmbn0DrQ8WVU03HK7HkeR/PthwlNBXoNv/MqkrMMxxS3Mf9y0HCky4
Aes0UtGh6XqamNcOwGatEDl+0g1YQeCzEDCCNY1qhHkzT+XGNE+Jd2bGcvhPfc4d2SXeyReUFzX6
VXNn342fxtEOn5QTQGAoXHYBx/6aHWTJ7g7BVuCXblVARA+sMCV06MwPETtBqH4Q3tzgQzwnzYIT
1n3TnMneODu04L0rUXFhyRihvINyXgUP3RKS3vixrh/ElTMQWfc4ElWHZqZofxc50sAb+DvYzSUf
WXqIejR34if02ipEdeLyIF7bBTahS3Fh/XhY0y7pLREDj8UhwErkmD0mxV7Y/KjcOGX/2m0GbJrk
tYFH3QbqDipy2NgNjGigUhCcGyelr0WKoyVb5Wf4Ufjmi3wfvTMEWk1YicYG1YBl5LQ3vIK/Cozr
n6RoYzYu8NdidLhO0ZNeXKxZUrF4kFLXLy919srHaYD58nw+1FNtLWhlc9Ul1thYziLpBiNkPDEe
uWSt/TxtxU+XF9sXaiVvUrTu0INnsWLHtcNASkAz/ljISyPCeZXgZOJcOjoRdA+Kgj9c/hkixn1T
QNW6qMWBweUHgP3mQ6LRMZm3DJzgEz+OXXJDBFxYo742GCPhmYXjtIKIM97NGBsjjdItZpMJjaXK
qu53dPAJBqP8I+Bc0rRAmlc1FFgJTMo+8A8MysRYKmgjqCuexJ6dL7Mz621yP0uzr5f5WBYPVvHZ
Kl9IcaEP7ZTVJq82NIkMClvVil2G0V6oPnACpymIEvJNqVapvO9I7jt4lpnkSv24ltp3xTt3Cikg
xhPlJR6xGhre6BKJIgpt+VkuDuZtkrYlUrMCV6Sn8879LWVookabjrU4gCt2EeRfzwiS5k+I7fgV
idiSe49aoLaouCfjFTwfY9MCnbLVT1NajKu42rTT2XozT1xhuVpzXjv7PbTNU7M4hsFVc8dP7mCd
nu5cMmRBZPfVGiUPY51ap1513pULAr5IGSPNt4j3U0r0ZIvLAWhv2zlz7CbGvjKUOIYrbVvavkT+
eYzxoWmb/Wg8cPgq++yJOtMIXcJG1JVf6lvvBWiEm/BdUah741ap0Wn8hO7o0I6v1mpMTn5EKuam
n9BHv4emsHVB/hDolS2DkG8ybMcXDMCOnAPqblQx3El9aSVoOo53Gle9vPAfiJzhnguHVTRny2gf
+Qoqb9YMu3NQtXoxh9W4gjEyfhJ9CKUD91qL7BDToreWtpI7zxyqv8Sz1i7mqJk9ESwRGpgH6kyO
BhfLbzBccEr6yYyZSRn1AoAON/sR3nImd2HVbblYlHHkky4BI3HSjYX2Kg3H6O1VvQmHb9SMxE9O
HQ1qYLtgIUnIaDix++iZSgphVwNCCoWLUS8tCdX3wyupKxh2vjcK+914czj7wqNxQWP3BeOBN+PC
9Md1NFxOUPDef7LhonhVzbMIOrTIBqFQwTzMxC5yoeeZUEUReiFthccu4EoxNpTsXAB4NxHyAkK6
mi7QJx2GFt8VNq2d7lnYMxyqhcnlQM3WJZWMN/NPtsXPd0Ye04Vho5u5BftEAfTEVbIu3PUTMzHI
UDveG5eU/TEfuM/GG8uwfcGOA6jJyZKgoLjiSTgIj9KWi8S/5+hpsD85CfptdkRYcpq0A2ecTX4/
P4vBzxTabef7VNsVDp1roPgXppcZ8pI/JU/yjcuY75mevZtxwAsL8T9ilGtFhCzOlXFg9tMu3GU4
xfg4iwfZTub62bIPRXnNESeXqQwXB4wL3N5izDBYWJPySUIlddYVUbR+eeXD5CjwtZBr3xEqQbtP
63DPhSf4JE+EQWnLnUe/ZM8vIwa8MLlrh1d+hfLGr0F0hzmUMwuLB7LsikMZb69VvQ+ZUN/4Q8Vz
RGx56T8w7FNwU45xQeIDUqHDdcHSQ10F75m2q5knN42jYlYwD1Z6PnwBw+UMp9VSwUVw/tQwD1J9
WDHMkh++FpM/h2ApPq3bCmj7uf7ktvYMl6sCQpcpewSUiOI5cfWARnm4IYsS9nxyxH/avM2jVHUS
yZUZ6HtFBJiASudxIFkAJXFOfqjFm2R7/hUOxYSayHCjfhBQeG0fZzE6Ymr5BjtkoWn9mVOQ78Nz
NOJP6baoluLEjlR6tvPazVzTZ9RDwVZlruSigHsJsWFsD8IVgUUcuznFGgaKVr2n+NFRKwnqmvdV
7Urt9F0ShOsJKfp0A4KNphbN8KI+V8hB6w8F7YMEvE8k2drh3byxSF8gwkloGOYgJwNZsfvh6BuP
57F8yVI3Wajh2+x/LFINANmGILqArRMs7KbZGN60n0++lN1TtFXY356TlMriirSpcJhWzW6HwKm0
19MTIQqpi0X/OWylkQrGXAQobDoir0ynPbvpQ9wFgGxVzGrY3nir3DoU+ZN20K0tBl8JDRHJ9bxV
lh2twVG7eRiY+aHAC4kjPfq1tJjMY4Cs7HgmMxd7vIcOAcOVjFjFdFfEXI7gT+bK9bn6Bw2jAYTh
0m+Ttf4TU6vxGLGiZAD7jsJ9itnqqSSnmQfYviSOkOt/MmZnya0Fj410PcBDPqM9WL92o+2R+WsL
SXQTbVW+jO1G3GDKQTBv1zCOBnXFHIjWamAeGx5eBvMoiXbcLzq49orjui5BrqmuwmNVrRhp+Qvx
ihEwoFROTXtYtdYhJR3yl2FxUMMlpAiX9v9EFCCsIMZHAUze0BRkhUG2MtgiZgyuIjqC+NB3O74w
Kw7Glhug78t6h+mV3G0hFwvzAfFN6o4k6cwYdbuWjgnkL0YKeQqJcM8EZSuHYURvfpnu68+h/kkz
mn8XunsIwaFaqm3lB+mtXHJTGq6Hl2rCemOHLo1JakxARv8f6WOPKnsiDueSijSi0mvjw6okFvzB
aymDw38HJ6mylAmtW4IIRvMEulbd+ixRV2F6naodp8LcpG/40Q7GVkUfoAJauggaG6v5BLXVU3gR
HHJLR2NwrUlsK4cB2EDkTsO9SEKiHOrXhts9dZlIyVqbq76mZZGglA82d1EcgR1/csvB/eUmhm5O
dxltf0C03I+0GUjkLPTyN1S+YM4/U28aqcdjeER16LP5YZoydlbmgD4SDgQTLm6guk18gATrC+tE
stNDf6D4SLOzvoihPaVvNHfLLZ0WuifBSqSASOqSIrYCWrRDRcsBY105Oi2xnnKtvsGaru3x/B0q
GrVHUzmLr6UwD6GBWxlIePtlWsHiXELGh+UmUI79MoMzBndZ+9TT6YYVJLzAEUQdflAOQrnjmZGV
91PeL7TjmEEiWKpEfgiyw8ugYfDR2DUcUJwWvlHjW4yv7awFgCDH1uQVukcREtUrEUp4e2mCE5JG
NNT5KWhwF9naJ3uG2pQ7urhCquvhatn1KjjeExOZVRumldaRG8e4QqlIv/3H8cyEZ6HHFe5UcRdR
2UVYCj5ch9Y4s24qhFiR7COFNMTFcfPLp0h/bdVlvMuYBjFbFVp4JAvvwVuz6MbxBWpMvsz1ZAsr
Bw/MpqfZc9GuNYVhFdayi0eFResTnytIejZF4w41uMZn5RQsSe+FGgyhrV29C5pgyheaaOkTRFOB
kAFKHFOvG4JvSBJcrdZfFB+IaHQw/Uu3pxmJTTJYzyVhTHrz9ta1KSU7b8yYYdmtI6xRlDcus9pt
QteU915DfBm2xB+GAuhgUlVhkSjr0thrzbGi0V7txu4SAvfvH6bkRe2cPBjdIHhV+AJUdBEkWKRq
iVg4oAMwkHZ1Sj4nZdlestf+rUxYyi+ZgYmSO1wQluF+hDSxsLb1nlkZEiNk5OqD/4NTcpIfmzON
GOw1QG9SjNa7E37pwB48dQmOeJjp1Y5wSOVl2DgllTaAB+9EDJDUEVBU/Ogo0dYALR04CXv8bdxx
O+vJobzqvU2rYa/tA6Kb0+x9iUgIepT04N10D/56esCoDRa+FYAx5ox04BeXvv4GegGfE3zQtqjw
kSuz3rOn4L0WzLNocE8VG9XO3yyUM4iZTOZO+eSbS/OgP1JkcSC8AbGAkc94x+++eQbzjCFfRqed
wh19VGsFs6BgfbUOVhI5CvR4eAwJ+rQU97EUJqG3TsJuNwLt5Hxc/F3p+o9yu4adHLuocoPoDk5E
U/U1Pgw7TcQNEj6zssYMZdZZwas9IJyhNb0QdtoJ4sdNJipAAV4PcHnpdb7jMi8yfOzqJdvglhXh
RFi6YkkFwJ0V3LaFq+7bDYp25fnmHbFX2hsngZLCwjjlTr4Tx8VwQ/VScAKyUHmf/gws704wtIeH
0EGiHmnc6UV/9d/aRwTixGAbLXEZ4oyv+cZYS0x7LF2TZvaeYFp9lq6az8YYH3N5l4MRrm9caEi/
RI/FLEGxyMIVra1eWFfIUfokW25+6BHrICZifkLMPxb4yG8Mp36Jnomi+K5Ci3QlzrKyCSPi9y5X
wWEANsX99q0IH3QEOtDAvZbqGekPCb0PdWNKP2RdZrUmRxArlMOxSWHxn2JAXmH/98rSiemPDEEA
1E1ulgP6qPAIoiU8/59rDWccVHa0Nx1o246P8doGr7WYmLkLhkVCXYXv4m9SNGFACE6AjO12378Y
QBDIac3ndA+WWjMxChnd6hmMQo6ramJ34sJ3CmFHM4tVFS0dWm0mwKAFtqntRTWX40HGWoLGDMKH
+kLEo6jZZO1aHmYfF+QTaAw+km6yQh9fYrxYRodUHxC4dZ6kC6V+cZPNa3aQJE7IQQANCyuqGcJh
XL0zCmR8j5kFXNo2Y/SG2A0KP05wRDHji9YfqybQ9QZ9k4X/CJdGvRlO82zpWyAWi/CpNTDJWquH
HGfROXr7j9jJEq9Ww0v8Ez63H2B2c8rvS+lTo3qytNYxdGbMfcaNWO/j8Q3LSEyfFBATxHHrgNxS
CkXi4v8g7kiMA11AxrGXyiVtcRpQcr2nHCBTRgkcwN4b2kzggygfgAAiQyDKg+jASTp6KW4QUGsX
YRltbW5I8m9TiV0knk2zOvLKK97zC26+WLPo8W42upyW1jE4YYIJjQvdDeaqHs1E5PoX3leEFFe8
Sc12XyuaYnMaM/xMt+ErunhUipR59RI8dZLb4owy2dEVqWvUgkarfC2eKKl+NtGFTEtwoYq2zdJX
jxaKQDUlYQDl+bQmdMRbq1t4GJZ2m/4oPZu4rC7c0mV5j5csJ7S7Nc/6a0AUpSW+yn08HcCjD2s/
Osct6DXNBSrQfnMGWAX+pEc5/9ZwE23UvXIdyCcegY3L3SF+l1n3+s7EEEFLcoX+tO1VDk0CuLXZ
c/FRfOSf1kHbVqzsqWucgAuAFlDKG9zlBbw9fEcdUpXvCNnikGz7jJXtjtGBUhh1DFc7DcXFp76w
bbai9OPtm4/wsXgunDkrO3kPmbL2m5OPE6uykAbEXL3vssanTp+DAVNSgim0/GiGzeK7QdfAntY+
Ruyp4ciGIzgqwW1BBkAAXodu94EkB0aorHiUdUDTbTesm/UAFsGez+OaSOJfSG8PUJfLBRbj+TE2
XjDSM1eQo9A5XADeuF2to/9GvwpmO6FFvFFje3qnAaTP0fYpeCaFQsUShQfbyIl05hk1JiQO8CIl
7HfPxhGvA+riJ4VIHi8sip+LaCWzjnfTg/Y8fMkUft+Ua/7obVrMDp/D7fDASPwuo3OHFmQZPan+
1rg+qAK/7RPFlkfslY7Y0uLTIxzjLdL1zMgMBe+cANxflm6Hg/Ds0wxkcXGKg3WHBZz4gqWsrW9J
zqhuxPKl6b113ENSezByYd8I/tmfG0AIBLD2v28iOkcvqBrJIUUDs7s+V3DjhKvez32fsRUMAF4d
rY8ebY37c1YZ7gpwPG48t7CCGTcORIKCjFxRkpwR3vbvK+n8nt+Hqo8LQyQ+oOWFY9nca7t//v7n
/tZGncHnI/KXoC1L4sB//XwMm2rj98DuAUM3gl7++ePPD+/PeUVPih6Y2juShpTNWQ7Prha/b/3b
J+8vaAhs/eUteYUBfBLXN00zAf9VgUOjdu2VtIfuf/xyPsZ9U6NhLzn3TdOIoacZiKe49YBx97/f
3v37a/4+Z/lC+R+7uD95f0+K3grGVv7q9333538f/tkK0gAno3mvv6/EaFCBkGFq+n3BVCDDotXO
G/OevEwqCmt5/8hfDn8/ASBCsTEVRm6r2ieB5J5OC6tzQEZR/JpruGEGX6vAyKQq003UlWtNM2Az
RKboykp58FN6XmFE7WpSHqQYvo7S32rJWrcFy79YUTcCWtJLlEWhQ2p20zC164F5DX3hw4ybQ63K
b5bRuDA8P9sGTn0lYA7XKs+BUkFQoGVhCRaAEXU2iUIzCLGcGuonNC5qzabbpZJExbhDLQvZahFO
CV4gBnpMGjDZIH5O+ggvzxo1+rECg4eMyR3rE3dYiKnDo2JJs6JudOv7aZd6pGdi6WTduIyktRxZ
DvKze7+Mz1H64vvkKVQ5ehZvmmlthHogVYzQTu6TaoUROOuV8BTU6UqVDGKX4p+nd9FUt0aL3Q7M
iq2aVo9FKLyL+nTJtHjl+R99p9ALylg3E3As+YQwGWZdMSrlEL1kbE0b+JKor+oTRR3PeBuAi87C
YmegZoh9VQgTQbrH+gE7bVNhFsGb1fcB6xUqBZ2874RDkBx7z/gemwHh+EL+AklyEH3jxY+BsMrt
BCX2U5K26IR9ZoglLtDUJgkIavCr7U+QmR+0kWH4iQqMX3EK3CAMV4WA2ATQRE1jOd3IwHSb7NkY
I3rlEs5O4xYwySZN6bNM3n4IIYxW3XnECCTsK9BRkLtjOkLIrgVis0obXOt6nVyMcO9VoBpV+bG1
3M58QC4pwnZHdlptciXd3PnUPBvtjdP0UQP6Q0rpJMnRh0q2lSDIheaV76D/1RdUPVLOGWJG30XU
ftS+6NFsUMn2mOOxA245Y4jM7BsDwrhQadjhTebCa6Q7958WTKlglTdcSuTOPqeYdpGnXbEee4Hq
SR3UaqmmKmiQddk3FKF0EbTCrq/z5aDmGf4zhjuklMG0ljWVOvepSSwRL0e0sIy+8tRWZUNc+mn/
WJjMrmOjzR5u9bDp4mg/gAda1tqwrGfuGYYUxTGsxdepwMW3RF5t2SmsJ1P5aWilfFOn0xuK+YQU
WQIrU1dLYAAC7EZ4drhxdhrergnIyxBql6Wo34wkR5KaJ68335tRP3l0pWeGN9qrw+MAz6pL4Hnr
WJ2bHfJHkngYDf9mBNk2lZSGihXlD6WXr8OsiVbZidXJ0PBqp5AbnD1D9VFpTdS8NPm9/BQV66eM
024T55yuoeyYZMedjHIWSpHs3BpHJq/O2zUazj5COWAFqG0lLGEm0VuB8PWOgF93VtR8S70lI8pX
35JCfwRNXgHEBH07lv5h6rT/zd65bbeNZNn2V2r080EdXAIIoEd3P4ikeBMpmpIppV8wJFnC/X7H
158ZtLPS6czOrA84NapYkmxLFAlE7Nh7rblenBz5wlhQRzMRmzOvWgEqZ2oxFV9j8nkmoAb3iV64
8NmOiJ/vjSqh/qjJpxCB/+FbQ3w3dM+2wTJX6ePOTh1nZVhMt8PJcFGje5iqs48azn3rDezi4Etq
HzwYCdF63n+IZn5A7RyhY+BY6PsR8VNFvHec5inqOF1k5tDeoACkDQMqd5m6hKeXl9TIyIq252Op
aRfckiavrv0cOR7gRo2OTKRv3WBiVkmAcNfFX6bBeOpD5F9m3QZrXePEHIU25oTJoj2EkRV4wRZS
ysF2welERJNZk36E/UGlOgSn4r2vy69+y5zHZgCZgVaD1lCJSC5CSQKViUvaIcnH7GHPSNtUJSET
F38Cie92JJsy/bQ12p4aaw85YvD4kUuegNp8scvmc5UPR17z41ybm4qCduxipqaa/hS4NL0S79GH
8p3NMzjM8hQJohu1nI2hlrN+42fRhxgfrGIU2CAdzBFFeDKFlSANho6S6gQJeyo5B4XpAt4hii5H
J5gzAQjfp28gJkLE1e2HcGhvVSnBliJ5TVi8F60Vvrr1HG+RBo976XPkZ/3GX4UhNCFjhjVpku1D
00UfLbkDJ4OYynoOUKsLj9ARtQsieyhuM7ePaA92mPOb6jkZS/zvbX5vncDfzlqJgiV7tzPTXHyF
lDfeVuEvafvqhHhQhQ6DqZgUwpQEAoT6OzP7pPn1MRir5oi6WqlKaagbBfmopo9deUiZ1rTZRQu7
V5ukDJJX1ahL9epETZZYmi6GAsIT7IHPkTPD22Q2iezTvPERzpXMPbHnLwdzpaVkMo6S5K9CMAZO
NLA8dMzLliaIi7Z3LIuTlTP7Qoqb3wh/eNJHb7qJhLutC5/g0tFs0FTbT3qtU7HrOVdt19IIqZNH
fTbfCiIciqZDzLMAbUxX3KZ6ShGXSDhAN/Hk2HdWTCe95fQZ0hFbFRkBNL0PvykXhDAMzcKydlp3
Jy24spbOmCHwPbQmY7ohAs0/BLQcvQzRp7SmNy+lO6U3tIyyjBYtYA1G0kfca/4y7DucrSNzkjwf
Jyodg0Z7mZ+7pmpI04L85TS0AFxzp/tEBxgRFtfIJ6qhNuJFhDhs1XTlm5E4m/9vKft3LGWmdBws
WP872PzMZP79H9smfcm//ugr+/4Pv/vKpPFPw9RNw7Eg54BP1qGUf/eV8UcuNi/dM6TnuBKK+q+u
MvOf/Av8afDNHXAcJn/03VWG4cwQtm5gAjP48v/819v4n8F7cSpSGL1589Pn/8i7DHlX3jb//R8o
wX82lLmua+lCWc14XpbEQPcj1Lyqg67OPI9MbdJAbswg/DLtQGM9Tm5rrnW/ONWN3q4mq2YLzmlG
Dd7okAISb8kJM25xhB/peAfZya36R7eY95FpQwxksGIxCm3I+rORICTJC+EoBwmeb8B65cYMotjx
C3bF6JPK+Bhihsb2MK57qhgPEi8dU9ddM1E7R6Pj7oyScyAdfLz4y7kY8Pb6AYyr9Jjqfbts3YLG
moVbq0oIv0s7WOyAvGvlDEHpS2ARSDICWThNN9x54IKwZn20lb7PmeEn16aXfiGC6ujlLSJQGhB5
S05OTLezwPtG4zb+iCdCbN1GHsuUs6Q5GqckTTd4Sb72k1zWRFTcRM1gUqOLjWdlB7JsFgkgbEsb
1lXdPbaCn036tCez92GaznjFVnCO30k8l1arQG/MQhlmyEh7ABxMsoHqcvgFvVZeTVUK5Xn/CX7E
IQIdUuRi0+Uc323U8JW+1YbpFNXyqEX6PtLnfeHpJ8/XiYyyNyTMnXycTgOy5My41GCk7aReQVha
R06K8D36MOiheFr0hH70HLndI762Z5g3q2zX+M1KFu5RWuM6G5ODk8Qvhj1j5uPXTPLDYPTnUCfl
KyBSuIUKwNTVTACHzCcRT/vYGQAoJzsYnLs6ZjQzx4fIZYZnRIeS9Jo0QWne3baiXQIRQFI6rO02
ATLtHQdTXxTSIVuS3CVtOumzA5LlSU+ZSHgi/LCwreE3Kfaosbe+Y3BeFcQWA96JFSld6JxdXGPT
8ZOLhmIjHQ3a8+XSaK1n6MEvgZ3eAUDxXONUhvambOkAA9Y2zGCn18lBvcOGP1y6xrxJ5uRVJOmH
HYQfpASf1ctYavOlcrmoxfxoVDBi9bdJJx3TSBcM9TgGctB0KZHyZFuhSQqs4YxnDVRiAazNIVkE
JBgqPm83GgzAZ2fTUZ9kDJQN+1jM9tEMeQXLcW+EYhME2CHC9MMN2pbZJ4qe0aL1kyBlmC/qmpwr
e6PrZHPbESjf8c0tyRB0V2MyPjrhdB5K8RxayW4eDJAgCTaQ+OX6Myakx+NknRqGJcGgpYuuCj78
Bm5BmtN0GtMXqY97R0CE4F0JZb4E95ILrr92Qvc00KKPnu0u/qiZbE0WZyC86tgGDhxwdxb3eUaw
sI/XHOT3ZZzhkRNTOsbzKZqTQ0LCCeidfaHVD0mx6mNIu1V/Fmn3WGvZoVfLgfsKweECzP6MTboI
xrPJW1I76UvT/0Kyya4d5ous5ot6Bzt92mtpchBh9qJeGHU9GsFwloRRacV8aSbkqIxmerRD6lei
liYmi4G9FBvb5K0BXncaGv0EbBJn6K0JtyKwar5fTbYnujGPdGSS/ODePDckWXmzvaHEeAVIPoes
Cb7oHjotXKprO0nGvXpuacBaNpCsHhmU0rO5juP8ABapuulAGDt2R34k93qXdbcUTx+jEKsoeh5U
blk0PppGe6suJo/dv4rMi98SzptdWl4pq5fPY1mpRPb5oottg3chKJvb2o7p39e3hdWxTM8nWY+n
0B4fM91etjAAs/GkddNFAmBzczxlwLZf3EB76r3g011Diqqo9bewhniC5qU3g4hyxjlacnzzbP9z
bg8g0uMP5c8xwatVXMxaQF7ntIN7dISnXWonfyjuLJAyzmDc4tvdVHOyS13nKOz+ca70U0mu06g+
tDcYdvbWK8Frn/Qi3mFE2VRmSgwsz33k9phCLgleaVJiFvWXBiJ1R8SqV7aPTTPDQ5dQwcb9zI2g
/occlIbmTrO4vEZgkHZgAFXp3hof0jrXZi26R1CPWE5FyVR+XtXS3qjFKmq4rWbMakw6050h+0e1
YIuxXgZFfO+xs7XxjMoye2mr6rPpX7psfAQ+FlJhjm9m+N6QbReMDgm0yUGtCbonj2HMe8dN1JgK
A2ZE0aIP3OeuK2ls5+w0nniuYEewJ4Y38P7OjuCeZ6G6SfpT2MYvLT8jzVndvO4QEqgDKs/hVste
Ym/g/gjv6vCoflZmyuP1jiNWyDAJiIM/+aXVtKOR+9lKJ2Ox58hMuB0jhnCyPs8m3fSgJFdj1Frr
xpysTToG/kK32yc3rl4mr+03EKje4gBiNAe5G6miOa3OGhfmoPKg8+AuCSeCMKdJX3HGsRJJxmDQ
AjSbp01MIlsG43yRdslzNo4nr0im/QS4ojWaL5ZmY732Qa8liaKb5hgX2WdbbZHbI2pnEz15qj+O
Q9jvjHjoviFIrx9dvzbNDJ2GjLBc6XyKQpw2c+xY0I4jsbt+dH3QRP39U2Gpp83ZFgIHh79mR4Yo
4A0ZPPViIs/Yau9orvo73aOKTsl4WuB1iayFV6Peuj4QNW7sshjqqT/bT0RUoMrq/J1PuvNYpJil
OFoErT/sXAD3YPJo7KXArSc9uhjSCLdTNqzcEACs1+mbCjurAfGQnv1SnSNyoa2Gjjx3g6OV9uw2
H1juiJpMV1NuL+KpXdKCkIgGJV9pTZTz+DSJ7kVx02nNvsTA9e2hI2V9z5ODTiSbowzrEfdRy2SX
UWo4gafWwhPxCsWK+uuCMCO1X2bb22BmtVdV6L7UueFiT1FUzbz7AhxpgY2JHFSP1L9YojJwUJsU
qbg4o2yxpg/E3WlOwnLDyLhlphjkXNhzbL6lWrLrc/voCqadYY+mp3Y3RTk9dyVH5ZnbPK5ZPLgF
8qk7Zx7ao3pacLPR3KDQEbb7C4z59l6PiUe+oa2JEI7lbzRhBkyMPaTmHDFNPZr19JiI4pg6SEZ8
Fxlk9BKJjTbUe+Ekux+K+u918491svHHMtkzyREC7mA60pYGBfyPZXIUQ8KNsYNvOpnQCtoORvoI
EvvRRxQPZH7Wpn1FHTXKavU3P5lso98TH+BGeJweLFvownAd9czeXs5RHlDPG//HE0OXO5PMN35g
nCaLmJMpxYNKY4z1hUInipurfFzznKMqlf7mx/8BOOF6lmW7kmegmwpy8fsfP0g5WjGh1BuzpYhn
rcnD9lariBTTz4kxnB0remkKYA9IMbJ9LVjVKGzBka3/5okossW3A83263//hw3bgyficq6iaPPU
///+iQRW7oVu4+cb9ebbY3+2qUxSbe9K/X4qKQzS9iwJjoehvegMQgXS7pxPNMENdp+UgtUTmygX
q1I+/fUzU2e0Pz4zjzREKQ3bkOInJgeRyKRtT26+8TqOUDrN2tD6pDUEP4wD7TKLhGCRdK/Xy7ts
qM/T6Y1K7DFosJrEL7o3vllwLm+u5SEZKqdgbTraU5nOl5aty0IW6UyUIdR2TgZEtRrXqgRxvAGh
hb0JuQFUla633CnpeM7CeOdm+gkj7gadDBJMd5mC+SLu7xx39coQz/A1bis2P9/t1nnHFN9tzjRh
NmmLklGAlyTPI+zRFjo1CrtmVVk1g/PgogXTWzLrT87I4Bf3jLRqBErd2S+zj8rr+PbxS11UDNr7
hSkkADSumpuUOMdFyvkvI8oGvVb/GNZF/g1687uT7Y936J9dHsIghsxwDN02zZ+uUxOZXFaYgghM
s7kVhX7q4Edk6eu1sh4vRltv//ptN6w/e98FWWCc2l2gMT/ngXmD4XI25c4MnGlPbuMDfHEnti5x
MZwbNr5bVyTAdVnUZlIs9K5/5LgLkoiGJXV92ttbY34gGWmbF2T69WfPw/xt0ouT6mLQKUjTfjpZ
A4gT17xvzD3EMhpAOYKSjq1jyO9m1sOOUkx938Etb4EG2L2zERSg6lSQciV4YbYzzHHvDfpikvOl
51SV2Zg6Ynq4Kk6HGXOHib/u1yIm3T7qQYe8uiHTLQOimgcIBvdzsjRluYkmdImERNjb2EC7KErM
kQqrVZKylXZcRf7Bd9FscNZ/gzeOZ6F/NCulfA3u82S8DBKXKrL1niMYFbj1bKZKZUWws20hfJ7W
RRq9qKK1LQdiJNJjNjVPdTe99SblWE5nswrPWDWY7ZFOse15jQM7PiQ61l1XPJsFvJV+l4npbtTi
D80sUWjaS1JrbqcyfTFSfyfNJcGdY8mYfbI3E6t237rPTm+c1HGPimU/YWZaCdS513NS4WyYLLHs
hjuc86PJpsXvQezw0XOCI5inhYHLTxqwm139zXfFURq0Cf76SvtD7hwrn5CuJw3dlSaZAr9f+Wap
FZUAq7JRxzd1pBt5240LuUhP6lcmsnGT/81q+2ervq1TcrqulJ5tqj//YdMhlSqSxBKx2CYcyBoO
pnDV//q34sn/cd2UjmEKoR49U2GTfvwhESGkbarryG5cxg+D3dDESQl/GeGxQe5QA61PiV6d55na
AEDCaOj7Jkw+VJUNpnYfQ6uOLIQKqF7otEDDNY8Jx57eFM+ShVDmEGSw1TdFjTQzfgW0Rt3UJweX
ik4g9FcLMd79SxeYlz5mqa7rJECUg4okOzQO0n/ZnS3e/85HbuJNewy0+yLnaXIuk9Z8IRDjmJRi
M1qU5E1+sOV5HkYGy/2jepI2dUjlOMfJch4LmhZYV3q3/FzSYXC9m5kAqMSKD2TRPRrSfkbRsHed
+ADYBucYZoRm2qtjE77agz5LRqI1OjZ7Pwf3Lh7Rm4Z+gVlzSqK7dzP2xZPRSZrb6AS7kdJLN6MP
m+0C7PChipJDPybkU3uY7JOdi5BS9RXUj9NxCd/0sf2cO91jBqifod8zJHr0XO3ZG1MIKjhufBQt
rOCC89rfXQZ/UuBwiXnC5VSkC2H/1IHMzbIdiynLN2TPIaLLyJcnmhRkAOemWqIU0xJ9X6iYOVK/
EK+N0Xpoyi0QrAf0ZHhD5v5Yc8zrORp2wjl2wt017cUuZngc9kYd3fr+1GTjOdQCwBnmXeXGv3iM
j8q8pSWnH2Mreprc5CVW0y1p8pIOeQciFM09jb/c7m46kzWvogXQc+dTjaqioqvHc+ejEmZVreb+
rQDmqOnNnlCKN8nKn7GYYeI/CHRh5eRiu7UpPkaMY2vVvfO18ey5/dnouiX6p9us+KIOqTKJd7U2
ru25vS1pjjQW82ubaof+i1OOlyrUTxzwxkEAPRzWqhrzk54sEI0a3D7m7W1gdAQZADnuh7epG9eq
CLIb1bKwnr0YravF/zB6QMu7kJyD2AoGBTP3TyUtutZ9TWztTO3eLv/6jf6TVYzCTf3HgNxvGj+9
zUNQAWEdesKFXOTeaMREKelrDsNaXeRWO56Es/PL4G+uL9O2/rjMuJTP7NCGYZLA8NPyWQnGiqbo
8k0b2pcMDava51y4rGm3GrBFFGl28Id2qfpnpCUtfUtsagqecqLxQofT5EaxgLN0s4lajpYVRXZC
W7PWjYWqxQzn1aGRAkf2RtVLLo1SOZ5UdyNP3OceWPxQMStjyRiiQ6fBbuqdNahXOXAeSkFZ+9n0
FvjOMYRQQ14axz6V8pIe7EzHjUaYEBddnNNCzIebOrPRhq4aaBWT1+HVHc5wizfUE0U1v5lqM8p5
N2Nx5wzzqm+TQ25xHodJM6bTPpOsG+oeDqzkRf3O1qxfZkO/xLN+qDrel+RVk+mB5Aui/ejQIWcO
Zb0yHVbfOgXhPu3lqO9bLvuGk+uMo6xKjy1WUtt/ph/IHdu7z6pDESAHbcOQ7VYcyzn7UO0Qtx/v
cyrzr0WFKiIbD0ZbLI3hoybzuh2ygwP67Gaa57dMX1mI+WgRQOtYaBHD2Ja7UpV1+CdeZp2ZwjDd
ByRNsPoNyC8qppfo2UiKgNKc7iZdoKDSDyVJYFMsj92YvHSTPKqutUG/TnWbGLmThCZWqgnH2etN
/dKeRcWSGBgGop0u6abF3Vnt8BH3xtDbx8BnssrnpTnt0XdHtIvqLjrktJP70TmETXIzhDOOpARG
vh9CLEjFRq2+qrNWcF4UbX9vDKvrIXbqHt1peFOqnZnmjNEBb9upVbejSa778cFkdGDM8YuI4gOh
1Bw2wxdBnlOt2azQdF8zfDaTjz0/Cfa2bT+rTltGznvN3ZvrONcFHfiU7YPqsgwf4sq5UwWTkU4X
kYrnOGDs6ZukWs9vfchWRzXR59lO6wHve/QRPaywCFIDiYQeJDO9trZNaS9Wq6DYUN3uynLaXy94
hh6qjIzYhseB15PVS9AVEHmOa4MDWCmPHqw0eogLMxu2avPJRcsJ0j72DXr34E3X6OurC051X2M2
1XLk7NBUdGvGjBEE7YVG9pd0ZsITzuykFYv/3K/7iq4zy7HqExLY/f7Xq5ZhyT9bPqRte7rtsIhc
q5gfSqGU7O/KFHa2aeT0lje8kDPiBJK1epq4c0fYpTqMul12RxuTGc2ALT5fqt6zurCaECUGQGPS
cT1axMWQntPEvi7b128gzdcqpsCto4/Cm95iVznixiOb94MHX1B3UGCnQ1Lf0Q8aVs2nRDMJ6IGf
PUaauRMKIAzASeByhK81dtPGqkrM6l13yiA9rwMToZBdUjK7GKmL6JmoM/MO6QwiIierbw2zeilr
D7JHXOo3xMA+1gW90Lagt6lb5XBzzDmjL5wQ66xZrAeIZB5d7ridLoQwhH3/gegcRTc3uFpfwtna
Aj1HtoSQl1XdEe1+ZbI4qTXnIdD0o17VN0WNOcKlCumHi6WPZ/hgGyC8MAF3faGYUc4xBSXiW80t
qJplhaJNLYFelx48rkh1/zXSezCsh565RhpjE+K7qTIpMNXRONol9xrRtAUzAXVVJFIc1TchxAYq
O2ccOgMa44TEHHfqpCGaHsGfs7GL6Q260Kqjb59NGNhJ3d3UJVVQ0Z31u6hC6mRMA7ALNG7A3IMK
0XfbPaLzOKkbupW/lv7/93fH2m8D2zd6YHUUhO1Pn/7PY5Hx3/9S/+Zff+c64v3ts0P0VhdN8dH+
5d9avxfHl+y9+fkv/e4789O/P7vlS/vyu09W14n5p+69ns7vDejJXwfN6m/+u3/4j/d/Z+5uCM/l
Rvzf5+7bYviJ43r9B9/n7Z7+T8OmGyM4l6t2zfdZu0dYuDAdwzGl4UnTUWHhv07brX9y3jFcKSzX
o8unwKu/TttJH3eoUF1uNpezCv/q11/8e+fwrybujPXVueaHTpauGmoAtkxLUAdJy1IFyw8rypS1
bZ/LyN1VVvKESA4wAxjRJteYvnnFgpX/4nIAu3M1TAIR9KmwtPGETeaLRqW60qopXdORU3z3/q50
v4S0brbWMm6S6HM0QxIs0w+gMtFmmjwIYLgoCQUWKc73qdc2MonMR0ufV2PpWvtSr++iHnVVN3z2
ax1vQJ7UtyBhH+kHWp8mCbuiQWtEw5f0bIYYTs6m5OQ+mpXBfRAlWcx1CwgyAUMQ1O4dMPUbv+6J
TaIvdmspYJ3t0zwPamulFTJblIaMtnkiG8zdzhPbjH5fmJmJtysFvh3MR7qvy9hBN+6XwkId4LxL
B957E/bvkU1e7Vzbd5HXjlvhItYaZ9Jo0wbTNaGpVAiWthcCqvfQ/jJElnYkDXzJwC9EXeCv/dwY
Pydo6ktLHKgJs1fLc/ZFE20C8oc+jX6ub42u3boWSVkyS+alzwlg7VO9G22v3wY9juPalluX+gy6
s0/zu7yn0MojYhEqb4yWPfZZayKSrS7lDMvFJO23nOZ9nVgbkW4nJniIwpv1aG/IomtWVhTiwC2j
pRtOr46WmndT5+krCjUF/suPZGMR9uKQwlvnXyjrP09m1EEohZSXhphdfPtrlWP4bVKnoXyOkVSZ
kyTMGCfMNCTOtkhObVObu86xBmg95y4zUO0XQP2RjBm2G6/TSNKyXJkmzXqP9s5KwllCeCs+LItm
JnUiOon6Lh417w615a1zSdo8WM/eeEhHEAVzGr5SufUsrjpbUmLuWk4iwi6y29wmJSsq3mFfYCoN
kGol2DnXekwKF6U/AViIGvt2WDKssremaeyHSs+xuAXpKrbqHJyNIqzajXUbIbrue/k1p2e6kgIt
mh74Xw0nGjZWAqcvCdxomUQTlikjIjpNk5/sHKl+r1x2dmAbt5z/v0AWHTepaA9JMBcokWEuFkO7
zbRiS2KYt5/pcE1gTIrCJwXjvgya4JMTbywspQZdy13CBbauDIHL2H22GTXup9pFsG7628wsP9V1
bx165Mp3sfEh6pFUCK3zV3aO3J18YazGKAxKKeq9YwwoodEZYvvS95kou23p1fmybXEbgRFdCDJW
0TNmDja0N20kP9vrs1+CqUUiAs9sqawKOxyJNO0BLpr+XY1kFL925XPVTbggM3edtqRfoXK8HzIh
ubXRbipuU6hjASLfqhcwlUR+IOA4uHEdZ9iQyXvrILmGGA14WbhY5g1mg16CgqGdGga2bXU7SkA4
Ti/WaZcGi2hIA+AKyTOlLsiyHjmgjd/wS0RHlnqctgci+Xpg4TKmyblhAHxD7vzebhi4VT5XTZx/
MRjebIYYLkBIcBjqw3SlF80nEm0+hK8v3STbBxGmOG+Eu2zr7y6TSafQ7IXpA331p2ozxtkbz5tQ
zERuyyLCW17Ry3BJxrBlQfYTbqZiYOJXdE3I6euXEXdb4nOIaZQkoZ8RS+jh54xFm+T5FpdzigU4
bWG11g2monNd4CWd/S5Z2s6YHLVzQN0p8zzamqSIimbocTE5lNHhTCRYTMvEqfJbu0NoPyUdscjY
ozgNcIpx4lPdAKv00qRcCaDIOXkXS2WoGxzNxRx/73h1u4gTQB6gkvUF3ad4NWnknFYzut3smThJ
ZDOOjZwiJnxTh/knqvmuMYE6pEQxwbH4agcOjr4EyrEZBLf0RPHfOfUXZ+T6ESO/ZdUCFgHd/JS9
k1WdrpO8nrc1+CK4fjchsWN3XmQNyy7K34rRu9Oh0R2TDq18a7TaUu+xtUNniEKectEPGHfrAi4q
EyKceDaRQ9r7jLj1NhpJsClGHRLF8J5IYIfTSNxlE1nBhT33tkV5O9ce+KTWICRzmu7iOGRNyrNX
4WifNd3fGwPsyMCm9R2YQAW0/qkaO3z83gLVo79La0OuCPbeh2kTPKDDOlfMH2/nkTO8Jexk1XcV
Pr6wx0U8yofJV6BYMuBIxdLNe6hO/YXsKH/XxVgSGlOOy2Fy4NSUxrT2G5EdddmC0jZLeyVISeI0
BH6xEPPJT+p25XXVHQHKXD42vsE5ltMpMTIYuBOj+AgTaQspHii49HauwLKX1ChKx9K2lqYHG09W
GioorzLXIUoJohk2RdRtcdBky2tCYNVAX8lDBdFu4nbX45tyepTWkIarZe/gOC6BZtJyYk9wx5LA
5vSzO7l07frqs65DUlGhSCuJaJ2GIfEunW5yhZsMJNqZ140xt+I7F+lRFBOLL5FjA5k3UVfeZU4g
9lYNKSPAreg03Cb2iB5iSCH2BtZxLr1hZ2okr4cRfvMow7EQbXpfgojTWmM1eqDC2Nkr4iEB+ZX4
ValaoGKCbR2haLEjz/AIi/BTpCMsgle+TEix2cs222DQGkigR6Xs1tJbGx2efEIASfLD1wCUt93a
IRtwBPVv9AQXgksfKzTdQ0c6zqZ+0CKcHaFlqUTk4NEnAQYpB0FSjl/2iyEci03dYY/FskAilnFn
+8yswji2adb1BBeVt1WpjXfkyurMYOxtlxT2yhnAavIss/smogzwEnupYZULUu3BjcJgq7cuYEDN
gdXazekdqO01LQYCIFOY29VYwfJRBrQrRBB0adw9tGAHJFKMTTBLYwYsVUPoChAE+qXTLP0QLWKt
wiO62v1qthOGCXMbJGH1DfZ3/Ugo4p+E2YtOiyScpn+4Boi6HWjhioYDV5mGVdp0zIUdosbMuMzo
I1pf4oQuU5xjH7JK8rVZxDZ6q29svZt214c5JR0WpuFLkg0oHOz+TZt9fHZXBqNORszKTEl0FcqM
l9lzt1E4C2eEwCrCAIpUxLGdOVUO0dUt1y19Vzy6orWgTUn2gcRGh64p3XugTSvQlK8tNTjRbwAo
rk9yxMTD7ei0NFIQd4ydjTi7TzCSN5/rzMF01OjQMOrPftJCd/5XBqsBByYmA3hNK1DBoN07aLoY
hVUc8RR11e63YOLrR789ZEw+CczC8aWCH68Pzb8+mkxL24JCqXs/AloCzLHwzpavx+TQ+8m2Zz3J
OxeOTJ7Ei5yw9VVhw5htqV9vDVGerk93APlyjXz+KbHRGuCUEmdGEvf1wQlCidvfeRqVNVEoA2Ff
BikaAHXbj1ENFoazDHtr3W+xH9XrRmE4RV/zteuHjeDlTfR0JNccaKVuPBm9AXNPwS773tAAC6kP
yVwlum6u3OX1bb1mp7vM1uASXR+vXzBEcZodOEq5Of4SVE5BncnD9aPfHq5J7leYqNCzpaMicWjV
QMWS5FpaKrzSVg/XT+speddLlT3/ry8lJUBG4XXUWXlefnsZaE7zslxfq8a072yTjrz5SFLvvAtt
FD7+zHTAneOcXcok7lk9NNcH94NuJolSQzGxnwkQzQFnlEJlGo/9uHApdjY+40ninn59QKU67Miw
Km5JA/ucaaW2I4Zd29F94ZqLuD8r3ErXmPPrg9vTGNWd5j3VZ2ar81DN6xBe5pXaeU0nvT5cqZ3f
PspVRA92A7GiWf9LG0LtvD5II2e5vEZ/Dj1rH2J/VnWoH7HKD3ai7khia7AexYwfDmPU2ZPDdHv9
wx6F9M6qoLu11WhCzJpxlXeKxqqrPOnr6uH8ixF6/ciYXPzQtfrpfRtcInf4nkJ6fS+ub1SfWEyy
c/nwLW7UvybpwEuVkeGsv12gMzTi367XZiBSoCRz5IcoUok/g7J5a3YVJuTrhTxek6XEVDWbmoLA
vb4g1+TW314vkPXEIWVxF245Tnx7Ca6/5fX3FZH5PVH5+jWW7fzWrcNtNvXLsq9JTdStr2RlYdAa
mbHI1vhkcCJGswGW0aypvS0mD/osfmmCYOGaPRjsNgaRVHzW8i5axC6yb3Omg+u57bvOu+I2qLPS
YXquk4QF1g2w8RMTzj7ugWmcaJL/9jAqfg+BxvsGmI6HjnXlzNiMwEHoskCGFtnnPsThA7qo0qoj
sWun2uHspoW4oQUJy7FBNIDpbEUjzkVbPFRQPQsSGEsxmyR8ULwbRLXPXn4Y+0Oc528ozC56YPRI
17Ct0Pp6YmYQh7AJyO19Dvr82ZS+QygSt4CRxUiV8pRkhfGTDsWFMdvtMEJzIEsCex7TB6e3nrqG
k2dN9X5DtXPbSSYV+ozJM0i7zeBPlD5M9ePSLPdB3R5aa3A3QRp+rgxU8KpQZfBJfx2k89bQ2V8D
Ha2eKwk7U6mOE3LAzH2MLQLgaETs3VeNPsGKyLENGd3D2e6InJvcftcIcUjrt9H85M7nMsVN76s0
9CpL7lCzvnIgwTOGyFFjeHVjCsJgyeNY+i6GoCTLcOb6pA0GNdnCbv0QB/Z9np4Y8X3FBDYzjQtZ
QNPgpekoVkiQhA7VJXcugW2LUSr1Y3l26y0ZDOuKTOUFqqyCl6s9JTKjThgBRYssXfmMLLoCYf0c
9wd9vPhSKi6ScyAGdtHWNbeEgR8Zi19IzbyUZfnZTdnrLAjBuL3rhZuA/WsL8PLKSP7S2P1j47hf
el6EOcTp3w06F6JjP9Qp3dJMP/8/9s6ku1Fs29b/5fXJQbmBxutIQqXrsB3h6DDsCJsaNsWm+vX3
g4hM58lz7hvv9m8jCAnLtiwhWHutOb9Z5wwsGWcFspl/ZCZr6j710U8O7b0dIoYV9Jmb3AeNmIO0
GK3d2JtPUxhCk/GZrRbOe8Nka6es+qTM2IXMQZ9Y9kFc4eykue+nB/KFP9oEP4Lf0RYmPoIuqXNV
p2QEONW2UrG9NeoEIbQDZkDqjBmlBuIDkzF+JFp/b7OZPRBvYKFUENf5BNvIy8orDGuLD+FMyuol
w0ia9Uzae9SzpTJuAEQ/zY37JTP8F59Z2tbkczQjTTwREYq/rYZVIIFU6TiAs4EhWNMcGqG+VVXx
wLPcGD1mr8jARV1ChAgZ7RPRXc67Ca8snZIFgsLK3U3mncbbECG3z20KxyzQj0ZP0qbVoxbG0bux
bAYqzqr+KHxExO23eUI04oTgzNr2W8PAaTO0wPYYiG0Lz1OAoyJ3040ZYLekTg7lrL00ZOruQgM3
A6GXLHrcqnX3oYdQNq77Vx1GTqNrKnBMbL7dzOlAKIMAo7y7U61HbNESvbEAACJqZS1PLqI0Hluv
7LceMHqCCYpdajaERDa4VnnVaupkXL1Mey8KS8cOk+JxIo1w09rdiB9Zrw9eTyxSWn7ktYMKWchv
nm1C++39oDKM9w52EKkm/Y2kxNpgWCWtPfexAkgwllEPscRmkJUlDxOq34sqeuTD/cHKYMDLIvaP
eiawWboayuBau9LN6CrWS0IPBj29A20O3K6xDi3SCD9ucrIMzR7DC7SjfHT36SQ+qCwgzKmeIMr8
zjUj4zwWz3hQ71kXz1eGDeHTL6ishfqwlA9gtaYh0Vivo9Poh7nRX8okrUA12xflmsaW6InN6BE3
oKyfds4YYE7nMfCiYUfmzHa0AVtaHkDaAqgRgSU4rk2wPfXGT/nZUseO6IblU5JMd21JN7bI8Ivr
nW2cKWCfuWoAswlpBE7lFRk8LNXc4apS+gM+/jehW4yLHYcA9nUekDu3uo/amhg4MHoFMFek1X3W
IxOOaQt0SNHD0PsgYwdGmzCcLQFaaofcNkeiRU6wI7+1dKyvOK1hZOLddKLmg7bHtG9GubPsTB71
MPxScw46l379EecDPtGQy2fRvMd0UQAOf3jpVO208spjRBREdo5qus+wcQjQmoV+1TXq1q7zn1xi
rlpOZPtiRax339ACv3NJ77fWiCPXd2xMOQSVpj8zR0yMfsm0EQPXxpSaTNnW1my9lu7VPm1tSlku
aXyQWgG3e6ThlcLAqxZMda9FiLV3leffGb0itELjLENVCxNTxzzV2V5CPaq9uapxABJ7kDyWKJUm
eWgyp7gR5QD2rSCcV6nBxT6EVNG9y1lYbztPEpBiD9aut4NGXVfhuDVs+3szuiV1JsPJqsAkM783
ZH9vCsPf+xW5Mxbq5a3HU6u6ftqY9M9xc6pzXcUvlV4TqsPQEkVp3A8I8+Z2ug8dhs5RkcyBNUYg
wtFKM1K/tdWcbPoauEsGXKvSDTIwTPFA/LQLjDpLj+gBLKserjThvcW+c02WOhdcGzRRaT+W2YzL
LM1cmqWc0CLV34UQFVQjj0MSEgFejDdT1NvXyPB/JvNwmNNhurKtweHyZap9fM5Ab+xGwskSzhJb
TQAvMnKM6nMVfU2coOhaoI8KNI1UG9sxHiIO/dzYWzk+CXf4kVnZY6WuW3JWEAMRd5Wr2N/2ymTN
tMgSCzQDiTA3JaBpDKfJ3dQfRmPWz7TJkA/p2Pfg+oPBbpDlJ+ZdXGC2ye2vGf3tTdtzTK0btxd4
9EoAm6VE0Wc8Yu/F247FALBeSnNIqqgK6AUnhxSU6ZRkXPyjj2IM5SUcbB1HIPPPVonlZDgeNSu/
5jK3zWLl3+DvxbY0ll/S/i3pLqFZO0FHSbRxZehsQ8t6ajoc7xK6Q+dmr34IcIlZRHOc8v5lNsY3
6qbAiJaM3mEzAHy5D9NqZ/XULU1yb+U8n9Ydfo6xfaJTeaUVng3PZwEW2K+OM4HtIfaFhfJp1lle
YdJ7J07toarB83Rtt3Os9E2a9ttMx2MnO+RMo81SU3HUeZ52bSZ9CkKJEJNRAZbjPeE0nIGYcSPW
+5oSvJ2xDa2n2g5Y+Te0TB8sUju20EwCp7CCzvBxwRFEYuZpvZ/npZU0FM+NYVaBcltJM9M6Caso
aHmoyzSS/BcL+xaLAkFiHta8qvDFjoAiYJS48vQMWRirAQRRPREaY5PVVzGSOMSWckdDpSXL9bXs
+xLdzI9adiEQBIhcMjb3SoBPlbr/OsgSWAQwyGJL14k0ap3EAW9pmCtjunLrm2GmaeE31WORuw3r
qwmiv2G1527K9XwjI9md1/t6HXW0mrBvPOct6SXN2kcoklSd1/ufm0TGnC4czvRa6WL2MOQBaTXW
MRr/pJbzEzSdX4BFkjWbx/EGcfXcLL+oHMt7ZiLjnoKH37Ds+tz0YFWA43rptlp+aTo6eXvsbSJU
dPJ25uLFo5URyNwnas/NWWROqidjt8QbXnozTo6k57pSLZEsXQT8Z00NRT46sMZMroB9lId1vy5e
UtOeTkkhhrOlRlwlikJwnhxjN0TE0WK1VwzcmIysdzGKEnFWSQBcS2sjWZocsV4X8ghEaBPV5LUx
7oJeWc4gl5eGCEAgFuFrysdfm7zTk91sziBBl4W97SfyPIbWg9HlVGpJ/ugMZrN3Rkwu66aW5Xie
cbqkidCO4bJwTlMiv9D4/L71ua/Shzusu4zNXKx35bICR0QD+EDAPPl1/3Nn2RDR4JBVri/Wn3zu
giZD3ao5LI7mUcZc3UOGRY2TKlQEXXfOl3ZWTRg8LCOiyJ08BTajmG5h5pVAMd32LOu5Pa+37OXu
emt5RG163dHyYRC2nd2gVbrzLMyLTqdQiVoq9c66afAnisbeUrCZ50KY5lkut/q0jk4uk8++9Yxz
mA12sXEGMsPcJrtd96URZ871lgEEBu23oMFZqncDO1JQOuhPPQ25gx32pO7Ub+uddbfdld0p4x0D
L6Wf103z161/3KXgRdwgoa2uz0+rRotDdme0/MG6qqxfm3X31HXhaazuVTsDHmSZkAF7T28MO+Yu
wYYmSVtsMoqELQ4MAwLCopGdMEGJZbPeXTei7uAkNg+Z5EpMvqA647lYf//fnsTyIgnPcQHCLs9j
/QrxioQ9UDLHQ+YEofdo1w0UzUluVSwj1lybqta/FhGLldkF+pTEhCCkBLg5E+Y3fbTCI1oYq5H2
DVwUqDgVLW2tp5vdht0VPvkUnlD6infqjRpom1vTQDhUIXZGlUCQK5+qjqMkIycvrsiKmDP0W2JS
OnGnvFwjTjvKfNYShLOTJNMW+CSmem9N9qVjRdONpXPIen4c1rvdh74bWW8e5tBOKE6iC03fhj2n
JjGeKqN/13L+AtGjMoxSjVcBZh2TUo7cnrjxTmScVBF7adAvawGgblVC/JZl/Ivm4C8JyP+KRjBD
ISNHXPzfi0Yur2X72v4d0/D7W/6Ujdh/ALwixVf3HNv2TQMN62/pCM6SP3THNtGA2B5l46Iy/VM6
ov+BNFTXXWH6YBRgMvwlHbHEH76ve4ZH80R4hrCN/5F0RNf/XTrikxrnWYZwLJxo/zSDMZ7xcooP
cTHC8GSluX412Eq/cruBEzInpEhPBIJfCQRT1f0lWbridotPcbOe/JW7BMHOSbVpRQL0abkWZMtj
1lv9cgn5vIsqY9t3DRbV5WFl+D0JbXlaQ9bXZPX11hq83ihlnQCqfe7+/Nq6L2cZ/TuPff1KV7Wc
gKzs0qxxUTHF3D4hOcEBywvT+KUvKmOf+5s+JD97ZkF1znRGBZZoiq3XxvwstcRJlWafAKms4mAW
tTw2vo5PGDRaGY3j0bC13RBr8SU3kzEQQnz0naoPeDVi+6opWiIzGuCJhaOf100bciJjcvaVZQ7s
LGvkU6rzep8kiPH1NQrLPcGX2oH82N+XUH6fPP/jLuaS7zOYLmJxx1s3J1HUickAzGd1vZYpBpki
UL2ISV+uousmd1iVlgzsNzaYtjx08dyimN+mJkzAdaPNXIs3602GM/KY8zdXRcSQqAc49fk01ucy
L89vvbVueB7dvtUHchm4uNdLDtXnZt3XVQwVGOsdS8J48aiCGl2mOildTJLTmRpshZPHAR4UvLue
R8m7XkXXjc6MGAVrfxyZZpGgIUFydrm2n/v4y+gn47kaMSfN+j4xmpFmNm1nugzT4u8FL9VAOpWE
tMyIf8YZXw8e8ezgMcJZK4CksPbMTKrjeBtpvX9mAJ6yYkv7oFRwcq0KRYXe9iCxdWKgCPkxisTd
lLOPDgWHM1cU8OPlMj4aDEQJsjbe/Mq7Sr0l32tJ71o3pir0o+712/VeUlXe3lPxdUofmf7lMj5Z
N2Hy561qcnrAww/MH766E3M5waeKWG76szVwt5O1ZISqvReHybFEhnn0UxX4YdXSocvBTC9l6CB9
CH+VTYTuUpDGHvT2zvQ//JoUEGIhaQHMy4X316NlEQFVWh9pt+9j+xKiMW5169indsirq+5tGl1I
I109MHrzh9ZaE1Veg94BuSQ5IxRmNZKTsyrmaScJEKRUT+WuCBvUtMvLISaPz1K9rNTWl8HJDLnX
pXz4x99eLjPMiAXAoQsbDQ47a5FuGT6R5VBCoGSzfjZxadL6Xm8yGKQCKgE0uNtiGQnYifaz6YmI
0xDNtjNZox2l+ND66N5j34fHP7KqgjQVzCECllyDrxT3yHiEihmOKvkoxpS4kh7fudv0T7kmiKFR
PjHiZX3IsgQC84hjOES02w36Gd8Zc5T80OrQ/MxlvDQvQymh9WRNmUu8nzdBC+YgN4leALblleRz
hBMS9FDRqkpSCBB17wxHl9FWs8wEbdsElE9iLHII7oJVIGC7iHDI/rl4MBs/32tj9BZNHKBV78PM
6gQD8sQ7Zn3CUgsiJQVMCzoNlbrB63e2ls1axK+31n3eYPRBJtIf66cfK3Rzrhfj1LKyRzsljGgT
y54mCvpGjonF4mRhf9UNiOheAy7711Miou9Yw8pZz0HrLtcHg2drqC5QrxvLWmNdcDBlgC6/yey0
IOBattXRrR0E3SVv53os/LppL/NsJfqjv8wRjQzWeJlYQWaFHaAMGImRSY95pgeFusTedc4sF+rZ
SKHZ38SSM4S5jJqzCCiL5d35hjRZwi6vLNnak21ehmQhGzrRkzDv5wLkMxgBzi8xouicYKh1CbOe
39BWXUZbpL/Oy17MypogeK54TVIedUNqBwy69xrai4FM440t5XVSAe6WibK3gAMy0MjuRD8VTIk+
J9GOjlG9c9LmilEMWsclM/MzLRMQI5k4WncslA/dfMGuGng1WXVxrl7vkjv/s9YrRViElNtp+VUd
Xrez41rvU2YZQZUU+WWAgHyB5Eu/4+xEXHjHdKkZ15vrxl12/rpltilyIk6bTVQ525E13+LpZ4pn
U+hG9LJPlkl2x6znxWUyVHFRg5BBpWGyLTpk46IEXFdOnGbGWqWnsGCqgM6ARLAQhyiBKLNV+Gdd
5wwbcRTt7ax4KFtSkDqLdRKIQEbxBBgTUF+gDj9bKYZvl8kJnj6uBes+FDPmzs+hqxUD53naltMB
n+7JLRcKYd3juej4xB9CXzKKGdzTQh7qiZU9DsM4nwnx3AwTXdg+tEOUrBPpGJYTBV5mnPCCg9O0
owPIg/7C5Km/+MR31GOQgVI0RhnuBb1yfbu+U0Wj/z3XNKYQOlgu6Tf+tuhonLWRehghkmPov+mS
PjqqGl7MpkOYcKYPDhx6OK+b0pPpHrv9s1oYv8kyiM+XQfy6IXW8PHuySE8OLAY3XNjBv77gA/As
EWnl78043BauHK5MI+H81UWYFE2IpI3xgEOYDFq3fzWZkDUKpCxQqa9JVL1OLcWbNTTAizVF6N2k
M/dlDDm5X8DZLqljlr5rJwwZoQzCcXjOHZIDQqFSslO+TlneBo5atYA9GFcEcAg6zxl+MiO2ANM7
9deiF49ZOCK319r5sKhOnVwGLf3wgQ8jrYbkGntPfjBjnGEMCg45gOCtk/jPhZFcwbSZjsKy9nKy
PlBn3FQTYxqFiWTswbAivZyfGz/Ci2b3e2tGnuU29bPoichJ8me3G4sbJmeFRZhDmSzR8mlsASZ0
b9pMv9KTCvcxCDK3Ys41g621qJ8CQBkg2svimLqE7wKiYAnn1ce8Zkqdu1hdqjHfIY9frgOvsmqj
rSZrQLmVmTEWD4zjmHXmXR2Lp4IJFL/ZjQt5GyZ02Jxuufr4XFrmnsDGEMiFZ6OBpFxVZJ6AMkGl
SgCRXTwmpp/tZDIQ1zCPxnPLNcnr9Q86uKQJ5tqPTrfEvs/rHYM/sltnQXhdSPU3ip9Gz/9Ilh8N
WrJE1vXRIZIMf8oepfNMkeHjUg+KOQmqqjtEwH9qz4guozyFKSDbPGLAkuiEo7TWt2kajPsefvIW
zKYaycUQZh7Rz/teO1UMk5S55UTKse+2FdJH99YEy3uyh4mX1w9fvco52wTLM7BJsaMUSb6z7phB
pw9ZUrQLRA3pXuGeLI/8IyRtXTAS+i0cYPRjeo1nBCoohcNecyC9ImZ+MuuagJhpzrdtyZSj84i1
I3uM0D5zW5XC2uejvYtnNzkkcfnSM9NKkpRLHnCR0m0M2kIECEGDxsep9d89RRiQH+vPg7PoH8TD
wKDmaFfeSzYVxDc4NvwJKMrttTB7tQWsiRZ4rIZrhYSyRNJFe9fAueJ1e2P2X3JvuNZ8nmn/qKL7
TKDcER0Ke71nFhM3JrPU+MlmyJDDZTjOjC83SVLddRaNnypjqGgPPHzEoLJzkva7y78B8dmSQeNI
sHHI/Z6Qp8idnNOrzoFHZLWS7i4Kc2uwCJc2+/spipEaLpSbxiSY3PF/tlHDidBGMmFXbnYQfagf
NH0Uu2o4jqG47dPK51MMCy4vbADKzOM7l+GiVCPDJz8j5to55FOFRSd0p12MjCAaKqbA0WYo+i+M
OX5qmjxIgz9cbz16/EQ4+9XXaCzfoljxtAfaMExZMPnxxmxMN36rsPXRlFAvhm7nb0YnXntSKAaW
y+j11LfGp6ULGIXWeYlcInLcHe27eCLxyEAhTwLaWNBpE6yZ1rDdfkzTvc1lgyWWI0mp+gzeXW+t
D/rcV67f+ZnQ+48v/6dv+f/YVyTNta/JZJlfdVCsftHireWKa4yLlO0XSH5Z6iTL5vPusBLl1/uC
mnGPxvq6CcvmDF6wOa+3OqHLU6TT92HMrRWsGdbd66ZYHvX50M996y0hWqq3//bLnz8mrZzfv2z6
kvWU3Z8/SNec6DTFOnlvPKvPB/7tF3z+nD4Ll3IRHx6r47/+gIrK+RDm3Ymhn49zrv6aLte4ZK3g
AYjvsgbKdL6utted6+bzMZ/7qmlZ3X/e/8djXBRzmxLFE8hY8tqWn/+5+XwsMkMqzM/762NWqv7n
vlJhiSaDZ3nkf3xmyreQvXklmX2fPw7aSbfPhvRe2o01B9Xg3hnMgzFx0y3vW9ofnxuxVF3r3Xqa
6s0QIrjFU0Ct1culjfL59V/3//PX7L9+yvr4rImZT44Va1kb9jNDm6wQ+ibpdeYD61I4Z/Y33K43
Z9tlUTHWhFqhGT87i9JqvfW5SRah4OddHRF9zsn0+LlrvVVqINVFOw54I/7lG9bv/0/7+MQkdF7/
evTnY3Tfv5dEJux1zTLOcdGzacp3DSBNoKTm/eJP/G8L83GS7//3/7z+LJKSfMWuSX50/9qPBIPw
/2xhYp9TP7LpP3zT7yamZ/zhuwCjHH+xqi3U2N8tTM//w3HhJhkOxKGlg0mf8ncL0/IBypq+QRfT
EsI0dBqfv91vtDDx4tHYdAzbELrxP3O/WYvL/2/eN/BZOvY7z8EDx4Tn3zA9lrBi5u9hdB7GIC2X
FU+2NoDEqJ0qCT/Gj1gozc05d+3HQuJqnb0yPurgpTRoHtownsqu6RG+ojvQ3bDDQV+NJAlRLiDQ
xgFmFaw2JfqyHLNInKVfMq1zAnRuBFPjJs1DnaaFn4SnoR7eG5O+lJqxGv7VVf7df/87i8gEff1v
fyevFH1kHWX1giX6BxNqRAHoZKYnTiEK+yV0aT8mWUECB+vFUPcbDNVgaDs/coktZvkYGeyLKs/G
EdDucJjmxxJffhla59nRuZg3DGrmLE0uacPqT4QB+kN1Vr7xJDq33Rqq+lJq+htrGftu3eQF2bXC
H/Ug9MO9TaTpaA6nRFtqZlkv1/EyKASd1v00Z1Ac8+o0IWw9ooCoA9D7pEuF5nDxW2x8Y2K/ZhbS
4yabfJwXzeM6sRLLDMun53MucLr/NaZaey6kh7qnWbv/3O27YAjnImIm3FkQIAg/shY557qJE9ZH
oeEzy196retm7UdbYXg/sl7fh05Hv8SgAt1XofVSHaVrvvcV4UiTjQZwHQdGU/2t0hM/SJe5YKx4
zUrfDclL0/Wz1CK8NgKhQJWxaBuV59DxQNsBCHb+YdicybrqPs/GhZMae3tW6Q8i7+nWVgUx0MKS
gZNxCSiXu3On+3/brPs06eIPmNyjLMr4kFjt3bg8quXwW6RCR3OMCXSicNtUuYWC1KSMdA0evKG1
ERH6TJSu8u1zjeXgvN6ChWCc26/YIvp9R4uGFhUGjaik2M7ro4xmOo6/Wqk+I9WWj8Nu0HADeUki
KI5nH/x6/WpmKPnXEfo6TJ8s417v2DXr5r5g+HcF5IlGbNzLYN1IgXDdiqrk0msYGVXVMhSX6nnd
tW6iaOSLxaztQVTfz/oizcyVQiy9bKT3YSzq47zE6BPZ32UGJ71CLuRwUNX66GL7I3cuxsZEep5j
IM4mj76BHW35Kuhr69JUzVXO1W8L/P+7J150RKnBiKyM5JQ/R/iShvIGN95zpVF9yEGkpw6yKNQV
Eo1liRB/ZrIPmGmpaiIXfU3VL/r81n/2BaSusEz1c0v/oitmccJcE1/KKRJ7dOyPUdqwJnByhC93
+CXhooBwyFWRHGo/2hHH6h1NHxQqn42jmyIZ0/IRaYPu86sZifu7bOwg73T5Va5rDWmaRHFrDS5d
pijKVgYpvB54+qXXTTXa/Or7jTrqAKMmcrBiUrtO4qVPgkGsCWrv6ivf757WWe1M+xMbqhqDuKat
102sp2IEWqnPR7ToaQjoFdklZk0fO7X3tj9uQ9FesrpKdqbsnpukeyVpQzuP6jjOnnGCYrgtldvT
OIpzglFqULJTf8GkhB2Gxd5QPtXF7O2khEC/jssFlYxdeIETDf5G5PLFGmJrb9IKpFvYkgsdN9tY
g48V8RJxFPtk7Bic8Yy6fEbXV+zHLJ9PffSjmoR7rpdNTiTkoE+njFbh1s+rdrueKLlg1ke76Iko
curDPBb3ravcXYFAhXGJglFdPjY5LIY2htrVVVNPASiJ9x1HZ+sYWD8sDHprQ7zyTOvkR0+xZFI+
Yk0RXfbhR+R/TnSts1Ajb6p/TxdK+Ryle89MrzCA0KbO/W+xa29LA+S5HuXPCDeqUzxIuiUhCQSe
a7HsgSLqJRqhFql47VqL5jf693NcayaaxOxxiIiWra2n0szP88QYiWnUTaUApRZe+E5/x47K76Ql
1AEDp/Uwn3K6TUnTHoRXYFzVRVDn0XyOfBv1MvZZpKxYYNpGfNPEzLMkqyt17Y7jQUE4b4muUDF1
H/k5pinafdQCEE605sh54sG1nlsDsUCfQwP3K+pbDoiHPsMuaLowpsyp3vJkAoluhrkExgUNX67f
EN4bZ/oOtLi7m+HX3hg4W22yi7Bx6tVuyncjb87gZKCRUV5slaOCXLPEtvRndFQTkRpu051srOiX
0nqgOTDuSqFfF7H1YmMjRYDYJvJdTPGN7WnGLmpTRu5jffKN0rkWDg3VQtVEVihJjDuNdcl3WFPn
3hiWFuOmxi4cZvPMVL4JkeFhsDYZZGD8w5aemQRITv7bmFb7hGX1/Rw1UOqI1AFM0t9KN7pYWOBr
+tR7JjXBWnvjtyqPWCuPDaHznQRwWxA9aPghUZM5YOuk/moaMSMznyaPNflo5ylf4r55cxuyeK3I
IjZ11KDgaWkXJHk/I8kRxzSSGNSGKfB0FvI4/IxjFc7XY4MILquzZucQSgzkGQ5dOwas1Tkfzfj+
O4a3kS8TAmtqujyKvKi54GlM2pOLaXMzl5p2L9rl6/Dsq8I8m3Leehqp9eJHGEb8L3FSt5DpHcHj
jU5GLPyTiTY/HL9scZE5Zrt1yXllXIypoC5fEp3KbHggGwNzW2XBkvTCu0GY9RcBp8h2FRm/WPQB
7jdBYxE2zqlsb3XVLcS84gl0UWtmX4WP4AdwEpx8EyRm3zR3czXVOwhH8QwtqMyIwMHCPLgEy8+j
utf1Jj9oSlYX1X93Ouc5yVHeR3bmMp/ksDTsDCNqB3Bd+jPA7gZXqRqCquPtl0lqkXkm1L5Gi0z8
Ana4qc1Af+nm17y6deKHkAivW+CYL3WJRL+dCxVgictQ0AGP+JZDmd7a+N6RE1n2wZyYrrue+y01
fSTmajCwKgvjjrmReVfEQESq8Fuc4LmGjftYD4iREM995PixqikhIRLiZupTkTFjV7upIt8kN5wJ
kEkpTinjvV37gYQMDXMZbdIuPHSeQ0ycsoKyxM4wJ3b1WrUWseBdTy9RpP5xZLKwcbIQD2Le4uzT
KIFVKJEARUCN/ZpLyKNtFuZRyOLKGOtrD2MLllS4OXN7YqxEyrlP+oseDd8nwmAHb3r2quLkjYok
WqXtGtFynDozPlPpXlw6JPR8fraeJOdlLr8xqqUXSCCusKvrLseYWWotI7vEIww5s6bAd2Px6hK3
RoDyHNEMs5nYY6dBSjhuFQZj6YbZgfKPPMaUOYLDRpNNcU3ycN0h72+KN8/34q1H7Z62P3nTv1RW
f0+yXkzLtbhbcofzvCj3rZnCq/PthS7x1K51XpQe89zYjVPZ8VGY3uYlyNjI4kPpWPsaCTnu1nt3
JqmsdI1jUQLzAjfF3Gv0byMos9VsYRweUxYMHlDosve2jEnfybk06kjcz6Mndqo0rzVajJ6AmVF1
iPK72N+boSLezKOWyr5NudxobvoqOkI4YxuVhNbtO57yDnc/Ot+ivTOqkNyNAVBl7tHy06WuDqFG
MGrI1DAxMUk2MRpW2JRY/quv3fRzKhV2FwDKU+03h77EU56q+sk0x+dxdL+VMvxSmbmJg4NgSYb0
e3cumqM/PsvSPbij7R2tKaQdC3Mbm9UWYfbWbU6d4hOcWCVjOqPYWQDuAXvX82YAErmh0E/4OHV7
ZzLTYDBGBFBtd4Mp8RjxLu9LLy/3GQk+Ue0vcArCPJz2Ys35c11LsiPsIIzofupGNAc4E6/sMsLN
WZrlxUAXGvvee6Veh9Z84npzsHxkVsJRH4x6TvU8crwmg9i0cCBP1JwfrsqHfVSAphgQcGvCv/ar
6KJl98guIK9SjlVWI3ZlMj8YZvJACz3cCD3qdrHzYy5fpMLknoSUQQi0OQ4HmFjyISbAV8v1J9il
dL288qTTVufdSL/WurOpRE+IUuTNpzIF48RkmJx1+EkKO98GgeYUR7y3xoLry+R9mN0YzqmOyEBD
5P02GNlDIyz9UOQWKzknuQYoMpHBIe7Mzh6CYag5D9eWySmlPKNMRQIfnca0rI+zQEcwuBoLpzob
DzUtYJyzhJCFBpglZhPoFiEQZMzDppw87dCz6p2lG9UuifpA9ECazAjS66hTSEZe+lTn1b3lDMOp
Me6GjHq84W92Gss92MSw+A0BxqJyLhr5enONIiJi3of3V52JWGLMlBDa3NJ/j1hyY4PaMeExAhm3
39wquh2JCw0raNwYsIIm5o8eC3sPai3ddfqcAzzwv9sWyRRMaLCGmks28QwF5rYc62eziDAEORqW
lYhMBtY3ixToXWnHyVoGLxBnDqrvN6XsSFLU7ZGVnfYQh3qzH+vJO8AqK/azm8stPefHrF5eUs6F
wku2bSix441Yf8oWAXO2OO5KcVtp9ArHnJpYtc2Np3Djj4r0QzMxXyOM0YFlmLflzNmLKeSl1pyn
XFjXeuP9CJknuwj7tyLnLGHn4Cqy7EdquM6OQdeLY5Opqsc49fxq2kYGghtY8RmWu4TZ+VHh442s
aFtLIrZzW1R71mYIu+3+hpPjHFE5RgZR3Ul3k5cWpSASSW38IB4Eog3S9Mg0nv2GHsjUnlU8/JBd
LiEGHIHIJgd/cEgQKKNt0KUJgJNhKUrQs20yYhFBX1z5hQ+pEs+TYolY5VW0q9RJLf5NX2OS43P6
Mw3r4jInNqqPIW+nR02j5kAMS0PrZEUdFXchMGDl1Q8nZLqcielOw/pCB8AJjBaTbOxYNfMXcRDj
7Gw8zu+TMpOdDEG3gcuz6Vpje0rShLl1km5jHRd66AMioGmFOTejhHcLFBiWkyUB2SuHrou7A7hf
fH1+c4/F/qm0Eo8oNfKuMiwCpXy3BJnBrEXIpjQDfW+70/d+bAmyT10+9MP3XHlfEuZNvZbdmCkm
/yZfBO6VH2KW+O5SwesD8qZydIHghNq3vJ2POFlutdwtt3ZTf+EHUzYBKApaL/umt0MgM/ArSBDG
ne5R5HUkCe27DnFe1b0k+VCeEO2cjUkzkaf5JUtdaujoSmQuuIpwWlgT0Y1iLYfxQapNmVc7CdgO
sY7YTjo5tFXdgYHh7K71LC5RDpGVHgHe16mwHV/2JGx7KcNPleC0lo96xGgGIkQQGykI9Bg7ax7O
N8u/Aj1SwrRnzBj7ljLbd84LHUQO1zHZdhOAUkVBMqn5FOv/xd6ZNLettFn6r3T0Pr8AEvOiN5wp
kaJIjdYGIck2ZiAxJoBfXw9Ut7oralW1743CcXVtyySR+Q7nPCd+rwR5vIGooM/W/gqeUa7yYoWK
MKNi4HGgLOhXXY5VSRUej//yQhL69+afBjXzYnguJkWW4I4MW5ygKqXpHjkCLFCugfywZ1Q3YYbB
VFfqDi51vQjn/+Zx9qRI5IzzP4JZQD2iCMabTyaa7Tw6Bmqpcuh8VpEz8Xk4kajtIW172PzDl8DC
kjQG/nNJEbm2mhCCSRVeCRbcWCP5bw5t0Zon/FLP/m/cKygebsEQYIpDvj1VlBu6dNdGisC4zIjg
SASWZQiJwao7GHKoMGbpkcvxOzETzEsS7ZntYfxsM0kvzz2B4HDEnM/rFmo0QRkBjWEbhlg17Im5
G3RKQwGHG2sXMElvEcCaWt5aO3EEYiTYKvywGD3VVyD5B4s4uYXLE8kmuNgGKr2PkSHtpzBmfCK5
kNJXFdmv+WBm+zGoT0qLb61b7tjuI8FKnCjvgJvp3DhQkSYAoJuhF09kQsICTIrnKbooFw96QTxE
OAT8bxrIdfjQjCEDOw1O1rc+soz6dTdnk/5LaRGL+obmHkiQM+KDqGdrzap8VWc+Yi1h0YfcNyzG
J4sXkCr/ZTRLHLzYrHwuSm49m1Uu710TWSQ/c4jOuCmJUMW2XJOu5VdgSnT4l7pqeCiD6VZ3pHvl
WQjMEjVYLYAxNO2hDaoTgHc+jtUwIjuaXzC+P7GpunS+bWxiN/4Ds2rvoi1FS+LcnLx+tWP7Sj6C
5fSvlWNfWpaAPQ6YkZrCG/N728ueOounBWTTLi7krWg2pO7iQCpCPJyRdx/gqm/mdVES6y7z8FdI
dyP6hFHVeO9AbEtiIj0bTddiwBuwimNf9YCoia9YnjWr+lM35Vvl0UvM7MGdofueK0GymInfia78
setbtR2QBjSlfAnNJ+HaoHQq8bftprMP0orPIjIlPj3jJi8wDEbNCIJfHbyZqMvBxADXiM9RGPh0
WjHyZFhfFGxrnSDo6NvovXaTIyw4jyYarXs3JI8Ie9zU/SuH7AFHCrMyM/qMreAxpONc3D9uaf8V
oniqln+z0N2LW6Wboucg9+F94DiXq5Z3au2lNuq5HDVp6Z8BS5tjrHcYhn6b9nhExFo9KOM8RolE
qKyOGWXqugQRv2tKuIrgStDDCHeHukTvxobBGfN9OpB8XOSh6DzAWzNCTP35bqKSxNS2csxpK5Nu
YKrfiWNE4FFCr2DVBrd0+ipCk/x5So5VgpGlqcNhzXKqP47NjHgBpAv0MeNCTMkaNBoCDbvaOB12
Kz+ZoO4TG5pTMvtIxVZjgfMg7Lt2l8/mLxIvUaSpDGGhKu8g2MWHRGZM00E9h5A0V5TYjDBn/V3g
V10NoPkRWZRMJOnN3cJvGBEgCGkNeroHbdev2c5EUUPjbcqdkdivvkNFIwbDXY8qf6gzIlotMX/l
ahRbrOlsVofSXpm0EgB0FQIFqADBnL21KUYq0d7qMMdISDrq0wgQZRxdMDAoipbp04F40I+qK17w
WFW7mBBZm1p3La65G59NhQxkKpsEe/ownvy4+d3FUbC2E9vcVxMZlPAJvXNIkU+tNX+ORTAiSMnt
B3vmg1D7EymoNlhNHW1EIdOzguHZNZCL5MQdwgladP4ljjNajB4FtIeyfY9VKdnmVqTX4WxOh+aQ
F2P3kMwdszSTdOzec3EwI8fVAPr6DCF7/teKscgHXWmv84lBJbTEjH83ItuWkNR+0aWEE+PmYLaR
b1aAC/twM9s53BUwQKtiSB8nEYR0IOOzjpH2VWbisCeatyH7jy1nnL+qS36f0noTlfj9Z3dQmzEN
xk3hO0+BLOL7JCL5M03v1JJ8RZXM8TX1MPi85ispxt+KsQxGGOfOU/ljXuLrGOZB7VRoOHsPsNo2
TL0v1Fc4CP3wtfStB+R9XyOzn/sa8iDKdmCnoxaroMX6HaJt4bi30pXftCn09nTtypFTsGo/4faE
q0GO/ZrGEcuuX/xJJwcYgcVUSvp0BHboOyig8msrTJu8PuZzjK93WWoi6uLT2425uumGhxsG2jEZ
av1giPg1LGEe+2r87NK6PjXI31Z+hKXWHh1iS8kos4RhXGI9HadxGVba/RoMs9URf2TIGK0K0MeV
laKsmSbrAiy13BObSNKu6Y0HyPSU+3EA7wxWUZra022qLmKIq3VqqP6alMbWaOSRawLppXGMS9s5
ls3fJhI4ZoPwNwhttU+rmWUGPqvEFCfPGJJ7z3+32Ins24wS3yO/7dy3zouWVnUJ1ENpyQ0UDurw
Ym8YrBOKKEPUUrFqwiCOx21oeEIvtZ93d2Eecn477onRbLuz/B6PhFH/9vrpFk3pDWTEuZvdd8BH
SGP790yMzr7WvKMePSg0SphYyZ+6K+yrkv0L7fISEfV3IEoyRz5ETGMC1IWWfsRdCraorzC3ohwT
c3+zq+iR0ZHecxQSTNz5T+Ugwp0z+89hUMZrWVX62urkT5IBMadHwmrJFU8a0atOyIMilukB6tFn
mUEXWraFm0SPzjYxgvfErZ5NLGWkY4NyQH+86q0peo9COg4js68z8VssWeKBJRhOqjBJ3hRbgl00
vUVzdt9FDFFn5f3qTQsrc7xBeyWo7aaQ1Cpiy6kgep/aMCoR0CZlfU2xeNIDFcs9MRyIfJiOg8ae
whwzJzl+rXwNmDts77wsi7fETMTwUuLzqCdCEyJ/6wMFWicVyVi5F/obgoYPVebsVFcjy801mZAz
z2T94NwJXIqkv9VAG3DNrqTnndQ5Yy1xa23wlx4jcHfpJuNs3MyRstfY0XzIUu0fW/BzxmjYqiEN
N65hn/HI2pvBhzuOZi7r/fhgkbuJo/4dO7mPCIT5CsSpSmQOZ2IbH+zefXT0VLFcgjoizdRlkWeK
dZpRlccwD5GUzWh10SBPkFUI5q5MGNbs7MzenpjXZQ/hXHzTXMV7tP6w/ILPUQFgkaqSjBKBAERY
N73mT66HdEOwHV4UGZAlJGzvwQEbU1j2CXv6Lcto8LLJ4vFMh4sf9B/RSJp3C3JsEv5bXQyfVazj
U8a2exOkbDtlle0sXq2hqBv2HorhTmcQ19NUl4y2eVu3IapQ19hYiIYGq5uOpCFXqwEkKG/e+Ow5
H1k8PySFnRMyKPo708H+yFUis7LeecEk8fk67iEqWEtbIGTQwOtjN6tyk6vqqRfJq+r1IbAne8Vg
Md8MikOgYDyT9svcftFDou2xd1nIut4dy2zzq2JU/RYPNr+77bcNQuVt0hfRQ2EoDZLchqFZ9tCe
XG56XW/DrDoVCzUQp1N7hKRibmSib+hb3WP2jLt53qYAMlyNaBpzwrjrDADXjinkdUJ06k7BS5bb
7QHQltzUBjIrMVV7KQ02N0byTdkwbzo/qdbSs65ZHbYbNI3WKjGpQBTIxlXqFbdMgHYMHaASsBIW
0B+SdCTmvyNs74BSxK3LO4/XxYsevSwnI24wGTYSVN7k6N1t9zInSq7L2bs5BbdBkMwPNg0hhzYB
Orbn3dme/C41hfo4orwNpYzesu7S9H9DavPrLMsARj9o2kWRPyN6mDKEs73s+bhdkfs9WQPczC5k
LKcjq730hvlVTEusXyYubY+6kor/JEyu5yHv4nOtsgNIyw28/fq1gQqPVV7udWmi5872jfRO+UAg
Yh/8yeJP7UESNnialF1bhEICtK2IMV04vL2p7f0kywazFUQ/Py08xMnONrbBpnRV6m9sG4yBb5Au
/JbO6m/Z9JTIHRFSjfUrcKryt+UWd06x7aemOqexRyInIRnevKSwki4cqya/nwtzA8Iv3s2OR1MU
UnrracUr5fMAhKsCBc1azIa7GSpMmk1C+J/WNyI8UEaMZLM6Y7ueWnQScCq/vAlyXjeYwBbT+ZyJ
ljH8FGS7ZBpODqy2XQpFqe8zUDc0Dqw3SI6cInHMVT/cA9ff972TnfrxvSnb9mhQG0GxTFDWxsYp
K3D7FwVzPUCO0UbZfnevBxHTkkIw8ibxwcgY/1IxX12dTZtBz19UGwIIzmfeuwgyYXeGHW5+vH/4
Y3MYoHK09/g3uPwms7haS33jdug52ibZKk0cgsu4HHsLDfZg5ZcxnMGrDN2+trcycw/s1r7TJUsc
fW6K41owEqP9MJfEcZLZ7rzWPsJiYNvgpu1OlfktaedH/ODDBT5oSmvM25nW8xfryjPy3vTP7BlH
ejwuM9J5oVNtKHDa2zTFJyhwG+U43lfaIgLo/ezoGlX04NikHQRguGgZzW2akXbLqOjMrbFi19Zd
XLfh7TN5pLP63CT8nZKzojX8DUMCB8tLXz3KmNEJacrWNq/9BUypyDtjw2NLptol8BfmPETOm+Wv
IC0vTlVA55UwEbv0RFRw9uRhDEzG/PTzRYi0ODleSGcxyE2s+Cy0aDgoYpEiOxnq5YAJASSa/q6p
aOaTQiZsjnzIsx48o9wbdp5yPxLgWSiPZ+sxMGpOTfaKqAbYRLSEUXej8x515T3CWqi4MZlZTlq8
FTnvNZwg1qRY/aLOQUeybDpN9lXwy+RLhiNjujSsCEm4pOCaAj/jZG5H/uSqvO9ddxUk9bNF/gUy
/0BsmNRhXrkTLUMv35H72nGttR6qDpavWKM+QcbsZYQTSZANYwcRqRovrp9X+6zF2BdYeltTBlLE
/RnLmb0lc0zd98PWCtgeuDCTgQk71VaZc7iNJwqUJWLINvU9upR5H5QFuQRD+hAJ/wZOgqn1PAjK
5IDBXWcz/EKjfVDjgCd02RxWILRUhszQlcegDeuHny+Gl5KU62wHx0qOtrInhv6xsVeQGehEGxtd
WNqQzsnYfhpKksyZ4tR4DfrSDx96o7WAQPXyFC/2CIuRqwW5d11CF1j53ozn1ApOVkErUJbNIxCk
pVi+q1xqp7FjAzJFB78s5c5ETzBF8z2cwteodpyTjBPE/S22JyTtn9iMgWvkCpyKH02AijGsSJ2+
VSw2pzwztvUgT+PIwUS8xVG8pjbaDSWKYcfcWR+SlstdWiEPGXbKfU6EcNEq1N4jlXekByggwTDf
rLzz1+ZsnaI+8wDgzt/+Kuil/aosylol1kZJksPkElGRdj4gcN4fKwv2iVsUd3biPUb0CI306y25
5fVa1Lk4OKP6a2XJb682/F0N5pDoosbeOgls8b6weQTmSu1nPk2VdL7yIkBoA7RvVSI/M4R3ahuk
KGXkHf3MBdCUMF3qgjPuw+gpZfGYAjahLOZkzF+goesHxF8SipN0ogubEDq60j/S+3PLcPCzhgVU
G5VrLhKGhdW0qzw5rtsiPSjJm97SLcBpZaGWNPyWPvJ3cnR33Rw99izIGN9NLbE7NfLAEgMDt9hD
o/FnxH17H80StBxXQm9gomtiZiiqQ7XOuDvHgk18lpcDOBr5SSHPymICDl+yrKY8EGx2d011i5Jw
3gUJ4aMGNLONmMpfrv9smayGjCE7VfBWViFZZD5z9QDHkFUWH0Uu6baZAQXddKPlD4+EOjMUCBA4
NKFcK5CPN8836JXaI9MWsA6p5jWTzp2uAkbxrCPokaEpZMZ0mWPM0ml+rdqSTmmM72LkfPvAtphw
a+JVxomm10Xv5yP+JwVhTWjGtDHz7peb+eJgONQPfSIutQNGN3Q4d+eCsZnhu9vKVvHz4AJb8tV8
tcc22VpWiAqzgmjSOy2l2xzcF30SHpaR96hSnB6d/TuY6O3zoDwMujL3pd3gT88nEtbN18xMcUYu
DtVg+fLzK3sxAxKTgt1lNgawUiELU3NsNz8S5J8vP2oMpAkDgG1jZAkdozFqrLRgCoVK6Y6Og4VP
UlGwxvRTqMOI91pwFtBwlm/9fP/nSzsS/dMJ/4UfnZXvjx04gDe7C8328ccN+/OfIsbRONf0IV1U
bfjTX+IFD2rnM0sqzowFGtjtqDq3cxVsOJTbu3n5gqYQAUjqGPRhFh3fwoL5QcP8fHmFwzPd+Yv6
jIjdZ68hUop4k/nf/xPpWfr/4yD+WxkiliuXsJ7/K9xdUkr+SR9ZYlD+z/9++9N2/+s1aaKkTFD4
/vsfuoTN/vM7/xFUe96/PFLFTB+SgxuYtkFqyH9IquW/ADHYJohpG1VzsHzr/1EhWOmawBq8wLV8
10Mh/B+Sau9fJNgiOeVKM5Bdu8H/hAohGZj8V7Ex+SSmD5aQJtMOgEPw/f8UKBJNtsZAEMVHLZxF
tlb9KQZ0ZVInl9brmnttYa+n+WJi3/efXe8Xx0nQEpr9w7CbYts96h5VCZkOCdFTa5Yo1Mt2IVYt
bFjlep9JGl56fHfbyqU4BoK3aJRUuM/TeKJ7CM+Je0/IhQtx8U6igWKHG5BmIpsMSOb8pj9d21Hb
ua89rP4Hv1eLdg20mYFJjJ6o3hluQIlvISmrjw1w5aNti2IzTITaAbX/9KK4ONm+RpXFatMkh2qI
8vmEFxFWDG1DFNeXYpgF52eNrsZfMXRc6VyaxyAG989M7yyAvmxsHrStKZ/6uEg2VtYPO8Mezrlh
zY+jW4ltMbEYqVvAYG2XchpPGYSoTgXb0UIO5ZgEbth+hS6DKKNtnlDwKzk+ZT0ceyfZMABbBqo1
SJj+s5m4L+ykmy5pAF0plx7FfcoidMSPO6lzo0f8bIkHPKBG0GQKJJ0ReE8UFFDb6j4hLa5Pd3iI
U6YC0S6eJzLnB/9W+O26ZXF7HB10DNJpz5CcV0hYlHxWHdMW1LjPpsSO3rWvbqyvjt0QguHu8P+v
XOYRZcMINHmbJbuFYNrWhrgHRnCBGHce+uDF8NSnTT7UoKZ+lVnNroMUDjjTPy7fxZDJxBt0aFQu
XjgAiU4JSbejAEDdYWOpBSiAzp6SJa/urXE014lJJhYCkkPWuXc6YqowoYtkOrI0ecOZ1JF32vTs
NE/Sp3UxGVSzKSxrYxGKiZBEA0W2VcZQOh1msIeQqcFrut0+JQqtGuJsVbRIHys+4KvOKbi2ahSM
fZLX7+ypGgrqzvMaPnBRtUH+RXq5Oes1V/m6mmS0J0ObLnT87oro2ZCF2plgvYBtZWfZxGzIDOtG
tX/KQucq8+DCkpfVvf6woxx6vpm+19hsL6goIHDNGiIdiQtZvyjURn/bF01LjmewY/MMoktk8QnI
66JRjnd0zvvMkAjaSvJY2JxiNgz21tRPmzpz421kEbTTR+G26Ps3iczpCBop3fagCDgJeMy4Aqm0
QBo34QkUw3WQLHA8oErICs9govdmO+gNhAnkKwQS5IXnb80kfiIsheHQHMCobc1VTTJbZxf12SP5
d0AS9xKjGlO3pLn5hRT7yi7R7aj5d9ohVC8r+dth/haG0y4oDZ5Fuy0ojQB7csX2LG4ayn2/i9+1
8xjmbofsKIFbP7fWtgu9A4NGHpv3NL0xDiFVXqvN4NEpWabzgD2gXty/qETfSnP8M4nB28eE7tXu
eOxNrBoe3KbKQTozZyhc4nEAM0AMQM+6ZT34kvxWVGuQwwDRBAvrP7o2XbwLjPDaDpdQtjOmCdbq
BAt7pMhwAND3SCWRp7HNXQ+zM5ISYNEXOj0ei4QtRPsZ4G9em+3nOPaMwVG9TpHxaczLGxTNAEek
vfNCpg9DzFFGE3sQC6oVUOd3z7xoUxSsJHOSNWoScE9M8ybcqeFtrIPwJS5ytP5PRVxXW7wNnxNw
3Q1dTHTXli7/mIqFJpMTM9DM0zUy3tzyLlYUgpeL9Sv4BsIE7NfQxTbvAswYtH9Msti/DhYiITVQ
LSINBXKHzDeIKrXNY/pyrboTW40/bvo3ES5xenheiynoNthV/uieHN7CWJqFCdWqYzx7RdFudfsd
kQXyYDkVvlgie1eLbcSSLi299+WXLhOMCUVHYHFgddbaStl6Mco9+yw39mPF6JDqObq6e2AkzbkT
E0I9ttT7uEkKZmTThvEEgZwiECu7ZibiafbwFgbo3rmPA+i2sf1SLHIZK6ataFOcKnlyFxLR5le5
3Fqig/RvilWRmMYulsy2La8/10X0UhuH1q8vetD7USnMtGmJ6JlbMqTKvhYBkZ+2ApmhCn3XOmLY
mM7WQRjRolRY1izbpc3itUH3V2f09YSLbfyphMjcTOgKo3SPOf3DDZh2F39JOHxPiUVkl1hfMfKP
R7znM/I+JC2X3HhgJ+VywnG8dKpH1yABbXcWbFeErsiQm72FVHMdBjXiGDzdtRMaZFLjZnEsPjvJ
K3cBqmxQSHtPRObDEKM5a7jWdFE/WlnrP1YmRAu8GK7tle+jtON7l9U9d2Ry7KFTbnKmOqfEVef2
UFquuNhwIdKYrbtn99yQg3GPUvYpYaV/R3mfPYre4EuuiyM8vUOsWjBt3tbs+icQbS+OHUAS4IMS
ZW9xVfpgd/Ub6a8Ejo/1Dk3LdKwISF3XrrUvIjFvtBUc60TNh6E9cq7Wu0mAYpzriw8O6Jr590rD
NUYg/hBowqmqedlBefx/zRzspiG4zpYAwNqTCQma7nc/gbpNMGPseNQ+VKNvfTeJYxvx+Q8QrxWK
DyY1B410yLp9nqy7WK4keSxbPr8XRzubqsoUMk4YtJVGBWOrP8gE0AyPLO77yV27SMs2JuiQBtgj
xEtt7irt37Vg5HCJxr+K0XpumFqx97ZBqgoipVN2kiS5b+MQ0VmPEMRArBJOHS1xQTIj11HSCOZ4
RrbmUhjO3vCOyvMQoijdFKjW3AIYHqT8i9H42ziR0UftkUTKyis7GCA0eFnil6ECaToV8gPE0F7P
kFoXAVfQjm9uQ6qQrAsSDb03LCI7/uA1owtthAdLmfG27kokwUHX71iLtAcI0AP+rk9HzPq9MTBk
xGa5b3yEudK6d2uN8MLnFVt8nytLBi9DScZs4rsnSdbeLoi0uXE9pMcskF6LnLrLdfPPtDNYfHWQ
9+uIyXpduWshhlsxda95P8ybqo4RngEN9eb6OEVBd4pGArnp017qAKAhzOZi3WqRnStY8cAKZnWu
RnKpGLFK9WWEtfVgIfR0PHYEYzKmWCpI8Uria2Iq5z5TzqcakmZrNjPGQZbmTkQ0QfQ+qYATsf5w
G/GcpSwOrDgkuhfD6yocRXuYvPjc2hkStny+5gmNO8MI5xr65t+iiFFmuGA1zNk/NpRPwLW99KiI
18n9FNJS+JYtH9RGpjuP9/lItZKffIY2TslZl+iw2RVtHW3RAiuA1ODUk2yYdvWEZqFpzkCVcjrV
L5ZIaBB0rvZoHvJMfgksXeuB9TRR3MZXGyGhkhXbb5Fc8Cgl92YR2JsCB/dKXEqDI7rUs9oyhriF
dX0xf0AQAB7S+QGq8TWE7rIFRERJmZMKUAYoJM2Zvhub27MHQ6Bq7SuyALkxWFtMtWHtmta4VeNQ
EkWOTiKmRA987jGtyD6Vy+Ge2jhzlq6hvznGElJfNVfPck5+0Z1xY9jgj7AagefgegHUCXWobbll
ZwD1I5GEnEj9dm7n5ldh12+UvNR2LQsIa1j4qap97MsJPImJCcKu4qOyrfo56xAUlUPak2aLLLS1
hM/TzevtkSqt+D1RMI57e+hfRs9EK1kygkz8MdzNC4KeuJZkY1tEgI1WxBJm1JswlSBHxV/OmJSa
vC8+gHx5UDBDq39tyIwSqUeRasuHIWK9Z/NvXum5IkOPeNVpsJiyBN64ah1Wpj7nqsdKllne7O/a
ybdgZHnZJQ2ZmlMn1R81g8pVaan+MIcL00wQxesWtb0eQv3KTG4/e+V58lIYZl2h32FufA8+1Wia
jZeWJMTeasGELa7OunAeDZqNk9NzoiTpZiwinzREF/vA8i0+f1Vot0dXJ1+tNdwbPp/RjAdgE+fy
K84BGTv8VYKtb6zrt8mZ/sg6Y9tLDBgVa4lqUJ7asy1Ira3LMwFM/Exti5gpJbGlFf7KM+KvKOsx
4Kb1BwnyR9+duPcekRjctb36pIu6usP0qkWzM9CFbKS8L/L6o0NctI9Ks0axE9wKqCgOmB+E1cxO
IW7MUT6g03NVcHPG6NP30dwE+EtQB+cSr1ETfYaix5OEqc82dxHtjWfrs8zQ8YRmvwkGMnpyMK45
tKECDT3T8r1jw9vH1uCG8Rfe2ZGwtJnubRjVL9Wma9MNXmxvZOK8RQn7zMD2m+rzlzdwhpBEh6zi
lzTPgZ1hjoDHx9XiGzm9Qfk4dxx/Xvg4R/K+jNVrIoatEno1++2jHUQwoHMPDR1653huaZWWdJo0
YzqUrv2OfjMa7pY/Ks0LMAUdlgsL3jqbkiIEJy7FeHHcGKVf85jO8r0kUiTVeo2eDDAjJ7QIce1U
90YZPVROC8UUzeGKc4HMAZQbS7TMGMkrVPJXq2YuZ6MbizLni+D4sKrOs/DZWOBRY2J4TlVzmTzx
KEMiH9xf2G9AmlenaHFBtGKjmALPSiWnd/BaKQNw4zkujUOfcipjJKwkEX9E2DGB/6grRKmtPEc1
E/dsK4WgKCTXaMw+nMCh3qudr74ITtS/EoQ3HHXT7r/RSO6QXO2zEMSNmW8wi3AVUAi4WHgo7dy0
fCDwalu08XfgjNd84byHy7RSeo8OrgxLDc8gyNd1wdBgeWvKBC1qUOwWE0RM876YBrAupVWUbUwN
i3X0gkU6s2byfjdW8q4LLLxZCskAolZA9yAmwzfNjbS85kL7hCTjVYvi51CdB60+PWOflHJCTcmu
pXJwxk3BYy/1azQQs9AS9Rem0HJQWtjOC2XFK9OLnDKK7lnE4WPmDrtoCfKzB9t5uimmoARumj2u
9gxlbpE9ZqNAK83OpWLichaZQRoxLkujwsjTDRwa5EWyGKSPwvC18nmbcsM9RgNDYbdFN2OLem35
w567n5QZqzsnkXEZ0WSvuLhS1itkr2vxlFRyh/i0OYjQfiw7XFF0gAq3cgdrawrv4Wqe5szj3A2K
bVPVfyqXHyBErm3xDM3kQl7a2nsLimFgKQRY0NUzPusWE38aEJMiUCOnyNNFiOAUNpphxJ8NZV2C
uSLMq2JrmP7JitSeyRVlHBlzZJb1O/aV/rmpKQuwddPMx2dqxy9vsL6EPrYNZVyquS3AooEArrHF
TBZx1bRoBPckh1lVXyoZ/GNhE8vCgI+5coHaM2gfVQQyshPVm+um96OHFCJsja9G6OnZSJAFhahZ
w7LCCOk825F/5up7HKxU4CbBSDOJZ3cQFyI+XmXLCKZqmVYZKtiJRF5Ye3IvVvOHiaZiZVnoGTqf
DRDqUD6XO9kYhE0UAcSeMjsnhu8/JJF5n4Uy3vkKZcycxHdE+uyGEJR5VWvGTXzuHLPt97GSH1ZV
UUSrb3voQpJh3Q2wSueIwG6bSsuAXYRbLMTUqQEezN4JUFr1YERJ91wm2TEMUth0TXefM/FEbRXf
RfPewPKO0hAFo9eS0eaicMStcl+a+C4gG9O3m/o3SwG1zj2IxvGMj1RxbJiMOrdFpk+WHsj88yQI
KlqOanxK2WJSboWIZ7sPEzPtirBtpnINgSJiOjomuo/I6e6nmAFb14fvke2u6gZNgM6MHd5x9BuN
xbKo0Q8Vwmv6UYaTCXsnOoq/xcADiqyMTtIZ3jHy0i/opzwXRBw0Tb9KKgRubUBXonOPvUszg/FR
4trnkpDVTGbbWNL4FY63H60uOyC8prubnQN3qocBSDIQGFq6BIqzIOWy1V6X4012DhObwCbO0WIX
3ta2Q8EchfFGYU7Dbex/V5YmQbKtlkQJzbTKOte97R/NCGVUYBOfJHvqgmI8dYpBJeCpB502j0Cs
9iaj2JUmn2xbi11m1tgrGAWmbvp7Hl1vndHQYfAxv73Q+YPwvtzpnN084Urp/aCMpyZoD4Zgn44p
+rEzoquViIfQZ0sYBuQuQ7OmxMOzTFOAeJC0a3z3JLTk9nfSBunGT4dTUmHBNMNdJpvlEbWAXXrQ
aipCqDByY0qTz+GMxW/w+IPzdj1O+UNuML4s0+6aV9ZzLyqGA4gWSoGaqWCFjvTLohvDXhAZ4hxa
VCZC7RLDrdGdUbcZVrZ3CpKHvX2DJwt6G/PYyN2qIC22djZggLDadVkwGS0jCVt0G+sm+C0MCXmL
iZSbArkpnGHeM1A9hOSnhR59h0hyBIHNiPW/g5wVQR7CVlpvS4/iF/QDPFFsZfJYh6ccG2XX1N9o
RySS0Iw10Dxeg3xC6bB8iVolWefkzs5lPcRC3DwkKeqRbEHEVxjXddz+86smambsXFg4sZCIOx4U
OkJ6nY3jM/v8+YJO172Db+neYbHmA/jzH7sAEbLEOkbKNeD/Pkr6ncXA6vgTThgRkcRAxtlVddHe
LY7sDaMZuXIXaNVP/qIVRTEggwXeOpVEJkNvWNRxfkOzwbrVnpJpzzi5vmOPfNBFMe2thYKKQ5Uv
y690R1HjTyhWuMAQByNjv5ITnaT4axpcRATEAtPlb48XTomC0eiWVYDqwadj//l7f36Yn18xEq94
2/+NvfNYjlzZsuwXoQxw6GlEICS1JicwMpkJOLRWX1/LkbeKr551W3fPe5BhCMEMCRfn7L02r+Xn
NlahCGpJumxtvsRBmXtGBeYYmwVBTkzdhzK0OBcKsb9exAXbVjorr+gcivNkg4COsYsh1VaHricx
1taKAe0pKq/smH8KIgJrokRZlFr2ZUB1DTGSN7jCN+NqCDeGIn4aBW9jveg5a4JR6J8/NwnbO7PK
rcj96imp/dwB7vCfv1pvS2b0RXPH0P5zB7pSc2fWLOYI/D5RAWwPbCXx3//3BalFUcarUzxJ2QU1
qnc8TJwFXou2D9EKKgg6jUWLGK6LRLrz8vrRzcL8uoxYDw/ABaaRAnadh5ccsuaJRNlNpg9LYPQ4
8PWB8OSma7aQKhT65lSiQ+7zvgXEx2Yl8TWNgSclfjuS93nBxD/Cv3/IwuZGVqyREubSzSQWwXw6
yisXrxNoRoq8jkgRcgzO70UAPq2K4cSewL7qZ3loOg9IAFUpbXoUUd0BGEManWJ0jizvaeQ03Bka
VUXErs9z0o4Haya/mh/lJbGw0wgmlglIwz6dkycDscKVhliiMlygAynZMxEd4IUGHvvMUQRl2N9Z
md9e9AX3dzk3iI+K/eLVOP0nM0HMBhoAF/95AT60ZZgrt8vQY4TtSXjLU/1Y6HN/LsPhvdbyZ31q
RYC+ooSK3Y/5PftENN52BWSDYGNgQrS8dcekH3TQkp6LkkWciL7Y+2Z3lWbIvRPSdofU3BfWuGuK
6rsWJR6Tm4gM2pr04cacD5lL3TO3aXojVk8b83euOY8Nm+qsri5ZNmcnEyDMoFkhhqPk2jQR9NSQ
B21UTKl3cqy+oXmCYD0apicF/kzSp0EU1FvM8TbsrQe/AcruJze6BOxcly8U4wE/FvPEVrJ4ni1G
XKLUiPIZPmJCzdTTVp5BqwTco+tUGGdkQqg64UVU8GnEzW9hrQd5aOI70/NH23JfLY0OzkBRNov1
t6JnZCXL6XtszDda2QcQntEG9zCWQtG+xzM17FI8Nh2xWBLHV2RglprbV/XuUHL4HipdBxXQ0n26
Q3TnI4azS5tXGTMMsZ7ohpsk8ti5wXLR7acqZP2zcHpgQisOYaU/1910GATC6lj23+3Ysbxin0sF
nLlSnCrd0i5t9ySSidx1Pe8Yz7yTAJ8oRQNDhkaNU+cI+GT+O7WsjI7JUO6KeYNdEmQJEIGQXYVy
+C4YJ+enSvi/HMKnL21FDcro8d+lc9vdarOD7ntExFUiOOu0GJmQf7Cx3Gw8zbW3JnSKYx1L504p
6UubFEqdXkZWFsgwmq5H2clbKOjsqY+ORpH5WSNyGkzt4yYv2aViI/c3bm8D98CW0DmPRp8c6FLi
i6AFlwydhmSGmndoUPANUcE56NHU99GUsthDt/Q3WtleE/f5OjT6J2OluStKEwRnA2cecHpR4yHN
hvlX2sy41LMgEqSMIidUFoLmybFSCggzXFLDVLaZao9PGbMtdeENBM8rg2Ld0XFLIqC65GsukCCJ
9l467R83pRC6YLef8xLFmq2NW+kDCE1pROh8i3jycJTE5sdSeXw9vretLf9q8euHkHQrEJbYf0Nq
rqhZ0OIQIm1xoO6SkrS7NG2/BcZOWFkvjlTMJDlwOpYvjWvcgkEaMVYPY9BY2gEDGJssH3eF8BQn
GSYSvoeTH0bbNmVLmec2SFbMsVpE8dcfXXZuJnhYtw7MJAWz0A4snaXc1RCIFowJ0KL5nfCVeM2F
WPlXXbNvyB7LdpQRknh5BUV/EtZ42xnRHvgEz4wEnui8/qTBOToOTvyUxDZYHhVkEDU07zzNIkIa
0WSn4b6V6DLLlN2WLw5zi41SYszbeEeq2W9abEbECDKZX1LXuGoa56NmCdbaRNzDQyQz2nuofefL
c+nc8LMpTAyx5XJf1YTq4TawUONOIb9FdUdiA9MuapAV/ODRIwY90CzNik6mBRWoLSlO9NZ9mrqo
mZJPoruOPj5lXtqy6x1qcbg27+aQSgyLBbGz5+k5LmHuJKn2kKfZVTV8aRHWP28AL4mdY64Ta+ug
5UQFSPPQ9gKTGKOFiOFAVB7UfBe3HXxirMQ31KnuHde5Q9V2X/RgggvAqJl5uz7v3GUJxgUsRU6X
7Ru3fIhbpM0CVYKxsOS2dJTy0nHDDQskVkTpvO+t7NmNJ5+uK8JEUcy/Nb87gALCFU9NBSIrRTZb
1EHSP7Qu59JAWOvWa4prVFkPjoERch6bQ259+tRxMRXYvyrGrZHc7bapn5M6ObRNrMyAN2TLnmXM
qDj5dx7VJLOjUBR1MSOYZX62yJ9Qk310nvfHy770EmwVvbMnkGRBi0deB0SBc5Sue6MfGVzxSjdU
WCfAtGPzQRmXzaKXsI3sMNa071pRfyZR/oCY4rbxbRC21oI7JERQTypZwBrkKtajs+5bT7ZuvVYl
n1nOG2BteULFl2EicT/mCDXDTOW9QkpR0YbZaJRPWZMHdF8JgHAC2oGf6JxQW2fVczJM50E+6Hb3
S49Y4yjA8tgeiB2/YqI9ZN1wqzMZGDEtG6wfVUmZ2FioS3qVkW9rg257gzc+memJVYk4NDoJ6HMp
rhGG4nWz3upFV92r8FKCMsMKGvQuHOKIZJ6NbqOhr96Tfnht004nTVfeAhOsNhjd78eu+PY8KkjK
m+Nl+Ky69querY9c8aYylgW9fK6d4R3HJ26+YrpnrVHs2T+6TABy2pLy/Bl35t6nO4E3kEZD0XzZ
fJ+gseAy0NAHtxJ4mZEevfmRUJ/uHk7UVTXthF7XW3p9JjwgUDTMNMWOfZuKP9TOpbmTLt9o1U/k
Po2SX4LdwEiX1RsF/R3CJJ2GF/JNzUg/uxpFAL4QIGetuccJda3n9IstPhjkBDgshpH+rYjeW3yT
+lxf0LfRvPCUMDF1L1Re72xNR/Mcn5LJ+hyHFN/t/OTNxidFs2xrjAOYBDQNCFt/qfM7LCOFUiKS
b8rR04mOnGbLebJ09zSQt8CJRBduNGclfCYRvHHw1AicPioKOHI7G5tAygZUaL+wqjtbW3sh/Hyj
tzijQUo3G7uxXpEGHK3CaQLdMeZTTMl4Xe673bcAT0EamkYqJCEETM23xRCyUKkZMkG2GWn3S7N4
FdjYvtoGZIQ27hY/5+dTBA5CHiwrBA66EQla/N1RO9eGfE5F0e8jPENsrO50xUvs6ZSYuWqbwRtb
ShqkZfjkS6xcMX2BKJyu5zR86fTh4mDsD4waW2cfA4gHKjCDBgKItdwXyXJwAThu2jy9lGyHqCrQ
Cum8GltjgqrJ/TRbuRBtb+/cKYHIDrLfSadjkRuBRYcft17kEG7nkc3rmeOBFM/XGqzJqW5zqnTK
DuzK11ostz2LyEMIRxO8fnrPEgiNwuy+IbwBwd/4uDKQPYY6UVWlSY+7J1BYL+og628whQVDX08M
Gc7HRLkCXSLjCl+utS+0+KGuI2joitAxAgoA2FEC7hCK4DEqloeGMEmxPYTnRqQ1g0Ohe3KG5d6d
6d5sXTquNIMuVcuuomwhf4WDezC96ZmfAlrL+k7YcEWQ/dxDvHkeFXEE+U6EL4yJjOSiIJnGcoc8
rN6xWCORtuCdM0SdCrRD4Uzdp20zThXOlc2saCeD4p7MKwFFsVCq6AQ1hPBZBUmpoaUMo4J8dBBU
LFAqvmKqlMBVMkVZoeesHzDIP9gAWCpFYiGMwE9vGsVn6QG1TDHEFlpmnSK4RB0sl4kJK1d0F4xo
C5JyYBWVbmN/S9BKUc2r+px1ZAxz2Z+eO8pCoygeOvAxteLI0MN/6VqMqqb95le/FJRzp7UyxLcl
H0gLfSgUk6ahZzkrSk2Y3ntAaxZqIq5GWaykeu/0cG0yADeImGkpSZg38BT8bSmGkw0ORyguThbO
ByvRny3tI0ud3zr4nFFxdExF1DFB6xAmuAS+ou0QFxPIsbgRYHgscDxhgbpYo9iWAOrJFbFHc2D3
9EB8RgXzUVQfS/F9YkA/oSL+UI8GCKcoQIupMybOxS5WhCC+NdY2yantycKIKaLOWUhgsw/wA7pQ
CWbIm14oz1AjVPwhDxAR2DscoKCJxsl9M0AVUY54BqDEBKcoRlru3EyKa9TO3waYI0fxjkJFPooy
R25zRUPyyYKqoCOlipNkKGISc6ii9rR3pDnEIB+aYge0f98V0Hd8avUQbz4XEEyiz99GkEwGaKYW
RBMIWfry2DFZUI3XNMSvZ8VzgsPi3NObdQE9OYr4lCr2U99DgRrZfkYLeTKLe+tJLGr5QqjyrNhR
DhApGwtHBVQqBy4Vt/IwjAIm5WR84a/stikgqhwgFXNfdCiN516RqmgTIz5R9CrAdRtclHeJ4loV
AK78QjwO7ndL1LOv+Fes1vH89G+4fcKqya+xUrK24d+CZAmvY4YDCC+wqUMIzQVohQLUFu3uYyrJ
t/cXaung7dn1adT9gpGNWDMFTpmTcoxrLgeqVkHG3vk69A6QI2Ff/KmLtAz8PjLg0Dhf1jxVmzTH
5jhI4yG29O40jQVD8+y89V9eKeIjKYY0s8ksdw19YysOYEJSrCiqfRyypU3HZ8+ur2PhyIPnOZtu
KWYQd88Sx9UBy8KjI7T0LDl/WfDBq+9EZe36iZjRBptGgErmILqOzlpxNMxuRAhfPy5RKDhZb+2G
yroRyk/HE/I0iOG2hVu6BXgAQGDKAcyAgMcRbmM9GdwHzZ63jqNfJYArgpjyCnJKjHFl02/lZCFX
BL0rcLiW80gUvHYU1dDfgyilgZgMKPQGerhRFZj69L2qj/8/9Pr/AL0WaKCJ0/vfC7Vv0+wTj///
0Gj/80f/aLR96z8s0wCwJEwYwabtE5z3j0bb0E3y+RzHtV0BpMjyuOu/sNeuusc1XIeIPs9yHYTT
/6XRNv8DULZNv5AnUn/r/T9ptA1F0P5X8DU3mK4vkO/zMgzE5P8GhG5AaxaTY9RnTbqXDOUpxbfq
7Cr1chbGLxRCt9W04JCmzL8D15LiFtmWPXXTmGUH9e/xMqM/3xaaRTDHjOkLs/mGPrnFfpZas24B
xrUg7FGDNoNegCctWPyYB+awlIkhtLZj031NNZEFS1uOrEFxd3mL8gjSFsXNaDm+R+WMJKDWi5QB
bdJVccw9V479Utk56oIW7n6jaw7ap8lVsZ50Qv77QrM4Kwl8m5E7265P2oy6izx3du/rYT2WLjnV
EapdLX1ZC+zVTDl4vVir7Ijy8l1q0zFYr6Z5jutzaQU4WArxP49b75WqLr8e/dwxY7DcsE8LjCkC
WtL8iVuCezUvZ/mo0pHWC11FJDVL6KBmEwFrXIERherz36Ou3OWpy5S20HygeNWdwp6QwWVBroxe
sARwQxepli4YajTpi7EbWtq+nhkVl5+LxBgko0zqbVldJjnO+gHako+2QdiiukhHXkEogSV1kzs2
amQIhgeGXMoLTX4nRu+XAzWZDvnCokzP3rKFIkMsqw/PQ6jPzu0+pGu002PHI/jDKy4MYQ5mSRcY
rfaOgx3A10D3sNbSrUG6zLF08iuU0zCXGuhR1lTTlu+QMuC8xzqXdiEfG5TsfdIkRz2e05OGZsUV
bYQdqjfiK23+YxZGcT34ME95NddjC8nMtS5NYvZX4dwD9RZf0bgMDKIkxoCrFde1xlWjQeaFctS8
rhob4AEyVVRyw+NcwtggY+XKmZA4NnarbSLNjtGDN/w6uyWjvUVHa7RMGo1FfmPFPtC9vBkO5hjB
7zLSoWOHMbIcqjVCkti8eGrzKfLxqnBD68pEQ1uOU3vBT2Bf6RnJmK63vKz3+dXIp4eIH3kF5Xf1
AJg41Akb4h1569csJs1rQ73qro1fBk3M+wbR9nofcgnz2pH57Szo9cf68uxESXPorK7FZF0sV83I
2xodyedBkJLP/shdumi/zKiJRmNJDvbcXzt9wzm/NgMSYFD71mn/x21j8w7o5AYuOn6nNM4vmvD1
44yGRhSkYTd+2Z1bnhxXuTpcb/y5KGKS6FUKGgNgh/qBRGdIi8kh6ebLeg0ZKtmfOoXPaXG9nSMi
ykYypClxv9jRM2J2yg0qh41a0KQY1fbEyVKbzl3GooClxnwmFYM+JXFumAmncw+2GRCGss7VktqL
U1hkd+EijUGxV4kngsHLP2IVpziKGYEAJXq/EyylypFsk7+HFVjphjC5o073etn+yjzC6CyVTUc/
ZjyP2adl882RV0DtVBC1l7cOn8XQ7VoVcLfe5KvQO8p6A/V39pUMCWiYNBbTUsXkjSowD4sxAoY1
Rc+vIfKnIiFxgIy9dBqGIDZFfV47b7Pqma1H620TEookzexDa9ACb+Gs7BbDOcL9kcdKBfxZ4CtI
A/M/TRX+10YV8hz1KqHefxp4AIK/n2QPBKP0Jm1Lk6w5FxShwUmNx9kHTiNs6EVMY03gqxDCScUR
1sRcb+GXZNCEkcq4a26hrjxta/Ou04k1dGD8K5p+q6vcaESTwPXHvW5HR7gcB1TE8Z7Ow7wfku7Z
XGbnXFMv2YuyeHJCPnQwMHSgtBEZjYpc1FT4IlMlX2Nn+rtROgDiATEiASIwKyquqHTGeF60b9ar
/ol0L0MFPGq2thlUV85Z01fWw14FvrRrqoy6GGvEaZ4kOZLItpilH8FB6w9gzfxZj9qyfOhIOcWO
x1ZP4rc8OzbO4a2/RnZC7KSWRwEbVQ0xlm43gxLsxrOmcsitwuoxwcPki6iFnwVZmMIlFNNW8Zjm
0t67iuiPqtU89tgV2ne7/R0Z9PYQixOItyi8vLsVNmcqyQHpdjJimkKe80eqgM71kRnFvN1UAaRb
H52qSM9QhXuGCZlheVIdvRFBr212+2Y+1cWMLD8fXaqc0Bg8FReqLRaOjgecmoqLz4//572vV4e1
i5ku0fXcEkSwfgxtAqNDp86xXlsvEGwXnJbOVSbmr7EwqKgmyMaswSyIp1LxpyoIVeTS3YC7wDTJ
ryNVP1AIokiUMP03AqEyODfKvSpedbmZVNgqPKt9q5RCXtFcjWj+D5lgi9Kzaw96PzFw36DwkLSm
YA0rDxPniAp31fU9qkZ5hlXBFfJfdRUE26tIWD8ZG/ZDbo/XdNjVKpJ9vSCqlgGsLKhwoZiJA38L
2bg6xZS91g5ynpAClipvqcNcUDUkbanu8tpY/rlYb2uX/h4NPYhaNditF6D8/zlar+pqyMvhqW2i
yG12cRkxtxKmu579kY7TmEwGBoL1wvNtEgNVFK9tdVdJlHhUAwyKk1M4nteLzqApKEjzXcegfGFI
j+FzFAWtdwxJt1rlLEFn6R/r867j7c/L+Lm6EB54KCDiE7LGghCiZNh5J2Q/ZGkNlDBREGavrU1C
8NCN+nm9gO9FbH3OJ1LqkXVluHXN9sj+A3QAMGtM6LEg/XgpqukoiictdDB443yGOE7IMuUEzqX1
3PTXdCdLdSO8jtxzXTXXUehqMF9oMcXGXozRO5C+IOEPpUdMc7smNkMGU7kQ8AdVuoJQaYgEy1LQ
Xg8tdX295+dug71z35unn/vWh64PSEKCpd3hw8x0PoExsY9jyFinrnnqQ0l6IkF+rv49Mp0USRxD
e+1EBkGBPLhMIxXRpP6kghhDWGRdKq6tDWSaLFNB3rKlMrOTwV2Qy/qnoSK5KHJJ/pCEGUmVamSo
fKNaJR0ZRB7R6SvPGfJwIHQcJeqoWEOS1sP1xp/H/K9uc1X+UqmSmH4evB7lKrHJILrp5/Z/+/v1
DuLl/nnyfiITStOAKa6nXlXlcrxdD+vGgSlDoVot2NnvTgzoPXFTdahnx4mwgn+ZQn+urkfDotIv
1xl2vb5Osz9Xc3DCGCuxZk+QcUmkgYqr9CJCTT7NoDoHf/Uj6jyyLY/eQ4tUZFWJrBceXXYyFfGc
Hod63I4onq/WC4D8xAUwI2+p78AAMQhEDAXAeVXPGM7zjGk6XACyHCX5ZYc5aoOeHIiZTwPCBBTK
9XDyVYRvphkIYf7trn95FEZKBHQT3Y+/jyqCXi+r0+Iy+lCVZwBu1aS1Hq0XBEJjFlsPq9RZkGOq
B7FrqfPjerhmkhsxNZTjevg3LvznfxGtjXrVnYbsEhFRg9+BvcDGGBrUKX//83+95ee/XDOm1/9x
vQ2FgnfqVYuTVdO/PSqeY2/+e8/fw/XZ/76Q9aHrdThsPGq9/vcZf/4rnaIq/AEHR4rrzgwQ6j2u
z/1vr+Lvy/65++d//7+4rcwviVvrDUbjFL4odqGW/aiMrK1wdvRpKmISdQSXU2FNivMtdhMtQiqc
IJZGYnqGpXhJpDfsSr96SWEasphd7H3R6NbBCN27FmvWG1vhPyzRP9GG1sESC4rei1bsS8HDjdLC
nibsfCvb+HmyC33XJ2l4dvCsWHEPnysk56RtIchmZHTuu7J7MkvJTOO1aFaZUTbOMDyRmTju+lp/
pQO/bDrDwPDoXkDuXpRiFuVBgSdavU0QCWTy9MAjNSY+x91345wiIknZtmMq5lzoWmj2cN2GpsoO
VdH9Dp1YWVDHcAsK+V10kwwc581LOnfjVgm9OBcZXNPs58n4MDUiRHFqgv1loY13Y3E08+T2zjnn
dDmmLWkKGp9b1loX0kQJv5XyPfa64iaOv8f5K/PDQ2Iqf2+iITsu4tduoOfmmvHJomsVFOWEQtg8
mF11a1QRTJioxgge9d+oXXaV7tsHEVKRwIm9jxp2bn3TvWqu8w2WDioUBYwcu3DMn276FLQFjgsz
3dsNIhdkxhoiFyeIM/MrDbN7n9LEy5B/6bBjepZct3OffeYNa926oe0q9bt6pptdSor9HCFsGgt2
HFZfbSPnY/E96tXoRE8lAUMbHYchejm4TeyyD1NDbyB3MJFHbrZtQPkefK/DuNnGu6mJXtrJTy7w
/qEpWz2WYLaPQWHQH6OVsJlyO0DAnu1lFRdbw/Q+E37pZ9wbvH5rIAQvlk+EwD6HLrjeSmjXi8MC
NGe1WtiOcZi6ECkLKkAVNHMcI+PRGxvrYGLajvF4PEjLe/RgfY4+Ohz0i2Azjei2b5NDR/zwDpUV
Bfy22oV85FBa/IM2ks0R5f0VgKHwWxvaK/7V2waWOS6ppqTCyQDXWka7XWKGSckCa1OXqILpW9lW
RoqgfuvLRj+lUdecYedc6cM8I5fQ4HRp2U1VW5up5fdq0B/aWpVzGOp6Z5TECVvjzI+zX0wC1d1u
2/vjnaCbDwCSBnjXfQm1yPJ0dzqN1auG0hVdSLmlB9PsEsvb2nkEVbvo7GtPmWVghIGk99PkYonB
PNTUY8GdJrNOyI4RHgo7fatN+8tu7QeCf/S3qi1fK4ao7TzA5ffqXiehfWkOYhmHa12/lq1FC2Ji
F4knil7yAA0kMzdh2Ew3Jcxtp++QExv3Ttm3d3Pxh4DvxxJpxYWRdaNPMWPfk3tV6z60+qqE2T9Z
FLC078UwXgoZ7vHMHv3Kx9WW4LvPI2znaYZldk6JWCmG9juMMyLpLf/Rduv2WF/6pLUOlgUxr3aU
oqOnpAxQGwyRFXK62eeFqhbLPOrwGjyAfAiviBBBDhn2v1nk4o2aTMxIDE5EaLXkqiQH2cMkz1v/
nHvxRIsrualDowucKP0oob9gGJ12LYLkrVky8rkKEtdR90He3OzTOHzNwyHZNg4MMzs7xqP+WLla
iGon3ceujfS6ti6p7tb32oRYLMERsXfR2IydT44TY9RWn0FNyY49rjWxi+7amyIZgSKRd9w7h7FE
59fT9/WdotvRt/yWjrjYsykUgOJzGeH3eIQEhSKKNy2/L6Tdw3UomhezsXEa63OBt5MPWrwMQ/an
ki2uBL8BYQ3s39b4+VaflCl4TwMGYMtI3/1wOi4KbBm7xGmD1OtLWMjYIjOcDhO6MDIAH3PH2/vQ
oz3D6O8ygERm7hzgJjwMs1HskJpbgWIRBF0ly70/k3SVVF0QGzjn5PTZk4kyefXWX8bnLsrO1K8I
sm+zR9Saz4g46P+gIJ/a+DJjzSmE8zUUexw+2Va6ydnHvRPQQdmU7ugBCv4zxujsRmP44xnFMY1R
OxMxoyBP/PzwQSM0qpYbQ31AhRen+4wgMBQrHb5hKww0fDxbULjFrjILQtZZHxGyJL8qmIFZqXQr
w2GEsMtKGBN1xNbTY6rKDpnfX2emjtbGR0BZSave6oVBeghBVIl8syxgfnZpkZbRDl+YNIyt7lec
F1g4ZWy0O1Q/O/ExuLWg65S6R+pQVTlsgb9bNxEYoFCPiFKeocvBssfADRwud1La9PG7ZV8veXgz
VR7l67GUByvs3wlrPpfshvc4Ni5QyZwbo4ivG70kmYJIq32aeTfUm719kncTWzSQ+T3l4Y2cq/s6
o882DBCqyIdOXGkGIlleSyiemzrpaEs5qPpjFo2bcSixe47pvUMziQYVNZJ4+rQEhPCEb4QW8wt6
p4k1o0AedRfZlKEsWj27CcFKrr04qbi0n1WcPFuL9okwuz5PIUZIA77die3qDdoVwbIgvjUH4xpe
V3Gwq9u8MO68pVGaFSAGg0Zikw9vlrAE4wQiFD8pvcZ+MJ+7Oi43fcy8TAHhwdLMZzdkgExlpd9X
UdEfmiLBQB9pUGGNJYDTBnmzwsbc5XIbl9aAYQzKd+zrh6Vr79KGKy4i26lfrogIv5tKnWI1X1nu
uhhrZ0YHOPaB4boXjQ7xqSwrLA5Ntg/xC5NfdcvKr9tGrvtcIfTui/jOlSggysH6Uqh1vI3n0pJy
C8iEiHeIgVOceIGDKQnhoV4cZRf+MuLpqV/4HLUEKQxyYsSlQKioS7Y0MGtWsIN4IJX0bEfJzeKS
kKaZGIpjYqOqNlFkq3hnDcVXRqra3q4bknIwUVP8HQDyep9hMkiKqCwBTb+91WesqlNlbgcySxJv
CPDRRr/Zc1DFJ3bXf2204sGvMNwZFqJ6T6/udHkeixJUpZudRSJZPum6H6SCEPt+fGCXy0TNWdcY
GiMcDe8RqASR7xEaIwSgJOISpwOfZJQIJYBWYLCfGM3961htQ5b8wWbXuUt12AFeulzPZnVvSN24
aAh+qwIxatIBR28qeMkuXeFlqat7f2ioNXtkMEbQ8zFiQ5Sqywsl8bgOU1a3LhtO7U0j6gYUzdRA
KZhLpIHenmpTcRdJ370FPjZ1pf/BcIQElsX8vuoMHyHIBBqgSS+Nrp+B8beBNKKJmbaY0HBJOjBj
4M62eSrF/AA3b7oDzI31Cg2O4sJLlFKVRTOgbI6WQ4q30R9FROmryMsLCVp/XHsB3MGctNP74leZ
WN8kNc+bDOX6PmJphTJGn25HMDfp+FSwJDwIoN8BDf1TNergNwooqcBLPAZEX78fu+kqTmtymDwb
tTO13Wz0A5ZJGu7GtNmyh6Wr3t6kVtyw9yJEoRwoUPrEUSFwUK32Tu4SaTWn0WgSCAqgSAhEkQQd
7RySB7adkKB76dwwd3z1DoCXBSvVTooW71MbXiXEr7HQiv/I9ho62T5nfmUZGR7tvHownUdIocZT
2JBQEI1E5XluhbaX1nX93g4Uznt8nxaeU16ReZ9H9mtlkt8q9XvDc3L2fUUXTMaCdbX1Q/QKy0Mp
NDTvOTpTnU98jrWOik+kbxK8wNl0gR+PYd7VKSZPD70z4jktR8gj09ntYxLjc3HX0egkbGX6ZRc0
vgdvJOij5yYt1JCbNMuLhz9iu4QiGE0QGVaIimLU2o8eQujOqBaCcCoA7jN9MYkmgy77toAAglks
e5rzBt+FzL9NpA3QS8CxT4bXwkDQkNzWgrLdbxHn3R44BWKBtD/L2T+WjWNjFaI7mKIDPRoh3LXE
rUCOYDVjl4MODZYRvcXrzOGZs9Im4bFNmBvMWx07FKuuNKjkkuxSaZBmJfuPnrF/S0jNcoghCDZd
0jPgeUFYQnc2mv7TmbqntPfvrZqqOrLBrWc0SBdAvLRYxcx5+pyLnHcn/NchxwqmuzpSnhoA9lKx
XYvnnF/2GFBIu7geWndaTJT0KQDlnn9KG029S4RBdnIbVtBd9MPY5sO5vAxSftnSdTZDQwoIzIMx
GRHsMCvZEw6haPgNmuIGswFfoFOd+M7YtlnFNstVfqBfPns188ec+6/pYhwqFyt3Pj2LODrh8Tiw
rP8M03g+RT6L5cJ3HvS2uAZKCK2AEKtM686d3R+g18y7YkHpTFKr7XFCAkeQO8AvOEVGHA7kGkzu
p1hCbP1jpOLdcc7KiEZzBNAF41dpXPW6qGhR1tOls25oDUU7Z8HuHS9YI1J4iAuJWHxlJBBl8y17
FypBtnbpWJMyCvuUa/Suf1kKs7xhl4JDBDPXwkdWzSH0lsYCLNb9om/7J+4XdReFx0jw03asZ0aJ
75rm2b7KzYMxRDUnBmQO0pARgtlYV5YpuhowUC9+5O0SOuuKewoc38ZKq9UvTqQP+12iRd4DZ89o
Vym7FNRbs0dDL5Pf2EOwMeY22Q2gHxeCO9OWnGX55aIYPA38JlsXzuNEuxrLI4LGYpGAYCkmtk35
JyZqaxvH8zGW85dRdDiJh+QUAore+PqA/iRukOhiA6i1tz6C4sXkesMa4dXszMdGDHeAKe49Q976
Cd9SnkSUUvPxl0lGYd0xP7GRr3tyjqSMkc5BlK1Kf29GKfyCGaA6ocrskGOcEaI0DnEes+6LoZ71
GZG9g4/lTXbYflpGtdkQhKiBTCHgbgOJCLrphNyIj4KSHj6hkdzp7RTRu4ln+Pv6THCY9CzjKqXC
IG2E/Jk7fpp1++71Gs4dHNYSnAUo5OQF0WgsjPcoRx3dtTay8ZnZuUMfMxjtDc5FN9NolEzOtTDB
bVXo9ScLsTpyioV2/4XqEwaA2s+OWavXIKSnrdX3z3K2Q9hn5wxP+mYQ4qvsLUIXwU3vNbbxHI0P
c+XujU7XgyElnhUh8Uar9XPoFtG+hY6kNDusNbFD845wB+QdMKh5dneZRshFbz9Mpfbcj3980Jhb
x3ge7brfZp73ATLTdR1mORM2klW6xzBjt0ifCJsFI4Ab8fxNlsgtza9TDBfLBjeKrC0yrop54EGs
VBGys3IgtAZiK9wMUqCIXnGJcAUcSWgKQlyL4SG58+NqF/X6l4EM/jDzEvCyM/LxmmPTK4OanrnB
crTxCV5kjwpIGAV7CN/KcXhLkz699n2jjMbGPtGE2EZYULaVU5uotO9kp8tAGyFf+QiRjAVcedv8
6XLyuljv2rm8HYqSqKtnZgSWvDXkoNGHrUZkViozVufamylj8qBae4b79Z/snUlv3EjXpf9Ko/fR
4BzkojfKOVOped4QsmVzniI4//p+KFd/rtL7oYzeN1AQypaVYjJJxo17z3nOdwfxmVvMiOZmwLkF
dWc/E2hlNfbZ0OJRTyZTYq8s1z0eWfOpCMlFZivAw3gu12Ybfxd9BCoz24/s7mHB1Q8smmcbXqiM
uDyLjb18TmaWBquht3mPOSewb4AtzxFXyydgXSYI7OKa2iy4swfztUrzYBsgfyHno8YDu4pteR/T
gL7wnXPmIjHIQ4aDUXxDP47YhCG7kS7jU2QWjR4ePPxkCWzccUxuo2Q6JG191epiq9SVm1mvOMlW
YY+Ct/lex2w2BnGj3ZnLS1yOCck5YNdRWOMtIwaCG5eCNjKv7Sx6t0L7cbY6E1NVt+vS5if8cWwH
7BL6ooUCKB79YNrXrrGw9IBFJ7BJEPonK7fxSL7qby0+LTt0Nihqjdi5B3H70DhjujeJDGNwSYHI
rpRsnb7YtgVXjHIwoPuuWrcz0HtDvc1SvkEKoYVgng2z+Nnp4M3uum9l+W3QIVZcBhxEDjwyRrpt
8P0XXvnT4mDzuf4ZkbEFJ+Kh7G1I+7j4cThKQqeyhASN7rWkwCZqlEdS2kwgkdvqPU/VQSl5XyaM
iJycRsF4cJCB5lZ977rpCTTMszT1/SCLbQwlcV354a0/znSWe/Uz87PbIHqCU3ttaXEZt+mhM/Lv
tcFUSUlxygXphjPhEEaEQV71uLldHdRry2yeRXJTz8lr1uofkP5trZAy1TXc49Y/V9Z4UXXxdWgi
WBA2DCX3p2uC/ouwuq58y77qe7yVzNDoIlFpx/WmlQDD2mcbbm8cvagxEoeinW5FyFZQGijQkrs5
2f1/QV/JHHD6g6DPZDf2r4K+xfqnk/fyH4q+v37qL0Wf7/8v3/QQzDn2osxzPfipfyn6EPsZjm/x
X2AaJt9xfyv60PpZ9JgCD+HeorcDlfqXos/iBfEwG4G0EMoYdmD+vyj6TIPf/w9Bn2naWM8d9Hyu
6SA8RFb4d+hqMqmhA0ugDqXbEwAR62Dnq+mhmYnamai/PcsTmzKGsz1RUoMRGLZMPGEX9Mi2CKqJ
M2sLbsqkb5ZBiXIn8Drnse3cW0RwjyCSweUPJvxGn25wzswA4JGPAZIlAIv3oTBZrRyY/QSOHT1L
veZOU2w19ccqqUWz7hQxl+rZhxbUwItTbKY1Zsi6emHeNm/pMvREvpuHFOoeRigU1SKUmPCGbjtS
Mfl1AXu56cih7Iydj9n7IlAcRFO8N7nT7dmpPagGsoeKeK+V0YIgczCXOaa1i3oXQyLhVGYpuh8t
xfOhg/aag0bfsNLi5BQTTR5Jp67M3+uCF1D1dBwbanIqhmo1jRSlpq+IIj3WgY+/adJ7Qk2N1RjY
YgMuZJ9644f2X2P21TAIRQSPyRMkybGpz6pxcdiQojiYdrSOSKWA3gt7y+RBU5Ldhc7Mn/edFwLh
woIHse9tylx7/zeJ6k2VY40q/0fZFTfYKVv9v/+n+Z8XiOOgHnW5SrjmbPcLlTedfNVXfV0fajt4
MFqzR8LDl9zXOF7BslxEUweDIO/YAnFQDs7UOZF/ncx/P5av4tPFxBjYhu04hudLc8Ei//1atQTr
JmMGjMJCkVNSl6+2yURpX4nuJrKKRxEw/XbyP52B5Rb4dWIWirJr8mulbZkSda0bmJb95QzMnWcy
b/HyA6gy0mqwHHJhLykSMVqatrWojBYOVzqgNasVqi2hBzy+Q3vkbXgH4JFP/34eLPO/OSInkIbp
ccMyP+DJ8fcTkRqWHopS5we6CfS6EdOusN6zH4NENVaVjXNSUYIvQyr65aehzGcGE4zU0pmax/Yo
xIbgB7QohCoe+7egynefL+WFtINtCjUdpvf/ftD2clBfTyMEK4/K3Hc8+VU6HHEHJKg3OGgoJttE
T/s29adN2wsUPCkQTkNCH7aH5tUzSfJpIu7DJDS8Cwe5KiFLH403lTs7aPFqiQo3eoh1unnMQ5rU
I9iiKiY9JgtWeZN+ayuGEjntrmMfNhqo+fQt6PQVtFZOhJV8jGLEG+IiwXJj647MgJamUvDwh3e8
XBhf3nGwaK59Wk+Bg2b7nx/TmEU58blGcijb4cDEk7TWBlJoBJzWn61Lm+lJUMIhMywnXXSN9D6E
GV7ks0eje8lNqUFAqp4aCvo7fkblEiWBFW+0BryiwUNPKiLBJlddSB6YV/MQCOquXpd5+B7UJpvU
rsmObgZMtHS796ZCQKsEjM4KVVwTymV8vXH68E/3yxeON/eLaxgA6jDYBXyVX+4XQCSSUQu+mlYF
D1XQDZzy+VqF+TfRwZhtfpYTtm1M30weJrK2KxfGwAZjKPEDOOTWRM+2RDOuCiKZrv7wkfx3x8bx
WRaKG99xLOOfH4liJ2e3DJEOzbQ3VCaPc169VOTTUW57D7VAsz0Ld/O5HFi94V54dBHLyCNFHOIj
df9GkMeAmNh60zL+5swMxVvsNlyWet31jb/CRw+AbVY/XccAMWU9zMF0dBFV++5NE5lQqSyGnBUC
aXqExQ2COGctYDcjHYEAkiZviRN6539/2+Z/PsJcMO1AjEwPiKtnfFnlIeQMSeTV6WH2UBy6eXrj
aHCbiGqblZyT27KxmUG3u6GFMQSVEl0dQhmzie/SwkEsgvTk4g+H9GVdcQKXw8BIQJOa0sNwvhyS
kwgmSVBxDzEgpwtUfXhuPWenivJQ5tI5xK2f7SNYrlaAQLWFpppIcl10Yf7pSJbb8G+36eeRuCYW
dseXhuN+5c4zp/GEEtymbRKuXOdDxyNVdR5122QhpVk8hzKS0Y8zXuuICVhVxfWe7SEegSH3sEfL
R0BLoEVIQd66lrupPOsPx2gv1+V/HKPt+YHHysfTZDmbf2Pjd16ulVeNPEqwLAY0yI9KZGsnqJ6E
5es39E1zZBSM4ZpwX8dQxVAxu0BhrtykuKKg/MjSZSBZf2RukN6PJjHBUFL61EemL/JoHUJoXVWB
U278uUBxZtF76NgF4/DQ53yk2vMVCW6SncsfroMvy8Jy9mFrsaabnrQ84+sdyRwzSxq3TQ6GM8HP
acm3b/rplCygxFaz4bYZo5UWqsYWkg/c5i4lJXIiOktXRDpJ5NTlXmap+MM9436pNpYDs6TDCQdu
RS2+GG7+fsp74kqqOYQ5DB9+hzwXUx9CBNb6CSc6nNoxzSBCZPOdH9qISRM8gGBsrS2E3dEipIau
HwubLKEwj6E4IJpcV7UtD46FVWXO9XZG7ebJIb82IAltZQ8Fs098E5iCt0/IpX6wR8NcGpjivSpq
Ald6TXRo+zHCet44M0LZ0EGG5uDBqdwCM0cVb6cqwXVQZQQgWfGE1HhQl8hmPiBKzaes665KKyPq
rOdzhBbWuHX77s/pebSAdeebqo3zfYAajo4Mco2MTnYLHA/bB8ItAJ/i9t8//CU94utl7XIxM+xl
h4Tv58vjmHKVYAUpxN5Z5iIDZpMcrhzDJd543rngE4r+Ngy8cOWHjKYbMi63c9HUMKwY+JqRtSNo
FDBXNroHiZ7ZjYv0hv7pemJ+elBV+aOynWbrOdEzkBu90CZBaATKxe+OAhEHdHLwW5RVYRYG28ao
r+teOa91+ADVSbNzugSzDqFhDl4IpoBPp+i1IjsKF1RqdZw1CvgYvWIuphW10/J8GE8DDbuazt2g
JTzywW2BCCFl9AyGNwOptxb38nusybvJh2mF668gybDCKxRE+zYjaiURMcNMbKN7TPV7069wNnpA
vXGSvLmRsG7LarrmiFs4c9V2huhzdOaR1FO0vv/+AZlf1ktuAt/g+jfYuVGr4if8501gBGVb6Zyz
JBJgL22pr0FRYsLE7HJBP22Xuu2mGmjPNT5NX2NEh58jBJJ+dRu7Jpll0iJpbpH8Z9AIsDW1mz8c
4Zci6/MIWcepNyyfr183BYkg9CTEovyrFm6G/r4II7r0Bmu773PGuc1IG2ZqQZ9vmyvqn6ip3qaE
MlmCw7qoMA47s4SzNrMB+8PR0S/4coGjGZK+xdbBDXykXP88f5OvXU1fjKtMWc4uIcx0FXXDWw6E
dxsSiLGqx2E6CQc/S1kkNrb4fTGn4L0/F72YvNB/PyD7147+n0uJb9vMiQKXrRSH9qUqzVUtLLqW
IZLaHOiJrbO7glEGY99D2ZfihW9t2zgpLyNa+7ui/hHQJXu3q1eimxie2TaZACQ6CREX+2H245NT
/aCc6U6hHMp1Qnz8Nk7sm7CYx80QgzV3eSyucoRPq554r1VPxliH/rWPAZhnY3SjZMKWirv6wEd5
Tkf9AakvPXspMzjdzjehRZooZNnwCJMAvG8U+StyH+ydp5JvKo3jy9FlLpBVirlKShWMGOIIzuCm
o8I4xgHH2TOi1I7/3aAd3EMoVUho7THYN2V06nJeiggQvQUSBV/MiO4CDzY2gaMDUimHmXxYJHh/
wgFp0jwS5qB/8nHrVUPu4Naa/A9b1eUmh1hF+5QowyVgvIxh1BlALC1iCk5VlJhrGTvpg+W/crLj
s13injcQU8mBrPuozbIVKn6mR6ZvXnp1627CPBqeFph2p0kqDEq1TnZeZKFNqhUWPedNyGG+tQEw
O5KWhDuDGCmG2EXoTecimkiwQvn2KslkOSV5R5JMUlDPFvSb5955LUgbo9ZL1lkg1zUZ5mfQ7eOp
8JnVN6y++6DzWLG6HGt2HMa7SoXey2yRyAjwBGfDoS2sn7gLrbsuT9/lPA30gSax85Gy0WZf1hDP
33mD7axfeAheFaYIzmbqHmBdhVf5ko/alvBFwCnwSfr91gpSi8Taoia+DMxCLYMBdOzYrFCwxDe1
VTRr2yn3oeUwcDQ7a8dInAwN4DqH2UlJVBEhFLBKPkUmgZhTXV7pYSRk2bPTVYN+G1uA9+rjyFul
UYkYPQlIkMeiGDtEkpdyyIADM/4xG5iYRTqqB7bN2BkIo+Mnp/LCFBUmlp5rOS6r9uCp4WOQ4GIi
4aFadxEKOuUUrTXZ8zQvzo6rI6gpmvSYrNgH04ASB9AeRdUyoezWfWO2i5CMaZgFbgNk4cnBvwnq
QANY0HJnOepspHkMaIyJtJVmyNRKsTbNNgMlg1fTqYtx7yXOLfrgdivLkTq1I4Vvrpb8kBHYGsy9
6DgSqzB3y6/w5KXMK+PWaMxT3LNtbC30K0vRrcpwC9t2Xjcms0/fk/IiI9iFLY4FrLcuYBiYG7IP
6LwpbKm+xMyupD3uZIiYg57LM3Mgchl1mK2yPkhu8hyc2KxZvmz/qSJ48BZdCtNYGALbsCIvJzAn
KM4AQC5i69ES0Qh9Frudo0mTtiiY1iJmljr2kbWtPA1QJgovCd1lP+Z729xu2NeO9305eWdqoDot
wn0AWHUhN1wHwotgznzvDdxysxO6i0EzOsvloGGEXpu5BJxZAY/WEgG0xy55m9mkoPQxM9wgdqAd
ozRhRndlTd+9BZHYNOY56+GBOWkF88AhSJEIDuyYZcVouoMIlMz9g1NY+xhWyWU/2g5SFJbywIj3
rSaprsSq35vjOfSGdmOVsYFOsQMqyBuvVDEwP/bVxkm78cmvW/Km0vkxI6+H+lHs46JU1z5cQmLk
kvA5bucnQl/BqgmGJ3ADic8zgBlaibsrhtl+qmUao7eI+1Nvs8tlNUxipB3cVtsa0NalZ6NygwPj
PJdWBGka1c2JDCGM2kIbr03otLiVvBtNFP2OrTvnyac/YTJzSDIiFE3TWkLt/O/VAC6+jNDeCZIS
VjR97lRkBveeAEamptQ6mW76VuctWZLcrpSSV5NEFO7TUkbs8OIoHj3NgjfIEdOo8Ac03JR9QPBh
VY1Gm2F3B1uL/jqZAV2QznjbZ9rj6kOVxTabHU4Z7btgNAHfIQsEquDK+KEYRnVtIBpfO4ldsh+H
o5INZxle81HmB3NQ32QwunR7zfqQk3oBtrC3r2iTvJgUMoXbalioSXwuyvyUJ9ZuJgbFxVp+USmb
2FG4ejzrdb/k5OhjDq91laBPV8N7WTlPmJvKcwYjdI1LAi0T8uIEVWlNZ/zq81VHLdOVkfjhJhsH
tTFQbWwd880ZFc+qgQgg2H47a1qCZEqjPs/aOth24axb1OPCIjK4toIjQnAu8R6Nvs+8f1vHpzlN
1S0xH9WFr+0j9Ftz13b9vSq8FCEm08oiUMuonYSHufLu6kmZ1zHtcNn5HaMmxNXD3M4XiY262gwq
Yx9FvUaaxGQYPu/K94IQi0t+mhJ4xS5NVyQs6DnLZjoPlXrM0ROFmd2/5CSzoS9esWOxL8jfuEKc
3GEH5wNOClTPhYvATuVqy/MCNNgyp27L9LpS7mXpeenlgDeacm0gztKGdEdOFasai2BTVPZ9/JMy
EkkaRC2CZ9UhFdVmKAsfH+e+NG25dxqwQFyxB3S4L3MAYC6WBhO0GLF4CzWooAS0A9ZoZIst28iO
ZKcygyT5EMTsHoIJK67QJpNQlls8x2geUh8nZjvCJKqJebOLTp0Mb0mbV2IToi1AUVDbe1MDBBsg
2m2D2X/MxuADnRPsNSfGNUuTC7B8B5wjglcfTqd5INdK9OnGyOKOXbiLphduR+VF43WOF2AX4GAt
+p+6NdIbMIR3uaPijS6YoUxZ3KzzbMKW02dHpV3EQSNAaZkC+8mDCr4T1CemKfHWLyrMOuRbHMiQ
ffKT4W0Qz2PhgS1ciJbdtIIN7t5ny8CD5/iBuwBPe0BlSPjDIzkdqMVEKeVe2/xbK0JxYRUb30/u
k442I7ecZtFFtDNFxTLWmbG01zsvw5+QVBDo5dM4FdeC/vcFOz/aTgpiQk5cDrg4utAMSLT3hNce
HYEmB4aY3VvZBMescNGptwIw5IgVbxqjbcfYmygkxjTUTigcHTIj3HtKasQA3nDZgSOKksJHgD2T
WNPl36ZNWHYAk+AqoqnFIGu/RnhQVmOY70k2elC0Ri4M0b3gYUaayjJwAKwT4U1c1MQ2lDGYMBop
GmWbtWgQ64RoErnLkhkh+UxUlZrK4GLMunDDVMDd25aRrKS5McYZwBkiyvp56GHANnQ31nXO0pxE
1sMwv1hIYDdZ1C25HUjDzcyx0TgV7QYK1Ec92CPtW+/DdOonvKYxAzcdbkKRboVPORESsjlBtMl9
4xVCH1oFlBu50jtojjzfgcFdDDE2Cmu8NAKM2fMgXhxIvok3vbO3Z+rc+LtYs93Ox4NfwgyIM0Kf
4RfBC7X1Y8wGjrKCcAPK9r4XFZGE9TfTs0/SQ281scjRgInPPfpgrDM4cLB16ybGhZ4GOI29k0Ja
jeceu+sorrNyE8y1JGsAf61E+ZthoboAw+eiHAxvhhBwWt+Szd3mwxodGZI5Ov8XrF7kg+1GCU5L
ZaB8nV0Xk8u+NIOC2npPuvrcTAKBJIEOSuTfrXI6BdHl5OEuLRdVO5JeKoUuu2rxPbFcK2MVh98y
P7/zZHFfewoVdv3Y0m+4WHJL1k3AJt0hTjcDNl8Wxj4Ac74JaMsA9Od2GRo89a21LtBWzXP3GLcg
LuglQhAIM7YmIjhAmjfXb5Czylukd/uYR8Hay1AqpUs30ADnswODeF8rLAALcvLMCJBbohnFmrS5
N4ojluzezdZeHDx6icHSiSb7t+v80+jql+G0SorFdLU4/X7b0T//+OvL4mRNQLqxrH3+7xD2m9Z3
3z9f6m+G9oDx4V//5vMHp8ZAPsE27vNPv/4hylbUK6Nx+euPny/x+7cMmY+YviF6aG8K4qKqId3V
TcFH8c9XttraQovz21BvThoDQA6b7feLff7fr5/89cv+9ipRYN2XM2m7vzy/n4dhuDAH8TNHq8+3
+fnjX47vby/55d98OXFfT82v11nOXtSVj4GmGTVF58hlu+60RnFwNUF8TIX3fYo6YJDjewBKkFq1
240CS2DtxzM+ftntJhRFIFsQ8Lk80baphnoTmf1wY/sU+OjpXoq428ZZ8t5n5TlXtEE1qpsVylTl
ZAsGG6ZOO3pc6p2/MdqsJeAkauHC9M9RXAZnCVClMYbwoNsYBBcTYjLbofmWWa0vTLu/MeZMUVqJ
4qDCGCROXV5WzN49WV96flHckGU2egADS4I1tmxA4o0fo5whlPYniLHoLiVJYgDAgbjG36OHJGEq
cMYt/qiS+lyM8zvK8ttsJEhwwKVoIKjEsrAChWusbUSi6zQfF9LXcMhBXV+owTilyr5V2FzXLrgB
DIOXLZyXOskNvDKzXDUT2QoOXtudJ9UudryHkGvlbICCli7h2tohRNwXN53VNXC+yjXsBiIiaoif
BJ5ErhB3ESAWckqiChx1I6Rk2sVJ08jIECzhEXXym9y4T2h1r9Usv/vQtVcAIla2hmzjDQePSwds
zEdOzWbZnI02HramW+NSWUR7aUj0yKTslbREsoP3ps40Jqh7+nBdFeKqgAV3LfxDUwxn+hrvBo68
yujWiCNHUj7ZB8WDO8EPf0zJ2byMCXVJFGfPDqbX2gxuXKZJO4WFCbq12PZD260pFdUm7NKEHm12
W9shQQBRIPdjOMES54HqkLQXW9W299TVULr5oQzBbCr72eoFZvKeQqSRWcXR0k63U32p2FFf+9Ww
jZoraYTJpTMRsWly1cMI9ZtdWDhYKHW2Hucp5WeDg8UDFC/hGK7syXjMrAJfwiyIJiFFMSYv9sBW
sjtmcLVNeg/wN/xdie9q9iZ18DtaHjGTzAk/jCxTD8E2a+AkOrg1BoDEz3rRE15/ISZcO3jJwrU7
R7i1zOQjGwGkF4b9EU5pjFl/IE6j9fyrmPRqE2stvzAnj0nCKZy6+oa3ps8F04SSufKVSAkMTuQP
nSNwEeHisUg6c5W6brdH10wiyaasSbQnhYkzQ3KvmYwnsvTKtd9E6b0cPxxDGwd+CPPWWGTrooND
XHlvGHmGkyLpbL5XcJX2zYxxPLE11J3VZ2zbHLUsp9b87jpUkiU+97wMH7LI+WCK5Cg5r2I5HTJX
HMO45SDBgewR44tV7KCiqyOfgS6uXnS9AcqvrHoZcbbsfBsBZFt6IV2j5tpOLTJjjAWAl2WoMatN
rJgIGC5m20Sh3ZsaBUYB6ms6f/MNWmclmAEimaBmZOWWVKlnUHuEbOY0khjTPWid3S7jgakbRlZt
L9naiX7IdHTput8MgubomoobNaNriQtgjVAG6wvcHA6MnrHdJFFPjKyeVrmFxhffirlvGvet7CQP
DSeCqutiC5MJmhFrwJBn1+2LmcWnVpqE09vzh4ExiJL53qqHXfKzCyNy2IgqQYeosSGbP7kAMeCP
OTVE6jyZkpwL6vxd2DrAfYUk0NVGn93O0z60LS5ApChxnq9KmwY/2+T4oplQ1sNxLDb5N2qMsY2S
E5j244wufZW0RKAvw2co4ndBSd4GD4yn3LWLbZY8BQbCVWCAR22EGBpT81zJcdfP1tFyiP4aHQiX
U/IgEqFWzBQjXIyhWODYxU59uAkQrMqnCHVptJQpyj5R2HLTFf0DoNtru0l/FsK/9Vvgt224+Mhn
Z5Pc6aJpwOxr7pEpvy2y4jy5lrFhWGBL86O1bWuDgfWyiJrnAFT54sTFhzwUD/VsYJIuUn8twKpw
KeEwG2cA6FLkW1kRkFAQkaMcmgmLD9Pk18CEr25QrEVnYVwlRvpEBB3TCXsgo4zJhwU4eEW0L6Pr
OXpKM+eH1UzhVi+tp3n2jmlJSYEPVN7ZJNZKe2WMQ7NxG2lfau6AWIlvOuX5MMgXoUo2LERHnPsW
9r3rPkmzA4j6NhkGKU8WOnwS7g6RFjdGkzQ73zTwnKKOpwwnp0EyO4tD1e1E6T/hYEpOjVG8ehR6
TWtYW6vDw6hD2mXD6D3AW8XMYXvI933qzAbViyAOJoGiGwcD+9mCOWmVjnsj7XHbIFxNuvA9dmKD
5Oi233d5dU46941g23QbtBmjD7mjKfrSm21yIpXohzfyb1FfI7Nmk5iEAVFfhJzOA31hP+HKjAN3
2vgWsEkEefW+sLZeyX7DT7AM47Ivt708tmFT4neJK9w428avaeclGQSuEGGwOYB5CZv2zvLoaTRO
/qCRmuOZv7B5erJVTRCH9+qQp5Z5UvGyxdPaOi4UgDpgX+932bjqyBja2B4ukMSh4mepOhqacLU0
mdgPqgRsWwkq3ejzvdtGP0M5HxCqkGjjZDyWBybbs1aLdNVB9Us38WLpUA1OWGyDioUT4NppTIt9
FfWHuuyxAGNFMQ5Yprx1mSHEc7PkMaSRCcNkJC8lGW8sZ3ooy56m8IJ5qgy6eTy+B69fiaYngDay
jwJP8EU/VntF2ufGLRz3IgOA1S83qYH3b8NvnGDT7Zi3JvTb8Az4IEPTuODEphAxTUFNM5HObJiR
u8EXNWIcWinGMBclY7rLJvpRJoBoZkWydGrVyYae0F3alf6uM+sJz9L9XNnlB33xHG4uWnyzPs4M
aJ+jLHrunNajSaApjszmJEbG6GV9CGdiMRuVEwUYzNc5VuYGguyJm+gDn5/PXCSzybhBBg4B+EoM
RbwJIyKKxt56iYjk8MmyKhws27yc1PVboQFvY0C7SoLFNy29g0pxmYCnWlA26PyR1G99okPqPj2u
2bgR71sY8hRY6XkiL2OPP/luDHeo58RGK7XzUtWznSHIOnmzyPS8KDZJPXF6zI6YB8FIqA36tbI7
grJq5wkM7d1U6acmZpzdxN5zV4+ErIF5dkIb/VJ7NmJKEoegTCR8JyOyb4TG9aYGiR8rvva4/UnK
9K5St8fq4zYhhD/6nVo/hx1+jQrfgzM6xGSOLI0N+zGuESIf23HeuBrRGjlR/dGMLiv8UswJSBsU
QQEMNb2bzZtWFYtkE8UTzhTSTadw3accTlfL/SzUJfpAZ9OP0JhIeF1KceD9Rh2f3YKsXbOn91nR
j2TyborrsQ3uP0lIMAq6I61bmtJl4kWbtKab8usvu57xukIcZMmKwVKOm68QomaJre3HCG/mtosI
qdE6xcA6YJZoZ0z8HW56NrBs5vceWLtPqtXnFxkJIj5jSqcU/MLnFw8IxjqWIG3dzujwzPFFA+2R
swFHsATvX3XdC0q/EMeXtCDKkdHYtrUJbUQnp8F7JC6IOYHI51fUuZvM7uTeXPh29ahQoNnVZSgM
dfz8IgzCkD7/j+WKyHoaQqvPv8uQx41N+osk1cYAspIFLBW2A0NUyMXkD5juwdFkCES0pY7D5zv8
/We7K5agcWA4USHt7uR2uL/6mmjt30ygXxgie1g4wK0fPeNBDAF+b6a0Dg+fv7O0Y833/uvXJ3Tf
dBEG+7TwMIkJ+MIXQTmrbTeL+0/mj35l0KyO8fL9z380jijexoX+NdshD+hWC5+UhwEQfOmuvJr9
RyQNfH4L/8uHzsuqSDdCAZe4ELGLh4BcoRLTzLpMuBhLo2+BJlNWcAVAEDKWL5kmB32+8hfQUeGE
vJ0ZtlpShwlkU0lwVQ9R7fOby/6dD5JB4fht9vGXUIuSpdS0S6xSW/BOGHbf/gZPwSjx1yNtqwu4
jg2DK2h++JnWqH2vUq9Ag1q36ZoqDq9MBInvk86XCY1khnF5u1fEdWISsPA4Um0PwrdeM3duD35C
Xlzuu0eJIwTMgwCKxPXbtsW2myCzfn6hn702O4hn3dDIFYBsn44GLPXPb37+X778URGNgHueXPqy
Y+gZi4lFfOmtyX580nnNKKe5iMylg4ONgeLysfLsiVZa+8oa98oT8DvhPAigENH0uUvhaSEXIJJN
9MbPqOKv5364zX2yBY0nrOBMM8OeLq/xNLOvvUCyemON9rNpmU9un+hVG/aLj/8OYOl2mkcCIazu
QE38o4qom98it3tpyE1B1cdLu2V5LcVwiwLzSfeER4XicfSoQGT/bkA7vZjNpl0Lwhod5x3x5e2o
SNwIagMz2IRUDHCpoMm/8gda5pZlFye7RcBOaQabRzPq+y9kUyWnyyye2dQtf/X7i6YfxdChiw/l
1F58/n2+0NBEyp59+d6Xf5rky8X3yYr6/LbRtXKjRgeT6P993V8/9gmW+vzLzz/PmoQxo3HOFQDb
DXLcch9Ndr5i1PCzcYezk6N2aYLkJWSIt1Z0m4p6Eo+SCgAnYgBCXxlrX5yKNPRPqsPb6OXGeQwL
b8Vc8FZo/zpUEFwVlHTdQLeEGvPEY3YxKIZ3jr1MwlwM1kTp1jYAatfmW9pfKPgJ7uuxreU9t5xp
/Oz6qr3GT56UWLDdSpFZlIaXnjw6A5wAP4vXU9Cnd3YB2BOXz7gqqyw9eiMJmLoYSdzktlJL7y7K
CT8QdfutQea5q5B8NlYBMrey9qJqHtj2S2q6Zue6Do+71thaaJTXRVLO8AHMezNtxj1RhBTdhABI
nxpjYrne2d4VdMz9GDf6ZpzzXaON9ggj/KDcWK5d0B/Y+sd9zJaFUhHFdYzIfEcnkr1+a/6UQLuO
uOHXoAz7VWqnL/VY0aJx5o1kzZ+GZ8P0+6OsMoibebu1PO+7zsnu9PRt2+Q3Xht9OECgTkYs1lFE
pG7cPw6ZtTMy7R5Skp0Hg+J30rvW9fsD29nHQpHaMFcM6sxi+qi0/9RYZPE0yyBAV/KKu+MxCWL0
BmYERNP2t34bf0v18MLTnrdYHRzbYi8Rxw9OgN3eReTEvH/OwQcUGfdZO9QAnZqBmQtGLSRfP+Bq
Wvlwmfreg+lFwwYRKkElnf2A46Q9uliMV6LNSXSJ5E9CHcOdns9hCfqISduROWYRCHTBKsQhPN87
bFYK1zJ3ZvFse853WYImcukLrpirTZtFC90yjR0lx2OHyaKlwtvYMUTqeszPCURiWr1UuWzO7Rhu
jbXvNCyicQbXIKBEEBSxInnnBnTeGyCpmyHqb1LEAP+HvfPojVzZsvVfeXhzXtAE3TSTTKM08lKV
JkRJpaL3Jhj89e9jnouHvqfR3Wj0tAengFMoSSmaiB17r/Utu+BAKQH3wseMidzyW1rXeOfh7mpi
PWmGbe6cVOPcLxbDqxwliQmokwbS/BIbDIGrLvmtWQQ0WK12qtoeYdJ4mcv5p1iNz4klH/LafexA
iWiD/aTL6T0pph9Vklxcez5k9OztrCFeQ5Ufnov+bJmajUXOBU9sfSaJ6xd3P8cdEj86RfJFrUVq
S5UcTZWfWejJYnJ+O319xob/PRvie2QkzwL9ay4QtPW2XLN0HpaqhA4y9MMaM3WGJfhZ9t4fIh0o
iG1MM53O22k8WP1vNDCfk+F8mC8DrCfaOyyUS1t/Kd3h6iffUIxonkXgoOM5u8Ll/5mvCZdILH+m
/fSmfHPmTIR5GT43r+hAhwJnNAL3nzyXaZjp4HAouK8q1t8Gz0mCDJ0wfXh9167fB71IR1Efk6kx
5yfL654ND9dDzzSR1gnOO8JvN2h1VhmgS62nb30dqzpDdpT1JvECrsWQng+e93oT6EK+ZO3Q7IHY
MOpvT8k4/BwKnbgJ9U5AQh6ObKulUdLsmyL/1M1kPK9pPZp9j1Gw3RuVSRsUn/qMhtyoJJRZY75a
k0MXjGhtNeb7qWuhQzPY4HB9n0AKn9V9s9qGRPva0eQll+08KHpX7rpmmTYggSg5YqvEKe+Rb1+J
L2JIIKRkbaA8IwnMeKT21ccXr8+eZC83LZ3XmZClbPX2VhqtX5w8rFY8gGSy0P4r24PWeQQpTKtO
+JjJ/nG0tF+R7z1xhRWVCHv79KBilp6yCUmFC8YkutPG4X4EMlfH9qEmyLEkPoLc6TcaTJar/0H8
XI0+EwI3f6pr9TwNy3sj8Z36RkHAUnnuCgYgGrdnstE/GjSwjPQLYUheWI9WjkXFHfxP3AQ9duwx
2SbS2vWpjqLGnrZNlfZ7bPmoXHukJL9itHQbf4o+FqlPocHnIGVFJtoD8bIbOAUIaphXjtYnrYnT
YmNRElHzNQwzkX3aNmt6IkHVdzMiQ+uciNmVa++1oX8j2+6VqQVNtJEOclrI76FuOXEa3qOexvux
/RnpZHNzyrrqpXbJjOXLS/23GfSyx6QQQVwYDRDB56h6g92Lu4LclDjJaAU2ERtPB0jHi0DR0tjf
KryqQvQ/GCYBss88aJOmic1rmtC1mTrVw6yOpjn9jgbOL4TRP3SOjq06KXVCl6FDzLC/aIuyuU6P
cYePeUZNoID1cEx+WfovLcV2NOYrT4ecCQNe/obJPf0jUFKdgXGsRdRWJ8WIlYESuJx+qdhNL6nf
vccVCbJOr/v3Md3UDbPkT5hx0wH3Ezb7si6PCWuJ0BhEIEwoAw2nW7BoXM8sMhbUoLRAF9M61wt9
Vt0lH2dK9Ku/yujJKLmLPfvqzY54btWzNeUo9WrkFQZqPDsaMuYU4AIw/AZsR2Uwus5XRFFzahew
19CEtXCM5H4Z4/ZgcRAL3TzF4G/FRBQ1yNdrh/OlrusG4+f+T27IQ+EjeyLqiPXVNJvARcu4WTqk
VXjhBpJWPbGbvabd2ob/Qghw8zxkOS0U0U97ys2U0JCRBvSQp6fKVo8t87yzLwb37KStucNbAlSo
teszUCsc8oZ58c3iM16BrBE+iuPMTEzCwT6P6x9eTUzqbHB78e6RJbD6TtRcnOqZFrnegM9KLQ6I
eb52llBL3nWArnerDVMVpXGgf3bvZKjnbn/AsKOYLYOytf09IQMAzHsLTdAKm3KkTWnNJkoCPcE+
OTHbGlvJ9faHoVDuaT5Kc7E8eAzuHfLvVlciok/yh/xzVERoRZwZZ2FWJocJ1a/Z1uI8sxluG+hR
G1HPRNeOvf5MrTo9u8cGcvuzZ8PbKHTbJPoH3Ec0MP2aStm9DMaMnRpuBi60zNwTzYz4GgLGo1W/
xtDOHm7/A/dWATHhQ9TgtMnqkYLXAEmBMFF0532/XJMlYV91qGYaQt3As3N5QGWJczJV370gGtky
OwDSYM4So0sPDhO6rdP2C+Z0xD9uZF19d0Y2N0YaeVbYIoibTbbClSJcpDnsTZPj3pAtzkZOoN+V
rzFcLwe+G3R+Ab817JVOz2Xwr7O3l1ajnvkugZkNB8Wmfp9nrQH8yaiR4U3z1pEA9sx9lKbGGR43
Oj8TXBEH0IabPMNDECNHhmQ5LmrUSXu2jpqPxSihnCgyIzuNM3b7zjlkhEkOC1AHeDK7ZPVZYqJj
iLFol7mzx8BLqN2dEeUd8pgh4DUDQD1EB23OoKp4rUIwChiPnSnt+WJLj3cOl2zfODTitTUaqu8H
CEYT6gvEA5goxV2UIqjsrZ5a0b0jbfKhBhti0PijgtJ63Etvns7Z42boHRuRYnrvt3Lh5CetEX8e
G2govCw0RKyO2A8u8dy6lySbC8g33X2ziPPSExc0u93PfNJ++0IKtKTlZoxXeUsNmqovuRDodTi6
RvmpqDAfUwSWBBywwizjp1DqukzVc11NOTNPUhPJ24a3Qg1n1WybFaaW1NVCm8jd0CtVDK9R/Mkj
2R0GunlInOarm0Wn9b/FZvfNXLmNWr99TxCJMdZMOklMRmS+NERO33uSHNCJ9d9qvM2skp9aUT/V
BD3MYDEQshD4kwNdZ3NN6HnWQJlSlmpRCzNAAAWEvgLzO4wCxlH8WWQ9gloLjmiq6uWSpV9FZftH
xm40UJ0ecEGnGmjPyDDTCEux5tiXvGo5EXdYsmOfJliX39F4BcpoZXBNI2Y8dqQzI3PecclkD0Ms
f7QkDRrJOB6qmAPbIrOzn/VlOJXipMgTWrftGcMxOEdjqA9xbsVUM0NysGZO1lmpY4cs453ZyujO
cgreSr0YnizDPMDJinI/oQZHcT0zWj1FWfIw2pN2jJhJw5cgio88wGOVGCDDZg+SAnw9yKZlWNIj
XJ9xPYQbU9IeyduTGoxdC4AyILnqmIxNd9QxX2U2CfPOtDwWRvGQtKVzgI8aU3MY6bmyG22Tz+49
+yHhx81PXiH9mKzJCKDr/KO7ctBqOnmmWb+ZTKH2zjh8VllGILmdPqEqXt0m81ll4uKMqccpmPqi
r+Rbl0PycCSqE2Yes0Nz1oExmNTDBM6dCcmyfLRTN9JWtM/EdZIC2nCiMkfeb6bIEVbK7I7nC0xg
0jzYpGLM7Yj5x4UR5lXiCLEJjspj1UwC/7h98hrYYIiWmUrY7wWKCMuewAR1E4buSnwai6Htqtyj
h85EApojIFV/IEKQzsLtipXVMIV5ek8SYh/12EKXV6B4uk7XrvHcU8+lDaqu7oNaUCIWBijbnMoK
hTnuTxQi9IH5Vp7Izr1vP06jomJa7cQ3s58uB/vk8IBvIxs2kGvbCySxZb424un2rwjoRqHp42kF
U4DYu1qBgUmPAippb/gMwq4HhAimt3cl7FdsGFQFmXclpYDMA0Ctraiyi6szN2kdhCMkBW19xHGX
2u8tvha8wNDubtZMPdY+Y1W+cNZnZraAMk2iU27kFJu4aer8M5GxfjAcmsH9YoS5nX5WAhErkhbS
UVevvTGJnZQMcCsCz0gGo7xMUVc5y1Dtk5DVIdmWK0oAAzgmTWR6miB6q/iwGonNG9koMVr5hjpw
4N5gnovdnwXNONAc6Usm+JaAYonZaaNjYXHF0UXdQdY0ADH5L6ODZjYtXkQ786NzrMb0TA6imR5G
i4qr6PnyJEItGXVNCF5t3Nz+pZtzoL0tqbkNUCQW0c9sil7iQbHSMUNCvsZpdySiTPraH2ua4Py3
VbmdFiY0YPxoyFBjzuV2QWKkteZv1tPVwpY/GA29OFMSuAvcDVFWC8EsQQohzZoIiumc2tYvF2IU
VXV3rRMqar3BpmuyzifMj5Ez8i7Y95oU3CTTfmp5SOBnBl6vvcwFnvImUz+HkbOY0zD10VJutiCj
PlEZhZGGyqwHy8mVYRiZbbjvjCRmchNnFB40OPcu4kKrLIDSGcnnbT9ZWtLM4+qosofJtL+ShqND
4/Mlt/ZdBwVm/aczteRcTT+ShXtn1JqGU7PCDo0IJeX2Xc3sXhAIuXeaGZo3CRCHDgNBPw7zrkw4
5AJc4ZhaSO3VSYb5Thri0Or6demJtOnacbjUzNxLZqZHN6/m41oDO4VsH8DzcXBQ4ie4VfEwUUbq
s9lh+CtCzQKklQ/rhGcJmLVVgZRQcqrR+dnHXXG6/aFN40eSaPGd0ho7LOr0rMFcirZ05oAxcgg5
wfF5T6SGfNZWa8ifnh6iBSc46+gTw/Zpv5j6U2MPzo61xD5ZY3RCjEI9RO58wxH/0Hrth1/A2Wp7
4zEh8iAYlBZKh01yfaj0lehAlCqkRoaJ2bBeP9prd7bCmSaiu0XQBOW3PM/+kWEPAYmc+dU8uBsE
Tvpx8A5uW/h7mvzOBi0Cg7tWDwqpE/+Y43i6yW4NuKFbgzgPbeTuURhMG58yQa4nNbMz47BnADPU
jP54EcHI6emPbEIJmkNkDKgfH+28ubpzjKVsCTrcPX3pojbtUp4lqV1rKhkkDhRNhZM/i8GukOF8
3xiJjoUAG7onfi+0Q3y2Rm3rrg1b6bwNjUfeM/kcuxh1T9W3bx2V8badWYNuCxHtlRq4guVvmp7t
OCo0Moqtz6VaT6Ojy9mfAN+h5e13mUswu6e4JSd0TjncWtWxdJn601mbQre8B4S0YENT7UGHEkGl
iF7EFCg6Urhctc9qPPbTu6FhuCY8g/rXp//N8dAYGmCQ3R2uF9S2E5vq7ToBV9ck2jRh4JknNyO8
fWCyNgn2o9qCTvS6UAgGlK7s9TBQDDhhKUP0XcIjgDDF+FYqmQPeyUCrBW6sEbGEJyOK1plGJq46
Ogq8q6luY0+sMnoGLFimwVKTI/cZhmmk6mHoAJho9FwA5ozxgI3fdW7yuZr/h774LCueJoS0iL0N
LTDVajv3pufYGN4UjxUeJUgq/3wE9Y6hd4bnOxbjC4lkOStWrlgfSYKv2isxW+yP5NAYyQ9c9H1Q
SYxoUCEoS/hH9eDuVUmUpBkRMEtv7VvHwE63zAv0jiU/uhLuwZrsyAuta3jb4GC2KcpPO0Zkgj6A
7Bva3iAYScgpnzjHX7UYg6BrIJhb16up34HERLXtsZL3igMfseoASCj5MIjQqjSzT79Xl1tLHRuJ
BZQfPUYuYJ46mQo04ZzdtU/J0r7somalXOTlQ+OOAMD56Vr5ORhji42Y36aBZrpUgln/cigjeO82
7XNyrbmPf62Jo7wjblnufJl9klSSbFsLswwZnSlI8lMBe3awpb8tZt52T91zJkmuLVOoTUnf9n2C
cYZbpI53hRur9xLPoS69tZ0xfoNlxRs82/qDV+vf8/wcg3H8oFGB4rlaIPQKJzvY1tKRTOpagUaD
qtb14q5uazKUzPFizdOxnDj8+YYwLxM1Tlks6KxrFe19x+c9iSCkVMg30fbzODcgD0hPh/0dg4NL
O6DwnlZ92pUBwKPgfVyfkM4YvwZfvZpmdYEpcJU1OJCoI0gO0/tR78SR3jeHnNFgrEefWa5Pj623
LFJUifpKS539nG2WRcUqNItXijdOxN7HQgqYW+BzdkT+vq6HvCeoDtywSdLPxI1e6rx9rBbxY1DJ
76JwoI8Tk4CXjQgez94impm4pe5zS3ltSTqEVrp29gvKXbG+RO3MD+prGnuLvVohy+Y+bpItVl8e
74ayA9/tsFkghSqdFdkvujQo3MNtw4442+qwnBmQApO2ixWGvxmz03QyO++z0b1jLnzcgSQlGin2
rKH5inqwhgYPlz7aL7PHnJycVvzMgNLUpoId6ijMLMTqZCTb82gLBilsftmng5l6Ey/+YX13zaxf
diUfZ9a8l3lguev0LN9o2nAddWrFcS0nZou8rha3slcDGOVl0Cvc0j2tbqJkrzU6vM3tk3cTLu3M
Ufetpz2Pk9AYx2N/o4poFv9qrt5gtbARWC72zcFnkUvwWs3uFRDhcriBqG6vS5z5GwwSFw3tNL1F
7m+MCWEcs2xrNyxLEeJ4DBugNflr3od55ZsGGEtYHfDXgrEEx2P4W6XEVWsLroJwOxYwPfqTiqXa
r3+vK6RWlK5eUExIhZAMddEaUC6YmKoLhM4xuP2s9d/C4f4Ej7Sp4wZmznrcaVwdYrzFmzSmFxxR
a5eeTSep+pxwRZD7Ju2QisyKwWGxbUYeCg9PU+EQ0EG1tB68ik+ztO663MM+tnKysrQ6FC4dxShe
BXYOv/biZypU5cn24FMl69m+1JZLXttfdsNJJYKVv0loQbtJ4+8LTXdCKp+3yQfD3nG44+nfFAWW
gZs11xsiBujm2imcqzDK403bcxQvC0oE1/MDF/gRwx0MGZq0nluT+EXkbQ67eLe2K0j91TgKrNsm
DweBAd2yx6KhhUuL+2wlulftR82dC7Pcf+0x1kDhfUxBqSJl95maipEjI+StqBP63mhTftG+fxZy
fBvWU1bRuadhAuSYxmzT3goGT+RDhrebBMf0U5q89J1w9qMPD93JKWtbXBwYkLpDjMQfjeWCpGTx
aRmvz6O88ZEgg/Np/9zWbrx0NBoMFOxzfZgGEn1rCOUc7K1nr22yq6vEd1F+gjGbfzAG1RUYfrtC
iF+g6cXJfLTyVN21BmEfKREKge1mzZZ0pfw+o/ewLTICKbjboItICo+N2ntmnLOtZGIGfIsdRmHk
QbjvDN6gI8lOofTn13xUSeB3OSIc1TPi1wdYk64jAyQ9oS6N6KItrFimq148C00ULz9ujYnRSusv
h6nvHww+I6E1CNmU3R1FKttdp+57Ol4LuiUvi978yuiIyOp26HCc/RTjGlwaeBowI4w0zbGa+t1u
sEb22JgCCHMDDMcEYO/cDg9gjzC1qLx4MiyUNzXLN0aaCVGfOWaXnhM8/PcyqDS9epg5LT4tCDhH
9CR/IX3+N274v6QTegKawH8cN3z5lVbf//f/fN9QhyvJDMzK+hX/JBM6zj98y7GFY5mgHf4la9g1
/qHDUsBp7jqmAycA/tg/s4aF+w9he6AWXF+Hjggl4/+TCQXQQtt1AQ3phq+vxel/i0z4d64DGhdY
b3wj4DC+Yzh/w68MbqZrw6xBuFMbe7PWhQRKcuAcN+aXcdd9jC/aMQ7I/LOP2Iv+zYV6+AuG8C/Q
u78B1gABQW20bY9wNH4byIj/im2oK5uYKZ0XyZoBRGPhGE6FvKJzp6+LuR9Tuud8o8//H/7YlZXz
byk/eJWnLuXHdj9G/Kzl/ajtAZNtiVmO+pMN9qT8L37k39lHf/9F/8bqwlreRd7ET0SUNS6Pxhri
EcbI6NNgyN7+818PQcO/+3GeAfwN8Y6puwjy/k6b7AmTQrfY3lbm6A5xxB5qy6q5oySrvJYyOE9C
q6bYcPx4CBQnt4tfynxDxEu5YQSJ4QVhRqZFHpII34f4zmRWEnS3XbrShmFh4dbs9XG3uPp75E7G
psZTtlMlnkh6l2zom5kbv7GkW9EcXS02VkkYDhNiWjMwnDJ5H9EtoVJADeMYFJcLhHdseFXg3Exx
0xQgasUBph9FbT6NmExw+KwYboXtZOH4YTnlNUJ/dxehDqxE9577bP5aOr9aHudEgg6eZ/Lany9j
CgCW+fpBykUPI1cH80jvyaCNdnC6X72aefIs1u9buKR6tXVgkBVRQKKwV1mQu6WZdnFlTdKnfVcl
45FZxpdVU1FFC2OSyvq2S84WTftBH+IVqnLQ9/1Fs+W7MqW7dQeu7JIxFuzpbOQGc3VJ593pZ3Km
kQoXzicA1IYTFhy6ZRItMmL5OvfsXk3Tfehxy41Bxl6l2o5AUHpoNQANB4xEQP5mm38xHP+2NL4O
ozhvL1ZIx+RbmXHebD2v3BrV8lgb9b6RhQq7UUYhl+1ADsOPSrtz0CiBV1wYRTe0EAqctqkxg/5M
Q4KJPlzaylnKJHBU3/kyvyYOBt4YwVA3vyqZJiR4NPupQlyau8s3FurXuPldlf2vsW8L5uhrdZX1
2hZkuMqzMnRl8xFhf9RcZ2dWjActZ3q1m/JblzWxQQPZGHyf0ppfdWXfq/rBaamsc9KqaOACKwX4
7lH9ME5/winWAErAaV2R3JXXdSjM/gyRuNri1yJ/TWuY+a6DtsKixVP2XDUPx7h0MF0he90cZw+x
aVmLbw2Ayx6V+VaUOrEEGjAUaeCQTP/0a31Y9kx8yF4455aBa8wC0GAW3Q/6j6i66/63XyO+1BKX
zIw8vytz/rW2WN+kSOPZiHnmzIX4YijUhlHDdPX4IK2AtrRUS7nVJ1SvemZeCoxG6APBybd8Zrev
Hn2jewI5RHFjGOc683HhabS7LB2Fa6ElRxQUIQJemq4tzw8JxXKTFBwu6UTckI5EZXQ8MnzB1O5v
N9r3WHTa6BcMnQe+FzCygTU+4mJIAJsNUwN++hAYibxQaz/CEfjr8a1MIh8i5CdG5kyoJItHyCcZ
JX1PvJ3wnnJcsZhb+O0izUDavOSg/OwFCwrBm+tzM6vqJS/lFZA/SQ3F8GGQxLmFOhCuITPMCH3w
Bn6nwLxj652RjgNT/C40XO0q0Q/TiM5cLifXdFcqNCO1xiLIJ+8eUK5B0Bj7C0CHV63q8JKPXL7b
k6fnecC6Sw5r3HCw5jUs0rbcZ1kUpl0Uh+ROIYpG2L119zQxdv6EJwTfE+44YWaHiX7MaDb4iBGB
gzTh7cxjewPE7rs0hmdTZtfcNLYrFmVrrH9YGFi2/cgaL+D2+458nVyucW93H+5qdXf9EUueE28y
X4HJjdsNr7PaTm8kZ5lUbci4S4h3dLjJAWP93BoxhqtoLI/r4+TVwKmUyWIWk2LiNulrYb11rSl2
utfkG7t0Hu0a96PDC5nkjKhrReMNbVGk84rT7YDiwpJ/W46QE6h+dZkgJR/tkZzJAot8GfFL+S0T
Mn5IFotvFLxiMynuCDDiekvcXGVGTx7Nr03GTRWL+d2BZthYvn9YLOcpsZiF8sGGmb+s/PoxFSBJ
Jrkfu+pVM/NuRy8Y+8Cagbg+FAsBvG797pvytZ3Ua+evjezongkd/u8UtUycza/rjAz1xPO4tCGL
KvJwiSOm5nMilmWN6cqPLrVf2yqcYuKx/M4ClEQDw+ZpZC1j1GU9SlE8Gnr5WPrtH39xgwlDPzR5
3mPBHV1mLlev5TsxoaTRmWVuGQbQb0dQLLSVydZfRp1LQf40PhZGOQmXFYmqu5011iA4XFzWBJ0c
SAr48KQVpOw/207Nl46gAThKKNpov34zL2XtzNKXYrgHatMutOdWEj7rp+bzq8Ve1jPwU8fe7xiD
qVcFIpoPSesAq8KmxPYH+WW5/YKGhoK3HRMSb3ngYcx94F5ag6ibPenigCdpdBjso0Rb7d1++MmO
vGZbJmGXccP9SEWh3pePrugvbO0fiRX/6HLc66kr8IQu+Rm88mZ0IZH4KQ2lOSmCwbTCsSs+F8Np
ttm6qjETJY7OyNE2dEsLVHWAKyHJ+1oFMJJkLU926lA3KAWGhhgp6faPmapoFPiwbrzO2RuJjUuy
4hVKOrU1ZPnYVbwU5iwfRJ2Az+kvLdFum1UNX6w7XzIUF2ayj0KrRzSryTN79IlbGAXZVHOgR9jp
yVfyo8udsEkMyLO6Qnrl/xnial/iWgxQwDSBUeloYvkVoHDhArDRY5EqtNV4Y+88NLvorNWr7yZb
Yo70kFVWAylfAoZKE4hD+LFUf+rky4JCSXfz+8HEiFY47RJ4s/eja0GcjqZvbRL8C607YfnAPuvC
+9wOcV+Eus23YlP9TZJA2JTiAemGwQY4n3P+qwck3CoaDo05me/IrwLPLvfFRFlDbvhJZsN4yhxk
Na29mxhinxcNFJQYAaukKYwWaf90XB7ltpb8qNn8kIa8I/xuWyVNT1d+GY+T04KUi/37pZsfUX5g
sx6RXUfkUOUMgbYT+QDboiAc1LP4pZLK43IWTgnAKH+ZFrrvJmnDjJzhzdb5yI68sFegjN8kI+k/
KgEb0QpgEHVpoWuNxeqsgMIhh2PWVtbWZ5TMgO8RsvanUAVAo0H70AbY1ogmuRpqOqTutqbDxHRN
Ehtnmk/a5B07n559ZjJHQumFCm/euUCYeNbiJig7XCD6uHgHTXRnc2nvLelUp37J32KNxWdCGxJa
SxY2jOzsST94vgF7yiC+tUrXEBxLpywD8t8aJVxWBlwHApO+Frep7jKro49nw5Gyva0aphes04J+
3qoLJsJySHRvw393ymJP74SkMdP/ZrWTJ2eaz7HFxHSYMTd5ckQtONa0xKNfeMSJqLh9iJTQ9UkR
t6buTW05+3P6geopXW3n+OGtAhYQuWMAlTBzW+BDMNbFpH3o71ocoU8YmoMDyPKwNPjqfL1ZZ3QJ
WsYBMTaHUKKWxIuy0icrccmHGqb4rjNFhfMdMpblRyRz1JQ/SHa7/Tx7V0EjsUppj7H3Zi3NlzRj
+mC7R3gjn5EnwFxppbmHxmUs8+/J5aWKEqO5pICnWYApCoZoQNmM2S2JG/0wmPVTVSDb09r+q+fV
pEv0G7Ubhtop+RJ4ZOlMAgckcHulpCyBT8UbZGqIQibyuT3/XvTJCOeK7FYNrQD9vZy3hSW31UhQ
hzac/vVEsVCkrpfyvkSXlHFA4M+7yO0wYLF6xOpsyMZBTFDRHBcmRFNaXutJwiCFGrBbFuPQnrXo
obB/xwU3u3fqLMS4cEEaXYTYXtJtj1lqru00VF7UhgTmfubDVIRzmXICyRAe+nCXfJsYIw63VDYe
8UhRNUA8buHKu3HPTm8gJNBM/TW1oGzHhEMWnL62ftHCPpH2r7KcAoqtI+7f6aFMiQgxSSS242gf
sYXDN2CKYcnhD4nUFG5z/smpCG2qSVOuaQW1cAn3xqJd2TQxOzr6bx5jIKMWsZBwoHeVbr6tisjt
YDD/vVGYjfoKqkrbWgn94fQ2GUnyp0bHWr226kFsJHvfaMkyQhwIOqzFA5+xHhF4RHQOq2I5ZUFt
W2eRIhSomDu0y5HBXUkUEW35WYirU9u/Rw6sjAaZYjI3X6f8bPrC/V3G5p9KLJB21uhMsITppjW5
r44gKGF22iNSs3zb6zSgaXW+F8705Db0sI3aXaXIyTH2ACkXJikmXULKmWtIgn8yBkvjH7ubo9Bu
eg62Knu19CIBlC3lkRr1atNHNwsQNKln1TvDnNpTT2mBWkbT24HDZp6F1JQO8sceL3s/ctiweKSd
Ee+Cnu8chXqWWKad1c2oE3rvx5AbhJsJ7Tlt3CezmRxOE2W/L6xV9AZrHNEKVTPzPeRiFLGqITY1
O/iTnV4sO3qOLuiU7KceyiJqBewX+PGyjABdvbZpu098bQb1pYYzh7eoOvJ/n+4yJIGhOTvpo3mJ
cVkQbpmx2kx7S7wjZRvQoPvPGIGGI5UVg8DZiRAzraBV32UJl/aZQrjcTzPvtS/9exD7nMhpGSSj
hLjar/lVluft8Py+IHcAujB/iq7AtMmseyzia4ZD8ljRmY0KRwKznD9XUCeLIu+ZgYgnlBExiLPH
fI2ry+M+yBCCmxO4IvaPg8RP7YmOmYQzc4rrh/MMQDAUWScPDrZWWMne5jbT5LTJ4+njAprjDos1
ka+TXJ+0gshOJM57qzURDNs7mXBi7AwiaiSrJQ1XhKupZt2h+TsuGrU+yEy141YldRzQgThUno5H
zQXI09NvqPJQI48B4poLBEBfDr6Xn2rZXIYCY7XvKHKtqflS2EOJWIBYJbsG+1vgVNbPymjCzgAb
Rbzwp6slHzJDQPTV6cudoKrZNHb7iyRVzgWzgcRM3LU60D2YT4s3g6tikkZk9qO+tN+5UtCmuIZ+
h/s/yYjvTQAD7egXHpy++qkryABEJB5V3TzWqfarwQHILJvDV4m9e1KEmU0GexplDgNZ/2kAqhnc
G7WD4qDrfuuSbO4KbtLGrMDggLXeLcCDwFHO/raun0abk2w01Ml2lf9kVtxv9ErIrRJI6Pkxz5Wg
c5ivEIAonCDBBw6z63Pk4lqqdOTob9rsVvvFsZNdZJRX06MFliJZhjxZhGWV2iGafuJflp1oxu+y
b56mMnl2q+jtNrV0ipYje1I52ItYVMkAsnRbC8qEAMfUJut5sM0A5l+9i7zQpB+1aSVjR+aqpF17
y6mBg1rEfAKu7nnurMc+FRdrDX3sdBjTWWPsxsKaj0LwaQrHOwhbnAmMXzBXZxeNJCYG4finisV6
aDB57hBbrgOzEi6VRnAzJ5TAzctdWbSvekX/hLzTTbSqQrEbiSBuygdn1UIYdJNC1XC8G2A6BSOF
PfwTFsGoQSjbTg+DRWpn76zzPt15cyiSALcRstaRJeuK0cGAoR+xzDDSPyhUM5Azxz9O4rRBtr/N
16uGIa/Zx9RI6+ga7ic6PtKgORwxoGwNEpxRVW0QWxdlXh2cuiaOzXNfUV76u/V8h/qpC1X7btLB
QIeHS6BieQPLtgceyZh/1Zu2zXV0eR0TVSTnIqP8UUK7q3XzqZD9D7cawG0ojEJTqa652/ksKBBf
rNTZKzdfdgnuhNEwqq3sexWolCVsRdbmlQBwluQMleaJTJsZk1maYDagJXhQ5Qo8Ner5oFkdMW78
H6BM633M3POIyH6H8bgiQXshDjWfEUAz/7b0RjtOdvaE47c81qb9aLWWdaoogqJ1qc9hFutRvUO+
2/POAZ9g+GygNKDza8VxuW01jBiWjqpHLdZn0sMo7Zt708VxZq2aB18pJPWy25muK3id/Qu6o+44
yuJISN190db2aYb7IOJW7m+JNSU0nG5KaDhhfcHm8dde7Yx+sZUc07KEU5Pvs2HbfUKpG7k+7TQ9
CeTSvtdLuS9HUI8eSj0wMRzhjVVnYToelZwbPfhWjWWkt7Y34UtjFhhCUA4DlLmfpXyPMshwjqnj
CVQJCTkMEGvX6o6tvK2L2SvM8u7oG4hQnZ6ua1fHe1yfw3YyyyLsBK3W1v5/hJ3HcuPasm3/5fUR
AW+6hKMXKVGipA5CFt57fP0d0HnxzL4n7mlshap2VYkkgLVyZc455h2qMzHKQGkavfmucuEtA5WE
rW7CjZuyK2Rkg4/rBygzBZPw0FFQml7F4DFMZxXxXGz5hZE0JLlFnhQFGjgL68XU0PeCOaTDjALd
1czUy02i4MlVz+bmoMNbjwS6hq3FjjlOJRVLSpQjFwKho/cnrOKu2UhzyiRyFTSqoqATGDN789C3
jrreX12vxD4RUUh185qpH3dOJjBKndsvPVBp1xHLiX3iFGeF24Zx5KRNyNHoTW+k8Rg6nLgnf2qa
XZnDxuhGmo+Y4XhWpOz3b+KdRknvaRplOdw45J4S9zw393Sg4/tNNsgapMsrawSVgG3hYUgaT5+m
Y1FIq2hQTi9qJXwWDDXD1HBksfqwGkxMI7o15oultA/fdYFMNibMQJEwLaE4RS0bWbjVQLwoA0MF
A7sWBM0MndFJakBDrBoq3gpVVj9ewXMeBZUDhLVIml1b6Xcxsb7PVp34xTOoZReJV2APmthsaqOG
qLAKKVIsyBODRFtZhUitkR81K6I9p3H/gc7Hx7jOzOVCuP0prGJl1IiZjSJ3CaBXGQRMbBqdTpAF
qk6sw5EuLWLU9V8WO/PWmjNeDRi9qZx+jeMEHnnOr/H8sbRW4tNFOekCVoUIEcG6i8ZgCGwSrjYC
ylOYRprFSHZtApK+icitfhhlxqQc9jpIAOXz2AFLDRvGAZB67ui51tpa1kEa6g+jQAO6E3cYb+x8
yG/CtxagT1/WXMYMLtYcaQA+Y6+rFLRUguppQ+TVBDP1av1Ra7u5SdGq1hzJWy341IOYcGzzTHHl
WWpDBilqFSOWmEDr5l2ZlAOREgxs52VTdNIRhvGmhbmatzzvI+/CLJuPtCHTACwwGl8t7DetWzbD
N6FpqMik7KyDu9fSkMI9aWe3fJz0o6LPaPXkSXA7LadENNjzOuybld4ewypgetxLN6ECim1CM4SV
xAcpEPyjRdcQw6LWEPdIigF57KlyD1DtqXX9YcozQ5teuFKhflQICAHQ3JPQPDInuLYSi90o7KuY
8fMiNx9TOlf2WJVbPeatNVP5QWPwHk/KbRHU25hCsOrGk8DMcZMqFnKXCnQ0d/wHrsknVSje1Ibf
SIXmYLU9OQIaZDsB/JIuVI9ZBYy0ZbNMFw2rAgoW+livfzKdKraOOfcC+qnySxFQ5XUN69mfmHB+
ySXpHTYrH4sqEyDDfvcneTFKVvI+h6FH0LAGquhfeowm5gycGXbG+UrETuSrdYKEKwdXEE7RaVVx
SBxrgSxNTo56y9bUx5Ik7yclIGog5hCI3M4uAliLU2umflNRc2uMWfSk0e2hk3F272YeSdsKgsEX
xcbcjGZuoNtNxiuw5i3u5Hc5QTEUKw8t/SU3UU2wdvp04SBp0D9HoJjTa5L1U9riYphb475o+quo
D7Ej55ROUVSOLkTFaFVg/AnGh4STuxj2FJ1AFv90GtEqZfk75GUhXQSV2FyAp14kgHVP5+ncaiz7
Mdb6TR4mvAZUccuMsKczjAoMXfkkDYqJLpSO3ozXFJ3PDENergh8CDrrOua+mP+Mg/VZmPBI8AtB
hq/fSPeEyIGHczBvQjPx8xKkLGTPrmoipD8URiReiJlpY1dmmpjM9JTXg22nbLWATFqJxypTJOSk
+dVcI+36hAVyisq9uWq2rZ6yxJCM2yCFj+iGaaAOI3b1av9XsNQIaIBnDNkBI1RbJA3ibOMyJUV5
RJpSXXVxNyjiSz6CgWkbUd9rU3xP+jpE7UdoSDornlCK0aFkVkcklP6s1aO6xadDWyD2gbQHh5za
RWXEVNeVvG3y9BFdRn3WzX5XIiP1lzZMfCDqCfQ2NEPKLZqn71ZApQ3Tfz5Q7DUHDcuXMOUW+g1G
MAGn+X5a2E3akk035ELIgc5KxWdmGiUSo4EcPe05F+Jwhxol3Ar3GjIK5pLd0ph71O3gzdY69W8v
BCSOyld+RAHAbjDp51BjywZRdFYEGsAoRgU30061YmIH1IBfCJVx+5M/NlMErgHLaRy0zEYnxogi
F+9voUexQPLxGFw7DWVbjXTv79aF9MQRX8w0YE5rECCRXAoQjN8MaaKjKtZRzM2LiNzdydPhDLsU
4xcyLAOdF7Dx4X1VoZkDarq/55zzyq/ScN2RyzWxRF+5rn77MHLNgH8WfCI006pUnGBG1rveDQOx
Ytb6Gss1ILBOF6czaV3UJUcLFi27TsrSKYtS30QzjVBkUHrFuBfhxnaKUT/9KcAi7KuYChas+aZu
x+Rb7eXE+rBGxqRIjtwqM+dtklIBJAbxKaKE+6+E6u0EKv2ObAiuvfqk0FgEKLDQoMtcFHdIyTK8
hHSHIxS5rrWwKy9tz+gbAJPHJ5QM47yXwI04RbE4MOF5BpV8oT7hRcqcN2T4stsOGI21ao44e8GV
FAXXnMTfWAKHY0WWsR+MvdTp3yToWXulDUnelbH1RUY3nf++Q/IsOdyoEgP9KfZIJABIS1IjwlXU
uSJbRBeSlKgSxrIZqY7tCnGdI8zVM+7MdCelW2O6ygLPbNLl5B5ELSHP0wzg32S1DqW7HAcH5pXZ
XhoEnmQy8FbLivSAlRCZ+Uh8Lr0GJ0pIvAnYH7eNMF1IRQGCaxFB3InZT6ayy0x6A8GZ8lEP5Oy1
ThS/ES1fydQ3GNXTddFmjpLxJaIz44VL8l2IBmNS2WRqIxGu1QfvmKQMxv0KdMD8fR7DnlZ2RtVo
nIrIwddmbQS9S87W6qepF8Kdw7i+F8S8uCaHKVhdIL2wfiSvM6+cZxIVqNZwtqtCy8HpCvLWBAeg
0VmQawUhYV3FvlHqXyMDeE3OeGYryJwalvJiTAiGKOvLuG5oqDCViqxrouyxTikJKRpxA1Mxnn/7
jiyoDgMiuojLwDlio8XQdYrap/X/HVTxSegKyckUkdZbhDAwt5hrxCHSYCMM7iEU53dj8AylQ8K/
3MoaxfhktD8Wc3lHAP6p0u+tOjSYDOiRpCcDBTKjVUdNCAbvDA04lbzsxbRceFEc9wta51JcH6si
YoiUD+2urtJzXtWg/mRA+FraeqXCAEsKhg+wd8Vt6mnFWimEjqZ9htVd7sYYhSYV62rdA1Fnrcka
CsncJExzeYazkc6rvDmcfaqbtQs+DUe1UiOgepAi1eBZ5niGi0sjazS6SWoTOGx8JmXgrO4C/iub
4sx0fB/oIuxgAzQy+dEnDNLdocqlj6xDEznBvPdH7kZQl9RyqC4XtzSGxs8Fhp9qkR6VdP6VGYg4
PfTavUxvyVfT4rWIGHZaGGRZvACxRpM3kClwQJy9a8My8HWtozqSZX9KBG6+ZWmZExHAI4UD410B
v+k4xgDQw1U7IaFONWiUzsX4VBGs7ugaWyiFDZJKZn2msdSPhgpSu0ZfWVqXUabRqS8Th3ATU56g
pF6XDA+pOkr7asmJVUhlt4CpvI05D4U1tBnSFqAdhBLHDitq939fSnbxvSJBkEXivvyfb2WRG0zC
zyvSH1Z1ry7a87/+KvND/tffn627ZlFe//6FWLwlgbzJECtwsgCI3KkQnRuuI/14/lmS3WJPSYJn
Maw0gLWnWxGbzUM2kqcqFaHic7LJCdCWLRQoi3W1eAJspZJmMBaVtZUsLxWIrJ+S8MGCXfjxqC9l
g2XWCsgx4GYp5M+iM37S6xwK0i7uiAup5uChasdDGlnLhfcQ78UKQ1eioaSN+w2Sf+tBlKsKI2/o
zqFM9F7M9Jh4lhQBzI+msY7lomogbEuZ7/PzniQ29AXZdAAfKc2sI76rXaF1pZdU1VsapR2dhPEt
ySU7n4LhJOLw9UcT5iBhEXjkLeUUNirc8IxrqGASnKqx95jrF0jl4/SQ55NvxXwiObiVjZxrw6ku
4ebB2dxWJWc9mZIpTwovtpRDEwcplTV4uLxsPCEtnycZYUZCPNiC7ou1eeIK5v29K4H1pNXTDIfK
leTuojewi0ed6MOgbQ70pCDzLdhiumzQ9sKK5oqkVN0RpoeUGw8ovyxZEDqY4eUvrUWKdC27WyXG
99jwRi2ouLx7KH50SmuiwJKDmK9POgAX7LVT/Ag64jyMhrGJ6By6Eulae6b4u1pkuozTzUPjztFn
DJ0kx2sbijqSPjCIEUpoknJG0zMMpT33CxVU2HZnRZRBDC4WoPSJPLiWsRrdB61/RqWTcPCeCT2S
qx0NQByZorUdwZNzIoVPNv/MYDHvCCo2eAf3hIxMu6JF+xFHTJvrAtfbrNHLKwb8nLol915acLOj
1trUGUSSvo0YfVVp6IKtkDe9wPOfVtX3QpS8V0XmY1WNdCYqprj1zGg6WWVIQ6QlB3XSAD80+n4m
NwIL+PgrJyMpBNgbLGZ3xlL+Jor2oo3zF7E0yIpi9agZ2oHZm0NjiGYk9Jq1s3RHlgfguS9u3MTa
WZ1JKe2aDDt1tKhP+sUU4v7ax3BX5JCGpSglDnSngiycQIf7MRq7AkKUYOQwV5luQQtTNB6VwTgB
kx59zchomnEg3zZdbh7wH8MSbgVrP4Bc2dVQmfejxtvg9s93oQWOvhTLljOIJR/1Plj8KZWVUxJU
Jjkug3YuAybsSXRqazU4o4ciq0ZOxIshBYVL0mWxXZj2oHBBO9/hHH+U6EM6mqQNj3Rge2cUNOFR
wS4yCBRwZphPT53KaL0RuvhWq4TtCk0t3nqrnrFlGvkzkh1Yh0ZJAUxMMC7WbtpJAQcqlSfM1oug
eRk5xmAxTZsXUDrc4VpcvYSgAO1J7IuXrmaIVBGa9CKZOMYJcUlfxKbKbNqXyQvy+8wmESR6+XOC
SlIavgQz86WOIvV5KhARZIllPrMw0ZBvK+MZeVVp43ltLpi1XYzmMh1u5FFmgyLx75dJtMhn+Nui
O8WvfUaaUDUyWw8sgdFiLVyiRNN2sd6O5yBUh3PXxSNY6Uo59hFzzPX3u3okpMnKB+ZUhnZqpe6A
K28r9br50qXmczeiiyyWT+iIsQN9lJ4IdiU3N8O3ZOkw0UUN4+OwNRx9AvyoF8nklWPcuG0Pdt8c
uBDCVJKahUWeeeUMIrvBvDzoqluXzEYbUZpPMnUJjZFUcdMu/xDm5QgDpLwkegIspDqPo1L6WZ0a
l4VXLCT6sQiTvZXU2WOusRwzAc7pvVqsZ0OBLorXH6TYDdJRDtiImAiqFUoJFc/5KnLsIKc0NMAF
t4kjHV2AMZw0dWB6MgbmHtEOVpOmf+zC5NA15eLX7ci0RksvQKe2fTMm+2nVfAULi/wwME8mge0Y
lOZod8s+qA0d80VMZUc5xSbQvRdiuWwZsrVuPjffZpDQcMPGuq7aIenjYH36hvAGUCxVozEbXc+1
TElsSK0aizuLCM76Y92wNehRzdRP95cQIRZCsAqBgEyXJ1KwZZDqAzgB77aVDSJ3lQklSdP1U0Kx
yaEJFIky9wcJUMOmoAX8YJTJkcnXAZAogLvALL3KjDEMZs205fZbQ8YehGGqEbHidxximucGEIZi
huOowgaztSzStr2uc6afCgdDheTiguDkkDBYVJPnVpfqSzhPYIZoirFsEy1S1ngsFLSj8cuyDMtj
SBsBNx3alkIRg1MbjZGt4OnuySzYI4kDCEf0WBBlLCVhY6d9DYtyoifAm1wgBxIsZyySTKfuZIpS
em7JlZrHXj1mBLO7xJ6Ye3UgiLmPoxy6yYw/QljPZfIDU0GEqopyF5LqZ86a5wghM3cWHruKYfmk
Scpqzsgx5gzE1bNqbbNQo2lZ0qvF/HoUg5amQDIDn7bGB4QWk8FybMHP2rP3B+6sR4WNx+peTsxH
ZtHCa9IX4FcmdTyAllR82XgAwls6bcTApq/kfC9Eg8iq3x8n5GUYlcAYJmZZH6nMzuESDF7P/cZo
PYUCEpU3jnUSaiMCOyZr2neT2tC7H+CrqCC55673OJlke80QGnecUeKV4ZsgWsjeaRn7c19f5mnN
Y8Pns2UPfZVljkGRYq7Nn21jNGdLxq2stlniFbWZ+UQD1a4VrB5NPdz3Zs7mWTXXVuEEPFAQwFQf
6aEWhPAs08QsNhCPVDaAqYzhaBidB/C7geynP/wdHPkkN02uC35UL1sjA2WYaSgIBs1Hk6pfBb3B
6dxrmdvzfjx41CfNQI6bFYPupiLn6FqUUYYL4XnJ5erYLhwvBGUGUaGrtHXIG6DaoeU65ujGhyR5
UcIg26cLnF1R1g+W3oGP0LqtmiQXrZzpkmQhQcC12u/w+3IW6sJMOoRlLx2WgfkgDEUaoevv/X0Z
1u+CxUKWpjUzzeq81ZxcB0zW6C0JBgbpH+ScCTYeK08N6nynTLN4iNf/8fedXDDmL6yVMTx1oHRP
Jh6e69D5mmwv0JC4T/fxskElal6H1xG5+y106l3sSJfi1Xwfvqwj+alqhNfYE2j8AtNy1BeOC+q1
5kZQ3fGK1S34UDDCjde29i20hMJmbavAClS9yNpIb+HgVX6yFbeZX7j6F7/xUD7p/FVk9BLnjXKT
v8j4vM7Lm5EAI7IR2WkXUnMIHm6ejWPsLSdB9ITtS4OBDicoBf4D0UzWjRGh+Gns5HOi2MpT+qkb
nlo6C8gDf3Lq1Cm+q1tKo60+GdUDLGj9Gr6QUt3Wn0N1YkFYUSHsI4wyi4PUurBZFNnpcbrinDyh
jM6hQhY07BzL9OOKE0PmJdCPfKQw8mP9WYKk2ObZyTRugvDFW0ec5ynPaWcj7aHHNH7XO4QlHaPI
Dxir01lFptXY1b7y6/SWP1F1q7AKQGEgV2TtuOIh6XfFS/IivCMloJWE7cEt/V5zlRf1M5MPsrhR
wL1HP91Jebb2Cbfqts/RHm9Dhomb4QBALocBv0neh4982CjXyDEvvLnZVr8mf7yTRQ334Na/SB6x
FEhtT0QqVEC5ntjVkBD5nDglF7nIcFaNDfTrDBXGpngmlQk1iXBLgNng5hzcoXOC7rw8tKMDM6Zg
nsPAh3blBt7+mNigC5/GLfaX0mPYIyQu060D2DSuzbwvjvmL9KDditFW9WsvbzMUvid1D4Bu6IHe
edaTeDVu8uzI3DjCjiQVysvXfo83YKE3nNjCMT+YJxrHHCRvyS6b1jsg5MQxb8M7A7vBK36aU/0m
XCci0DzFz3eLqx6eEU665LXxZu6wXxHU0E3+ail5P0gSOYtn6Xui3b8BXY3N4QFIfPeOHeLOApwr
u7JypdgfVR8lRsemerZ2EeLr1jZ2c74RlV3ybIp2z0l22hs0mXlUnf5We8WZczhaghlY8j56IdLM
0h2uSMuIpXHao7xJ9uHT9Cz4yVnz453x3BQXLd4R8xyEzl26ypdgR22aAoi8d9A2fppDbrMMtjRL
6K16ITQolKBvEFxem0OAYvPee4TFP66cdnRsm24brdlxm+g8fWT75mRcKv9jiuz2qPiViyq3dvA8
39N3DCFPxhWNS/m6BhbDZHbV1CM0NCJJ4jf5hWCDeKKtN4gQz6Jy6bbSgabP+M5Spnwy51sF9SjA
fbrfGbK8s8IHg1JzWzxZn1pq4+98FmxGJpCLbt3BHJE7bKXP9l1cOW+25Qqneif2NipQy55s87Xe
mU8SxKgvoHxO4/cP+dPq6EGKS1bYNn3Kxq1wo1eUdFxS2kHiDdDLV/uafIDLqV3D166LsWnuFSjY
J86Jyy+wxS7b5kfxSbla1yjZ0QYLdgsN5DOfEId1MNbmpv0USNLzKTcKlzGRvo/25YP+OnrGe3Bs
DqFfbKvf1osCO/nEnD33G4tQdaYn/OObSt304iYot8zpDr3xmF3B5MXeIGyyZ/r2r6JiY/lUHW11
dTvtFrc1YmSkdeNvKJ5AzCQ9W+LG+EbHOZOdYp5HpDX40FmBbngWavYabhpYlTN0E6R5JJGBVCeZ
a8cnv6leog/BwGtkt1+cWCe3mwnp3DCMzTaEw22lCxEraEeIkDr0x7jhYnMzkZOwbk2r9mFjPlRX
jOZmCUmI2c5BGH0orgigkdfpbrsPnom+VKEyN48IIqflIjzJzB0fk2f03AKt4E2W+xhIpdO8xXin
bpmZdjar7ld4Nk8VyENHdLuj8DRdrOPyIDBEpWI4WcdQOwU/I7zBIxmHdICZiN7YEeFWFK/azbgY
b+ETW8KbsVO+hWO75flLONTTMMjxo9nRtnlp9oiBYpSitvhguZgZ7OhN/w0PyMRDhq8bmXhiG4Iv
EwlYitzAkAc3sc8g19q3IToF0oB4mB3Lcs2nhtyfXzF0hX3yDoAoeJR20kPdfyTH/A5njK4dwXNr
kLrNqQ2ZDFyckZfzkLGUzcG2Zj0UR1/dtbUT7vLZS36tjhSNjeloI1umShyQzaBXsJxQc3iyyBCG
ZvOW79pqy0gJTYXBfb4TToxgUVnPjoJYhgHIdrlGhS/Km8INIbnbkWsgzb4q80b2uhfrJIl+dcAE
qRmb2p+Oum/xmEgPwmvqdltKd/kS/4SnpHTMb3HY6aypF4AXaBd6x8h9dMIUQepXse0OzDhz3mL9
DN9uHm25sKfDGoDqlufizXqlRpeOtQCGG7ijI3zQ50eOG3xrZ+hS8iUl3jNY0LNsuk9LRKeHwPjU
BCwLjnDVn8Lhqk/75ZA5rd/aIQYgvz4RrvdZ3OXb/JozNPqk9RPtzQOUFtVt36KXanbbLx456F3d
QfkUHvl0PYlgHIcPzBgf+CCW2gb2Et/SaGtZ12Tc9NJOZoxGWqnAVeKZ3ih3Md7rpjvttPQIDn0r
+Qsijddu26HcNTcwUvXvAFbb5AAIFA8kBhun4bcDwkfvS6YX5BcvLYJBe3gW3hY+6cEl9JqgJBCN
zJvcYn6EWlkciJvl7L+pj9FW/VStaw80E2XLbAMU+gp2imBbpAA8JtpWIKHhmXBI/IsdTB88W3x4
BwyKs0uiSlhtxwetP+qRjxsD8O4v+bKET2kA307M5LUryHZFeJqpN2Jbe2muIzL5T6j1WPlxelyA
aSOpQVlroEwG0OjyYAL4881tDj6P7AkIDJe82kmFE4k2AyvkD/0h60Bob+ZiLz/y5w2SknAbDC4Z
EcOBZPJVW5mCLt8wR9IjTyk8KPGc2WP9SqWQlM+6euo6pzVvHCSF/kTBVv00j50FRXMbUIa+J/lO
urJAIX+S42eagsVj+xA/FHgq92Pthk/9Pa19yIw8MYxrNkTl7Egd8KovoL0Rm/6L9jAp+FQ8TsUo
A/RtWAKD2NOco5xDhRSfww/zXT6xSGQ/yXV4N+jdbYk3eS+P9S7a94fuTX2sMn9mIoym9AkyIBF1
hLTY0UKirlO5tbG13rvcN1EU5YeSVILigfwTLIARgJKHcHkqv6v3FWeDexPNg0lp/kOECHaP4hdv
V67+4C2bX/EuYsPKdGBIaOexMNrUjAQyPzQwVfa0SW+FH/eH9olpZ3AXgAmelt/yqD+Vr4lpB1vz
FlJ+7YsXPKi20tkT3rxTpTkVFwvriG7XPKxcJW62ay3ZDQoUO3umjuuKj5AkXFqjp4m+3p3XiTkU
8wDb1x7SCQYd85GJW1DdteEqXPInnDITaEUeM04dSEU/EXsuP2xsNcaIAzRVepTBQbyjW3lqOXXs
AUVozNrP5paMKD4+Aru1q3ZCR5+8zF5AjfrJjS9AadlTt2L4IQ/YLt7j2ml++iNEZB4ZtidUdQjy
XwB2k3W1pW5x8ivw5sbRvHKfeSB9TuaxwgtmUgXb4CIfqBzCd56Z7DCU+woLjOoTkVU96QtJ7N7q
t01RsLuASogORU0naXvtbACgPtBXp0+hgtVEyu8BBGHiWT0x/g3fJRYsKqrEwVhSHFLTz14CiTzc
7zfhvZrexfI6EKf3Stc5hGfoUUHFPhIFhNSUZySCTypBRI99RVgLZX0HV4zaR9xY31wMdtWUMp4D
zQ4o1Cm/Tc9mvBneiThu9gDC6LJ/z9pGu2FoYTopEThzaRj5efWdsF0A14+kBnFqj9tDROEnk2Hk
meRJP/OAlijHPZBy19BHZGuyfu6JuD2WH4O5CQ/ZLTxXHKEsaqUewc4PjYBH9ZP5DAdRClbTxSZj
HVEsQwBELL6PL8UjL1u6iO/gqm40M/ixuKM4I7zh9YEGSi0uHkqHiyscsnd6dxwUsp82OCAgWafs
t/Cb1Zj8IBRV3dm8Y9j9TH6bbcJIb1e56ldwNDFrBpz5qJE35cl6xMtIX686jvu8tcEiutF3njDD
4jy0JdWQ56jZJy57FPdLT/7Aul/3r7Q+utom/ZlDgxM+qI/CW+6JX+LsgTMEDSxcUtZDhJ985N0H
oRvqVwNcH0u40y025KNxFw0OiOav4NDew+aQIObdyUfBMfY5NrfIqeF+mDvg4m8W2ScTTygf9i8S
egHs+R4fiIFWwgkmT/Ota3PtnhFz3k0YIfgfEX7yrKII9eZjBEnZTX5Z/aTM0QH4fM40+MLNz1DZ
lAiUTeiz2eW7e3+NlGP2rb1ydz7GH4FPPHzgTLFjHYyzhL/wm9kCogtreYGIXbqGghR+o74LR3Fb
Y5R3LVgoDqu/fmB04kREEyD0cZNdu4+wwF+kp3WxWUVinOGMnXSp1kOsyYTBp58Xnudn6fW1lhjL
O7R9GNriOWdjrN8ztOz25KlnbhwuUnSVD9EP9lfzEQRo/Jvchi82AeFJ8oq34jbnPrmW+jXwp53x
xBrFQ2F8M3U7Ksd5DyrIeCNlDsjMQqCOPb11odNDByFzVKFKs6MdFXHwg3Kc4zra2+RH5YhBZaRC
6N1EJ+xV4iOrfLiZsFucEjwwt/JcfiBHt4iisxEGEGoXPIZPEc/TJrhnP9zDwysl9AyJyhav8QPL
kcySg+Vsw7irvbd37a29szxGj8RQbuJL7Y13zq7qqThKnnHYpVfRNV4bnrYaQWnpsXiyWGpv1NbP
w/u4ZRpzr54RqJHaio50P1BKe/MrB/YAbO2xQidZO60nMvJj2Pdi7bmbPptrTRRvaMODZMkYb+br
PB0sZzgHX+N0T1pPyH1N9EvSZdj17W5rnElr5+i3Onw4xI3YGDfi2/oATRC8DtUvgQjydlG9nAqg
J89jG/r8wdLXDvO5emAVRHNo7WdebOM3j9p+8vkExKPitgwEn/EYRxuiiWlJkPlX0hdio2S4dV7L
Z7yEnwVlWeROrvhN9EDauizgd4GFfBUubKqtcao+2lfsFDIHT+kqPMeaHWrdwKPUq76BCHq0MuDx
jGb2f9+Bph1woFaW0xJ74xgNjzTifQxN72scdslckxRopm4StG0Xanh6iP9+P0WEladdza1ipYdW
GgjoatjH8TwFoCoxTClL9ipkSusZncb71ltB3otawbehCZdXpXdWJ7hLYmovVMooRMf+kopJ7WeE
PjpRNWB1nnkYxvVLguzG7pls4PFeFGRw7VGVJsqlqfzfXyazOfVqpfupHmX7iTxgtVMpKLMmq/fW
j/VTttZwtICkA6cvS5qw6BPcvBI4qfx90Rey0oXQZ7hAExOBMcmOTUz5EJl3RJbNNqoozNE9YkGk
8aziPUXJQYt2JhpRS25CegnpWIxVaCIakLA+N+dRlb/lFLx4kazca/Ma8H73MQQ3tEy9U9acuch3
6m0Ld3cdzj9KFZwgzMuUsGGPeew10eWWR0XEf8yF6FV5i145J/NtYXucrkZLjMGC1YLODIOzoHpR
2/usol5dv4/NCUZh3H4LSXKzQKk3U/vYCUvKGqna5ZR9jHpFC3W+z5Wg+J0K/XTQPWk2LukcbitB
PiscPGH7PxaS+mSQO7cxZFICCA4lSkYhpCi4Bgx33LEzX6p+0bw0RA0UTMvzuMgPXA4KGLJe6RNV
36YATskYegfK85cpE65pBRGOvog8yObYFlO763FZsc5k2Y7INxataTuKc3RuBEwnmDFmP6h7fxDD
2F6hYDAzjJOZWdNhKCgySYX2FOhgjIEW1bcs+YvcaYVsPyPYxIgzoMEH+EfvS6/9qiM8XQF4Hyj/
zNMyyoU1yQsD+zmpI07Dkmn/r/+L+Pl35BqAPtW/gDYr4kdTTRPxkqHploo7kx/6D6CLPmVyMQhm
sx1V+BClBaZgYL+QiaFqc2Jd8tpv1GRfKXAlCaN+/p9//H/nu6w/3ZIU0dSZEKn/4OYYkzZ1Wmk0
cL/G32BSHbENaR0kdDGEVaBEOBDdLhGv9P/8cyWwQ//tbUuyYlimxnBLldcX9v+Qc8QWqKs8SQ2T
FnI+Gpxije7HxniZdbzwi4iaPm9O2PBOuoWek3EyJ9tS2anWuP8PL2V9j/+8ApJMwAZJdxav6B9X
QEo1cUYe2mwDESxCUgtgIYSfCA72VniIIP8xn1yBMNy+E9Oz4ZkAi4VwPK8cwvk/3A7Gv3ktMvwt
RTFVTbb++Vq0OJBkoYyZlYMGZnlgg1+xAtlcfUR40QLBVP/DlVD+3Q0oY/EwsJiIuqr/40qkTOyW
qhKIWC9o9xlj/mwoGjpJKq1+gbW5fvyG1L1XFYnneeG3OFHridIeOQAuk2yvEEOAxDghVpADDJh9
PiWNvxSkHrZbHFdN82KiAalmlKldzuWtiD1BWklbtyAtqXZjs7v+zxf1311TWVEMLLLmSr36x309
hypJB2nYbs2cjZA8Nig59fgfHp6/m/Sfd44i8+xoIvwtw5D//5t4wuk8d5bcbIdGu8GmuQ65cRgN
mt8dT0xFC9YYi+tSDeAYLL4Zzd2UaCf8H3AOx+yqR9xRWVtdxv+i7sx240bWbP0qjbpnNcngENHo
vS9SOWuW0pLtG0K2ZM7zzKc/H1W1G3Y6oTzdfW4OUCiUy7YySQZj+P+1vkUKhSQMGB+0tN5UMzNL
iq9JWV1PIwCNwik3eu3d6W3wI6/Sav3xzTJ/o2cxBwnTsU1dSQPE5zxEfnoZlW0BDjcFxwHF1tR3
c2gFIA5bWi1jyjOdqjDdAgveDdCe9LmsLNdZlTz5BkzXIIYw4gxvhL6/ybgCGAhzQfjQCqbev/NS
eL0ff92Tc4ewaNyxeLmm8/77P31dUSsnd0O+LiProjWg2mC4uphm7JSRdp9iWuqzp//rYF9Ggtql
jwCOmswikXpz7rucensEE7duoahHGHo0BHyEJYYmx2ob23RP3DIelzNtZAyoCZVmufFt3qemo8Xu
08bog/T145tx8vUVyjYtHc6bw0A8enb4Tf4agwOComVlmBSZuxCR6PhJgtlcmCJf1PObhy8rBggy
P5zOfIwkdaUZJzNgk8PGPrwRAMWTRux/0UTGW+PGFFz96yIpYPcknLIJcyXv/NAF3jc4EZfYKCmY
Rt1+piw1M4bq4wszTt9Z6bisxqYlf5uX0KAygPRqW+eXdkuJ3RG4AlGtrQdQM6S/xLvJULuEwnkE
+eXjTz+1LjLCZuKZDnBPHK0J1uBZrZWyJowzp0ejNNHP7POujzaG736K7IwCSd+cueZTs5alQ0yy
4PtAsjvCycXEhXdj0lfbaeBZIrj56sj868dXdu4zjq4MfLKJT5QBi8jvenKqjSXTM5PvyTHJy2AI
xXtBk/t4TKoIVovZ8FKUxlr0tABGZhE1MMDsPLsnT5vClxWu7LK9xi9zj6mJZjz64SS5SrzyMqy6
607HHypNg0y8hC6VS8UgGIOvYeGvm5lJSiTcCAts/ASHhMroDIzy3Yci9L7NwDHpodL4+MYZ86v8
62wvdN2WAjynrpDsH60pll20QgMWtPURpy8alvGFRSi5iQgKIjmvmVsnn3B303IAd+NrJV2Tgq1v
AUX+46+iTn0TSK5sVm3TcI8nndJxdTkWotyW2Q/Np9kemNSv3cagjzsSdtl4lwJgRSAuP/7c33cn
qCYlwjrXga0v3+/QTxOv8o1mquKkJNQlWLom72TNzb7Iiw4/GpPunD/58SfOI/7onnN90nYxztvC
Ot4dqzoMJ6IKcIdZEHojlNlsZT8XVfT0P/gcy9QNHjCzuTVf+U9XRu4B5rLKzbeS2s3kkbsEiRtM
9Zm9phSnruenzznabGkiccje5HNAUjSaspZovjnlOwttQBZg5BZ9xYckzHcE3g3M28UXK9q5ZXTg
8qk1dG231tSsuRLpSqDHMkSgryN2QouJ1GjCN4l1sChBEboZbksLwE3rUzMi/xH7faGTpWAib4EU
jqIXuk+rJKIKz3/0YS2bpscxPxI7u6z99dSt8zRIiQunQ0cMVn6hfAsBfN6sgnz6js9c2/UcKPFM
9sgj6eUX7fdO6sgL4oBM5zLDtTPEL7275HhKq21mIatEfjFclBJgHwvMTX2zzHfIkIwDPsa99IMv
feroCFeh69iDdQ91+4cOE28Ze3SwXVtSw5wMd13Z9meCP6PpjkNzufGosOaKBnjnYLeJYsQDcgie
wmk6+OHtxyPFOLEwsaF0bSYDHWWYfbxbSpJJExzTcvKMAQKYQf/YJdm96M1HWalvVCO6hT7G99h5
nlUa3dUqsIA09Vj9r/LQ3o+Z9Yh5/bNtlCsjKD5NWvLVcMjKNEVDxntibqYxoLBTOnD8/aeqc4hX
DLz2AlPiZiA4qKrxV7vxPbY2ulRW8JR3tE41gKBCfUv6/tEm9Wpq2kcTMnTdAfyOMhoiqbqpymBl
YSNsLP5ClBDHMbTLoMfLGd2npnWFl+TebLpHLHN+9RqN2U4I43X0jY2ngfa2KHSIynxpM2NTDLQe
Q267R5qvFYYJpaYVJGnEFXgWLubvaVp9vKzd9jFwjNf3v9c5V3Ve36O+XdYdhAoTOV+TqD1U8q1N
W7Ct9Jc66rbewJxmWJ+Fme3wWeyTMLueAvPOt61bP4YNEVSftCm/xu0CcycIPgV9/KUiQfaqCWDy
eL720GT1tdW6r2SYU82X1XOOHfEu7oi6yeAbT23+wBmUMTWD7c+MkBMLhamgpVJ8slFlukeTiZdC
LTWrEXU0GLLcr8Z9A7n0wlHUIdPKXkPRfg0RsCPJqJCz6Dz2uB5ognqi3575LvNyfjSBCtO1wE0o
WB7q+IhClaXr+iLNt+BAkKfvY00LZ6MaYYjo5VrH6PYI7/ULrehfBrf5buT6Y12hrAkCaa3yrqCb
KDV/1zfDmUXM+P3UITih6Y5jGhIq5vHcXvljpwWtQ6IxlgHqXYVEKkvjBXG5f+kN1RcvnaATumay
rV04W4HW71pyVs4sajMc+fgWwbdlPZOSHEB2LL/O/c0YE6ExtuBl5SeIAOkG/1+qrd65IZg6FkM0
jJdZgjhRkPg70zSa2XNudQpZcQIPXXe+2+llgp2AsvxwB+9vus49DfkTxhLTii9MhXLWq5rl5Gh3
oku4lrAxIc7B1rJykiVaZ4FlIzmzeJ6aqTgfkf+q29Q2TPNoH1bHTZHEeKogtLY3jalovVcvMKgW
XVIdyj47JO2I9EdMwGLyl49H3u87aGteTQ0XJLSrbPtonxl3Be4mI8KOImk34VdaDuN4oFq3Dp3y
qjfTh0lDPPTxh54YU+zawV27LhsjoTtHV1zUed76XZts8xjJJ1rCIq5fJqcF+hHd2h466QyP3PCS
Ru49KurXjz/+fQv469tm6YLLNg3LcBz7eGPmh0mRWUlJ6p3dWPQWO0aHYyK9I9N3sm6jxLnvMAfQ
3rbpSWugLXqqE2VnLQZdPletOLTzbxP0fjvWePmLQVIxyV/G8UG012D89lGORd+tzj2t36cJvjiH
Djbtts3Xn6e0n/Y/pU3d2mlTvjim+0DgBp7ka4QJHwTlmdPBqYEhKPo53CZ2QvbRRwVIhT3ZqHgb
x3ANXBwevrtJ7fbaReeNZYwTZaOeP34wv2+YuTxbcZBU7jzZHG+7rAKwpiYJSWG+i1Xxko/GASTD
Ui+MT++3PPbSlWW6Z8bj79tXS+dILvR5s84HH70Edk0Ro/HceKu17X5MOoLs4tvQ0a8+vjzj1D21
dcpdgvwWbuvRFMa2awhDfvbWz+x7p+MMTyD3XHBjqcy/lJq4ii1zHen2WsIWsGpm2UrgtGrHXYgo
EEgVsRaC0CrNOzeyTkxC3ANDZ/8uTd3hRPjr0Bo0cyDMD9tvhQ9oCoNHYQ/MAd5VEzaXbffFIJBw
4UQwooxzQ82eV9rj93Ge+lwbSBgrzdFns4AQQBM08VbZwCUsjH5UQGAt6G7OvJ73uwam2wKDJrgG
SCQZGcxcAarilHzFOeKt77yJkKjw+h14Kw2MgJKXWhh4j4c0hljDSkDEPK89BTPDrJY44xCFFG22
9ursIbEwkQ8zQeYdOtbM+Zs+bhJ8YsnsaDu8swy0Uq7sHnjR+x8HiKdgJwF9wkROqRUcXN9/bWp7
/57KMuX6bIonZ1qK8gL2MUiO8Bt1PZRvA3A/Le+2gLjUhWmULwCe18V8DDgz4OaX9LcbK9VcmjGk
so4H3BTBcA0sJrqx1756EXq5wF454z6tUKOVAFE8u93nGSQSTFOvuHNWoqjvPv4SJ18uIgdoXygT
/v/RRJJaJZsHP0+2eDqRVHHZemwcpNucObSdqDcygpXDuZdJ3aHW9+sIxu0msqLMkm0vaDqhTZQt
yA7m6brs9myhDjAP0IODy2iETVqbeVV53VUvp3Nf5PedylyhN2gTSYqf3P1fv8gU6diIQbNujRru
Rcu/lkO1qf2XOB0/27OV8z3fprRvZiN8Kr/99284d8FiQbekrh9X5HgNnC4OmM3G2Hud73eFviyt
vDOTtfn7IZkiGDMjfQbK9+bxWzvUcWZMOTOGE9NiUHD+F0mRoM5y7+OR6BKHOSsSzTbsHLXoG0Y5
5HkiT8e1SZQRe2mU5hA5J8WWd27fhZZ6TmHmmB5hAwPywNpA4HR+Gj412xBDYRm0HU6UZaRTSRB+
XYyys91r5HprRfHCrbwgcv5q1M/O+ifvkylg3YG9kL91bhJukutQ/dqOw61mtCCR4+KlpWwKElKi
rEnCb23yzQL80mvgqnp2pE65DzMEMB8PDHd+A46nAx4UTV7LEISTHK1zqjUBPPllvMVkjEsH0L8E
/ACBkvCqOET7hUkqb+q7gN0EW4J7JeuNLr+40jqkaGvyt8HHuhKm3bZmuxSxQIKaJqNx4l+dIrGo
H+xrW3nXY2Me5EAxo2Aw6KJ4sZr4SYnmMS3yFzXoVwWgerLA8DJVXyppr0qf5ClslC+UqilBqsNk
lA8CWhPhVzN4+C3MabYHMhWr3HSu8Bg/dAIETOFWl0ErwFsQ+ENwpOe6AE+d5yzkmMuw11GcDjpY
S/MqYDgsyDCFtfP1/b9dJyWklrtclFRUgvxbpJ9bVa2Tz96lwsr8h7fveGtfefVcUkhZ2cpqnwFb
knG372lyLucXoup79EHBuLUNUsAHksK405EyDlGVvUR+9b0N6t2kWwctZJfZ9EzYZVU+wuK4m6yq
Z1uqLuIq+B59MxTIkTZAlOCMdzi8tjkssnjmTLmJgzJac147Bpcs7PqiE+ge57lYuPyWDgEfvFSB
W6fDSZD7D01NP8vVziwDpzYYhm5xjMTgreZj3K+zYuK2QxQCENlqjbEwhuzBH7w9qX+GX37Kq/FF
L9DqeMm9ysczZxzzxBJkMBnOm2aateJ4v28avNUW9u3t5Bmv4No+A/t/co1gVarsMSq+tobYiu34
5szGMhvhTvBZz92r3BMvsmsesxKgnizo+hVzpWpTDwgoTC9bU+/BUqWax6BKdh+/q6dmV2pahsN+
n/3Yb8fuDtrqUPl5vu0jFG1utitb6jtp/1jF2W4q4r3eu2sR4NBCpTlmfDl0JItebx+TBnWEG2Cd
CW4J9fweDdbnVOqvEyy4SH4y0vElrvUzZ6qTj9cwaEvSi+FMd7z6WpqKwkrW+RY73U3p9BWioSe/
KS51Pbz32WxlybAaI38zSvtsrtCJjTWfPVeeTcNWzNW/ji2mvL6prZKxRXjKBXnwDDDrirdmY+dL
W4secdbvg0l/LRL9lTr1GmLbJuu9G9tsH7HmL+JGImMGPi307PrjJ3nqsMuX4zgj2INxcjuadVPy
1wDO8ySnJv8Mbmw9TvbnyGa69AN3wfn0Ss+oLfm2feP4am8N/tOZb3DiXMWT0ZWQDgcsebwNLFwr
bNKM6lI5do/z8+kdtfVrIObNZ0t1j4RbP+WpczXE8oboXoXOI4/EZ5IKXxvXvyeI8nMGZF8jshZP
8Zm388RybAhUNUpYrEm/dec7+JZkQJYZSuiWc3X+ZtvlIakZQKFf3ss2O9cMPjVYBDFbpm2YJse9
o8HCyPBys56yLdWBdUVAXAXPZAF5dVk4wWMUjPzP4czrPD/jo5WXfr1uC0EH2jLVPEP9dHAvpn6o
dI/iFY7l5wkd44A33G2u/Tw7V/h2Tz3tnz/raLwpLYojy5oLZQo+Vh16GEwNSF2ccIzwpRxyAGwS
WaMlNoFe3kxF7mLCkZdyVLy0zhLL+mEm+qaWu/bp51XFuNNz6xlQfUonn3QScEvJtCnm2Nze1Xe1
VhywxAYg9EVDsRaKxKV7WbTV4Z18jEQzpf0Im694szJjS/zyNrI7sCvRtKsDY1dm7irLu9sxfPVN
d6XqDCWdu5d4sCm5mKQHNvm40Ut1WVTdjUqBvmjjpppq8p/LQwzAp9WwmmIATbrrtBt3osWlVrY/
oqg5dDXf0s9uhgyCSepNj3ZCp8RURBrlmLQvQheETUK2b/FN7oI5eDa3FMwXT/9MlM2XuHYIMWwX
2ijGC0Daalh2OiE5AiLNusSP9k64VFzK2kIliRvP2jtogtzIL9fpgFJaT18KpFlUFmtysJrLyR8T
WKgZ64hTkuSTMwLBC2wsQbynVH645w3GCUqrZRP5PcLNpodNByiqHyMCItr4oU3ZJAplAQZJ9IQf
MVP3kSXCSrBvgsENNpCFkIxTwV4QwvCZnM2BGAexyYgFklpxD0YPjw6jfpLZPajzpSjYj7n6sKsz
lkIbalyMX7gjO0jFbwp7kBvWB+nJORnzrQvze7/K7rW6QUvhoXmysLTn32tpPJsJvsUszp+iYQfL
cOE64G5pHDy7wJG8ApM3kGIVbAObnxV71zqhVi3gABHY60bbzUNicMp7NbqX0hkxkfIl53kASPoG
fetGxHAPveCqD9vPuesPy6wdNx9PlyffH8N1DSYHgWzl6MDqlHXZjA4Tkll7y8phRiYXcyxIvEAl
ZI3Oqp3UJZd4Zh48tUmh/sHpFTEFWqWjj7WDEYaKT+hyQ/vH0NVNFqfU87MzM9HJ5chmhyno2NJG
VEefYyEOAl6vsm0/qm3bt3iiIMGnuHWppuTI6RZFGNyryrwOicUpjfM7hVMzPouq63CPqcIeHxxV
kZZp0dt0FPBwJCWK0xb9e685V/zvG4QCHPrkwvOnByb/VUC09hIk4pVeAUiWFB/Jpb1qmuouNonU
ks6ll5p0sGxgyR5BND3kzEVqZLyCtbf1k+w195uHNvD3cMUv1dgBUyBtqrNJSm8zqvk+QSE+BuK0
b5dj7hxECwYuZrpsx7lHmGgXZgWtNBhnp5M+vohs2hLXjOjbvTAITE4DHSH/q1nHCHM6DPjkehFS
Hj6UxX0lczTsFqYBvZle5qeZQwbD/zXESxk5Txyl4pSM5mIEnxXdV/CWIPeyE/nqEQr7V8cuYN4Q
cPSWhh9SqOmia8kmlayCCJwCVag6dZulGXWklVdgHA0QwgnxxkR+kEKAQL1JijeMVIBJddjcQweW
H2FE71tEGjTWoRhIMB3R/LtF44N3UDi0DTgU9B7dztnXOibKpPIX7YDHtouepriAvpHOInE8n6HH
B8xYwY/fwVPrpSM4oiv0bgzV+R39ab0M9dpOs7jLoB/SYzI/pU5yOfb6JjaIq/lffdTxEa0r4A3n
IB+3gQtJMYMvnFFjB5N40Tfamcs6uUt2OFehS0GOxnHu1+vSS7PIS6viuuJtHZCm52erYMjX8749
MsYvBonpE052cMNnLvPUrocqDSUptlqcw452PU6FrCBLmF4G2r4Q0NMUy0vT3LiBujQKni+//vjG
nv5Em0r+HGz6W7UBODXqFjiG2yqqMIBVB6gyL4Y3PudJ9dawhkB1Wn38ke9Tx/E+a9bHUutErewe
i3+muoDqT4LCNhqS4MIi5LBD44jZUhE0qleLqXEea9hMZMH1yaOUB4KwEcSM7BGqfm715XjMm3uN
harG7IrPNG3YkYbTRo1IG2wthzpB8oib2pcxojcKXR6muGnnFK5zMRHR7HtFc+FK3rceVxpZA9S2
Lzs4ukvelcswhC9F87YmlfixSjDGNTDhUiW2eWp+GlR5l2nZuPCoxCJoXgZNAE1YafHSJD+B2myP
63h2n5c10CQEgISE5RecPrMLOP5fIgl1wgaO9/FdPTlqGbOCVhCtaTSov47afvDISgtUuu3L4i0Z
CTimkuJNO/B1N6a1atplhN9xOlfIPDWA4AFRyKSga/12Mqg7bQwK00m3EKrfoonHp6b6ZUyal3TW
YAxVcQ/35/DxxZ5a/ek8oXjX53+9765/mnl0VcUIkiEfxiwhObiaC4VOa176q9zeR9K4TfLyMO9P
Pv7cUzPeT597fH6OJivpcltPMTYPG0lUPZyh+qY3jecq7/7Kdv4+/If/lt/99T78W9amd3mYNfU/
/lAnKtSkEDuIxDiWMisclcqbXhLoQSjTVmTRwzB0/TJEtu5TjTWrpCHGpfhhE+ZG92najHqAl13C
zKBuaPCgPa92F3a9Ff5rkkM/cpzhNvLFPazKIfUAnIoEkZ9mvPoOXqzaApbn2V8iNJIr00SWNxC7
V8MYDCLAOfb0qWlBmkzxI3Mj7F7IU+sg27GnxRaN26TGrU1y2/O7ucSRkU7sE7Y7dRPnuJFKjfOG
Af56wcmLgnHOXl/LDsRs1FhCqDt7xsbvbDLumpo0PYIhkVKtMrv/0k1WTwgcxx6jsTfIvW48x4fk
3AO/JNOEJbiBMRFf+CYM4VgM91YS7Od9c1mJZ8mOeKgZG0QqrPxgeLb8iRis5hDl7Q1xD8XKjbXL
IbZXPfjZUAt+aFM1ruyg2ZMx29zYVUBaFOZXEnrPLDGnXho1B1DTeOBtPRZ1JklRo7ssqKsXnK5y
8dyBo2h069ku7Esavs8NEWVnZnrz1OBVaDJwQ7i0io/HE+dLn9xCJggncW9MgPfIbj1zadQXJSTc
cE6HMuYWXB2qreNFRBqm3s0QRtHWj9LHqqWtWZi0fVNSO8zoR+YVn9HbE27VTTNaIr6ExQsvoQWo
DjZrlXRYgA0bGsTH7+AJp4CFxwKdh8l0Q63y6L3wtTFBU5nAPPLSNfopHO46Fe+hMm6slKsif4tw
dkx92gh/PdYCwvaUQpg95lTIfYyImmo2Xcss3GSPpOqh38LqtCG1ACcu/HYiPZKnTqw9RwCPLyBe
NhoBFIk+R0Pr5L6GXbD9+KLe60tHayK7fduYN1OS8s88Yn6a0ZQzyrQxRbIdiLgvKaqDUpOHJne6
i8oc1obyimWegg5PTeMQwFfgDJ9h7/XJBmmyeBPGHAOgVspAnpmHTgkxEG3TOpp3Ce5vhVl/sKfC
65hsCxlctWHyoiXlfZBjjLYtjMgNGScVHO/aHg7AH2+Dobm2aX0tOo+TZ1O7T/06DbK3JuZBQalH
5pa+jaQVuD0/os3kJaE1qH0s7ceZe6qfmEHRRiAVQOBGY+e4q6lHnu9QNkrRZ1cEKcX4/dqRacPT
9yQ/oxHh7g5THu76YK960AN5FE/XSofd0Aev+liatzTQ6G4nEIOEN+dztiWqN2N88SdelzH5Rj5k
tuqz5hY6KtwTkhVVQY0jc3hb7LDTlhFcVXI7edlGqOO2DB+YrABUZrm7TWJlkbabcZaSYp+bJOSI
gLrw3PmCmxLsAagB6UsoUHTdzDX13vApPjzXpQjQGiptpZcFylNNPEg7fM6QIS1EaxmLvmCvJDV5
Favvbs8U7ETtq2/rS89mN5N1W4Rsy9L5CrH0zff8/eDDfvIje+mL/H5eTzr3EzGYX+dNYZOI57qq
Dkbbvpr0+jp+3YWmQfefHyz05hCw5+/7bqeKhgZ5cAm1vlv6Yf/j2tPFjWI18K0o3lAtxJJelUSm
KPeeOGSOjxABmWI7mF9Fs52SmTs66l+zfPx+ZiycGgoI0oSOaIVD7XFXbaSZkNSNSLdDlCdgIcUC
vO9D6tfDhvMc9ydU952lEeI5z1/4bOLUOKMsObFpwSAo0Znb84p+XOAl7ros03mDpnIeX58UT44L
YrhTJfcGOelWjeVqwke6CGEtn3uLT8z+lEro6VDGZYd4XH3P6LG3fRpm27glRLLIoq2VwzBzAd0v
RYm9KseMdCXtR5t3YJ16AfDQeusVObnPQSM3ZhbdeG1p7sQ4RwB2CgghuVy6vevawbuGlrkkMOkQ
SoJD2Vts2NWwJ6yqv1axf/9lW1T/8z/59fe8IHjVD5qjX/7zkKf885/z3/mvP/Pr3/jnNclteZ3/
aD78U5u3/OYlfauP/9AvP5lP//vbLV+al19+scrQ1Yz37Vs1PrzVbdK8fwu2d/Of/L/9zX97e/8p
h7F4+8cfL688AmjE2J6/N3/8/VuzuXVWwbGj//efP+Hv354v4R9/XIdZ9lbnDQWtv37gT3/r7aVu
/vGHJtWflkQmikdUCXrrOmOkf3v/LeX+SbcPWY+kl0V5y+Gzsrxqgn/8Yak/qWUKbAPzcdi0XZam
Om/ff0v8Ods87XfPq43f0/7jX9/v7w3uX4/u9IaXj2GR+2kRxAniMjZdTqJ8P5RzRyu7oLJLsSPT
LzNdywOI9oXbVQCPrQ6T8VhL9vhO0Yg3bwimaFlIN0FfROE3cA9lhM7oB03e3n7VAyfXPlmeU8qn
vqia+oc/Wkn+Mrmi0147+ulz0DUi+UlMaBwwe5GyUkoJeBWMkasRmVkQEPRY2S7oId2u66cQY3G8
iuoiaCEANnTnA78yEBdJAia+20E7x8E7pm9eFkGX3MY4EWBC9GRirbtca/Cy6+3A6qlUmV+WWRga
RCMEY3Hrt6UnNk5CqXFjtp03LrgSP1zqbZJ91aXEGEZ3J3aowdkOvgEHZd6izHwr1DcJTdo3cxyg
gNS1Bkp7CPyUREK4mETd4LrCDx+2tXM1Jm3cBbdtZpnEE/XIxOuaT4tGvd4Fvk0lHMGsHRovbkCO
0q4kXhUHap3ooLb6OI5YH9O+2niB9WAR3bsgjaOEuZJjZb0QI8vWusq9+JtZ98wtmqWS4JrcijSE
YON6WDpptwBPS6cAexwNeOV9ydK6DtewYNmq1eSzwx8KjXFehAUkNboH+sJy3FHdtVPg9p9EL0vx
yB9UxasTDMEnX/XJd30aJiBbMQBpEgGrgk2Rbdn8KFs0X50gbinJKfqHqWrAS6FYOWSGHcwRIpm/
KiOXaOQWzDDhBf1g7lH1WfeZkwAcg4kNRKMw8ox409JzP7VEcfXrrCua4R6BRmIgoI6iCJvHqBv7
quJSqb2JOG7ZTpsWEBhqGMXdNNQk0obOaBK7VdaFsxyF2ZYLr45ymOltMMHpDLUuu1NJqckfttuL
GnLahPhkMTQxDMo0Vyme4bByfWQ5oR9ql6nviHGZsmGDIU23W8JAcjq3wYEy5zN1SNgl+TZ9abN1
SDR75REo7t/4RTua2yisU3PNbq/Wb4qiMx4ji1ipTR/bfXlNng82RW3wB/eJHBplbnFfSSJsmFEE
cAjfaeeAXx0MAa6KNoYr7fTtsDLHMlo5ZheCifW1z4WVjo8dO8kHo6oBzXkwMmpiEu50SMhXvAEk
MDS2fWsUOvWsoUnC14SwYQKJ6n7TZ2YAyrUPv5Wd42+QPNqXqS6LbV4jfFFYLTdmgf3F1bjNk3QQ
H056Vq2CpBGXVmWU13QidOjbmbjV4klbqlAbDknlmBs6avll6pbu1YCheaO8PgVY4Drgp610V9l+
/+iUPu2Exh7hlRscfFph7nTPt5/YDGLOYONt39STeLPSfnxp66S6sbTOosJB9E7fAVvKiFK8L7IO
YL1ZA3kk2vNe5n77rUsM0sr0UDwG0CpCoAhuAFlh4A/O4QT10Buf06wOt6KM4p0z8qrMwQhrQfTH
NpZgchepzLxtTW7DVlMcVCvN8a9IvQglAAgDqxMz5G01RdnXbLA4RLTKv3Ocyt2wyfJWlPqbdUgG
xGpCs7CtK7PeWm2R3SvB7BK6TXUtGIqbjjC3NaG/9l1nedqLGY4DPyovnrqwaO6wwbbrKtPGdcLO
4XaK/GTnRDqQ44CUN8ju1p2OKxJKSWClN7HUIK9Fkf4j1aOMI2Ra3xiDhKDr0Ih1KNSn5s6qJ+1Z
L6b6uuncpL7oxxFiih7ExV0gEnJkOo5540jmhylShENCEdveFaC7cxP1p9aJGkEAKD8z4jVvjWZ4
mJyyJQZLgP7GjQD3aiwIQ/VNSfRJrzZxik9M1raGxbmctVLtDE2yp+x7a5gRI0RnusUf/tjllXNT
DXZ9k5dBvvJ4PlszJE7DS+NhZxaNtrbiCHBbIMS+DI1hGye9TVqZOcCgBc/nFGMGYo1zh5fCwso8
2/1e9WSKxVMZXnFqHddpRdoonaBi08ucvm44g6Zdp7qRVWNi2CyCT16djNdBK4HmmUSElVCiN03E
5k2R4r5nn9XgmeQdA0hAMhqv0qYNLPc6SUf5JOs22gwysi+bYCivm7jTN+bUD/deqleEjGkuUzKa
YhKu83yj0IGQpmA49J0mE2i1NAkrxYGZm1Ox1lOKQRlCibXmG2hdMC0uDdLGbty58UbLtt0H1AwW
QWL364Z5czX4rljqeWdsJ6fzrltyWNajIHSFBUFuBt5owlsnb1MWBTJXS4+vm7EyX0lEq27sqCYK
xZ0ReTIHVKcHJKHTNF9qKbEuUvbDTotDaxWRBXTRRjC2hdvyxMex22FvIaYtRTiMbYaAP50GeNpG
6tl1U+dTXEnzVvPclp0tevle0aNJm8baexpSYV5vJtGGpIykYbUo6PmtS8TiPwJL9y+NcKZjkW/6
ICUnO91ujVXU19bS6AyAmCmlkHiSNNNHYgXSVEX7diKJOOra/lZqCSy3Nu1uiOIkisyLyFx2aY9h
UfY3EdvmVRYi4k/1ibQxjW4SQVbhsA19AVxvpvd3dVFfFyoJl6khsJvhFVsOyhPIASaGQ9tBweMU
NYHfdpJ5wdUB/dENT50uX6HIJZI56r2VMxnDhdsk4IgUoZmDwZuRWhksz5Qj2gBcmzp4VRFvQ93b
ycBXF5HeboI+nReQPr8cWe/odJHNPBQGozSl8ZVgubqIo4nTQW83xGV1OmtopSdX4di2Dxpetgs7
RdExkXS8a8awgTKGzgEACGjIimmmFkrbuqq2V8gTB2R/TruZ4vmoYY1YT/KqIFlX76xNlg8CTNzQ
wr/AGhzcd05S7BIpA0LdZQ0at8UJJLCZ31gJ4TnrGLmHS/277811Taapdz2EFkEfeugn7TqgB2Rv
B2PopysKslNyMZST0xwGa8Kyxf4St5FVFf01i3qSXwgjYBPnWCNMs7QkkWAdIUagQ5pV3Ug2C6l+
eKn1q5Yz4Dfi4nBs/m1a/n99Cvr/6nyDVebj8w07Qv4pivDXE8773/vXCUf+iXwRHRciM8MBP8MZ
/F8nHONPkDy2MGbh4d9HG2H/ifFUuK4zG3UUldj/OtoI/U9Kca6BLRwBsoMd9r9ztDFR8v96trGw
bWFb4Zs5YhZ9HCsHQmK8oYDV8Y4OQrhVffO1tcBtp6RNWRkiS8l7pLRu2tB1lrxlpMgPY3xhN4G+
rXDcLagtwcEc7+JKNJdKTbcKjNiOaM4XCF2UwI32jco+UzXdpn2couLu/f5Hl5vZFd5nRIZRTi4Z
Z3tyF2E1RsRGjv+Hu/NabhzItuwXoQPevJIAPSWVXEl6QZRNJLxPAF8/C6y+U9V1+07HRMzTvChI
iQYCwTTn7L0XCOh2iBJtvLPSNxBYu8w0CZufOj/UWy8HdEafu7d+tkiJdpMjzrYqCJ19GASBVHrd
fRSNWGPYGm83U5APF8Jwh28iAaDY+/aTW2K4aKWdhfT3wNAvyGB0+FgFaf3TULME01syPH2pHVyj
Cu7TbCQJXitLADaQZbU4v8tWhAgzMOnRy9jt5SRZ70GkOCGE+Ka1BsKPoree+96SaDLid2y38g66
bXLnxWyjeoMJzZvi+cJyX0Ut5JENi/WjXVhkJpRdDR4n1TRQxhSyA0+Qvz11NDSkx8E1XRI5VkKk
KJU/SUvrambFdQ56MhyzEfAnEKAqq/dFLNVDnixPaEYAA5Km8eTrX6exOo5Qjn60YMOWLn5X9qDT
RYTOoRnxsJ9TwDsNZThs+aiDaNfICXZ05pqvZezbIYLYZ6Mu533QtbxQheVUm71tFY/kojoj3S41
PSwrwrsmvmFfTRm8SRAFDiboC+MRBS5eGMOpFUl4thaG2duj5z65cyrUMXCiijg/+7HdoK5feWm8
YFo0Di7MIAtVTP9kDgBxW7UWHCDsnmAOtXvf4p/ULQMPlpucPV+Inerltxt0qV/JS3qi/vmD5nn2
x93bX2+Puz3k3929/SG2U2AHa3FpfSUN8SVMYGaKNh1IYf3rPW6vV9/+cru5FHawa4T7+Ndh/EJD
LcPnxqKv9fsofh+Kw1UNhLVhxbK+7/94eLfn3v5qZ5YR+TqJgrdn/P7D7a5IBUXb280/ju/XI7Xl
1XHzciPgcG/+eOAfN28PvL0NDXM2UcTyTGZBI9mv4IOsPzpiR1aoPD0wxXyjRDZu7BFu6Thn/ckJ
HHYPYnouC2hkY/bHD222swteYH6nAUsSud2Gwfq7SaG2tOK916j323Nuvx38Zd5YvrlEo0BEprrP
zOpV1JgmWf9W2nSHebwkGjuvqUIpEXApGbh+L9T/tcvtlpUU7DtimsO9OfXn3JtOKlDLsU1NFfWN
vkGpRfS4cXBZQF3YcloXbf0RONK82NtSsD4OKcB9prNl7W9/N8leOXjdeInRGZ5LDd4HCm2xG2tl
X4Rw7cvtVp+XpObj+QxGCKXs7WONC2sxU+ciSm3cxjrn8PfvvAQEzKC3J9owzoX+2Lc2SLCIZdZB
KuWCMESelCggvkaSVTt7Pe/LlMB6T2u/xfS/KYMU9nSLnrNzlu1CThIYGh51+6G7ufHrluUnKeC9
7A3PMTyJlJxAWCd7qwgIRwsIp1684YBKxDl3bIC7WW8ORUKkrSHoS9nltywmpZ2tYrErdaO+Fl72
Wta9u28bVew6JPObGbFCpA86Es6lmi4IvSbALYm/Dwr6YJDXLtX6Y0pN+npGG0TO+gizfWAfa6Er
VQXgseQueZDKdkMtxhCg0/w+Yng/IoNLLmQaJJdxSq0ThLStPjlGBEo99DuLmDuPFxwly1GAedXV
Kj9IHMovLPV1RdRpS1rSTpXactEgQ8IEapdLlxakENWrBJxf3X5PZlGzwRSQ7m53Yfrov/7wtbFP
2HgqKltHpfkJOAcKUlbDR1AGis5eVpv3pU0OfN0DX9NBxBg07bYjiv1LDGP0Iii0H0bWbE7/NNqE
BjBuXOZpMeBeAFwF1VOHTgBbq6wVF78mnH1tOa+3C6u1tGlHBCYpFH6cXxu7Kq5LNxI2bs8tewXu
2loHy96m0IiVqrj2QVuFyiNQlxrH1u1wJMhUfCKv76GlrBxVHrTfKhvHDbIGamrgnY5DNpMcq0HU
AEBk3HsIACvLyj9LDfecFaf3ppsYxEP65WlyUuLmEierTtO8lCc2V+VpjsGDiVaNu0XV7AN6i7D0
dH2M6vrqdLv165e/79+eiMMm+ecj/3r47a7Jx7MLrOH+9tae2cNUkZKokPWlfz/hj5f+dbMs8pcu
NpNd9ftIbu93e/ulKDi8VsWoElzZbP84iD8e35adsTXp2G6FbvT5Rmuo4t5++Bpf2t93MzMlA+Vf
f3f76zDayd62k5z9p6kZ5raNdXeHbfrOGpqI1vIUVXHKF879SpX1ax+LBnFw89VdvA9jIkuJHLA+
JBUs36fLG4Em0cR5hdbi8gWyIWqyEDTDKbX3GDBw9cVk0wO34xkmwbm9nUfTIutdl+fzsaiNz1Ry
ji71EtktBHIZZBQmBlBzr34kq+SQELnf42vfxCuqV2jJvYYEdCC2I3MsGdYVDj56xRtNuCpyRUFo
kY+6ojeW9FjkzoUMxP6QY2X04io0DOhvsG0WiqnHXKPGTBIp3WNevnIJVfOaOnKE+aZKIArsPr1d
4UVFW+hXz2yCbdN3z4YNdSP+nNDygdfr9ge3ohSpMNZS0fDvUixrWZbAbii0D5CaaDelAytg8slu
zkxaxEYRVh1JFP4oh8tQMNUyEGJvQk2HJBIwNmCIlvhY2G3BseInUUyUaZ0qPmZ9si5RKKjGzXRM
oHZuTUmmu9mwg7bEig7xrWPiIEhHeD9FRtORkrw0RAB08H6aYGpWDORnrH4EXefOtM0s75PG59DK
juR+j4jOIiP0OHUIwVJA3ImZzr/UYHaz2dnDue6QmHyXTpXsCv3JNYCuE414nTWLkkpBKLBAiuzG
wBjkTHbjHJCADIHyWBPzBMldC7bamD1jtqNQv6T1rl/cD7aH4pzobQdzuulYi7kPszMUlzJrP8pX
DzhhuNBMUxpInkIf3jo3zsJg8r4i6W8jc6rDjFbSvnap4gT0MpBAqdBUGouKSew9Hbvnmt5H2Yhs
oqvnq4eaUnYUD0F+NGaAWQqHJdVmIIqk//r952WJfyRDcPAq+B4eO3pdDu4xIBCYM2Zd21JMGwhd
y5hfEUXc9zLQQ4XnjcOcKFeQWw6NjGR0vX1JYMkE1MX76qdHYRauyKCfZzqfqvxSlbEMO51YF2fc
JjOdxwBAIYXl5FpSTaS8yezmToRakocdyBGFYBucLTkebdPFk2lYHxNhVp9c6uVtkrVXqbiWfDem
fmBUG6fnAvVr/R5N8FMxnLyRhgvxNSyfF4fY7xihimuvY3LwEiTaEDXYvbdpGkMAsPI9SSRIlXgg
CVeoMNNCI9m/hOgipkumPPABbrBPANRAntwZpngxGu/VTlu+UrEgwFK3DoMyDwSySKDjlD1K74po
vAkDkAirSLAyqntv5hgdXJolVititEi0FulwGMitARU5WDGrbDzswEQPYxqj53P6F9eSXyYXHsOU
Z0BrXdPa58NdY9mEXvUMK46EfFD68DpdNyeme3a8SNeCl6mzXtMMttJY52ihWjrONRHD5JQHC7wP
VmF7p7SsbVywB6QHYJ/T7N41sL80ZNdAIi+XbU1Yy2QT+t1Kku4D8RYPuX5U3fSm6JZEvurvEun5
l2Gq36G83zv4kqM+7xMckL15cKdA+zKhgtyVZO3HSwprfea4obtbW6cpZFQEiqo7GVyOyF4dgqIj
M0FgZtYJ4m60pLthnqPZSrV9gPJuhyeyRjchYC7H3XVd4lA23LpODpLNA+qERxYQnJuQGiSo6BCb
Fw61dl2cUBL+3GbauDP6Sgt7JR5jFGfnahiByXtcj5rrbynl6KFrkKZTCv+BTJdNOXkADr/4gtAX
l2YrMUts5VJTspACP2LoLOVLExJa3AZHX/9pxl58QEragpwSZGVnxBSUQ3pvjP3qLeHUmvjbOsDJ
swfAD0cQQw8sREvWaDUuaf/Vt6DZ2ZML9U1OH+xY6QSNoH7KZeWdJ5WxLu1iRGRrXkFccQVb47UF
ImzSLgg12+VVkYZfjQH9XeCOxz5YdGh06jFZvPeSpFVCnn1/U6wjXjeK6tQ36ZtRtqi34vzks35a
cCKz/gYArtl9wcCew0mlfO60Pq1Nzf4uhpO/xPFTx0nfiIcC4us5noW/ITf2Z0IJY2P2cjhY8J9U
4p4YqbDTBu9W28LMTNima/aHqbXpCWYcG2Ri8fPmvS2ZlOy+/1lLQVgXJ3rDuArpbN2OJqa6JiAf
GXLkc+v17CyK4sEiT3Ij9eJbvOoLsfpujJb858Yp0oOCNVz5PmIH55MIENlkQOnJhtzPRGVXgQHo
ciYjv+igGSNjvOMquFh+ca9L/5Hq5xXNjVDDVQ+nvFkJKSD02p4YI4YT3X4XZv4Kk5kSN0KSAJRB
mkNwQbqzL11FQ6V8rIESNw4p+STRku0G1Ulk/i41DHurvDiN5tL9sAvwJaSPHVKjg7yVfDNTRFWD
rXpYf/Icew1YzC6Q4Yi/OLO2anAfum5cxT8EkKREk0MmrncPtV/R3Gjcp9LXP2UlXz8tSYAml933
vBQHJXNgIpPzzaU4/GhrP3zcDUMngsepcbAasRtyJ2dvNcahdsa3NmVh4c8PyhSs/AvxpRy4vLQM
zwVSOpbIcCb6emPW9o7Tjp7aBC+11PKHaux3t6duwiAybdM6zoDz8PA4PucVda1cmHyImncIfC2m
iZOVoTsy7NZO9YW0BXxfLvjgKk3ePeng5sAgZyHVOplW+Qy/rE3FS10s3xNMtlFmz8NucP23xa2N
QwVjJDYXXDJ8rsj9toJtA2ya6aMvCV0rfAD3Hfy4ZHqUTQ8avvzmlkvYpnu/qXlVCCV6+dE36Lmd
XmNMhMEi0/Zu9FNixJNxAR6FO6Sx5+VujJEA61n1UVKjKfXscVblh+bUKQj4OpyJBt3T0HCoxIkX
WnjQxdYll5nh7LNbJmgjZXear3vfxQkauJv+yWsEzA0ygRWkmYBuDZ1hdAYOVAbXbXZYz3ZBFjN+
4JoPqkxGxDR8rkr66KPLFmhCtZ73dXA/+yRK5o51HgmZkPT4AIQFMWkGAcho0NJh18a0naf7Wf10
UGqTBKuVuCkye+cvtHOxHnweCDyk8m0/lYP+OqNM2/sJW/h0uBp5ZZ2FdXIsXR0/MpAEm8AllFe2
NpHW/tmcVHmGxlpsZrt5Czwm1cLxfmjo9IXJsAnMO9jUiaSR3kF6SAqg5Hl8VwW2up8LSh1aEG/d
ymb3mfjyaPtHu/b9gy+I4SOhcCGHWPWX9hPuVz2UMjXC3K8W1AL2ymbGA9OslJJ6cc+0B14ORLd8
1G4kltw6aip9kLaAUFkEExly65bdc/YVpY5NMaCKZp6ElMgXmka6uFcWHZ163HawxJ/kYP80Cx13
jhQOAxvJ3AzF4xaNW3dhXVdlxteERdMQT1lE7IGzSxsPVTab0t1G2tNyHYS1afj2E6TRUXfgX59T
0ioH7zMoZlbXZjFCCulYT1sXI8/CwnecU7W0ECgKJY+kJl91TbyUVQOcaPFhBKC2CD23eNec+akf
aSC7U6PTQWnfKYa7R7fbpj1tSpOcgkALHXORx94yX2E+nIkYDEKjtXyo8/c5CqTNjJrRTIZzkA5M
ippAx1HfjR2cR2i4LKydysbh0FxMGiZDGldYGwLIwgTnqApgoJOlXIfNw2gCGQnsAvuUyXQ19c+6
uLgGeVR0e4dtNy0ROlbOvqk5Wy8YdDpn+DntyeecINWlVPq5i7vI6NX6UbDDiR33zuuoBKo6vXcL
lCkLvWIChR8QO50dUoyNhMNhUXXlPIF5iu/NhJwmtycxDRlGiMvztQ7UY1bbrw2JmXxLgjEkpv0x
N5CfJvXsRDkwTEX/8iOnb4/pNB/DDFpGhWKF0sZ+ntSjTGMfakOCJ7LxzrQe3RDpapGeOn8/Z+ZO
t7ryOHim2mE0J16ldY6NMaZ3w1De5d0EV4TRoq5ndnNWbB06qvwJmGjzLRAN3ktVJFFtmasRlljz
JLNYSgs/CjTze+1qwLl7EiKB49zXLavkBQgueLN24uW8pD7TvgR9hoETn3rwOlK7/uwmfX2aLH/Z
ogjFtlJ+t/KnYY3WtoTw972fPUqzltHcen5UMDmEtfhR1IO6NGKg9TrQWq2nUMdLQzCFz+arzbHv
GSVImaksdlVJBCKSfQ0FJauitYTVH3zq5BG7HjDhrIltjMWbxg36aMAlDBACQi9DR9yM2XZMwCja
8MY8+5ql/gjxrKC9PqlnvHIPRBX423iGFJ8H2rMXiC50dZrkWXeskMMEC6iZqT+qtDgsyXz2K0wQ
qBYKplbzsuTY6rTOHrZz16L5VSYJJjYlUuEv3p5t5dHuxc9YH/ODhHzGSI4zuiQ9UPdYbthLcGqG
hbhXlzF4ZC6kvZpNW6K78TZWmAi6zjx1CZueAg3wuRjbI70G2hQ6+jHhwQ4DJN3M6TN5pJDpm/5x
8oCOihHHRje41OIMtFoc6+j5YDZipvfBO5FuVZJ7MLMILjF5QsLSDQvqjAmVSBC8FXnSLqJZ1UyB
ddogdYq3Y4DuZGC2bHK4Ob7h/PB0U55h2r/L9OAjI2Kys1P0Rs5Hn1eMH4SnGViDNtLzADfVqMYB
zvfKU4Da5zv8OxRhutTezih1dDsPtpwxtjYWlLdFHcbJfW7jUguNwSOqtNfNncPQj5jnXYiJpUrp
v4q4HTjHADjNAEW9RUbKRi8RWQ01Oe5d8qk2FhzdkCUnnTbx0nxYlKyN7hWraQM/qKuui9RmPqK3
bMbeLlrta0uRwtAni7p300TsSDzyq/0CtruGn5lvC5i+EhG31eD6zjKy/xfxiui6CIsEYBrfIbkx
LfWlqrtil+iYJJs7kfbi2iZl9SDzrNktrM2jsn0tiZBlPqGQ42Fa7+0GfonO/DGVxiYrUj9sFj3e
j6p4Bo5NgFXPstTUy88dlBU4BGa0ZMt3toKLY+oRFuFrPeefEj4xatwp8/yDpVhC9zo1CIjfmyFw
P9lN+jOb7PuxGEnTU17kubQ8jL5eQr6VyMoFfL8vHUlpe61xkWsjCAgXy2239iyfc3ZmR9KmHofF
PJXetJe+eSXMIN3T/6tZybNXla8UjYodzclXqqLVxrb7x379klKPDGf2i6R/2CfVCwl3YZN9XcZ2
vdRsXBxqpk1nxcFO5qCoBsCgKEzQZi0HgBFrco1HIEXPlUkQu7HXPbVTqf2qXOFwhXbsypLl54K2
Leo1VBaNr2+bb7EY9xaBv/6IlExM351lmPbJrJ1av3mLJzQzZVUH8BAD6ldx8LMYvAnnkfOxWLlx
YNokcz/v5i1dlnsuiz4qSAPe+MSLEX4kAAGvs6M/awiSgmATNF/zTlxav362Rl3u5IqhH2qDUnT2
SdftZ5VPXF4dpL8l9z43ZkYTEkkEJuXI0wV74OWrYWPAnRrCjNoAarPDVlG0K4tHL6PcdtPLnEBM
g5m0Vaq6r7lE+F4HHpFzIqF6nL+1llVHSW1YWybbbgOeBEhIDC+zKYPgUAy1vtGL+CQ80hFaj6W1
jmbB/o5I57nNh/scLdymyqYvpV/j4Jr9JnKtrZf23ZXyZKiJLj9oxdPYfQWwo86NZX0UPazfid6r
IaHjWXqnH93pO2vM9AkPTRE6w3he/OqIcoQqYB2wKVdAqNIocxw2bRJBjaAKhj157Nau6I8Fazd+
C+fOBPljNV1H5aV8MAMaz4mtzWHS4kEwGLFrf/TvAqsyDk7Kv5/r1nf8F+WOvPfvfUYLHH1vHALz
ock4xDSuWF4SbgC6e9IGkFAMaKHWw6FzwZW3S1Xs0BZedbBIR4QgtFCVD+BD7PkCbYxUDSdUMfKo
JeA6pS0RYkkujWZ+mfsuRvxp5Lu59Y+9bNKTPQLmK2x6UJXf7JOBI66cxdmMpSEvtnYlNpmuSlvc
22l3mUuKh62XVXuP0vEJBTGXo/W5ipUTTaVD/wGtlmT56uS0xwfN3vaaetCk4R34xlA16DMkoylz
pmqhWSl8mF0B+DA11IYosn5fGcFDn+vv8CjGrZFUO6wewcVyX3IJuyjv1u1R6gMs14eQ8Wlf6OUX
dlbXRT+ai+bfqya4m+Y6piyoffQ1tbCRSgEJPohqrby7am5CuEOQNtHsuASRJzpk1fJuLL/LGSiJ
o44IFXv+p2DrjYPJdGJ/w9RXhEn1ZOUPaph1iuQa69lY9FGteV5E1ky8bZy5BAWn2Zr26FsHNFDs
QxE2sQiEET6h1dH1B59q6b7UgpILSrGoz62rtN1nz2v3jt8P+3bOSXQZiU9uZK4fBqzxAWzfmHLn
OBALZNXGp9Kfz06K2KaevPEo8+lq+k0Z1lhSQ0dWW12vqUaPLNEnGVkSNkxmfqE3ZW68IxK1CYkd
pEYjg2HaKLJipf61TQLxyNj800tiiigBjf40NcddzkYpao2jRFr+IIvqUuEuy3pRXspBnLp4ZW0u
WXswrfGBzn9HFwfxNImcrBpiKPWgE+Lj2GR8F8vgqk/j56ThpC19xgnOBp+YkAmkaZ+8shKxyDhA
cKHr26TJ5XHpKKnOJEB6HXGX9vjmze5e00f1IDs7h0aA2nDWoQ4iFoOl2nrDvvKT5aQ0QRlhFAOG
1GGVT01fPK4EGhKHXk9Gro8OvYOdE8dpXhxLYUeeq5dh7RP1WlOehk6WJ6dQNB5/37/datc///7d
7Sm+IPqVuESec7t/u/XXYyRd7O3iSJhE6yuUCIMXsuZR2Wm++fTHy/x613/7kj45kRud4N7w14Nu
78NsSBP695v/eqaXlue+giZCw5c9ZRwfxswXLHjXf/H38f16nZLsQlKWg90fL9u2w5k9k9z//cq3
+78eePtPOt/5kigAJreXTig9cSr+97v8fqvbibvdTYoSpGsJy+F29/cZJeYVMK5lwOfQXuLRodgQ
UKuE6/eRk2QRJrpbhYhrWop3MN3GXGPnMjJjTqbJTjJj0jUNIyxGNsWsmT/dYXnSQ38yg2MKCN3V
4XYKMIOs2IaXnBEuRU1qG+IbW35STisQ40yxKkrdmWG+IGoioH1v9vBZBpIwZxTKblm+4HcjCgg9
i4O+eETEXOoITBCcgh250/W1ZTJ7IEM0r4RKcDHK+Tw26be1hdHO2rpWqK+1tZBltpJNG4ewarhx
aEnIJIJBsNNKDXA2cRf5QtSWhUKPNPseYDvziSqgNFkMqKmHQsByJFe9ErA8a2/LF7ZcgnuiuKi5
Eom3VM65gWiBjYq8QAuIrXT3A714iKoJYj/8dK6LhLqGtqP64uvScnorWlxkGEVCn0oqht1LX5pE
fGW0azwu2o2VT0cmtgNp6nsKaQCCXYJFqOUR1PqGTocMSHO6IM3ZWtRsNyQH51tHtntyslWUJNbO
6eZ3ZDnsHPodukRw7Fq6syeiQqRqaZnb9WuRu98rZRFY1Mzfcer1bBBtBm6rGjepYA40hr6IxuUt
EeZzlbO8rRnJsAPWEAY/DzpV0GkhO8FYtcFy22rSOajV+VAaKeSGlgZ6KhcorIG/b/Sa18vOcSyN
sJ2pDNhWma/MxxJXH9uNwTOMY6+IYFy04a1RJgRQO3tWMesKF2sjzZ73JYczUBYe7aj26xyKAdYr
k1pE2Lu/60s01dJVF681Q2k7Tw0lzmbCLW56dOVRf94xjEXBhHjB6TUN3TKplG4TnPQl/lR3K84Y
CGM0de4r9Nft5MPmLvGb7noospgXQ2yWCy7M6r5fglfcIycnI2lgkg/LTNfSToZ3fRpctK45kI7e
83Y3zRPBD90vI9q/+ND+tOebqBP/NCvRx3VNUk9AVREVghhlNdz94dhNYgSgcqA4Nc80XYpRC05e
RmdBGvlDrqPukHb87NSNFUH/g4rcJ/HOF1SFi6Eytpp1RIK/p4di4KsQw9kotOCTPc2bKfGK+4wL
ofK6J4aC/5jDt7qo/nBZ3Q7cJVmN1qpjudT9//XAF1m27kyN9kgjODtqLjE1JeW8zeTRORvSntJg
Ci1ekkzopIk8zVZQ/YeTd3Pe/nUM1D9cMmOQQvqs8v71GGQjU3ciiwzsST/f17l5zIw0ObLyM7YB
uZaHCi/oLmZ3oDUsGQb95N4vSVm//yEh/acF7c8P0frLcbaeC6Si9uoN1pH2/h24klXzbLeZJ45D
HePI8Vv7OPS053UGQdWlb+Miqn2Vu8+GL5qrnyHxlxRbxto+1uRtXMegby4s6EHs+uoqEMwwX+XM
6EaiIlswTKMINa7xSmGwnZPfK/TbWgeU26Mf3mr0pMs8rsB/GF9cfxwPUwUZPiDX8vZDrrf6fHn7
P//b/+baXS12JPfg6Nb/e5zfoJOk2I+JOLqGWWwV5KEoDbKZmE/Qgo65xYDcXkZgNPY8LgfHrI/F
VNLfz6HHN9OlLMR4KHRlHwynGI8x0YmbUWDraDGK73PwIgeSIJ6GuLJ2tyP/fy18/v/Q/un8J/tn
hymz/VsbvT7pv7TRwT/0AHcgFIt15PotjHb+4RE6QDr0ykj7L9On/g/XIAVTx41JtCmq6d/KaBfR
tA21hwfo/hqW/H+njDb/Go9wZHu4W3VM0UhHLdrC/zoWtIabNkMjkpPZD1vfFtSGyn6fYZM/5YnZ
n+Ysd/bE0IF/597tB8qnqNX19AAcqD6OxndH1tXp9sOv5m5hGua+zm5/S6TXXSYJHbYTCl597h6Q
kX30OgDOQJTtxaAhnFjFD5ekTcHQeNUblvUjBft57Q+0aBZ5enqhIhGKyQxHdzDu46IhqNEVDamg
Cbp/BWSSTV5E0FC28YflaZwNWuzLch4Gds9u5gZHIMSUQYkWRekSIi1uNh0JVCH1e3Rk5pTdZ1nk
Ku+0dmg+69OpbGaFpQ/SfcaTy/gr/kGX3OT4shAYyNZ853aU9tylQVND339r+nMZIiMn82uY1Ml0
YrqmcT2Sr47JqRfkFyXHsSULSZG6vPUbtTM1GVAVyLayi/tdHmA7HMW0N8z4fhIJPNGMGaHFBDLV
+g/LfA46A5MIQbYRftMM1hbtICZJjYhCWn2V3YgoX4ux9fhCORAReOy0kW/Ou6E61xaC71SkP93U
e8wQjx57NAxytLOotzz00+LBJ8SyNwCK6259EhnSVBtRjGEO494nys1fIMhSfZYRzIFVPnCz0tah
O6v4qmLWM4kp4oiWy4OneQZbb4y3QdahAqGFLo0VOphxxN7C+cji7Hkp02EjDTWe2LKciuoxNYbl
S2fupkb9mAIZH0mYZOvo9hix2jzEEUuToMqfHBVgP8ZmWJVYf5qe2kogEn3DoD1Fixf3rLzSGFNR
O24kWUEYkvITLOnZL5MD+esIFD37OSCp8xQTqGiP/nX1gWGl884eZr6zcKwfRG5QGUN3GSqDj1dz
tAc5cpjsHOjT7Ced/67NqeV65O+AOfAobWcjSibbKwEe0AhcRDkT0jPLKGuNTwu0LzqqZvLsa2R5
zmW3NRvQfk2uszTre+1eNzmZJCsdKUW8k0JOkwDH+DZfqw+GS87FjLaoG0OWREiXtbzaj82UnMqO
WkL+aU7ygCPQ5/uF/g0qCueFSgZHbzpESKtiW1m6CEcK9sCqtr1ltY9kTlh8aAR793zPfOR/R5r9
82ONmXDw7e95bBQfxGt3jXMe7OJkz/RUDLTMtrGwvfefxVK+G+VggKCX9iGRMfaG6lHUs9xVdncI
rFJHNg+aAwYAxd95z4Km2Dk0VvZ4CQNf8eklGihdfUQglVTUWmZzZ9ABGyVebBg0d1XBl6fBp9DP
nbZX1XZs98MiHqzJ3ZE+snPtgd0ttSGWxWujw0z0fY/ooPZM2gWrz7fWKVe7Gd1VFsJ1XlDasJet
aQVHJ0+yq2nIe5RcgOa2Ulrqrphf+k5b9k7dQqDwD2ahiSeLh19TP2XT5b97o3/Ea92EhkYAdmE/
TAUXMm6z8VybzledPp9cqnrvdnzGF1lD2ZDc3sDeDY5CvkiFxGAglHwniu5TbFD8d5etEKxZEJT0
W70cy21OXitZ1lQuCueBZcByP3bdG4Dxz6mdoam2qzlaugaMU+zvECKGtO6/ohegRu/mO4TPkSmW
ORK4uLA0618A3G5oBcSFxNvNRi6iMv8zyaE+YOqOszm+MxGSbBQtIUpIbAvaibS2egaPaOpIymPU
QiSrwwLqiEIZygYTIa2WHt31NvcUcjR5cBa2dHZOQPji3lsyrund1XWUDd1Xu6CNXgXBD9nYb0OT
tkezRLhP8+vemC25TaalCRNTr/eWatfieBqWDG3hLN1jQskbC+r8ZbZnCq71cohHrzvoRTVGqP+v
lrDOVGAsZiJU1ZIiWlOqfudnxclsUXiBs3pocZqAZks9vdqT4YjtfWZXVIv5jh1av7x6E5tWkugx
FCz+dzWjWDGZInCKXBLVPDSeaA5El3xvRvktLf30HI9UmyutHHfJ/NnrMz9qZx+JhT9xo4/p1S5f
WtnyfWkpU3QGkrWactKa4eRsgG2pQ6arn/NUVZGR2VfVBfNO9nqYp1OzHcsFatfUNkemlk+6/dRU
lfPdU6+uzN/g2WZPhGo5SOqYNW3UDdtcVz/6oBg/len4SLOWcNqAzUxpBeduYadsG/qHbC/sOK5o
Hk46iZsTO+l2KpBlxcbJcMUWwla9yWMRhOQ4/C/2zmxJTmRb00/ENnDm25iDyFlSKjNvMCklMc8z
T38+96yqUMtqt/W57xvMISKAANxZvtY/6Bu/5ir14/he2F+jIoo+6XEJC7xjVCnuFh/sm74uBqlN
/dnsHgezzfdOEhabxB9qmKeY1PjfDW8F+QRtJvKA4iywr/WqyO5EjLRXgopDT07x4BoSZRV1dL/G
2EdV86Yt8JvMXDjo+k3hQWe2vSVMN/exM3+hmPGSQLxHXIHp9ARMkOfjrcLlc4//3GvPZFHKQzrA
cN1p2+fpAcmzg2vOJZ3fQRbIQGzZiJE6WxAC2QI/ejFdeMe2o/0gKQqexda7fYvIwg7T5nELMqRB
8ZvM+BSFye3k53t7Gs/Qfs2HypiKc1RyW92GImAps+mpm+0ciE1O1o2BbUEMRRG03GS1zdyTYCNv
ZBG0o4DFu/bebuLAq9se6bgqDnSRMwkzMRiL/PoGBEOzSVCRQ++t3GagUQ9upT+TdXgxEwpbS1fu
dZOiI3K1DpUJ8z1exh017zutq6nFiOxY1ka+FUCFwQ+6Z3fQnpjmPEw8RvidXwC+0o2TTnv3MQKy
Ju2zr6f30F0jAPX9nQ69pV/7wE+SBYlZTzI51pespvNaAqhUFKVkhcvuhbeOfSiha+xmfKlJLMF6
aPUV7Qy8cgfTAMmpewjn4i7UQVUmxVoGGsTujY4Oa9nn00FHhekwOrKY3r2FaEJt28VNgtY2fiY9
cUYIcTXVmvRou9GhoaxBVdnTzzaM3z2GnQAlpb6qtDd4MPQVZLqdf5mp8Mr8g7F1hR7eURlZ970P
Odh11+wG4jjwDmKFbfyiGeYLZ7lskatjrDa06Lmzofi7/tGCQn0cRoLIFqP32tXjfVbYaUD3kqns
Cb3Laj3r0Fy2gHHAcxeU4CfPvLGgpSFEmfAWrCON8n9GRDqJ7LGqBVkTMl664x+QOTpgAxoRhzoA
1qjRd4Z96kbTYG5n3KV+Ii76HOa7ybZ+tJ6Peyww0tUmYhlsnFRdsa8mPd0sjp7tYD4E2lhAJp4G
48zLmyfD7HeNIAeO6n5JaHai+hZffHNFc2RoCGA08TPKqAwWBhg4Kq3It0kKcjadG+Q4oxK773Sy
lkMN3YZ3Tryb4WLsTQCOEITX/VJ1VA/l0Jm7/kbTu3uztt5mwbOSWO0FubsUvJb9VnrQLBb4Qp9J
ius7gaIB5EdWG6o+mzGlN8JD4g3i+w/pQHC62DaOVk28Q/Gg3KZ59UlvrRJIfLLeTLocv3Pf29ZW
PR5dp0WJY6qeGtMmLZvBNx7H5hlxqWB2atjMSFUTHHew4jAuSHsCdtuOu+3S7JrmUdOnepeXbnyw
s9XcJExTOqdJL07pPhjMMbah1lLX4JYXKSN3gS0zD2H1PDaFc7uGyb1ZrF9rzep4CWvWxZh2kdg1
0uTBm2BXuY6tUSNEYgpN+I0PuQH2U/Z9TmFd5zGYU2dGBiP3xcUyeueGQOTeR7Rib/iFs3N8HM6H
nJLa0Nw6Cai6rrmJ0P7eZ515JK3C/MMFR4ucyFcA4ETV0EPRhyIo0KtPsLRDbFlNwHagwXpo3zdT
tsLzznDKdtk5VXukcJ9mMbwiOngWsfu6VBWJUdSvt0MFwLrC0SAFmIAqPjwCPzUPYx1T9k5izvS2
1Vay0AZ/xFuLrR2tPGZdt1+jN+A8S9CiixAyg2Hi8NJ6VnrsBK9V0Y9Hhsb3pC2sx9woLi0sfexx
qrPZz8UWVUYnsOz6hBQ1tIljHI3vNpqgt+Abh20Yp5sUXs8nLHB+IKPTwIpNetD9TyOQ0OfYdopj
Ev/otFk/DE0736xreqFuexFLsFpzg+zHq0/OhGTWvQ5V/hamHahPDd5sgipn247etllfRu7atyUF
KjZn5a9or6fjLfd82Tq6Aa6iAf/Tu/Tp2MN3ZxTigDZ+Qm70QEafR8k+u/oEEr8V0bl1EoT7hgid
hJAqVeS9C4eS4qQJEqQOI2Mzdl+iGgaEXaOGQieNy9bHYo3naPWf3Hi4KSMNodNm5T3geufKMpaj
5XVPmg6j2J99CwdIe1+l1T5JtfKHSJOtMxp07bppiHBL0CMFPZk58D6aMmqVM/y85L7tRf65hx62
GWz+f21obWDi1b7VRAg9xbT3bakTK3NdtoLevVtJX4P6Mqpj5gJYW7r72iHJlADVYrofHXUdMmA2
A6oqeK0uVX8Pof/VrIuHWRfDzQiA+JCInni2s7Y5hmoEVl2J7ERJdzRWygDgq+NueRSjOW2hITwX
bmsdHCb3M6yDQ2ujallSgpzH2jmQ3Z6PQxHBu3HEV+jH2T4Op+ms5WLa+AY6+15OPy1+peBK4jZN
bo1xvBdMtokyM41Eq+jOYzh+9jPDubRWv+7iTFa/TTROiAtuSjERjOFtRzEgJLSsotu67n4CA3P2
AJ32IOTBI3KxUxPToMwz9B0yJ+XOx1/ttknj7Ty1z8gGJXufceAwW455MPTRuAUW0fZUHXHWxVxE
ovpz19qTqN0kXfK1ddoEDjZIaE0Xn+Ie/kU3ugEVHphDrkusoxFiuVq3iTg3btv4s0uML90cWWc3
2phtdNFDnPn6mikM9tObDu3MfGQwqf0BGo3Iniz0woW1NIcJMaI9OQgIrCEIE/yGqouedQEoPpAQ
mc7kvDIa4MZUmutebBy7/CKq5Ocq2F1hIpEKTQIRcEoQXvpNCDsl49DfRBSZNmhENKApAGog3WDd
IZRuMBydnMV1kL+rt42roF78hTKiTF83+leH/EBcRwT3Sw0lob3XvM8Jyki4QnigyIzhoXSECBpd
EwHjlFts1Dr+x2agWmpRA1YcSlDxTgceWnts2gq4gRbDvpKLxm6MoJILtcrgbWx1MeVb+HEiqOUi
zieL11Eb3zmOkx6FFYOjzf0HuD/hWR2tk6egFjUYjABnt+tJ6L2OlXUuUNB2w5XPWKjWv62iybip
Sq07u/LcdHS3gs79VumlcVYravMswC1mY/tTbw3q7qDLwFmuBE7yZFXLHJP7nDD/gBQgCtxqm0bR
l8c+OqOLJoIiGgAmyZaZltbWEEa2tYbUC4AyjLL65qKUEj/0PVxMtxfWbtH0HjhauW8YeIJKLlTL
Jz/30UJto1bf6AkAxF60UIqcCTwO0WwfkDPpA7NDdHjUqwlZ2lGqtkugiCl/N88dE1BuE2hKBBbQ
5a/KZgxWgJ8fixncHE6I/2wceaPwlFAiYa77oLXZFIS6OxJG0kKPevpoqW0l0fqpBLTlzOEU9I7x
1yLXRghyXvJ5RjUHBSXjKUJrDUrQXMFIpzJfDyPe8XNbB9eFket1QJBdB2APp52nRx1gWyc5G36z
8Xstq08Lr+cgH/ImcInReaDBTVmt1nCHwGkSeAFLlKtaphs7SroSYUeGMC2cKcjoiWfDeaUINQU6
aPhjEyc3s1lNwSgXartXZeAtM/RMIdlhUVX1pYyAl2EMfFCyQZP7AHC0rIcGWLwa6e1ktUOQzTYS
knWS4uDneljqTdO67aK6D66LHD54kCF3dajm8lFt5/hp4PtwAdcJ6VDD7ALKkV2AQUtMFm8ycUkw
6mNUuYGJpAbkghiOSOf0wXVRyoN2Vg+OT218MOUeDMAYQSJ32MizGBaMWcj/sd5qywD8zcU5p60+
VzbPHaIuECuhc0Quw6Q7gQ7VmSaVJcJVXoQdQNw/+6CRqYqiGhQb1tuIMuAmzSbyIqvzLhqys25q
nqdMuw1hEXqtG1Nel5jxrC+Rqc+Qpq4akC52+Oq52LXE7XHUR/swpManxvS/LkU5oRx10JI0PlYN
uPUFgQzLaPrbuLcQk3CcH6n2CQGTZj8jLbp1bO95saMbM7Xyw0C0DpFk8g/FguzknB89+nExkqVD
m+ou1xD9RmJIl/QYGEZMGk6phSC04wWaKNJ9ZebPkUdp3OrJokJT6gdfgpewqbDa/FNVeyaw7f4X
Id1wHmyiUi17TqRUv5MyXoKazRd7Z+GRvXVkupyK5Aa60ohoojvcpxW7RaIWVYoIgvgM+aBAbPCA
q56zyacRLw6MvAfzR48vB1ht5hMOEJVUaK+WznNRLY5L1yq3ZjiHu3ECD+/4DtrEz13hrju7dbSN
nzPhEl69GZxMO1STe+78lCpcCh44QxLu1i3bc5aOaOWPt2NbLUGDtcoWqoEJ8KoZHroBHKFmfmmg
blQDwTKePl8rKCgaAkMIe8lZZjkeDdQZUF6A1WaX++oV/cIe3z73kAdF2X5N7HyA9+SQ29DEmRL7
62DyVnXxk9tX5SzO0fSc9lP7mUzWxhET9T8w8n6OzlKD1d4c2e4OzZaD7fJ+a3xj3rvG8DLaHuFe
QwKqd75RsMm/O+PwCvQT4pMbf+9XN9nUq+YDVuBmaNEARmoqv3PBsf9J917ugtjEZd01K8TXxQ9w
p58S4BWS6RZF4cMaustuHsh7+oZ97H0SIKQlNrMzJ8cW7F9WWB4jOBjxIa38Pen3+3I6hTpcZ3sM
9aNZuUioWFO6baMW/N8c/YSEYm9MAnJqCzK7Nj6uDRBSQ2QAgAdmdnrt4oyS3yxW2uzMzv/CDGHe
oAxVTVLoPeneyBW8TTMiYJGUjoKVxGTJ5FWCd9sDSD1k9epOP5ke1ZAl/jK2FN47aBiAyhAY68r4
UhgP7dMq+OMZBVtC8NfV9PoDQm0GE9KRRGgDAaqabk0zS/e2AFvS3tK1eLps6y5dikF6wL1aiMic
yuEJQzYERM35WTcK6xCN0hJmyHearePb4vKYdWlM5iIl8Km0QxyXrxE3hnm4vaui2DqkoKe3AzPG
zkvPbdmA0V/QnwLgTBGqCD+vC2cawkI9GC7yP4Yd39K5NrKUgVdjv7e8Jd+OhXtGGaAGvgbExUXo
7Ml6qAHz70wEf2RqKyYXYwZ6432TZKibsBpLpuf2fY3TycZOQ2hkpPoWCB+gaN4Wy9OCsLYx6MNY
LMIABZ618WjgtgVl9I3EdonxD6SlqT7XnhFdGFsB6/ZHgrh93PbOXpuZ2sWwsXYx2LyBd+/RBnop
6WGfYworTE1+QIhONmGMJMc4A/Pk7QUh2HQOXq6921YBzHTUf7UTgoDrbDxXybQeYiF1aaziszNB
IkSghExBmA17F5l9JItnfbuM5J8B2zNmSUoSiW5sRYr6ftYg4SxBHTtfpqwXD/qpa/ZdxZMXAik+
V1UXoRTvfCu76ks557vM7WH5N8ClI685NbZV4pdlj7sEbxY0MH281aIUt3Vvb0a8TmGNvHpDPB68
frkRpn3HgCUA3jC5EebAsUlNMrm8i/Nne5RKfW3zLNY0DDQTXpcfgQ40kvV5Gr1q14cwWnEfPLfC
uasWkxStQOKnXU65hKcm/nNWJ63UVxJHA+Am+ZDiuCzJ7ZhFwJkJPy1k5tx4+R4h5XhMoSJt8tH5
TOD5VceOnjTWfEQUbgqquAWQiFdPXkS3SdJ2e93/OoRLiupUDl96np4x7iab7Ab6ZDIZqX3j6C7u
J1RiUJHUj5ZYwJVTj2HCZ9dMlatvVT5+bagcSH0UMF7jt6SaBPNa4wnST0l2REMzLWy3RRVNN6M+
3HdF/pNkoDU68MAB7I2W1LIIyeN2SFueU7lNfaAWiQQUFlLeAuXJZ/Ka0BpWohS1aBqC04FB1yti
0mILdMfEse6mBe6B3z4VBfKiINKRSAnyEX6CUxEzqAXKNMNHawn7UMI3Eih2oYF0A1xKzCFqQWll
0MbLElrREcTd1oPAMOAGsE/ISVKms8Id5U+0XSn5RVa1Bq7Vzac8zG6LnBeP79co4/Ma91PDM7bl
1M5BnVvnTNcXIvxkDmZ/ApNH4naXV8SvvCQ7IhSCWAdirUi76qy2NwCwjqjxMqn3HhvS9/t1oDyZ
ZE9T2DvwjwoMkqAzB1LbvreToBYDmcICaS7kItOz6xEIOV0DuaS3p32pVeUGDGq9X/S8uJirl19W
+MIXK5rIiDC9ipYEuZvJ6X2Ia3CMkSCm74kuBd9C2IkfRxOollpMac6USjWBzFYBcGa0Vi9Y/eZY
bSCXlKfGz3qw6mDx6NsI69fMrJJhT7bsR6Sj2oENbhPYFcIeapWpHu4lWn9ql4n8h7xlbpj8dbfc
cZ2OEO9vmtltdh5cE+x9Uly7XHchYZ/A+mDyt03koay5JHcelZuVywHQ8FEvEu1oWljXpKENe4Aw
8LowS0LFTiSkclVTfbJAwAzReD8hclFc4h6Q6Vgmd2Vcv2ZKckVHOHCbJe2tVk7u4bdtvdPdjqhy
0FGZ+TlrHx1mMVJQ5ek25E9Vi3p0fx7K5yl1zICR0wyKMaInZBtN4hksP0FaQS5QIqmDdbUyvOLD
fuebBbkZOYvwa+YTqqUWdjoL2BsV4klTl1zEqB3Tkjw1fFZzY5LPC7TuCH0+ChL8RDeOObvw7RuP
bLMM6y3kTzbCbXnGZKivFm4y+AeBXgrqAyLoE+9ntZAl5bV+dinND2ZMGE4IVyY8O5UMw92oc5m2
zKQNJKaDgl2CgEGHBs1QI7xqOOhoihKWynWB709+MiKmsCVKLZuFH+/hA/1CCLwOtDRmKiMX/j8t
s/HtrenyjCKY5x3mZLjLzPBvtAjKLnnm1KfdAu9d307AXk69Y21HOUcs5GzRhyuJIB55XHUjIqll
k68LaI6udR1ojOTZY4I0iviE5HUFacdrSzCnIHh7SkAkKItZO662XQRRupJP9Wu8yiRAGIuo8Tgs
FixrQNNFHT6Fvl8e1HFwnY7oW0q+B1VK6xCa02PvrZRzXHSVC5Bhpm31nOxowaqDWKImQhqyDmNW
vSjKPtBToC6JTdwKqW2bwoAJ5As+QNQfQR65asHoP8I1OPdykjeyaReaOkoAq8VAacq5oB83yHVb
AzOQDpWmPqbw5I0khc3huyOWp3RNu4OQs1CkEusA+QmkCdT6jNL3MWkTrsVYDRc3b5JzTVpBQXDm
co5hBMhTrOTz2cKQghWFaYk8ubh5gXfUntWZgvhjQmSK/tbtuIUjEj6UUdTzjMjp2viHiINU+oLI
i3NSu8QRjEdJNdVCz6CAyGNTqmrgmrEQ3cyJXtdH5IK3eIE9akP2FkdIr09IYnXjwmMm5NPFE2Ks
23iFRD7LwUVuay2n2bhUIXbqH1vuAJpZXYdU615W6Nq7dEYXRV6e+KYEjBO4+eAEfddtqwntsI/O
KK/CuDSwQhdpviOn5W3hfQ+B4+cyPdI1S3R0ZCpFroU4rY5zMe7dNayCkPLh1opDPMncka4iT0v1
F7WqFqv8YBrwFx99cu7qzGf8bNDAFTeoqt5hJgi6hLubura8KwvqtuYhQ4lqM07DeSyKLHBMunwB
mZAM+gtvMA2tkyIH0twilXPIm/qTOcD28LPhzigNpg8R1mrMaXYzuZYNOle3Y6I/EEGQjGTkEnmf
79oRzHDSoK4HHHU4NgYeh5MWiIqrKurxvSavuUHn/MmrxUvaO6/I4d81teHjCp0BF6/hdWFqcJOn
K4a2acrrXO8DpBQunVu/2mh07xpbf0LYDY1ssOLbJQZj0BVvkS+gAYyi2Od1si1RhyVTom9G08uO
TWJ9GZaL2YS3FYDNStj4a4nhDrnYt6rLGWetWwwzcKjMqnfS8d3TSK5yzCEDzfHylIf6qSceAxYK
1nwpz26j9TvsDZAPz51b0vQPXhrCaHo0XLRsawtxkNlJ7mdJVUxqaFneApVaMDEmSCVQ6SeEgqp3
euSKRh1BmUhC1KB0aGpdKtqt1wF/oFpQXpbGdjaTWZ5RlBm+V/qD7YbWexzCz2Z+wlu+IkYdEej1
Jv05srR7n8TFPjUyZMWn/pfhE9c38fg4NyivdJXmH1RnJOk8nKSo/Vy2+nFyvKMaRfxWpOtWNbM5
EudmOQNDYFxbeuPeyFft4Melj6kYEsv/H+v5/2b14Xro1v5frD6qsv9W/mH0oX7zF9TT0K3/6MJ0
MFnE6d3ULXRt/5LBBdP5H7glBjqJiBILLGqvmE8AojrcF10gd2xbwBT+wXxa1n9MSH2+CxbUth3H
Mv5XmE9cbMF0/ob/1m1Hd5RvLzbFwrPAkP4f4Pl6rTIRMl28dxYJQCIagRePGTba5ptC088r9kiH
NDcvxeCl+3xM3qCCk8+dMZqrUBukMHsZSL0cwFKku6H85ckZMa4Cr8Lrn6waLyZ3tCixjjZwLogo
hAb0CmSaOhyQismmyCkwkK2gxn7G9Oz7uqLK5KYrCgDxskFj9zXO5vdSlEcHgdn7PFv0R6mfAN5v
k2kZmg7h4G1sh/RFbs1MoyyT6bBBHPTQrOuzZhdfzUVLjtUv4mjivPbYerLEMVBDxmRjPTbIV2+j
MD9G/IzZEqkRkuUv4PkGlAeWH7NFqZGrtwWTHp3WEe0zC3Ld4i9BNH6bVz17xPVyP/i4gnYEveh5
uhfQWcQZayjgTy7QgyeIb4mf/GgG71KOudQR0bGR2Bmi04+6B7R9JtEKYGZfWB1s/Lyaj6JGJcTO
nABLweQY+wxFlmGBK+KfW/Mw3ED0ryMJfNPAYkZ14e2GKdsLmH67VCwPMSpHcGnvm7LYiTqzd70l
6bOm/0lLEqLvVn/oR9RsBw3T+DWLq41Tf2Ku1e41jAY3wspfsI3AdEDk34wB8BjF3ghpFJsaaQ1M
LfS8g5l2r6i2UxFazWqPOkkg/Gq6qZv4gJIWYx2VqCJvq0PiMM+LuAI5Gj8TFZE3Ix+fnBU1KTSS
dCIB3krEOdQL1xWpKG+5b6a4vSReTuFO0zZzgRQvGfK49y1kTtkH/L9n9JrAL7hIrca5+MasaMaP
G6BtGo/nPIvLHfqo4SmHWcGNne80DJa26QqqJpGqnaUEq8yecUQc6kBPuS1WkEqIf1GXdt/KtS+3
FbYsm3HpAa7cQSEkd27W34oeUBperXtgDuldY7QS57M6ByjxpnACLYL/5rcp9qPEYNtc/PKRyDrH
xfCiJ2RC25lJH5SQ/Vyh42+2kL16J7r0zqmr3jNMaoK0FOAB4qrE59zGy1l3ZepHPKIzg49Di5JR
HD+HsZ9fwOUC4Ux4Z8JrQbqqwIuxM8CSzpt0Tp7mbqs7sIgb691ujmUM6VVv710SkIfIqD2QUShJ
0b9dY0dtHdgA0n9xa2XnhfQks5l4U8OIw9Mg3LZ+CZ3Scr8VbfiDsqW+1VdDA51DMZfJWbfMycZa
0Dwo51tTL9l3OpGnbYYBkZaJRx1poe3YGVQQmYwcDBuJCL+uTwjfYiSNZFWJgpzBdMtIXxrAc2cX
vtoDiG6Sz2VP7AKm2UK9tk0oJeKK1e5XjAV2Q37irhWSk0rluWm7Dc6LbwlYgAoq3OKZB0bgbeja
P7jiJXNtNCKyifoW0AjD49724Ca0iFiltM4zz2wbIerpIEiqV+KSJdM3ymaHqhvmkz0k6WZ1YKY7
ugkeOynIxY7VdAbK+1L78R0WNu0ullAx9FlJRmW1jrwVctweukZ+ZcWo+1V7iNDRQbfK+Vj74EoH
DG0w6STwyl8i7EO2UzmbRzjZ95DtcLfZD223nGfYsblFvQ6DjYOwtG+eWTxlefzNLpP7sjDte82V
ZL4QUBAB3mM64FTxJUn2eW4sOyMlbTtTxCfDdUSWpzroTuIdBVS6HtL3qbUW9FxminPUD/L2Pk5F
Rk6fWVw5jAOVWeodOdTAqQ0SajJB7scdorRS+iTSL9dN6hsdPHxByUv95uMz+cPf1kH9ocW2kpFM
PW3Eq4bEkWpRU3pYNeeHCckgjU3jqMJ8NcmGtUCgLQN7tchap0Ak0/rVk3lYKSJ383Hp/Hv4DZDk
s4qwEx3czeBN0X23dkh7grUbwwn5zBjZYQbqnRPjf+EJV7uLyd7pK6zvhJkBOMCihCAkCK1UUy06
xCO3K38JPi1TS7UoJ6MIUMpHI/ifbbieGLsSYeKtNq/EnLxGJ+bdlKUYCdO1fTKTiuIyxZdIrJ8r
D5/ArPLuVhtCT5fkOHgP97qGqLda1MiAktOJz0NXAAprjYyy9YXnKgtAuDw4UfS1D4tHav49kBHm
CGATvN7zzya4E1Rc66g4tZnY94a8c7bRHNo++jQ7FexRtQ08N3eTjM556r8U1AYCNFC8rFtOUYGA
kShJj8zet57ZXY+zB7bQ9i+oWvZe8yiIp253j5IYYrcyiaCIIrp7RwYBSRdTK6uTmhi54t0fpSAk
koaRE63A9GN7Exk+iSW58KU67EBOMN+optEzPLZR1e8bc3FPGnDSpndgQM4+L/CsQObWqhhxrwRo
xQnG9CkLrEc0Yz5ZejHCIghix53x8IuBTxv6DcAXwJru+KYbenUoeuecTE1x0BGxKMpRgJXr4PFa
5AHGMAP9q54AUx8Qv7TGZKuyQ+pI18Uf20Q0tCR4EOIopr7Q9yrNUnQpWvo1Ci7qKrUJOOgiaX5e
kyyqpSaNf2zjzdgewFA+jbKKqxYr4Heg0OQ207XSFngZ5KxlGa22JmdGAt+fNqO8G4nMnKiFie0T
lSrxUmZzrh6HVaP7RhYaGI0ufokF6Z8lGlDPCI+TtyTx9ziP37U59pZtIx/vWT7eHpDe4Lpa4DeP
iaP8ZHZxet2rjwq00XA+GdFpAHyAntrHN9RnrWYdrLGL021HEua6J2wwix0KmvNG7c2U3U+1Pnbz
cQh1HLn47TDqk6EYvnhTw3P6z1dUS+3m43Suh7p+R22rSDdai4Z4RZG6b398+F9X1Qd/7PPjVD8O
pz7/2KCu2W9/47em+hZwlpUIZM7QzGy16reL9dtOVPNf/8lvu/vt89+a6qfXxR8n7RYWMineAFCf
wLwxu/gyW2l8qRZjBlurG0fkwNuT+iCk0g/qX36niCQbqZJNtW4XX+gkdPnY/uR2UISjFSiBl3uC
l/q/NruaEA8Mr3TpgqJjUGLdmbPECLgyrayJnOSg+qlaVwsDBwdUnMlvGKNB0j33+l3dzQhPNZeS
yurBspDeqzuh73Reo3trxM9zk6MF4ch0z6LyXxYvIkBd9b1bNEGc8kBXcgz35COnVudE58m9rquN
mnzyVeuPn1RT3p/GnrBIpvnUAgBL9dESGfwpKyUOwDgOOK7cSYWL3LJVzTGMESNQhy/UVtX8bSvQ
4ZfSJiBxuqUJEDFGTbJqXh1jZTCOyfEMqZaf+7EmK5B6WNDOmfiCtvq3SDjMg2S/VYtetlKCYam2
m+7Fkn8vF0HKlpoaxn2XzKqpzfrDScmWGzO55NHf1l7dIzwS7SH+lIHZ/6DgXpzVDpmY4tsg9xp2
O6pf7tlJph/r5D80BZkS9T/CzPkUShRBqQYEtU1dBsZe98zvrucn5BtzBMa1uV7FGjg2ys0yZUoN
ycYtt1DcPPLqmv8yGrq5r1dgLh9fseQNbpH1qWfD3uttDu8QuSmSsdB60V9xz0toPs0ISxISzLse
zh02i/Nplkl/bABRsEoMKZgMPXKnztLP+rsWcVIwQpyCOq/QSeZzL+5Xs+yJ3szHjy/+c2vVajkM
76m5JBvIHCRmpIvxVh1lkOWyUR5P62L+mlrPVF7bwM+5ypbc3HSTvjfQbUWqqS+n20F3rZMCE2Hh
SkJRYot4Fn7VcYEQgbz+6k50atf/rKoPcDH+mY/IBC5+u4Nk5dNLXBMgjxSU98YQgg3vUqmEpO6M
eqwjfUT/l+lFWFkfj6z6TC3AYP/VVa538uOBlt1H/fU/VtX31Db16X/dVV+OM7HHrepy6llTJ6NW
C5Xeuq6r1sfGFZttMLRu/nG/Im1wTjrKQeor6rDMNenJqjmrrvbRVP1bnQ2R398dMFMHup5yVJce
Hp7WjeYPn5U0vpLTj7VQW/eqm5A2qSBqLdZb1Zb1EaB2BiMmxuZLff2jiVtjEaCVgZ8J4ZMcGNST
qlrXxXXbgvXBYTHEvjYSypp/j0nqP6lFPxq88lUTyAjxqWp+nH29zqgE3M4VmsYj7a5a1gNazwXB
cU7N0rG+e+pErDYA662f1cX25cClWtdrf92GTwIz88jWNtcvq0NeV6+/Va3rbbx+cN3fH79Nyi9D
BuRRXQs1cA5u3JYnta56Hlc86y9q/ePkV7xAJZFTx82Q8VTd0+uz5a/fIk0jH6suPMzpha7EPYiH
gVBGPYj/3lS7+BiqZmjLJ6/OdwjjUrWRCzWWqFXVUtuuq2qbI6Pg/9X31Jen8H1CHfmsjq/Oj6Q9
j+21z4SefIw/Hma11RflsILD+bvfqdbHt1Tzz/Xf9vrbt/48wJ+/0gzAxz1qC6uO8qC8huo1olrq
t/+27foV9alQUaBqXhfqflxXVUv97r/utTY8rsD1J+qLfxzq37b9sdc/jhTJAX/W960s06g+25NJ
MMcGoMY//hmqtXpmDT5Qvk/++OS6Dd1rurhab/p/7D0+hlu18+tXP/ZxdfYAxjBuDOoPH0+0s5aA
664d5bf1j6bqV79tVevq+6qf/fVLxO5mwBxDthqk9AiOm3eobI7QrYccJz8mTz3ClrV/hAOjY7v7
JZtLLAa6Qf/CcDJLmJb7SF4YIdd1aL4gpHO2GqiAK0Xi19IqT05jal+EEfoP+Gk0OxGOn5Cchezb
zj4siSw+oxI06479VM4ppW8Tmj/VnPpmXfDddqMeXwyruAGDRbqRPAmYE5A/3lg0x8klW4e25UFT
Y9yff/hjOFlRBBzkpEpSGuDyc9HU61W9WK8LBMX+ftv+9spVzX/7+h/b1Ktbbfs4wr/97uMIU+bf
OB3Mh5ipH11TLTzVd6/r8NiZLJE6l/BF2X/l+iQ718fGf/38j587dr+gMuzW6NjIQU39vPDcMr1X
3xwxYT6IuXlUHyyqC/57E8dF/E3y6t1IWmcLqYb6FkIHORpCvDYtSfeJ393yZtBqbnQFFsJyEWh9
gVlkHZKuPZGwc4MJ2iFWaDbF7N567urkwWidG2/278wSzJGHjJY0PhNdYVMgtJ/Ahr3XAnmhhOF5
nxD6nyYD7Gm3gsm1knJCx3ntdgOlSbTbtA6BBtyzEY8HxpdK9xDyjMdeGy7tmxPFNgAIIkMsm3sO
8RDlOqQBpLP3+VK1UInAjk0xDpQJ8GcfTu/WsLOLwXv2xCteKkeh6Vm59k7TwmdnGF6jeEZLKi8Q
O6OWOZNnI8uH7WVJInzTeDIDHy4t/nQofLvzbJIpWO6QbyFL4ZgZKcOiOoRZtMV5IN8vNS2KooBw
pvUYdV36P+ydyXbjSJZt/6XmyIXOYMCgJuwpUhTVSz7Bklzu6PvGAHx9bcAjwyPyvapVOa8JF0mX
qyEAg917z9lnZTc+0aJ28aUZ3p1NLgClcrt3Su1npg3jNoOMui1DfvNUvKQEW0J9ogQvC3kFBfmB
pzM4wExY0yZAM+e/dk517+KrA4hekXrOp9qn5DR8Wl7eXrqxncDdArCNxU7WvrNNs/xrdMuj0Ppy
VYTDABo567Zjkl+rQvfuqPu+S1I4bnRikAgeQRE8j0UNhTwqxZCxlnOCTV7uKiwqzeTEO9PPMxy9
aUPnJt1SttE5b0JSkHPnkNY24pAePeCgkzFFMmKsM0QgqD3bGSWREYDH8t7VAIzQtjBIPrMw/q20
3HpEjO2exFjZ4L9gTlbNszeRrSpl4CG09B7joR3Xc3jzfSy6txDEU4Lo46nAnwsAw3hCSgVDkaiK
FQtUfOoM/zaf6nxHbjYNbTxF81z6lNdi2ua9IdadsveuV30APCcVAGohcjOb4ARAZWdpIFZztPy9
cy/4bEeSi9sGcTmRZfT0nrPR+KD6pKrE7b7LG8BBfu3z5w40nXPaTJ0GGtroPx2Vkm9uIzxINedc
WXCpJWbmefWHesKqR7+Jie86JSuhHdP8XHfBPrSNDg4YYH/ryHRR22pl9I6MdNglNFirrj7AxmxJ
fkwdZhWeUSOibb4y3ODb1HCebJxsE0wIWRrh52jpn3E5kP7cJ/FNLgoCBgpjwylnXNqRXjnzFtwJ
6uRNkfuoyEeTirXTt0sE28F5IPLpoAT3lYIJW2cWwX7sfgQyyq+JSr5cQx2ixi23cU2UR946lxGw
mokvzOz0z8nJzVtWioQOAkJlbkPvyQCmHOB1va2r6m1OvdkifSJGFlB138RHMQtBki78mFp0Z56V
3ngFcunat9+KnVmgI0uc5pujGCXE41ug5LiaWvPsKPOb5nbettDQfJJQrTcPY/k9r0R4H+tZvSrL
fNgFTU2ziTiTnviLs3QxKBqOejelw0lCj3iMooBTWn43/NAhXSMjhGUGVjpWvZWFUa4tXT6Rq5HN
KfNAo/wBtxwpPl7DigF/mBAD4J79PEtMy4z03dL7ymi1ZYPaw7eazmmY38sqOdGORUUujwmesMRI
X72Iu2G/cvOa00+rtUc34Gd4xFua9D1zIfa2ldybLuaSOrpw+3NEgla9kseA47gdq0cCf8zviOvK
vnhVKC2wrpPkolJ/3aR8kJqRnlSMeaHmx22C8cUU/aunAKGmhLrAHeSg5N01E9lJ4bzZWtoEg6HM
woNr4wMwKq7azrYsfmnx0otCv6l8sooYH6Vyi/rtBcAlaglPKkT45smt8VbbsX9v+tG2qP1453Zt
syEQ+FSnc5Nc1/gQCuPW7aID/rDhYg+aD7Gu4Q4xcl/KAoR8DADGM/sZLJL1T7uwnUMFirElh3ry
QQL2FnFfEYC71p7yY1sTBYHvmVxsm4rQMW2YeAZXeQDgFZD3qBBVObuxUurWL1tymRgy70qGNpFX
1oeoQ1IW4yecV36uwI40k5TG7g73GKuLtBnKDnYLVeG9bJmZmjWjoEAPfmpB+50UqQmgyn2vLJTg
RU8KWQ3Exk4QxiO7y0UY3FqT+Sz0EtbbmCQnUkNurPGjakrtkpoTp0uY3ipNwyiUxf2RodyqEEhy
kdrPARR7GgUoYbIe2nifETBWNyc3kKi26fe/sj6eHJKeCGXjRM1HG1sei5VpEFZmyeSBzvwG4HS0
1/nENonlxXsrCb/FRnGBxYQVo1GwR+tiIv3OvDW1/jq18cmrWd463/mkYt43Fc1aL7plKG6uRewg
Gk+4G2l+cGs6ZrnuKvfi63CprRoaIhQ5plXOcC8iAXk5hUaDIvdg5bl3ujFKZsEDl+NJ155TcNyr
YDaqez6CQCt61RvlbtMP32eqr014nweUxigXO8BvLz1gonWPpy9NIgBLzv0wWnsGcwlKsh3NIwud
/Xj2FJd45XrbBtAl4d7dN6bbXKA+36iAQ3Lwgf6JzHgGbd7eg0oHolSYZGuoY5fyCUEl2tXeEJ8M
He2x5m/r8qyGxnsIokAda3tVRFAHTAf6pgSdqTKCYnxPHWJicRMmyimuh5hkhNEhL6tVFolhFUq4
zGvXKmU/Dm10m5uQc8s2G7bAIFn6puixM0cU+pnDbrrSmGHm3gjJuQlwaBIv1lTVs29c5UQmrwIo
I79Z3pSsR6untYX/yIJ7vtWdYW78CMEsiiQIEY3zaavNQ8vuJHoTSnxysrW3USVyH1iKqz7Vajy+
zTteL8JJrOkJyRrEWzzyORAA1OWQnrh37XMTZbtyxTv+CMxO5UlpKWriASOqNWQw/Hv14jbhwZB5
dWzjelg7ZONykzsSnaMx2Q+7o+eMYFYDNsxRKBHOX8MOSTr7ptILNpZRTg8YzOkMp6Fmr6ZAJ5zI
Hy6+InaFCLitCSNvVYMAHUmj6UX4VeYTTjnpb5nX8klExi48FhJPClE4d1Omb0rrEZWEu2oiocE7
4YaaOjNhFMRBVU433JWYBHcVl2BEMmnWvPWoL/C2lO+u6I8gnYyVThaz54U/szF5R2mCL5a+xLnO
2wfE994uFL04DIH7GWbJk8jmmJ0g1letxNTSpPjZA0M8hvI1o/5hHI2/oE5JQjHK6JyJW6l9k0FY
7aOO2mHUTpqa1BnV/jd91BxISuxbgpatGKtpkSfhQ9Q3J1lMgDz8gKk9LuRoZFGuzCrdjIZk6qtg
WHeYq7KraVnxUanuxR3dn3XlGOsyA1fu9RV3qPG2RwaQgGtdO3gm9iRRqXCWqBMQcIy0q2c6hBs4
3ItdE1KPnBM6gPCQaueAq/bgyApBzUDCoPBvBg7VgfwXe6e95cpko154xcmMGKZnLmJRYT9GrA7S
PbKiP2eTuwH2Np70+poMkIDTTH2fCHaBsQYUBgkQ6uh4ndm3LXyEDSwzHBO9t6vgizqzs6EQHlQt
37/oTW+uggrvLNvuiHnnFHVqn8dVvdHJEFsFkR5tM2tegVj8rEZdu2G48dgHsatK91Mzohj0A857
T7EJT/S9NoA+t1r9MMSZfQ8aB9ELg9DwgFf4Hb7JpRFBfWlzzPlDWGsIRY0dwALCSMvy0lJAg3vM
wd0NO7udSxNFkObofssykwEhCQvr0oF4TqzVc4jPaWQHMPjlQyyJjzZstK6INTuLUEF0pvEmheOa
gtgIGEtuYmKpka5/ySlIIT3FFAvST3elsLJ1msV7yoa3qsCA1aE5ICuhwbWt5Nolb2plTNXBy2si
v1ESeBJR9wieDi4x0lt5k8fXTrfmHTr8YzfPPoDLnmVEAwjwDQL+EZVFZ4ieTCEwKz1+4o6zUJlw
/UDnPQ6d+124Qr0Vrvda1WmNISz9imLN2fidgdpGYva1OL9S+1InwnxJa/naoOxhQGps28ABzJaT
LJaT0qG1DSSYAV2SXwUHI48JSrCzRyIyxQZyznqYEDvFkfacxwDGGkgzfjFmWx1YNbXa9AoOr9rq
QwpIlGPpiJgzp2g2QQ1NyB+6cOewH6hH5PguwrR1Qe/OCDe9Zl2URSxIhYdrX459T9QceTsEfSkz
NfaB9MaDM8VYpDBj1g4Yj8hmo4MrW60DeIobSYb5tg/uTe43O4z6zGFSbrnYLigzVjrtTcQqJBZM
5CMXwsdWHwCIQv/pwgHq2XKEMtkqGsXpnGRTq/GgkrLl0ge4MLY0n1P3nOgVtKyuFa8Z5VIMc4gs
RWgVoq6JhEPCNvV41ly9zQ5WJPRVzVhsqHHNOjHEONwdNm78+q6NsdelFB+sZClWfyFHsSNVjoCd
bEQ7O6l0NYWTs3JsquTebfYZaOU0y8bD2MT3mSMLEqaHIxc1zFIfnW/cyrvcz4DrDiQpOI6+lmXd
38ckXIg5Rz2UNpOTGnUaeMwYMFrLBccZSCIwq3+QC+MGe1+488f0RY/BTpjctIiqI2ZQkufcuKF/
UxcPg2pe3OghtFvMmpB4uiAp1qS49XnsHDkaddA4K59sNC/g4NnuRErNgMCqq7igiYy0CujQbui9
hCXwaube9wRHOnsUZfle4pkVBr6VrgYjZ0wGylozQ07ns5kxatPcgEsbZfgz5bNcEwMPyitKfkTK
+WR+v59/xWPsdN8EXS6gHulzPSi6YWN7EG1A3nOckWuZ1xvVvZk+mCPpnSPk9MLq8Li14vSzIu3s
xvdhVnGLeDApQVYkqpY7O8jYHRFZJSYOaUkIGXUF9tAmvHSFnFZiIEqBxjAavLrjNtA9T2b3lhmB
SZSXJB50qi869G0mAgVOD5E3sNjSfOfV1mPszjNYRwYbo517EONdV5Ef24D+2kQVoOvcMoKt7OL0
5BrtLwDx/3Fkn8byx3/+xwd+7nwTNWS/fm8hwC6y4+PXf/6HabrO/6gtvvz4rD+a5O/i4l//6Q9x
sSf+YRm2bYsZnqyjE+b7/VNcPOuOsSE7lnQNSSI8CuJ/AmUtxMWW6eqO5Tnofa2/iIv1f0dMbJiS
H/g3MbFrCyTNhGVI/KGCX+3vYuIUh6U++mF/znu7HXA1YDC8XVRS/tzqXJ79fvj33wvmmY+3dFX/
52/D1YvNPIDTa28MKyMIfpm+L7Po5X/2NuTRngynsczgJqb3/uzyTme/tzTVnvzyVTI7wUP1UriF
ecwnhdNndou72Mbp0x35XiUxoTjKc6zlEDGxmcdlhd3jo0NRu6WIgkgEAtbp+r0ewhqw+mmvvPLJ
d1ELzh72GjN7i6m9xdyezS53Mfvd69n5rmYPvI8ZPo37F7oBx3R2yXuz0KednfMlTkbTqnEy+xqq
h4LBMdEg5DQEc4Lbi8SAr2Ynvj178jtGyuXs0hezXz/BuJ/NDv5s9vKDmFuNmPsNivsMs3/Oz6Fq
NJMdhThBlyABvJkNkMyUAN+FF6DP5IA2mnQ0vzSMiP9Zxwa5bs1OzrSBeOYOtGX+YsbBoXFEd7S1
/qeyQ6ziKn9MICjhQ4Zf4M8kA0Sg4Uw2YBT9EnCgttK9SWb2QTFTEIaZh2AcgB6VQkOqq/IL4mky
hMAnEMRKvuz45c9chd6FsGDPrIUJ6AKGoBcvyLx1wSZr29dPOXgGsLs6mWB6eztGxD2pIr3WYRXu
SQSYZrpDDeahB/cwOYVAS1LuG5ndT6X7jkQaz+LMiMgDQkfrrmc8shAkQEkMICVc0BLWzJiwPOt7
H1XjVs38CRoS36hTko2vYFOkzgvWXcCXM7XC1uFXdDPJIgRpEYM41yQtm9y4+LV+plpgc2NP2A1L
DyVDtU4wBlEoo9byPnryrrd5GZrcJ8E2lkQkGvr3ou/zTSw+NEnYc6pnBPI6EAfqpDq7fZptbC5I
klfqnL1LwtEryrsy85wN/EqNUzqsthh07/DUOWBt8Y5ZdNXBGmKsRX/bK7fYBk7xghcA0Au+xF3X
9wqIIqDczNpSI27titQ8cxIPw2iwmQkL+qShjW4eT6E11DdlBUPVkdjAx64IYIr5FdQMPd7qZnjJ
gokKN9UOEKi7Nb8qUcWV/Ezr7DOsCIa1STntbfkQt+kPXZ9H4AJ3JtWTI0ZsiPZHTjW8khR3234p
+8URL/AXbS5/a7X3dm+Z5AMXmwEj6L1BMWsG6bckTLa6MXxOaf8eEiZ1gPoGfqjNP9wS53UD31Sz
rGe3pK3eKY6VZlYQiNqT5n0ORvk4r68rvEMeB83G5JDfepUaDm2HJdk3eyAPtr7P2dafWj/66STZ
A8vjdvICosAw5JI8QQ65A49RhWaxAlLfWU9mXj7VBLsfQFSzp0F78utBEj6Q2a9RNnZse81rXDv3
Sat5bEzCCn4jhm6jc2Hzm9jMtegqk36voJFwW9dPE7YC2A/2zVBwTch4SDZA8gXS3tvYSp7aDM0K
V5etTeQfcsSMB61A7N9lpEIa9qnSYNFGr2Ji+jG1RJvHFZCksUlPKcr+TXQTsNXYkWfDBjdW4xl5
/Z6/5WsKevvWyoYLWntODbM6dJW9DtrhWqUBDZOgkQeZAXyVyfOoleUqkKW1wV5wG0j3E/eYOtdU
1G4CXNxvJPY396HADrALUpMGRCW3opuITbJIBx7cFZMGKqTEHbeagK9mU9Td04rI7/xKwB7flDrB
fo4Zv9se2tCSaikALspWmGZ+O4p1aCPaz1zc5tCt2fr9KDNxgOSh9s0gyeK07W+lP6yb7hYcJJWl
tcFKVm7K0U+R0Isr6WydQf86guu9NhXlY5OI7GLV0YPhdOsKJfqaOQGc8Un77GwXglppmGvTJuAF
gzS0oZ6QkdL1rrm/8XstuElJG121swZf2hSU2uhsaSLidCbtb0VP15zCdmPRjF2PIK7nS2uYiItM
hTNuk/jLzNB4CPumnsyQ7jbJy5AvflSqf2NB4t0Y/ktnnIuw+CoLdcfN4FwzyllhnYCiY6f3ng6p
MSgIhB9pVqifkYmgL8/qHyEkh1XrK26V7c/RHwH8JOFT3DblgR7KpjCCaYd4/CdjGnK5XReRmLTP
kSjRsxnbRDKYhhHcbZy5CktQYtE+dH9ObUbxhjJYJdSWTUu1n0FZ1EBxGB6JyF0q7nSpOReLiel6
HMLilvHIpxrMh3ocz0xBumPYj/m593fYaxlJmemL0drgsRKr37c5kLU4Gq9swJ8rnXwUP/a4dmg7
igmF/+hDunDYVM8M87aaYYUlFzLCxETAPWkHCQDohxflDVt1jb0D6Gx9sk8eBtxt7g7vraJv4NfW
h1/58Fj43oHsfiLxl1hpiCaH7IzuPLofsxfXDECPpVdpT9Va6mmwTUbnp0hB4LoWUt7e7Dd+SDnX
CvnAt8QNkLDoKT2+kgDP2WkG50RV2rnvwpNeesxuIKMcbHyBgBr3fDHVXlURxNk+qJJdBib+TV8i
CshSLyWny2ea2UEPiIqeOaHXbErD+FH1HvA5erjKKd+ySkRraLU/PYJAEKZV+5YtHeJ3ik+vDQ59
04wgiHp1Ylay1mtm9nbd1+wuapc2Fd3lhvmCW1EmOSxsqMlPUQB5JUrq2Si8pary1lbSX9lHQuId
wgheHoYvi+V420Tq0LrDBwiIgfjHhoBzS/0IbjSjkIcmT7xNMWnvZhxH+6GR3Ym9ApDf1C652XsA
4Y2ZdTrYxZooyU+DSulYu+3BBz5/1vTsVDTu3diaaj3BaNh0gQ6bUzM2XWZ7G5tU5hGY0oFe5n5s
9XbdcLBocjMxcu1yo4+0U1MLwwCfX4zwsvrRdSwY5ARR/kfMklnLCCukn3CpBED+vsKKgxo+3rcy
K27bENOnkTNEcXROIIxKuGCzH5JsJyYcHWvRQVfRV86RrCYTffeYqaPELcsIx4PTNPgjfUEGFq4I
6OtqJpeRZjL4GcVeTdxZy0ASoZZgPOPnehjL10wtqx3AUxNpep5uaKTQORv0e62xSnSBYburwU/u
+zh8yHE5nIVWzoYXNgy2091yDrAHSY8VRrdtRYd+Veb9l2ySrynWPzHlP/oh06/SHma3d/etCid3
O3auuCGuoIUYYIZbIcZnJpfxwckzYKG+9eRNsFYLBs5rGhbC779sZCM4mOYgxKlZ9SkP9RhCNoWc
6kTFKbe672YbYBcEbpBhq56n5k9Z5pb3wJgiXxzdCtQlBnucTZ57WxVRsYkNbuRTUPYby6VNMllB
d24Ir3RivULZLusN/iztlI74zOlh3olcV3shwQ+OKoRACmYRMbPWP4HRuSvq+oLhhnaUZRcHPbWR
BXBf030AZCFYZ4CH0SUuGF5MeJhpG8Hxc7SsX+ulwcVbVB3TCXY2lgNTNUZ7w6IclWed2Ew89tUP
3UuqUzObLJZn5LbcWUI3jqYG4qyQ0NYGCXhDhcJilKVetTGDgp+MZxtdxSWUXNgQUA9jPHZHxW0T
b02a72O919C4x5chSyyYI/O2XXqkls7tOJMMQohU/i1IxWET96XYgUBYxfboH7hRnOtGtqcU//uh
8af7Me79w5D4cqV0iei/tVYJmA3kwvIh7UuAl8ShHf240l8y17rGDOQGA1JnYgYhLXtJKAcd51G3
Tl05xLeVT9YCC0lnFOemmPTrQA/aMsbwDJXrHUsbRDSbDLlkKJ4qMkRPWVk9Cq8EP5pLWPwPje5O
10mfom01ZdWOjqVP7Cmeuch0HMQGvtwpd4Jm6GiPOlnUa5/KYpf3hM+muvHamltS4+1V3Wfqosy8
AJt1DnwGy5PL5nQBDmZ/UgcXHuG/vOcm6fcoYMexsAZLt+e2iI2CVs1vKqFeyg0TN3WY5843C4YQ
RHSCX+3P18zxIvxJc/1gYl7qs5GUgjz4+Qu7txD3lociC0YgKLAggsr6iFqrWzu5jTtLq2C0eB6Z
6aBCMdT8et1WHwEOul/ycSPRZhrMrHpmErepQ7loif94iKxqoxFceOjsIexPLOSCsNBkLYcMb9Ui
dcxsHwrE8hRHu7vtjOZ1UcIu8rbfD2rWyS0vR43xnC3qXdcA8umCnNzDWSW5fI/lQWdhpwCR+99v
/foBdQVhqw+Z1MyK6eW7EdqC3Ht5+vtNj3zRwoTb81sNzV4LVe8i9qu9YDoGxvkvMuK/qGYXWVk1
d+jHULtbJKYUHrRY22Zw9gP9g2QmGXqdn/FxaRMlKrpzgGDgaEAPUm8s6EKkT3goZhFhOHuZlgdt
Fo065wTNgQmHkR2jz3QDjAZHaT5Uy7MhsyZjG2n4v3BdLeRJaybKLM9KXTBItgf51rGCA8DH9ubM
IvCipMd3GEkRD2ZcJvcFfAyIB2+SfMb9LK/NGsIk+xPmrJq1HoKivmlnm9fyjJCt7iAkvsnZEtbM
D8uzlDyHbWsO7/38pb6+adss/IVoXE6+yIDKE7mz07NnbLA2cBQwvedPDtjrGNvlD+cgzSdiyQBd
kt8ZzX8xAJPqpvPEUB4U/IowNpx9kMCMWR7EjM+A3V3dqMZHTAb1cnlrmmSxwQVPDZw/o1eCr8PQ
uLwhmKK4IfMcEOf8kGMw3w5WB65fb3fe2N7/P/LL35rNMcRtm3izQ3aWzHuLf2xRzy+vl4fl5aT5
UFPq3EP8llGGo6ZHaz91Z4o4f7ecOBolA5jhDPGRg3e1nv+C5Q9a/pbhgWQ5rHrA0TkmCznHnJkg
+vwQo97aO0BJFoqq1KBLYWlNawQWMUuJ+SBsZZDROBOn4hlAtdCmEi6UDRIEwnRmqf/ywDX9x7PR
mQE3v18v/6wvbzLlUltvpEb+8/9BiNdRPs2v287M6rd/+W5TY2XHRv8xlDOypbI57349tSsiD7hX
sDeZ34x7QB5ZHbHO//7KHgcQfkAelmfLF/YD92G6NyPCBE4JM+62pQD3tLwChPAHYcqz6reqa+cc
SL6qhqRsbPVAz8HjlGJTanm0iQsmfdafTKqFTvUvLx3yPD3ye2YrGz7939/eshptg9tljgrls10+
1t9wr+U9Nf/D8uz/9yUoCcWhz1nRFzPqwp0hgMDXt1pQO/gbw7nMtrO7Apw79z6I4jpZLmjmZu2/
XNT3y9NqNG8jGZMVNFyLkQGzu8jwf1tOf3kPaeNWm6maDa3FvbYczQVd9Jeni/EUnulBRmG/xz7J
IvmLYlR4uX1IQN8uyB3L6V0ig3WQkywlv3/95WW08Hn+tNaGZYUIoEO0Oa9HC/jnFwPo92tfAZ1z
Ow1eD3/ZQg1anuWsn0NvRgfaxPXGFICjl/eXB9EQbQ2/JmeIMlLhjfT+5lWFCyisD8tTArLI8GRk
vk4XjOzMpI3nZ8vLIaipQLMZZdWmH6Ey+uNvYyQQLYe1aTZKKkMjWASy1d9PwvnlAklbzklB/21n
KPv6l/N7edpGtEITsCvr5WVphck+NYzTX75uObP11rgYQrN2fzn5l6/5/TMqA2FznpXM1mc4G/gE
rqd8mPFcqLJ+/YLLf2mcGagwzLJeV1fTJl5kywtybwHthfN98F9eLv+AeViu/4/28r+hvVgMU8jd
++9pL08/ho/mrzOcP/7HP8cx1j8Y8QIXoGthWrYlfyf7EbT0D8cyTUm0pem5fx3HWM4/YGLanovv
zTN0Yw7gJD+wDRkRiX+49DKY0ZCJAlVGd/6d8YywhfH38QwEGmGbridNm1/Iss15fPOXoFS91bSe
+CD9CKivP0BFfyRyAFZUkCEHls6t41k+4qjyIUMKtfKmkbBtjzktXdWRLzFR71sksiAHcHfCxcou
so+6oXGt6RIPG1hQvX8i4ZNZvxfelwIVaUtTqaDnFU5iveQk5ZP9nGgOAwXdbEjBrj/mOHWNmUFF
CscQmXeOwcwzIogontkkJXACen6yI9cC8OfKDvNzUkKqoK13j/30IurBZbOufCL6IFCQUnqF+AUG
FeQmIUc7MbQns2vJDJzAoGvfY88Ldk5iUsXUcpWRcWXijd4oEppBJUC3k8c6CnGbR0a5deHDdEb3
kum06+bGMcrqvaZFT82cEa2kvVIdFfxUqXalSG3e68G4Lrts5/rNt8o1dgygzp2UWE3M8Ej7G96G
haznxqhvil6ON1Fa0Y8gA2IDQpfivQ/MW0bs+olZyq9XZFWYt8v7COutY6rrt3TTjAuJSwjOi8jb
gwS3+Cvs5syqO5zAJDubcUCSaTqedofQN7j6FjlpiMn2eaHoQo0WQtq0HTaeqPRrAHxg6xKG++vl
3Jq/Ih1MdEbTFvTebSQi+0n2jXlTwPJZkZoR3vbIzwM/J6rOC0qE1VFPxev6oEV4gLCj3ZVm8dhb
n2Q3yoM/gZJfoVqd6PXDpsszc1+C8zFXOkINzecoo+aI0f1lJZr4pCFwXhRWsItNIzwRWETYF6c3
bcPEPatcynM9YvbThhIx2yAR+hXU8nyfTYRQ/TrUMrpEdKnplyP6asOOBriOHon87avn6Nqtk4zd
Y4PVnWZPhN1AivYRPbh9b+iX3jvSWKyfda3gQf8WWJP/uLwwqWaIl+mvYNugOcbOMxk7qzjXojc9
lenJ0tm1I0uO36ZSLzejLpxt3FhvQ9GMT77VvvTguz5BGMIXhXxzDxWBPmCVD2wldciFnd6dRs5p
2v10ahE+KHcoL31l2HREmMHo7I9vvLwTT6ZjXdjktBeHbtEmr81HxH3jl1sRQqVKNmhF7tMydsJ3
lNIQRr19ndhoWt3BeQhVEn8zfENbKaNwH8dYlOy4iL1pFDMjN++nYxrT4qs4zvcTQ8h1lLjimzsF
x7JP/M8eSI+vDXfe0KrnBhXaIcQ2sXMbq3ljhLJNoafckXnZrXRF7xKmsL/xRhW8JIlr78qssLf4
Q4IXGhLutheBzsadfyUcYw+VCZuAjfsgKbvxVTbG65hoxbWxLSZgdZMcXR++omia/iv70AwYjgm7
VeKpQVNkvXdpBkSxwRyxlg6Rew4NM1rbeVM+hU63F6DOt2ljaNsqnvon16/ZfPTms2fat3aZBh+Z
BhqZLdx0LQwdfgr9mrWZDQRocbGdqtKi7eHSlE9Tb3gsiJN8zE0SdgWtFwJMejg6vE9wAUVkNBpI
0PkK2dTeoe6bWWxHiIrMxvuklihi7Vbd5lFEpfbPtziWyZ7wk1OEeAZ+SV6+6gwq9pNbaNvl5Tia
bKFCBgwYzk616tNXYSR3fpE092LqGKQUIzhm9c2p3OlWVWH+RN77haZ1cLe8GgIVbMwwDQ706rAm
D+4TK1DEBGMMzmOU6K8Z0ZBuLcTTOKjuWgvvhSbURupO+lAYZnqP5GafK4JbbIcSSI/T7Nauh/QW
2fq6sDoE3vjPE3A8VnTyzSfbtOAbR66kheWLx9JGdjmmfvUj9PaE//WEG0tI9xrtsClN8tucAvmO
44fCsO/DvRz9/KB7xYzPax61nJSgjtvlhkitcifLkkgdx7rDuhx9ua5x56a69n3YdYZzTGUwvmp2
Lig+wQouLzcFWK5N3VXmsW5s+ZZyVqWhkbzanuedJDjM9UhL8U15E9wkTi940iVSdyco3rott/z6
jSgE/5RGVbU2yvZnr3E9mY5xV6KAfHE0S9vpkUG7uffFzvNmx0+g+fe5IQgAaNjb+q2UG7ev7GtN
Ztu617mEq9xFl+tlZL93NcEodli+yIKDksk2Og1RfvGL0rtTExM5rEYMhkAkPUtBRl+YjgiJvHpn
2EH0mOlFd4+FDlWaHj5Wymat9qGtigKUuxm3dCTc/srUChi9G3evtdB2cVTktCm76HlogKeSWNoc
yyqKns26ooLX+YuWf50lzonGjiCjpxLonU8bsZ6uwkE+FUzd6dd788u8h3FUZvqLX074uueH5ZnK
+X0Uat1tOyT9aZBmf1qeJWBn1gnTsE0WQmi05vzWIWd5IpQO4mu0hEMSiBon81Day6praqiDTJqf
hg6jwuu7Ek0hKnxqEW6D6AijHMuj4VJ8T3wInD/uwZr1AJz41sqr3qFfqmMSBYcw1bsj7bkdoX7c
2BWkdROm/rn0EUvmbXwhCCaprxlMrnuNVXaF2MzYac4PY2JDZHNT2GdkH64Ss6lOfVKmsPH1R+VH
MQ0S3zhMkKQ22Eu8XUE8smVV74GX7Q0w/5RJiToIVX+yCE+rsdK8O+zkUNKL7rWSSXzb28MHBTej
pBJRCtIN3JyOXJfjY9Sn9c7sfcbrbcuPpayStg2UT36XY/w0xcikxwSyJ3gnaq57aG6g6erqJwrz
ddfV+qZykEw2rXHVWiJ3LLP/sobxmNbDzO00ol2rga0ogP8faM/Za0Y0bzNjS487ZJN6au6kM8yp
QRDq6H0TKFR+Dxp6NFytL1oLPI6rBpIv2vUg23qQ0q3K/G5k2m0r9YumM0ft7He3DPd4/+67gs5V
nKofEn3kqqoyuHuR8xx0zUsi/4ux89htHdqy7RcR4GZmV6KoLGf72B3CkTlu5q9/gzpA+b6DW0B1
DGXJErnDWnOOaW6lFVhLAwzJ+vRNqoBFpg6JW+34YgbVZ1+C13bn8MhSw9YHQYOG2hW9iCGK7sKZ
Rrbpo3rpN0EfvJUuIvXiq0OWY6dkXMOkllsqttToG7El7MYHbQ3TMDPJAonDTy1tEjrE5l3lEkpH
sTdpgMyaHj0qpCckeg5xfgpEdqjpsq1mU7yUrfoQ4LQoO5e0D4vzSf0ZgIQO03MwAa3QUg9k3y7Q
FOCB7U0wKweo7h5HE3LxcD33t6NcSIP07LRIue915T0d5B1VkL1M6f0r1m6yy13KSIwge3wkTSBc
lwrY1rSDHx51uO/YSZbhuEr77L6wh0fQ2bmHK47OA2EOnP20hRzr0xriyHc0Tskm2deaiXo/UYmq
yjmzdQxqKZkiRv1U2sDpXOZ6/RBX9U0dGv2qieSJ9VO6ZVSzoZisRjFetIIo5swYpNfgjAtMjVjD
oAZbaN9IQKd6o68LuwiOGq3z9bLsjlUGmDz8Y3ZBccnc/tXO62M5F59FS/YrsdaPKuej1zYkVxi2
vss18v6qOlgRCLW8uFizEbOJ+55uxYRnQU/gy7V0bFcVP08TdQ9Tmh9zlbSGwlEbbAEVaQmN8DnU
caYgcvaQqz+rpX5JVexvo6vTSTCT17nW7ZUkGrqVKLHcOEG0oY0s5HoSTfRXumaoLYT5GjbZRYfe
tp4Id1xN0Xe9BNXoSv3ZV/GwwreKPevJzt03RHofifPFDHCLx4SPWsXkEw+U8pwfJ58+DEs7aa1c
8n7zhgiN7jaVCM6nzCLQbnoHk/s8CeO7t4bvKa5PRvUt5ZI6U+Yno4j2puQnJ8H4MzLjO9rQBICb
1Tspf+WJ9AGmr6nCvYDeLa7erIRjmXlg65jjroyiMwvmP2LoX0LMudKyLk7l3mGSui1Liq9TPr6q
TndGAnUwauXI0khblU30RbUG4xQHYE6vaJWVaFm7pEHSYN00qXXsZvKG8V4p5I7B6CgdeRsUGNUG
iqpeNlMy13WuKcOtIpLbhKBIU41vQ+ZfnJbRqhxncPWyOyFWxuqlR3SEaTInXtLkt30fVOQ+k7QV
An9u8vwmtDqGrMhvGiA3SheFHlZGpBRvxpIcBQX0Gwwc/cSlv2ZdFFRmuOSDNYsGBym2le70Ib6R
mUZPUfS3Dr7EMmveArfbl4qdwKwi+iyTElBTfO7qfty0rRBbK0Ywa9QU4ZEFSYXEBQKW94Y9UqJV
FfPCfh/ZbtWw3ig1VkvsjwVWM/bVY3TGEgdBVEa3GHMf47L5SSeJq7LXZzB/fmAYzmd4nzw4Hb4V
t4gf01J/CQKm9hCjmKcEwMNNmfussuTedDmkSL0fd7NW3Bh1+yKQb5yGBhFSEE+pTwEYN1DNVg77
wnCWdQKjOXuMdTJ5NbMyPPrZxrrrb9j5odKbGE1CSrZe7cYHY4pcX1hOsK57wlMUPBCM3dYzSNJy
YzrFjZ1Oid+7nfRouB1JAumOCImEbKM9lqRwU6nZjaIMmgfT8WYYHEnVFyZT4iYsWsg3rFQC99AV
2mtdGd+sxu727BP3ZhQFm9lx4NeZ6WuclNqhydnFF1JFq4hRC/GZ4w0kKTDXUOXU8snPRFv/kSDT
2oYWNBv/hzSPES0F1jseGCT6JWPfGz1zA/23MSMxYN9s8eMj+FcXr5B9F02Bz7aW2l/j3Fs0DVdh
oz8D6mW6bMCcKqgjw9a5kWZxh2IEEHSmnmWn9JuCbLqjqxwHplcHh9cBXCwb9GpSniQdKYwrsde4
8R8zyzISDIfzUKg/0YR7vmvjYlelebgRtcHGOoQD3S2wc2vpFmQLd//3+vVGlGcvqTbbm+vtsLHp
DsnFL/vP465XEzU+sBurt9enNhlHd0wx4p+HXu9UA1aEWJtO15e83jTUvTfWKMxnh4k20MPiCFYF
zVSO+dRAHKWbe8Sql2SikFQM31HOYrad1D8UPM7xXkJIXWlKuy9le2O0zd6h7LOKkZIVnfXHjPuP
tJq/7WT6rnWEIR3OA+kipxyG7zkNGAnK6JFJ7JijJXbRn7Q5awVTMyBRGNr3hAs8dWhnVuJcTvjo
+q95hlecZcwCvSlOdWV5QAXAuHY6doTWJUXKqQQjJ32VdPnTLxX/66U5A15FfBXBC51NKxTGzPXO
65+Idpg/D+ZTnY44PLT4PY8yyLxttusHo2a7aq/gCI+EawHNJIdpoHmNFlcUORln1+APx1mCz5br
FXv8Q9Xt0ja7K02hbmWS0/KVJZ5ZqkmTG0UksWXFRjdZnc1a/pIZc0SAMW2oehYIRaPkbXbQoPR6
qB3VnuyD6x/tfy5Z1P9YSoWcxDT+j06vgXRFylloyQNRlqib9IsCE1WzqMGpD60WPmdDeJSYHttY
nF2z+Yxk8GTH4y5CY6eNpEx4sBdPxM9gQ6QpCz++T+azTqjFYhE5hUq9MSAFYff2kBVt47FmP+Nl
KEEDjg02KcBHtWNQ0geWhGLnBlt9O77r6asepm7TWvamdZW3WoTMDHZxiUf3q5qcfSwDUl2Ki2my
nCVYGqHDHTakI5Fh9DVJ5erOVVFflDj0AWishKq8oU3zqP2xxK83ZtmjdYrexKye9brlHEGYSI0u
oJqC7Tsx1FuncKGv3BeQsHfY0y/uSK4SxkNrRk8sjSNpQlYZ0V6rToaabPOxwQhVE1PhaDdakNyk
IUHtY9LhyS4GwtZIU8Z8zr9pcwQXdfZY4i40yuwAq5Ui2ONErNbK0IIXofTbQEnYX+BG024Mu8H1
lLUfgUMbpyEMxSPx5VZbXGot8Zl69ZNWcIwy5YCVTx61tjuYFhUBEq/pyrrlpWLgX42sWgiq2msF
ue9Z1Vd7aeabEW8+yJATjLansrKg5BnpTVKjP0YLPBmFs22M1ykgUBdvOkb26FDiBzMjhC2yslHc
osyjin2Yu3abF2BNU5mAOchfwG9vRqHj6yIxed1E8WNlbDuYzEif2AWw4IDIKzvCIB9mlvsrhyb8
urHwskhjeopMBm+jb0JPqV8jyg4ODi12TPQV5adBsmBrpPUmiZPPpMTzReGWyiSuO204E7ryNgZd
Q7gkB2cRNhtjqEjoiFDTV9i0yyD6mia9u8QGq0e0TmPKNJbhTiO+uSEbtHtM4p6tTEervRj+1LAz
EhTGgyVfhDFtgbd9ti7G304h8trUiEjRgmGfzw+Z1mieq3YKLfppbWJfBlGEdiwCOTp1pCx15lGN
t1kW30PjvwmVcVW0010fVspetH8MQ+6U9qWz44MeVZuhq/fIie6TYirXqi0ugyD2AWWShIdj/jSK
flZEsCF28KasJ1zGwTkLJD4vHc8znlWZ9d/1HL+Gya0u6pesRKZWVHnOahKqwAAcYG2ard8P0cnt
g/AVbM6nsNI97dDTCG42CJ8dTkQdbz1qY2AFTnAniBP2QpYilpAPtVRfDDM5mmPxEGq5J7OBOTo9
zkTiLgKwPCEGvi3f03oC1BQjESt1eMYtEcuR4eK6nI2PgPSKle2gtIKx8RhF6UM+Vz8RA4U21z+V
Uq/VoL3LVMYcW5xGicqoLD7mePwIGBSEyH8cV5zbjrgi235DhPfWzcgVTeyUBjk6BMHEq16UuU/c
KIpi0uZjdD6vjTEmO3eeH6UjHjIi7gNjw9n1VKrDXeY4SHrTeC1jnH4DKgY+4Hwmm3HnTk9d3jp+
OJWHYlmqBlXx0yrtVtU6QMyB/tQwBXShuEEvWGLsK1diKnwMuf4UsxVM5vDM1OdTbSPZmsA/8xPB
I1gYJDup9qqLS8fqzZqKSzkP+3YM75J+vrcMFmUzleKOsodJ/N2Q3holfsQ4Vm5GsODSxLVCHEYs
VLi2uv1QJxaxftMe9TW+4MChOi1eB9UFD46e2om1jc3aUAU1vBpqjUBX7PLrMkN1qqYJ9ZCJFTSJ
aCELnrkc75avuMurRzdzK+zA1IytyNdaWLDsy7yJ/JxNwb8QvSaYGAndLrx2IplOJu6TNorzYHEF
++UGaiijZz6bexP/sRN/9tKczkYckQpkKn+yOHvVY2goceJ6zpw+NyHaouFpIMuUp8U31xOpzTj0
qx8WH095jNkwJA0uaTHy1s5tDX5qNUy4I1JF05DQCvYfjYLacHyB4UGCTMCaXSF5jooU02Q6n8m5
BamenmiP8VpErekcMczo9Vqj2wXnQf0IgNKINLqNB/GR2Q6DvFvfhqLlvJcDAfdEl2QaX2CTUMFe
ttvlRDpmicTIQl2+Fql74dff90UBvi+kHEL4OL5tg7IRKmd+D3M3MXdgg7AakJZPZm0BnUUXaIun
IKLA0Q8/rHGfu+zB7HqY+ZODecQqPY6tbEUi0bSi7cS8EjuKB6YiXJKwD2jYGBTS9MckTmlTD44P
WuU+rHh/DLqdX3UGE6qmfeQOMS8S0vZkBmezw/WbjfiO1Poyo+vYwUsjZEk9atkMhsJio+1iAc27
yaTkyrpUUnxSnVXUC5puMyzsGuFjRioiMzqx7Zp4ncV7PiTPEy2YVZ4i3XWXEbKWr8rYv1tkvayc
IdpYeS9OTsY6NHNyjRgCPt5Ymi3jaEuKIHMrAiPq7hqYmXk2J+YfG763WNP28q1OxKvGRG7ZZ53Y
UOAOqbQ5uVe1ERj/KLxFd2lhhm+X0mvqID9yUM5i30/i6KnBU82I1UDBdl9mdGP60H52tWOsRmOe
OOfCGztz76RGlbTVH9p6fKl099KH9DKAb/yhYmuq8HnQnhe7XKFEaUUx8ywTWhxPHwRW7OIZqzTb
vJ8ZRhvaQvas9PmQq2vAOmwmggEGK/V1dx/EH5TtbU4hNLpGuy507ZW2P1N2Fn+NDiRJcispY6WQ
BGBdhMK+X1nI4glfLJ8joCZlywfoI9VeQfmihkR4hCDN76SYBEG4HOKiXLqbfVh7dY6G3CDQthXu
J8ubJww3SDNmxQs7Mq6cbPoZo/YzJ2W9jfHQqi6e/UBYbCADXy308iLa7pnAGjIk5Q0ZYPy8Rzuk
njRhHVDKSPe6nkaw7NxV1qRP9pxSjPJYLHXGxbbq8dirCMuzsBQn6KVsH8IgelYrkj/qAagTHTby
cuS7MUMbCHuiyoL+XIxG7OHf5Ytb4CkzBjOHX8kc2KfTgzo4kjxAZXxU0+oM+eQ+cks2aGk07W23
eje0JZUx3EPWoIjVfzuVuqWv8pKKRFtBX3sa0c76MU6ANWwt0h+qfbHIokoxXaZSfhdKbfpIpH2D
Or+onkVLX9qKbYp5cfxRHUfE7wenx15O3qKZ3Fg5mut0cr476VD/p69XUK5WlGUEyIlZJ7CCj5b7
eQ2ECHYLGpMCz3SFFabQ3BfSXFk3EChSdIt1uN0Ac4pAyQDgpGO/kdK+Y0P7GAXDu5Y6Nm5wEi8L
p922qv7a5IADAtK31/3YvMlsyTchkd6LIM9sRCeZnMSNSaPQDNRqjeEupkyVnpFk+z2YU4rqCbYM
uORawJTOkr3aSRuHYNVYLEEzZ1fNkjW6OXp5r0gfNx3eJnYwtortSJdeoAoLMAHhU5CbvmpaZoQY
JI82VKqVRiVg3RQKIztFQN5ZoyPg9bS5PJAhb2YQAYHRWRirxG26tgPkopmfQ4hsjD1wSgbIBehc
ncnr1PGzs7nJzLVbQj6TtTMeQjovHoUxbh3vW8TjGzuKulVUHnuXyOvGJcQJsMVaoEeacvT4FVgb
aHfz/STdAFbGHHpVXcBocKyc9EZ1ERWwmDRfAlu/M8YQT31MldAhWsy1i9cyjNdu99wlHaRcYM67
rA/EUW+2aPpr39A61raPdqXZkFygwORQWhge/Ji2vnUJMs5kOk/6LrEVc6WEhkrQXK/73cgkU1kN
SQ2p+I7Z/MELYqJ1TbBDSzgCbrI826f4XKJBDrs8g72SGdZ+cJnikqLZs5a+KzuaPVD7zopOtyHO
xn2cuvToMnUfZmLezQ7LEAv0A9rQ9ejKYEv2mmcmegy4jCWC0Yy+03fA+OK2WScWG/JZKn/Kxj7E
dZD6FemFdXlUw2pE2EZBRW8cQNtTogE167GHpjNjUelKf2qnD/i08zlTe1iTZeap+X0cjrBoFfsc
dIQJh4ITA+tFCST5VATxQ9ANLDxQtlKeXVSHJrQWoeziiChqupNwibp79rF+p6ruRkC8W/WFnR36
otzO8UFqxa1Z0Fio2GevFCe7H/rQfSF5kBpOiX30i+rcBpbYNgP1LyamGcOVN4Hm9KSm9PGW93uP
+opRswfAZue0442q9PW++FCTyCtlQoxPZDPGKnoLA4CvK0wuZqGRsqjeV7a1722CdkzMvMwm0KwT
i/VmYBEWxrMottmf6H+KndnlSPSixNkI5iirlNqm1IBjmlR8BvqRoS0+CiWUiOSVmzptjpFtPzkT
RpQgyNIbBRpHA+6Df2kXklwMkoW0ISMz6B9QDkEasU9rQGSWARVczW+nbj7pOK48mjsrtZW3OeCv
bQtsH3832WY9gD+7B73TpeyYGnsmVid6wC6hr+uw6LZZXKl3ThDSSlT0p9ot7/uo7dh2gL4iwu8p
Dmp/xmwHu9FQ970gP6MBojJT8/dVmbdeUMy3mXIxiMvZctyd9VS5ICpA+TE2F23uqUuwh0O8ExM2
OivvdZQ8OXCJ1GOmPA/GBEaL7d5AztFac5l61G99wIHbyuw5LdJrLYiOQ/eusvmySDlaIW+46/sS
ZlzKLznrIytXJ7c2hgX+iG70S685tN8K3SeBBN8ryRvJVN31U6itotAtvDSHM6njHaaO5Fwi1+gh
jCzhrEV0zpvMviipfQwTExGUnlJa615j1EPbqXJGDvOAQsVZhRJDdZCdSEuSpaVhiyKkih0F0YFN
tKHzYVyWfKmhWzNdIB0FDLPOaS6Dq7IIU241KtlMt8eeJt26kuADS8hyplEXnt7/YWzHRVSILyEd
wDI2QVC5rjr4YrpzvnWC3huaCL8TiTpjyvo3xYLuZmXN6hBrTsyWiqJ8reMIomdZeOzp3LWLOWIj
UkZsEx9B01P4Ni2X+RkKLCzPDANmmB/HSvR+2hHth9RkZ9jyJxQJZa4ULFvjeBW/iNNb+saq40OH
JIZ5wLcj42OKhxvXVA6aSDbBBM/Xifuntkwe8GxjZhySQzAPTxP/jUZ09xS/t2ZbQTFK2k2kAoWx
7MI3ioJosEnlUMfXyc+U3OOOtLZQalwhulvSPL2CX43tfv6QGmNL7DrRHz0gqHVbpl9aRJdHtcrH
ICDLR6SvHe13XJoMRG4t3+ck2rGSVu3Z3mUhLhEAmD80qp7n3mco5/2p2hK33T3bYjzLCasoCc0R
Le0lvqrM112cvVsTVuPE0o5YOb4Ci9yikbU/61vnsbe2EQQBv0yGW8JnL66LzhQF0g5hTYe3sMB4
V2pyS/rKVypA59MO1leZatd3GGePWMvcTd6mfg0L65AJ7aEle4CuCo1CED1ZFLzQmMJtobD+JGGF
gpOW4MKriHhm8jSoaKzjMX+zHLsFTsC05EQj4757SJjH112WbKu8lxuFGdMc2U9WFj6oMpfftOJK
dh8Ir8KCJhJ1umJyM7JbdPwsdLYHml1UNI211XPA8dKMDIk0ts3RsmsqHYb7oEQZOeu9/ELaxSYq
A0+kWVO7hVklUfNAtzI1ZVuS9awK8TyrylcTjsZBVoQ04Ya6d07Ooxij4ihDZzWUiUW9M8SB/W0B
Yrktk/ku7Ih/LGMvGCMcxzOAnGXHJdMGvR1Bj5M14wqpz8Gc9+eylc3W0dHmxk4Ig2ZhZ9ayfMFE
QLC6NO8b3fwozfRPmIuAVONJ9RnVevvepMBKfGuaHJFGkeuA0YvdT2uerZwBMjWcNWUmmFM2xKDQ
dPZj9ZLKedwHS3iqatYfpezrxXy87oLutq30loGBJWbZUfCpGgUWZlt5YWhuoxaJ5CSrcFPXxqpQ
skswKele9NN0QwD9KQtbXBpxo+6tWb2hcEANO5m3DZ63msFYjbp6h/VVsi8hVKClQr+WKZTEcJAs
sAd5IhA4+IpyWmxjDbTTcsEkkYEX0F/yVE3ZdPU4gGjAYGkGF0UJmbN0DgOnTy7TZD2IkkQFIyv3
7tAY2zEUDzG9qN2oFiFL0+BQmpbYFhDsexr7B+G4Z8XWAk8dxZOgQmga/eyncALXKTiOg6Y770lF
2XFqQDhAYaV5mFqrUvTsWlqiAA2StdO8Ktbou9Kjq8bPYpaRFzjtu8SIt40YaQrMdt7UUCELonab
6kSficxAs5ZCOTILV+7RgcCNt97AEFak/RSKT++9IY6MNhCXiEuI1VtZ5wuyQaxBDr73Zi1uREc+
dP4RqGb6nIEKiTP9w8ysTVvlCsXYHgoD4DlicbtouCdwZFHUto1HdgC7X8ULbOATTfui1FBJYwCj
gY1PLMMjSPQpC6Oq+bLCnIWpa8OZaKubodWYKfvDUFbzhtSzPeMUu6kiehngn/mpjrQvd4PtuOw4
v2KnLS5GHL9WJfNyTrk6VgpyzmR6yDmod7pjHFSUSSAqWFvDpe08GKY6y6cpnN90NsOjTdu1SqAh
lHQx4vZPoDXxxk3bV6k1wTqghLdmhfw9NFW2TWURrd0WhqeLAJ3bWSB32Cbggfq5wvE6D51EdCsZ
uRo+rAaJNyTSns+f0IawjxWDjV0aM9Vh9UVlde/Zff+ohhAx6qVMbJRx5XVl+5jHbuu3EjN7EZg6
MMNuWtkMTn2SBocJq+aikn8qNMzgWgmuutL0HsumUvhqxMiHlqTehKA1mzb/adOxQihl35aNamwt
dzbhJ/FwhCvPacwScJiLZwBQBUX2DmyaXV56tabGq83j2qmGR7Xv513t5cIjqINb6kCaECXTYB+B
meIfNaLjL8H+F0f/f7hNuzK6fx/4S8i/3laxFFpbuHSLo0iK+m+KwfUxVW0htLs+iDo+LPBf4n2Q
Vtx1vR5PS4zT9Qn/cfFqkLs+9e89JoON5uz/10/x90P+fUfmOwn18vqx/94SYg707Bov4tFqdI6P
JRXl+u5/P8j13TScUjnGEHDn1/srJWUJcb1Yp9bc/P3+/r749dbfV7leUu0lZarnIN27/VtoGd3B
yQm2wFKs7Vsx4gtz8KtcLwVoH/5e+r3NmZfgnN/rCSIrqmr/88jrpXAZqX9vA9e9HoPEABfO7X9f
4Xrv3yf/vtfv8/55GVNZZD0iFLh9qaOTyy4E64bw5veD1JpCB+L6Wv9xsZQcq5vfV8PYHPraaD6l
f2H3qTr5TqfeXG0g1z9Xf8jVKfLPbb9Xr5eKFqxfWrj+P7f/4y/5vTqzCmXvg5v7+ozfO37f7Pe2
60Oyq3/levEf68rve/7zFLetwf5LM1pTAdn+3vn3371ev75U0S2BR/+8zN8HXW/8febv26eze3Bl
V22tJV5KFizLhKH07L64agcxbbTlzz9X1b+JVP//3YPqJ7PjJ+5ScVExG12f9Pvnn9vUsg/g3xjm
+vcd/nmb3+f+80n+2+OEG5CS9fta6AvrQ3OYrzdfnwDGhB7gPy/6H/f/8ybXq//erbh5hZG82/zX
r+C/fa7/+jLXB/5+1utjrrdFKMg2g61/Q6M1ABljI4yuKR/F0NL6ELnetLdhO8T+3+Fi0MnxlVkw
nyOterqOBiUlPDK5ynIPEBs8IOXKdCYXPE0VSops2SxdWSaxFKeyeG9xHWzp/jbHCRnS0VwuUa1r
yOSuLagRIjWh81UXDRDwSnXyRxUQ085dwPJj/1h3MSVHhZImOHraiBL1X2eFfhX0N1KUZ3Nm4gg6
1swyn26nCppBEHhphJ5AT1r2HvRhqQHWi1x38lQHd3MBNwDovfrlZuOjqNzUj2pEEflYIi5qzNUk
4GVrOaukMD3nJdCNJlbLVTFX0clCBXUOlz4MGWx0QfJLLtAC0MQ2PdcqEASwFKaLXm2MtA3uqrrb
j+pkr+xhVu8Mx9J288Ans9iujvYLSxO2Nm0qkLCz0NEcwkljUngbgx54n7PV5zv1oJdQsUluDE1Y
a3o+yoZodHq51GMwtSD0n590I9sXVXVGpVutY2m81kN9APGQ+Syg4o3J3M4K5RSFdKSSiLIbO/bS
k6T1RN2JqgR7jIQyoKIuoE58rqq+4D9bI/aHesEytvoOclr0GNJDnCvoHUBjAJewMZeEBaf9+APQ
IT87vftKT33BYLqncEqBQ2S8TpGoAKercUvv7KT1aoToiYBeIPUvdf+TBCwgVZUVwTib5K3PK1up
2l2r0f5WGmcbGxbftEE5vZKDsWFt/MxacvRlrQIZaeWXHd/mIU17dIE816KUvNXBC91rSoiqZVBY
mWfzmlCzN9m70Yb2Palf8EgQIkSN78wCZhLBTQ4ajY1m8I+H6Bp3qXM3AsXfOZIPPc5oPkOsAAe1
4IeufB3mA756Aes6dIB4ZpxLrcbOPlJ+SAWdvWY8L0eQlljtOYvmb1rYLJMl7YHaeGsVO7iUWvdZ
59q41jj91sgA+9U4IZWLIrtaG2pisJ+yT7QpBq/BG2JIOcKUzX3dSJXtnALStNqJpghYWxxO7UsA
fBesD0GeBcKrCat16PBeFkoyr2hnEERjPx2azkRHp/iwSIO7SbSruXY+qqwwFo76+9QrfusoynoQ
rMuEfqaeEB2jAiuXGxGcwbdQjrC7xDj/cesJnoWxE8q37YL00WI93utiCbpN1Lu5DZy1PmWwdPpH
sGT409xT57D6LhUqr2nfkBySfqa16Py5ZmFM4bHyFec5WlbQZgJPoiGOAXhaQS1EKU8zp/R6WCC0
sRA34Uh1Iqf72qnvZk24rzvZ/aZrHmRaPyGmz9YulUrLrV5FC2bHMPK1o7d+1vbPpRroa0MmVMYD
NadIA2RnFiPw87AMkE/R7khgxZqGorJOFvdWYjwrCUVRbGtZxh5Jwn4FT44N3oHNqYpuJ3QEl1k2
vYRu/x6ENVzguPxK5j+zlkJqQh0Ka5vevfbk1NFTj/vgWMSt8Ml7EL5q9e57C8HXo1w1TojxkpIF
uRVoP0WGnlq1XpPBvKDLfIG/dzI0HpaL4ayr6O/a2Ug2PZKWtpKnAH0Ipalpm+KMJ4GliHbTh9Vv
+yB7TIvuTXQFfaF2ujUSBQwqnkFirleYJBi7DRphNXlkoiCUBC2MF3JMrJuyQx2XvPd8SQvvToBl
U/YV8Q0rbFr1mkBjg7CYzLbx+8jyqFd+k5vBHWqUdjOQ/7FeWsjWmHt60TEQKFQcsuzPEHYZyQrZ
ooynHCFl/lKZggQ88nWyMY29MMWIazX4nNORjhgq+41Usmcr0e76cSlOv/TWgpGJU6yUCCJi7atU
Unig2qeswZpRcF13KhSTzs5xzHQs16CCr2OBkMbJ6GpFU/hHoFIYc3Sdw1Q+qEl9Id9mnRfTqeoo
dEoKVtrAB4b250qsd2qrNZtRIUZlVqsb+lYQnCzD0+2QfWs47kvivPlFitQitKMGMWm2FkE+Yt/Q
VbdB3yCbLC95SmGLgIK6tt5lXG3K0biNiGXxyE7Ghw3KKQxIzukGuNKWMxxaOushqBGvZtbddHqC
rn0AEmYp9G4Q903oG4rRC3TlEwjPKQr6cavHOp2BAY2SbW3pej8aYt7abW5sS0PbmvNwJp39qRhV
3xAZQvQIechUZ6+xyWGmlH9ctUwO/TqMnJVZ1fdogB9zM3ueZsjYRiMfo2b+LEfrRSvR1VAazq3a
t8LxDFPcJtdnLSRSVmFZ57JCRgMwgLIRTRnLkPs0QKESW9shVnCXoFR7pWv/5obZo1V1p5HMjkQd
ELhmO2lk5JRwTMA287WOtYHen6IZEdGEz01tKGqllXYbK2TXNJyfKXLabMeuG/VhRq8vHiwk9uW0
5tx8m9rxLZT0BO0MSahTUiaI6fjm6edgx096vaA35u+EJm0f6tu5j/edkT/SX6Ujp5b3Fa7SLlbo
jqdwjvg+HowZQUo5x/0mFQCEcwyvhhu+S0fuww5bDtVNwGRQzYbW/paGnL2WGXbVtUgYCoP2k4rc
QjEGIMwklgSLR6gt7tIQ3oBAGLHBFLUdLXf/CqB7KZA5+3KkTY9JLVwrk1Guopi5WdGOddaxXw4Q
tBu2tlt01HUVwPS002Nrfqo5xiN1+NPxofZq9RJXab1SYTy7jXJk5HuIm6ACCWrz1YcXUbFMMLUt
4fG7sYTGtwNa5Uu+FgYJpBIxlqvVQJvwLZpoDHZ2dYmdRb3Qyo0qJ8sb3VNalg+krqNm0ApMKpy9
gxN8Z9l4KNPBXBdj84Iq5KS57W3nZGu7G+6qNnwzc8QEnUsZKhmyV5vAVfQhZU80FUUt3aA2PHNs
pAYATwaxl7oRAyuacePo6olTcmt007x3cSaX+QVvAGobzEB4ZjhduherpSw3Zw75DWF5kyUUSHD5
8G0a6Dn1PHwsrey7WowreUsabu12TzGF+F0T0VVB0GPjWsBjgO68CPsj0q1ohYbxDRuMx5Cr+RYE
JFv2Z71xz21Zpd7/Y+88kmNXtiw7lbRsF9KgRVplNkILas3bgVFdaO1wiNHXcvC+z5/PftUIqgND
BCNIRgBwuJ+z99pA6Eg8SPB80Vq3NHQFWKiLDHUqeSFQZ2aHIr/Fl+zxNXoeDoICldWmN71g1eFh
p85CZxXmetFCAM0QM6GhXsFwSO6E3IrQFQ/c4JhJ3gaf+tj3F6Ce1sB/nAM46QfNJsLCCPpfaH5X
0wTB1Rj6X20H7Fr6dDVIWTACJHM5RZqWrkheESKHbJ6Lh0lYgyawiWif0etDkFpkUNOlf/RnIk6Y
1BOAilS+RgfO3JjIMnydkpthcmHjx5LRcD2CyCUPILkzGH42HcBRdAwZbcLmIkqq34BCKY+DMVln
1mPY+VcITt6NEVXKTMzXZGASChN/R7v3so+as8tkMaLIJoPoiikIadvOpZlkT8y1n3zXqtdOZKCP
NscPqlI0W3w5XvkgN0NCLjK/h8KUcDd3b7UopTzuNki34cjWw9ptqd06sqDb5ObAjXzmYC7hammU
/AbOaIuzUxntir67tjLG4dGphq1hOiMTK0INAIjMsPVuMJmqpIbsxqI2Ts/1nZJYuafNdg1ghi7m
DBgEXa7V0d82/PIRBdE7S2PQh1mD7NWg4+9x0mi/zdB8SyoIXi7dwSQW59q+KmqdpIAYMXFeMBGF
rovgLvNJDIR9NzuXbR88FFr/RWvHCmA8AlxF8r6ZcEqvsBpt4SrdpNK2EZE0ryTwnkgluJstijOy
/tXYhDiMAaIx4hAfaxvJ6FiHKs2bSDc9Yt6JKR+tLAZwHy0HSNQQcQrtlfkgCZ5JSueNoB4AemDR
7AiGo21ND6aOeSnlCoz5hjM7iZTk7MtBULLJhbdijRhDIErc8dc8KhzTY07EwaoohmZbgPNY2YN9
FY3F5aRosCySTKZj3SUsz2cNxoCNjQy5qnwxu7Nm7Fx9pA3gaPc2mRcwpTFOaIirbd3HBzo9+cq7
O4TbOssY2DTrbMXdq4ytd9PVph2Q2Htw2dtJGCn563m+TlpmhE7A2V+Blt8yMYm4QjImVBY3CyR9
VWb9tmhXrNyx/6KpvYybq6RxzPVk6rcJ6vpV3HhQjujdawFnieeYb47vfyX0l7AKVkfLHA5yMgM6
D8Zd4wRIpwwyqQML61xWOeoN2yRxxAYBlqKv0hgHQ2ggivQM6TMPSOu1ESDhQdzxkhoN9GyQuAgU
Ycbb2KbqxzQvL2PdPckWek3F/HkQAT14w2xWbq4sf+lmVXXzFaWAl9r+nJAk1cWcbmhY4RPr+luv
HF69bvhIwDDONLVd0/iFvhMEkDVk63JuVuHYYuubBxoCnDy1fS8z77anGbqa0uJS4ljS6FGuqjR4
TR30J+ifHkJx19s6jVCW7ivytUADeSHpHeVl7tgXtkHnM4vE1p1HjBq6dw345SwBS2zIirsJ7OHR
lNqjHvTwBePpDoeb3IA2uC3CgEZ4Gh5Zar34wZ1PrR2RSUFaF33ktVABSgYTTNfDl5Sa1WYanBOy
sZVse5CQMfohXM/5Y4MD9KSn4YFzct3WsbUdU4OVmETwht+AiCWT0Bb/1EWYLo0On1+UzNuAiBez
9LZDo79oeX7y297ch+O0r8ZwV8kc00vj9UiqxEfcdJvJsY7ML/CEM8EYvJXDrJLV13CtZ0dm0s5R
U8oTmcAmrCRpX51LgEWg4fsIXsrGQoPnp5/kH7wAMtxOE4ZkTfbQDAMT0dX0XNlJDsFqn4MhWZWy
LFYdrhY3pbVn9y9ZSYc9pNu5CVOOWuC2aGGCAbejgYXTI6JjD7DxanKzR6IVmbtWCFrrgSmHhJIc
+B28S3KCEAkFJyIU69CLSL6pr0QU74C0Jphex3Odme+AIA4hKTUs2tAjN+IjGabHDBXbTquCYNVw
xW9JVmBtGHApDUNHsN8uIFdrmpIIrado6HxFtEKrMAJhT6SzBPWOyW6Th9RCkuSzCvMLWLQ4vdIa
1GPo1Ks56Q7xWIHoZJ4NxN38HCxMHfkjyQrlHuHbLw81izeP1E+C4phZ9WdFD2jnVfknWL43ZtTD
rgGGPUcIVRs260717/X5uoXt6t2M3E25FK9wKr8lZrgjuO03SJarMMDnlTBGGV67LaT3FBjjeWoh
Mc0Nq/jKaq9lC/6Lg4UX7xZJkLnXlgz5egIWrIttnpT9LkHA6NJsBkw4PHGNogYhh0kNh+62jaY9
71sVcx9tsjQ+Grn+iAdV2yR0/55sE+3I0IS3Iv4MxufGt57Rzzx4BbEePdQVB53FugvDZIWoA0US
WkqP1QITXq5NNLtVs29ad2e96q6J/8N6GklN5Att7yq+vFU5WLdank2QS60XCffDiAa5mdFqcWSC
6AILwUM0uwdD6d7sKO6YCq+YAcDhZg2LSRF/Vw/vWVS4HqV5E8TRbf3FwKtiNobGuoB5eJvbrNTc
FhJ3SsoUWpaXuO3M1WRWV04+PIzoFAAFJjepJy/gvANNpydr04bdsAi8GLB5k0B2b7whpX7zcC53
Oidm5jx5sXtPQNgGf/5lDFs2E1hQ8unUtVwtEdZpfzx0lv7SC+dd85CE8LmOmKp2uHEpxqTc/705
sVa6KY9Nf5U17mXHAAD5ED6pMF5DtXj1tehibtFqgNLMTHemcNd91M2otAJPeQ9BmQrpQPOPibcO
SrkIOVuYxfRlFRxmHTeVQwe5CsV7acvbOu5n+AAOa5r+3svtMyKLbk2TgjkVUnufjiX/mKZt7CL9
YgJg0JQxgcWm1UdMTmDqZADt4p2eOZ+x31KnatuaiGWDFOJkb071VeZm5A82+bGWI34Svd42lfOW
GYDwTDqxwJ63aYb/NhXWexyWty1cd/6Fcx9fEzd51c3DRalBv8lcpBsJ+IvBuguFhjsj/D2X2oOp
PGs4dh607JdE4+DM4N8jnZyEwUTbCRzfEsaH14sjRLN7iDjRkVCtT0E4HF9U/msy5HNWYlUpLZzG
HTmofjJcTdlwWaXJPRaKN6YQb7qSOXuV3Dn19KuvowF0FzdyrQgI+5srMLCmh7wZjiuVyhGipGK/
TpRm9cQ8oVqnmhD/CrAEqZ7qRZFHZ1TQd4U/2CtP117naLjQm4BInPLSZAgHikKcVoXEYDBR1RD4
NSQvCSGr69+NU384Vv4e1mSW9WZ1CzR7hYSNwcXFHRNi/nCb80zIQYjt1aWil2dGfbYIbUIMuSo9
NCQl6pdpwMIUG+FzmqKKdXrIL8RenJPZtmhTI6bXCP10mxKs3VrMY7ryvCTbzZF3zqvyzbWbX0jH
r2UR+tuE85Qr5Bm3g7fVetjO1WXS+9HeJNHLG3ryZEiXsNL5SgthGOZEY0BL3gJls7j/QGhxyOgx
ubpQUcqDI1GYKz316GOxUx+qtoK70aN4A6aJVTkzOs7i8tLKnyDIbOK8ItxBvMQS7as6BeepIYOM
6dEucjlRqOVfYffbUxF/CT1xReX2OoRSyirBHBidjK2T1mcymO5FbL4Wo0vSn4iZ1g713g/mbWwL
boxlco96gfuwTlGG4jHRCGK8F1PxUov0g9Xvw+ALcfTwg1jlHG4gCLw49UVbh69MD4CVx0xRQgr1
F5pvb1t0VGvE9hkoJvPQajZlvXSymDI00QWRcBdkL2hXrDWfx4La7tx7u7YmewalxcCaHiEOhhoq
43aeHUpSVyoiJGN+AQwr7YN1L7kL8sFOQlI1Zu2qZlV+jIg1jXCLnWQysGjU2p01ddq6ThHd1/Ck
p64wTlqOlrmZm4hOhMdCjTTRfREa+2kKmqOj+cjxp8CHdmgVd9pExDJ59d1+efj9XFgcUq5L2jcb
L08ytMC1yb1KAHoHiL3PY38TleOLbyeXNH76nevhqWpIdqu8IsNx4P1yqSMbGKhXntVrBz7PbiZN
y+uh+baFUaxZ2jzNedvtJTP0duAeJlsKkIm4B0v51gsQUInL3WfWhqNtyGDvhb89bwL2ktMaaqgb
z10jkUuiIujwpmhEJ2NhYmrvDsYXbmAuGmbYRRi+WykRlpSI/A1UJTvAIh/rSLBal2HJh/A3qClb
rCHaJEA59D7iwMT8Yq/SiUE47MMjUQoXuk3FSgTmc5Bd9UgR8AhfNurPJaoDY7lgkof41xD4T74N
EcMvD4RmIlOf0otZd+8KsjtSMAwoa+7LCIc7RqZjW9uUNL1rPIyr1vM/29HxuBlC8nLy21S1DgKt
oGw4tmdbjwZcEBZXRFBO214Xp16ie2wiiOEVUXhMrgcua+tIjM9XQPLQToefgk68yWIqoW7Yrwyv
7jizLNj2E8Y7EFLXbSpfxqJjOjSm2Bqt4veQzN2lyMQ+orytO6yUrYicFk5K+gOkFQax/pJM3mUQ
/UYFlZIDqLwILDjrxCfgWkvvi+EptLClSJ81Whwhj4XCvRpFhUq4QpkRpKydPWR5MGT2aaIbzxmU
fz8TQOoySizQoJy9kZztnuqLK+0r1tgPrl48d4Wfb7UWg4E0QFBEGqww3yR+EXVKiiKTgxixaNcP
NpVDilToNCl7Yvydc3olWJprGLszYQSjk2V7lEG8yzxb9MJ2uu++zRgSi4FSZShprsiId3WK8SZG
1nCaBWGpJA06c11jG87ywcgrJqoWSRsS0s+KSB7IF59Z2ty0QTkc8km5i3I8I6Z9FAURvVNEY6qb
KT55XvbWU+TjblNpmE2pmOVVfIxSqSbQ5qvj4n+lWhnteXV7oxdolgYTeZtqPYW/GiosGJc05q6C
4JkJ0yCGyoi04J7JyG0I5gXIHMXOXteCvbySmkLQFH29DUqnZc5P28OVg3/sGyp+CfkT9Ms4YQIr
ymBwtBvEc8Dv2qy/bQqaQJ3TcWiIWqIufxk5cBV66jajCkwcKGsyl6qPqcRCw2pqHzc22IE+0S8F
bXccpQxinunhsUkuS1u/Dmrb2tt63+zkVB3nJsWgkZXb2CS7jXREtNSR3Z0BplOTwdKQZuOTW+ID
1cUjXTOOf0m83UxFNky6FB4sZXXWrQXGV/fcWnJX6la7HpoyuRAe/dOmpWhfW6N2bjmLYYABCxTI
PVlAvARBuS0dNf+shHOeCe7NGEnzhMwcd7YOeM4gWttkOtmd6gm1urbqjQLflpe1zGtzZwUTUm7t
mNOC4BjzTL+xEFxoLLNc54mglQKXWBmufXj+JpQIZyBUyOYS7WpfXZLX+cifyCYuYSsnZJFwLgsV
XXOBv/ZZuHy3oSFcKHsZGhou+00xPrUun7hx+JMm+OjVGLkMa7RkXF8+OwFRHTOGb5+i5DmqbnVK
KJxRNLo5Kts466A8gkTYhvxto552VsMQaqhZlkevZ+v6KMFB2x9sFu4rXSu0rdnb5Z5msRU7BM8h
w4xjyd9r3nTXFneFGW5lOj2DY7iopSehJqQkp2O+BLVDi2gGIECAHS/SfhPdyzfgRO+15fYbz+9P
ET1UCoeBGZDEPlE2d+tPU+R8RVN6I5VT1w/9pzyW/gGfktxGTV2vBBrUjdk0h748tyVnshPimuJC
gsxSX9qTYLgZS/PoEYcwM61wOOfs2vgcI+eNMG85zp992dwGdbp1nOZm7lz91CUYy7vwDe0e77ZN
F0P3QwhZajPWDJk5Mx5XG+TVQI/ZxT9F2sq2i7XXoLUVVL3ViT7OkBTYGiGus/8RZzY9Hdpea5Sx
zDVm5iITM1bWtXuzYqwsxinbcNs+plY4nVysOKuEpY9d9kxmo2rcabW2z+vkXmi5vmv9G9Mm7MfT
pyc5AqjqdKrChLEKSUfEHfDdRWUHBigArzPmM/99dBl34pXA8a6zfpsyufFZ7bMI5q4o5fhsmywH
evxqqzjQmLMf2sqJr6MKV0JFkmfDXGXo0PNW8hV4BJru8DLrM7my+8/Bp6BfE1PACKk9CIoClUm6
V2SWLsUP61GGLA/TXBRbtCBvGkv3NvYmyGGJfSzS9FazSdH2iYBiiVRXqyqgfm1I1nxQ4yj+1+WX
bg3vQurMWNzhYDD27LOygvWZv+MoD3kv5hLNZ2Vseu0dnyjlrMJX1NYOpHILjOfcbDItPRQ6bCFy
K26aLkhPFbrkNcj8iC95NdXBmfOoXBsNXptYDMNVjTXLbhGyjKCz4v5tmqpr7rAps2AS2eoqgYla
ogOpd1NadRc4y6j6B2l9o8/1Z9qhBRFxem/qQbiOG0qvcUUWS9xQOMFA11+X7joptA9q7cMvLTrQ
fUXGrtlXsqPNRoTXh+fBB/VslkZtd9UoZ05q6PM+gmp3nagNgVFXhRZ4p+UpfCof0qHyUGcun7bz
HwAXjIcCgTgheICUsTTufC2ALNjKaVM3jMPkjD6kfUKKZ6I/d3U8bAzT9NaRdfBdPGP2HDxHSQxU
pqWmXXUF+WohCxniBJgLrdqxao7N2D1Ir573JgakrQSmNGZ2RO+Y7hwskGbPxYOL2MeiRBYMvVo6
cUzhGGNdVPasvLJqa7VdfyVr/y4v+ULLGb9qbbRXIiDgOUtAUvJ+BPAa2TvrZkivW9JT/JkyI47C
96E3YJJ6tOXT3niy3MZD3fGrbspwTygqUyHQZa13XdAR22BhR06Mcj6stZ2kxWrkWrepgJalmLZC
V2INr05Z24+7omiAh4VXQMkuI5e1CssydLBAoActox5joIcO6ppJzvjFkAuMzfNvDKu9bfqMMowL
iWOi/2lzX4pywUoAb2Yob9IQ13jiWHIjyiLaaTn4t8bwf3uOxHsonkaB0oy0edZHEwrbDiu+Zc3k
qviH1oLOmv72XE7Qucg/mhGShu4R9tkTS1OXU3QerPqxzRBTCE4us3sYs47cdxQ++DS36MwfjQyu
gRfYH7Ykg9CzDNBygWmtQ9O7MEmiyem/bGXkHgMkP6c6HR8NMPqrqNbotld8AZ79CTdg35PIjlOE
NPcQoP2Q5g8QIuibejj5kZEjp5uupUX3wLHD1/gGBQqjyjoc5m1vio0m20vAY/keWcZxkuE1Ea4+
Wh247gYpgtT0Uob/6bkona92Hi9t8AbMUolRjs8YkssVZ6eGIKjbZTY+rUzNzuijXLtpjKU76zBs
SuvQOOJoQEzqi/Fem2bjskcLZNYOt4HkAJfCYfJufZmZ1a9KWBFaJWbqXBk3A743k1y7BtFT68dn
QS+NmtubaQtxgf6T0d6fdpoQwaaDoxzYMWdLcksotbGOGOurdt/ZxtGVObdyAMnb3Kh/5W6CtW7E
rmRqX5HTv2V29i4gKnP2m/uh4bjYpJ7DxMl27tyBq6UImabFVtNSOmgWfj5TRUrauNioMNCxdfia
JZplhE+MsKdUpI8c/zvvvcUvuYmoF1CmpejfBTq+Q5ZVTvQ1duNdZ3pfdS6e4erf04WAQpqSS6d5
gr4z7rImZDlgG0q9Qx9Vw3Pt2uCN9DjwV+QoNCz5dbrOXmid68Z4N8IBzFKJTkx1s0oRIXzJfWBh
ZX2Uo3uW7Wmypr3HFVSi3isYuENXe7H65Hdr4sSGZT3uK0DNQ4h7vv0qve45qCOVrVNdN/bOCLlz
MqZDzw8OhS0vR4ASeGcHmifb3k+Q1Ol2vYuYqDa1l28dZXNh8Pn0zC8amv42noPLEUnapjTsj7yI
bjELxycYQqfRmRdD+WUNIIyJe3HhAgrMyqbYkwuhb5HNOcwuIDaW7t4YxuiiE4QmRl1zhw9sqzsV
l39mn1oWpZFoNIzyoAeKoBGM8BjJ0i/igkjFKsXRKjU+NzhF26WKw/SWRZgbbbVpwAIRB2cqG+ux
K9V9MDG2JNU9xHV7Y/XWZgTqwL+RbAZ8tBufavm6pebnAsxdNbTL18kEQ88jdyp1m1vCK/DqjjUd
q5EmxlikFKvyfSM0ACU1+cG6AbVZ7nBNgFfLmJTV3aEqQX301ISTEvKOGMutH8+XCfzqNbmE5Vav
xSny0yPR6gjVURwZABi38GueExaL+YjfRXZMAUQEB45JPwCIz4iGXpMCViCfI9lok/nmiuba1sWh
CPJpKwzmu7nAHcK8WluXeQVre7gRkfVe2+fIYtQcE/LOJ/N3gMahsh2IlTL48ibxRvHLbvwnOij7
sYzolWRni0VpHDGNGCPzmmjEa0LWrpOhR+1hHOuIhFKD8oBbuDejiRmO8lS7rxv9BFcGtFlrPncj
vJuGgqlTgFkRMl0HpXtVztZ9aKV3NmPKzvf6fdbO+6A2TiF3cttP131Fg8wFmZSmVCOxwKVYJMxm
tDbIKHnkR0x2anQxHTxjXRTHpAJVLY2dJwSzEoqNQTkiAdDyC3tsP8NUfmYdvYp0XhnNXd70xNIy
EKJFeEF3/5mMzlcvq20I6ZzE+3qvayP9sgmQYcOq3Y3fKcnSsMdARvFMu7aq+SF2vKfUGw+6aR0x
ZZIQJMyLZNAUXhaNTs8N0enw2l78Rku9bfSaG0bXrmVg75yGO6w+vCNZv8mzd9tSgIPsSFH3FksY
0WSiep7DYEMcu43VyXgMqhY1UvAa97jO6XReaGASVgjteoSz44VT+Pd4rShwF/6j3sqLPqyuF5T/
/8+hfvh/51Bbhm2QAP1/Tz24V2EE/7Z5g4H2P7Ko/7zxr/ADYgxs36DwFViOY7s+v/Ofs6hJmrZs
Otee6TokHPyVRe38R2DTDPcC3zQ8z7MIjP4TfmCb/2H7jul6xKgSUqpyEf77f3+M/xl9VTdVPkVV
2f3t8b/RwbqpklJ0//XvhuXp//4/s6kBgjomPGDDNfBeOobHzz/e7pIyUq//X4HelSIMYVimWhJu
YGjXiKPIK+5NmhsjZPEuQoaudd2L78DrozF/QqTzMhfaTT6FCCIbfUIYhKwBB+TOlDMG3QO+pykn
Z9CPhpsI2JmXzJsQI3fYcmHMOoxHKr+kG4D8q+II5UHq78eA8ioyI1KbyTBz+xdrBkJLM3vV9uVV
PJb7plETQgTROoEzR6s1kJL0iM6M4FVvvXsyzh7Teb4a7PHDr9Em4Wfb9cV0tsvp5DNzD7LywsmM
nnQD7zILJmutm9ldJRLKlzNulEOJ9BiFRXeXOfjYzSbxtnXPbF04+BxTyAL4TC4MyXQ4SYAZDtBW
tPI3IEKq7OM5qXZlLbF49zf9iC/YzDtu2D5Im+r3EPPiBNP4Stj2Yz/YaDyzJ82D9lUSCoFzwSNb
pbulIFWt8BG7Cgr3MRs2KoihAUxq3jV5dvJd556aD7WMWjSrlBQKvwXr5kjG2vKNroAUSFmn9Gik
bbs2LZZ7WTVvNRayBrFHG33YiJnGudMzILvMjvrIxYEIy9YYn0ighrLYQAkYikun4ONmfAsdfXgW
H/IGsCQ8KTMkMxtzbobDMq3vRDni0zWJtuyzizl1qD2ijiQSOHlrppiw3ylRiMTss8pvMlIKnai/
t3uCJvgd+KW5wfSY4Ah50DemVaerSOKopId2RUO5WCfO+N4WhFMiPKY9ndPKnu+Ah9Xuhz66l0ON
h1LwJUBgGu+mscSwLrNt8A539qzV1Awo5T0443wDT5IuWFKhbaQEpdNI9hG/Hg0beb+WEfpgABuO
8/gRs4J/iFtxiX6xxpMnHyrf7rZxjpB4drKdBD2O2KvbUQ9Hf9DR4J1S47nIuUO5FjD7yM8uXCSm
OwMDpT3ednGZH5wuvrJgAFCTDcEeyPKFfMYXgpbBQulPtpc914qRnUmq16RuYOAvPyZ5qasWV8Ea
M0OU0dggZmn7srIed7Wo6M+5d3OB+DC2UQPVw6llPYaYqaeaHBIf2oEeVokJycZInDtyw8Z1Ux2c
mTuJQwdzC18UNz9SxBFTpyWs7PJn07mJzYSTj1ioOy4W2ZILepheUBtATaE664uvHi8pFUTmOjNQ
NvK4i0fA8zva7nhAcXcZM3NYK5AsKiV4aS8uN4jZ0T9Yt2i98Y7pNNkS3fpsZJtuygndSBsTzYvv
otVL/URy0XwavHD+3vt5TmuYXmEVzf3ytGzobZGfpx52ak8NxtvR9l/+/DDFgNAwUcVxgLr6r31t
Jjyr6AFefP/sn35doeowtQpHNnHTjaSTHDgxvx9lLV/T1kjSaWOZrCjMMUTX3xQeDXlHgCXvYvg3
ffLh6cynkSuToN0R/GtOeUztIIbtGAYHHDpkmQXKZ1UHFbPBmUSnZY8VBzZ4aOo/Ty3Pp60J+jHx
dj+vT9SblpdN3Es2s8MkT1O+PVMZ/sg43BezZ+5b8uYgf6nndLVZXrJsStY0xwhUj3rTzzuXV9Gu
4l1JNZUMbsb3O79/E/JcfrK8SCbpHbp6nBotZ7cjq/uud8JdVhKMMhTaeZr29YBGnbmpl5sdw41v
vQ7VI9JMA7hA4u+bymtujC6ktSNGG/+4hKGBNmiQ1cMwTe1lb8bmwTXKqyUksRdNxASwTI5pty4l
GKc4mt8QKtwlmXKlApyuNVrrBcaYsUmv5iK0L8ZJ4prViCOWlbsKPfBO9Cv8U+uZzcGMKlTHGlYA
JVeta4ibaU2NEby1iAXE5pfRIEiYtV0Ii+GltcARO7ShLSp7s8b0dcTucIUV5JiZlDogAr01neEd
tNLqDsVUvdskPqyE08SHuJP+Y0L1qnC97CASzd3Wml8cNT96bab+q4z77s4lOPXGlGB/fcnKUPQP
c9knJwRjN32I4NGlywMVCUT4FN8VaRwCY3LbbR276bbz9BcpYtQUUeOfsoAbbmeQwPhJsGhL9Ndt
y9m1GwrcwtUEuho/QrqZSrKpw0hkGy9ZcRkT9y2jIjra5I7uXTM8L+GSqBeAOLZdQ9NNXWg+lRNL
Bsdx8PXisORMLps5Ca+lJEKM2URxGhMdpgWLKuoUvt0jAJMOi42u4yr0PGkQqKJYCbRpICyWaB4S
d+OMtO6o11TfkY8LIyCFLfDnyeXxVOvmvsYPibIIZo85tvVp2QgGYOjAS8Ki200qcY+6mKaVx9r+
K4qw/cfe8tzPQ6qlT1oJxxZQwZ8gxe+QwgmJQMJcASkNxf4Er816iVmkZomNygSeVojEQnVKB4yy
UXLMVXLcssE6Abpn2fUdn6BGy3l2XULnlkhKh1mBiY3muMRn0kwW39GSPw+NeCjWYYQVHUydpBmh
Qcv93l2iJZfHdEYk0pD6w47oJ/N5yarl++SMJC8wD7GqoMz3psMw++sldxJ0jI8USDrr5bjS62Fw
XGJLnRpySOOC6FZHOU5naiNmjTKSoLWfo9yrhMWfiMjlB/mUfTl0tbY/PsTFjLicCMvez2ZuemzZ
9Rh/H3dNxfwtm0SdBsu5UBe4wuDS4yfEwwBXkhMCrwRW5WUXFCi7kda9hDi3aPfp9VFP3lnDClI6
Q3uTocmhQss3OquvbNkIVvXbvoQ++/NcYgAdRoFs7OGIwYbRKUz+Y6OpIM+fh8ve8tzsvjZVKo6+
GFCULt/pcrote1nRQjELfX+9RF/+bH7OweW55cxDSHTUubD2kghuPlHuX1OLn1nMkui5bJbsV2fJ
+lweEy9BuyBpvgZK3afvY/d9jSIXJsxWHTiWAwxtaMN+DpwXaZAG/9UxtPqAGTxs5+UAyeWa/b5y
v/cRfXx4qdltlwPzc4iWI/a357wyQKdOku96OUzL1eomNQyi5dgtj5efmBog8ybWn9DM/XXxth3f
wPK4Sz2W+4n0iiPTvlXyk+K6XEr4Wv9cX8tltDyHl3zvdaaibpDs2oWkMPeodbxu3HfG0J7sltb0
8rPvF6jnqkjgGUFdA7WW8RA8UXfy/rH3t+e0toHGy9x9Rbd8VvdGkeyQbpDAFCubfkLJfhk4JCud
Za8MYpqFQftrOYRLPOvPEf1ODl4eo1dxD12qfV+CyyVZdXFMSEBkMFI6GS2wTEaHFjfin0M4XwVD
gxNIhZVargf1c05Dmulcl25Hn9fo8pgytnr47YtXL6wt47ZMAcEvB7r84SQsl2zoc89ftU3IyUuk
yjpQV2Xg2EwYlyP9T49RAiBzy0l/myi3MOIsR1htanWd6suThRQaur50B9HqzxF2AjUJUQ+XvWWz
jNvLcyEy67BsgsPPcIm3uSbRQ42c37v8/tcyiGhGZR3tdHWTKeiQn9wpg6LgLx9htEYFgFh+ZkbA
EZZXjAbzo8Oyu/yIedif9y4PI1OHR2m62rus6zh+D0VW7CP1kaRiKCx7P5t/9VwJDoYLWL3le1Oo
r2bZ/dvLyZcqt8Uc/16ez5f3UQs8O46V7Cns/PW2f/Xevz2XxbO7IeqL0/Eff5jMtTdvcIbt8tpq
FGu3q0C4tuLTGNTtqERzfrJBA31vpEoA/XmO5gMweVMns6k1vf045GesDMXectWxWN4W4QwjsVP9
muXNy5N/+zXLw396Dy5Q5GPWRak+fNxaz0ZsknOm/vb3r/t+rVwic+EPnQ1LZvvl58tmiQr9/qmk
W6YXnCh0OhkmuoETqjZ0HVpE3AzHzq2nLby+sj3gYBfUE8kSTmKfaQERw7O6Rg21GZcE4tpKGXWE
Ciae72FENyctjZtTs8wSlhTjiDxjauIO1AmuiCkW4c6vh4sl3jWszWKFizAsLyYVj8wgU57EPzbL
Q38ZeZcnUxWzPMYELidqQvW9WYbtZbcWFqeQPwn86AQ3DyQ4FyrKmf+b60ZtPHVbWB7ayx0hLWFs
I7eaVDC0rUYeqcKiJbPV5bMsTy0faNlgIHf3krxpsSRPd7FHTraaJSTq1uiriGrCclG6GNz4NG4M
LPXUPZA8swyTMknF8ZJ1Hau75qRurMteJwjFhs48qwHUyfVXR8Vz9yoyu1ObZc/AGWAj5ToINfSO
6qXLXutiZjXC+dCrgRvoEKndg8kpaKgRe3kMuoGiEohLWzh6dViCeT01KBSmYzNKhi9CzkSyL6G8
aLn+xPPO2ExPMXl+S6Z4qj6n3xA0vuw1fDCYFf1luuSRm5dhRDz58sGXjdsTXg5iB0K7mlQUS7a5
riYUFWt5fd2o8HNfxaAjgQenSDI6imt3PxMYoG8ddTVOWnTTOGgNlhOHNnwJyq9kPF12QwEKcmWH
F40KZJ8VAEZfUtqX3V4N2OAQJpgK6cFSN/VBTcKWve9A458ndRUK37cAFDL1IX42hYqRn8mT/3nK
UWeQULHzQgXQ1zbhjSOZ9Mtvg2hSff+J5eGygTmloDHdc68C7pdflAO2yb//FgZivnibYGerlQ5w
LRZj51BG/SFGCuCoOfiyaZZTzVFpSznFczK54XWonyKHYHEgmrdQHZrlbPODAtbe8tgpoeesYmH1
HFzrzZQm7Zb/w955LEmOZFn2V0Z6jxIFFHQxG+PUeRD3DcSDgVMF//o5gGelR0TWZPbMujcmRmEw
GIjqe/eeG4xEas0733ITUSMk9CcPflDsq0hnNnBqWoa3mvIqOlZljp8p6IeTgOzPZP/Px1lQ9Yek
hCVdJ6BE44ZAPpcwQmr/YYQuaH42ijCTuBbhS3nVnXxv7E6Bz83y8C/PxbTUvV4hRb50xtxt67L+
pgVEvYJmybiGQhH8vJkouJvIUFk3tvbYuVN8isiIgV9sI833yBEEmIk5asK6OIop2tbCne707GEU
uXMwvXKTltVjqSb3HA/F0wRU46AiZPqNtJ8NfQwvRBpiD5/EXduifCfUsPTdK8Pt+NqOQp5J4F7p
sbONjSDc9vgTt5FurlNX3nlUcz+6kUlERAcAUcF2i4dqrsI0ctUJ59QnFCrRMZI+60/3iT9Gh0o5
WOJ6Egul7R/6ah4t9NYuCsSwmWzt2hIFA0Uprg6z1QcVl8TOPyh5NBWwPeI2QeupfG/CcVvZld0e
m7Y9eAE6/qDC9Bw40yWOiNQOxPipx2Kw7h18bYSfSII8hwK/h9CPNBVvqWxV5zqWSLrne21SfVeS
1pxVKQJ6aaEwyM3kOtEGfIvUOaFl6ChqW3K5cnhmNIYcC0m6jzglNaObNM0ofDIb32UxGYymR0PT
LA4EzwQIieubqXNuOZ31T3ReXZrQaYYQgu6MmYt+H6R9dptA5AgN3LzjGKiNFaNWJOFyR4usvRhu
Dte8bDsaW0a8RvxSbDTXvUp4RjunQpeGk+qI4y2lVHhvldpT6slm72LR0RsKqSiCv1oRrn7P6LeU
WvdtSv9y0XPSu8bTP3hbTHnfsDLnxYhBaepLvK/yyYILRfBgFB9Ma/wwCCPcVjH2TDq71qkMJ3cb
t+1LQfcMN6+e0ht1iEIVX2xFETfvvpUBOpRyElT48UigPFujNbvmymxWnuyNXS0FleA0fqhsvYYt
EzY7XyEuzK1B3CuTi2Wfp5tJANnMRlXtXK4U6wR5HrBVOmBIMTqK4LAJEFoTSbQ1NQMpm4WUohCj
3CVZMYEvCdqVzdAfYXbWH8uJpnw2BCs8It86PM8oe2QyF6S1+LvQA1LNGPYhFMvJL8MtqNBXX6VE
49FWfHFpYVtJRz28GbQSMQ9ESYrRhbtpWpoZkVt9b2bxUyLpBCdMMNHGFJs2QQBbGwFX8wYGrTFk
+0hCngxyfe9bEDdlkRobggW3Em3UZpi73sSa3YK1IA0J3n7lNgc6jjiekupLCRkXBYxsNv/Tvfvv
ZJYbUsi/zSy/+d69fvulb/fHR/7o2+m6+S8hmTjZuumYtvDowP27b2fQQvt3o874lxCutOnWzRBM
8ur+bNRJi5csm2ddkOqupf+/Neosc27EvXX0jt/+939ZxKfTCbQNw5PEWKH7oV34c6Mu5Mra5XUp
ryFizLirKXrUxF6gHO9WQdjiktXwfcaZWJXha9tO8bpJQutSV/gZJ6P+4BOozFw3GHa25u+Bb5ML
E1MtrYsdOliGzkxvERri9Nb04VUPAer7vdq2rQKBBJdwEkDlOm1idqYT6TE4H+rMH7dezCDC0/M7
XxVoyqmqYhG8dqO9MgqLonRNMk8+RTEj9umkZIjsKm4eZTtUFwTRT65k2l61fkPDRARAFLr5utQd
RaPNYCKrgJI0qI9NUD9Zsv1Yg3z4JL1+J/PhxiNN/Oi1PZSJrge9rcVUTMzqNgSpuRrBQW9xoH91
NC/A4INGGP2DTvaueSLdNLuj8rpyKK9RNm7dc2tXc45niniSgiUVnA1jL6JonF2sT2cPfAWmx/K5
KNRdRAQyvKlw04OggX7cn1yG0KuoxhqJLfE+6Z9nuNeKXUJtsZpDSJr0B4IHkK/Pn7ADBLQusMU1
F4GIcxsdLDvk8uEoFF/NgNUUzwChYsmdNUUl7qZMbeVO76O9npExWpCS66vyBxf3U10I7CwkETHP
zHcTCEz88d+IDSa9ZQ71CaV97hPPvyEEzNZRxSjrtkc3sc2TOREPmTPTsY3p9Zj/++fByqqD5gfb
II4oieDxjdrB2cRkRGzof3IyzOlpTj5KhkRQYedaBSIhQeQBDiLsDQYRJpfZQmAoNxsgusnWaNzu
1LVZvI+coCKYFWhAPIHl6DT9rqx7uk5jHZP84F1t9PzIoBK5TQPPQkR78u8CutLXFCLRZt42xRSj
h6VLnWL8njCs7VKCc7cwHlucpHlSbhwjTe/KSpx9q2guzqNrJMEhUFCI7faHRfzwFS/gF9oTyV4J
kqmN2LPxiYQ9akTxCVk8wjScZmwe/zwJrziWAGhmID1e5k7eSKXWfRbU6GOqDRE18hPjR4Y6aO+J
41sGVqnjyXPMnHKd++YETy+f+anBB8/u0WFjZ7nxGlFu/ExQkB/UPlRGhv5k6K41/2IftVBbIwO9
iJYMG+Jc0oOQ6dHuLTxRCpkya42WFGtr0KfWdpz7peRDf4Jbqy5uUeD8lk8yDdvnqs0f0yD/IGiz
wRhOrYMXDWozDeehI9Ks1rUSxFjtQAKB3jTq/fTRphe7AmWgvWoS11EP3ioVntqWOucQ8NnwpLRj
YkpxU0dtDw5Mc3ZulH0y5gtqZrjFhiicjso+iYipH8obN4M9ZBo0CDhdAenMZM1sbdKeRapfGxI0
v1ekLl0c4V8mF8sgVX5A5TqqRIV5DLFSWGyE1uCR01yxD/3imVxG/wzCYtj2gyLPC6bUiWakZDgA
8GfShvTW9xLFWDPyj1FppnjfMHnh2aMaW6tuYzWEEtLBBZ7dFe22skMu0zVWca0bSK3RLX2PLsrf
xFkf4GD2PzaNGT+1GdfnyrXXWM4ZrmS2eyqEtleBorksb5pRsiUMhEURVhj89dkFsrP9dpPG8TW3
/KNCekymvYIoTJ9A75vm1pPDd+Z51mMS0HDN4mYblGN3bqEGWVZTniphv4xaae5dGOOc+7EOmD6T
DPRibxF6+pybJ+ebNlQ9U+Y/Hy/3cjn3DHyXqdLb67jTmGPNj5fX3x++vXN5EuoFS1pe+unu8tJg
2eNODfrdsojlLcvzvy0RxgyzyASk1uvSdmznChppU1TswxkY+nZ3aTguj5d7y5uWm/fPJEsTcnnZ
RXPxRxdzedP7Z97f/v4C1WMTXxnNptFJoYgu7/7Pa6At67W84e3rlqX8dPftY8u3vN2VXnzmcEcK
P/+Y3xf9vmL/8be+LeK337l8Zqj9Yj04CDfel/v+PlV3j6MV4BB5347Lx95+4PtPf//Icu/3ty9P
/vTrlmX8tKbvH3/75E+LXzaBE6iGac2fv7wsO4NpPnDzeuG1Lp9fbswF7Los/6eVWF5anlzulZ55
LFOr3nMKfA4sAsDfX9MGc+6jgH9EnUDEXZNPfIlvXWMElmQ5B3NeKZOAaiix9urFCX9DcYrLVGGD
y112l+XZ95ea2kj3tq+dfnt+eWjNH16W8P7q21JUULOsn5aIiHMVl1TAhoqJJiBxnAZUrjqXouhy
V6sobLw9HiNgLiEe281PT+Z+0h2T4tPbW5YXls/54ajvBtHfQhj3OA9oUEyDzCt00PITp/4w2ZDT
d64SWibjXDld7tUmlTCkrTMmO403Rgb0fLqh0TzMbtT67VDHEsSpoDRujMYwTtQFcGtBDEkTjg7G
wPmR2KC1Ut13R33nTA5cPR9fUo0gOEyNc292vhmXAuh8Y1Os+48P39+3fIx/A8tBh2jIocE0DHNA
kHKOJqKiSAxf8tAjdWrp+3hTCPtP9s9+Zj/iufc3kc0ca2koLP0FmDl/9BcqStrofnOc2XvJEOfk
pi2ho8yrTp6DMMCHu4TWIOhPy42a77lFEmTwbGijmLj+gHR0vDntTmK+tzws0UbtOxIiNZSf5+Wm
LxI43cBT1gXua+JBgTKdVYrnlqGbSwuEstxy40xyZfS+89YpHeZK3XIDmuxHqVOLL4uS8BN4tNHe
Huy7ulfReZQ48EdtTsmkDGWnvnYAsQc1bsqPpuk5VOo1C72BXSQYvhk6NjKeA4t1eXIcJU9aoOGQ
6QmaWBpiSETwKfa4ZuyuetZL+1pT6uFyxnaLh4dMN8djWJJNtpUJGmC7Qqreh7Z/FDjM0fOfPC3U
T7p5dgiMZGyMpmTpRcVzTXG51+NhQQFRHJZe8WDg9E91Wr4585ZTFrQGVyztj3tEsjHIKqzrkmS6
/Afs2RVT5Ba0EgMA4Drz9nfmm75x9WOVPiztsKX97izlbT+VB/px/X5Zh3GuTiaORX9k6X0uj9Mp
Z2jAMG/pdhnzP2JVPhxRStgAkSOC4N8B4Euja7kJxpn/LTPzptdy9MPvfS5rpMSNNHDsDnGIoGeu
5L7vgMu9354bG5iJ4RBQD57Php6D5VALdnh36SzIP9uBPz2mFBZtmZ8RchXNJ5dF3PL2c+aNvfQL
l5/slX0MX6SHyDPvU8vPW3a4bJrNXG//w/yK6x/N0BFHMdeRlx+83Hu/WZ5ryAXc9q787M/FaOK+
gY7PhzMa5jmG7s8nKaF3VGRUtVmOumUXWu693yzbYHnI1YThKjTwpZ8n5x5fUHFlXG7eH470Bfog
ALU6irsm6gnLWxp7b3elOQAMci1zvbR0KZtVp3juBSw3vz0s6P1lyNz2zdJdmPsJ7Z8349xZWB4G
hlvt2S1Obi8H6tW98b0RY73NJflHy00YqnI7+Pxfqqr8g4kTM1DtjzJKTIzWtHKW7bd0WZd7y3Pv
D5sUGYRR66jWqPy3lr3r5vAdbZIGUASnPtutbayGEjF7vLQ0AktX+5Fr3vKDTA5pUGZq04tZIaeY
BAJxMdKNgb6fI6seToYG98ysN6BEbvEqmBukQfYpGglPnEYqY0ko0vMgYwBu8VPfN9E2UGW61WvS
A98EGokbTGt/PqG7hn1YfsXbUaAR5JxD8KFw2Gz6KgjOLSBMmDbaYdk7Gon2kF7k09Lif/unZ3nG
+87gVDI+mY/5QJJ0TQNzM8xzIzN9HfRCnrw6J414vtGYDGpVk6ytghJ/s1zVvD46peUao76Hualy
D5EId11IhFjpaTs4gdgpUumvqi5Eomfo1oWuz7CfyMQ5NxgM6fWX91Wi1WtzcvAuRSk5QJYJRwqR
P6AqGLzoHdJV5xR45oG9HkIRHfRSHWVstEwIelBf88mCIF2UJWRuoJWdH+tzG9pDnAk0uvWp9Itu
jVachAGXYbOYB9jDfFV1DKz6aat9lHTzcqO7STHTbB3l3blxzbFU10+9De8Tf8nb0kkCmudqvrtZ
vqefCrKkxCXLnU3g1BWQ63CtN+iwbKItCc9C6DZf55fuZqgXGvhp/fLW5lyeW14lnQdmjGqewpZz
zTQFH4jD8ndxExRnZX6ZTG08GSrQzxlYkojFDfnc1qi6D5amDFwEhGa0KYlbAv/Ldlmx3I3Vvk2M
S+EVtzV1ga2YHDS9P0IQjecQY4SugnHr9rj+Aiq+nUtOzeChff2zA/3WClfiO2pIhaEEYIoSj65f
RQe6b3O+eDrfLPfaOWnchwV2IrrAPjrdreMO8TYmrm6dcy7Z5jXMm7c3cPQeE/vVgRG2ayDv0pPw
N10TuQfhk+C5/LYQl/RaoEtbVTZNXjXfdFDeTh1Flk3acpoZp0/FWBOm12CmjyYYw47O5rGTj01o
p9sxQeRMONh4jZvc3cjSWbsNXbtl62TjfN41I8NERFR49HpQH7xrCd4UCO9PLtoCTY200EW4X543
5rPscu/9ZnmbvagXliffFQpJlJMUrPMHzl/00/uWu8Kwk61l2z/ePrs8l8X9McoFRDjrayIyAjHT
tMLcCzTPHAleUVb8mGeE0HmTnjyMNHIIx3uIa0/bSoMAstqZS2iA+MjzBdyH2twavS9Bn32cytHY
0t8kR3MAg1ZOHYiQCbH6YJefgjbfZ+TeUbKA2hK2SElmsFklO38T1MOZoL76qz8ouKul91JAw0GE
SE3J7whiNhWEBAqp9VYTyXDqu0l7mIzwqx7vBxwUL2qWWzZB79/SQ6qvdI30dZ5E46tTR5dpKOwP
BrWvAyWmdqd3VveSaOfl9V6m/dbWewLx/Np/BGkN8ngCKxaqELuw79xUQalucoVWaC65vIZG8ZAb
vrgEKXhMlP7WsZmpr8uLimDHoU1elZeku3aygTIETv4B0+HNslS2Grt6ZJlXLyIA1KIujGCTrwPc
/RzGgHN6zFEnPJyzfhOkq4CNelfgAiPVfXqu9MHZ5bnV0lTzpo99GQJM50fiAcAdqiJ5KVWl3zH7
mZ2I85nGBvuBXQmGiqj9e4hY+pkAXGRf80+ZqClMnp18zmadqjM0+l5P2/CzhcVoWSvIvcMmjG3j
3Dupe4/OCB7fsnUCeh0Rmsa7Lhj1Sy7H4G2Ro2MeoDwbH8c8bg7FWHi7RDX9c0ZbZflkWLgIZ5WU
hDI7yWPbDS/L8yIFd5AF/nBrEDd5neymX5vzV+lhceOmovpAZbA4YtXGWqbZwatFv2T+7WbF7hTV
ihzBXpAXmJAHPX+uL61s3VlucxOOpX0DASp8+wMtWJ6GCBXTwiTdqrZNTroVD29/oMC+Gxr9y2S7
DeZj6R8M4Vgf4MBclqWSZIj3b97F2hngsOx2y7Y0K/GVarTxYIoxOofuHGs+r0auM7w0nOIjwOm1
nsG+H6vSPIZO4d3HAQVWbCZ0j1vzhM/U+DTgnN8xUQ6QHNbDfTBA7V3e0Qb50bK1+LMWmfHOHOvq
RHZicq9wpXIMZsXXaDDpLEXj5zbKvS3N9YnxG9VRvbAPnmRHW5aTje1uMNPwmdGWsY0D6eKq9tUd
uaiUNufl0DXcxr3WPadoCreaY5FeJ/Pwrq6J8FzeEWTFJhCd/6w8p9wmZdafmRjot5SJAcjPv6cm
REqBxHkJRoO/2ze40LtZdSswnL4tw8Y6kjWW+wJsj/ZXqccXoGr+Dbx96NXzehCMu+om5NKuIsYo
Ts0GnFMkbiwfWNLyLQPnAC92X9OCSAZ0ufJCIlp54yg4HssivO5gI326LG8QZas2TlNH1wZ/8ZVL
hP/2LnJ7y3h0vnQtpFfPdtQ1cZuJXRDgZo+06Gv6xwoVOk5gs5dXafbFNeW7Nknd61+oa76tTyWw
jmpaeONrtX+JoqYlLdBMv6B0X9ZHn4gww3rZ3JRdLXDjwV/3p9R47cxPyxvUCMOpFpV50+hjeTEV
PBxCsQS2Qf4e0m9BcJF7xZCcUmTfiAcnCEuubRNS8invHiZXQ52NYxrPOInCdmu+VhJyTRqxjIr9
85yzjvBCIu2j1gQPb0vzwsfSLayPvpZqUJnt5Axy0bxhZ/LY113/1eXPWt6aSKDlWRtVD1Zhdoci
8dODLMCvFTYNjeUtOT6SnOLsq+n0YPqSCmG5bvbnxFJya3Rl9Umk1d3yVo6ep1bUzUdKK8mu4ZAA
mOWGt33hAbQXufoiIbWb8y+WTGpXNnqIe30cjQODJ3IUbBk/OgEl6ZxR/reMvVJ4nfYSaybZjJtU
U8FN6GAaaAJ32EZEEn4yJ3AP8+axDfdjJ+roo6maajcEA2FqUV7fDkoTWMLLeWT0aXnn1AIMaDtd
v4cm4B36sUm2TVefh7ZqH3sHau3yNji028L0xhctLtWmA0t47UUQXoZW0CMjuuzz1CbX5bd4pfdZ
gP/84ITEkk2EEZ8SIQT5dLgMAFKmX/Xuumygipkc6JKpvu9UnxyjsBv3DTapx6hDX7q8xUf/7NKu
evEF52rX8PqrYxC5gIk7R2Skms96pp+Xt1Kpe41CwpObDJCQ46fZfhZIHO3cc+/tCapOWErza5uh
J4Mx/py00ge9BGkjt2h+WzFwfwaRzZfMvQdhan0dtJSLoufge82EcSorfPkomdpPdT9el2WFjfih
xUH8RH/B2auhHQ6ALTV22xaX3rwMmKmHYfT1z5414Y2zw+Ecww2/JaFKUEVkfZab5WEbeJDcBDuT
Pp+alo/Nn1/eIYPT//TG/zu9cWnbLt3s/7uz9VOkvmIjjfL/+l/flwXO/ec/PvVHe9y1/+UCHbV0
y7Bcx/UEzeg/2uOe8S8Xw6vheSYReo4996n/3S13/kWz3MAPyyvGX2ytHuZUz7JNQ7gea/ibjfXv
ba2/9MpN1/Msx5LCMCWL0235W6/c0EWYtFZon8kNqQHONcMtKCVLRxFqVQOJE0XHDk9qZ6lP8pgH
BDfnYtwighT71uyvP22+P1y3v7hsf/XYvq0ODl9UBLoF5kxn8//cumf+bGAnzKyzZESIWzEsdzH8
u9Epb0X+6pU+rHQ3a4BskHJI8+VtT//F9fvz93v/YWsgYmDrwuZ33Vm/8PPXe4DBYZI45rke/Gck
bu2jNfgHuwE80AuYVL2Na7QrAZ1ZBD7/w2+fN/W7bGH57ewq7CuWBSZXmL/99jrsw6BNKCqSRWa9
Fv6Y7GdMDeMUdxNjKHvi/HGeMnyqzoTyNv5mZ0toZ3aOldnspeL8H4QiZKKlpsM/rByakL+s3GLO
dmGQeg4ajV+2DGK1bhTg7s4pvdVtrKpnK63KHaUgfZepCBiZgncXmOj+LWaCWpTt0zZINwBSHlNY
5GDGVlU/uLu/Xy8TV/jv68XRgCHbsnUX0/hvG20oUpU5Q2Sew84390HlDxvVlCTb+N4P3KvBBzKI
9tJINXrpJvFaaWed0iqzTqTTwE3FS2AaB6lI+0qrEflZ4+w0QTJW7wTxraDQ6yHFHdr6URZgBxjU
kxYUMHfo7eGbHdb2fVs8071xsEybhwiWBrDvoHixG++DFhvmA8CeOw6y5IrwYyOaWL+3Rbyjalme
Wm+8bwP/h8rN+t4nsgR6oyuPYew8a7bxSRi5d/n7raUjsvlta9mobGxbuLpjO6Yxb82fLOyxHvpt
GvgkfBYFJFNfmRvb0klGZTNCXp8Jl0OFUasAcO7m9deC/g313f+/FdF1zjw6RzoH1G8HWhDDkAjH
0TwzLaH3IMjFJtDoYWqHfWk0j+OU7IHiqrPpwysEXsGscHj6+43x1z0HKIDpgu9wBJIky/h1W0RN
WWs2EIpz54c/NONAZ4dmWDseSS25M6N4x3/0T6c3+R+2P2d83fP4bi4Jv+2tootNpzFmILKwDgOc
sw2lpccicO8KP9PIBBTTObNiOk94XpPJuQqS+OpKlx8Br/zDoWP89XxjC4lJGuq7yR8xAxd+3hlc
cFAUD3R5LpKGpIRegqVurgQLrVH3eA/CHb9aDgQVym5kEUU9I7Quv9Kgno4EmkQbGZaAjRrwSYoI
0FPvjunWs9MHSbrYsSD8b1XVxJu6TUE4mxp3CcwaS2fkzuHWrv7+zzT+eua2BXIKuAycPGcZ2a8/
xjd02M12Yp57c2RsP5X+LdM04kaGMNsPMRnNvudeSg2mIrxC85gqi8js0X6RRVk9qGmutQimP22S
YyiDISz7mtC6MuyObS/P0M20m1QhjwJGtLFhxm5Fm4xQdAJnlzpgRRsbj7pFFWQfe6o+/P3P+1XR
Nl8a+FEm+RcQZywcer8dLknqIR5PwNNAqa8OiC/pXglWt8/b4kyZsQ2I/fv7r9Tn/f/Xy5HN1Yjp
sI5YTxq/Hx/02eqCApc8R5ZHSywIxrsyqu/0Et2yZ9XezsvccB+m0j0vN65Bp/FbUuXZP1yU9V+v
PVzoIXx4AjQYIxTnr0dqGTZFWlWldmp8yL3E7z2aqZfuHTuAkz1Ew96gsbcrXaCrROjJq6Hohgbw
aQ+uodo9CV0kYtfBYw7a7x8u2tavZ9R53RyX0RiDvvkvkr9rDctkAjKHmvlUefOUNHW2utUgge0y
6lmBR32ppSXKul2FY6izzkS4pKB3O19X0CUZW6NyBDAHqZ17CwSSPUQzrBoRm1cBHLM8cv9m9EVu
OQcqtVuPUdkqCpS3HQw+GI+WCUDXR1DVWpehgrWIMl2/cSO7OsyVDKbp/r0g16UMXG+LAZQsrpKG
W4xKaAiFIMuHcV8SZtE+S8C91zDrGB4BhJwiAz1bsdU1JntmUIq7/hDpRXH++/2Mv/DXPQ39po3S
y+HA9WYhKaO/X4/dnCK2OWTSPGHiA3Nr2R/EFE6g0mxtZ+fZrRz8not2S16z1pCBxLqvC9sm42Qx
IbybEiqBYSqCybgiEWA8ZXIEGQSoJG1G4xQ1fbxj2PWSmdlxiom0C9ESM9Mb5GmMbbowjn0/9CLa
pwnmeJKAuo1O+zxJDOeUuyre93ZPDTQmuC7oDP5svFKhGVCm8Hx07/A9URXNjpqY+DWMHnN3b3k8
xKncUCHKV6KG5kKD33V3/kSwPOLII3hs0sFRLJ2jEP+7G9XeqR8OPpnYN3k/7fy0zc5GH+RUzyB4
MTxgF+qhUcB6Wk+je+C8Ed3bjdT2NJk8lIef0hLRBHG7D4VrPXBeCw/zsKhOu5cRORilZPUYGhWh
TCGVL6/ShnVpU8OD5WLjFjPvGs6htz1qsg2BYuHWFiXScdLXqjhUl0whBy2twNkmMiVQe1TeBdEp
qnMaVfx7xnCi6QR2FyfA2hkwR4hMw42DODaujM+OANUbEZ23lt3wqrgIP6bpS5zHn6V1SEGubHV4
2xuni4aLorq0xrLyqegCQsx1CxR3m25LFdPTm2FrBS2ovXLSnBxSgLhN1snTriBnZGWWID6t7iZq
JXkHXryn9N2d81oRtuk5j30weavC9neIy5u9N/n2aZzGD7Da+gvg0ANWifAoMvt7PrjdToVetU0d
RZxPQWIZwU+EVYcwx7oOfZpoI1xHKnxJ8vHWhLWd+VH3QNNro3rJQL5pH+ykSy5+mhOBavk5NgKg
NwnxAmZSOfeo+Gr4Pww8sqze94PdHJHSpyDR0h/KVsGD1vk/fAHdtreSbNuFKalqTcNg1kqnax58
TEqabAXnmohUsRuCO8eVMbnuZyroIKjza4Vl+eyHZrlnoNquMaaQApV2cgYd1k9t10KpLOn++mvp
qvHBzcK9VYTDjQYFVsK/3k4lOkyb3fpI5Fa9bsgt2bpk3VYThLbUmg7sa3JT1C3jGZ3/Rnq0yEMj
dzmU5iiyANrzsofXudg2mc+e6nFPr/wfHgXrM3jobzi7ppXnTcVd7xY3nMkMEEuTtw8khilLifFE
7I6+UeqLxqHxwZfPcd4/eElkXMhYAwzOTHpfhmQ99Xl31dqU0NexelQy2Adm7981QH1iKLecPshg
9+zvEeWmrZURX0+Mgr72kq44ZsGEZoUyqBnHISzEOLgf4+rVlIM6kDRTwidJX30VrzhheDedaVZ3
/MBi1ca1c/QN/9X0/PHcZMUPzez6a9DqlDUL6dJls8m3qNvoKbDYw/LopHTinUz/sTYi9oq2db41
Fwo/4UNh0DspXQbeJqy4W5UnmIOyDCl2Ltd29cPrdY3AIfWq0hlr5yD6aqcvgUBdTe612lqJBFIb
1Z8jgSO8cj4RA/4S6f4GhUl4axc0PwM/MDej6yU4+Qj16B15AryDtgZg/rqpOAVOFQWApE0JHQWE
LzT+LQFdcOWJUOAo0uJLUWkfa6bDe4vS37pOFc4lr/iaMaTA+5GsyIIr70oU7scO0E9WRP4Vjhyc
zil/FAMwDtuTs0j+JbSIGIgr8Ni65qTHqiMytupeasC9bab2Xq4cRIl022FSEkbU6vYlcvE4Kv8a
4466l94uBza5sxsY61j0Yg67Qm3p9DINLQz9CStY0DjBU6vLbmWl2YfajIcL8R/+x8o0v9O2G1fu
NCZMo1mTLm+h7pRwWCD+eh/ByRU3iCDSDT57MuJCAJRcrPNDhEZ1qFNoeX71if6Jt9LNoD7UbTtc
ss57CuH1c7x1ezno5q0WAiQ2M3JzwWCuJKDvp+AyiI7RtSkUmGWB7twjbCSoSK2Ng51uMqfOBuuo
VKUdu0a/q/xqjt1tL75S7lWbrnXn9rtlcpYzM94Zzcw6rmv6SyTDF3tYYM66B9/CePFxUuTSDINZ
HT3OTtjRsPHmw1bPXOtMTtld3tRsMgOdNzjReiti9URxzDkHmVtsq8R7QWpWPGSTh2+CdvLW7nsQ
18YgP3Wm3u2gtRIqyslJTglXCEN9Rz8fbPJedsfchyKhMRsCSV+12xy0FHOGTRia47YAGshOYtyD
pyCly2Iu4Rl+yKGbIFa3G3Nb5umTg1b5ItVl7Grt4OFH26xUGYwQZ0pmi+Vwh4B/VZtlsA6Vb11K
Q/vg1TqqVoTKtEIDaz+0JdN4WhSAsB0NLQLnFLsmc0LTQK8IR94afUIQlkNIZ9V7nys1fu7SqD4M
mdnuDa96Ju6u+xyMJgIRPbO3IkiyDR0E/5BMMJ/LeXLhmr36NmIV5AQZiTPKQphdA1Wjysx/ZBg6
Ni4atQv2zvsGD8Wtq3S4nZgNd1nrXgCS1feMwye+DhuG51u7tKzDc6pMONF6jXyWnAdnQIEUMn+R
49YSk9wRUoNqMpd08Vwptn2Y2Md+HJhdYpEyPa3b07UXuwFuMCLReGU0w3CBIkUvKo5r/sfWYhxU
MPs3qd/olVvjt9JO1qw/RKGNwWLq+hPnYZEzJfag2DMf7/qNXUAa1T37ti4IAuyItVnFZtgcR1sX
Z6NLb7y2/lYZcnyJyEhKGwOWPyEVgzK3ZhK3N8q3o42vJx4AT+8mrqDtxCC4wWpKEpcaSl4GtVQu
/ka8AwtabxKSQRgnJ+6BdEx6lBlRhq4y6o3mofCJZeajc4riKzQ9nV56pVm01vnGuArbfYlef5VY
z2mg95fY98SaSh4tXyO2SGPFacqV17iY6UlmDRC7fLTIVsndrd/aCdTXpsXSj+FhqOmt16m248qo
b/sJKGjj/giLDie9a750uf2tLGOmu6bY5n7cbHRPfEk0P2JKkuGC0bq7jlbfDtYt+7/h7coamb9f
TxeCw29ylKIQwZtnQ/OOIPMBB5ckvJffTUt/+T/snUd29Nh6ZadSE4AWvOnCBcIz6MkOFt0P7z1G
rw3q1cvUU5W0ql8dJpOZdMGIez9zzj64F3l1wUYE5JvupJl9Tah+VfUUe+pYvA5VFgdjRqCVyC6+
k/T7uZhxU5ua7jZl/K7rx20YNsdKvINvttCl/JlL8glHufgEL/qCPWAPh8vXWa/jTSgiijjNxyaI
tmbtHmZeskCTysSZ6vfOrLNdMUurtxS4K9CY7knRIkqFbVO7RbqFsXRWmxa8e9qdBZmAKrH0y0EC
PPo4TkDo21l5NvnnIvFnm/rlXZsz3U/ieW9qeKtyjeVaNFYfYrF8DFIaDIv0hbBAwpeFiuthXCYY
Y2YKFLRW4Sk/C0NCukpmWYDwOsVptW851zB4ZDibSBgErkw65swfo1I7SmyLIMGqlonQnLXLMsYV
GQ19TWGcaY5SYy4pU+Lp22Z18LSoThyVt1Fs4Dwvg4f10AsVQXLN2snYcPPwpHbcJpkXG82pmVnA
ZqmOSm4i6BIYC9Wv7lbdUGEQUdGvJdWlStWezZlvkJnOQ9E/DPWK3qnBzOVaCFNcUQWe36EdIjwt
v4v6MffHdQ4kHa3bOtb0HhGgeK2m2ek73P4gtUbCM4SR7J96i1Qu0H/Ya01sjJT2rdPMIWg7/MM0
faBYJmrZPCZzDyy0vl6b7CIo2duQie9FXJi+iurW6Qk8ULTyKhjtbgjxbY4WBzqdmkuNSLJplwyu
qUo20WA/dLyBWsa916ph6Y6t+szFcEct+q2uesWZxM0dGTh5jGlyiSW4mUJCjhfKRKXVGp84Rujr
LOkgRTWQc2KfCh2zaLYvKngNA+BqJvaE3Tc/i0aLAYpvx7H50oYAZixGSRpLNzh6gmRXkfwgxpwW
RTHgajeqo5oWuMyV7IGu4oDDrPKMukQTHZbE4CoL5xiagKFOQBMoxPd1MPzygbjtMPs2Y+1nmlFX
xIpo+LAiSaE2HpOwWbysibkI0tArihicYRSdRElpfKWXSVs3x4aAk/BW1NklMaf7miKY86OHhiNY
X8g/wSG2jOlZ+0S+NQOYF77mRseapz0om39QhEc9tcq3UhfYlgcG54WRu22TjCia/dnKcEHpSLEq
GG2kvfNc68m+loZPpbxb85h0Y0sgV9rwIkF3prVkvqspCOVGbbKrinDDBYoHVNMgk7+zEeciW3Qi
9YiYMeAJS0vZncB9g5mT3kZZax29z08RhSAqwDEoDaJLVK02OGnn+GXd9U13McmyBLFuRdjaupss
8zWFEEIGP8heC/ktOlHHUglfHhWivmJfUuv2UqAgS0zjVo4k7umKhq1Qyg+a/qa10hYoV81XlMVh
ysJbSdGwpLAbyDvhMeapa/L4ZxcZABtMStpxNIOGpxYq8nXCZkbpMyHx08LoPc8feRJz1cNXJKGH
22VQLJsQ576jztewrIutOtgmiYKgXu9VfUBKn0FmD5eYiLVIP6Utt2shabssN14UcJVzQ0hwKwUy
+ZSGPn602iuZ1d+ClVGebHrZDXa4DG7UqcdOSUg5TlqFoG3plLSYCGKRbHQBtY06xYFRRM+lWP+R
Io7nYSYmcrJohzX4Y2Z+ibjlQrmA/mXpd+SkA+wDL7Iyng4IXCZqUrTupwTOQVeOJ0ag0wMuVwno
4rKyumZKpKxN6yH0IbNiw3dK5LND3s8aR1ksJ7TUdyaeIhhxwmpYF4RYvYiMliIyF7KRaPVBKAUX
em3mNI2x+CQ9y7u5an40y5TOqC9PRCekBwlk4Cbm9sURnpcsVjoMuzm98HXSy+97+Vymlzgq7pQl
Xvd/fbzrSQ8XVrwcpHMldFSiaUsyr4vff/19Q1NSw2jfko5qpQN8rQLUmDvyEsa8IXJCUTIW+dW4
HJpw2vfbxxDe87GFMMm4JE+wmtvoMskCHM1OPBhNHF1+32j/fE9XsObO0UJSU2Q+KZP+qubKGAyE
5Io8tpO1jyPhxM6HfzWm5pTVGk8hApAsiT1Bk8heneSA9v2qHnDNC3kRlAku1iVdyAA0cNQNQgbt
vhDf6Ypn1yAe3bfq0gEeJeO7R5NRf3cAp4hfTgnBDsebOQUWClpuazXza0HYwkmoYWIo6kvH/S3q
BpLnYCw7f9CyxWG0fW5J3YrHPiVldMk4OAvVNXThW9Pa04qMDwwJ8zGNaybThoc0ja5DHos7tYp9
vuyVoUzkJCvdnCVZuW2zpc38JAUPQmjHY9coH0vS6S7tyZ8BGZitqw0voG3GuEXNCk3sFhpTaoeR
KIP01mj3nbrG96Y0njpZie8GmCtSEp8npONzshEcUJyetpNyWqDOwuWgrC1T5ShEZKybUSfuNUCv
uEe7wmHoYR7nmtB1s2vgSQ7ltVuT9QJhvdpxSc1ABXjxhOh57rVBClR5AlkfN/K+E2ftmBfr96JU
8QPbC2QhfXwyzUYI2hotM+oJ66qTxKB17U3MDCtoKS2IdZKMBwnnLshHaXSFOCuOnVZcO03jsgZb
EaTFUgRZtsC7AMkJiwQ88UJUhxI30UFMpHQ/Qz0UyObjhAaQMHZxsmvlsboTGZXZs1E5RmF1J5jr
niFPL0UMGZ/1hnbqyvJBb5qrlqTZaRNDd42xUXxBAZsyPzJyUXPHvTkRpnhXip3hxaEp3bT4HuVt
401hEr2MXXExayn+JDuD+BOGbvAa3LpBQibIJEXxanmrSPwNELKsdj43ArkfeRtUxlNq9Bzv07ye
+V4kPVY+YXDI1YakfcjTfS6r1VGLq6+2aburSvhEsOLoYhTI7Spr87s1Gs+rLBPo0ErFkV8dXW4h
o1OZo0M1KQcKVbK9TFWnQ1H1I6J4QB6IvVUrOk/LnbwqBq/GKfJYSVq2VeuDk3RS6LARnOxOa5f7
mvK+xx5zhAL9IlcFoYEzvl0s1sLJbMoHa8l8S6iAZujc/ySmFqeqYH4SjTQ+sxW9kKH4IZhygqLe
vF8mtT0huHgiIk06SjPGVJ0ZHYhS8pqJjrqXFGVPu226VQP/5bf5lKsm2vejfmZSFN0NsL9tFOIc
1ErU7IAtiedaHMVzrqbSuRMx/bGPtfyuE9cF3DYf/P1/plIbz+ZDSTKloOrdLVbF+GGaYP4n7IAZ
WFEC4DyiMiEL+gYZv0eUr+V2NefE3Q+Vqp0qkj0IN1UW2yrUEi/KzCZAGSamI2W0M8xHqRZaNJWM
MdZqcSogJ15D+xNMk/6Iy8oKmrZYXKPCDMVYFAxtY5F5yw6cn5K9ljyJ+zqlfc5D2cFFY2zP4/t4
lV7F+TWdwsFV8gRDHTEQnUjUpmGQtbXUs0BiagjEqKT05MAS6UM9NLhKwquRn5ZDTi7cCCZCUJtJ
MKU6kW1V/J0oAIsNUrXU8sw6HyNwQthXoVpQm64WDZk9zQvuD5IEvxR9owYKCPfTRHeGWLcCk5S8
gyojjxej53ocSJLZ3vA6uifm6EsVTE5SkNYcu4xa1o3yCxahPvy+V83bDL9OATiSJsLsdPMGiDT9
rqWEMy9YHT5Mp/Go5CYjTTJap8OYCw7V2GGVsKmN47aUo+8npEwbKsEdTXwr07ihDGbSxMcypcFg
fmIqJ73ktSFyNIuRMPtWLO0LJTaIGsnzfbc53OVFf1gm/avbaDup/nu+So9TM2s7CNm3qUVBPXNc
e7M2X5M0YiY1wsLpeJiVMSVWg2xPAqYAAigT3f+QHmKlo8ZTejDdw0/RqPPeIN5OQLTNYQ4dTy80
ICtMo5uoggGAMpzTP2AKB497UJcgM3dJTcu36MoEbKslLby2nurVSG4JuFeTlJdBbfRDtfATz5qQ
emPP6UhLZot5G50lnbirurBqJxVSqqwyreyiCpWALjYCfW83nJx2nRBDFjczsVVtfmbQlEHgBtj8
G+4oZtazMgrosHPhYW7FbQJiw+7WCfVmuG9CjGBPZhFHzoDKytt3EqKXPdkYu0nCX2mMPLnTBafs
AHVt1hobu0XmD3nB40186jJlDaIWxmCLvBxoO23i39Y7RdoLuOh3TPl3ka7eIzgmq2Mdmi2ZFjJa
ZWt9YnkDAaCMQXTsCwJ7DK1W3ZSaRFwIh5SMlcGmoLwlkgxHOm/PvdrC7Jwll+UtgVE1Lmn0mU5c
1Lonz1+M5kg9p3VqdcpQ5otGRL+DKvpbZEhU5DiclmYb+cxF78X1h5HJMfD/2xovarBm4p0EjG2H
cgaqRmlekoKsv0qOyfcVANdX0+BUVcsaW0q9Wm4jj2EISb5J4carWB1HfeB3M2OqOmxaZa3/NGox
+IaV3RT6bBofgEvCxlcGihYhtTUlNQi18K2wRDBLEqnsDAciG/fElqGyBQHXc0K8DO48+mq+GMuU
TIZ7Vle3MQtDX6o/O4bhgW5NQRVbIfPX+0gdc7eXw+9WF360iMTFMTRxKuXNe4KexxYsims1Z5XW
GPRBSWwcRETlPgfEUywVD6JsgujQw7epIHs9Hc3Sn1umBOTJJUyUJnXXkoXo9oUR5Fg7rVJ5DqOI
KD2yrmtlwXSlm5FLqLvkVlbCqUC3GidEN2Yhy1REoaAKCRwt59wD58xyQpEvxpJijlHYeGTtfdoO
X7DHeSqSZUq10LB2kpOpPoZlbXBS+GbKUCQZvFV8XduEEX7SbFZj2IY1QU+rNSabzds1oiI70sDr
8/Rl1duIg420O6mkhrZkBhGrTJmeOHoq7tgIc+PlM+IsaTlJjCh8ZGRP2gxMauryZ00nTDuhsrIL
jaLZqsmVTQqipbJcv62C+r6IOFaI45APZGUQHqkCKpbJsWTuPLlLuPlhle3pLfzR0kV027YhrHFR
tR3DaUYe0pF4R2XH8pUzfmm+kYjx8jC7b4xHMninebL7FME4+Th+JjEEIooafysF+DoyyBBNv5nW
J6GobtZq7uD39QG+CfHQ1GPj1eoy343iMd0KSYZfLddDwo6UqTaLuJks+UhKH2Za+ONUuQraOXeh
9D4AIqAm1QnWRlkDyXvSAZjpjXrQkpZnULO+GVHfP4Fv0a56PG5he9FN7sLA0qbskSRpFqstiOXT
BP6KwXKd7mSBffIkUsQX6jISEspIg7hEfyj2CC3rU9fsSkt7IiLkQye/LDAXI2iy3rjWFV4H5vQ+
+fQgX3Mai0KmfQJEe03W8VgMyvxQsDIkEq1/XCMhPMZqaZ7IG6O+Ig9DscLdOqjWrjYolOqiSxk5
KfTB4NGGosZ4lDRe1ems838NLw2JVdYgPeXhNHtw/134LwdhVKMHqDk/A/BKl6aZbL1qvmiDOe0W
WWk8sS6+SnxLAUO8LlAEk7zyGB9crYjPcrSGDqYXmD4QROokcYbMbFi4z3clBdchLpm8qNZLtS07
Qjl6V+bqpZhayWa5FgVUpV9yxW+DRHp0zKJgZYS/YdenRulhd1NYzUp3YlSLu9IoZpcKsA8ScvOk
0ctjYvlKSwU0D9UAt5rlWIyaHDIrRFbBbIlACYJAisrvyhi+cKNkO3LZz1qlmydi7AKiffN9a5Kf
V5EtlseVspMlrE+Kxg3NDokE0xgf2xDX0Ov4dLskVMIpB3LBJtHsmFkN4JMb5ZN9dO+wHryZnMU7
xSQrdNGb2hG7Fv1hiVMw1ZdLkQvYJyHoei3Ty0Sr2XDN6i2Sip2u0IkWTQZRsXW1hNNtUCl+lrCg
2lIb2YvI86LolXZDYt0PrSYewkghwnM2dQ9hqtM1BbyUafPoZwe0OhHWHaOwq3JgLck+XIoLmRQs
Ll1wCYZPTMRbOPKXixFHkNBSozPI9iInJ/H0LEUZ6GZan+/XkWd7aMeQ7ZhCUkMzEYQq1AWE38QH
BZcc1zn7zBTu/XM9kBQvUopUbG4cyFJc+mvGvMAg6REsg7LXykjyZbEdnHFFHmVhBsNalB4zoycf
un1tjQIM67YbVEUC3bQw/bMkS2PXk/I5g08KBnMFHUAk2Iz11u27ZUfQdH5qt7BHEjIN7JpxtBeE
THgIm52Z4bxPDDaGKtoR3TBap/zZsuKjuVZPFdQoF4kKJl8B/aeuyUFNGg1/patAAiQpilzeqGcc
NW4DYTAStmd42uLJ8hY2a33XNU6s1zxD456ysEvwgwrQ0Gc4S0hzMNCCdlQqc9inGQ2VQFsUyazE
BXRKDrNxGgQM7T7xm0EbGaont5l1MBkY3yGiehRRpdlVIl/ySRV8s6eCS+Um3EkEyuuvoPMkj/lM
cSIVjK+YvtFl4w1ULdEPW+1PQ8KIl5pIBiVSBpMiYgOSbNdGh5Lamg5coJcxJ2uPtvSqEbHAtr47
yS0clVyPkNAO9WnU2/PYABlTKuKAxiq/NHgfSYqWYBLL5DH2aMkJbJ9HVx8J/AJyEnN5LRJB1c2T
sfBSMYX8qRaHeqOiMS/HSLZ2oIMgLnHbj9p6GXjk0NP0B3VDuNTd2NqrZZJ7tEQs1ZKBiPM6iOQ+
UKxGpsPFwchAgiDlerM/tRnxrCrYUStCdrWFQdnA90+41SMnlYrKW1JjuYMCRdEZdqZnDs0J1ULv
lep6J+glhDC6MEeWa4QNRl86FqzFSwvhcjcS+gs3xZjdPu1pQRUzPGTjMwFAHaZyoxJSdw7Fzjdm
FCTxaNjD0Ci+rDJ2X2Y2OfXIzsQsxvsIqeBDYcnHrOVxa6SURAzRcup5wCs/viQ8fI4YaSvGUAKu
I+s4zdaTtqaf0hAH1IUDV2/69ze/Hxv/83/4/RiRvDhWFfJlTEixHijml3ljPyS/JIpfAMTvu78f
/H3TGKTHdZ1OpFFbtjucS/vwn6hfYZX6f/Bk//ogqYvtoeHuyqm0eTeVYbh0Ic+zuGfJTqAL/TdZ
Uq0dZluW6fbVinI9hhXXZPbLbP79zvHvj/P7rliUxR7vARcIfuO/3jTjAqb6r383FurQRE+//iJN
r5p4j62m8VUNjJ4gQ4naKNR//Q/ixmXv5dp0fqHNvz+t9Bv38Pvu75tfkrMxjKexSVLKerDEhUxG
TLE97BMv/7zIluAXIc1a9aHJiPL9xQFbGdo9HbbT73/7/RCQiMrvIvVBLcjMzDQ4Y1GWVfuECWvP
EH4tdpUC/nUMWbM2RfShr9r376f/EoJr1Wx3UvnYEbdtyDBkIeMiefhV2f3/cLrH/z6cDlalhZj2
/27hufxM/yv4KEh5Tdqfv9t4/vGZ/7DxGOK/6ZKEW0fdzDz/tPAY8r9pmknAHDlzIDB/NdT/28Kj
/ZsCiRKAqUHQ3Saw/ifwkmQ6gnIxAyk4FzRcJsr/i4VH+8+ick01DeSTClYlUxRxZ+j/In1WBX2O
GoyJoIA7hD/6WSliz6RveGpOOWsCZ5X9xjiEsreNjB77D/Ureuyf0T5y4S3WLlz8eeWqeunr48Bd
o8NG21FWaS3BkQGh04VAxWjHTxy8DfEw4X2+K1zZLz+AakJ2AAhQsDh4kr6bo+UaewuA7/8g75Y2
CehfYuR//I4WqEfA/gb/2CSkfzMutKG8SHJhrgGAhedBku7jATmiqdylEz69dvgjCPg96yx5I8T0
/m9PiLv/+C5/NwWp1vYI/ut3x5BkgrbBmKMp//LdceDjioiUNTCfrOko/qnu2yth7+J77xd/yPzb
yBB/jAf1vgpdrlHqvQdu77P1wBqF/WrtqTepPUun5iB/FJd1n92ywe0u+HWm21A7nZdclg+mxOwf
tAcDrWLqVsH8VT3HJ+VO3NUmqb26Dv15fc5+MtQ3d+obq2TGbAS38DlnsjlWw4akYw/vzVPxNHaO
QOEFxcnwMBUrqJRqB9rR2jgR68JTcZp88RuSsBIAoDQbF7IGo17TbR+ai5Q50rHbmQfFLd6rJ4lc
9q/0kV/Hn1/KP+sOrzEFzBlfFIoZ2R4/IjOYTsM19ejd0p8lKNzBXfGIhXZW23/kY0M/SvRpKjCT
s7vPFcigYQtu8dmx5lVdYc+UhmtE9tonpKXg6GRk0ZS5jxsG6ilk7JLelruVcHDisJ3WfKxu2U+E
/IoQr3P1qO3We5O0NBqMR8ZvVUo/b0en5bX80P0pozOwtT8EGRssrPajBPPdYwwXRcFo+hOKMi71
iLw5OyMrHNlPwXP6vOK/yGGJiTdV9JfBNm7t+3TUP6u78NpXF/kBprYJ6BvCPqoj+tf7ZCdcisN0
iQ7jGkR3pA9XDutl9MyKU3/kh4YI49iOb3Slf1Iv8uXBL1rUtjb58qmXwZAlzo9MJyd8ZfxYV3fJ
Yx+fzaPKaBaDv+4wuPbK47pTfSQfnWOlXlLa2pv0HZ5r2dbP6yt6AcstrsBM3+OzfFbwYu272qX0
XSWafTtc7XRnnGZA1+yyj+YLDO6SKRLShJ/2hix3vsgIn6/iG7N67T7aG63NRFJJnEpGleZYjyzb
DbY4PbvrU8OSM0g/hn3rFFf5XoL2/BR96pehO/aCnbyET+ZtZbRwYYwy9u6g2cpevxRX5mG9Vygn
A8a1J6DmDcrPiTxIJw2aIH+1XM4TnKyDk56tO+uZYWoFwqZ2Zq93Cl4ddv4zXlQezaOcPqaV01wx
7l673GfQJJJYmdhGdpheIdcYNwQXA0GBNlCo3Os/9CBxc4junhU7K5WYU/nWTTtEgx2fu9phia5N
e8kjJVD/gqm5/YK6X3rGnnFqRAonlHP4WuclCOuAtqN12GEXzrCPz1kKGo4zENEVfQqCbsYZpDyM
TJ8AYXznT7HH4vUta+18h40smGnQbH23xI62T5/698UNliDGrOYIqE8iJ7oavUsvqz2GH90fAUpT
a8vncdwvL4BpPBDr1m0IUfTZwm5pyXOyZ9J8HDg15lUZnqzbeO7fCObWbeNtuRdfRJe5HmDhe+na
Tv/D4fwv9gwifCSZExpTICI+RfpXC4Scr6Y26QTEdVHvlhYCtsJ4MZPO/e+P4f9yCG/fRsN9iUtA
N+V/dQm0xNgPYig1gSZNj9u3sJZ5v0TzD00lTXPRO+LacMX/sxb4Pxz9svxfb1cGl7IITUvH6UEn
tRlA/nbzsM2h+7WYgEhC8UIZF9J5l2lQzxFuewZh75LWAWPP/bB+ppJXXcn8qJSpJGq8c0ZD0CH4
LY9VCBN2NWVeajmRVYNWElJMjF42zNcZNp2D8K7zJWXRnERMSJKfZRP6hVT7K0sGUk27Sz9zZCDS
cK1KPUK6Ta9kRDcndVoA76TGAQEVlXf3LNdI+oC6NiB/QAznZQWtxlzvGaGHPs9yhuVLICOFXczq
qdeM4SHSOvls5eWxSZFJFpkh0DtH9d7quxN54Mlu2fQAoVi/WWikQernUYHrSfsaUA83JVJrxrME
YG9j5cKvmv4gFpm0U8R1bwzl6utZWtssInaCvjkrt57PElCSTTmvDfJSk5JfgT97z3HAutwCSAJz
F2xs0YCttF5kTAIuDMYtmCf5M7Q9uo+p7YiVEh8yPVTPydjQz686QwjaOrvSBJLRlkBr2pueJxlR
vIU/J02M3KNU+CHNP/IjqnvO1BJUAE+5kDQx3A5AsBlpCURKq+REg5csfUHOYtQnonHuO+Ocqmvp
GuK0SUXV69KSLq8L6udkzSqwYk/NibgJByMPxlEWSN3WyDpkHzNP6Z1SCV+4WIVDqa2PmvwR8fOy
iSq+20oNA63Wuc9W+ZqO/TkWELv0la75aMOfh0RbEbZwUSBIgWRBkTB21GjtRhrXdWZ40YNYt06a
SRfRjANh0e6k+Zs10f1aC8oOh8oL1KHnes4/4itWy8Lr5u5+jsuHNIwe5aT7TlmI2StP4FUdNrH9
y/a+iklgSkyGiULqawVugXmVXE0kvjvE64rkZiqtwdOAT8CJkF1VBqBUpCmz6RTcRK09kUp6FgSw
26rFX3qbJ6eVwOpDZfZRYSJGeuQg1Ojsdpiey83TZuL3mHEq+cL8s/BUF4X8ca7l79BYyHQp4bBb
BJMw0ROygfyBaGi5KPQ70UCutHAz9Bf0jAzQtkRjdtrrGXaIW+N3GqYHIuUI0ov5OTK3hkKoEgVR
ikQu8xliKPhz/oNTzDdUYmFjzZ0AHbdIonqzCdQ7HQpngeZj3EiTFfqurHFNAmQ1KWQfabCk2Q9t
gvM6QR/8ro2MflrRzii8Su0njT/W+WEdNVeZxyezm06WEu9NQ/RxqTgbFbxjKdxRoo1zoh8Lo9WP
CszWXVIU1yXW2JJFoSF7RJpxabSDcgpZzRBsblxWBiJEFO61XiVMuCY3aCmlZi/r5YI8YQiI3VWJ
GwXFBO+kvWdPEKL3YIo2Z0SwYAiQDoCZpUPNyWfXSPtcc5SjYAEpLg3IB7OQMWON0NCUxASKKTFu
24L19w1qRPmASJqaTbb6eNf05l3YAzAFxdm5qYQJT122PUgsAvxWp+xg6B8pSSiV/fuhxHwpwY0x
6ihyxuf8T1psZf/x3ih/8YpIj6tWao4RESLEunL0opb4rrhH24maMw8P8SD/NJEs+LLMouQOm+pi
i9f1vpsAlTmUAIzd3e7MKoHM+R20M0rG8E1+WgP5La29zm3P+Xk+Sx/IQ7tjhyjccq27lezQzsne
lgde+80J2Nz8hxbdG6kQTsrFfLOrG0p18Q0kkXqNP7qT6s/nAez4pfosjpTsqNeYYrzyN9JfzSNu
q0B1E9U2DM75q1FD5IO67zByRaGTkrcBVVB1WV8aF/EOfJpEeZq5rX6gnGWHBsTTJIL5xrwustkw
tm8SbgvjRPQJn8au3GDxY2uf5p35be6bn2R8i1dWAq6K0HHgE8c/DdzS5+kkA4pb2JoBjKLqcTI0
3BdrZzxXjxTy0Z1pz8/GztiJ12TH2NTgEispNJQ/+fua7krH/Fzf09U28DV4lUylbS/cTVx5sHmO
fQBBFcb7eJRn4gIP+cgBarE5uRAC0mo7HdN85kWyv0wBHIBNI8fQHUskPi0m57za+iOJryK+BlTx
qNsZbKJ7sevGS4geMbf6XIDAcKdJrL3d7NZwNh0Lj8BR00cYaEwcCNwnDqj9uWFe7US1F70w76xZ
MtrmxeQnVyhCCc9uX+V6p0h+OTlIIhim5qyDyBa/ygcz2fPmDN2NaQ3zTs30zcZm1/bKY5zx+gI8
gwhcQfznmDpUG5+8khTxx+gtONCAgXnJreLRorr8gaqttMf2syIC4JMv080eBLOZY5wh0iEDBBgF
enk/jfvZehMuHGHWBSu1/ibU3hjwtCiEPQ+xwR41ejAu6vfYc/oxU7VBnrcwZXtkoNSM5qNxKeGb
obZLjvq35gm39Tm80j91by1aifK+f5xbl+8dvVP6vpanej9iuYKk6ag/ip9c9HPxMVQOQ9P+ZXpi
Vs0MzLrwsoHxUwXm5OilUz3VfvuAGIUQHPONV4DyWdCspe4oOWwBrJ5202meWEOornbJnjRK1dWV
ge6knlV7odu+MDONpgA9HypJup/hTBwEr0lKKMGbmeuK9mO7aQ1to9k1T5tCPNrza/Klx/Gukl6r
yilN2zRPkeYiucbGwYNo0Ehe8KVpJ6nxcLodTDpQ6CEVfymfr9FkLn8gfIjhM1HySFwK3dEz+BRH
4VNFQ30fScB4HLy2DYXYxbourMWBcs3neT+esg5Zsc8zdzOU2ECCjwOwzwOoonMauVQ2+TeDvvRV
tE75KSwDels9dEqK7XJffUKrJKAKmym1SWQbrzyv8IbOSIAHgqdsIZA5M4bP1FMDCBndKQ7K2TbQ
Qr2SPIcM+7w1YJM3PyfAoa/9LizIhXIzxe6IjI+ZYtuC6UBwhJ2JBmI6NTTkpQuxkGcNLSpzAS9/
b1kFTQgynPhGR05sbPY47qjyrEfTcoaXigpn3pmOsu8c6ZVdzU5/yncMc96ISFm5Pvb5OfGVp5K5
gmecjghM14ep8OY7tmPNXX6jn3nr/XTPHlA9ZxxjqPNdgimMb7ToUVBcVL7u+Aqc/53f4Uani0sy
Poy7cWWfyG+dF+7qWfuqcudrJDlL66C4LitfvIT3PfslZ6Crq53JpS3v77ur8NYctQfizvpX84Ye
+T3ed0f2YR5lwi2cPQtsKaf2+JBCsNmtHPp7/Oqfslc8c4X2dyWxn6fZry7Rpf2CR435TD5niWNd
BcjalFtP9efgamdOWPVRuSRP2REYtnyIlAOupRB/5WIvYpBnp7rf44zWb+rZeKieC9i0Cg5ct4zc
kGedFoAoy31opcd2L71iGF6vtHQXbhhGIfSIyWdvMatml+GhmuoM1xiQUDtF4dbhgce9cNXX5gi1
sIYU+SopnsKq9Gpe2Dy2oJiFHflisRDMks/fCeMUv0uV3cT5VAHOTXEQkmPjhINfIkSz2YhjTqGr
lL675pOqwiKaoz+pt/hRsBWEt755k3fWA3A3Iuc2cTlrko3g6SReO9jtni0Ouuj5lAQIA0zr0lxw
6YnqBa4lTgbzD+Ejyp6nXfSyfhWX32OOzMFD8c50BTiz9F5EAWURq7Q7ZuKH7BYlB0X6jAUnNW/R
dE7eJwqv/LiCvsXL1h9NwI+5fubwR8MVZcdwwsXHM134Y49s+gyvSu84fyziJHLrMTsA/vdAYb4I
Fk45ezrnb0wglFfpygBkJAXtynLTb24Su0vquVv0zr3EYaAoH9boD+fxWt0nnf3v7J3HcuxY2l3f
RXN0wONgoEl6Q5f05ARB8pJwBx44OMDTa4Hdv6r/ig4pNNegspLMyyTTAZ/Ze23vq9/FuAZeTJOU
uY0PZI8nYFxlnMo4Psa0gvEKObJ80vUT1vrZX+fePuTcUu04qSCoCd+ydxZI+a1NXXrRr1H0YCDe
pQA9OrxjM3IA2g2iDxaz7+jMchQ2qJs/m6fqvYqu3Oc6vc/uBGtS7+Adsrel8AR88KFR3qN+STcs
0tka387OYeZE8WId6p27H1DcrPCyNAdz3x9pT4drot6Tdo9pYPgW3qYvsR9vyJYxs9XwJh7M+SZ6
KA/BNnobvvt6VVMFPCokWaC4MVzhE70xt8VTYK6ju+riruP7+moJIP9gVdv8OLvhvWa+8YPR/sN2
LgXmb5o6QBrXqCFQHFCEP3DOSy/hekKzsffSI6Hd2+ndBQb4xFHdIfmFe2U2dpOf2wfos5xFgDY8
+4wp2e/dMlD6cHbmN1+gvh/jIz4WBEyu3iP2ybBkW+voEQ1Refbua4Yl6Jjlpfh2WC+qbfHtBezu
L3N4zq0d3pdy5wQ3yMswYfnHiNPiZL6DoaNV+FSzSXNiEtn6itd2Ay94hfew6vCSM8GisR3h/jSj
vc5RuEhKoCZtadTxkqBHzSLGanjO3GuIkvIVwnN03To/XfvVEgZ0x2NimU0seXSMv6lhytuWIuGC
2yTCLkGVcApwzrRbtCn1WzZQ467cb/ItQGqjMO956z+N+Yr3cfLIuupP8DW+s9/K4/X82XzTNYbd
pkKcg1V8pznRjPTMJ2bJ3kus4TFxFlojVzjN19OmuCr2BdXlZkREeZNTZrQwg909wGQEzvW5V6vm
JmWbiy9r5/4xj5SICJaJFzy7182BgR+Hl2Yb38i38piRKL/uPpFBBow1H1HiYq0fV5wpbsW+uRHi
DGDiW32LG96VBsyEx/k6uS6/wsf4tr+Gsex+hsf0ub0CCMP8vHkGNjaVP9Z8N3mrUpIjiLbiSDJ5
SujmVyD2NWsKtIQwPsngKdhp65SMQiVivB96Ms+z7fI868aLTwAGUaoG5nmMpXXWvzdYZn+N+c7Y
mx1cc3Dk3Qo+FRDY5eL33/1e+/0xNCocyPMcnWQ1WOdQpxZWzuUfgt6qT9F0J2P0s0WWXDoT/Z6n
HWxRJvozjjP4YdyNMFubbR7PV+3Eeo+kz9pkML9XiVgHXnYbJ1g0sSYRVl9b6QYA7CUNk7PvCf62
EP6w4RbmDq+Qd5jBcSxhz+6mz2v80yovmB8h8iHsYJfaGRWVERAdOJkY9ES7yluTYRScEJzJSYzN
s3+zcp/swqEbH6yCaKqilLvGZsIOBg0ZD4st8g4zTSfcPiBhQ+UcEUeTuJy4jBpIgLMJUG+CJpY2
rsyg3Y4Sl7W2owJJiU6eQSJ4jeuujSywiHjCcKacqN01Hrj+puRUWDVVf49iIxKYYENApatWxzRr
2qVd68azO3BeB6XCIEWM52TJFovYgyrTiq6TznlDnKoW49spG3JAvxOTTNfI7mvkt6IOIKcvApfm
rBwTDYvsqR+pkMcqusg0ekeY3J16zH4K0fTKzzj+dTPm2nw3xlV7gkh7zOMz/fVdX5sA5SFjbia7
YKWfInUNcdQzW3SP8Rg+JUWAbY4clUSJE1qjq6jWr35e2hB30QYUvX8XZR9yaEkOCq1vIpdpyxTI
TTVl2d6McJkxAMkGV765gmaFbJMQDXKN03vuATpH+n6OLwWwl9dieO2MCsmL2b+VS0SdRcRYFj02
3g9xVMioY/kMCYLzapNrZmrhT1MGZ6tjCW8YEZOTkr+hmIBMa3c72sKg9Z1fDDLGDr0GM9KYyc8c
eYyR6IYEoLZkVGBCmOU1w/zUBK44DJnRrRtDMPv2RzYM8fgyLb/MtulOyaSww6hgAk0OVTuHW5/4
Spe0pTWOEZPwSPtg1ovpwAn3c05mY45BEG0Fpu2XsTFeFKSKxdKjQodpo6pe+p5m7Pdni8z7McUx
t2oO1hC04Xvgtte0/FLcSt9skJ+Yj73pvpY6P6DBxR6wgE7NhrPONIfPHJWT1SBi/oLgy4q6l8ob
T0lBQ1yXlKhO1T+VDZLc0kU2EYzhJ3ZcK40+XZ/SOFXDGaUHC7OCDYKL7cZ9C6X12g5MHBfFUYeB
cp2P0xXitV1c0zLYCSuUrEmDbSrl3mqL+HifeCyVqomOLk+afWWlNDMYmKH9XIj3fjYykLAKxfI2
MN/yevzMYEJQFUdEHjAPKvqjl/an1oa1HWaY89zsiZwIMnMcDinSpFtOCBKCNTdve5SW5JoilxFp
46/CMvUJYucEEIA80C5+X2ev6EuzXplryzAvONPwIYT92kgfoyT78ACkMn0KSLXu+6MtnXzvdDXn
RYzoQFqYWxixUx67holeygaRQ+TWmdBRt2j/TYd9WzzUtyIsL+nYPlkNim+FEAgzpUVCWX8fjh26
B3N8Klw0camNxiZH17GCcwGNuydrtmKdbAboAidGsEB/aqu6ODy1vDvt8tC6lLRe63YrlQ8vWUVI
biTZxXAML67C5tkRtGhWmb0Ffcj6KoumG5Rf6ywWmI2zq9nvNkQZ5jtyZPdVRS+tFcY+D9vAJssn
+7ZmD2iYZKr5ISgOYF6Y7Wast7l+yAR6dEuGH42kc62SAoseZyTFa0W+bruaNAlPQFxuasYMfR99
J0SrOXBf6ypDZDNhuPcJNdtCg2eX7upTp06Y1t8TTSFb92+mf46t+oa9xqEO0OGKvvsONYv7otuY
RL4iW7uuJofZTBFfr+/B+RyLpnkwQ3Gj63avRp9NW2+ORzAmf2p5CifzI44LTqflYIASwppsdKD9
AN6+gc7qcra/rZdcy0qRmgE510WHuJrePvwpnNYeoQPpwgEh64LqzLCvcAFj1jaWXhUjayoA2ORZ
ejGRWnnSKw5Ow9pXVwQEV+FD3GbFToIgWQ05pJRuPvY+yYRZa56r1iCQzZT3WvVvqs4adDAz5Ykd
0yxTExWlulSG8aHVgMzOuY1VCXnZu0UWFfNqDAv0iVYS2I4wyAVGho9Az+NLv7DbQ5QTa0MaIosz
giUBzgeotYunSo98q2as1o7qTBjxk4myqyOAMcfDsW9GCWZoHJn+KnvfcTTDiZsvSGPnxprtZ4ka
bE/84bCaMaV65fwxe+kZIZFxzEzrUghqUNnXT6OWNNF+/6AdJrjRGFwG3qfryeUAb4d7x+3yjRgk
fRO71tilrVKBt++iepc3Drm39cEB3ZTWDPocie87tcqjI+uzEumDweN/Thme51X+SnhMwpl48Vlz
IrNKkr7KEHOOix6aRKdqZTsFI+TM4TjVuukuqWnsQYDTYEbkTqTGUB0XpekwpyXqsyzdRaVStzmJ
cyojwQj3D25+GzvfPFrEhoJomhgAEeBAa+jDl8/DbI3bQK6rOj/OpnUoKkHwcj9shQHKgiADkhQQ
q/uz3owoNjZjMuEGtCGgm7z+fjQv1jg86YhYcO8ad5ML2tGr3WzTCkSqRAfumioo99lo/4yNYowL
VmZ8VIbpbaFarpspo3XohuvOTiAwK5SHLtFWon/oCsFcs2+P0SAOOEmYQbTeZYR1sqnn4QjU4Cbn
KVqnUXBVk2u2ARaSZiytpEwfGlgyq6bzXpDEemszL97yyMSBnUx7D+ACzo6XwIwZ9Cm985yReNSw
K44qxiVKCtO6y4yNZzk5Sxpiky2XfMNBjrvKsl+JgkEt7zMTEMvM2rPlPXalc1LPD9AFXSpd13O3
5E9RAbjjIzZdeO3C+jMUQ3vtEi7CHL9eQW5qdirq74HpVDL49O3U3HSlT+DZ9JNVMaZAX4lVxDNU
uYuthfmaZVCxpW4CKwCySqP5VAfNVwAXg9eStwSklGLTa/yc+c4q8APbiqS40raeInOIr9RAo+Ci
jqgiFNoySx/yIht2LGjQrgtUQQ2r7FwhgZh3KSa9jWajMY3MNWKsg6QFoMCw6utgYesM4SUi8nbd
T/O8T0t1q5wd1jv28sng7Oe2dE9dMbqn32t/+xKbG0lcFY1rk3+mbIa2ltMsrMnk3y9+vyfaKdym
ZvyOp6wgNICLRvEJ4IBlbYuaqi2y7DdzIG+n88svr0LIGeahvVGmYa7MJu5PXqKY8CXoymNCPlcZ
GT4brYwtoipmmpLODUvNCRZZBSQUU8OSpZY38l8Xw1RfjIJ4y3mJV+uyqS1Xtldh000IXvu9KEv0
J/1bSHrFiezgf12kyAvc2WuO2aJD/EuMCC6nJ27LvC9GwVQMHMOdGY32XmH4vZJN7v4TZvj/RYL/
N5GgazsIzv63MGDz0X/8C+h981F8/8//cYun579pA//5A/+F+Db/4Vnsx4CPBp4V/ir9/oX4Fu4/
IO3a3Ernhs5vgWz+lz7Q+kcYIBsMHVC8/G8RHixi5QSCuPiHEwamJVyALtavqvD/AfHt/l0fGISh
JZBOBMDELZjif4PORqMRq6T0vGNJqg8ah4ncV00x5XWrooi9T2eYmL99CmXd1yEthwyxiKhOvDYh
MxPPddW6H+MIuoc6NvGEtZvbQyebd7lQd7IqPJoTHZ2qAA1iiZjMC9tLbeHLo7JaJDOFvZ4jtq5O
wfAgTULoizdVb+frSXIK9yiAczPZBjhlVt0jfCg5zcmhsAApga06Wd1gb//t1ftPso7/8JTYJs85
z4qNUeqXffpvoo5wEG1kjYSLkcsbIjVPcQZLAK91OjENMTjsMlgn8Cza6tm5Ib3gYM/5u2H5HgN/
5kMTj7SvmdgMYcmjia/CmuyrDtuEnVf+TiiYTHHov06BXx//z3877ND/zrpFauM4HqoUgPEstn3X
+ZvgM0psiSU6bY5RHL0WTYTAzCkuhfZNGoew2k+zdVuOL2Ua4E+pKdSboBmPbiteqswYaVBiB86B
hA0ySk4Llb31x+kwEOfg68xaZYG3sbuULqT5VHUdbBybEyVEEDYYicZ/Lc8OpfeqyGbGXvOF4QjT
EqP9LjwK8Trqz41M0XVV+kzo8ouLCiAfXaypWrzC63gKahhLVWodTfCXK2ZxFofosy/u4oQ8sa4e
hl0a5k/zlVQELhnKPhYGZ5hUMGc1uq0C9EX1DWYHqoc5u59kCjWrxFdfU8kAUTA95+cwTd9SlbQA
PEh+tHwVrvz+j50kzNzY9wm6hGMsKRcTMpel6780I62z1TX4L3KqduO5bti/IOP46oec4ibovdtE
DofADqa1qSiM+ijhLDeYVwwGkZgliiWfGRwp/B5Lm76g1ZRjPXfC1h140OBeKBC+8ERD4RrZv2RM
ucLJ+sinR60ognPtfojkaDEkWUVNf5d6qP/MGhIBAS2rvOgAw4tdLLO3ecbuGpEIVbUuO1J3SVMu
uuvGBQhmJjBzvNkGR1B+zPkkwKohzyd8ioKpfa09NlIVyJB1M2i9bSqW5K7Y9JDGCrJn10WPKNjL
0C2mUoBFi4ZmbTH2j6yrmLy4Cx4bQcN1kMy3lkFOMTP5lEqfiqD/jJhsegkcx35GpZiWH4ZfaO5y
DDaRqUhdr+ZLLNAST/X0VqgnuBLNWjblcz25723ffQay2Wbu8BoILVaqL/90dBt20oK0S9NbnB9s
TAb1gsvqbWZj67KJ6YEWrGdj3saCjY0bnevZZFTAdCBI8ZtW9nVj4g+tMnufTqyz85bhfW3hjK8t
FCfLqJBEpGnVuNPRTJrdnDCP7xXkmWGf2P1VUrX73sAhpYF85e1XYF+cUAFvL55AEkj0ffrDsDzG
a8Mpd7LtzEqkEgwgKjQdGjODjtn+Yv57x4IlwUgM6HJLREpVsnZN90XkwaPM05NrzFdZnZjbRGdo
9bLYxH2Gqb2YblVa3Wd+9wEZ8i2RCkWP3EHxYHubDO+9ODjkIa6qwIfIJw6dZaFOCiMLXxKU0jDi
wOo/zhVRbIH87IT4ifhbWjmdGH98GHjd1jbBfpuAhXmnw7tUea8Zr6eVJbd5lJ7zJtv3bfOEbZd6
Kr6D4/sVeTyA0v1wp7HdB1aOTCC6F1kNcoAam9aCxaZ3L11mmXgiALoAxojpQdZzofZFbH2XfPJW
ImGeq1z5BEh755sQRTIfJZZnpgslEhwB3N9V2pnLXqy6D3q5s/Kc+yC5l6MGU+VaOrdVCV2LXpd7
vkyBuEt1fllsd4yVaKkRk9b4hSdviLfgGzlch9tq7G6mlG7Rj2F7ORWEkAi3FoyflYw+ba+4MsoE
gARjTH/ST7WEw8CkDHPLaLI5WH5vjoEpYvpKeX+IZyZ+OewgPt9ThyQCZ+e5LdIj4YJbhGPwlNBd
u/GbaqqJIab+lgUjyCZi0WKgjumJCK+ty3JDFgavOXUnesNPu4/uY19uOkBQqzRCKCXEu9DOVSzO
Eai2LoyR+6nX+TiZE90LuGgOvftKzgT8hATGMO5djQabHrP295WNPTbwGeWnCcStwU8eo9GzDswy
j7DUQZz1fojXb+FOjrdm2B7L3npxvK2btWQ4BMGNH1Qvcdie89R77SWHMDHDJfQ/TPSBG0Lmr2gq
UROHRIZCkUmyBEVf2bFTGthFDH3w2LVqESIl63GasyODXn8dcHoj6DJFYeQ8O2lykNJi1V3a485x
nVvwh89Rou/8AOFOXAbPFgO0LO9YKgeoDQbnj9OVq6ov4R9ypY3SAu8nZrLlpils7hE1XZHowzlQ
IE1InHebmdxcQwvOaI6SkBWD4ZI0pIsKNSQINj+ngQFP9aOd4eKnIRCS4tM3tXnSbQb92vevALdw
ak91u6scVe/sybuNe9dnRlzQmw2PGmc9e9OJ4wvnnglVtJdbX0WDqMWJqk1Az8Ri3nvLdYd0K7I/
aiN6aZPh2omGkOVxhUM9Npka+EtS3XURpPT1yAZBhk3GepjQ44STi+I73yP8fMg8vTFE8Er7G9I/
h8nmPavTj6mYt4PvOR8ehUjWJ7sW5MsqIshiXad9uc1bxCQC4dvMdqqpmVvPggdoOujrw2USMRIC
mvYtOQg+xD309OQ2EjtYO/1tYrNSEkAcrv0SzGXfxX9mYT42mmU+j0Gvlje8AYJ9HbB0HUyyqLwQ
67lffZOqiQDaqlgwOR2xfhlubVCHMZslgsujrfAe+zil+4yOgZZq1RbBnemOvNju+GdOkQw19rS3
J/spabty7xrxwMGlWQ9B8DiyCstjcQJtc6PZ5CU1aBcioSPk74LjVjT3H9L3573HW+J658nsGnbJ
yyzYkVdV4a8Yd429+yC1twn6vH9bnro+yhgX8nqMnvcaN8MfgiyJ/UrM1zEYV55RojlygxeGaA9F
wIxl6K1th0wlaO0aJWHKFlH+ITrW3NRU233qAWGF6x5K424c1LvLCRGYl4O0s3yi1ddrJRGFNE31
TBQttj55k/jNcZj8e8Meb7O6nVdp/kj5eTIGzfA29cCkIQ2P5hA086rjp1Zz7D39PjpOj2tA3qxz
J4m+qDk7vruzc1wpmf/dZZr3vA6ea+Adikfoux3EAvcgoht/am6NsOUPJzElgRgSQZ/oW5GygAvl
3aA+Z1Xga82Hbt9C6DV9Z+vXI0SMbjz2xYII1YhC1VhcnIp0Yw71FnGYTcmwrJ/eyLkbgK5YOGtd
vYYhbtMmTwh7xjRY9216gtEE/BjZ6cEgVxavfLVDDNiSy5BicCz6M6TxOxngEjEW7mhT2t2mtp2T
hd112xZy4w2qvspd+Wix79gRw8LIz3W+RJ+x6is0+9h53M9p8WQbA7WCkbL+cMVjlic+MmLml/3Q
r5kqAg1clyVah8jL9kMFCi60RmC85QCbK/xO4zbalrMZI3LjiYc4kl5N9mxv8m5RC9SM2YqovWHe
bt6XpeZEGKeXpsiNPbMoA/yJi0a7GLp1jeVBdkcdd0j8GHl1UevAt2RnqG1M2SaKtUIy6WsC4yxd
D48B4GSmnaS3yKi4DormIWEAukGv2m9UkpwHaRv7zuPjYTQssXwwjGsZJfLQszBku89qCyalR/W0
sG/UcmEuKJy/vvy9Zk3+ufXHdP9742jksNpgNG5+b/znDzh3sp01lRGBuX/dxe+1yQT0Fyjjrhnc
+lSNZgiwBAma7eyTePaPuKstlnwp5k1GlYCybFj6wC4g3S4X9vIH/d7R75e1tu/KLFO7hjyuk1Zt
gAhhuZqbEf1FVDM4E2/aI9O7TBwEWN7IajqzjWNtg9ZpGWQ7AaqylDEsxpbQRUIXgqPqy4eArc4A
FObR9WqeluXul7v5vfb7K2IL6e3q95tyiboGfMkgOeLAFBt5UxwmH6ookZa8Xs14lQLsOSoY63g9
gdxkzHPD1jTPUTggiUjEfJOFS8fkeGgQjY61jTufecskt61hJbdaJMgVpiDgONCVW1k3FuMopH1J
RLKeHkHe1jGbmSBChKU5Keiot+8D4sI3bTYkOyoYqjnZoJYdJ28DQw/dvOF6F8+20hOLTRbWwAVQ
XCrMAAWaopRVcFHBymXv21C3jws5NTNv8wTgiCLMSIcMvOIwvUqT9rkvDE2VCMVeouW0iuba7B2c
1QXFgyhKqEhTuDOs2oPuwe/vWIRdjcp7Y77wNbczVM+CKrVro9NgMMmX9TEt0GeixHDvEytjhzGA
9IRMceV3HB9KoH/suFA2dImHDpUTksgQK0mCI8/Ncpx1hXK2TdxeCtdtz7YFB9Ia2wfXsvX1ONNM
QZHtdv0AmcRn1JH4bXwLQJdenZwaenz32Kkou7B2R/HER4ZSo/xU/dWcG+GpcjmBdUZRnkuLSixr
4u4pnlI850ZIdRkYHCgSJV+DIL5AMkJHlmcIy1IVP0Le/HEajt8jrguCIPpjOEZkTajxrckLeHFj
MF/zFhEbYWNDH0l8P/j2ok4JBPlSRnBGjxF62f3U1wxPZPnKFIZ2rw6JGfDVXZ5n4T4f4k+v6qdj
XbmfUgcJoSEq32qfQPq6TzPiAPoUvuuIejFGAjrYS9JBMz0avmFt8hK+jifte2ys4hEId3lk2VNg
o1hY0J1/p/E4oI8lv3ilMirWMhP2Vb1cKNO9m0ZPrZPQIlh57u2nNPDv2GUWh3TQ191k1HfoC27G
zJIHAXTqHOvxCfIsgpeQsM85uBNgMobsvrWc8CqV/iFBDAjzabqfJvSTWetZp7F2X1MfqiSWErUb
PUccE42EbfRjewtfBepL8xpRjeC1MhEwell4lKpiFt/WN8DuWHEVcAV9iaLVc+7iEZ6E0eHEy0PZ
H2RnI4V5tEDjU6P719C041vbRp4dSxsYtYpPqQudLimiP73K63tLE0JSqgDnlosoBzzg0bDmN9Wy
iU77vaHN6jiU+dlRMJQ83rnE8bJcdJ6KVJ2SxEMeN2oAAkn5EsFVuA/KYUP8Q3cea1pQs2BdEfCG
UDNb8aGIzzFTmWDFMwzIvIzGG08zLxG+vqSTFe4qb2ZD7+Yetlj6eIBTiLxgLeJhSYwzMV+9EtN2
IPAFdt/wnckeA4gWb1HhPKuQSkbPLby3qb20vHNhbxUnK64280DUH+vqXU3K/LqYMKpQS9jMIdJ3
J63UPRiOrdGDHCnK+AKj7iZykD+nZV/SgMBqxLnhlMYZghGPzikQt87PsymRYJIhsU8h6zEtZfTS
B5qBAgzbqT/jDxjOsC/K9uKlxV1KSYO6S6D18ieYG0BbaxRHpXlOjOmWejrbVW0pjmRJzPkA78us
FedqYlvjYLqJ2DqdWumy2yvYwaV96N94/shRpi2nvWlGJ3fwyyfPGFnRWEjOX5qWbfigB6hQzXAX
oVUAB/AhC9O7N2M2anNMuHLpoqcAa5gHVOf94mEZ/DHfFE5nbzWc202nxZ+4KKb9PMIm1HLeBN68
s+seHC+VCPsLRmu++8RerT8oT9EeMYHTMgvRRLNoafsSrMkTIJ/rQEWI6/oxOqEuFn19LgiqOs2y
O9tVZ16YWa5Ex5tzVU8jWrKwCUPQplz8XkvTq7rhlGw0BrEz7XJVt1e0wBFnx8Q4wUEkwFUVhyys
EbRC9oHMq5Hsslhnd+kMjG0MEpdk0vyUhjVt2eDZBNugYLJMXD9pDqUG5DDLlH9eTZcYHQoaeSqa
oyhJS7y1JbE3s5gWyDSftaEHl6RzUC4hDXy/sBKkh68nQS6VBMBB6TDE+vdbvxdTFz5rRFc7gD0s
aVlDzicV2Phzf6/mVZMeTYW5q4CLMy0Xv9dsT6P3VQsx6vfrfpLphkCzAkGjKE9uCxzj91pJH06F
7+bVCQO9Q78DjnX5J0OKwqzSeCfbpXBpfIRHNnkfG3Mhcf5+D48XpctfN/uc+7dxl79zmPfXXg6/
+q8bf+/g9+Jv3/vrS9PMEF2ObWavWxbMq79+pAmoZ+MSOfpf//r3Vpao/Mi/XbVqRrYejN3NXz/9
b//o95vC8BU5HY1EE/zfH8HvzX/7FTB+sd3GBFX/3pD8k6uh0fgvT8l/+on/9L2/7tTSfHKRK+zq
pVrkQIjIwgWdFlWpA/WC+IdVVyWoJZabG1fwtI8hDzJr79M4MI+wunuaOi6CKB1ODE8hdvx+LZZv
6g7fFznMFXILiHtoA+Ao+RCmVs1EyFApHv2wqNb28g7gc/UVMvLZeiSzA+s3rOrEWoMb4pYGP2p1
tRO2fAj7+bS4//cGUIWJMIaWoQCLBUYAdXXKXPMdij5o0PFPUlTjzk7WfhxdD3Z9KmF2I9KPOEFO
ns0hA9EV76JVKqnTPfXk5jiV27x+SNOACIH6FsXeJnZCXA4QQqq8WlkqJ2rY/2lhBaj0rgE+jMdy
Ybj6KGm7+FUBY1yxKlhbhfPpd7iRGPhgEGmNj0VQ58+YAghVOBiN/soXyBYIPoIHjIFcpljw2/vp
GlviT+RTAIfWQzm6T+RiPYKHqreDLe5+NwhllDLhleOXgzg7ZoO19u36pXW/hWaS6wl1W0D9tFmI
m0yAzBZhU5L03y4GmMTR5yDJz4URw9iK3+3lMaOwr/HE25Y4o4SMKBATftu46an/skHvUNiwBI/L
ByMndVXDUMH7SE4STjr31vaGZ5b7TsIwXTbPavLuvYq0Gfbe+z41/hDDYC5Uplu70Q/Cmp/ySumD
BZ1+1YbVFSkncOTbk6R2A3SZn+o+ig9FON3Xsa9uyFkKKlBGeYMXAEEcTkKkS53vXDewBzepjxqX
gxpGrqjFIgvSd7ToBkKE4I6IEQjD8zu3FFv4AxGOh8whwmZ2UHwC2HAzyv/YaDA0PE2wB39sWlMW
aWTevk/GuAPSf7SG6KbxID+r8LovGw6T8DXAQZkie0RcBwYbnQ0ilmy6bjwXhLm6boR38NNpE/bv
+CkRLY/G1xiCqFZWvq9itOTZc21nL5rAeYawbNxFnZ2NoSu24ThmVK/pvbDtaCP8+rNycHyEYMMV
B5K9k4GXmwYn3Y0NZlTePeNqtBsUuBFhUxHLpGXltR5qlhAFcOWVW3v64IBHzfGM79yKQj5eGhm/
AozRYHUFogmNBDICQDmJiT0xiEMrcuQXhLotaj84B+FEL0infhKII6d7nMLmup7Fn2CQpB1habM1
OPKoAR6LwtNuoxr5EHJoRoqPwvGnbeBFT2kVYO7snmnKjvQSBAMqXjtiBrFSut5d6vCAaw2nhPCN
c5XIb5yNeZI/VDL8EaPZbFVVn1ASofOaEcJHof3eYUtfuZ3ezHmNs4KJ6tom9XsO/GYF91NvAub3
9kslWftXRcAgSKZsJDooGaZu4ErpKj/kNeha9k/aHYjkm5vzGPC8hXH+OoXmcdDpmkFRvZp5Cmps
lBtdvktOcjt7+azVfkHTcqo962b5L8omNLSUrgw4nW3ec341vJaAcdxFtp/w1mpRdOc4odqKkV0j
mTK0MyfHRdTutout0XQSZDDIRhIEbwWCQtCUA9sbX69bGzYdqwLOZgEOATO+clBX+iE6y8mwtzLm
zC3HkkHxW8e459yRQLKbhYOiV6OnrPIOaWs3bluRv2IInrdO0ZKu0TYPkQww6bnyNiemWETGa6Gx
GMwjnys/YGDnv9sVuuRmeSKtTLH/8oobuhW2WtGDcqf3zgu/WuYhvBrWu9jHrba3EaK3bNbfPXvI
Ns/v0xBWItzTdeTHT8tCmm0Xwt8+6ffCl/t2bNKtX5BZH+Sw68ZG6HUUUdJbObq0YEkFmMbs6Ah0
RmWByy3sl4dPsM9GNFTqreMxyQv2klSmXeLSD2rH5xd6zrrzzLseGs1W+c2X3STdPrOneNuYx45F
WisBn8Yo0h+1+0MyFno+7+wp41YvA/t++USWw7GUVQwgEw8eSOlVEhpfdpJd5RLk9jJPt1VG5hCj
wvO1QCDnKbRrNUzOfUCYhe5rosimr4ZPUMvYmeilZ5Uyuumn9C3SP9oAyJGT10Yu2M1osd41GH3j
C5tNRqem/5MzMtjVNasDJjKQRLFqeXN5oHOC9EEzg15M4JqcUdTuXGawKxzqUG3ZGmf5lyNtuSWX
jolgBkUxjMfL3IqvnGNobXhPQW6di5lPg23Zt0ah9Haw3I++W/xdA4i3vuNvAii+KQ2wI1Hp32Y5
NmuobeFK6H7Dp51n3xfpmhIha35fCveRxdr/Yu/MttxEtq39KucFqBFBz636Lvt02s4bhlv6nqB7
+v+DrLJc+dc+++z7fWEGCKSUJQQRa835TZR3Xp1xoRo5IXxR7zJPe3T5Wa6yEpNk23Wc9j7BeQbZ
lq12SLUfdQq4tAro7CiLCERJxCmevwqH2F1aeBMJmKieUToaRqnfQHqDj1ISeqhuhSCnpFQjBFh1
4wEIR3TKIKmaGBzoaXBYGv7/VeX8O1WOIeW/RXedftTNj/Fv2py3p/3F7TL+8IROvijpuYY1p4xe
2V0W7C4ed4ETUL9jx1WZYyC7cdDMgH5wDBPBzFWZ4/Fqgo6FLkwpiEH/D5Q5c9D1O7KUJ5AEIObw
CJt3TIbjf6eL6FWdZ4ay6kMzcMkNqcFNhM2jHeHqTJZbv24C9Nd5TehQlWHTq21/zlbPUMyB1En8
6jnw2kcVVJQlWrIC8gbUd9Qj9yb6qFkNLlfhOC3iXTOUkuQT+9XMBv/sR+K2LgZrJ8fJOPkWGgxB
AFTl2ZQkP8V9Vp+9hvpAkZk+CxVtZNtlO5OuN2qQ2aYcGeNT9cWX8dfaLWJQPjr6R2y4eTb1c2LB
C3x8yPUabYeUUTBoZK9ER6hpu7DX8Kql5b2bt+2t26XPbok7yepoJlABR5WBp1WIF9Q72jZMPEZi
w/iTugAVHmzGDKJ04CvEr5qn1sQfXim/2QdDRpvc859Vbn4DzPtaGQhhCoFAqWKQhZajIBqE3hu3
kUlBS3W4Aq6EHsXrm5orcqEb8U1MDWDTiBoIQlNQzx+gmYyQlY+QRJ9jCJg7ai3Z1kL47YMM3nhB
nO3roP8wqprAj37v+n2+13teubTxQgUZTtAxmtmohTh1WvApKLn9Mod4ru1ZYOQ8F1VMP4m+QYYg
84Tvmd5ztLdLrl/KZKIVSaiRxdQCy/CfSWrGJ93DE8sVRHips1VDTQmh0nceDmvCBEAadBg20yAn
LAiluTm3ZYWR0zqMDy3RG3yEqPCbtlVrl1ZDEXNjcIZs55S8eOon59SwP7cgdfeGsS76tngsRMTn
RrTqmh5uu+3gG5qZAL8xP6O3ydOLfUJ23ZhmpxfzWEae3Ab2yX3bjgcCCg3G3vDkGhota6jDm6l+
EdrAl4JktOV9GvBSN4MHtVxNLzkgdO706daNGQxMo1M/tVa06smPlIy1Li5h5X1PJIU56uCoLeZ8
hmSkmCT9SU+GrQaxZj92fLwd/R1neAS1bO8oUtFGT06EXtL+6GS7JQuKj5aTLpLGpWvQihhzmB8x
FMo6MR560Sk+MMhP95zDw05Podv6IF0m90TtogXrWB2NEOv/4HHH8bJpR9MK+AYFRwdHF0UaOuAK
DUFvaHfoDT7l010By++c0i1fo2a4NaxpoGWGhWdABpd4DPerPuKc7/qvtv2JxkH3pLSPlgQHx5dK
4URpfKk2DqI6di9YD9JtMoWfFALkk9Eju6nHANwQjoxtRvUyjPXipXKSHYxWm8SVPj8MBV+BXc35
7LJ+CjgVLi5cHwAU7k6i1H/QfUgbtez2NnETBLrqe1JNO4arZJ46WTvdpGniIraasd9aufdxlnsG
984oYbJB0unewwvcl5w8Gbl03UBTR06HOisvGlOmsMP+lhrM6casjrYthKyy8A4G9ULb1V9la1GI
5EICk5vkgykgN17S+r/H7kfj2s0btEeY6Efus9LpKByokWk6XylmCfXDLlCJkQ3NyWLNgex6TwtC
swEcYh2fcFwQ2oIMfmAogHYKglpEHgdt+FUhO4CHZvkwODD1hrz31l2Wfo06XAY0qb8XAXgvM6ie
magwF7BwmE2CrzeuGYPyLSjEMwkuqHzQ0IevO02qg/kzcJlT+D3fs+tNh3EgIsLBt2tFXnoZ25kK
x9R45zod+cdzooRRTluy04xNWrgvmt1zijKBfUjybd9rPxKRfAhIe6aV0x2pttKAgGK7zZ19UBU/
3CI/lH5unXWB0TWMvmpDlq/sueGXlPrRbiQqgiL5WjfaNuqDXd9FxkY4WscJLbu1VfIDqvXkrmgr
LPyhz+8UUQR9VHeXRMM5rZ2MDi8HEY+E5yvPD1BNEbVXRBEnFll4uY11p4/NbXzoaG296gaq/wB9
9wrdkElcTvbsziio3hiB33Aq5MVWIxoUF1IVAXOrnUrdJNK7dTMcN33vAy8pSn+nclIhiohRcVo0
c3pe8CPWyoNS80U1+h6E3Q0+oY6QHUFEjyy2DfVGyjkZ5gM7UgA3qAt0JhLuQHHZ0nIag0VwmwjI
PDaaWPIO3Z+RQ+/fLvRuP+X256YU9qWSjb6jQFgyrvfFLfCovWFmlPOJkmMWlMqLH03hWhlE82V6
W93rzMUays+HoC4fgEOVd3Q+owtCp33YZAbOr6bdeJPzQBWnO/bsvLgBxHRZJw91QxZAzF1FK7QK
dZfmP3TtLGGKoRw4UbLLI/f7oBmnQNP9G2Kthn2l9J+TTnqln/GfyHUqqnpUIQFs8P1NCZemlp9n
rlMftqKI9pirmKENnwWR9DsiGebT4JCF6OkG7MtZlydrc75vKRS/XtzcgtmHxuVz3FhxrUNvoIX8
7gsbQQKlWmMAceOHX7nbd5SYOGzIuqeh/tIJfNVdwmzS7ah+TKIiXKMeJCrT6NGb6BkE6kaNQb1n
aMZ/OAo/NBUo/KxllB8IxDjLj3GiQdOVLdOlHgluAaTLIsihTMzpYHYDoETqKfYgP6d64O3t1Lt1
fOzDXv2iNxqhtx5MKVjS64KSNnI0oXEWzxbq4VZRST1I2//mmji64Y5hB+xJj837hnK26Rw8Pk8w
JrE4GF302GouwXSKkouzN+1URwgdwdTxrC+T7j5zGyIReJkYuj1+lFlQ6ZrwO9qk6ygikQ1S5T3c
pkb+5MZsSjnexmrUdrWtbrN4zjAGZxS18B9kVn82jJYTg6tt4pMeIBHFQQYmN2OUXzM/+QjmW78Q
MLTcyowwb086XBytZIBk9YTXDdzNHTl7moS+zw3bP8kQxmvfQvEZPQA4EQiB+HMTUd3IY4gRrQqf
PbO5RQ0Q7noEb2uk3gPx4GhGpkIbN2lpfiw1zAm9Rn8scpGQD+5djVX1ppDWjni8kwhD1Ap9ytgE
AxIXhm3o6Yqm9ZG5LpoNbROO2L8aPufYDpxVWZIZp43w5C1FLUjYlbE1Xa8/clNEGlRExV3d6D7e
tNF7xNjzDZnZk1363b204l3dxO5jlj/R70SnpUcoYmXU0zujhKJIQuLenHFvfASMB4whaUnyEqmx
D9pdJNBmZ5ET3ZdmpUBJTFxR0W2YZGHoNliJ2qUHiSHre+zn01NSXMahEU9qOMVN0D0vi76MP4zD
GN/2TtM9mwO1Km64BBQCo9+iX5x2weRDa62BUkYEXFg2r9SaZf6gMb20ChhpMN0k18CID6LKjaNP
YwiGq+CmbfnP3BKLW9P3xQ69fkW+5+A8i0B3jonpzAkUCUb5qXWOBCpAfCWyguwVbyvzUds2yGke
GSsTAZVZz8IagYwkyU7ksgF9NT8EcJ+TXOTnEUORFbbmM2FwjMmqoiNtJcdP1Ff6fsQUuTVSBTAi
bIcPUuPnK1N/5r/xXwgH85s1UlgKyVazdSifZfWNdjQ9rUHPb0gxhKNHcRpsEN03axVDSwOfc4om
KKz2QE21F8lGBTAOuwrkhYCBVkyIeCZ3Repw6D5KOREpZ3cf0hRrc2HUI3FJcjfoaCud5M5RmK+0
STuVtErWxAoEh8ayKUX07TOM5jWyiubFHpAR1cnRzr1u2ysCxCZV+khUoxeKVjUYF3AKGXF1hDtz
h0YDLyEJyo+9ALwQ9tUeGzyOUVXg7EbfqxESirZbP8wRxhPATspNq1jh6fXOeVbtB+5aaK/yD2hj
BgIFqPGW4cFSNmARPiHJcOGQY+S9ZcLxkOMiI1aOm56HJkxxs8PFuhIoGLZxqRy0F665i+mJrNrO
ec6IbNn1UQ1EuC2qvYXCoo48cg51+TXlQgE9rAXsajQE0tjmWfG7aUkXRMAwlbscbaPLJyIpD05T
/ClSYCvqQgH9LdvZhyG01WAjjhxUu4l78gLF0H2PXxt7QrZVghPuOJndpL5YxrNtec3ZoVyPUJwR
SqeVFzD5zzmR8HfVlO+t0PrK4Lyl0Yv21B6QQnv91yYpjQcuN+e6Qvub6D359S4QEk8G9YXZ1CBx
LKSGbhw65InrDMCW5yQ/sxAu4GDzE7Cr5Ekg3EYednQZm5Dci4suMNwfls1vQzCbzJpB3zRVeXA1
XLxZ/zBEIjsMOj9dHONRSD3S/BRYJjTcqNl3tl3QIYfFE4wTcinRbKw8fgKD98kt+UayJLG3XQZy
iXCRld8FN/k0MFzs0ie/6C5a7b+6BMZtoqF56nKfaK2x/R5w3516pKwtuu41LcpPbsUENSkxjU0D
9aomDFEHdM7riGZl08HxPKIcnraWCSdYa9XGS7OeHm9iQ91iFiFSV1x0BhL87wKs03qsLgTDbIJe
cwia3qVBYNCDJyoUYiQINpexbBD9LAmf0Zup21cRNfGKam4ZfneoSe7bFG5W6urDIbZNEtp4xzDb
uHX7SdgjvczFiiY00zQTOCSONWfbe31Gror/AUmls+6S+jhM4FQoI3rneojZRRiGzk3iuSOkxwdH
upkBsQe/yzZ96UGuCcqLLbP2ri/Mzy6SBDsK9VsT//UhKYI7KP+wiZv2xp/b3vD0HRJPdOwSngMh
eLLvwFdGnCjFF4YH3xIHDBH46tCzDw7qQMD85Vk4zXOQ4MVnCFfDz5tJLgndqQCPFmIO7cXKCdDq
+XEBBeFygcqJO34GJ9as6YLGRGqAzOQi2YC10GjeIjUillBSb9zaJKeslxREYgxvCJpMLlb91XYU
OoVZq1u5JMohTcyps9/mugJkZ9L39iKuD6qa3KPqFQ0Bw+yRaTGknrMmC51RXtLegEq9CbkfHTkj
0beH8sbXHBAb0j4q6cM/lXPjSQN7FyjvgzSNasMA60cel18njbwWLsCEhvKLJauVUViPpG+t4i5d
kbz1bFXf3BrXuU9A5gGrOF5cKOBayZsTOeqMxsY1riioMpExJ0z0wQTtOZfeCY0Xjsbe0OmDcCsn
65E7s28a59xs7gNdyXVVp5+LCA4LYkKtLoqdTY2a8ETV2AdTOMU2rQEelliEQgHiSyGHWpH40tJj
Z5w9BTWqvW2JzwIywDlFsrdmFCYFZUKyE1G1RV3fgm1igpc23n7ygJfkcQ5FoZE3uCzlw20zDqAU
6hfuXD+7kf8C/s2HyrBpEQu1iht+3H6gKFHRNt4MMMaawjO2bY//RRPmU1ZD3HFMhuSTCCV9pI/E
n4q9aoe9lFTQUF8wYJh+mDq9S9IyX30G4LmWe3uGI1+6tmjWlsGN/SEu/FerS6Dg5QEd2JTJhNW4
XDUm81vHPFzFqt4adtmsRfjVlJlc6e6gbdSs7XShkGyNJtpNLUNDpn5bwtazXafuZhQvopIzWqX4
IBkKbWKzAZUtrXsixPi1Q59A1x/TAGUuoxgarJAagQlL8OoWziugmPpzcpebAuRXAXsotfGPTtq3
sKUs1QSv0uAFkFITfa0VG9lDb/JQ7jk59PWO9jSEUq7Qus3kIMDdR44m0xLKWdvZWZsPlrljRgki
bmLQZDREfgwacps0/joRj0OgIqUYenfn3G69dabQh1Bfo4xW+s+jNZlrRKcfl1lcXNGT0oxbn5vZ
fgoQCSFpTU0+52Uq4TY+r8qIMaw+tLWgI1w43rYPhlM4PfQ6ZRsNx8e6gRU8EqOaNXAMgrhC5k2G
5d5ExVfO4/4ynjiLKv/M9Mza+S0/34pR4VxDwxBkrDJKNZmTl4dC0OYLuPVvm6onqTGzu2PTml9j
rWN6j47EDJkj53pB5y47OukTdp9PNbGgQOqYEucV0FE8IsFcqhy7em6roeSbMhv1QKJtkh7WQpBW
8oDs8nl0neCs4uzeH2k+Ia8BtNZkBLKV/l3KxOmmK8acDkbwrU9VePKb9MlUYwrrHIWi3V8wveuX
uoHM1DLx3lIlQQhMevjaS8LxMTOij4pEOmrk423alOcmGtxzYQPDG4uq3ympTr5fpoQMwkU0y+Ep
mtxtzzlCIzfH4YVWyJXW+b8djLyN2vHfdzAMDL//2lc8h4/c/Biib393FxtyftqfHQwpjD+EwOwJ
UETYc/7Irw4GSqs/hGU4eI+Zrjq6za4/exiGMz9JmA7PcubmAh7Rv3oY8g9D96TtGhKTMd5k9z/p
Ybjv3agwouiEWK5lWpZE+WK+a2FUMfmLfZDHBN5F66CySfszStI5knS4xIAJuErPoUGh7lUMDT3q
baEjKdjQsA2jptpWofXNzJAaG8zg+no4Affo3xaGGQ3klrjkBGTjK47g6mSUWnXy8qqhjDuv5q7X
ye2yqnxqH8vaski48641nHCrpguKU6HTtyyN6r7KVL+brf2nZSGbhuSLZbUk6xIx8neXnNaTJ0ET
Lwvn19qyqTIj2I4SPbkfwRiYrFlx3kv04otKfFltJxODXAaal4BIFGXjxGIWll83lzXsBOvQH6cD
eYzFKZgXxixBuy4sBcFHmdZ5yQpaspOWxRLq1GuWRopgc1keKn1rWINqj9ZVN6cogVhiaWsdAoau
KB4xW9c7vzPwS5mYaE9vq47S+2MyPFplTeHdILER6RVKw2WxbMZRnG+JeP9Za67qzwE6T1JTHVC4
JLwi8HGB2hM/vbJ8fzOV3XccIPeaMnrGHjlgIS+7aUN1V8ci2I1Nt3dJfFo5iHtQtCGZTYduphDt
UcGKAwLyZxVyaSrDuTedWPuRfFv8D8E9yqqqrc9TntRnc15DHlsQhCu/MNPdOnS/QTSa3c5IUJRq
yZShhJlShB6rGI3EceFBLN8NSbof0qmt/AnIr/myfH/BRKRJ0lBvae/NoichDqlPsuoVxTHfHLEr
C/tHW5AdZs/KM85ndVrWvF9r18eMsofSeN1ejrluXp+3PCaIYEbHl3bcZRVarV8v+G9e5v3u5WUD
HY08+Fne49t+uIpTXP/2Xq3lzb17D8vmf/5YzdQfJcEEOGf+i8siq8Wfa+8e68Am7jUL0bKze/en
3j6Cdx/Tu80hp1ElFEXU5clhL0u8R/4pnX8u0fz7Whb5r82kCbG8XreX3XUeJ9N6ec6y5+2g6zPN
aNoj8gjXOH8hV/7Dy7577Prn0Rzy997tXjavx1zfTd7iedOQGG+WQ5Yd/3Tc9fXwunm7OkEo/+td
XZ96fez6f7s+ljT6XT1nlr39d2lwf0A7HQAI+strU6IFEUgxuETWeKKm9fvVxYyjjcFdTPjSTrcr
eg9CAiWxtSB4M+1cX23x61w3l9cCXoTxaNmDzRyJ5bJ/9GPz0Prp29/7p+ctj709eXmd5Y28vcJ1
e1lbjnz3WJEN+hEgYnHsqeGcSmiA255Z+qmdFax0Ygbyk+dt3AeUlN+vWqNfcIbNl9H3u0p1YLC1
b+eLOpwFLhbj3DeKIowLzXzNp6WYn+rllvDbQcFy6LJPzDeO66HLprJNuRsTizJxWp3SeeFa6GCX
RSMjrtBSq9VuGpuH5bHluGXNaoaZD/frKcuTr5vXl+kj9eerhsgc4MXpFgU0Pp0sr7rTsrYsrMLr
1pU7YWK77mibmbtNgVjJpD1xhf598U+PtQn3yBqN0PyZDMt9cF7T59/p8lgyzb+bZU8gh0NpdnI/
tLgzVpFtKhq2Lq3JPLp9f/Db85ZHMbHzEnRmsfqlIVhNxg/LQnU+774MAJiETnWChPTnAhccF8V5
c9khE41xeFl8FPXQHYUWNqdloRP1gbk41t2t5QWfcCajYGvo+yBgRUMPcHCLwgIxnaTM5PRcnCzF
5a83uT1cF8tjoC2+inyYw4XQsQ+YtxCzs6BlL/d51xybGS2UNOiYl7W49fHGF+VxVK516ueFHNpx
b4McCkXWw8DrdJK3zemx9gHlj5Al18t3vny/4/wlpz5m59XyoFrOHeS22Qm8ckr1b+0bes3V20Y5
hZ+PiuP8ES0fjA/8ESags/cnYZ485ZmnZS0Ewve2RipjgRKqYPaV5fDMDQ+vnj6ZMzMYTuEJCSDb
IUbf3hTxxh2r5qAPFNsGc+qf+KCKk2VotExLIhEsqzagfyMS3BKLCqEhRNMwQCuD0xl5pzRTTEjd
2aftwizX8wklGPK6eh7VmcvoDQktv7V5m7raXw8u28ueZZFDZUJCSR8fzz9ggbft6/7fDlpeZNmm
SmXvdL29efs7EyPDjefH2EE0A3lxT6yM1kLNYCJYnow5ynJZ0C5c+2VvHGR2sGVgHfV5/7Iw5pHX
stYYs+Z/2V6edD2m1WZp/7vDr8fU5FYDSBA+lS9E6MtiUhHX1GWVsyzkZJ6Hu/+4f7QDohUKFxrm
349Zjv4/PLYc8vZXlqf4Uf898IJ6e/1zy9r1v9oNPaSzMaNIMH8Qy6d1/e++21z+o3hkremhnW9I
14VcLKq/HqPVUJz82SoqW39n1IPNCTvfWorlbnZ93rI2OCn3tetzrrvfXjZKjfzw7kEHWQhX3L//
2eWYf/mYzRgeT7MB0CKg5z57DZbFm6/g/eqyvZgP/vHIxrL4Kv/1/t9e9P2hv22/rf72pwcdD4el
KczOs+/h/9u/HDpFRYFi9ftvf+OfV//5L13fdDLKZ/qP8e63d7CsXg/57SWWPe+3lwd/e/rb/t/e
jpHu0QJnp1hLcCn9WqS/1jI0MWalEYozP3R9/HqsYwqCGqb09fqQb7b6SbfSzFgvq8selbry7U8U
IzPEjHQshqqYtFgMo0f3fV4ksUk6wbK6PLjshhbJbPh65LIWpqHcjGmOiPy621bzZHnZ/9vL6XnW
YIlBmrteVpf9b39p2Y7r6XkqyRtolPKoDc1vaXn6svbba17f0nU3X/ejJvN2J7NBQ4iivyy/lesv
Ytk0A1tCjF9+F3YXl2J7PUpksKKIYU9X3E7zU79YtMNlBAQ+gWzEXwuUf+Hay5VYO0NlcivyZHuK
i/bPhdZNMwxm3s6mxBLrZdX7USsLOIA3z2fT+cQ15+EZQpeSL/SvzWzYxTH2QhcRGCaHU+OGr4x9
qCCMBtIYZEKjMr/TQUVQMjfv0Flb8inIIEEXqvsEyzw7R3A7dq00IfaY3naZWye8DA0/VODkuM//
u2X6fl0sM/wpqolmxBK+AisQn4VCv5AEDHDDxDjZBjdzew4FqGKED0Lte9P+kPJ/sazh3JjtTggG
YZw7EoQBuEugqhgAiLu+u85dl1LEMovNBguD+WLc6WEK/rdg938r2NmSfL//pWBX1G34P+svdZFC
r/q77Hh56l+yY+sPE7YflGzbcnTdtq5FO5CAhi6p4wlJpCCIPypzfxXt7D84MaH0Wa4wdJ7Gs/4q
2hl/cKh0PZ0+tpghg/9J0c6QOgXFv0XaeqQaGlAGLVsnustwZkLebwQ8JxmqDIVwfIiEZe5tgiws
d/T3Iu62eamrB6w/4UMQ9/jYZLoXbSA3RimMx1xB/kiySZ0s6GYJhp1HynDeFlJfvovoKF36ETlG
P+Gy6fyVGxC3YKtgh6Erfiq0GgNV1GeXRpXlR6O+wdm8TiIxvfoK7hg42+pWb/PynFDnoajfQKjA
WfBQeROaQRy2Tw7JuUlgB+tR+gbGJW3ctXgJzmCEvLPdtWonKUFu9JCafzkAnyrGZvjWetpN6MKo
TTI7PZu5nR6mwc8oH439J1HXG59C+efILeFltNa2rME5M4MoPo4jdt8qdNDc4VsH4K8AYdHjx4Rc
3pBj336APAsybnb4lm5pr2whww85LIbMSvdpNmVn5mW34/Qw+qF57Nzqi+fgoYnRS8pqQDwWWe4l
tqdwX4ND6Huwea28Najje3TStkBlNhVsq4uXXXCLjOfG1zc+H9aLaEmiKG3jGHvTc2Fnxlaz6C5T
Qf6h9e4WvJh5FM3UbNC00ndM8W5VqJVCxAn51D8q0PNbhxxbR19HgZntciGbnWY2xV4rLnGjvBdx
jh8EDff7QJFg0mf9LgPKsx2zuCehRxUHtH8gg3dNj2Ld47YwDJ28N4fuMa87eZupeKCZkoZ7wlgm
3b5oMHBhZ1UESsHkobMDOKN1dUD6sBiUWccvwHs3lGDye82FomZWsmA++J3fUXVI4sw8QA0nmgzy
HeYz47lJ0JRunYY5WNjcQTPSMdr5xFYiVFzVlj7sS72F2MuXs2u9cG+KcWZ8i/qYDpVG7i+Fwjwb
YbLRkDq0CUYsrbTCs+y1n1isv5aaGA9jUBkPYjZM+3ji9dy7WMorjwMvClGFHmkr7OBk4NVBYFWl
cx9N22k+ZIbWdvN1DN/+3ijJrPK6rGHORRiTIYgNmhfO1MLy6qJDmCv62QnQZ/hmghI5nlNKwY73
OIG5uXGjgTRfw8JfnkJqi8z4KYnKXcSZdXJ9NKF9PMIk8WN8bRplUtd+GAyYgDKkjwkIIlrXGREJ
vI106wkSTOn/96sSjd99jFudkDEHgV8n+PpR4WkFFtNwQrzWFuNLPuraBn8RFCDY7/vYn7/Tnmar
TzlPx/UHTMYG80IOiCxjtXruh1ydhzr8avhteqyria6y3ZLaFaebQtTu3Avfo4StD+P0iJruXFWl
c++IjJm6nP/7IzQSOFj1YdDQ2Lem2+7R03lbwJLRBtybuWlkSTpDl7jnqE8+itCs771Cf7KD5BT5
hnGjB+5LqPnFOe1DjAe4mzo7KD5lBUEocKPWOVfgG347Hy1oU1y5kKLIdHqYBn084tbg5I7oYvpl
uDM0I9yGeTEjhXybTnFSbuI4dOi+QrsSY+pu/DThh2ZymaiLkpi4dNBvjSiqbmIjRKidv5ombfgC
k8RJVGjgP2geUcRmpG4KHdjmWNfu0VPxFkhEewpdnJwWMd/5kKMgJTbBgZa1bvqhO4nJ++R6bYRI
1clWsZV9lhTcC9v0d5WrFZ+jmBwrYrNUZZQ3AaKOW9sbhscyAnOYOmV4cWaQAzIrBBBAa/FUWUDU
tUzdteCqHsxEYJpt8zu3dx4m2CfEk80yztkXW9FEydzK+dqD3K4K6xhgKg16JCxuVrrbfFNgSDtC
0bbmulAE/MZpNk1G1zato2gfhbDbIx2eU1xqX4mz7Eke1e+K1NqZIRYqG1QrLpW6gD9aFhe7Rig1
qo9i5MovfwgnhNHP2b8NBbaVxsO1mc+VgABaPMr7iTgKVefIB0z/hHhwbVbOF6QV3ovhj/6tWctT
ndCNGEq/nzMtYIfE2XCxMw18DRUwpAnxLoNUfT+FbvEaW715RzvhwyiMc4ZS80PhbJEkQumS5LLp
OBJ3olU/48hTmOHAbiSY1i9WjqlNE1N0yBJzPFe4HtOIgWU0aGfXDzcMWhPAXd/Kzr9Toe5+wArz
KXPUGcBqjKXUDk8IpJqZia2vdYuPNssc7rRTVd/qITzrEV3o1I+v0C1fR5sjuywL0dZWHom8uYdj
esTNEbXRweOM37TY4R487QhI73tQhN5LFVRkyYjgPnIxyykGtE/xmBDiOkaPg0iqfV7zL4+1G0h5
mwzZM+xErzubjR4eoir/5IdWte6TjC5aQppd507Zfpi0mAiyUu1s2AV7O9QPZKsUz+DujXXeALmx
ZUGOk0GYIY6rnVOjfbM6S5DbQGBTobXuHqxrv8WBMh3BHPQbNzQlRoY8uMU8ZN6A033VJbkuna1/
wPYxILyR91OUBVhIbesRaYkZ9P3ORjd8an3pr8nGsfbcqRF2puSAIWv8qY/jl0wl8mWUZzik3suY
9o8MjL5MeYgxFtLE1kzg+nQeqqaWLsNlqjTkxu6XEMTlqdD6T2UDsNsgDKwqcS97ZXKjm/L8diNx
CCoKXTISRwJwmGbSyKob7olKoRlMsxZDeY1pJzSb7N5LU3CQ+he9EtZD0gt5TEVlXPQElzV+Rigs
JgJ4s4HkWbeKoEkZFs9FFFMgc7mtK31WLhTIGFNkf+daN+Ij+hFJ5MJ4En7qHvi5ryDFfLPTR+p/
/hlbOQBP6eL9rRL5mKQBeLvOOxsV3TNyY5j+9/XJIXNBmeIRR9bQlMHZBBVVj1QAYF2iCi+0czeA
75ehDbC5KZuHxvPPHhegCyoftQ6RoOyburEvNB1PdiVI9SiR0Tlp+qOaKkYF+JrWqn8AiTVty6AZ
HgOB2qXRrOdatqu0JWSN4Fqxc9tgrzmk0mXxa2oQoei24/daWAWwHx+rE15ORJLxzTCh7kfJV/J+
koDJnijUqnNTf8/3jAI9yF6ZX7k7XUzrsgfoYSe6uI1Szv2irLG0joPY8U0bWzf4jImWROWqUM0W
3Xxw7CdCWScc/F3hqrvOVgwe4/6CZAOFW4/Mpaktc2O6FcaFTg8vtlX8QOXu7wpk1QThAH4wTRJT
ere+NzTtY1+Ec9PyqXW04mnOCmMYkYjCXk/yESKO3ImKjEoAOPmnrtoi0QwGbULxnHxzYoYdJnw7
2rHODWBoAEEByR8gj8l28D7n1qMWguxEqUWOS6j22XQQboXwSMbNg4RuNLStc3ZTcn0wPV5IHQRJ
mJ8Jt/hpIGa6wD+ArBBM3BQcKNhe1AZk42XJuZXlRkU+JldZhozW4vYe/8MwmD1YmljdM2YlT4xP
cW07wwTII0gPIc3XNZXzcdUZgdyljv2S6RAUaMeKQwatiPofRpmhE+05sdJ1ZxTYTfA6k+EwfjBx
Ae8x5j87Wh0d2kpEeyvu70LGbqu8no55qXyUsPzmiXFGp6Q9x+qk+279yUH/yTCo7OLqriTR08B1
7OGHOCblSaq4OIjE9DeeHMXJIoV6HmFXMXQ9BjKoQGuynX27Gx4zs3wJoRIkyiqPbpdx7yynx4R0
HBGF400R1bAgh+G+CHDRGQCscZcYRzI6tp7tYmMD/k8PugBRDQ6PKLr8ez6HfPtYmS9JPtLRGOck
0NYxb1uXpBN7AEfJrAtdkWZgZAw1Z9e4E0kp8x2lSbqPWR2bx2UwxPulQTG4264tn5pIlfMsQL+b
Asr3/eRdHOiDK1yV5LXpJX4FlG6RjOL/x9h5LMeRpNn6Va7NPsxCeLhHLO4mtUAiE1pswkiC9NBa
P/18gbo23bemrWc2aWQVSAIp3H9xznd2VZg+JJmIQeQNp1R61kYmBdzTxIYF6841qDSCEXOi0yAZ
UJTBtUS2ETK7DKQNUraN/bM5ZJ+MYDKSYPL0ruri6tjnJkHoxqKLRB+W0xNtfQU1xJPVtPVt3zl0
Ix51CYoMZBr/1Ji6T7UDHF4WiMkwUJdbtmtbe20Vw6MDBvu+VnRPy/+Mei/k28KQnpXTPg8wl/hu
9qh9g88uxzHus/ZYaL9AbQWtgOgyf9eRz0KJUaVUlf7RgD617iJqamPBl0VZgdabd2VliGgfOvaB
LdwFVi0rBQhiG8vst97k5dui++xtKiyXPmAlXXOLFPuP8kpv0/jcqWmb/BJQ/rHYlf1KkSuOJo/w
SjjNmJ0aYgcHEFl7UGpLemLC9sxg3eL3R8CG6E+blqzX0kKGXVRhcCBfh7dASHxhquP3OMHgEjRe
yhXLMcBLBz/iNZbVfG1mG6zX7NXHtkqw3euYDmoYDrK2xMYG0+APef5slfm7X1MBFz1EewpGRPmc
9cE0hmcxjk+ZKft90ZrePg2cnuaKm26kYTHTUh1w+D7PTTKtowTYprsgLSC5YmB8KmXTre2SHUeZ
dLhEa0n8vAzAPhtGv0/j6c1HSXsftFgUUpwgrEd4W9Y2+JrBYaeYJJdyKt+g/kvefoS8eLkTnct8
+miyHvojgNIzckqY+Q2AzGEOeEExS3Y+mIPel9Em6eZm13vygh2YRMQBmHYVoCFISXI7iTE5I+Ko
jlblflle3W9HUNRw6iUhxRFurFEHiH0qWLtTXyS8SJvvhjvyJhAibfY0TQnPeG/9Kahftn0MfSjU
/a/JhbiXQj11wRDdtTSfazBV/HBZRS4aZOA7c+CjFmXITofJQJdfKRivCV7bBMLvpggzZzfZCLPD
eoEdljkLNeC8EcjjA448CjtL4neLioshmA0qqhUR4fywRIcYtnF/RbgqA7Mqtvag8WUEbX2Qe99q
sJMlXPct5/YOE/IP6U6/lqQl+s7D3Iz+pezxWRR57l+qAPblmDQHBNvOplPO+AgSUfIaTsN5Khva
8pZDuERKldtzcBmD/pPOlS9YMGGz175hTpTgM932VhfAgIY9t3h7DbiP9oJRzqYqeV4YWu078g/n
1L+bB1DNLb4Xhprwus0a2KSJWncTNfNvDws1gMyR6MCSJiyevDswpdaz1NK5g+6f7iNVVoQzDStu
j/wxDOqj49rtFU1DsepbHe6lB9XEy5pjnd+Ddhd39qDSY5QHEOJUDvMJdSchEtPcbC2M/Iu0Mtpn
QRztDZHCbSNnZjW5uXVvtuXOIEOgzcLgNbSafWeWyU7H/gKso9pB6oOdZL6b/WwfEbtI8KvR7jsf
b3qZanNLtBZi9cnD3+vYxKotV+BY2+Zd4Mcvsm7HO+z2Yz8lh3mq8a+20xmC63qOg+ZZ4vhunHat
Qt+90HfsY1wbt3Y0H8vUWOY5r8lI0WVKD0W4DnC4oqja+qGVbvw4qd4KYB8WXCmuy3lfBW63LRoM
klFtI+2nzczycDgas/dgZY11K7zPviFbyRyKW2llO6tpYaDPmQtpVnpHC5d33YmzmHPjMOXTsM5s
Oe6SkiGVEobPxzg6Ttalox0mTnZ4T1ujeUUWwMAg/wnnJHoSafQexH12Jtrg8/vGgra2CpocDqdV
5btiNl56BjEzwUNPYcL54tTOJWGDuQq7tt9zyGFRrYk4L0l9a9PX0CEmEkfA4ECaK2rwl1jp9xAU
7StyfiyCgL72BW/ydjeA7AcBBkTVt6znGRcLjQjxRKSeLXf1Pa5LJviGY9I1i+jox0O7d1h0Hwn6
UCP1nh6s6TAE+LAw+HqrKraZNVn6D/AsUj5hUpogWh9HSkAbea3bEdGKdhqSMLMjJ9E7b0yZTQlg
j3n8Jxa1ecELs3WzsFoJRrxH6K/AY0abIUZjEnm4FYSPHKsRV4gEuB9Ue+wuWCGiOTlHIz59ZMSk
D4+VuuRFYRwwbj6BO+b7J5T22Gf1gUSTfN+HfsAQMS42YgqjSzq49r5clgkah9raH4X42YHxrsSx
dIfm3QKfIiymmjCH5isICFjrcUCJT+K0Vxj+xSy+wKvsYeRM67ppvU1o+h+hwbPlMZ/Bu8coQHO7
3ZrMejTnBC5SRzdDZTPcqk8PkDW2trra1CzisbAVd1lGAkAYhpu4Md/CvnU+tUEMstGdI8dFVymD
o7SRQsdeeuKHGa7AXo8MchFwY+E+pBHnPLe4sTEMg2FMZj4YMXy4MlI9wsD+GKcD01ySKJ5yvFj+
TFBs45bjtg94zxbLsNYZmkc3qhlmwpigpg3Vdo5tUuxFzmFh5q9N8jDKiZgnV/6ynXCA0KDyqxAF
08jhOdKJuorhqJmh3/ncy7Y1BAdUNtm6wa5C8Y23dpbGwpwfMdx7XrBncL6oZcAbFXHancYA0QLE
UVzwWhuHyKC2zjG/7lDte+uyH4KVDcdth/0aptYyseixbYCDUNneiBB1FClm5l4b2a6q62RXRoUP
NTYmbY9ZucrCGwacx8KhG8f/dQ+9sn9l+TgfuZ/vB+H96tHwPCWx5T+Bwl/rkdmEJ26gZae1ZRn+
MnKGDJItKGbMkIYXwJF20aVR3F0Gnbw1KW0vx2UEE6DyH5iPrAsoVgjGxwwrqKwY6+PPIKHwkCfD
xmBBcJqsScN4W3Jmq2zvDfaHzdQcYZLcdmkbvUmFVyupXyv3V9/j9vtGLmBk+SOJl2NkyfjD01TO
4egflUyqE9hLkkKBUDO6Sx9IG3ySuCD3VF/jMZ3EPaWOPmozCQ9+iMkx7IvmjnxI1DDkZcAJs+UR
exmYss46uSS+MguuF29XXJMtg9xd5dRH3BWxzS6iyZuffQl3aSgxwfSTdRszJ9t5Rv7DMyB2zIne
R3Zx4saZKIc5kr+VTO2opiUSBYAk9xGBb+tKq2Efa3WvzKo59fUa37dDVjRj4yR9NEjxdBKflI3l
wfxaBCNNlkyHb1UEnPgnkxHKrg2CT+B9xlYUHJMdJn6Ke5zP+Jd2Bl9k5LF58rrwMGWeua4rMtab
Hm4zuWy7b/2RasSCTjXqNTqZAlcinrqW60stBFxk2fYqin0qf9ldO01VPYbeDoLuxNiI7BSHfN1O
6+E0tky3edqY3ULAVHV4o63Y1BX+KicT5CP57s6M5X3TSWIJ5uoBWiwNb8oqGCw0Tv/l+0x6OfPz
uvTYaZuuTYfn3y9eVFdcYmIo15gYNhBaxgMlNYdrwYrWApi/Aesbrn99q5O+FVsxXKZ9NkGrqeYG
ZAoPmnI9KSBEThXDwWFICBfQW3yOwQ6bzltRp19lAVQKG+9dtkisctxbJ8dNwf11JCXoBb0Fm4M5
Td5uwjapVsmk9sNY/RpxgzcsjgojuYtr/2MO3sNFRWXPShwK6DiuoZqTWh70oovT4URazqIEMg0P
dmAGUlYsYrfvB0a+LYq7mc+KP/Un4RbJPuj6u2TRo02jPWyLcPjZhj7KLjt5UtRBa8o93OzTspcQ
YLhNjyyMbKBp6OkILYtXOk8e86lGhRvl8LYjc7WIxJgOFjvUUEgAsuxu8kYHRf7aIY3mlE8k2sHC
Ge1k2EYzFQYep5+4mL8KMe/bUj3Pcfo7wDZPKqpmecMig1tS8l45Tos4znLIHMRO9xqg3TnZgsyC
qZ8+3ZAhZelvqALTPbSXGzhc6ziRkT57tsXgJjNOk0maOiRquMUTL0SVv4BiEJvONJu/BH/eeEM+
xxVYuJdvdZ8UxIqKJjgXAzYWKy7nPfMJ3jxav/ait1/A4xA0m6iDyyFwVKQLEMtbBPAKpxc/dZzN
945kRhR0dvLl37q/s6LJvEfNnnxgK93EBtWHqxp8xZb7HBqjvTOx5J3MfHq1h1FuzQgn74gFgjWG
3icGBA0SZcT7JO2Q7vGkrYDY14QpNxOrCVwh6xN6Gdy1IvRb3gQ4rSx3zLZkCJCgzpx+kef9JdRr
YP3Qaj7+9b5EEcwJ6vgAl+WLiPoLWQ/Pmf/ltq91FD4aUwgqsat+KJwDTC78bpXDSPPAFK9JMvoz
mtNG+O20kQZcNoNkhpUtvCNjYWOF2xKjXBK07HWEcyhzZZ8M/nBo47ETDa+xzFu1XMZrIM8URbwp
cQowQ9zJjr79F2WKT9KD3zTWJjLE3ZCKRyaOf6kODeH/8Ozy04yIUMzzM7BsrFRPY3Ob9fgpfMxW
hippcIb+3cjLt+aXF95nluygTNyZTayJClmaavulNpsnoeTJGBjLTP1jSa5TZsMt5UpAKRLy7iZ2
2CL1osr8lwTJRWB4L7go+pMKre3gxMnBXfSIIxK8wzAb62y811XlHNludKcMafdpkjkS/aZjI9RR
8c5MyKpqH+ZMtFkyr2UbkVlBHAjtYGWRKk88xYOXgLGw2SRlG9fOfBhRAC5A4IFO1MzuQnKkIv2Y
2BXTiJzgiKxJ7gV6ReBN/RQ9acZPlC9kS/pcOxpezyYkKZiYKN9cRhrmSeFtxlyZ4eYfv+LFCwLU
JWw3UPwYGRg5P32oN+XkZMd6Foewdv29piHCqzAcHFKwuhCxibWcPanmjjJjceqqcmSKZhsHBXdV
2+lOYvQ69LDmMe9XtEmO/4X5ptnaeqZmzmw0jYrRF/MBiLwxTaXvXyKp3hea7GYMqiuRp8WpKz2U
cSMRQrrW5sJQapCbTh9sJmgxYjwo7qT5bARmTIIE6UtNQW53v8R8+mWVIWA2SXkRq5F6khleZ+61
U+ClCQP40ZTV45LJIMfxLbN8PB3e9FoufyzQDRdexavTGA9UCCR0p8HV5Pz5h9y2XM52sXhWYte7
kXN+Hm1Av3ZQNBiccbYA3XiqEJ3udOBQEBfor6BSbTnrKnoVm74w7U8FG+rlu60CnvdQz3y08+yK
aqEi04Oir+g0HED+CjIkStFdy3ZO9jLhg54U0w+P7AkdsUdr85qmebmll+/8+1dD+qOPoKkrnOtr
gEzvLDCxEubZ6/iANwdRJ+rNkvDnicK3pJxhPOsFKL4aaJP1GoH0Ks7UI/cVGti2evSLWOxoSueT
a3YsASwLJ2emLv5okScT92+2yn50GqRnhFtwbSA1o8eziZ31nZ/+Up242EA5np2cpZon/I1BeXpK
sDOdAtXnxxpdu7AtZ99Zw6vrcmdwnIMICRLm8T45sN+g9aysxDb1vJhk6FhvUhLIqHTA9IRGj4jX
sv9UwoVzwRyTTMX9973NAKs7Gs0PxzSesXpdYcvorecEZ63lobLEY4MOZ68aRUJUm8xMy9giqH66
dk067sFSjKZkOUnAFS7p16mPNW/v+j5px7PDROgsiJWcnFo8OnVWsZHACpbJ8Y5XskUIMDzrfrhS
2T7QrRHC4Nb1NvOlQfRM/se1OCDolTe439y1mtM3j09S1WHnD/rpMojy0L4lSLyOcwMkNR8cXjlN
KoYwf4PSoHoq4BRz0gX7qGeYNwTBU00LCBq3qa9MRImromVpvEOAdm/lp+WIynvcpwR3rFDFQdBX
hd4lz1UM+wpm+wPnRMBYkTGGy2YbU4BVWpyMFsi8bsHkNAmRCa2C0qOL7FZkJqZnaexrpwr2BDOm
B20BxmBiJ9Y24IQuc82j6TW7XJPaY2TeB4F/ydG0KGIUmXOsRM51BFAlR3HTRcO11YgAKEzSuvsR
xPlPeP5LYvZEbrjVQbep2T8PffWZS/uTvLzUad2zWZJjYMY/cwsJC5R/1AIIuY+ji/uLhr1Z53TW
6zwN10b/WGBEo+OxuCVXsW/2O4F7a8v9mANJHg0uAzxnVM6v/iCmg9V9mZZxgKkaHJ0SLQxQ89y3
3Fsc8+S1Kqn3Fhyfla7iZ8XC9tBM3SHpAyIl3N9BERDpKPTRpZdc1xKil1/8qYsgffdzxivEO9tN
mHz6+8pPgWhTQR5g54nd7Li//bKR27gB3NZiZQc8e45CYohIvfZIsymPDrStLT+A3pmSAZlw8YZ4
ub1hAZosgIN8JUZzxFcmX3kTrMXMQChsSpv+CGGAjkFSsJkP/OwaDdBE7fbR7JHuGHW+nhIAhdFi
A2fqbOofDgXrsk75JXHCb0x+M8QK0JGe9mnrceAGHaNGEwCeoQc+4NnRdyU5X56Fr20aNJOmpxrh
/REJ1rRGydDcgxK4aUX2Q2JDFLC+GN+7N69TGa3UpZ0tAoZ0CVchYlzXNQzd0/Rq0WC7mZSbRmtA
amQLeAVJ2rTS71l3LFPzK6gxUmhnjPeR76NJMgvgcW6+DxgMcVpRpWATSOeLh/cv8FW/VfN0Hkds
CUIR7F0T4j4CYDo4AtmYLYpNUQfkVHpyXreuag+2o373l3k7Rsz/6gyI0iSEtS5kzLJ83oxbkwXa
LojFp10/O8qpITSgUYjGWCz7K5Q/qD+2ZiOhQDHkKhxkLkn+gLjC26kkrVkoI2EguCYRBtdRsmX4
SAflznDpipE2vmPp2E4Q4E04MEkuziSB0K2h0AGZEKtUn6VZvKtRbjKEuCtOQVVBVqKmDuk6bCB0
DoeGge1i1STZT3+oASkv35hb+hkA++nOzgNxiJqKKNHQ/vKYB1fm2XDHfKvD5HmJCTpPBf6UyqC/
60lirQyKZK45hWQGOVgNtwx6VAxOPtfVI10el7RJ/AS5AVtLgHuKuukoUnRAdWNtycZYhRlRQBE8
GCwY8caJ+p+qdp/mFioVY/5NWcbH4IrROGNoytqIuSPhwd3RBOhFcAeKWnIx5GQmh7bLiXwhLygO
BraHLqgO4TQ75LfsOq3hkbByH7xQvC8T98RiNF1XQbmPhWHtA+KT3BFGITrLZKOVPa10Y/1i9Qur
oASc0cSg7mZ7vJkxwZnjIx1OfXKjeY3GJNqR0P5ZRQv9l0hVhl7juywu2m9q9jcE5gzQNbxBmbsu
4nNODuAH4p9s2dGBk079M4tgY5/W2dbjj+xSb3yE8tdR6Y3IkJa/ZZCmILQe3opA5dQSz84o6Bg7
Rvkgs/wWp61/Yn8jN2SV/inMED56Li8gAQGzdawj6FUhqoZcvElBOpsmdJNYqSBoxaFDnpel/Z3O
PWvliL7CiSTWZVUOG9MoWDSzt9jomfuXQQrs9GyrDf1R2w/ksMwvZQb8INqKgdJ6sG1rF8VFuW4U
d5Gbmcx61UCcgOnfoRtzNuzEx20GTabP5XueTsBBmw6hy4g0Oqa5d0k2GJtoSdtY3g2NYguPk8aF
rlQPLRFlZvzcSevNY30ElYj5CjJRzypCPnMvKTrEHRIN2nTeH4jInObBCb3wzJrqMiA8xP4qo51v
W2dPBm+hDy2eyMhdrMfoLAVq+swND8sUv4VOtM067awhbGDCqTezxcYom4aC8yFMtuiyblWZXgNF
yo5l8bbxRB0g7quMXZVFp6wewvu6nD7i+7ETv5yUj+tU5i9lW7Hl7f3PCMraLiRMMwtTCCuztYwh
s3M601rkpIqsFjVYDxYCw6sm7rWszi2r+MjmXvZZhVHPR68AdWMKD+jZqWbOabq45PLlkzhSQ3P2
Yer49m9XwG/acylfPKXaBdBCKsZSXX8//PVbiG4rSaTwxo3w+hhTBQAGr9pAEgvmoWWw8P1g/dev
/rf/LWOKsWppPGc/JYDFY3AL4gjfYmyqtTnSZ2LysnZe7T2ZtIRJEUyojVqQn4BW47gdTt+/Cv/r
V9+//Vf/7ftL/vEn/tWXCDHSLEQuSReCOFknqrBtL4loIRnDW20BSjWLFmXeFMwbA+hvEs7xNg/r
FzGIL93p+hrF0bANJGlJovLOuUeUXynNfCeQIwNhFV8CPjB5CtBBgy0aovLk2T0DQdDsQdcyLRz6
+I533p4j1t6NEzVJ54fjdSD7ug0zscndycRW1bKpZMwB74W7qYvOJDqsphDdMTqWdTcfGLYFn58W
VLCLSP9wZo6YxznmumZyAVq1e1f4w8q2fujY6TYETOgNKZKuYcWckqQwDfSEDN+tUxHYHx5HxzGQ
m3x0Pks7uE06UHtFC78ssY1u+GmX0oLm3MJnZgkqFXOhaZh4eq61HzvMDMFV9j2KIlt6OMqoKGVg
vHbZHxNf/tNgfbTW9JvharjBT/ZCEKdkqD7tnaYlsY+AsVU3oquZa1usa2+flJ0AaUpnP4zF1zzF
F2oXrkGzeUUPzVx65iiYvPSecmHr0RGtQkuBc7W6xywghdN4REVEJpDtvgy1BAEZRXwFWHnbjn41
DChWRBrAe/EJJrJr7zk3Qmdh4k8bC1QAcSL91ZmzD68bnsaMwsF0IyqezE/R9AA7E1qfPZij+2ie
3ZPjVO6pX4yTovCecYh01Lx0dGM2Ak9NSNFQ4+Ttxrq+T7vOOFW+6ojFkQOL4a/K5YPbknMFuxCr
J2lADLIeNBPYSsEeKMarza56xaEJ6SflotlEWRKCv/EhII7Zwzx1T6HvNazX7R56r5pXhjWqk1wi
B7wpq7aNSw5hzLqFGPNbNfjpHsaR5Ltjlp6RIOXXJHH4vn30Qj89T8QZtEk2AFqixyOcImF/0AbA
6NBK+AXPhaUz+yzU/EajuJpb/D/aH8JDGdSnskzQfI/W4fvnt+qrA8lqQ6ztPdtyJpmTpPPO3lSS
3NzRucUDurfwVQSogDwTi0/AenEJL30EIYcYgPHT91/ku3eO5GcyhiUqUBq7lplBH9bygG5jAuHI
LBYmGBDlyQswzNj7bPSHQxX2/YHglr3jmhNLK5uterHkCnOc3cd5fII3zr/bM9PHVKsV+eluQLSV
wRuHehiNK91/4u8o8j4gpl87AdEn8waCjUrKt5SotDi6eK711o5uvnb84EdTWndOLOGgqY85T9/H
ukfTOBYHNQQfThAGbLHj7qlfsgJBQ526MKOrYWUmHIHkOSU4ogveraozd8qJGe5H00dSlhMbf+ZR
Pb6wbRDDPfHM0Hwq3Oq3mal9HSbxI0Ysb2WC54mHdD8kInrMQzZb3Zy+Kk/5FyOlXqd92Co2Uqym
vfiaJfHBNIJwZxQivMSt9I8jQbt7P2PqMoi7YvSNQxfVbBzhIAcYHdB4h1ers2hnfkg7hQI//8jR
F02VehwZ5Wg2jiWijl0zhQ/p0kWROoI5cUa34LF5YO8Yb1ioPXspc460ixVcSLYORen/jHEfoObq
IIB4ZIbby9uvdRnV+w1PO6TBZs16+RzaOI01Zqe1SUW6Dqgz9kHe3Idasrcq47e4BMDtD3G+wU1B
jplqucWyiZRbCKmcf5YEuKbRAXeSrcM0blPMK2vsaT4tjas5/rllw3746H2YME43Dn89+OXMxN9m
blBG9SW3+n5vsYnwHERBaUWQxhyfyMc0WSOUD73lHttlofH90JUIVFzTMNENBq9jMhJz5xE1r9yo
2zr9+JWZhVp7PlLnqpvPlEwFhM0WruhG2Br4IYUizokBn/aCA1mc32J5mAsgeG7LZvEb+WLZ0etc
8rVZAwgqlnZ3tmHEzln9ZUdJznCVP4MCgMZqOdOkaf8B6NOuh0i8ktKyinhrHPzKYefZ1xcPfdNH
WbLBKxGa5cH4Vi8b7MJLko05JF/IpcJj75XmtW9Qv6tOMAyMgOGJTTYH0Q2RcbseDQFMQyViNzSy
4dYc2QOYYEthbHcbxnHheTb+TMzr6STEWTaRvPotK+18turfHqB5ctqg8YvB4lZx3oeORTEJfOR2
Dl50TUR1x/w8BTNGQA5RN5eM77728+IxUO5PkNtP4LbmD6Mozr4axt+ZE1382+DO4UedsdPG+Bax
wSlRJ3sxrnFdvNrhtICGh10fM8GfsAzMMGfWvl1G73bnfxBOVX9NzZsCy5Xm5k23QtItDQSg5s6f
QCFGjUH5kyXmxVus8/SGOYItBy/Kxgp1yMw7+J3MAh11O68X4x+xhHN+mRQS0dqaiV1aJOB+UXuf
FinHZXNryQaU1ZLxU+sELqO387LqhRkVi6t0cQvAhEcZ98ONb2KMwue8thijRwAUWOrzyeBkU1X8
w05rfXYD1JRt63Q7quzy6GpEJUlRPBVo5MrAbNAXNybtbPU4IBsVvtP/8lqPRG72vc9lSBYKle3K
zR/l1LV3AaHB1WRBOIqsAK0Awq6pKjUOGAtTFK+jDFV51FAme3v67TvpXa7jfZEM4g+BNUevRvJN
8y530cATRZy6e+08yzpyFHZwkOv4Cc8XfS6ept+uPlgzSO6ZCnej9NyddejimOmsW+0i1R5r1oqK
5HS7K/ZTMVSXPgQ618Ek2yd2yAiYcdvFk+ZDi1wa+XKTX3SVsF2NGab2tQlwPO2sj8YG0RMltjqp
ZU3x/ZDRE56StyFsy0uexOUlqyO59Uqmq3/9lkH+HpQbFFlqlQn2wM1rw/dwwuOVeWx4utJ+jL3A
3Th+j56qisotAb+LTcQ31klItqvhKs67kYTTsQWXEMj22KqGuNc5udPu8pyXTG5EYom7KjFe3M72
t8wB8m0b/rGUXK7I6ZV1UE+PCnK8F6ilXdbBhFYYvDyoHJsyQeSaziCv3OC+Rw/gpMMpCqfk5j0N
MkFC5ObA7YoOgYQ/pus6J1tqQI6JeYOS2BbMkkpMMwWH8YGkWm9LqFK6/ief442xmi7y/4N570bC
Ztv83/9wF4zXX//5+MVv2dAIFz+jjW3QVpgHsS3+s2GwC4M0WgJlD9JuMPHMjX3pWxNgROs/8HTt
CNWITqRsA4dibrOVAsijZ7L5n3NMKZRSiNnTKUpRtMSvfYOJushSm/TIiDCewc2ytSfhGA6l8/+s
UE4a2uuiVsQfls0Bqm98mijhUQyk8rlNfUI//M46Owk6/MKyTQYJJgT9Fm2LXQYfae4Ml4ZQhaPd
OdcymPXlHw9eljeHVHfP2qrYawnqpB4FnDkpSYB615Tb0rQeO0UM1b9/GgWxMn9/Gj3HWp5N5UG2
tZdAmH/yXQ4hhojZbjVZHOqr7LX10dUx8eRO7K0w3UgmHH30Pr+XU4PmR5GgyRjfeUTt6CIHSUmX
FanzyP61uSox79AsYGARGfYXht1PfHAx43SwcafGOCZ+vUJfom9jEkuCSNJmW0j5K7VqmMxWFD7Y
2BCRXISfaZ2iKRrn7NUiH3sjChCiHNFqjfwzuFdWd/Tg+J+RhN5aG5+eaKojUEm0AMxiXj3B/vzf
P08Ottu/P0++41ECEocqhVKLf/WfnieSlQKiIIU+QDUmBY14WUnMSzkU/LjkaVFKuvEaxVF77k2k
rCFZerwH9oPTRUfGw/dB7pt3IRsKNaX14dvAFrttdXA1zOyMfeP6yy0zffW21ThPL9kY3Y9mNm6C
BC2jEWQfBlnjT8Ygzmh4/v3Pxr/7L384yQ8okQtb4m/IvByWdZf3M7J3maZH5KWMT3dD4USfYUmu
hNBFxUeJF4Ltldg5VTOuSiMyfnowa4O+oAiu0/IgYjfd5uDUzuxPe2D2nflS++6wUXXGqJu3FQAV
ImwYXTVX7aj0n36VuOG9sp32furiHBBV0v7qOSKlOeVvsg3qnbdH/DOecOVa93PR5ButTfURlNkx
E2zj8tF8Ndv4I7L76IXqptsTbA41BprcY4oQfIUWCSHmMEkk6sYbUx/5hFUCbGkciW1Nz0EmDgG/
FXuTw5TKo3Q2kAqtsx3eas+eV5W2vCcuPZgKbAiGKg3vSh/YLs0sB0KAl7KOCTJqqvytb2T/u2fZ
BaThs+gmAhwlUlDbfWx7dAyJciuikVvxBBqB8TRU7ZNHQ01cBEbSrELOp7pevldjcbXq2f3N0Xpg
+hmcpSQwW0YBWO3O089xIFIYWa68x2aH48LIDpguI+4JZpDhjnu7hraKRWXYNXPZfGB7QzjeHPns
4t8d/PbOjnG5iJ7raKjL91xJ8EuIFNBiiVMcutmhdepp77ZIMfvYBoBetM42pcwIg8L6+PfvQue/
n0SuUparHN82TWX9/RPGgicyHDy5B5+B6WHJ7nQYbZI7/Jb29i1SIJWEruWWYaJ9Ti2wJmGU6AMS
ejp+j3iSetk5Rqb9M3OZ8wp2d3tlsic3J5dN7zRtZh97h93gFOgWVf1MAqNqm2zJVNm6Te1tHWLW
1m0QfiBsQ7TBdHQtsvlitnxl6g3uAfLU//DhW+z1fztYUFPgepMOcEzLtP52sBhuZcydrcLDrIor
KCv7SnQHcVKpEd1rtztnuU2Wk86fC9tHJt+b3TMdzdUY4FRPddPdGoHHEso32x9XX4wglcuw0kEm
g2e57FF/66xHObgIIefxh4X7b+UYOAB1HL/wISo3PjuxpG7upROe7MI9MI5OdukYsJ9WlbtJ7czd
Ve6+Yf+1mVln/Q9PgSX/+0sPkUC4vsTvwfSRFLP/73BVvVniCIaA39tlD4tbe5eudtiX2e9Ste3D
rGV4qnT0Swm0GyIq34hf2tRKjzvC0RjIkbf+kSZXsrOfUnBlF5XZznOmYKZX0CU9LpGzW9X9m0/i
IDKFWz/0P6vRNA92NeFzM4T56vwne+exHLmSbdkvQhncIb2HoXVQM5kTWEporfH1vYB81Vk3r3Vd
63lPYBFBMhgCcHHO3mtHzgZFCldaHeFXGfN7Y5D1ARLLCvLkLaPxdgeo8a75TbgOvTiClVa1z8oB
YJsVLy0VoU2ZDnMWTP6QFHp/r2ghXwZ//OzqdYfMNN3VxYg63LLf6jGy7o00zTvj5afEDHXyCwSn
KZTXJ/RDxgXWwE2WRD81foo9pNeuLa6i9URaKFEpU3GvadVsmlFeF20JY/axTtjyd/oA+XIsp6fC
Ek9uW+TntqyeDKMhoQlB1FPKZrBQE4pj9JJ7eq1nLS/wnDRZuHdbCzcFAPV2UudGL2kV9DqIk9F9
tEQb7zWbgJag8YHWaQhSsSn6hYkC3Snci7RqDdES8pcBadmO+sd3B87LFjc1KH/Yzeu+TbyHJBV3
Kg7JHkJ4tS3INt3XGaymkO07BL+0hJPtIL4TWrwLZZw96GF7QHKKfC9kX+5NFLstQeQXjOfojKa7
hihK0dwKXG8rSiEBLscMBW8srlj/JVT0tADjc/3VEgWVr2lEyjV1H7pj1PspQISCM5K1X4vBscgg
KXQR+4ZqCn6WiXxAt3kVSLbuPal4GxOHqYswZ1Wy7XqoklZtbccytsNIwSUcybcNO1LXUge1xRgC
P7eb/DEJBnImbP4y8GzW6pP7hlJsZTjs+1CY2pe0HWnwFJ72+t8HVCHV34cWRzqmLVxTmLYCrPuX
yyogLoOwN0fb000d1rOJ8E5Mg7dG0Q2mfzK/d2yin7KC0ONR1Mm2cEwwOYH43GWODz2Bwp1Guss1
V2p4qDUZHMH4EMQeqBdLueGhAlmw65xeHAzDfofavyZdIL1auVXfSURBuld29coIkuamPG2tLDdn
g/cwBHHwMLf7HlmQ4q0Q0tmGGapfj+a8q8to73YEBqZNx9/5lFNIUEuYhYz4aueIHzqrbzc9Vumr
Zaa0zXNB6ITKv9A2p1Lt5tc2CArU/ZyPoSWcm0yacm3YYU3UXxWtRoF1Ox2b97SXzkMfE7SG22z2
6e3S4ESyV/3NGetjqFDfCu1Byq+UL7qDltMtJ7iQDNnx5rDCZSbp+wPwEPQndrTpGZC35FjVKCVt
i76UNx0M239osgjJDVswWnPjEe6FtVl88JZzNmzKeolXTIeUig2ZGb16w0Z7jccSOoX5mE1orlh4
G6fAUtgBG6c8YJ8HCeSDkTexYa8mYlvuccbSHGHSBR3mWmgFiw2MXhVIe2QeuXO2M1/fIWOfRW2z
EgJxNXoX6yXCeUPly003nYcWM4pJMlBuXN5C9CAT2ArgQZjxUElGfpR+UzHCABURDlR58iwdvIrL
Gfv/k0X/mctt/3fMD1zuj7yK/wr4EfMf/RvwI/5FBVm6Dpe6g7vzP3NF1b8cmr66bSqGAd2WzL7/
Tha1/qXPqGxdtx0wP/a85vofwI+p/8tUiohSYejur6DS/5dk0T+3T641r28soCAQDFzb/mOHgVu+
RFPv58dR95N7pyfNk4dmK0L23VOXmtumE3wxc43B6Kdls66bkt79dX59G/6X/yN/+HvNQPyZbjq/
Cow3Oh8Tn4Vw/xgQu1rXptKlgZ+xAdgVFvHN0KCnDrenNTE/kwJ4rWzyRQK5sn1BmIDV/ByHItiT
OBxhoKmqf9hXShJk/7L84yWBRZeQOx0TG+qfgauEs0tmT3zlckRuGidas9HbScAEdr6nTaQ/JEN7
KPMam5Dhf6UkkgMUQNkiXGpKlvbkZaSjtFnf0r6wPJ4AxJCDORQ5DoJ1hwSzPZDxOe+sQcoGknuT
O8gw+vpAKc07af7wT9POvFj7z8IM78jS0XBQFLYdl03SX2cd5B5wYOoqO+pq0s+GA2PUDXLm+tBb
GwWpmtLDlFrHgzyIwtwTb7KqkU7kTXFxh+yFpHR5z6T77kldbf9hSuRU/9tr40Q3TNuYL5I/9xhN
3ZCR6DopVff+yYOr3Rt6cgSmPe59XdnAwSnXjkb5Yam2OSXoaleyL9kxsRMwvHi6p9qdNtA/vq6/
nZi24CLkVTFN63xRfyyAI+JHC1lX6mBiI2gyZ23oaMstbayQ1GeXBhMMPV2oViKL9tLv34q0R3OU
kQE9WZO4pl3wDyem9ee+hCFEN0i5tJTiu4Rp/9evcaypXvne0B2MSPSYMDztbKM70aWrXVUSVs+J
h2fO8B/LPoleMmFvR4uQ4MlEOZFWHc1QrxhumZmzbeyA93RDYp5Gwz9m+aTTJCBWpfOq62QkE3sr
UvKs2MSKOIiL3RFxQWM3E1F1FcM9WoLe5si3qZATGilCALEPYK0av7Ju69YuzsldnecXAn9x0BT1
0TLyj2DOsaO2D5wvYoWiESzXV9oux8B3Q8KHUPBnGJWIrAK73QwOi0OWP2Tlzal5tqpCtovYgfqs
ByxPuN5/PxOBb/ztOnEsIXic615XOmv9v37AZFW5zKoIASX4Ilum+c3wwWNkSp0l4Yv0Yn3cu6Xb
PQzecBsyczpPcYaEJ4BH1aLEIs4r3mRC88+qq35UqTPuxpIPaGy/90HOex8JG4ln5kbgOd+KEr1K
GI6Kz1duGJXg4Tta8eE18ZrCgFoDCqrJTKWg3UvzIXblixqD7hjUDtaEisNyK1a+D626fcAMzaoq
wGhfayK4L4ckUDcig6Bb58Lb0jk7O3X2xNfY3pJmGA51Y4mXzszGx8C7E2vfPmRNKvZ6POGVxNcd
zxILFRUlJmaCQzl5JiR8bI0gBFik3O4L3arWQhRkzOcoklGWZscii46mOcXXZqGgWF/HVmabYRD+
FfqyvpumNjmSSrHR7TbacXGT1S6rGOJGbV7s3t9El1gA+LBpbN/oAoZXgVI2lb7/mEbvo1a3qPzY
ZgQCCeBCEsvCFZy38cbe88Fl/77pCszHC0WjD8oKUXHunBJ9cFYCf/2RiZ2dmp52iMJxlwu3JZ8l
ICWhDcEMNdN4ApkxXKhvkfDZGoe49miXdq9ukbtYsfmO7GSOcw8MsXH6utkZhv5hBUgysMggeodj
eYnIkzZS7Qa0Ods6WuJcmFWPqnTCR9gCZ+IsjUsACunR07rwkfBByvN6eTOqvNxrdBieCTb1GJln
18Vg7oS0/YtF1/xWutkI+YazRcLnguiA8M+JHJNybPmIHx7ci1GRWVQ0n0F1ZJd6EGRMq7Zetw7W
gtgaTqMDisYYmeUjzUeH0ZmSf5JEF3LlSOmAawTEJLjFk+PtlIDEyYqeYRZtWwRI4KRZIrwPeuDv
os5kB9wSqJvZVXJc+jY5regHzy5WIYKbYzm2X4aqHB/aVBseuiZ9U3F8ntrGOExz2drUSw0Vq8l6
g3uGqb+gQ+BDnqFAI2EzNi70k5VM+JyVgwWNg+VX+HRdknqXu5PK3F8/iC3eR9MBwVkeQ3LbI3VF
lE3W8XRZftmAboYoNDO3Kg3dGerUrYHN+I/VfIDG5x65SILVcncsGUwrIxiuJlqU5SFTzwJ/3Qss
AqzsdeUGe0SH/nOMeXTvx5BKGWA0XPQc9Mg6IRGbbvr8G4Grt4fEBdoNfIuWof2wHBrJBzqa47fl
Xlq50423txlYOJ7IwihWXRgkz8th6DzkPk62Gxm00Rs0MKq1CG2c01AwTYh8n4aygB/UNytrUM2z
j7+aCXa6aAWNvtZQ1O51B/do3T8bcKpF7r8VZJAcAgtzYmvhPMvtuiV1uSARXNXara1jjOGTRDvn
lcWHS45uaH/vacm8Ym0/p3pXQ2ex3oRF5pKbp85RmHic2tJ0NqUcviV5q6jWrmDUfXZp8T5QLyOS
+a21mzPlwL0TBKhUKW5nGTGZY0OCm0dYZISN/kyo5HHguthqtYkSsk+OVmKhiulpzYWpdWkrpIWh
U1X72CQjy3cm8EqoC1eq7BE3pzFpmz0q6o4Mt6NehD8lQ9tOIZBg5AIjmPSME5V07bXYTzntsMDI
NimMnscgST/TaA12JoPvIaX8nVWte4NFFVD471e13qV7vUBqqY3yFf0F6uyxLh9o7BJm2L94g2aT
RqXcNfUdDyszZlxQEdiQXP+aBGH769NMiFc7TllF6VkaYJTouIfRuwUT6kFv7E1EP/bX+DQlrvEy
ci5X9SdXRzfKTHVLjak/q1BhvHOHZ2e2v7bWmVKNtYezgBBcmfa2Mobi1PeU6GpaQWaIeBtaBJgl
BgnbpY+Ad2ddIwxdm9F0oD5fHgReyo4n+PCTCWCeb16WslIGY2YfU3/Qhx46iwqRQ5WIYupqrQKR
nvn+HlyfqNXGh9VXTKAUdM+hxwwmzg1w3iU5TFvhIpnDBpN55L6Yrmez0DDG3QQ6bjOEIGW0ADMN
rtmvupZVrFfbbYFmd91nLRCQDhHKEDbBZTDEuQnc/oIpxxDZdBNtd87ySHufyNFWSPF61AAHDEjx
wQiL29QSWsyGLNk7ZYbiVwsoo427IO7e8bGxXBm8F90A/hHr1nPs45BrSQLkdNTeUA5idR/yvaKi
S56NPz245ePctyZ5K/R3TjEU/Hv6EXrjMrF209kdyBaFHjVPBCK566lrnxTK9TCK1gAQyNIpU+tU
uCkrcKKpUZfm6hLM64BU2w2NVZ1saoqnqYaUoQNFzb9RQpm1G0V0MNriShksv+nqRzDjUzzP+MSi
xjrGVvUDAa+2LnWQn1qj0PsYzskaIfhkdmrNMWw9imEYH7Y5iXOGf+oqXUJMJhk7e70ZKKDNkWzo
e80vee0WH6ETvHVxj1COUvwaQwsJxkkKMBIkxBEMSXVq4enZVbF3a8CdbtjhDinx2yDOx8e2yuoc
ZX5NsTy2H0SUAg5VSMKL/IgjB26rQ06mEwEBch1AHsuLxwBfPxatuuZYCMAhUizEWaevmzbUrwqE
2OSnAvXtC10eSpRpFx6NZmD2d+nQWmH0UQajdm3Qtpu8s1GrmrsZBcjBzDA9DwHAGkUq4y5njVq2
nXFQRnlPqg6UZL3DAF0c847KUjf8qKwsv/a5228mr/pZTC7WFZ8JHGU6bkCUlBF6YXfuiyS5YZyY
1DD28OWtIbDg9PChdaMgpIBNM2DTIsKRXWGgGuEtxCFEzZgk76OMOJvm58DGDe8EvBnSJECyyClW
asItg4qo2RoeIYx9bG0Hv2Hu8ZXa9QlVyqzcktSmXZKuSTZTZRGcWztbThO5aZp1GNk/KGNPD0Gz
lSiEjrTh3T20KIT1o4uuocWsDicNpIqNvolk1Vp1yUvbE0JYUsAvqvLc0ynMA+Olwrvg+vA3hjZ/
96a+2DWhepEtKe2YgzdtX+ZzBIixYtygMWi70Ws76j8ry4dtNTrRU0XkIvJW40vXaRNMs7TYCa2h
X6R1PZakrjgnBLG+JBaXbgN4luJ3dLNrh7WpkUYHLRjizXK3bbvhwszCR9y55wA83K2zsKi0aXqM
NbXtyt6+utgM0ExbHXIC27uyTJUb8kHTTyLwHrQ+6n4YTn2k9nBFzDWspUlhsUoz+yxJjz0r2Ohb
vZOngW3c8kjY9/bZlYT4lZMBrgqZQ8UZx+8Wy1+BZq06Za7MlFygBArOpWrB9bR6XKwxkvVn24F4
EAZsk8xKclfzviuB07Lv8buGVvq5YkN27vzQvyy3loMTdMGm15Gcom7S8LLqpnZWEVYP2Zmn5VeQ
25+GstGgLKqfToPGtNPHm2ZFxsnWbPnrkKGNAexbevAvEZmiuiJdM1thItLzBK9m+KGX0bjT9JsY
tPzRLB+GxLYfNIvZJ/eKJ/Sp1qGkgrPSurFAXcRjrTVUKEs7esD4t1hKa2JL8nH1lMNndZumfFju
eUKKE+CzCM49P/QPVkbSNqcxfWs7Dbe2axVbThnjMbal8Yg+JMcRWJHriDoWk04THUuDwNTBFsNN
75sLddLy2ed/MG08OcL1T/lYpiiReDkV4qmLq+JX4fXORTTu0TV7QmP1ApuVH4inJhb6E+qKtVnz
Ar1GmbucZkcYSrzXAqmUbOfLB8qXnIFX0s8vyFMyZJ4WhFpNu4saI+44YcTtJ/g4mP+4j0lEXzlm
gUskBxHBBumsEUmzlmkyUq6mW2Vq/pPRutV+MgYXvybCxI6FHenm02k55Inbpv9xP8DLz/U2TFvJ
58yUOdo/UD2NW1scbKeEQFlaj0nRYmfmIjqzLu9QhlCETrHW8xfR2Ql8DEk1qGxULTsZWp8Aj3I5
ICEFw4S9LsN+kIUu3Wo/RXeVfKpy+yv5av5ZQwyhK9xHaRpeulwHfzv6j3of3dQU3iosZnYjX1jh
HSLR3oaQlzoKHKe0kRgiEYo1zAKuBXslGofPdOXjdSmjd003V2LSsWVE4YuNWmNVGUeDNVrn2eaa
uJcZQay+kQL6xZmcQ+92r6Ck2nU3fcAlmzZ2FqZr/4WuTEhPLsr32aCxA3Rp3PQ1sJK6P0Rm88ji
5D2YZ5jE7NGS7WodelpRHqSIjn5ylFXwQKCNt288Vriy9ldizmf1+jxjrPAp8Y/H2fVVk3Ok1/qX
vH1ine9tPQigq2lgVSMqB5UbAetrqxsOnWnG+6TTxCGxuaZKEZ5DPa/Wutv+MDUwA4R9fBniqUBL
6b7LHG0Y0XaDxwrd9dE0UGoDUZdsImpKuLsZLpcD6CW7CuyDiNSPeuJ9Rm29h854FG6jb03TerTD
AaFpFa9lLqDKZgWCK1Pf9R1auBig5KaIJFHO2hN44nqXl52D3TT5ih+aRfxc3knddRm7b7pUGupO
N1whIYFdinZ0hVixWOVw3lZMnQSxsx3KU/HTmw3hPZ66SWPe1gQLAUwzX+IPA5DnQ6Hjn/XLId3N
FeSsmJrvDBx3hiFa3qRN3l3Nt1ZZT8PESPOfPTk/ay+y5E4A2HuD73VTpTVjCBQVUFuccHyiFFaB
8Wqr4hM5gMkpLNgCmwr3PTSg6CLLGnFH4TzGzrz6yqrPYZYX73wlaKa9t6rs8ONV8M/aJqKTU057
tJ7hmrhJD39crK8sxhA27TGaeDGs3MSgYOYYwU1L1KYJZXVrYLXs6kZ7Qzpyy0J27dHYuduiYPpy
PRylWJ6rtVd5waEBJLuf9Cc13VogPPsa9t9jGFIxRJ8LWNZembbjsCm35b6bbf65B649KSSbpVdd
NDq4OANytNnU7IVKPsQZjzKHGBaVCVs6qUr6SEjeldV8zigcrcj0PpFYGewY92Z2hH43EuE8BBSo
M81+cKNjZ476F9re0Ft8xzxjViPcBDZwyVpqH3fuoz7Z1wlnwpqcWGuPsVKskg5QS9x3zTZ56Skq
H7Qw6jZUqct7XobPDnBxbfLcC98aAdkW9SRPV87WjSkpR3mKTmayz2bM1X90hrjcic5pNsu84Wvy
VY2WcWShcMljv9/ENa8+MaNH1+691zyCA1aMb46CxJz5dJb1ERiNG1T5esKrvxF9/AiSiHEL/95J
AJATkG5oQSc0jOmhtpzTYOHKO3ifW6yRPRBE/Dye6Zmh7nlsi8pDX5dyDQDQxQFw7BucAFoOa8Uv
BgMOaM68mTr5znOmVyIYipNF6XpaLzd/ZavVJFaHTfHZpXO+GvSXPFM7DVVsyiiEYLGYBYtBwZ6S
zi2G468w676CU3BPE2vAbNVJyz0t9zPZrYYgDI5LEFIx20Cr+fA7IckUc1LR//XH3pxt9Pu3e0fV
u7EPnl2Z7UXRr8vO/nDisl3XZiLtra2Zu3TM4kMHE+NQzb8wx4lNpDwxm6ClVRWe6Fl4vxy6iICT
8XvAHtygicxiDWISwrlEw+Vq39uCbk0bdo8w0C/0zF1CILC3J0X6ZUwHuCIGJtt09sxM8l6nMPPY
67pbLNfaSthBDxUqmp68El8mEWfwIHr/ET9ETXxD6HSvSHqNfTfH4+kWsTCDr0DnVfI8CvTY+0L1
znOLDBxivvuuD2n+orwxf5kcElV95PAdbvXcjk89VIhbMIblxnI0LMV4MH2VICnrkpOHEePgN0TC
93VLJWPMjhOCLSraTSpX2kC7FnXmiuKq+QzhJ8Mhc1L59J0v22HI1gAV9Jm7cmVEQGMxfkI0r259
ALcgUXbBRnEdhROzcVXn7ABHcwYFU9ZNqKy0iZ/frai+unmencs2g9pYYFrTccB2OYnvxkD2uA6Q
wp3iT3aaVmdv9nV6ISK7mn7ZJU6ymyFy7a1AZoVnEEB80vgdNG+FONWamm9DHOwJD9h3E6o2B8k7
igMvO3hBkL3lmXeeMd5fWo/qHZK67gb7NLkxRbNRUiSwsxj/4hfUeFpAkc5gfnR+8EiqpvMDFN2m
Q+YsGWPuMyZ01oWXq0ofD6VZ219TyPlsveCUOLOjnoDqJzXQ0OlairxsqJ1N7tfxUWo9efapiRnO
UxPkPYaOkUws5pampjQ3YTfto71eDntKHGT0ZDX+oqC1wbT4CfXAXGw0u9UuTqX5G+jc5obN/k90
kAc2lGgFSwN5Kqy2WHTihWIbUXzkxiWpGs8WO7jRyJHCNl67ne85Je24lmb+rZEGUMZ00g6V2TZb
c8xeAvYIeEnZBftVGq5BxeWo5Ju17Y3RpmVl/jj4V8RDzjWqcuYhzf5W4f87Wp+zAVY2qQ9iGGbd
gy7PKJf5YFD+Hvto0HZV0TnXvkqvbpSFF5HgUgP2CJMCihNj5rXDcvQoU/sLrqB1YCbpJl8SGfRa
W8uASUqgLCrt9qmtmYxrX3eR6kzf6zLtDuCeI2jzJUKyNsBCotPArXBdRxX0UAcTPA5jgGxRjy9F
g7PYxxDD23b8CIKGJXpfidtSllKWsadtZD8J/UuJt34Hc5AprHE/2QVRB0ERGKcknCyqGMWulZJz
bAA0FfvTWziW2UGO/TPf1ni0M8UeKO5wPMjWXDku+gv8dHIf+zrYcE4whggIGZFaTxDFD3XO7wdG
9a5mcGxHG6kc9fbcJc2FMqd1GcSH06b3DJngYzCBjUUq1Fy1FKeXyZRW9TVYm/FjVP1NzUpfH6Wv
xcd7GkP0XZPbnzvbPkcSKxBMy3efwPuHtvQuTtByBaKqx+JKyyZGn6qgbq5jifFx8uv7RGkbCbbc
mH0b7iZcR+cmbJ8mO6aSbn0vjWGbWRL5ia+x2I7McVsb2bxTh+tVarBiOyhPveHsbduCl9M33/Qe
dtfsaNnUHZaz7pBXiCHTfIAqXnZytgg7W2269qWLJ26sjI1eFMF2qRzUaWpvvNlgrPzsUDl9duzi
rl2HKIEPY8zHYZrmDS6B81G9jgzKltfcR9kBE+viZ3+Q4Q1BkTzHMOjt0tS3w6hApQVFfkUgJBS7
SCWlPYs6d8C7zFNAQa9vwfFMNdt/SsXFO6M9q3AdJQ7Wt8/NdBzD8NQaZnizNXrNLJJgp+uVRzKL
z0rIofP0ENQMh0bVaDDTNJ5U+rh7KAYMFYgH08OJWLfxTrAJ2fp0Jdb2xOfHwtY+BxDXz22uXvsB
p3gpK28tqsx4dQAUMPDwRwVRO4HXIs7M9Uiewdv/6IzEBoETaaesfSLxvv3UjfqntmGGdbIp24NO
heqSmGJfoDQ7+i1mImR1RNnQGsMuZuxzcgnXva53NzS/4HdY+EWNeQGv7RzVkL+ZIiLjoZblesxw
eCSFZ6zHFBqvhRbt0eUpNqELAxYePyFKJHZP/robnEPI/v9cz9YpS432OWfNCCoZ0Fwnmz073PJq
EQV2QqK1z6xcXMPAftNTsz0wVr3RqkBalOUlpIR5aSEqGr5AhakvwULeSBe6iBp7LDTY0bfMDmRb
tH5M4cQT+yVdFA3fdCrMuNub4XgRLCjwo3AIJSNy5bdnr2dFWCAXXLW0pU6hTbMZydNLn5KA5EVa
uNHKM5VU4K5GJggi0X4mHoo8/JDFi2G63V0jychyP3RrtF5QaNovE0X/po8/Qr1rrg5mAxJzPJyW
QmeLGHknPpGJOl340oyFdYMDRD/PbWKS49IUSK6ZngMfqlhWYSYs4ceeB02yQUyHK5J8rFm6aWwS
y26HjfTDHza0l10bWObJ1hP3qJo3gIN0DkREPKYT1+nKZmKn3Cq5+UuxjHNz61GyWNk1AwYvcDhl
NV2BlarFDpgkRT/nFyXHnzmjrJ760qsORVuXG6+zhlWOlmJlhcwvk/R8yYxY9LfAcsUuSmjEd1nz
KgGjHrLei0Y62rSYFjeKD5hJMSTHtXOvygrR3nxYhp2EKxgdSnxwhjtNS9bqZeNmSPRpU5uDqK8W
jmMfCgKisgCYKaIedO7xPZhvOaH2I87ZdGdNbx/6RNAbVd2mqxIe8zJUfF19MaMEGmftguMaLIIO
4+QYRCk7hSCgy+qwA1XGa1YlTJNkl0EiITZiynz72jdDdOhT/QqV+KRqYAgK2tmx1JPuwLg3bQ1o
rhRjU/hU+fQlAFrIDjlVz60Ir1lT6R+eMWWboLezrT6Jh7Zm45+mbYEGBTRqTbbIHoIg8D09+dwL
iHpxryCEW/BdcIa8KRTFrPdPjm74L1UjCP0ZxjNSbbkJIqddIfL5NgZmBSQ777daIM8BfaOPQfc3
k42fvWJJehOF713NAUVeaSGzo4By6ljqCScXXwFu7AgUoXvAIjRzqf6BO6nobUoqO/vOkCAgy1q9
RJnaKzxhPWvXC2z1i9al8iREVd5LPb9Tot/GsSy+wOPBFdd+s/IsP3iqHl9wf54pLbyEBZRucBk4
2mZ30nJmeHqxN1lybIsmyTcyTb1jgvx6zcnNGV/Hr2ZFFKRLOQPhrlk9ZuxMx0B6K90Ym3VJqYw+
1OcuIBhDMG+saMZXqJnFCw1wfZMQSg3WHBcIlS22fbQ7121YP3VkAhzLnEpFNMz5SFU+vGXK+qHV
Ew8liU78aiNfwdGqDfr/ab8MwkZOVyl0WdPhhvuGZz3EcYdPaezKfDNmdDahqGv7VnOs61Q7bwEG
hpdMV+Y1MORbXD7a9P+f7dgKX1QlqFBnodgHkUImoPTqZPYF0ZaIN5i+5oOBrOnXrSWmcrmLMxOZ
VQjKIbXgHGJIU8BKlTOt45a07OWQZf27qOJkMyDBMGcUYOsUdO71RP/3zZi29rEfrxSb89NyWPga
oMRIJp5JG/oSqJs3FMC55KNVNAMyIECqmHLJ7I34dTsL7XDlVwbuLKklRy8EDbrkMy4HRLuIse3y
DJ1BP9ZG+z1usP5HS+R1PxJavyRILrcwWNiM4fZ75Myhr92ckfzr5hJA+YsX4jAaBTVBYPSVAYDN
YbrTfFju/j5YThBuy5lHGc4YweUJlif89VT/57EK2BtYv/yQsgGb4D8lHj7H/m35tXh5bHmC+Dey
5I8njAvEWYZjvZXUSE+53fNFaBFM7l/35wf9QJuoNVdoZzqjXrsJZsYaMOmJ3h3hs/Ot33e9AGhR
6zeslf7y+PLx//HY77u//96gzROvfj9z4kO4pz/YsrTnC1wwJ7++ueW+phV8lWHtnzj5dRqXIQHX
ZoVnGqOesW6sFEGGgmnbu4rS4fPyC5r5VcmaDDhnKOqzEqTALs/rTBlnx3JzIaksP1luCYxMWz1q
vv1+aHmcOOn/oa7UsCL2o5Mffz/d8hu/npPcD9yeBfo5QJgNcers7aOZY7vcWg7LD6ACaAAQWnMd
Fs+K5ic+5YAKbmcT/KZxRSVlWp9YF62kbyTH5WsOltPt99eaIDGfL6rlShpmTuly6OZbpg1gvZzC
YAtObDiVRTacJOV5inrc/X1YHkuDiZ2hRtU8bjzCJpI03y5vxJ/5ucthdCrCZOJqQC7iZq8qIsJp
1gskGF4BYqH+nHVNwQArecZYFQXgVMp9Sh+3LoQFojJRbLkvgFyrFe3mPSQoHHydvUvL8nsaBq/A
MJ+MmBJsP2xHWvkrSufaavIFsoMRw6Mjz67FFh9cC+FNqAtoHb4mobynMiI7aIy/u4r9Do3wVzvn
H6KRp7PINa1l+bs7Gscuq4HCwuXc14YB8IUqKCqwa+xD8aMK+ibL2XcS+Rff9CGFzsXm0Lt4sR2c
HF7gql+hff9KLY5eOY1RfIzHuPD4ZnhCNBkztHXc4pAClVBCKqNyFyRJiqglRr5vG1fPNKsVEWrD
3Btu8QRDlb/rjjpjvyUsxz53TUmPtB03Vt2+m0n1QMVs33qvQifRMxjdb4X13tipvc4bRQZ9/I3R
ekMTkPfjAy7TXPRa5fhtIsZPgxt/kjRmMZ27K2BOr7J3vmj6Xq/TaD04zS9L+qgcqKeCfoFXxxNm
Lzo4gWSzwDQeAlUMLCDpYQutUPP0bUsN6Op7IZAuAH5YVsRKyOGYI7aI6NzgI4Nm7hFaRj/RH1nK
ZzCXHRwwa7UxEnPOJsFRRUtGkgXQHc1GG2Y9ysTWDR5Pl7jPQPxXwuCTq9mJnTzZHTW/hRkBDGNX
BJhioAZ+5PZeKrZZRsoSv6i8Xd15j2Fzy2Cbb/M0xnIPSc9lXbNpjHXHnjapSVBn+UUj0KY5aEAq
Q2yzGkqyJE3YKSspgRpUxvPYAB/HN96SJxGTYpNcee81pNcQRTHUhR1IrvVQKQGIHgBXYWdvXJ0/
Ae01E3XSqKbBzQL/CN3GWgkhD95k0sMgXXDqQnjerf6VDUTNJSsFPCxfwPLI/HxDXX417LymeB8b
A7JsHn4NC9hAaKI3KCS97WQ5wK1S8TQ61neP0FSrJ9qNaM6q4TNuK11uPZn+b/bOYzlupM2i7zJ7
dCBhMxezKe9oikaktEFIahEm4T3w9HPAnn/+ltQjxewnOqKaEkUWCibN9917LjGSeRbs69E54P6A
w4RyBzxypXdt1I7PVtpBSzKMacsq2dqTp2YCBi/6A/AusKFR6zyN2EGzwczPs4LPLrPMfZpz0Vzp
qu/mZdvw/lfkHqzqbiBdIJ8MZiFsuk01f7SIar7J5tY/+okGEeJQLphDyz+G7ug/GV1U0UEnOIW+
IoJON3gaURcTAUqgQ4FX40guCvlWniuQ+zhEp/IJGqfMrw4hJY/4VgAJwr2AZMCKx+S2UWj80LWg
V7Jpo1GZaPqncZyS275Mnpko+qf3l3Y8jWNjPibFJQ74TUll/1lJW7HHCoYn36mp9i9I/WT+hiWK
mKp4iJd0TgmuaGcDKGCsStUBjMDymBjxQxj5p8ixLwWNWdm7/bmaXXoEbWesMv/Bbm1QLiLeTenc
30Mdfazy+mtkZopvTdSqJzu/85wWHp0phqMU2mbUqBHbFGLciKwuIZvW+8Jp7FvBzq4nO+OM8Psz
6x29SygjUvcbY5aLznDxkw9ZmUhW/0MN+2fkLhieEHq0K6snZIq8F5ZOJcvC1LypPOmQzDM5N7mF
XHFE17AjXgB+fpe4a6rYKWV/n4TZSFwc4VyrHn+k4YXjlnJVsyqMF3vs4eEtbjl0V4cZZt0GdPm4
wSlRbuq4XdTqGYyjrv02pdYjyorosaU8HwVt9uwRZDM36tGNPMYVDS14IqZN4aFKDPHwrrqpaqqS
cQGke8YH7vH2v1YWix/N3FKiuvJtFzcHZkrrR6vF3FuJin27PGgh9WHoaXq3IIJXaAafJaJFUFVN
vRjhdu4i7hg9Ykx/fQjWT24PjoEB1RSuMGkE2j/I2VUQtaScteUhM5A7LQFMfsgIYAxRvGEi+5ha
rM8RBJQ7VfTRraNCwCmZWBtlQYxMBb8xo3B4XsSmZi+yux63c0tz+ch21bxdVKDv1ajfHPUiuP7O
uLCcOdPEPYEO30H1/r0gGzdDaicFDk78cd42dYU8krJ7K0B8AWNOnb3by2Iz9uLYQxnbs23SH2f7
IBz9JR6mS9CAHB+3pZDRF88yPxQUcyj+uN8QqLgO4xdLYKox903hxqssjue/QtL/V3fL4uP56fjx
TjueVOC5f3LRTk2CZ0Z4BUNdztLdwUgetw0fAtKfRlB9RJUBRTps+h0xvq+9FzM8OBCdVAs+tHC2
aPsvg/zi6qQ+AIt/VUsFpEpKGFXDfTKW5X4si2HdZJG7bxPn1mnT7i8v8P9bwJ6m8tt//sdnVnmg
L5q2jr+2f3dzLWAJzFf/e9L7BwT8DIL/8DP/doBhIMfWwmNneRTKeSiHb037n/8B2ugPB4n6Ysph
RAAIwDv93QHGX0uHajROS+6pfxnArD98SwlyzVwqRabr+P+XhPcfzA6Wcl2hlM8BOrZP+eDHZ0v0
3RwXEm+5p77KzmdLdJ3FABotRMj1txNz/7PNy15+2XcPMpJAPikOJATWnI8fHEgEWFSWXYTBYaqF
3lkS7Znfj/ZaVDbP4LyuzT+bxjx2eluZ0w390tfKGI9pZoLB7LNPmZ+dihS7CVX9YTO09I7HKdw4
msagzOPnWJpPZcq2n3HkHKcuKkOrQsgGE7h2NDLcEeh14saXIpS0gFm20F4ptr1R3//6g/o/mcf4
oK5nSlNxpXwu7/cjVgStY7S1VKSCO4exlZhtEwD8XexSiKcCIVJ8E7H1FS3qWxqTsYDq0sRqC+Mg
L7fgc+DFZwem7bfMyS5p2hN3q6Fqe7W71XAH1pPHig73xcoi0guJlHjRXVScaKN0KfQfyXrGc5rF
lW5tYUPc+KG+SRPIaqa9fW9wG5ZZ7BQzeOw53QlqKZTKaLGp0skxKYFHmxSYFVEMdKNch8NuyUxd
DwzTK8XSD55L+4obFu1NWKEYFs85SRlg3iLwPIr8ZkkvQOE65EfiN5FMh7wc7nt8aZQlbL3BqzrN
36q0utcmGVraQlej48eS/QdBGj16FvAmk6M/FlURIgbvP/cktqwzLx02v7lWP/mpuFaLxU+4irEZ
vOX318oE9c92bVaHKGLVJargKbEBeoMg74GXwIeC813nXbcO4ahs+goye1GjB/XcQ0MA7Qoo6F6k
0SHUtlz7mn5y7XvbYLCsDYu5Uxkx5ruVfB0baMWWQ//I7KcVAYKAsr1wX5dIQwjcIiGMFsMLDkx3
qVe/uYlqIC6TblChRoFJxn1f9QarZwp1s6O+oIyBb1dXr2mUX5yikOya3IQGKFhQV58zq/zQDfl9
RsMZgKWmhdVf2L9+gid5TyhRs3NPBS3yyfIQsABUDIw76BsXF/T7mJ1ss+kxUVAn5B9gL+EqOrnp
UrVQV1aOJoJO0maiJLlTasKglT6NjX6T5EpyoR4y0jJ/M3j80yMlfU9hDpWkeryjcv7G+Wkcm7ak
P6hDbMM1rs0ZfEToTjvhFKvWemwd/frrG0P84ztKXH8Oyg7MsT/cGG4vyGMRvKM92uhIvfuZgFBY
5Xw08ilfypjuu4HeLqaNBB6EWJqFR+0XFnThXB7rOHwDj02n+tB3v2Gy/NM9q9CKcbdgAVQ288bf
oUcW7LM8Q6B08K2LIgMWBwWHxkxG29MlmL4rvH6dUz7+9Sn5h7eF/ObYLkgqaeHC+f5tVW1Zkjg1
echIRBpd+WSWjAck1r81VRdswxFVc/M7R54wf1o4Y8IkuptpcpmmfpqjkpAuxcCDezBbIPxxeEcR
qV5FQ3oJSow7fgn62Ok1ycTP8CSfdELxoBqtHtGC+SaEOhMgCoicaYnHLrvxkoLFE4NMYOppDzr/
kgq1pxqBVD2ZqP6abB3L1CPY08vunSaO1/DIXvLauBLgesp7TvXkh+lGe8W24n236ci2InW8XVIO
LffmvUci1sb3FudcCkrfYwII7XNuIg0tPoWTtbQbsfJTZCdhDjxsRRDdypP119Z8JkRy2ATdcKeC
itSoAAPBXPmfWtCq2uXIBu3rja5QQgSw/BFuOG8jlg8RQD1PYupOgIu2UqfdCnHpkhEyLQNPOs7Y
JJgMTKdfjxOXrax2hidpxo9QEex0erL74rkTy79lal2paXrwW+acyujNFY64JyfkwQsUJ9et7Ncl
EE/DXiG/BQ/eUFX0GdXOlJE+1Fm6KugNQ+zDywEU/XdcGsyY3GnfrSSkST4JN6LlS08pd3l2/zYa
BBYypGiuR5A4KKgGe5fk/V03zfPeCJpi3SvoQkQnRqK8sW1qLHDab+ZhpuhZhcdppJzdb8kQs+FS
4LwJpHlA+QvpIUu6XZYwEbFWWbvDwPYU1hyd1/BSWOK5SxqifTJdreklMqBv2E7RsXJ6tcorduAG
eaw+pHw8deupyVCHSnyMtEjNVeG720AATLVnyQxCLhbs2Lc2906+BWUGCM+XwjzW0UBOC32muEfQ
ubjLLe3UNwVMEG2QNBoE09MIkgTXjLstuJ0aje5ofrTN6EIx9EFiC1zRmbYp42gXj7L1qrqUtAFY
RC6BgyvYKHrbJgbut5m6X8cSKxTYrvH5rzuB/jvPu13UGy+eR/52HU17DFvP4ME+BkXnEvnovtRU
DFdZGj8mCUjrKlxXoKI3SeBfZIrU3UOMX83dccwChOitf+V9idfzCRvu6mObSfTzEc6zpDzABNtK
M4s3nh4IsEq6jeQM+SmnyvnQDilZDlX/kFfu21ShpqQ6saOr1a1EqRJMshx3kETXiIX12ofbRRKD
2CFDK9fpbPGzNO/HwGJ2mkdyDQiNg8u6Ng2XsxfP3TawCYAOWXyV+jiOGXcyP7u2PECcsQVkT2V4
EqZ0WZ1SFBKwWAgvXc3U6DeSxgVJOf0dib3xrp/jfM3ebFMldkG1X6F8rbglaFtE3P5IJgZI9ivb
RowIKhvdiLbOde6aR4ykC8ScXO8Uf4Z0SnqaInudXJN2WxV9mMP0MXGrc5yUx8QDcwjvkizpOCKI
uTqklb2hYr4bMHsRDURvNXc2Jkl1LHJxSmQgFE3UM/h+qX5O6qpCD9eK0T+GTaXWpaifMx7XVS/s
azT4BlYIfRbgMz+TfkX4N5BW3/X2ZeB8cCv31jMrvW1ERJomYqDcZHaplvgZNBsWSoYBfSTF4yJ+
zvV4TgSWwKEwiatIy+fRqvwN+Hg0XWMBt6QDnJlZNaZ65tJIU1RWhj9CgVkZIYmhOFsZUaYIB9rs
3xXEc8+RfTcBKi4N4zOCmCuL1hWzjb8i+IXV05gBbgv6j72VP4Qm1z+rTfOM5vaER/po9axQXVYr
BSC/Xd4Zj3bAyMze+U45qGUatBZpEl8TmfM8yeGhMVDOoFqMVo5hXea6QQEgeKpb0OuYE+Z1tRo/
kriXrUadrcpgQik4EJy+eJh0tq+q4mNND3LVxBbBHdlEKGBApNCY2p9Vewqi7s+K0Ya4JJ5jNdKu
BeeZVtVjLt3jdTeoiCRsarLSyG/MkdA3tIUlHiyd9d8qv0L4bgYHRrbbZjx3XvWxrbon1ViftHPS
1XyiHU07j7CnLdGEyOXqHN66P7ykrgt/LGDRDVoelsw8wq+dc79eJT3G6YkwnTLKnuu091dWqj5r
CQ1+MdWkag6pLYKCsDMaI0Xf71KG+tyQ1l1bp/jawXLQnQnCFclne8NyNIE2zcZP00ufB0+DgXNv
LOYFWZoAxk8/JjlnJ3I+oErOLqBYaRl4NHRZ2r4oi9kEO6u+lobKiSmG4a9EdXVCuOEFuwOdRAdj
bDESTQTNQOlP/ImanoUcK3Xo+fA7n5EvNOw++ocKXkgCopTR0FIkb7TPvsqvRlveabtNNrnsF+kb
EnoJ3rGxydac/Wef/Q2GzMxZlSNojHluKEtngd43sjuChU23Yol0pUb9OYif6kbR6Z8YNCP7Cs/H
ZNMFNsDet6MT7UVEqFDFSJrU3mkpXzEoBO0Bqx/dGm1u26UhDk7V3/adjaZYEmQzDM8lEulVs4TE
qrk7deIYD4gK9QQxCsQ3ctTpixF/4imHyZwMeHiU+tA16joK5uoQ80tTko87Ci4/cJfV1ayz8Og1
qDiq2N8CByiQ7C0ZYX23MzNU55KdH+tIWjdds3Jn+xUeyEfprKwSCogsmDfjvju7Xn4q7fCrbW36
NPyaOaTfZBVyPVZTz22JLrJF2bop6Q9YQfNiGuprkMUHrxzYRgTGB+0BbvBFAQJv3Vc0+fShM53X
vp6eMoaX1ZTKu8RHII3W76B6hcCDbaROT53y35IEdKsraw60L14GBZPK94jxy6Nbkm1fg/C1AT9I
7jjMPHLSElshgB7hRkRYIJafHaY43MRMb82stvgy4cjjIlgNwkXkRSxihcjED4eXyBssIltRRANs
p3QA7PZQd/Oz0aVwjgHC5ypFMsD3c7pxU6vfXEp26Nn0cBCTeClm0vcq091alSO2qGlPM2MctQgT
n5yUZ1o4b+PyZrOEwWGF5FiXFOQrfL5TFT5HuNTgrBNgOXxsDUyPgf9qhQLvTn1NYvMhI115a/gE
NVrGrPBjMsTndZZ91IWxF8y5w5Qke+rX49ZF6ka4o/iGHQCX5vQ5b737YSCix6eKcDTK8bX1w0uL
O7nP+50iRmFduMYziiEH03W7nYYSfToLHnJ/ZmfDNJBuwAfc6/JstfnRqZGCEWovG9IePPri5hL6
yQYQ0czy4s7wUZwi6zet515Zrs47XJLjWuopIwLDoK4zot/GfbI4KRE8jUPUn96/+vdLuBQosoRw
MbNblIEoxU/UnfdTnsq9t8jzCWcpTx65Ort2Lm4njDanqGpnUNc0zLDcInhZfrlsLawXKeFsoKgd
qXBMYRVIgaBFQpEdU+UfapnFu7xu2xPBe8wc+IdXkY8oj2xksuutm9I1b8zcXlj0sGRb6yaxIu7Q
7JlbnGnX0cRQIMpBXcdqxO1bspUyPLtWe55lv6saoVehob9Rc74f5sxGLZJ/c0V640fXMmbvgcnq
PghGzIpyXCs/uh+K5jlv9GOl43PWFd/qYTzHlrNghj7LzvvknOSy/QQYt+qy4puVhvcWLEBhYeYu
fB+OBSl/rDJu+s5jXu+exy79xhrq3FfLMsUhd9ucmfoohhHhsCQwELE2aQbTlndB7YQETGWf2PdN
J9eE6T8siH+6XfxWD13mykXkDb3AoYNPGuJSil7kKn8FslojMpGu+PDuT2gXoYbmQuvGPYcZjyjR
1Whdl8yH95d8SPH6xvqWdXewCxYZwtwxjAF93lOkqU61qcGAxlntraq6eEIu8LVZkjrfr+77V+/3
CjJkckcJgFl8IMDDg3fhxaIleP8KCLFNmYf4zIi4Gtg+T54FJQSx4RcLg9OalvsxRowWJlR/hj7/
EBDYjeoDz3ui35KeziGlHzKLoWjk7gVE87Oyu3g/eVAZ6VIveRG4d0zaYKILT3KivhO2pE7EPa1d
HoJjQpwBxQIUYhVLt7Vjt2tU/4TBW/OfzjSQg0YNs02kXPXFWoXIvGWBKLKM3d1cd6/s2lgeEUew
9eYbD7RkwjegZI7bwWN7EnB66jZ5W3w/XB3j29gndExrPkBrQYIsRzLEZ2K3HZaYJ5/tZe0HPIjT
ZG0r700v0/pS+nvfJAaEtZReWWBqbclqcwQEcbbcM7LZlYghHmR9eyytDMn58nZxYD8LMW3RM3F/
UMJ7L3MZmXpCBfipmlGY05zFBpcmX5tAvzmYG/2WIOyRz5fUt5EJ93EIiUiyTCIZ49Z8SCxJjW3g
HxE2aPSkXKqC2dWLRL6GEYwwAPwFStR1OYbzrstJFmnxhwhPRRsPUGTbQ3mcWMIlcfkZ7sajW+cH
VJv+urZRUabd58ybEurLFmZB279Y8SXtUrnJYMP3pPGtI88aDj711PZzU7CDWu6YcY68TbXUMb3Z
2mbRrhdUD+o2K3ESjBunJjINHb5LGYFLKQOufpKbCGlcnvFuKSsORaT4WOO19Wt66lQE8mE6lwJ3
XdBTqPCS5iWQ5d6fON105D6IjgQNp1osS3o41w6065Tg0fVQO9sCI/OKmvsCrvDJFjc4KM9o78f+
WDTnTvBwv18e5M0IhwnI8YLkEykx5bafERGYTGUJlcHBLe7Q2OUrbS7B08HwMDvjANqz5PHQ9q1h
YxZzKZzEFatpqeSDsUAPR0VVouWs+MnCdPLij3EXX42AWu/7XafHaJsJE4UpgkcCgcw1f3qbZ9YP
Uf9XIUTX3DyzHRLkS8WR/oNJ25YsngT9Q7J8j11bxQ2Fo9R6vwB2tGypl0qMn7nXuna+piW1IYV+
iELStxgbc+48kokKVjJSu/dTClRq2Nox8WT6Dco96xxUhe+/rdCfWdvi7p376OJnSx3XQOyI7Jcw
DgQhOMQes3G8TQqq833BXi6LHbnqsDaSRYgQEhrBTbqE51BsAFJiW9uZGx41Btf1vbidU4yjsk0e
xADlSFPhMUh92xa6gywyZ6wXhmRrjRSGi9KJD6IlaBJgLmWjzD127YBkbko+hQ5VGGFcaL1qYg+K
U5qRrCyRWFC+ZzqO/HM1iGiLiaFeJ73cQbdBAeLk7UEFj1HTxPsIQTNHT7GmPkDTIH8kobGfDuwU
ZjUeybs+1ob7GtJ6YFdQbqucRJ5QfxlCjeKoq/BQyvktM5/b5QZ2IwprhtKf4iFA/kya4pzzJpq6
majN61D6+8ymOkfmO2oMwAzUhShZcONRv3DXuT6/92RSI3mjvMJlHuRTnFq3RAJdm4DblgVUk2bA
2YkMsYwOjvxyj81OPqDZtHcCRy6Pbg0srKuuTeOwEyj0mzkz0nb1jc1QuTLjDDnH5FINE9AxLQej
+l7gUwXZA+dpRPSVmQ11NbAPk+5h4kZcOlU0X4MguFmquIG+tNX0EPXhCxQPFx+6ZZBbi7IIeAB1
NFbBYS+RH7nRZuJ55hM236pS1+spjs74ExHV0OPDmUyBVIHfMBhTYHvNgvoDrbYshMZaqzLYDvGD
9sbPNb5jpthNgA+ZDT9McIzJ5mJRNn1WiSPbnMZBnmW14JjUISviY1Ed0OGATyl2EGT2YYn5mU7B
S4wb2sQVXVCREujLSFiPW7puVbEXOSobJuc2YzEGtX0zeB9rQec4TKdnD/e1yPzPvTS+1u+2bGGQ
B8sKjnxsD2IvkJqYUpRrr2v2NyXe7nIxece4vf3F9t3g/8ZucdGZYF9D3g7RtcDweq+5DZR1cFvr
qcJFDnjg1qzSWxvqbLfYzFP85vNiPA9woJNtFZ4rPOkCbzrA5Qu0JhSKvZmAX+B+XIzswWJpJxLu
FZN9SE5NdWsop9pTsk3O2ZwoHHXMdW3XsxLWxZnAtv7ktdfYoZ65gmE8zdmEw97+FsxWJddmUM1b
6szEi9r4Ad5fQrPqsIf/z59rRVkTUfTJaAp08pWo9zbu/nqx+YvF8O87jCH9aEznBk8UY0m1ATFO
QXShBoDSACw8ebUJW4I/K5hrwga6qfGuUl2080tAQ3ZeEARiYRFQLIDRgcgth1PgDSmx8IYtTq3W
NnfE8mXphtbp/av3F63R0MXM3dsUEPXp/SXo0og9Lnm6baQxa/3PN+YI0xk7OeI2qRPWhSRO0X4M
Ozu+lJuwGioUaoYurLVDWeSA0xMmMM4XvGNHjFLSPZuKNyqYtbEQJObp3y8uDpGV7XTjNkJidTac
+i9lxf+LEn4rSpBLRfx/FyW8fG6iGIhGkX+vS3j/sf/WJQjh/QFEFlWNK+HJLjqCf+kS4JL94QO+
t+S78OBfkgT1hwkOEcq3tDzBK+2hf2kS3D9oAhMBj1IBFYHg6P4vUNrvRQkM/XREBP5H0xOmZ4kf
SaVQNSimN513BcQUb/JaT8emDWGDmsM67Jg3MxrLRNCEq1YB9/aGgt4K/exiENmpKWW1UyA7E3jK
MAD029/O5D+oGCz7u97D+9Ep9Be0umFncYJ+aL6hJ3RSH73iFTodIufCuUnVkv0ocQPHqbgWTvDg
CsqxoKgIblyYYhQqsLKFSID9TMZbHbJ+CmZ6WNJNLsFMBYpEGUSlYojuuiDeZTiii5kenl0EX35z
+N838f778G3TNBcMrMf1/751UoetHlD7OeSEj+XHei4SyvVkB2hYBetyRvsYikjdRzR97OHjFJrt
fcvEmXl+dLEjJ75QsTj9ZTqC/ighrLeyFc+qhN1UGHKDCDSDEA9use+bB8u3mnMQCkqgWbKxS9MH
b5Vef/OZllP+73bQ8pl8Oudo2pSEjUy9//vPhIkqzFWS2ldu9BwDOcmkPSkEO3MIj/hcOuTcwr1o
7o9dqSVR6kVl4OqPpsvoBMMel+Tze24Na7+dSipx68gnCznmmuAb58FLEXyHOZZgBYfp14f+3kX+
6dB5duCNCp6qH1u5eZkHUIKUdRXAO0zPSB4msR+yqqYZRfXRD3tsVzOK43haNvHp+Kls1iR67dja
IZ6Nhdq++0TZ/Yw7mxUdHl4gcBRS1hUf4Wwk1o0BU4iWZaNWVp1HMDgQfcK8OUcOEdu+DzglibUi
1pXoF+4NypekrqH/tWxuSXSdeOHVtornZK2HKNpVHlHVxlASi2iDYaRElToFYOhgpooRBJsKLTE2
QSWwRoW3OBUVuw5eoG36vZftXQ9jV63Nm2ms4qMbG+1OLA7VADjMEBbTJ3Z4kFGG+KU3ig6FJnEq
DBXjvjEDeyUTkezwQfV3718Nur/XCdECpm00D7ZlAUWrgmNBS1dWREYCbQLwrp+82QEONEKoMIQD
tTepK9TzZr1h3ffn5I3qyFr51crDAcKLdOgqlQcXQebh19d7EY/9dKt6GF0QeyHC/KmHLgdJJqEf
WVfD6i6931GBknW9D5qU+R/tjvSt28F25LGYmucoJsVAZ3JeFWERrnERipuIRPSO1DGh65mtqrgO
xmaxRlDNnOB11+pGubl6+c1hf9+D/+sJQ7ymUOgwJPP/758wohz8ZHRrcZ1dHLKmFz3gLLizfQqb
lpfJXZXjda6CRYnly/zGoQ4YG/qxUZ8Xxu7ZM+O3d2noIB37CAqCSnOUbe0qp30QUT359eG+h7P8
8FTZApEC0LIFK/7jGN0rlWtKrOKasT26J+RqLadll5Jeoo5umJR5hfhdnkCAXsSc64sIUW1r2R5/
fSA/SN7ez5stkGo4CEmQ//4oIgF7RvyCyVWCh0wRj/S3+iWNSJco4qX5bHQfsp7KLZvVGFJuaKGF
b5EO3b2fygmmbDwNKVhkhNfAsNYoxfEyH8sKfhDh60QEJsaFi7PETecA60BvWnGPa88pbvOKal0g
FFoysZSxK/NiGDlQ2yR9TXRk/KYr/67A+fGc26bDkkIAlP9pJGNjVajKDMxrM8ZfHeCS54GyIpnA
IH7TxH2Y2Hd7hbziHyYOG13DJ9zQN2LqPch09rwrk7bbT3KujxF2G6sFK7qajXEPxdXYVEYern59
bbyfJ3JyjSj0vv/nuz9GrIkyMUk26q1r3bQSR2VMJKgPBdTvvpbs4+7wf9kkjuO+wcnjbjtCi85Z
nTgY9KxNp917wRZu6xTjV1f2wHAiojWJ0viEhqZfMwEToSFtGJBWcjfMtCssr7ehkb14LfpDE6jB
SRdQvHLeAZ87YRJInzdZ2QDzMe2KvqyfQQuesguFWZvwpbNvjQ/aRAzcUvCFtFMLWmE+qKd+l1Nf
xoLWH5kVaKKMM7j63LrPm9B9M5JuzV5eXI3OP9kJRckiEY9ChTZxZiDlBBrjk9sUS4D5eINbyDhl
Uc0WnQ9l1Xa/+/V5d5ax4ocbxbd4JJASuYSz/ojWTwAZdFiDxFWBVJgRwPQPUzQX59mv6wOoqPHB
UP2wjv0ivUzTjJ5twNxTYCDsjaw+ZKYT7LrGOc1S7J0cPG1HBdV10NJgpcCJXUWbUBZU08LnjjZ0
YEu1K6uu3HjUaVcBpapDPjlwcT1FSmhyR7/Pe5KSaO/cOs92Z4FkKU1AE8Fwg/xiNw/6UMoC/i7g
v7VqQehEXb4bmQfJnPWxTKAcOFoFyoRfnynxvXL8ffTwUTwh1Xc4X+67MupvMhdjtLreCxxxHcv8
xSFoaSW76FWn3IhNJaCdYKGgiggV6t0U704EVhO5vCITrjxPQYrooJxuctuffqOafFdF/v0aeiZd
ScnGAdmyKdm7fj8fZG1o0aSdGmo8NkzWQTf3SI3piurnYMFb1L5xGQ3apNRma6qxab5nYw0d1CsX
YBi3b4nf7uBOtbuUpe2bWiLki7vevEyBuoE1bEBJ9dK9Y5XGjuigeKebWW9akAzb3EZL4pgPg/0y
eMyLxjALCM+ec9B++9nI0+EoglVuzOAzFlhw4eThekzLPfFLWOeqEr1YY65dMAQ4vrx8bS5Uziwu
NyPdeRKsVbTD8V2TwabddRSqcmdn5rgZXJt9vJhutf6c6Km7kP9bpgzNrD0K1upYlzMhduiKSGsq
ERuocKjXESoDsCwoUtzCwQUfF+HGz+PfBW9aCNZ+eLDYLpk8UDajGoIeHDXfX5RZaoU+AE4feKLi
NjPmfueAHF+7WEzWhXFx3erPOBjbnT9P8tgm8UnZefTUzrjYB5ekmcj/smBrb92pc2j++vO8ofHC
slGYR9+v6Q0NLTlNboi2OPG+pE3I3oaWyBa+inlbNPGuoypxb4qPwB/Fgw7G57b3zBuStxKl78we
TA8nzMTLXX+NO2+PhAI2M7XA6GHoLe8xa42TpmuzshKrhzO/HXty3iWP9Mou4u4mn/hIvQN1tyCZ
sVNUrZhxknOXJEBU0gc/pjU7R6ySek8dkLdh561LRLiScq7EFmjWpbnJRgjhRFQNQC40gPf3r6zu
OmbOyQ9IMAjJ8rtAm9+aetR3LnXjrNB44MDt7/0035RhB9rCNfNtKUeB9NcC+TYEVwL7vO6SAzLb
tFXyIgYiPRILYzUVo+2sA2dVzxN3Wjo3GBRx98OBvwvR1K5wc/R7P2l81CCoZsKGOON2CNiMdQ7t
R5zlGxPI5Yq2s7it0lcU9OLYkdC6nhsz3HqjRcvVmC6qFNm2braNYj1QLw0GugghDdAuuZ1QakId
VN7WHrOvc6dRZdcRn9N1bkenuxBhG9+l6wyk750dRxWF6kZsenuw6bp6+Soz22I7Am/O3P5bAnHt
bA7NbdYDAfBkMG5qJBnebHRXZ+Du4fKmhCj6f4rEwBa4AHlnIHRuADsl6ZV9D7/xE2q4zyStASQi
rPU65ZgI2Ssde+ndO3XwWifRfB8XA548VGK14IZIHGNnlE1xqDSeMdIG/gRsZqG6IgcGEqkJ+aGg
62HOZy5bvDYk/nE1iYPtgptIG30bGzSdkhL5kqlTiLOTd1/yqBzGUrU35Yb9T7BXeXRBNfVNCsph
qm6SmxS9OhO4TVZV0FDCnIBopzWu+AxRmxQyO1tIOihnIA0MmG9VpaYVkVTZTVA2N13sU9x25Hj1
G0ItSstY9zkfy4vb6U7iuiKXnmgsSIHQ71wAZf6QYdGbOo8EKHZh4Xz0TaFvh/StSHnAxhQ5nTCr
W8Ux42q8gtMabyY7wGXqOt4mtqjprCpW4AzINDcN2zu3Xt/th1qNy1/Vd9ECMXJSmhcz4bPbhKL3
mbDQcFu4DkAnKukjEsoPDj91MUwzpzRgyBdwVVHQz4cS1QscJMe8T9vWvJ/mCSPS0c3p5sctJ6lJ
KHp3GSomEgARx0VxeFv2tBIKx71kkfe5C8j3cv35ELejdyfSnoot6aGrwDXcdShndIS+XW6tWi3M
jnXa25/GQBr7PmkCav9th4SWO387Lt1+Gxz0DuLGN79Nxlu1vPilCYhTUhRib+efgwj9Dkknf04Z
MbdzO7RHwwruCxmsjWp2APg1N3UdhDexB/qrU3V/EFH9Iau0Bf0cUogBwB9eok/tYQXpYzF2y/xL
PM9/Imzx93BgCchtVX+ZS0H6OSMlvI/xjPcZNlZz0khA1hntU0fN/v37WiZM4rtmJEwy8OvbMIIe
GZb4Z0Pt/xd357HcOJRt2V/pH0AGcOGn9FaUTyknCCkNvDcXwNe/BSirlJVdVRHd6oGiNWCIIimJ
IHDNOXuvDZWXUHvyGHByMxBY6wDFy0Ha9qS0tK/bHKAqnv6k7IM7IzbWnkk2e6ePT2YwlFjabXeh
tWW8Kjs7v5fGpYiIeolL7cI4Faxa+OG1wD1qB7W3saEsE3eG88QiZFTr+mqH+vMnlBB9D1r/Ws9R
BdVua9DXFQ9KMPbr3qHnPIQmUiXAZ4A33r9l9879LYqR7I2wMdMA2BYVb3cFCUTzPrc8OJF7YVQG
Rz9xN8zMGdX12DNWv90n/GUB6Y7g9om0Uf6TvgE9+YxEzMZKzGFtJ5XJ+03loh8ozL2dGZwfPaPs
2nbED9iUMEN01kWW7TUrVNTDIZxuSCHH6F2ANLZEtwPbupxpFIHsOppD6T7ysSunQ/fy9mMK5TRu
4i1RHu2hmm5S3WsOLQ0mKiZ4L2ZqQmp4K5stPToAeg2U6tv6MN8Eml4fFJWbJgm+W6lE2pdAG5nI
L2uRq8NGZskD/v+HykL34HTU6t0sTdYzgSIZEiYgJAsrvYMva2dcLGNFQ7UYhzsRMFCnsIZZCoG2
6k20nGBBZljDfPPX3VEiWx4VGjfwIqO1NApoRDWtYEVmLA68/DDfjBMy5P1uNSjGrqvR1Ezgjpne
wVxcHOa783e+1IHwzPcjOlGVhn5Kh79X9dpdlBg+QHqmZAS+ylYy2K9EQNcwEO6qteJxm1v5PXHY
NIn8tl518YAnClWt4jT0WHJlbWs/1QLOkERnqWMXZU/boddwLLloyrFcGj50696wkNWVEqQN8m1H
RvlV4t43GP82PjiWtSKSF+kSMSlDc8FYibeli2GnQTO30TEvQAsvwUQNi3rIjUWdhBni9pQDRb3i
ICv1l+IqLy5a+1AhR8UP2OHGiBOqSK4r0rppLhsrv5NrmyXOCaFTtjfzYO+UzP1wxcpdmL1kCopg
UCP49mFN1SCAlkrenUSfzHt1FMeJcmeZYQy+rKGcCUFhlWo2sbJ6faQ0tEP5lNH7lVBEwkltE083
TF9716/q7fwjpNkZ9FyeN383/+z9uW+v/Y8Pv/8GM6A42HTowv7+m2nNkLp4/zNFqYZbd+iPf/zu
eH6OALRJs9EmMXGYICrTPzu/rphWRV5Q/qxq8qMI6uSBnOEJg1zX8Ingw377K/Mj76+b/5X5buwX
gjW/v9L8AUl7FSHhz/pNhOjpiKlxapSxQXLy5kcEbk3pddxr2ABwKniT4cLDcD/fjEJUqElUfUn6
CQM+1FMxdM0y05xy2QNpR9yM6B+8o3pUrdhZxW7HjsMQFMMK8Z2IGWsfqoGJOaQ0D2QlTGEh+M02
ZIXcScfhSp4fnm9a9kEHx4Y2L8piEhHpIRyW6dXMguYB9d6xAmC2nZ83/2i+me+mZmbsFJS8IA9+
P99MnN/fFQkaSnqj7ur9BazkE2ZiOg9pMTg7E8Fj5CjNPo0RyJkVkydCqxq44IjKKB3NXfTkS0Qy
qemsKT/lB8830QnP32I5qkdyQmBsYirhsflGWmqhriOfZW5esAhrS91dzUqr+QYjOeiaSYI13wST
Dsue8UjvP3T++fD7z+bXzc+ef/b+a3qfRFS3niT4UkWU2NqCIoKYTvWYtus4rdnvEVyFG0EPgAVQ
ip3t/SYrLevPHw4maNn3h/+6Oz/QTAja96f4Q+AMy/f7/+4lLAeQtmj0fYOWWsfbs9MU2e/btzDg
+S/eXwnCH1U2U45ptIzywtt5MxJq/ivvT3v/o8oEkHq/+++eN3fD3l/7xxufH/nrJdItlfWon129
uK4onzbG25HrW9KxQaVOh4no3rq5m2G8XhqnxJBPR6aIuwwgg4o0KrXN3fyZvX+i8123EWzAUgj3
HPr5+/nH70+dv5s/6DDv/JEiy/SCrtOUYZnZ6bjVo3DXwTbLd5IA1HXdIiJmIz7rDKtBmkDypzOg
H0VUP80SRHcefOiyg8VGXUPi3KT4yQiIqFk8ZQI+0nxT1WQ6LN7ve6avLJU6mNwzVrG2R5MdxvSr
p+EJZyXcL6H51CW844xBNpVqE6okac1Hdf5cKha+G1AK9wW7uv2MaBbTBzw2MIOa9XwA/zr888/+
+IiK+TR9O+rv33pxwWkTti3kaf+7rRC/Y5phfhxymPSYeQrYonZ20xJ433uKRJxk9oQxxDHMdnZc
qrNxlNrZYCeBO+p5JBBNPUwjlvHattsAtFxTbzsX3XnOUnIRibE604I496Uov5rXiuXpJye78TTT
3yNC3/uqby/HHNFaG2ivJPsaV2Wu3pvE7RI0ctXGanUkh+emdCpB6C4L5k1Ym8OVYcfJ2mAIZs6j
S1TDCspFaZ3DNrgfKzIH7cS4j2SJjrl0XsHqoG5NIvSFyK/XSshc34fuN/Qj2lXegufrDd3bq4NC
WhS52rWlfnMDx9pA3Bh3jaM9m4BoETNDWRcgcnN/MgCM5aYinxMXoNdvyOksaUkML+HYf8uULsdy
QwVKVdk80WESrA1ca1PVMTv82IaXo+c9CK7++0gDeCNTsO+eX/vX4JoD0l4m/l7kD4+Q0e39kNk/
Mi8dNmrdujsPdStUZPe2zPzw1q7Hclt00UOXGqicUidZaUPhr/Qhd9ZRKs0X0VEw07XR39Z+uJdc
DBc/p1pFHhiC4jA/u5H61QR2xxTruahje3/FYYdm64B/rbLvSqZm567oUW5l0Y466DUDUnk0RnSu
SYjxN7I6gjTjG8NV0/u283WWRcZrLwb1sUp2+GPzY67Y9gYwWL5yxLBtJzhKM3bRniSrtRxipsKI
THJQQ+WSz+P7aOtXnVuYR5A3i8zrY2C/0a80p04Zq7h9VJK9lyYI5wWxzkZA0raTPWJwXyo6NuLK
eUn8UFn4AnEc4WRTXNOyaPr2FFsMCjh5ymtRkwxi1to2qYlXLjE/OwCdWGd74xqo0KUb8EfB8wf0
AWXUxIsIahCKctNTQtEHepSpEx9JjK851SI2ekx0imNfAf8mCDOiiQkaSVsGybZtbjD54d3vDOeU
dMWj3xH9YCC5KjsPFyDhQgvVRCFZeWCHnG4wj71UvgG9jo0btOjuKQnwUKhp0B1D7VVRFLlUOtoJ
Q+0PwACaiflE5oFumVuX8MbFSJAnGKCCiG2H5VHu1D9S14fP62qP9G9YwbJD32iaXHN151d9yYk1
oPbW0yqb4JF3QaGLU/oy0nJ+bNxXUQy3wI69Gy00vuml0V/7vYf3exjOtPDSK9MmRoC1SreH7agu
h7x+rPrKvBMlyABREQSo9t+zihoVYmrrDL8TpIKkj+SqzWqkuX7vKMlaqhHA4zRGVVjnjyDXiz37
0z2iCKJV9P6EGpn+RdgRcGay/82qY6dhwxAi4r/jACMeNJQdMXkPUZFU93G/iDzRX8f6xrf8+gZd
Pogi64DFPaFUTFdUS2yWSIlYAknst1VoqFuaNv1EdQcYrfjqyQmsfJsn9A/KbPAJSbOWmYlWT7Ao
qGLgwDrSkyPO/699JxIySkdcKYLwbHWkRjjgMF/pnqEfWXj1BPiIaIcTcImmcelpcALNNHoaoBdN
u31k1VXzpOSEswmCJc6Knf0cmuwpKOwNT8k2uiCaABtpcSz7tr1FenAnKkE9gbtQ1AqdbgsJw7b9
OvkVrgjyuGqDuN4PtvKMB6y4agpgfAMOwAIu7yFOxvRE2/W7UKHe9/V94w/OxievJjfHc5QWT7lS
XVlm1W9Vj16r2z+r5N7AsIqHdQSpDtIRInj9pxrtJeaHF+1JQKc6KwGAgWpf2K12Hw7fQpuEr7wz
vknRWrs26m4bM/o1Y2j6hL6JCTwsSYNVx172vqZDvaDTUO3T4dYJS3Xd9Za1nPlZsqPCqIPJynSr
3trsWhMrUh40oUK2OokkEveBjoacdsDJLAWWI8e1sSoqWGKcTj0Ovgrprdp05vB1NMqaxLS6uTK7
DOFZXrpr175TpQHONCMai3wvxKGEEqFgJgtQsf1tRD0KWyxGGVKZEGIrZ5MsAqjVd6J2KGnpxSVo
ZQo8QWtPGAFyOVQ3DuW6Vsg7lnLk+NE96BM5POl1jKU4OdV6FNzhqJw9XmAs66pA9S+DB0X3uhtb
pRA2EngwjFZ70w3f8WxUr0ptTTE0Y7hoYk5aqpGkaEa4jWy7H5ZV50tqQHFxMzTMaU5SF0tCsOiU
JFQT2vGma3DCzD/xdL86wh37GUdusrMMOLkDZDq1z05gY5TdWLOGEvAXV7XHBVPk5HsV/B0j6ooz
xoZ2I03JdYG5mdJwHD0MONMqPw+Wg5NGF4j4Fad1SsfDrbjps0uP5f9QhVDwOCeWtSWObc3EAGux
XhXN8MMym6sh17AWDCGovwruWjYN22Bf19hSub5ZVLL0qtwN3G9K9wOih7YhTVxJr22r2UKcyM19
T+AwqVtlw9RrKHcJnHDHMH5lQysfCzM6xCpOK8NLwtua+AQclv5WzYlPI7/lZbK1nesuUwGB6eqh
uYHOMRyt0kDQCEidtgtbecPelkPmU+/Gs9BQFRXWvgNH+kBphdNXacZFhaY1132cNZY1rZXkC8V5
dZtEbOGdUrpnIyKLVAPB5/Zxf1XJG7945k+Oe8lR2JBO8RRYlbEY1AC/r9LVdO51zIoGJVOPI7Ms
Mhv5dMzyQjErJPseebRx/NVPGo+OngBdLUW9qayB0pxKb7fwAuS/NRnOrFSfDCN56KTB4pUSK4yA
ZjWE0mI90N/HZiYQl+G/lNK/9BXVT1zD5BYoOmg1J9lJfXC2lIUprmDGUa0XmnfalWq3Ww6knqby
Wc9gVkCk/+mj3V9AwjNuptwCtyRv0Xave78DF5Ild7nPqdyFGChrjeGfJQxnxTBeNODvB5e9smxs
IPmaWa+BuD2G7JqpII/hvWe1Z9/3zGVJJuEWXi/2CIMsa/dHWPbJVu24XBsEROvIrq+UuKlWMOvW
Efl5X1XjF6s6nIHgJFdgnzld2uInzZxbsxXqD10JKSQDxmX2Kibz60oDnnFTJPZDMKYAp30LWmE0
ZpwfJWvGLnbIqLHQsopS2bo2VgbFlO4eyCtTqPqoltmrDQLcDWt58EIsMYMBgzwVXgvvPXBPhZVe
NMtmXY96ZB0SjLKrY3YaFWvpE1txrPb2jVJPKy8vIeKiBY+hOTcjSL5dM5VL1DGky6YV+SZJSnzc
vbUKfKOlLIyFLACF2GH2iBdeHFnPrp98c4LJcJVY5Ulq3UrK3j+qzRAs8BOoO1KYcAP6+rWTpc61
mcmtZ1PBSCRhVIO/o5RNXcUYn0s3hX/BYFDTjllpLWW4HHEywQGNdyhb/TZCM7MEnN7sSgXvEREq
yZ5mFa/uadglLPaDBBMf7KMTogTqxQZ+luihsBVv0ahNsm5sFSGS61wXvTscYqE+464vVonGhGLT
VM168kKmNX3NxLcr7P5HaWqXftgArmWshpp8LGP3GhXoRWgUW2C77wkhjpdNWq9wpNnXZZQ/F1p8
DNtC2aqawDJMSPEiovu2rXGYEN8CKzobG2KytfQ2GhQik5w2XvWK84sFj35USJlZVK4x7ns4iBZz
2wV4174qJasKfD+UcPsXCw3qylDa8MFU40uKk7PvPZZNVj1uwgo7fNzYVJd0k4veaDC/EiIRoMl2
4m9kNNs/MwKjjfw51FXSNiP1krT6c4609GK7xVcYwGi4hZGuRVEPrDclHJDINHeK1h7zWBbrIETq
F2QayBJiq3QmFuSWXUpCCwjI6XdCtgYptLRKl4TEpNjpipfSaRudQxOYtL5U5zZm/E0G+CBJTl4L
cT4Ru5Vyyq3txFYzekKS8/EXtfFbMmE4WDlZwTZsEauwhh2M0OdcemeWR/XB0Qk/jvzxSg1RG1Sk
OMcn20+fS0Nq1+SQ4LwpywICQD5e8GZYi0KvvLUD19fT2wWQVRJEhuZ6aHBRx6Z3yI07q0yMs9Y0
WCp8LT+LoLtJUP4DuIaI6qGjL1BNbRKtOPiuFixth5zlWZ7pYxJZk9+abBhfwaiImiYHWPW+x+aR
Bx1AyGkxHiv91Wun079pJ+eDzTSaBjmMdNW+whP2XXPypUGD+tQ5cqc6NfHSVk4cpZYPtIDHjN8c
ruZzHJnsKvbTYi9D+QsZIkkRhF3SfKHbT7Nm0Qva1WHPmlI1jiUWy9JviNVG38/iKI8PFupRywOh
Giz8x8BRTnRp8iu//6YUCDUdipDXCKIj9PbM9/NNjNj1XKbDV3gvmBQCkZ7G1NwRkcv+bMJsGRFK
pMRpiISBnMv25r7GKdfET3VlIJV0NZxkVuFtDHQjaynZg8xtp1x0h0h6+jnyysffpYFE0fd+rBxz
ftjHJ57XkS4dn0ezcE8Z+5FFxMZ5FTPZwGB0ftDx3zEYtEf8BDdlHGtHP7KwAEfDcdBtPnDVVM6G
K0cc+uClCJS8NeTwk/11vVMG81X0GWF3BPvtZJBrC/ZER+gETzT4SGuMAxdBrvojH0mnAmutENlr
1se2xdnNdbMrujymI6bUU2vFW6miQaVrtGs9M6gL5dTgjSqBiyPLmCDStNxTAhb7suFuUPQGOoJB
PcA1w6BoxPm6zkBbAqOXW3bEEP25uJaUbRKChHGZAHK5tgi7XU1Cm7aid5OFZb7Q3B4xEj6r3l7X
uCJoROhfzfyHijXbHnJ5atiN4fMsvnLOkE+n3zZUNW7i2L1SCqo0uPJTwijU/nrAYdw0AQBZMMoL
cpaNG9NVjtQXsPhE2Tlp9A3GH31nqWQVsiUMNmOBC5ZgE7wiVF4PIlLIR0xq1vPIujY+UaNYvsKv
uL3iM2ZHj+DQppkKXJhrAtvdBoMaL9Fhyq1is84sUP0e+WWD4XGJDeWws2oLtVtFdIAyFUiSpv5R
hJ137gv/WvjdJQg997FvNCTKmaodmXeJAigwpYbsFlWEgYfM0FiSEtGxcxEKwn0nmdswW7yagCfS
hGz7JsbirgxFulb0CDzLsMCwKG6NIfqZS3qsfp3129gz2xNxvy650RDzskb7pdQqNLs6XY9tVV6k
lPXKImZm5CyFjexgULFon89RGYGXaFdKuosBG5wKWl4IITH00R/qD7ntyutgjA4W9RklkBdZWw9F
oZwtjEgbwwaq3EKvRdwxnJvINRZN6rdQ9JKLUlbq0po2JD5Euqt0bL+OZITbXSx+SNAZaeqKhWe0
4kEyJEJ8CO+7qqHx29lXZS3Kb27abQjz+y6E67Mfh9BrKuEOup+6hfQFgVRv05vWYkWCYxobNLaw
3MX7OTiFS7Eiu0Z+qe+9iqshIf6HxRgeSWjoa5vawxK1TrRCSzltGQgmqmh51uQnSLs7ix6eVJaL
tQ3DeVfBdaGWReNcVtnIGTmwW58WJZGmRQeS8NoN7Us67UW1K8FXL8YQsWOhy3vdBHji0eanYeDh
LIXfiz7r4PVETAqPNHESgbdRq7V0MLAw1I0R0r9TX9wprK+sOMZx8dThUTq0BCTdajrNkAL4TTUs
Z0uC47B5UQ1o3EHhZ6vO918NM+5oMwI/ZrkaKNmvdICtpLMld4hYWdaBm66HDsFl3QJRJG0PmAhb
vSV9FGXTJSEU+Tpe2hl5kQ4u4iHAepmDQ8ZFPG6d+kEhsmMdO6GypwWvo2Ya7UXjieYwW57r1LAP
cUOOKMh8scENR3CKb2y4ojOEklyoFb08+HmC1PK4w5DrR2p7VGMHg+QUKXntN32ArZthVg6GsWzs
oNjmXXlHsqSDCPys08LfofMmWiYzNm/1NbW+jVxW1BUwkMswsl2olIRwpcz7OhRwmn3h+AsjKeqL
Lq+ZjcKTUttPcwkmsad0+0Bou/hZzxONHi6CoHzZcLmNRk8TkcQPGO7tViEtvCL5oA+lcZ113Q8z
tY5u4sl1Hako9fHeL+3evDPrjEjx3EQ2UeKWtnL3pnOJ84qLij2r3ntUSYtfvO0bvQwfUoIbVzUl
06VuwubPCpPFUUcVRU4SjsBTv4HSAVVI0DqyW1guqU7wtoCUeBGteggHY9OPVbgtEHGvrDEbN0rg
kd5q55T/bFbWul4kt1ALH5wuvHV739j7pKCsjY4FiKV26UZ1c2J9U/Oqr+32WNBEUK+M3INhUOg/
WyQWJ410VQApzcp1UU+EasXp5lpyGcEuB9DEDEfSZwsBwe7ZJ2uE9jnTAqND41gX5nmOOopi7yIz
dePYufkii7MAo3nSU+pIaYT7xIxGqF2Vv0xVwKpNRV44YSEea+785yyG93rnNSus+uuCWlUEthHS
APwmpjcu+Isl4SmJB7Pv5a9Rz5cDOybEcUa367RXFlzhBe47db+qT866k193Ezc4yRNgaDny1Jir
eUm1eZlKrLC5dE6mr2W31G3FEuu+vWI19dBEZQi9UkE9EJrOCcHRs0Go1bH08Ui0thGuq8SDoVMn
wEDKGsWD09P6qKyT5VnLQU3RJIHT87pWpbMNLtp2/eB+oCWBVHeyuufaMiotc4WquN3VqnYak8I4
e8iie5wqxnA3JEGxN4PK30DQAjA2lR5hz4Ieba5F3FOlB0exgezzVLIZPkUWOawe/RcHzefRj4tL
HU7iRVdZCZ3uKXEq/kG6t4Ud2cf5JgG4vA3q9DaxPR3lpvEzYI+KcBj13EIq2QvMdlbJ+Yl4+v5r
HNroTrFQawH2hix27wvDvUu4EI5+7a6t2p2u6phiXJ9Q4oqD5oISrr6Iwtm6npowxq9Vh7KrgskG
eOqv0u1U7MsjE1kNjC5O1SNNlmY/jBULEiAQBxPNvxYrpxLuwEPYR/FN9SrqcpuFefzA7KydsoGE
lqrcgqOK7lSU9fjpB1o2mjGcXa1aYjCtyXlOAEbU1bidawtadcsWRdkRBB9uR2JwgK6FC9Wpwp36
ow+U4Fh2jPaxrtxlDfdEa2Je1twz2fTkZoY2kvuqPGCA+xaWrbOGDc8V5WAAlw5V3pBkK8mi1jay
fofHgRpWIPRlTCoCBZtwN0RpzhCkeTsUIsiFhpTaUkogdmdl2YrNiAVgoLxTa73fSi0gIwBwfWYP
W71Bq5c72lWaxYTITQqarqhvM2BfmZRwfdirHYvcdPYRCYIYf/PmWCrBNu+FSspV/sghwF4+sgQf
dO1aD3j7GR3KJeL2dFOSwLZsM1JZdVbEWzS61QEwC2nckDZKS5yGRHlVZGdtyXcaN3ZeZZsifMR6
3O8Cj1CEJrOIfjPDs5eRP+4nXXNKHIzEXt+mV1X86uZgph2RvgAk7KD+ViscP/65iBu5zoQebUxg
uMvMCsE+9Zg4FKnpT2ZHcThuvsZ54h2SWrnXiwa8l8+4ZQOe25YVERwg82+qvgPe2v/KaMqvu4Dd
BSWf4doioPXSx5B07OypUgsigbGMIc1TkdGEY4dGNmvOsDHEuoPduACIpcGfP2M6Ms+WG39PCTPY
586gXGj237kJrQ/KddVVL4my8MhBqao75hwXQFFqH2vyHmqihxRcmrvOvaXuHd8pBL4NTb6lZ9gt
ibXQbmURE8/oo51UE5Q4fsjZBrruZMX6hYD0/AI6Ob1K6oe3O6LjvECSDRYGwZ5lZPZR0RGsKpk0
1m9ubTZn96GQnCSa3530BrpQ1xIaISvc6rPhQkhWUKJmR0mrKN86KvLGyHJOc5yA8JX8BB3payup
5Kmaep3TsKqDFqh8XypLu9AqKlFiN+8UeQuofiNlZ9cNn29EtB0RMAhsLXsrwrFd2upA5gypEVof
9demz47T926qQCOBrWZb5jkDYAWRrGMv79dofrc5HxaRLJm2Qh1qn62xfBnTqNv0LRIOOIzWxqji
Z38aT2wbJHzZKDdQ4SP06UO/Q8eorFhG2rtuKKEXtjdzOBh9A2Vbyj6gzUHbsaiZ9qWLZs8o3vLf
UCq2ELCAgRUtkwPFLmeh4L9YZE3MsrTOj6SVUnxiHobrgSbLztaRVx9LsyVao0A213X4zXhPaBKb
buu0FOT8XnskYZnmiPxOATPeDQYxKZ4kUFwrKhvCInJ+XTT6qZDasVDH6MI+uWArEAJECSD0wNLI
MYv6FFwbU7unoD9FzlJj3Zm2HO6NyIhufIYsfxgQtdjDnaxJZCvU0EFXpi27YlqehRoJfeJEcQGj
UaTQIskHZ+VVLbocLDSDFoh7W+edIuFNDYhGqU6ZVzrFT0uPjb3CuvgqkwXR0sYqVkLrm45H0bYA
gbV6w8DUOkfyl13wd2q7U/ncFIKjq2KwWPxp8aqKwmoncpv6XUqQKHuU2A5MNNKTfTKkREgT65D7
ZXTdUc9YWj2l3rqJmkOB3IKepnVVOKQ8jGy4TpUlvnrWt963mkc+rIdQOpJ+RSUXpt6iLrB69p1q
YGwCQzx0ev5qiFJeec5WpG7N/pkNUOG5rD+s9HYMMCT3FVGRbfEsbGUt0/AuFTJbK63VXI95ujfK
CNZXQKbq1JmLEy51YMfOrtEGPj0RgrMphXYljOhoD/etgQB9yBOXATIZLnnQI9Cy5DPh6bxJ11uJ
XN8p7JROifGqIMfd+i3g0yEvmTZbe0UH018OiUVIag5dQ9Fi7zGdkJcB7pFMa2gTl6Nch1VINcRH
wZyMhg8bSi+2GbQQt5HHdujk9b2PWOloGuQcRY8sncoVYuaICbkCBGSNO8fTaZUolr4XWfqAVLo/
ujBsjgOdor429UMr4/JcIVjZus74aoOcOapCT4/zdwAis6OMtUe/BDX6hn4w/gGB6EcdZyhIhzZK
6jNJ0mtC6sJtY6ITgPwwLIVANuaEPsrpNr+V2IfoJPMxZ12ALDFyJwYsoTdqPGr3ZGpWy5KwkGXl
g9nrp+jHivb9bC/LaK/ejdF3hFiX0vCs55r9SuBqz0Vvt7d6AhDTlsAZG1mQAqTYRz2eTAUhxcA6
H8+ia+SNHn1DlmjewcXeGgMp7aHaAt455kXdrrRcQAlqfuVh+hSw8t/SfqCqi3qdSXm0N8R4EhsW
sf5Kw0Po90+GSmIR4NN+BdqfTWQavcz6iN4n58uTYXkeDekvUEqjLpcA00sHdpETdPeBG4mTEjBS
UoZ6aae4eLR6C9QUBBfB9DFNLuNKtSa9SnPsDOMx1fpb5Hnuyo/y76Rnp0DtlNUgTG3iyZ0NcKar
usG96xotwOOBjaHTHSvaRUdwfqeCYNOVLLDxGjmrbr1psWu4OZF8+oOP7/3AMslaNXS5qZ4yOzT2
uHiTyFbiKgS8uQmnfEDolsUUJg2Gp00BseOjW6PvdjZ1SvUklLpCwGtAL7m4bxOnXPsOo0SmehjP
6U5BeyJzMW5Tf1H3FMwrV6OsKBsPW3ocresUunAb5+ZNGFoJ+lRzH53RQHoPeg3f02S0X7oWihRg
wtRGs4EY7rTcqYRPK4p1ppTFsl8o67BWxYOTkMddooti3txOaOKU/FFU7w4pPRE13dE0mQeGfIew
Su4kEoQsoPBcdjtdqupOSV8xuuQk/YSXgILsAmdJvatra11bchu3kf1dksJcreUo29tcVBcnkMTU
mAphaS31T8ASUC3jTl8FsUtKI/PPpSTRNTKwLaf5U0pJbYGdyGZ8KYqFKOxmIz12eTaiicHNyvXO
TRp8LxYI2N53exR9aXLus/Z7H2nUJb14rw/2AxGvxaYEzglWOsItDvxq3RQmBVXalaykyX51XO3M
BuWm8rQKJkr17Ovqlcjr9LoxxUYPpX+uHe16aAMC5MmnWjEQDofAx1CvZir9MPpP7P8mzaO8Ugwb
HvNY385+gsbQ7pFo5vumYV1kGNEdKXDdbsysx8aY+FeFPeBSUX6YkpkiDeJyrQwugfWexKZH12lp
JZp+yprmxa/K5hh2wyQgNd+Mz//fEFF+v5HVS/OyzhrcLTftz2q4/Vm3VBH/gQyZHr3Ow6y5z//v
nvTff9H/+jn/5TfGyne2ws30H/jhv8JSiB78w6z5z39p/n//229IXnhb7Q8yZXT3C1Yt08Ko4s5f
AFaSHFXX28OKC08Fj7pK9MTb4/hkQbr8cYj+00H47+/v7Wj+9+f8yzv4j+E38CGhh/wLZmb+l/73
g/DXr3g/CIb2BUq0ZhL1wQKcL7g1fx4EmzQbQBJvoJnP9e6FbU3BLR99+5ZwSNmBSzJ/cTz/5e1z
eADpqNhD3h7Ho/65jsJkKf3gQdD5jDmUJJ65b+cAv/DPg+BYX3A467rgUnj7+nQHwTWwZn/oTNCN
L5TvCchAdDB//TUaaJr2hYMEWcMkJOztQvlcZ4IAWfLRU8FQvxCCZrm0WN++/h4O7C9QOxB3oYCd
v97Gn880JlpTat7HTgXni+viaVYN8W8PgqZOOC0yVqzPNxq45t/gsf/TGYELgcHQAXj4e8j7a0h0
BaFopDGZ5u+T5O3K+0SngMk//tFTwP4iMJcRZ/R7SPzrOiCV5oulkW7iqr+Hi882JAoyJGEbffRC
0C3cn6rBLDN98Qv/nBimU4FoOiBlv6fPT7dCchz9w9cDy0AVUJHQf18PnFt/HgTb/GJYjmXo5KXO
X5/ueoAiCP7jo2cCZ7pt2+bvJcBfs6Nts1ZmJQVC6ZMeBEES44dnR/GFax4Wo8Vn/C/nAGsDlQU0
q+i3t//ppkUNltlHhwPhfDFdk2FF/+sScBgHHEA45Ba+jROfbl4UDNgfXRYYTIy2YQNE+r0f/Gti
dEy2SqprT/DJ+evTjYbo9dWP7pjYLFigO7nS//1I4OhfDGPKKiVdc/76dOcCFnXtwyOB8QUqlQrV
8t+fC5pmfLFMxFOsIT/bykC3COn54HxgCJbIrgVn9n3A+3NA1FT7CyOFMTGx3i6Gz3YUAMtN+bYf
mhXZLWmcAQT9vu+G/jwKjvuFPzMtj96XDvzBT7RU5t9zPjotUEebRjyWwm+f9LT4/pejYH1hV00N
xf1dYnobgj7VUXCd/wdXBAg4y7QJwPzHuPfnUXB1qo0qGFT19+OfbnbAdCM+XEUxKRUxMbAifjsZ
/p4jrS+6obO1+kep6dONjkB+xYe3DA7rIYMJkjLJ/PXX7tF1mD2oLVN9fjtKbyffZ7oimOM/vGdg
ChCoif+HuTPYiR2GoegfRW2cpA0L/gWhERskJFZ8PsdNWjphBjHyxn1LngRJ7evra9fGFgZAyAAC
V5NSacf3BwgVKmsMDjKFqoMXKVxeH7/OCCzMaI9rB0yHx0fvNR4/ZTxdBdOTjZ/xsNQQ8TWdm+nU
CHhBxaojaXklQjfpSWlIAN6db4EaEzaiVNqrmBYZe2eNjYKgqlCQB2awlMBYPGR3RmVuj7tcQfgI
3+oJIqEy9jORgzYbGPBgVc2ddIkKQ7sFd8yA7+zNWmLSyM/OCNktfYyJKcw0p6BSuKMEUVjvYoRD
VHUMQCe/diAYjIDenTBPdGNhB9uvckQGkJJV+TWlSlpjZFHZcmRCAxSQKlFYA2xir7m4cwLhr7Mm
jAAhddaMgnRHPJmoKvDFVaW5dXtcAqL1FhDSkhD6M/0L20N8OQdFzh4iH2LWudf3XfnCsppJAWI5
SjEram6nivOEMzBGl3G17qhhTLlY06NEQJSVmglKVHuG9x8nxCPiYa/deHr9BChzjlwDXUcJ8+5q
+RAJdfFTyVlUat9AwF9AUJnbGBAwgrJiS2z8OaDuDAKLNiZRdUNVaj/3SAtm8y2gIIL2Net6OX04
5dUtICMTM+PUqWH1BwhCFme1BdRkqdAszTSujp8DUZcMBLDcI4UvARVt99eqt0c7LtISEmDHnMYe
DwYjoGwDHhaBNbjjA5FAbn39QjsNq+lYStMFkdEKkNHZ5aIr7Q4n8WUF3IJupzExZLWCVAT+39tR
B4asrAjBjPxox4LtF3oKjgnWZr0FDklvEalil06HPIlSM61neJ3nW6jNTV+/nt4uH3+0Jt/tylWP
WFksU3psHLtyK9IqySJzUDqDbpTUkS0IYGYmSjMGL2uCCTa/H4gS4pnQlYrK3rOplph4uoVEidTo
EZTXJApbmKafYsE5Rm6NqYzJj7H4y5kRDqzKAdniRNsR/wYooDW9cL3sIu2A2ezN0+vPYu5QF1wd
tYBpQreTxQVJocKTUZcOJ/EVHIUxfObgCA/mLXOfe5H5migiH1FpImNi4dX2PECU/mEwfPqi/+v1
/fLy+fwNAAD//w==</cx:binary>
              </cx:geoCache>
            </cx:geography>
          </cx:layoutPr>
          <cx:valueColors>
            <cx:minColor>
              <a:schemeClr val="accent6">
                <a:lumMod val="20000"/>
                <a:lumOff val="80000"/>
              </a:schemeClr>
            </cx:minColor>
            <cx:maxColor>
              <a:schemeClr val="accent6"/>
            </cx:maxColor>
          </cx:valueColors>
        </cx:series>
      </cx:plotAreaRegion>
    </cx:plotArea>
    <cx:legend pos="r" align="min" overlay="0">
      <cx:spPr>
        <a:effectLst>
          <a:outerShdw blurRad="50800" dist="50800" dir="5400000" sx="3000" sy="3000" algn="ctr" rotWithShape="0">
            <a:srgbClr val="000000">
              <a:alpha val="43137"/>
            </a:srgbClr>
          </a:outerShdw>
        </a:effectLst>
      </cx:spPr>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legend>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_xlchart.v5.13</cx:f>
        <cx:nf>_xlchart.v5.12</cx:nf>
      </cx:strDim>
      <cx:numDim type="colorVal">
        <cx:f>_xlchart.v5.15</cx:f>
        <cx:nf>_xlchart.v5.14</cx:nf>
      </cx:numDim>
    </cx:data>
  </cx:chartData>
  <cx:chart>
    <cx:plotArea>
      <cx:plotAreaRegion>
        <cx:series layoutId="regionMap" uniqueId="{8B40A430-B432-46B7-88AD-95089B4E2377}">
          <cx:tx>
            <cx:txData>
              <cx:f>_xlchart.v5.14</cx:f>
              <cx:v>Profit</cx:v>
            </cx:txData>
          </cx:tx>
          <cx:dataId val="0"/>
          <cx:layoutPr>
            <cx:regionLabelLayout val="bestFitOnly"/>
            <cx:geography viewedRegionType="dataOnly" cultureLanguage="en-US" cultureRegion="NG" attribution="Powered by Bing">
              <cx:geoCache provider="{E9337A44-BEBE-4D9F-B70C-5C5E7DAFC167}">
                <cx:binary>1H1rc9u4su1fSeXzpYcgQADctWdXDUi9ZdnxI07yhaXYDgm+CfD9629LshOHo+z43PGpW9LMaCxT
kJpY6O7VCw//+777133yuFXvujTJ9L/uuz/fh1VV/OuPP/R9+Jhu9Vkq71Wu82/V2X2e/pF/+ybv
H/94UNtWZsEflonIH/fhVlWP3fv//Bs+LXjM1/n9tpJ59qF+VP3Vo66TSv+Xa0cvvds+pDLzpK6U
vK/Qn+83j+2788dO3ufv3z1mlaz6m754/PP9T+97/+6P8af97ZvfJWBcVT9AW0zOiIUwQ4Sa+wd+
/y7Js+DpsoFMeoZMjh2To+dv3WxTaPk6a/a2bB8e1KPWcEP7///c9ifr4dL5+3f3eZ1Vu34LoAv/
fH+byerx4d11ta0e9ft3Uufu4Q1uvruF2+v9Pf/xc8//59+jX0AvjH7zApxxl/3u0t+wWee11HKb
bZ876Q2gMc8cjkyT2yNMHHTGHcQti5vO/kGev/SAzKtsOQ7Mi6YjXNZ/nSQufyXbr9v0LVGxzhil
xKKmc9RhOD3jxMTYMq0DOM7P4LzCoOPQfG84Auav9WkCo+SQv6m7kDPLweAUiBw6no0iGUJnAJzt
UPsQ6kbx7K/fG/QLYJ4bjoH5cpLAXD5mme6TZpvJN3QbYkLMotThB6cxTej9l3mGsTOOOXcYe4pp
/Ge3ea1VxyH6ufUIp8u/ThInN8+yx/tK3tfVc1f985xD0JnNbGRjbB+AGsME0Q9z8DHLfv7SQ855
pTXH4fmp8Qgd9+Yk0flLxdtMb4GuvCFT4w74D0b2Ib6Bh7z0IMc6I9hBtm0/+dgIoddYdByeHy1H
2Px1dZLYXITyDRk0RDYCvY6Jw44TAnAZ08E2t9BRQvA7a45jcmg1wuNifpJ4PJc47/Jv79w8qdOv
b5l5MD9zTMIYs58I2YgXQOYxEbU4Z09+NfKb/6l1x/E6/ikj/Dz3JPFzt4n8lqs35QuYnVk2AcKA
nmj2KBEh5JxRxCwG2B7c6jnSPuWjV9l0HKuX9zNCyD1NrnChHoM8e+6hN6AJ+MzBnHKK6feY9jIX
Ics8gzyEEAbYDgnwAMvvDTkOyXO7ERwXp5mAIMjlavvwhkloF+QcbtsmsY7yNmTaZzZhHFPQEl4C
8hpTjkPyo+UIFPfiJKOY95hs2616fO6ff+4l2DkD9YZRCz9lFpACXnoJs88I+BDBCIjd7jHOPK+w
6Dg2P+5lhI03OUlspuAv8mH7dtBY/Mx2bBtZeIQJBxbNGSYWx9/Z3Et/eYUlxyH53nCEyPQ05ZvZ
Y66CN6Vp1hklUFlydpymcXxGCMGMmE/lzSiQvcKg48B8bzgCZnaaqX6Tqyp8523jvHpDfyEMep9i
mATAh1A1chuQqSGW7eS340XOa606DtHPrUc4bbyTDGnneVa96XQBQASys40ccJH9AxzkZbZBJjBm
AiGP4tF8wStMOY7L94YjSM5PU7NZPGzDN+RkhJxh7pjMIk8+MRJsECJn1HYwA9L2nNkOLPm3hhyH
46nZCIzFafrH3aOu3n2UkGTetq7k4ASWzUDBPASykRrATSgrMYP5Tghpu8cozbzarOMQjZqPoLr7
eJqhbCuzN6TNxD7DUPkT+5k2jyCizpmFKCIme6r8x+Hsd+Ych+b80GwEyflpEuYVcNb6Pu6f48ob
FDPszLYYtqBi+TmvcPvM4jBtA/zg4FEjOF5jynFEfrQcgbL6fJJ+skgSmeVSvx0ooD0jSC8ECv9D
34+xcc4QAZXG5j8q0JfVzGssOo7Nj5YjbBanWc/cSX2fZ1q+pUgG6R3Yso1hqcDhMXIcB+bSLKhC
neOl5qtMOo7Oi6YjeO4Wp+k62cMbL65xzkBadkA+fsJmVNDAMg6Y5eQmdZ4mQkdRbfF7g45D873h
CJjF5jSBydu3LDOtM8jq1GbkeA3j4LMdHBSZT9fpcyx9Is6/seYXkOxbjfE4zfJ/9dazzhz0MAKa
DGT4/QP9HMQcDkWOCY7ygqy9zDC/t+c4Js/tRqisrk/SS65CWKn4bqGTbfbwPGL/OSWDxRowbwkZ
5Ek+dkbZn8FiDsQhhsGip/1jVMu81qrjCP3ceoTT1WmmmfOt6t8Wo93EzI4326P8wiisCoAaFDtP
RcwIm9dYchyXHy1HmJx7J+k75xLWOem3VTMpVJgOguUyT1ryOKiRM+TABADImc/eesgvr7LlF7D8
uI0xLqeZ+c+3Wm/vw1o/VtVbljTWGUzrY9umMBv2Ur+EaEZNyP6gcR6iGUS7l5nm1fb8Ap+fb2eM
0WmygXOp9e7fopDPnfXP0w6GBU0WzGt+rylHoY2DzmxTC1TNp7noEUl7pVG/gOnlHY1BOk1ycC7v
Qxls37by5IwwB1TO767y0pVAsmHYhOJnVwLtHn9D6PcW/Qqe55ZjbE6DEPz3nSeHcHPwoJ/e+T/d
dONAGYNtSkFn3j9GCqcDCwcQ5B/rF/iMNsT82qzjII2a/3Qnp7Hb5uaxe9OltQgmLzEnsGDpeJHj
nGHY0QE10NOkwSj1/Nac4zg8NRt5ys2nE6VpWue1ess8A6UlZbCamTyhAmTsZRTbLXhmDFY0Pdc/
f4tiv7foODC7DHW4lxE256e5tGnz+FVtdbx9Ow6w2ydgMZgoY0/bBsfYOGewdW3nLscXo7/GouPY
/Gg5wmZzmjM1m8dm+5Yrm2DRGWQWAuXNk6o8qm0QokDPbLxb/fQs6Lyk0b+351e4HO5jjMrHk4xm
13kNq2jcrcphyuYN/QbDwlkTan7rOdNA2f8ypsH0M3dgiROC9c37xyimvd6u4yiN24/QunZPEq3d
VuT5Ni10KN9y/SbBZ5TbFMHmjQMtGIG109cgAFowh3C4PlILXm3WcaxGzUdQbeYnCdVFnMAimzfd
kAsrmzmG2ecnkMY7Cx2YuIYN7KbJoN7ZP57T4NOS9FdYdBygH/cywuZidZLY7Abc8lHpx/65h/65
WLCboYbFNDALepzEMZgkBSUBDlF4Amc0z/Y6m47j87LtCKHN8iQR+vioUlg3+IbwEJhwsy34Zxzb
YDkutahD4eiH/QPUuJc04RWWHAfle8MRIh9vThKR3Rj7nKv4uXfewGMs2FvjWLApYKQKwHYBUNVM
wmGN5/4B119C8hpTjmPyo+UIlM3nkwTlrs/h5JTguXveBhNQySz6i723UOrAfidECOSgAzbP333I
Ma8w6Dgy3xuOgLk7TWAOC7n/F2g1cAAMK2ltUDWfXeMlrWawDorbBDGYqN4/xkxtv2j+NXYdh2l8
XyO0NqdJq++2QKizoHrTnYOwkQC2BTIM6zefkXiJ1GHnIIhxsDVn5EOvsuY4Pi/vZITN3WnO7Pwv
rIyGEAYT0uau/tw/xowAVk47UO1A7Xq4DsLCy/TzGouOo/Oj5Qibj6eJzaHIfvMtOHBSF4Zlz1By
Ho1xgMqZhWE3NKIjDv1ae46j83PrEULX3kkShBs44wYOJHt8fB7C/5wiYBvOfQK9E9ZHH+CBOYKX
gQ0WFGKCYU/7L8SCV5l0HKEXTUfw3Jzm0oLbahu+ITKgiFqYQeZ/Wjgw4tWgte1qUMuy6Eht+50d
x+E4tBohcfv/qbz59ZF3308F9LbVdrI/TvDFqXf//er+xuGYw1HTp3xw1JkOqWLx8Od7iF/gG99P
Kdx9xk+J5KfTgMbNHre6+vO9AdIbg71ViMJSEYp35xG9f9fCjqHdJQzLE2xYrQiQA+NzqPP+Xbbj
d3++J7C8FGg6ZrAFzoKpIwKBUu+UXri0O2wPjgbjsPKEIQvO1/t+luNlnvRwesL3Hnl6/S6r08tc
ZpX+8z2cHfL+XXF43+4W7d0eYijiTAvmFBkUBZYJ1++3V0Cn4O3o/9hWD7V1Lpu5Ssx5WPmBWwfl
mkgm3XDIHNeuqk+V8S1W+IqbTSSKfKgmWd05bhxRLTKeECENzd2GZ3dFTi7Mit/whsfLICv8VVN+
6+pk3XCiBTPoRuZJK0y5SEwjEyxqHLevSSecwIGXjd+JJCezrOfSzaivRDbcSqeORI+GDQqND4Vj
SLfAbKu7+JY51ocEZheEGbTnxFCpYJfmxPbbyrOKQKCSdSJAYKRK03XbTn2MthHKCrfPY8/sbn0+
RK4lyQenv2oS50a1tmcM2Y0awm+hohtqR1/r1rnQNDxvlb/uqmwZm2oTo6FxiyodRF1T0y0a9WkI
i5vQz68av/ysEzXrzW6izar2Up99JDi8rFn8rVFgPLWLT0kOx5QEFRZdDt0MVOYDLeyVstHayqCf
4gBsDpj6RPJJIcMpTq2Z7+tJ1GabylETOOdzBkXEpnGiT0njzwLUWm48aNMLsgdcRhOl+EKa0G2+
ziOBoUnk24VoHH8SVCkWLIknmPbnVmx0glJAlcRzToiIw7R0zRJsSJoCCzNK5ibJvMBqRRdSPilM
viAd/eKz6t5X0E42QyGSyHDzNl3JLLXd0Le0oPuRYuhS0OELooMXEVVM4zAxRdwFC1pS6TYx+TCw
ZAA4rfnugyPic7FH29fGAynugh76oUhwNSk7fhfVVi901HEvyJMPOiiXdtk1bhq5kraDiIvMXtht
6bVNJzTRqZC63dSZUwo8ZJO6VNrDBQXgh+A21k4nfFZzz8mzbxoPziSJsnkug41kMHTgv1nFtS1q
ppFb5exOVbxZOUlw7ycGEpVybiKm4EzU4DzAudBJ57KwboU2o8gN02iYkopzgVh/aTTo3lL3KJbG
laV9DyVOKIK6MD0ceqVDfdf2l2Qw46liTM6dbtlyhQXWYGtrs0Xjs0XYZO7eWXzH6VwzbCZDiYg7
mN8K1pge6vGHtAGfUaZzU3bBnRySTSwBXwQdZNofGqks10LBh7LK5DTu/cQjqRZRmcFtFtMgIqHb
+0W3sJL7rvHdosgaj2bWlVNVSgRXZltXLqzT2Vh52rq8TESdOI9+NQllelVYeIKyfpYQ8xv1aScG
a+d4ZbxIwi4QqW1vuj7+1jkxFnAqIhfKyu/sdh4mufBJDJ5g3iGaL2GMdqJBRuYRtSYtDBHW5IWb
poBVkKlcDG3wCeWae1VOGxim2nGVVp/aiCJhLNKAZ6JJwMUMcDqXm7OySNc+huEg8Q1zVCSaIp4H
aFgO8de4DKYxT12rhL6uwQoTBd+IQl7dTskgb+TQTVGMLnkYFi5n4DSqKToRpkrEebooSWfAC39V
YRZPkhCuUx59xYhpAbGRi7b0P2Uq7Oc1QAhLoG4shQ2Xk3oCVzJRONIRsuxiL6EQT3HmSzcI21LY
bTJxmP7EYvheykosINbOQt2vOUTPmLLIbYvLrIAIlGqOpmXaKlHE6VcDApkbVeUiLSCwZCx13Dx0
E0vbkyIoTWGZWBRmSKcqQVc1x4kbBWU9T3VUuFbRRqJVfeM61s5n66IUvWSbLoJgmSu1tXLnm9Ul
sWvoxNNh2Xl+2Ys8LvxZTowV10Y3qwJ8GYfDUoXYmuASbsgJP2oN4ShmueX2LV7LNsrgfnLtlboO
hVORqYpkBskgPsfQEcJO+Xngr0xZSeFIfG2QatJVBnH5QARBce6ZUfwN56nvhkaWT5vQ3rQGINgQ
W7tZQGvRZBkTYc9vzdqe5xyFLrJFeW6mqhV5HeXCTGvtOSyH8Ja2tmBBPQlCM5u1fkXcLm4mDcpM
r4l57rbEuUTYmhJ8YaQAheFna6vw72OLuQFCsRcW0UOdJde4BbRi+1NbtakYWDxM80I5s7Ivvhax
Cfes7ZsGkq9LcQiul/BeGFbgYgLDZRdLAm196FUceYFTXbEkvDZV/dDV3a2iiSV4VUGwoMElix/2
o7xz5lUchiJSjajorCVtCKOhl6Jg+YXEcsrTFsJtRtSixLwT+4RlhwDJYIChuaF9t9FlJnwHN25k
y6+4KS66vtqyOvsWknQWDfXnvIRhgFDyYBrgiymuHDew0lkKu5YnsiELX5uNyx3DFokZrsrIKVed
9md2Z89KiPa9Xy+MQPbCt+hmaNl525quH5kQgf3GcsvQn9TSngA5gjw1mI8mrT7yIZAiTPoPA057
MWTlZ1kPTBQBJCMDxRDKO2QKRsGXh0YpSE7JxtAO3FfGgV9E6dZs4ztVmEs0ZEJ2kCdjcDbTfLRJ
GLnc775UvhWImCSBS4MtHOTRuE2xttvPYZUnnlK2Fj4qB6G6ynRbCsHGienCqaE1q6psinQ2D1Jp
eqrVrpEEEKQCVE3qAoJPy4wb3QwQKniAhV9bH5pauWXdddNhFyBpR0PRaMjEJjYTN2lWZeeLMogG
4TdwE22NICaHbTDrCRMJ2mAGuCZmNU1ZgsU+HYLzYJED40h27CuShegMNGskBEQjMG6GvvrUxUO8
7PKauJmCYGuTD6YRexKZ4dSpIVOG+Nyu8h1/A9pg2MW10cK9hM451siH6JaYXlia2VqjSZAb4WZH
XWRhnTOtDcEstOkH89N+5Dg4z2EEKJcb/TLMDDphnZGLGlLclGQ0nsQDUUIZ+qJt/DsZpfOE2KUI
Ng7DMQwkkrl2xyqvC/1La2hDr4oY4G/6IkJFOMmrXijY0c1bVC6lTYtpafrbqrbtSdOEk7D2I8FE
XrKPaQ5UKTaAZtF4aju+YHkVCVo00bRC5Aq6PJtDUVWtKqt7eir7vFqpttHC7lUGlGlCu8ZZYqRn
vCrQHBj457CkkCWCytM63ZPjdqmUgyZtntwlZueFht592pUdsm3A7GjKi8JKha8GtAw0PB1em3pI
vKyJqLCKwV+GeXIRRaTzamxec17rZdFjvURZqpc5m1Y8iCayRo1oiaqXdm3Wy0JG9XL/cv9U7y74
0z7Q9ZKSry2KqyUzmF7Ssspd2reDW0srXMUpvyC0t6exptXS4coRKkLUNbBeOZbiU6OaUt5a84HJ
SafJBqUhmpmS2iKM/dAjpIyQG8W1M0utbKZJhROR7WzJoB+XcEz9ra2cZFruL5QxDLlKKgOYd1At
hwoFy76eyLLZ4RkE4En+sJDaEbxW8SrMNn1cmZPMCixBexSsGa3WRR3Wrkr8Eki7DtZ+layN3DJn
OMR0yZOaLh2CJyEl3ZwalVBZdu3bj7TL/Gs9YCBgTnOf56pZh8xs1sOHJKSbosSxwAm3l/AttzT8
UvCALrFvCxk0ySKpomRSKhgwXJvdsmp8A7n7H2NmAcWhybf9K1kkMTB+Ngg0RNdRSttlhFS33P+U
MGFnLFgxyopVlMt62lnsc2YMtVfCYHWHmn5iJtXTHA65X7ZhjJcU1t+k4sdrqwusCc3Ch7TqraUp
O5aKw48kJm7PYuCOPnyPoQpriQyfpiIJnVXaaukBzYkh3vFhlqfWuswbY6UiUiwDO3P3r6xWQjnl
BDRzO94UXsMTY7V/0rs3H162xUcsfX9K84pNoFCRIk+rdlU5FZpYbZEIk9FmlZoN1IYMSECcyXZN
/ZCJnZ4kehVs0sG0V3CMmL0q04wefvKJYh6pDCz2v9u/pS79ZaaHJaIRmex/A0eU2CuaZeC8qujc
WpvnCNvnfhs1jwUYW3Sm+hwrP/O4bdJN6/spVDR1s2rLlp73hrGOBmDhA2mvZaWNTZXaq6y1OlHi
NlmVrEY3hs4cz8ppMNu/tIdwg9OwmLAWuFnRmtZNIiO01kMXirZJcrdHaTFNHB54lcTtl2IIZqxj
8YfYtmJXxd3ntGbpx6J27EmSAUGIMxvoOQ1dXENvh4yC2PJdXzhSrqNdNT6q1ncLgDGsyDZBv8Og
Jrys1hPHsAaSq3pepTqbWf5kV6vKuOcezvhNrYDVYBPKkqbPBZGQvf5fvp/A5JRFuQlL80dqgdMT
q3eqop5r1t3aQ7lRDMgkFIJYxg9A9i2tI1HTcOmjYfbfvxukl7/fOqNwAiocU2PCcs2fbx3Iv0Hk
kNXzpIc6cVcw6tq56ZIeiYD07kDMuRnqAGa4oMef1KanLj8oJvd50SsZhE9/AOP7y//c5Cn8u2/z
45e7v5/x4xVsjTj84Y3/+i44wWs3zarHb9pZ8/2zwJgn63aC008v/iZ+/ULeOvwdj19cfJ32heE0
ABCdvg/Ov4lfP+ZCfihfT42epS84bwMWO2EKvs/3R3F/l77gjDTKoOqBo4jh9E04VwDAfpK+YFko
nBKxX0kNoxymcEAVe5K+MIXJUxj9EGWeVdDne/wJSND7nl6/lL5gC+PfhhR8P6wMhs8EM0yTww2/
9Cbe0DzP+wDNq6H8ACe8lqCDZNGEre1KAjEPosx16mzGynKWDGxVtW5MGjSjqU0SkWK/WvZRC4kZ
6u+FxTZ5E3jI6to56lSxhAognjexNYGTl5plWhi3WslJ3xi3A6qVsOvac0AJSDBoB7XZQyHYeD7q
rpjMQR7gy9LU19S6HbhuhM5SECXy8wTResLCTfxtGNRd4XeffFaYUzhtOxF90H1p9aX8CBwWCdWu
Btns+FrxJdLB107W5TINgcIX9EpadM21Rh6cyDFpjEX/TWrlEUb9aaCzOBGMNf0cdE1XQqmzbM0g
B+qfBcLP6EWeMWupc4LnnNVebPs0ESSEchgO+FgMsPxNUCZB4SiG3nP6wTOy7BsDEcKFfHBRKqcW
0NOt19flNuoSXzRxdKXMj4nzAPvpbrBsziPp3HawWEukO5aR7LgLwHcl/UZNA2wBF9w9pbZIjQiq
OLtLJyotgkleB7WAPMOh8h0MqHiz3nStOJTCMH3idQ6QJRYCyc/Ip8hog+kQyVk1+MSNJdhvYUwn
Cg56uvXD8lNuezVJslXPNEgXrFgXkq6SEm47rWtjCXRV2DmRl1atFSg4Wb5qbKMWKGyCaeYEc9wH
8iI1q4eibepZ2EWDF0rf+diTHn3sB7QoeuRZpRkKq03RvG99KJSHIPVITNGcRx8wsA+ROu205CG5
aHrlL7hMtItVXU1j57Jvw2ZZA5UTAx6IV2S3Rb9jeUGnXRoiMIUEq0Z2FnJLp4WChqOF6gxo1ySz
3PFI2DcwaNCX2q9BiFFxu0y19dGWWTilIK4sZaecRUfnkgH8PDEDL+VQmkTJo906Ny0wxTbIHwZu
fA0HP5+2VtxOTL+HkoNMoqTIlxqU1szGs4xna4VatbQQ1Owy5EtumUIO2vZSuC0o2eOrHObigWo3
VBhp2npwwJ9rtiRfdD3QWAWCZAO6hZvT9LoYImBRqP/adVY7iaxILYEFrAPaxDO2czW7I62XWVG1
43zZcv+k0q72BgOKRCvLiqUR9JYXlCgHvQm4c7V7IrUh0jay5w5Ks2WXfJbK+UxMkJCUbYjKESSt
7mPOZ0EFhWikMigLQF33UtWBDK7MYWLZybd0x473Q1YCfYXwIqGj84eEpXcqNf2pn0yCutSTrrQj
EeXMXLTAQ+mevO+efCNZyH5oZ7buy6UGmrWMhTHg0O1SP/dAQrfdKDQMETe8mzsF8/CuY0CeOI9S
dRtH1TxSXeKasQ2CcUOHpZ9F5tJPg3zSZioRoHHqVW7qDwpqpdkQ0Q2nEZ1Wsb0pS9uYUSfxjCK6
ZKWKhbZD7bYgxlRB0C5bnLdLi8hJUiXDAkrIaRWY1aKn9UUI1b9bwJQ8aGxAnvo2NSdJqyZKG/mc
1YZyqSal2+wKl6jheKoa86IsQXaSNEAuq8P5wU5pX0OKbqdNXg9uZpJc4LyZ+WVnTMI23PJQ11MN
b0KsKZYqjft5K0t3eDBjEE6t3ZMPBThvr+K2qqCiBtULVW5WDnoJSsOmCBh0LZDgOI/SRZdgV3es
n6PdQCkNlIBer3sg+cXSaRWQPcOCWYts26Y4ndY9ugxaqLhrCAWuyvTXnllyWuSs93Rt2TCWyg82
gkhjMECplDFbQp2bu5YV9VcJ52taD6Fnp8YwqxZ5QNXl7nTXDTeByCdsWKEISHdHprxTbDkUwY0K
u2yWOHkj/LZlEBG4F7U9WpaEzGioAQw7frD6NphQGmSe3fb5qtKJ9EpqTsM+XuwTUafIuQ6iwuuD
rF13XXydxb4/8zXwWBD3NiCp5FfKcWAeQamPvcohbpX68/5VEOpoyrAcPFzdtZmFzi0EdeJgSxA2
EiOY5SCSzus6CNzMD6DXfRqCiGUaHmjPZI1K67FqwmWqcvUh5uuWEBD+eTVsrTDfhCouRJrCBA50
tgZJ0cF30LVQHvbVqjeLbp2lldtZcXVehxJPs8GqhXKKAqYcsISZCx9B6UjaqHQDx/F4bxUzHjUw
jRFXMOo6P/AyYrRTMzH8ucYpdYecsiUMfD11QKkXesiDyyD8SvzBXuUlSaa9KtAk7OpLNQwcQn4p
Ydj1vbDBp87zLvha+BF3SRe38xjxhW3nbGk5Bl3SUK4VcfiMqTb3si6+0xUx17af21ODZngNgkQj
6kHHHudEekZukImf+FTooNITS0cfaZ8EIsK6A9nfr5eQ00svDRO+dMrwjtpptg5qKHkLCbp7XLR0
3vXcWlZ5xQUoF9W13XvET/SFnxUXoZPnixpqiFlcWY0LuixyfSSLZZo8ZBiySOUApmXMV60k9QKl
zo1skTlvgZFBnKjz1cCRPU+MJhcoC5JzEz7L21+ALswmrKhnEJTaUMj4MpTWJQiGzXWGMzrLdXBV
G34lZFT1G+pk2Xmh4JU0o6ukNuXUN0HwDPDCMPBHv4r9L9q2Wlc2cXGukNs0UXzdYKgMGWmWvIMC
GnWoWnImq62CWQazNZbhoNMJ1ok/iwiPQZxM6lnXl/7UVNGqaoghIQ7R7qrFesGYcRm1ufOBtByL
qinVCtQPHERu3ehAdAzred4DqkOtgMYhZ97y6ibndTpp0riGYZVsjdq5wgZNL2Kq3NpuynXAWb/O
inUN25uEtH1rWbPunFUN9ULlkGkekIuB6XYq44u6w8GCkyaYqAbeNFDgZYXffq4HHlyiKptlVulM
7Iq7WQFD1m/wNUC0HEK6BnZaXRl9MUwpMj41Mk095GTpbRqQ8ySKZkEcqbXfxqELWWhYmeo6HJTh
hlabbIgfml6fonxlaXINNXMgZKqMi9Dsw3ODQmjlX/osCC6BRJhuHPvdvCbhLIqiHmYUglwUBqtv
GyJTt1ZRvkRa1rc1j22ImaAcDgPIpAS8red5eZuiT0ON1DxoAZ6ciDRU7Bzlti0M3gMcFgPBK8ER
nUf2cF1JidZVLONZZebWnbRmHNd05VRD5iLW2euikivDsSD51lW6jqLh3M8aY1loq3Cb0Bmm9RBD
3i/BBAyS9qwgEq9bmA6Y+52zNjvz/xJ2JsuN61qzfiJGsAObKRu1lmW5K5cnDLsagAQBEiQBEnj6
P1XnH5y490bciWPvalyyCGCtlfklFFcRWaI3hfVV4uozCxmHfk0YRq4tbNQ6n0Zy6OiwFHO0Qvsf
2uHYxyK7bWa65p29GZdPr46FW63SSF946tET23WT15/Hzna7cOzStykKP3H0FdHYLm/ttuwiaqHZ
MKw4dGGidhtV+N+2f0iV+NV1g1dG3pgVrtPkA0Ilp58hl+bK0CLWdvah9k7xUgWokFero+fcQljA
gZ/W3jB31Uhg35B2XPbom6e9N6ewaRyNT3QjSwmvZDpAZuOV4xHcvtkGL8OIb8fl3Ny2YfmxzAz2
B03HNz/c8MJMzH4TM2Lrjdnb5NKkEHB4tnR6kxC2SrFtONWVG3/CI4KHEXj0LEgfljJNwqoxw3cq
JnOiNjJFMkiyk7N6k7zMxoB9d+t0JYOoWouDPh7CpGrs2FdBq2GQZUmK6jG6Ylsw6HSJfmeC+8cm
kn1FyDgcuPP3CU47HFNTWDQQUC+t/jMLuO12TdE8MZTzhaMhNglWB95Xz2P5Tgo0yc30wzYBHEQK
HRWth9kZL4mORNj44C22CjuWnKfc8YoK2WPAS7OPu5PX9gm5WWtEGWXTA4fPWHS56PccStfjkHdf
+C7NWaokK9N0IF8mp+E1Ymau2xySPea+2jVb8LFgNlSOPtMNJoCDHXUYBIOr4PvzMQjwvnc0rscF
znAv5Vp4EppF7pio/DEyu56lwZ70y98tGtgL51tcRun6Q05mrUSE5tBvIni3ND46F11gb8EcgPyK
Ti0vHDS+J9M3N80Iwc7x/sox6o6Jd9TjcKSdzmsp+HSYl8HtsNBM2S5eWAq6xofMjocRvvsl9OxD
h/I547C/pl0zFl3GbCUHrHy4vaqa8Y62fuJd0H1dKWzKhzHkMTyP+YgioU6eHtqjJOSbrS7YzV2S
Fn4O7VDTOd23ZoU/q8Vw2frk1urldc1hyqLzzerNjDmmYPowqhEebxgO+M4OW4Lmh9nhO8MN/Uvg
2u9V6E9VHsvuiuMG/cYYzM9Tt42FZexOBCx5jVNyKZamg8oYpWOVUgGDBB1GlTT0cROZfmx++r6/
Fjyfp4OAiFHMm68KKeLouNj01s7ectg2mInUtGBTktErY8P7h7C/OKLaApUprGc9sCME0A8bsb2Y
0v5NNv7Viw3WIhMPzCmN58P3sesKluOpdWOHn41sphpWqWrCGw690w9PUg1njxps9RUlfxX8IXcx
O2vu8CY3UH0hw9+8FAuzC+pW+vBYx+WP07E6m5Dj1cvka6JcwLQ0qkrl4p88ty3Fmq35MTBdSTv4
ztOc6Bvfxp8BC23Zjy1F1xeFRTDE/d7r6Foba9hB9KToeBcdbEOiKhvNdkB0rS2UFU8tMwBBhiHc
BUm2nEaX/VpsPpyJ9XSpZXhuSNAVi+LrQ9qs11gu9Zq6/Jb3nb6Ygb964plEmr0kGW0vKg6efI+6
02iGZ28aYA7kdE5gGsWXTZgH0aHRY3H6MLAkvzKihkKaXS5Uu7dLHJ+99LcPn+gcwqaBAajwLHt1
8oeXVc/RiRv8Fgy/Wic9PQqvb49ZuGLsDul5pl6ys3PUvMaZhlabD/Xmxk8Iq1hBwZOcUvbThAVU
HLXbWPg43+mkAJ8uBAjC78rIn8QuJ3yqsnvFTRv4KmIT22Gx/lD2VN+2dMbqXTv/QLMW5kkCky1J
p3KcdFrIODybIVvOXRtVwRCgQczmV5tbA0THa4qkz+fKNyysQ5+0teQQouG+QHfNi24h3SdKdVgL
2IqnRK+Vz6g+sjmuOkyBR3yG7htlUu+5HbwiCaWoJt8LT8lb75XbNqBzUX2/2+DfFXxOkzLn7D2Z
erQ1PfZTiPd7hxJQjN8rp9ttc0SUzpjfwWZeGYzFfcfJIVoVqW0b/1F+/of0W7gXgfhFEj4dmVt2
+dglFwzDslAQ9Qs1JeF7FB8ZIkNvYS6/+NpkB5c7NK/BSHeZhqSSqMsiowmT9izPGqQW3FI9frFg
fsE78QGoZz0O7RmtILtJdxhmlB9ICf0HWx5VKO2PhjpyxJ6LKqti8Syi7JgP1B69tHswRr8H0D7q
IM5RDthwJdjiZ89bw2KaAlk7EDs3GJ7wkMIjJfPyC18qN/KSqzF9YV1Upb3ZeStD/5tOWPEGvukU
smpDu3Rt2zmsYmPbHYXslHjzHi6zerBgAsommX4mqRCw1WJasygG3tW5Z+m1L5tB62knr9nrDzt3
BuO73q1TMFb4ta6G0AafWY4739v1SbvuKCfQB5cRp9vSutrjw4GFZikFxJWqEc6W0q1ZhcckSvjN
eWmCL+XEUD+Byvlh1gHnzTagFOpwOmjnl3jk9lGvWfyEo5889SIxRdCjUAIDuQEgy86Jn+oy9DJ0
ZGSr4O23P0Nmjhio+k9haR2nQKJ0q9hF5FGLTn3maBEVLZ1iMMMnKDHzpucrPr55LjL8WFXCmt8E
TnPppkSU8WShpHqiO5puucnMRU+zF0WlyjxRbRFkDz+f9cF1+KGT1vOrjdgZbU3ADhOWnBomGFNx
sUbjH0Ex9QdUVUE8G9BVOXuKqV73az8tqP4wCP28JZc8CeD6WJ3WSxZ+9Q6+qKKXXvbb3qKga4JT
OZNwkEMxPIa8eWh7fzh3GTzQSItXAvom8pN2p3X80q7ZUKglPE+trk1OXgflmkqcNo73X7Fnc//C
Evmp0kXciMACxdSXUBhL67aUmclRG+fgmntVqk9zx025qcYWlPHSWHoBM1YIy1eQHmAf5iGSpcex
SZNclNM0psA5sMKGsf32zFqSXP0IdPyotP3a2vBzono/NaAatklepzXS1ehwYuVLxXoTveFdNhNk
kisJx59bEx/4Bq1btDeHOog+R7YgPMELOFtAyvgmaYHa+TaR/GnM2GsSrlEBiATqM5DFv3GbwDEc
WJ35FCM6Op5C2vC6JaATQ7LXqz5Dtp6K7M6HSX+psI/f6GovsldvrI9pNbTem+wBhUqlGaRbEFeO
MWw5/TOyEa0MuaQtmqahXVtoAAnZgZvgxdaJH2uIxpqOIMugjXjoN8gqAOCYBy0ZQLwNfwvo6s+w
fWIMncLYf2BNfsbCB3MmI7obk/nnwuJ2HwbNe950v/jG4z33/PNo9XpAjS9XFACYU4U3czTZoY2L
sAueiYVwCo0CIOW2VhwGbXpfvDGDvOI9p4Ea8VKi9Azx7R0IxwDTVo5QCGJdTQA7YzvmBc26t3iY
gd/1813QxpA5eK6K8UZWgbfVevZUOUCzHCY8Pl92PzX0QWAsSYMWMyqXFT8sgNS/vZc9cOqqcEOd
DLY6Gx+AbQac4MHEsO1SwKkF9MtvnW3fqTdCNoZ8AHYSvZP1D5Pw4N4G9RzQpEoXAHYKavK0qT9J
23y6ZHbVtHE8p/5Rd1la0y0+o2cI8+mU5uqATMg5jEFkxo4/aBpysBXSL0WQPg0cKo2Z4N2bZT1k
K2GVG+bPhme3NOCm8B2m9yCfzxZ2SJDyQ5yf1Gp4PUBmwTANmqwDRTa352kcf9EUjZxr292kjLwE
6Tlf3bffC6+CmpLv/E6fydp+03idjzxbS+h3T51vg2OgsrRQbVfFGmcU2OiHBL+FNAutGjZEJR/n
P40i69UBMRIB/bWGsflAp9LhiJEX0qbgxNb3FD13GXuUQfBGZzdEeGthWpNiHbX65I0PNNhL+XWx
kByU57IdLkCbAbzRYiFQvG2OHYAHZwAqT8fNDWFBulgVK82iEvfVPVKe8gcJv8OL9HumglNijqnS
4tOPvK4S3l+vC/VJO6y4/q4u4HNyi9Xr2spfhMVBtTU7JydZ2BQcCTH6jeXbBiByfsLdURBtwv5h
ibzsFPbGACdCZ9YvWAiwN9QrQUu7BR4qh8Q0O+DvxGYISj4bXbYM06eM1Q+MZNPPLhkxt27GOzTE
RRXx5rncGoV3DpJXga5RHzwgQEUulksWkYdcjjd0d0GpnzzXwIr3VrUHMknBzQpWqBxcXMLUcWYY
PDcjH+Von5NtgTMQqtJi9qzkHN+SleKYEa++A/ItcnCvtI/Hgq2ZV4ceFHY1eE/R8BjMOHjDEUCS
Hq5u7Z+dv4ygqDkvu0cxCdCWYRRXAJvZee7YlSqaHAFwfTah/60BRWLlY0jCHPON4yZYmmHv+cDX
o/mbrkEP+vDSGn0v6sbuUkqGcp7Xse5nRWvVRNMuT1i6n7H+up72D9Lv5VGiPwDyAz5q/cFsg8c3
09po1x2j1bblAmTrOEhThFPzt2ndX8vj+EZ82Dl5t924xiTZchSFu2oFtGco0hZngO9kXJHJe03V
5zaiMBBHPxgB4zYDEFPbLbCZqucw/EomSs6i9Z4kn4/LNnSn3g+WKpbw7xoVPebh+I0VIUCimWYc
gdU7UeBeZX6ROToKGEsUUP7ytpoWlqN2y0PUj8d1yat1yQBRtMpVYpjeu3x5TtSQABaGKScWUcAJ
Qoee4FbbngOv0P67HYB8biCZK93acGcmmzyk41K5JX2blR8UvBmWOvGH+TC14Tnyuz1qndxHXv6d
A0T+6P3PgRmzi6AHHKySeqesFxycAx0GAaY5qKNOVow56y7k6Y9IidcUmnPd5PP2Y127cnOwOJt2
70T4uQ4NKUfH3gKjgFYGHj9MaTrv2jakn8GUgQ8T4poKeoAtWeBBZJWd2EG2HwZt5aXLu9J60GBd
0p+hwYuygYzghH8cA3R4+WgL0US6VhFcwjW7I1Hhs4czEvNh8No1DerRKE+0SU6WqQCe7jbtxg1a
Qox/adQ2Kcdt+CNJrHdD8nsdBbTzMWbVwL0BEilafyWuWuEdAzYX0RD+nUVbCC/poAfApmTTpW/c
hpcxenBv9PMS+p8WL27XmBQebrr+FgmbTp7w7S1Z0puZcW6pTe3iCcwiSfTdDFmnxz4AXm3PPgv1
zYYDpKrp1HT4cxM/JrBeD7HMjpDUXZWs4Z7CeytXKuyRzONu7Iw4Bav+AR47K+IQhLCxxbKlr8YN
b+GiX5IurdtxPlCegLRcxZEanz+NxuNPHdrCEz5h4oWOxj8Dpr5wlphHgmN1iBLvCu8rGS9iWoYH
s6DI+ml7TJkHlSzEKA0eQX5IxE5GoPMxn7OnTagntNrIDLDomHk0ePS4z/ftiFol2ndOovBBQDWZ
SOM/YQ+jAVaoWyg05RyP6C6GvogSJBIWYht4BPfcidDViovhKzI+ZnK9rg5TNwqrBVyf9OpmIh99
Yaw+9K8WINVBuuQTHwDY7qUvbOnr/sWGBO9b64NF2MbaMyarNGTIbIBEgURltbmar2AFlM0x/Tgh
C9EBrCU2vE1Bu+tkC9IO+HIZC7PPPDye+ZA0+SuPN31BgqEQk/Z3wKegO/TjKeNeUOsINaHL2WlO
Yft3qupH2COKxW/0zqWOGmcGj85ditbLtw/OgyOqugFuarpVMCH7/RLgqGPkPnTkfLpYIKszveFC
XpztLXN7f1MXB+YQWYUQpxNcANgH6OGxMNny3Y1BUKVM7oZt9QsX4IQeAsQ31vzbjBRGprOvyYCF
QqN1LQyGypiHf3qgSBV3sCeZl7yT7q/uoj+rmx7GNInrrW/HOqOS4oeBqJe1E4bYDjjYGqS3lKZH
SwFxOCi0uXqHviZOS7S8p2NgThsh1xZTKbwWEV1z4epobX5z0IBFLIl3VMh2VdvKv7TgQ63IcxDg
HJ3X5i1z2fPWTBbGuh8+jBkSFckaYzI20D6n4ZfTHUYHx+nB4E7UUobLflwjPA20u3PuM4Cf25cJ
kiowo6jG9GtLNfT2/isP7GHLVF6szIkyHUCfGh0pcJ4I4IBti8ooakk1eN2jEezO8Tu4DdfMb254
B3dJ0zwRFqq94cvB6Ab4sluKhgayxPpFCsEuTx69O1cks2iqx1LnPIQdth4DFz1aO6T7NNN/PP5D
jSjOKVIjUxI9Or61tXZDBeYDnkt0g/b7EahyblIMl3NUZ1vrVXmf4F8lTzJb2MfmprVOzKiLpZ9g
VGOq32fSp6Ug225px8duc7+9AUkB366/8QMR4NLa27PpefDlc35zjq5vMLx2JMnGS7KQRwIL0XIC
Gj3GQEua5pmLNIPYOdR3a69gnYLow9Uey+eSqOkKt1ZVzcKeAwR4MuXNRRBtYxmR9LQwkDCi6+qw
zfujbucfTZbV8DnWfavxgBx6Ejit+X4xELCZhD/PnCuGxu1FkkLI6E2R25Ri8N+SohM4XYd+roNE
ZTU0oKJLkwzq2LQePLDY1obqagb2Acsvqdv2c+C5B8wmvfYNuakgfPD86FkrjiYz7i+EAmMIQmhB
WtDXfPslBAj00YbgMpq+DHpMgMheLVWUJ7IaA+w3iXLk2VIv0fjBmSXnO9uE3hXhGz2vph4MKGrP
Tjug4ct+8n1dRUqPFUvXYL9lPeYaljRVmq7IGrCkaJgZdhBNsgrTHn9omP2YswUfwHeHLIU+bXTp
i35JTrQNDkjbrUW8bUBQ+uEcJMu80y2CGPjEuUctcvgG8J/KrcuHksn5U4MkTRmg2KmHudIkx60B
l8QtKkumUTW3vPBH+XX/3XbdLsBKr8rLzxi8akh7yPq9d3jlSbQVIyJBek12cQw4h623bZnffVib
jnmvw2LWh34MX/3DzAUq+QTQFFbFzHN51N1cdnPynLdie0XWqw7YPZYRym6nFNvRTJiC0kFVIwX1
mBgKZXYJvEp2eIGpHS9Owwi4t8Bh+s/LayuM5vZqEgZTjH4pDNdlZJF+Sdqq1yTbLZt52QI0SRT3
HdSx3yN04Sf9vp/JVAa8y+sxBtI0czoVVsz3x+bHdbC2Xg1RxT1xqi/pClG0aVlbheELAfZRQxNX
1dDIS8NmBr8oDI4t2i4RZEUIVEMaAFIrH65+ynOUFIvRo3cPYbOdOZ5JSbJ1l1Eo2JFcv1YL25nE
EGPmbBuOJhuO0L4rHmU1sqXjLvZUWEaBPMw9xz6bDl7G06rN3VjTnw3ffujmHjjsYg89EVIkyXTq
mU5Q5c5UZhdmEfDyU9bs77u2jNMFSNDmy7rrmusiyZc/4zGQ1ivcfWiwCmL2RHaDAWpqfZMcp5rz
ST8mwQObfHFss+lrC7hfYF7vax7z6Rz69Ko7KLtZ0/+Jret2sb/9BvkbG4xqEWKo+55iRo5Go2+J
dxgBSR2G0DZ1F/SHDiaMAXSLIKAs27RvSu5Fa40bR0Ed2RLOZPrsx2TfouOqmG47/OnRVLg8EcEU
slwBM7bHsGnRfGe2WqarBM2OnkS9hNFdumHyEC3LWUfZfu5hKpiNYZ+EY1wNsu/qbsArS0OPg+Jx
L10zq32i3rSTtvJtWqDydhB654s/27dckLcuhFxou2UPoKAyKUSj3lhVzOlXPoTsYL4Xm3xYuA9F
GwPfWdvguRddUhMLXSRvk2+W9UHVtmqo9YD4bl9u3t28lVtU9QQtu8I0kg7ibd5QZLtLmNUqC+DV
0dk/6Nwd+zapJexldFrSkS/ebbb2UCROHRyvmi1bDPlLXoRkGC+xn5qolx+cj+Uou9+SiNO00vSM
gGolEb45bChXuAY3Ro6MHwe0i+9WXWak1T4JIytIJx+Y5RG9WI7/Nq7cyHBRPn+IoclDYX6R+XCL
dDg/hMtwaib8ADEdeJnTCMNnvs0YktPsMGgsJ7RdUxHZcfhCVFcVwxTWBKfX0WvzvY7+dlkXn/1f
EvNp5WsPedMR4GYiQla2QBBwCIDl4qHbUUamB6Y4Wpngb7s17d34fA38BvJBkn7oWO9bkQRPgaeD
J6hzQWEohOEItjCsPVc2sOT20Nenelt7IDCGfPit2cH88H3k1SyTKFIr+SmCdr324W3LH9tFhj9Q
J/Bzd8k98kgLS5yGppKFNU1BU/F2WOt4UYhr2T0f8FxHDi02QBSvpjkOMnBnDmHe6H0xnw0sw7Pz
p35vN33DKhJ7s7RVOjcPvTehOUUwFWlD/ML4hBBwUmfTYgqF+a7gU/sjHcvAW8TbtInrAp14J9dm
J1FmagY7r6TJUre2Q3ZWqReQUU+2sarMe4butH+2SXYxSv5c0qwvE8SLgNuDWOGbrBOFljhMYEdZ
ELHL2CMSHEVVMwK4QuqTV+n0a+56uNO2RBt+IjPSpwlCgMY672Y2jhZyzGF2M15tQ7QjC/KscdK3
ZTjcJ4N47veS52iwBALcjUpRU6teweVBK5SXY+MuTgDXRPCMYecpLGwf554lB5sKdxTsHtMOCcRl
jTPVADgsl3T4Nij4J4foa+/lbaE7yLtxKH9wnIvQtpsraJShWH3ERaEazBNyUkzJQwKs8sQT6BlJ
nqGx747BAPYlX67+jD2BWLMurCKw1hqxA3n1LZhRe44rJhCeMTiX8XZHE+SmEIN66VJvrkaWMADE
XfqYo4HKHNKeHDxVZbMRAgvDFrR5fJHdeBzSnFTUJDgJiHeZlfjTdJ3ZYZLe/J8Tc3Dn3AaW9plo
a85TOi1Hrw8O04BsHxEuKXG21W2EfDfNs/jQA4yxEHA7M1QDMUFFpCtN0pFHthhAjNDRUFIxwElg
eVh2Rb9hWYqlr2EBYRpb0Lk4+GZ2655HKTB3zc1bOH8Fk/e/PHDf27Fw7ZxWcwsHlMVoVuxIGoQi
FdiJO/Mn2/bYxr2u/S7446zgNY3uqHLXiJOFTqVssh69cSFHMbFH8G3JDgB31xeTP732edjvEP4O
kbLGevlnqBkAhHRr+Mm/p2EQ/kcFWdpd3yt2JPlSqnhUJ5BRQ+kpiHMbe4/blzQIHBz55jnSvdr9
QzylGsu+mcMDyTaF8TCEJn+HLVEJrrEDQpbjPgVcL2H20Lu3E3bYBdIzxJVlfJ0NHU7GLsGB+TPw
ifWKEMWMCwMggBfzsvqniSBLyRqK1DJeToPL/jHaAY7j3cs6+WDCLI0rkdql+A/97e74emuWZ4jd
aueNyGZ74YTUomkQjDUO8bIImh5gBNfwyiP6ppvR7gmaANuB7FCIzvr5fWsKPNXEMtx6gLtryzgH
gEZlSHaZp64xgIDd4Le/xmw4rCs2R+KRtuxZu6CBnlWd57/NbNTOGiDjQXJYuxbC5NyVjmMhzkI8
a9ThvljuUOlw5269VH4NvgjrJmOkRyg4rxzCKTVt7M87iQGbJn11vs5AHYLmLIOJxvuUDAfNhKhn
530GUCBgr8jbEjSkWrVMa2zbCzj0DrZo+Cld7p/gF+GLWodjq2AQM+SZY4oeJg9dcE+0o/EiWZWE
z9wfsxpXH8AS6zGr378ozk7YcNveZb09rbz9SCSQ18B/TBZ+Xi10bU2RKWuD3UYkvDowJ4g1oza0
23XK2JtLv6KMGlAdoIX7PN5HBMHCMSZHHoR/qYcMY9cjyc3zJijjvsNjzrIOGpiKawXECW0mRyPZ
8KUGPoiUEAG2vQTrexQG0V7hkMtTI48ddPdTw5vshBBHFcrUK7IoCEpoUneWltnkuw/DO8IoVcnu
icOFJlsZLuMXRtwf2RZspRXpBQWwLWJf29PQw+XPhi7eqUU9A51e61akzznGAYKJRKzLHuHmpuwl
VE1r+zOUZwXcCbvPw2jzMm/Du2MxUtmD95HMW4jZtwFv3H/9I4dTdB//YZ0tRNR93OU3DA5onuwX
4fdwwOI4wur66uU5PTl/JzV9BK0tAWUuCiHH4UqpQ4S6kVsJozk+SVk2OR4ZsNOdT7ATNEo07K2g
8nJImSMh026K+pd/uypooIasIZtrhOzPXtw8Rfje9b9l+Y96/vfF4RaDpG+udEMMYvFuqULOBIq4
j7SIErsws+99kJsdmo4faxrTAqWH7iyi29iBIPAa7e/XWQQn3YC7s/4Djm2AyfdXOw2gV9R9pfiN
351jSxnC8tDGt2S9Vwf7kwVImXqK4lsQRF5GpAmK9F5i1kZdicO4ogZcWhB5lybp2kOEMykx4rlH
PmEXUDfjTEbgtR4N/ZPLFXVu6tBjAHAGNSp2JoGo1oXeYVH31d3FJ07xkv07br8wGh9Ci2E/gfmz
xj0EM9rslYtBXkbimKOfgjCH6FyjXZE3S5UfWvjDQHW33xDIUfeJhMWIgv5vA9IIR4IXrnAyPYjV
LY1Lau6HXMhfdKDryCv6mT/qgOhythvAsJY+Gw5DNTc9Bf6xSwH7FPk4Y7vFA9irlGNG/a841P8j
X3S/2Wf876we7k/HLT3gP6HKBci93NNH/3WzDs1XjcF8m0Cod38ciZuqIxkvZAIzyTLkJTuD9Rtm
JD4BPAkhocA1s8lXDhnv/5Odw1/6v15MjItaSRjfP8WdhOT/DA4yY3Ev9TwcfB/4dEriaddbAeSI
+5dwVC+YSCqG4HLhgb6CFMQmGB6RrOYgc+CWB/o+DC8cW+shbbl8uJPQkJqfR8b5YwKlTJoZl7xY
BvVpa+qVZbJKQ+ZdY7STXcohi7dtdFp6sVQIFswPTZwColzgdAbtMpVL1tlTJtE4rVzs2yDmz8sS
xgDjHsemaf/Cuf/2jZ8dghDBcCOAGqHkIAQt4cf6Qjbl4un4DVFnRAJoCSbYv3lji9N9NeTYc7gG
ZEBvHxP0P7RH2aQxwvFrF+ywHL2fAxje/2HvvJpb57Iz/YswhRxukZmTKEq6QYkKIHIkAn/9PFTb
Y7tdnq65n+ouFc/5jiQS2Nh7rTctpVlUTxRlbIStPEEWFrcpQfwkJpeHRWmp56WHdASHyi1epLo5
LO5qv4jEWt+pSf0mt2Oxjm9CtUoUGps5Ko9C3ZpLYAhsBe0gbUuTdV63CdukNnXeoDxPzIep7MQn
v1hO0dpKhfgVECWP4czpuhXf1NLtaBigMB2sBJJbJcjzCEFblZoLUasesNq5FchspR7ATx8gfpD8
ShDfcu1RHAXNPKpN/thUgNFuX6uy1yT1QFxU2gXIs55YdHvNojJeTah98UiUhS3JubAGOfzmqJCW
2czbzFJAxFEqzJUaKUFijNPaKNkEq7mfNigFBadQtZ04NtV1umWxbR44JcpPhAaJrd1uIayl9mkh
enRNuX5NoilbC7CUqNpU1n2UrW/qg4MeaBH/svwiC/ic8kf6ju0kNOrc9FC1EQUyqI9LYVWtgxf7
V6llORALFhN+lBn9dNa+Wkb/IeXSCPYJFDbOubhR9bZYqFGxvz//lOrDCNjxfFmyoDaK3Oe+WVei
HZlN3rBejAeIIGy/ON0x5MWGjFH/+c//voeULRCjubz94x+KuO5dfZjnMCJFyUF+li3VHt/0HS+b
/WhlSlItucPqaMriplnTsZuIrcDgaptTB+Rjvqop+oESIvrGpCynio0Hmtn8VM1Vs6ksXXTFLBV5
KsFSH1RSqEBItOCZLE/duEI7VOzFwojDWlccKPl5bVmjZec64rFbry90qWl9WWh/GuEmc7J3nAAV
KAZur9KWq1Y9Um+iqo52ecPSv2NbdoqbrPpxFWGH4sLu+jHKMWhk5kZsy5RKnGwKDbDwiP68sgvT
SheR2kF4R7j2hlJ2pDqtd5n228TDeDZR0mhSH3tdBkqHMlNbJano5xHGl8zsJY5DFL6GnoIFzsbV
jKs2NOVBXUfx/dQJcb2ZBh0eU5r8pFZGv6/J6DHvD6C8qs1drlnrR+oDKhcgR0BTgZXo4UWTbkN1
VIRSKNtUF8clSRVenlX3Vaq0fxhTT49IBFJc3QgtmMZxxQTm1oWcbn0Eo0lg6I8rEG/rIPbLA3Gu
QjM3E1eLgWX+xUFBrN8/HRSGxiAU02SrJ/xf/aeDImslOdI7sQpRFDiUvq2jSmW6FOUiJZlEjmhQ
sp+WdYxjJkcyYCYV+neygxgJnazlQdhJDY1SWWIigWv5BU38F29Rfjph/+tZxlu0dJUAO9VUMH/z
3//TWWa2OiAfGqhwklLF6+JWckYTAg+tl7wS844VXxQpiVC894wMsZ7goWWuKcJ+SEdXEg95CfR+
Az50hofZB0M7GRsdsVpSmZqDLkkC6IavAjOs7Y6CHqizkv/FKShhHf6nT8H4X1IvdVMViS7XSFH8
z5+iFpDSi/NUIRsrm40aa3sMeLZO8+FqklZuumJZV8M6Zg8Ew2qCZCpVGE0Eeew+I/r2+qy2SeJa
0yd0Eqq5qhHQ6xZ4wv7vS0Ilwva/vVOV2YWWLDF67b9db2yIQlRFLUr4lDQBmTwNt6tFPZTN0S2J
1joN3fg1xS2BXmb71utf0wwVb+hdG/Qlxg4zKla6UpbuFA1CUBXWpWyMVVHO09pExO21GUe91jYW
BbYs21NU0LCUtbYcVDxkGgSoXReGEgxjK7tWUQQyPcWFcK+f4bETZnM61HWMBjpXwzixdNyySP3F
HngnMxBGgOwnoElhK8Lk/V2a/2/I/xdhlJJqSKyS/9mQv/hmXsm/h5E+sx3/7Tv+zY3/DA8VVYX/
SSraRErS/+PGlySDQF5F0oiF1c1nQuS/x1Ay3o+ceNEwGcGoshb/w4uvSv8L2wznz3MCqqUZovL/
EkNJcOU/Vcvi80fAi4NkkbgtYfL/r89mhvrkrhmRvpVmRLBZSZ/HMMrFXX7IOTwsNnnaDxk7+PML
fpvB1+Pb8R9dsIT01vt7+fcl7UDAupRMyjsQ6vLvC8FX3XJ6fvn7YzWlI1E2+Q0Rpkyv80SR/r7c
OYD+4S//T38nlEUQR+2qxBUFvglss0yeX/5eyTSmqCdas3YiI2qcP88l7qA8R3UIkBI1MqL8wTAc
tbo8Gp1cEKIqvSZu8xVD5UIUE/tItSbP6pvtZI1JYN0K6gNTNZyO2oef/cRNdCvm9DOLza0rEEdN
mS1ZReor/V1076UuEilnLLo5u1olhz9d+bAkJee+/LOJk0FIVJzc7QWNv2r78r5UBQOIJG7q40w7
5QsG7ylOzfN9thaGrBNOJ1YL5YloZJ3GuaeZNW0Khhj772XXdryUc+AjRQL7SgTKmuf7/IOL/l4l
SWUsot5vno3/3xcJQXAgjsluGuhE2EHDP+gNPKIhFnLZxFESTvLg5bU++JK+MPvPNCEp6KkP7Dtj
8ZRkYZyrF5SFNtdnWqixeiqKpHGzHv5eaMrlvUtKBCaKipNpNP+TBVx5enzjZ1f59+rvyzw/yqVb
jukBd/wd/zkd63+0rX+v/jrkv1dMONcJsIrsP4P43zv/+wI2XuLW5IvwIOJpKp4s75A/G3zeT/9E
TeMsoDPOTw9UPwQekBmGhjt1moOyljoXTq45y9rJoBr/bkWXPNSZ9L7eL0UfUH0QfMkdejv3o+Dm
UGkTSDh/9n3YCCdU76jbjryy7gEQW/E6lLTBboe1QdxBdNpj50f6qjNWmbQhtxGi5VdyyTe7VJtb
4qUEsOGBzhYDQiIgle6xU6aTWn+DOZoIoNSb3eKBxAFb31xcmDdSqRxy3kanEznybaq9cB4WiC/P
N4zRD05/OzmK4Faw4LDjol0Y6McXeDRF3bdkV2ixp60NlUMWAcNSpbX/SfeWZYOdygAYKiQztjC7
PJUnJfX1V/2OmPV52bD6aRkxL859chN1mY9BivaF8MSbFTbkxmY0kVDEcBAOOUS1da2/cXBy+XbD
S3LQXwULpMXr1/1pGKCjbYNiz37cA2zpsuVl8mY2HVCVZFUdkPx3tE0Okmjb8D6zBbG3K2GLjomM
1Pr9XnkYJ3Ly1QbKeJdY0lR1RNIb0CHa6hL3yjQEc7KviSTEC/9z1wlX/EqRbaD0JRwVFgvL+hcR
B1l/pD7m6vYYeLDfwWB9IoywervJvW473YKWTELZRs2FyuV+VKZVuZfPyqWgb9bYQ5A24CdzuwMK
CJj0+hQtH4uBiNjSU9D1Ivzg2TzWZogKssZsT4RTgT7Jy0/6Gjy0v5RX41y+En+6S0cqIXiLldW+
07UZ4QxqzV28Ow9SHqnvDaptpxu+DBqJ7GwGySZHsbSfcSn3MHWu+aKsQeZuDh+GZat+qj/TS6LZ
8Upf1ot+YQL4J7A37iC7+XfV+TGPAw7eL4SY2PQR5RYbWWGnCNVXoNDGFmIbs1J1GtbN67SXP8wi
bN/axAajZLENgF9bbur9V8/JT4Wysa3OY0FpuY9t7I5yjsiW2jZ1J/5oV16yEHWvekGijjbPIAUL
1aEtFZ7k9QdkdI9fa5k7xMHJvtl5hgPe/mt93V6UVfejfiM7+0y+rQP7ztx5+in2qFM18jke5ygP
J/SaeHCqVb3vlABRv3SJYI0ca4nxdEQ1SXjErgyjxbCbS6/mOICaeNjdp/yJRKXKQ5P1UPg1ZvPv
pvOfiZ7u97DBxjJs6snTL+oaDB2kb9gAWHkyRLynwHXldvSWoCT08s34TAu1m1Xvti+4aB6rxGLP
wA4Qmr8lrfUr+RQ4sZT+rVPe2TtgoMzcnvRvtXBzgwQ7jxftWkwX8uf8cCrUg4QS2EQiviAlnx9e
+w6RrITpdx8HOqCNnYXVUbq5XPPu8/GS+tK1+rHYQjH8hrPujwiU2KJaJ32bz9oalyzb4hjgFlmM
Pu0ZELV2Tt4fjTP6VcBuOX6Q1vdY1HsiLBAtt1HAvbwRCxBtRUSULxHwZ1D2Yb4XvhqETzmCZ49b
z7NXvkw3l18oowTG0b2+vxI0N7XQ4yRRuJaAKMcFeQX/AcQUphWwoJyFJQcd+460zF9SFiXNn+DF
nyB0N8uWqGSJnugDMQ2zyNMPPN6HYpNeyYG0vuJjHy21nUEsyUP5MdFwkv5wMyJ7equGc9psMimw
TkLjToLPj4lqJ70D56wN4aObS8oCv+rWRAKf+rdoY0noRvYQk6QHxa+jGBTVKy4qjGchxpYMKznS
fiJjakcUD920M8RfIvLuuRvfHDaPpPAidQVJWOQ/RRqKg6tINozwGyiEiS0chfDpcYqGD7n7gdBE
SOA0sysbvsIjhEuDOD5SXm292PMzoDFskquzOzpNlDjPLQNbHXLr1MIVxZ1x8+jjNlzUwS3SJXaI
6pf8vAWSp8mPJo8Pxv4vBtRmy9tXPDuS/SJ46iHO3zJ1I2/hM5LeeWzGhRO9tcQR2QlH30ps4NXs
qgyn+Ovp582drFgQr0KIXsmlLULQerlCibOv2pWQeFK/GcaAt9eWwLtuUsCL4tC2cUr2tnRfADHi
NrXPTbmYKj9lG3PV7gDEa0v1Knu3lsoyPeqrOVS3yu6xQ7W3ZEWDe62EN4OwabYYElNtkr3feAsk
SbfdTkjcm+SDJtQk4CLKkKJwSLalfJJJ0tEIb3SiY+6NL5WvuYpvcTwspBLIwiuT16TfZhPZF5sZ
ifCq9DL/tUfGg9f5W7p9qTc/kkPyh5DwV5WrkqbZUn6NtP1IIZMVWqSRLOtVJDrNlUwqHMOOgNpd
CCeNGJOQFIBGQujI8RmM6csDbEDbSEM4qK6Zb4iX5t/LKHHyQwnfebczAfTHro9sROfnjxrtYgfa
a1Ld2tai/kHb1J6FvYo4Qndyjl7d4S4Rtpf+JNlBTh1e3vDvzEGfebVMuACIqacRBaUHgupmjddA
uygrK3s1xlCWSdFHmWUnX+ql3ljvhWmXB/52boNodQN13CIyxjR+aTDFePURWySyuPUUmFf1gvNr
jR6gc4nHAlT4BW1rt7G1IMU4IFx9CGhOA8UrP/qDEAyHhxfvBciRBYGjK+W9CQ9kHpQ/7ce07R+e
uav5GQ/vtlLDMtArpDrEqWwKN3sTwyR6aWEtCX5ccY2Ixp3JmRXs5AR3S2i3TLlq0SssStMbsldl
35A9SVS+jDOTWAy7DcSr9S5e7t1lAHw8D5k7HAofer87zStqJd5FQM2uzcFdDwh9ypf5ptSd9KCu
8sN8GS/tmevPL0vuq/ogYIDdcnAMk+dUi+5lfMFPwYqtsSMiGHMe+bZcGq/S+fFzm6AGw6LcPM7t
kjZgrN2eZxDNx9d9X3+SsIxj4OlkYw25ooym3sZdczveF/EJv8A3C6cNpLPYX1D6aq9wgBJqrB7n
gKuLF/NxQrAl8k4+MXlJr9iTADuaPmyH43gDUw80R2lWhoLOhAgJlOT2usVqDFfMDo+Q8SM99BDr
kd/dvTxEeFzBvmdHFEL3IdBJNit86KVe95VPpMnEF0qfXtfsqm/OaQuHQeErr60t3wKSpjwh6Lf3
foE/TIb8L5xm15/Fa+E+rDcTTzqJx770tDfiw9jASUQPvxipbvfDsT228gY51nBUqsDKFtl7MqL8
Y9U3ewTJd8tvTtnXkwBVvHH3nEqAhI5wgGTZ7MlP6RGD6B7R4gMR6KIrJEs45G73wCRBoa57tRSW
R8iA3HDKHPuby4JPP+bOibbZLrrwju7zyMNMRDVqz2Ao3bT3aZusX43ynDSxwqnVQzYGLfKA+joV
4f27QQ2NxQH1i+LeF/PDp5qQduOCa470X12PD6Vzy16h5oRtIWb3mQJGW2YuNYDgpTKSH1Xf/0Hk
/rG56KutpSAQc2q2H2iuhiVJGnfkCfd/e/X3d39fYpX/aokqFYbZwkL2Vbeq77qj4Kh32+45DkDJ
Gqp92uXlLSHr6+/VKE3/9qoQBN4X8cTVMlc79GmEHU+WmCBwfH7LhBekDP/H71br+u5qmAfsXgsN
3BNNJrw1bTx4ckmlqHVVTYAOsoT78xeChyJXULjUVtIhtZ6X5ZD3oUr+XBeVpISUDcf+30ulps+f
czQ/8l5nu+3dvroQJ/iDvYSgJnFDi4bfLXOS2OnbQGuhpJ1qcBMD1aU98Vt5kpERYDb9MRflqg2x
NA8GOb92eUVyamLysbG7CluRTkK1xXeNk8KRsa/LRCG4Jvr5ZbYZRLuaHCHFIBTwQ1V9izPeNhz5
pJ+UzQx/k64E09dwWxLcbnjFT3lhkIDXU4uijuV3UH9ezJsdrW9OvLm/y+80SI8Vn36bMsLCRowX
goAf5psLdvl+3zQfdJ049UzsThAMGbi9Rz1GrMdwQR2jv8dLcS996Kf+Ksxu/NP3z5Jcfa/gOfDO
uNx7JIS55uHpk3+G73RPk1rnR+0KdHoggG94hNntqG2RRU3X0i8XFB4SCrN1v1YhZnkKf4ma6N+y
cP65+dJHSt33bhxgf7h0pj1v02+KYjq9UXei9+6n+sA/DAuU9kTNBhL+LLf5obi88W0x2MfwbKbk
1/Y0RO7EgVTjg7G1tXKVOf8OZDjXdk89vCnIT6GKJdKO+PvenvczTFuoHfplTCC5jbRdAiryiHkg
SK+cbfF7JMA0ta2Mkr1Pw2nFb9PxQsBJV95c+nwTP+pxJAjjLfJriMfK7WVkmOSqk6kPt+THa1Zl
nTrlNUXmS6TC5cblxLdwEbyvyUGsHCTr6MVwEgfDzOLBUIxN5Lezh9loqYSA3wpdfdBfZW7BNz+1
UZynrzvsV1bnWNcSC+qpRx3F94f8xVE4IjXMNmptA3xhOqV/VlbgKNJKYmM5EZOh2oOE7cJFAfi0
3bx3DAE5iqPDWjEKfkkd5pcWLeAzUZnAD0SMfs5BfibJR3IJmFmpXnwoI7fCoxg0R7Ln64RoI0AY
m7/SR0cJ8O2z2VobcSGnNlFC55QAGNe4NEtpZU5Bvqs+CDRBIVW587fhKIdo8JhmEJ/7iJXpcF8s
b7hiN0W5eLvMCDv3euLJ3yrNNx2V4NDh8zmelj9K6pO8aMOnictuAsuvdxGA0LtM9NeZAK9iQ/dy
fxaBYfKh1r5FI5CxByNcVxbSkeL8UKP3QXRAtnyFBc9pNCcKM7hKzS7xniJP02zE6hN+RPV4B37i
4MRVR/cgHe5wzydczumnsaEdKMzfZ0iLsNHaBdYu64vij/ZUD+rFEyyTIMvs9uZheB2fuutn24Wb
lYbs10RTuaaPxPswfjzW0fB5i2zoqIRzAncfQaOYfilLOUrRA39q1yI08LAAegBWEsuGzik+lfmL
dvHF12lR78hTkhFRSCERfGQ/jRg1mDHDMw4OdinfMfnEj+CeucweeTTedCVkQFphY37iLZ3TfTxX
0Yf5A4qgAsCwMLKMeHoHAIgbfj+ACghvNN/alUVye3v0ZM87zYfycLVrNx+KfHtL/RxA4u3+wxZ3
e68blyEmFe6g+2rYd9u/ND13uNQyKQdskrwvwImFfhh1F5Qr3Y8fluQAZcD4gWPN2iWrQSZtglLE
n7z1uo8Z5wMXbdyg23lwfMMMJo7524F/5b6R2MWHuSRGiQkGArBPnCzHjUUzjSbwGpk+QXvqRsGO
+Ppw70G6g1ZP7zaU8od1nLUtesARe4Xk5Pkhz16IvikvRF8+ffhtwIihbnrCLGyherqdIs5ewCEi
ygVfPhFviub/WLHp0TgAOoAToK9u1o8LZPtyCKMTym9uJ1NMDsBazoSxsXHa7+zAQxIrJ0PjCN08
lFAx/WIOitvSSnx2aMXtzsTMHOCpirBBq3wuDtKNja0eX0G9OIkibU/0EQ82R057NTxjC4KWrJQL
z26PL2ZT7/T9vCdZhekDmBQJ9qdYQIe0VHzFZTU9f9whqY/cx2ZczOfnTsEQmxN3/jnx44I32Dwk
KQ4UnncexiunRjeTE8Z2IzG+iZ13VZ2zzbg3PlT3bhF+4oo/kxreeeSylXC9a3gFfPEWziQB1oj/
wjzxJ8OuKCOsfUQVY9jsXeCIlfDzd725MaonHgY2AfPdFUU8YgFacdzlmh0F9Q4joSY5CCnYfCw8
IxQhVVhUhHF4Es2nyoCReYnKGQjL/OGoxYKbzIGQv+npihOKXZSFlYwbA1tzYRNCdCSnkNt84nHT
yXEZPSBxsLuUHEPZRwlI0ii/UFVdybAtzlceFNlms79t8ULQ+xPjR/QsYQmfSD9qmIA3KNHibf4Y
NzxpbNiw0ynCJHgxieC2MyHpSEfzRbtQ3Hom25flVC3oULlWgnKmWiDm6hHy1OKZSANVOA7PjV6h
v+W9c71V6P+Q50KvUD+ATiof2uQZpZsXXv1YNHcnM4Nm8k0soazG78SjPSZwDCGXlxWeLr3os2e0
4axx7nlYG8TRZQc5PT8zO0vjgXWyHG2W2I0/hNo1p05Rnzc8Gja3OoyNfZYs0QPZHV0lxzbCptIW
IghdR8VyK3tkZD4Xigqc4vf5oWeD6TjWxg3HRtt4mNWUyNFL39qy/dpYwl4Hdi1qKHnF+Aieu/GH
3BeEz91Ad7kVzxyKgIJ3uqTvivlPiypI/UTbc1OUC0bFQ3xWCRWxje2wGkhHuTAGihR5Ow6tHXoL
iySFr3RP7s+EPWNRZAHPqMoBW9sV+aJ2pNviGb/yhL6UJXEZf6i9msbuIYecHtTnqMZOu5OuJPQA
TD6uCMY4dKpDj2HeNl9nLxndBzECh46N5AlHZ3SLFYFPrj8eu7O+LD6zo+jpHw1uOZxEoo1yAUD/
jsXuovnjr0V63sOR/JsDrVMuhOmLJLQuiEPzk+1XZVmeOSQfqi+euLARebZc3h9qcZQnOGBbRiXV
G+GTIz1b4vBampv6TSIc/Vc36Lb9h3nu+9FOledoJBAbRiEZTrTMAML4K/UJrIpAlncwnWJLz/9h
MIOEdOIfmaCK2m3wtZ5HD3kSTwAF3sjB5xdlKCG8X5VMcPi9sQMjPeHHaDYYKZUaAwdQmSyntfzL
rivmZP46wi5escr6U/mteoT942SYWAl2vZ4PTB2IftC4sIPrSNHBgdLlA/Jj/CHQZ5num2Mcslq/
eJMRyul+DVha1ztuMrLmhUrpFmgZCWZ28mG+Nls8oKskwHtwJ+nTJuWKXCXRuf9yLFuMX3khXFu0
tVVGU7LM1xIayP08kyXJP1JcivMje1SrhLLkP2N/KmJnnmVGJK1ic32r6XsYLuKIFU4/e7haVx5O
gZEEFxaL/C2TbmLYdrcZX4kg2/H0dufpMqcuD5TL5fv+yF8e6/bUndkUU/AT8JuXhDLBkxfq++Nq
XR5dMJ8zbJEfnEuausvv29v8xUFD+R+tlY8Ijbu+Mr+oToSbU5ZBmy5ux4Ly4UU71AA6p0zmLTNQ
z9XX8ovBmrwM4f2HSTI0ZbtsMx3EN621CT582MW6XKkE60VwJwgqsWYylwi+xZYXtWdt4j3Wk1s4
eSrx31Tgmpe+yr7i8eysE08JUVjurdUUTsfxTQrMNXmfmAqE7UzMDPd6ByQOUXHzuRst84AopDyq
ixu5LFeEncOJPbJ77ht2fiV4cB5CyvdYoH0CczaxLtGNsfNRTdZe2wSscCbHJGstsAJggvFFxF8z
EX3hAeorJvE2RCw48t2pptXst4KXWUFBrAJCrxMuvXJFKAd2AH5BRsbN4OYInHcPxwzvxnJWzjUb
awYWBdqAeM8R5DCXPApEtIlf0rJd9h/jy9D5Gla3t8nRXW46FfNd9jWawx1dH4XpkSwR6UPz9EV1
puNbQQgsaCyMMw5ea5Nv69siFx1wvgfPCDnL79itYzb9OKxocntX+IzC8W36Ffl4lS1smjdGtdy/
+lcUo9YY5ug+HFzQOPq0V3MlXgGutMFTL8KylYLbcXodWwRxPtBF9Z1SIfGuQPN1GjIx7Bk98vAZ
OiQj4ABo6rjhXq0Dh+AatDtoPIwwaBTXTEBScXpN+KwccQ3uM5/mx1rxjMA8NW9E7yZQUBTjxuwV
gDHAJEc1+xj4RMlifEvGk6b61sy0RfBCV16DpH+FnQDmRTQEWXKR7Qw5wBvKMduUCIR3ZrYRYp5s
4bt3jF/lFdIjir0iDjQoNilM9spjgx+nY1k48Z18qHN3D+qOHPfFjTYYlXgakvxjMF0LX0Kghugb
xdLOS3eGWg3Mr9qWnPiNMS4iw/NApuXn9U+wmFb2dJQw7zFXjKo2ou2kxZt3+bbXn6BUtTe/xjbk
H9MXYGww8BVu2LXJxYXNiL9nX+WhhlvcN1tmwGAc92QfYwUPD6UyB0m8YQybX33eX7Vrv04HDAhu
/CkCJbfP7ZcheMRD/PbvJi6C57AR2odu2a1uGzjW+Fd5SQPrpVuODnNtnPlD/Z1IVMVcmDy5UY6Q
G8YRnydtWGTHSNiTMo1nBo6TaUOtuH88tk+PPN7ct6hcTbINIUn0OZt1eg+EiAiAZfVwNHVNciUk
nUK00uBIDx9iM3meWWfpKhLGjfjWCiAtlTiIDHcsXMEMHt2bmi2aB6SbA03U2tM9KAnDfNYRcKKm
Q+gE7sXmyIBBVXv+VutNwQoxuUWM2Z8wSY9jgchj85PiONrqTHwisGYxLikI4Atp/FwiiIWv8r0A
WxNcdsvSOmiYLfNXLWxPkuXPJgWMnX7dSGnkyHKzsPjEQopdlklWGWxwvoPgGC1AadjPkMal8Z6T
o7ap/zS1bAhhZR+juieFGYaLu0cFnB0SMp6II4avwC5ykD0ujiTbt8LnOPPum9su1TYdqTxey4Fo
kErrxAFb9paPS2WcvlEtF/W6xF/4qEJqNOvTOBeKU75m37HusdSLNXp0z3wHCcDXxGb0AcxUHKZ1
vIU+7V9ICiBenlzu4YUeHkLRem/JoQEwSTH6bXmkx4pP4Ak/45f5ziEna+7zQBpCi2Lj4xE9j29O
uEJ32VyH07hVf4pDQ4mzML4q3W687ObP8iKK1qTb64H2RsCdRSfoYcuXMh+uf5r9pPR6XOSzz6J9
7tXcfMreF1TcPmwyfJnhGAzE/OIAVZz0ez5Xpsf8JMq0alPgbnsdvWlHaognw0w9qG2a0bYUL2U0
heJW9GE8aaxrwb6dE787ZaYtSl7WrcwyvH3ktdPs63NFmrcQQi7AOEgpmJ1vDQsp3c/jq5V65MOh
Fopiig3ein+/ZuA8gQ68g+EK5IpWotsQMrYgizgEOmItUNkxAukMLjsnBKLZ2cnYa+ylO3nJ8ai+
kk/vdxel8muBlEFnOMs4X1Jw23UCaJwBSw0e86Iep/j1cSIA+q58JDi5eYPQEFBZoQlOXnhGz3A9
J2EkGkyVoS/im/9oiddeKrcPfat73TLjSuFmfksQG6Tn5vlek0+cmZET8X/yN9VgmPcQ5hBG493X
DRfIknID84CnriFPH68gFx401tsdmvIs7RmEuWte8iOHutXCGQhuGijfEEZI+hLMrQsIh8RhLz6J
6i5djjudHAhcNz/RRbzgiWLq0bho3ssgXcouwRd8yydg91NWbTPURHDukkPW3UfpRR4xMufkxMdR
mVzCvFt++m2RIDBgu2YS7CbeTRumFBVPPiV9MnQJRlmOIcxuL+0Lj+b0wiJjw8ORoZ2UN+KfhN3E
5IoF3jmyV4bqXQTCeGUeWd8HI3bj0ieij/RNhsZBd9c/pbJqM88EE4Ir44jm2lPuFDgywxv9VQ/n
wiBCT2N7GTF5+FW2RDdv1BsksjcDF15wMzwCLR8TXIaPiqxg+lXG6rejP/6BVEvzjiXJs7JLXlPK
GKtB2EobDpZ2XkJ9cfWMPz4u1VyRwYIGfLStvLc/yam4TqVT/kAIH/jxrJjnTWCkg23g+aZRunSr
9qcVWSIc6baxTs+1aptMWX5+OmX4Y5aAthobCpCsgQHU74W7w2ckVIWg7PEir9A7b/QdMiGHPJwj
3OHUesa3lnpuBA7ROgZEoUq22EpfDZ/zVybxDNrpLzzHot+2k40beEqDcXyN71tJwaNPmJVXHuK3
obErkF1jYwQi3IhIbatCdAbEsZMhSLlBVLRJqrtkz9fkQlMRFUF7c1FCEBo3e8yt4zlF0nM1V4j6
b4f6nDOR1xcW7A4MrEmDtlpblU84EbYGyeMxaNyG+bAv6j7+kY4zfPMX7l8CjHy+9YfZYXUFLOHK
F34fNtSLDGa16S5iqJyhFAW3Ognv+nF6j9NQWpA22DvyV0eJ8n13OSkA4s5CvOgdK4BbPBtzwJbR
ndrlbbLVS3xiU9BFfJXEHHg1DsBdvDU3YwjPUJOOmto8/42f7Bl58pXte8g3YX8njBHV3Vl5VyF5
klPODJazecVFqQH+rO4vkCfo0rmebUB07vzCz+gP7UG8qqtsZ/FZW6eD4PzTo0yvj482UOIn1doB
NICLniCZNVuLPNRv8pvsFqfbB8suPomAzY65g/KpZ7dYf37SVmcgDOEUkB3Z/xij3Z8bQCGH0Sk7
3mNyUtnwTun5cUIbUFLVsoNjz2c+54BJz26uFt9jrX9zLqi1zoOYWbTuHe0C3OipiFxoZYhbdFNe
/jOfdP926FbPCnni4EUIYCMhOQNYrvptsdO3gsstTT9qHqxV4rdHMt8W2j5zm/0UqFcFwnC0kYWs
cLvuTcvr3/DXsFssE7c85NvRhV2cJ2bAeuhegOUpOw+utCjJjnZk/38Tdl67rTNb1n2hLoA53Fqi
qGQFZ/uGcNhmzqFIPn0P6jv/2Y2D/tE3giU5yBJZXLXWnGMKJB32Fh0ebRYa8w9AIUHC80/0r93H
cLL4bxnf/iwtW5goR6aU5O4cyCideJ/Zrkd3xTNu5Acr9I7mbx0dOL+sLbCCuN7xOf/Qi4lCD3hr
b94h70DoxuGL8IauA0NEYjmuurazzpSYaf3k7pVDvmB0QAgdOS6rffZM4Iv9aX3xWK/e6X9YIjhQ
1HfAQxmV/Wtzr62xo/cxFdG61i6y8xImNRNQNfR0K5Zs/kMj9HV2tkRxa/B+lkNEeWqu6D4FIzd2
1Dnd8k+q90qHmoWg3lM1HxaQCynnuz7ymxDLOoAESVJ8kY8gJ/k9cbFMgvHvHAh2ND/7p/wpOXB8
MrwuMdPR2c736WN3L/bpU79DRWXdpvzsGh+0IwBwuaNSr1j6eIlcMdkgRlvnlRF2na5AML6L9fBn
pKo6hi94xJCIhWtn/AimnXuuP6Mdp9ZMP/UNTQhzGyD+/R3Jjlzukc95lXsOUMSih3tp3lq24JKM
3DXr9vhWM92lO7UPX1B0iKN1pSuARTf44Er3lKZ754qw7IrM9dq9QyVcg17Ks031yYpNolOyGgBt
XPXzkmiJw2SPasiAQwkrZl5RaKr1fYjv/UqVbV/UaTVGK1CMfXOdntpH8yIPjZ+lWMZXNpXtS+Oz
wJx7YyMO7hM8aeukICDhykz7Y/4WsR+uEcUcknHFyic2aB5ps1D1TuQBOv7ku2tWgjeyEMcXZt0w
8l7cZzal5D7EXGyeQ7ZBlF9euO73b1lwX0SYWcgIupt51MVGdcdIdfqNcei+JU9sGDo+yNDP2DR5
9aU5JdQcbGvqFQyCUqNS9vKf7pOdajz4ycn9CB6x1bMkKs2uy9eRsgViTj0ZyEMBdEnZWt/Wdwpj
jLeKN/Fo22sz3TJGj9/YU/VvxsQ4xLMYXClncmnDfJVe5I/SbcvHZFucdE7MfmV/ErYxeFCz8vC9
RsOic3AZ7KfkFm4Y5k+3eIizq9QBqm5qRq0Upn9q5n+v1BBY8SkzStpY65reynP4PaaeFtDmWHH6
sFLjA8txm1Zera7G1O+bV7xQ7NW5NNW001TUsluOsqaku8zcleYVs6YQ2tCddk8yjr/KPvhdE2UV
j7O0DJ5l7W0oGl7lyy+CqOFXIsg+mNYqGpcNNaxdHNMsyLNYKpow90gdI7SNC3D4OG27P6OvEXsP
QXOZLZhP7St+hzncRuURJ7NJ9wOGi74ts3t4bsioWPkEY31EfDabtpX6TWzusaKXMS8lLLsb+pbh
Cu87DkOOoeKa0DSXLyMMmZ3D2HTY6joy1CPXacbSm5AFJ9zK6QHiqz7ua0QQ1l7rN1QkvOA8e1OB
DIzVnRAUotgV4QRyUWEYQW2tLW9/rXnpuZKQ0Q/DeO3KB9JKtPw+r7Z6iZB9hchwFi9C7uRwgTTu
LPavA5dtw9qPA5HdX5O1NxzEYi+TQ7um2FKWUJdRC1EkAK5uaIZQslN2a54Tb1gr+TjmBK3e0RV+
gKhuWmmY5wibJzeF5uGb8eBekCcRN592YG3B3m0FaSnMo6qNWn5C0G/Hozmi4XhhYY6t3fBsfQ2X
22C/X6b9f+f8t7uqzqpu5RCa/j4ROeHSHWnQw/EDoxWmMGqbQEIwiHa3x6bAMjZ2Z1+GIHd3jqN4
eU9jLGk5EypBUw40R7ePQ8L/bl/ZFYp6gjrMXd0Q1G6wV7w9dHtSm+Gvtx2t7dtjJFPztLv8xO2+
25D4VNcAxQwk9nmitZ4yxj+qXLT2t8ea5YkamMA/N1OL9eB29+8Tt+/750fAIhas5vAb1oPBeOv2
TXnm6Kx4yy+6fWsXlmxMEi3dD2bWnOEJjBW7cQNQ2NQHW50Xq1qx4zeyLTdB2PkTGiAtAa49Srg8
VuHFz2k/3TfhdAXS1a1Dh0+tzHXzbBXxOcuiT1fPH3RDfGrYUjdGZmDmZbxBVukuFonXcL72wXkE
KuRHpZrQ7X0LBIxcO8nGTYaejjA4fOQABDd5UrLJo4PgFowas4XurifK2hYqWxrHZpvcoxPN9OQk
4vQtH0q5G2LqUxwnXPosrpsWUKa7qu3HbW4x2Y4lmIhSw8uKLKoNt5NjwHUjnAEmSWMqwCWwUnMM
0hqVl7zT1INrMn3AMfGDwYyGgL6pbOaTabt2mukDV0h7l80UHP1AKG+AJE2EFEZZzMgyRt9poraA
ZBF6U7+kxkkuhCnkrkkq4y4D/jYk2n5xJy9GkoDxQE/G1VYxsdfGSb/hDSEnuwyJxjFrhJdu3WMq
ReQ1GwliumG4Dy3tT6sgZ7YiFP6tupln5uVVROC6Nts/SW5+FnCy1xlBRavSTNemjTJhdNC+NLRv
EtQUBtjHuwHCw1oV4J9XAnQFQA5ZsGM95xFiOwSBU/HjjARkgr2Px/gBOnfXohZrBrYByRSuR2OW
a7Nefjxys0McESI6FA9BmSJ4irSrCuVrZermdLSjktijfKYT12b5vjW/xmlrFmI/C9bAqQSWwlvu
LRT5OzXOZlAR/VugRNWuyn+VBOVD0CBYt0dwvHNq7l1mAQOmh1il59B0cXJKutzru2WtyYrPmJD1
lXpKqhqRQukgWpg7duSp/RHhrfaxX365IG0mCC8lThCUx4q5mWLktSn/UWjQ29QiazzlJnC2rAy2
ZuRQ9HKq7Wy9h6E3LrkPM2ruyKUfzExRt8qXmiMRUJtKH7Le4YhCHJmymCVO9tvIqDlUznSeZ3oi
TjyxQBecH4GMABiSokloGbWr/cESWP2S9/KTWA2ttYxrW6rSotI4ZDt6aFotiLl2pr0965wlCdWA
kbTvwuFaUNFBA0xPtW1YkJF7i8VAyz7NGraR1iRvdqxRyJGV49nVo5KyJRhEQV95YKqq0DcMEy5t
ie4+Ar6g7Vel5rphKUuq3Dyr7P41eQk4kDDS0ozQQmcNGhJ1bob6u/iVIu2PasrKbWj62u1rKvI4
j32LSFjA1fQeg3D0gxkSF2B8ChYDnaFSoJ7PFB8ClskFtRyycjOZ1sHiDRiWuEawLUCEZrrgoYxI
rdGQ+IPqPvYxhQqpEZ5bVOlVhp9xO+7JAGCWg8iAJTbcGiY5CwZjiDiVP3kGzDqNgSSXjJRLO1MJ
4k79SW9hXDfp7Gu9UWxaZ+I0QakaDgXN/2YGDz/36SvhcC9GehkrRlMdM0SwUoife47gCKhAJmhi
lQw+Y5D+4AiUq0105LkkQT1Ox2/FVt7Hkc+6NF3wUVO6cKa+2pK9/T6IND7aST87Bi1HYbwUFli9
6CYBgpDMqofYNseFHZjNw5gL430hu2s6s0qbXnAYESBkiL2kiNBGiwtOS0JLOsQfWe8QKp/pBx3e
EKrIman1wIB0DLElBKhE4qm+ump35/QJ5BWdMXFSUzl0qg7yh4SFBd511rrJ04BcgpQh3y1o9Mes
zwrE7/QMCZUAljXGSzRXg/3Gjs4F8XwnRevfGq1/xkVLQOtcet2osI236U9EYRud8ooNqMnQfjah
iikpzXZ2c7asKn4v6xtA7wcRhMwpagh4aBHrzjxEJvVF4jIkd48BS2TpvCkpbcogTxjg41BQk6nb
ElPmCSt7dsfFrmD1H50TBYQUUQ5L6yuz8j9TZ7m+OcoBaiY9+NwjoAWwYYC0RNPyaI39TT33JVJz
Vy1J7jPYL/XkhWlaaPkzGS+AiiPPjdwXo1QyOs30KTjNUMq1I0IRZ16HHOUo/VZtiL+HibMsEmuX
OZshRG9YKG2x4mr0ovQPk2xf2vJheYn7wI44qCJL+DpcYRzXJsdJ9hK7erSJClPdazEzmqaYJGMc
NB6qS2fE6TgVM4AMG7enmC4YfAyWAGcYKqtWncRqjsJgMwzmOQ2oRkGAlMSgQaJS4SBabXbN83wC
Z0171IENYWgEDUQzwoZZwsnNpwChfUaP0b5BNpZ4WH7JyA6nT9ZqDtQw5JC3E2I3pqVN3VKIGzGf
qat0ObYEtCuiwu7f0Fyu5sFZAYPj8hQoDCE68zVTaBrkznHuxOwZNeqJUrYdyqV5W1VDsi9HnJRm
mHllQQnp5lj7kpAuP4CvHlK5E24CdmGpiGMmaGxhEJ5IJAuhQ9dQn5p0YzdXXa1IESXIiGKZjX0C
8RrXFXu/gSssKByaX7Y74UDMmGGSfMj8EK/EANYOjLofFkj4CPY8TVBB0LUS1cMstme+HwNuICiE
z6bBKAOOu12HtplsYwbt6pht4gCBfBNpr6pDd1lwfHsdDbUygQWPcfLZzVpnHTg5Q05p0v4w8ket
SF5A9WzJregYdS05goQrMszS1n2I6aVoSYHquJiQOfXawsd7yY3TpDcmF/KKbBcamJMChNPpyh/e
cbbsjvtqOaZ8m3rnO8jyx1Hr5lPeD+1Bhjt9ZB6gWbE8mFqI0txlUz/kdKEa14Han3/C1IWhB4eX
V30ZQVXs9bl/njgCOVgpa6juKtn6OFtpvTJpTALFXuXUXui4yIwomT/llvEGI8B3BSK2xA7Y+Mb0
sHQly1CjqT96ar6UDTD4sVK8UU7HOED0ObB/WZtDl60r1QDNh3Qhah9m295h0IeqiKhBU2sfyjyt
QmA7az20PvRW1uy+Oi+LR5pYojhV5sihN2MYY3hQ5drGFao497z+BUXUnMqpOQUiep9GJ9pakm7M
ekpy42p0pDdNdJNyzZ392h68geg4ihYm26Ba/REe2Q5O/95o5QXGLRxvgsCimO6VCpSad6vGhhST
QJMsWyDRZB75Bmo7cJmO3RMxAtOOjDoYV0m5ToF3bZSKIX0WJUSX3luCLA0rZLxqWhgZFfXXlN23
oywRF+EFGfR0oL7jDaueQYM6u/rojp3xOGsWvlvim3IsaTPFiT+/RElsbHCAz8QbY59mmGOQe62p
s3mUkckwpRZ3qo1WyNaaXbxQt8aWzAVrvlRhjuF2wkramivb6Sa0tRCm59lGdyXvR5erhGT209aW
Cr0CNaTsX3RdT3ZZll8QIoxag+ESQX2t8lHH3ah7imi8Arfv3WDXgLjt+mCMRvhQJYTyAdNsG6SK
jm7A7627D9ut5DF33cPksl1xzcofxo/CBFsUH1uswp6wHUZAU7zAWV8j1XzsspHMSl4rb1OCmjAP
UgrI9GkKna/YHMiumnR30xbdg9oN4TE3WMqKKX03U/En7XhDTfqkrjmAbKnemxqJscjbt1yLmWso
5SkmIQQR8LiXnLnr3AKn1nW8C4AS2ZRkWJr0RyVX1lU8nKFNTneqX4eOsnHKYeUClvPqYj6SgPJj
yzzA5fgVpHR2AkA7HsXYpuiq6aTb6imPhAFdGJXCxlArJMcVTbWeXS+Lv1tfFZeJSheXrV8tyt6k
7neuXYsV0ap1j2GTlCKaGCG1Z4tDpDanF2PMMSs6MaC/pFU916wPtZJ7RB2+lxrXYZkJP1XpHZVF
ilII6CPOX3FpsBY8KQzNZNy+52NCjpku0U3K1PZNhPnpwRo0ttDaAHOC60cXwSyxi5yvyI9jLKI3
RP2gTzP1BsY1Uo0mNlhgvpV5TlYkOvCfXrsaD/SSsBOpREpZJuZQMiaQKU5hsgkCtnqznj4G0Q2b
zKyWT6Nc9WbqDZnSegTY0hOva/r50Mxjth078lovql3T72o3qTLtBbqJMWc85DCk0NmlImGG7M5F
C86A3HEmuw9tdWwykpP7peOGVpCTB40TJHY3kjsdIAmILMbKU9Rd6Sk8A7zEt5GLrR7wAQq1oQdC
qFDak4JpGY5HNS9WbaccA3LSkEXlqCBpN06IpU3rarEb2qvmVSoMxJLpJQn7rZtCm7QjwkXykNwf
k5MdvG4iX01VGKsoUJHVEn7H//SCuXs8aBV6KzL2CvcAC2oL4K9HEWtGvm6N12FQ2XnDOoWwm9AK
rZ0TOYcVwpfwfg6WYlnl4KQuRZDT3nOc52sndJnvul9O04M87ZKDKoZLEmr3NzaY07JhE7LFwz7U
J1tJPlI9Tf3W5B0i0zH2S0IXDDt90EbU44PeIS2ZeH+V5XMP0JPqanDQgOq9Khak3Ij4tWShJQHV
ZgI5ZUQZ1MLPOpNZn8LcZXTpTfNRGh2DDaL2svtx6fO1lTg10Vc/mvtmgproOi1Hh2Mw1mlCXD5I
Wh22FQSTMrSGli+JX9pFyUOZIWMIo+47UtBUNDQH6o5Nj8tcfTS6tWLj7S8k725Fc2YT9gh2upiB
tyjZXFg1rq1pAufGVQADdKOj00WPaNUWYJvS3lSuKZdWBh5vDVFcrAU9kSE6gtVZgyveoK/rjRmy
IukTUkdNrgSV4xNsTSOa0XNpWJiqmt+Jpdd0o4ngCdipydRYiBhRH0nXDMh3DuSpTYE4D4BoFS09
FA66P/BxB7fvwLs2AdrBIPbMJLimDeJrMROcsox3TIOFiWC9FysjY1JR1pZ8ncNQAUtpvgyGjphr
aInqBKV7x+cZbQ0xo4oZGbmDZD7oRY9RqkM7PU0c17nY6Ca+hulFz8Cbhco8rgiJPTgtl4OQo17O
pbIZiyhYswt+RZpRKY32PdePkRar3rLq23ygGEyJdDppcYw3WI+v5AX7lYbCsJpq4OzZulZF8Ah3
yrmbmQvzj2Vq9ppZ+maYd3qLt0Lo8YGy8ErHZEZsIX2SMX9ZKH+iua5XNrBR5lwSLKeer4PWEHdN
B4g00bKVWTilZ8UuG1rHfSomk5PQ4kC1GRZK9vBnjcUGc5b9DboOTQjCd8jr7HYs+Y6DinB52LpH
2IzELaOorqti3EB5Zc4huug6WbCsHrA4VPSkYG6SImJL7UPpGKbIZXo0vdmSnQukrg9NYVtXbdrA
eCMrAEGDnu2VDp1H1kefBCRTTsEMSMpkHWuSsiphSNnW9RunHA2mABq3rhjvjd4D1tcRnipWoSFz
V750Sz7ODTONzjqlTYkUoHWQ86kIyGT6ExGldpmR6mslo7Jy2ceabOFUarhKhkeBccKRtEDGTD0G
c+w8mg0DEcnwaqL5FeqxerJLFdYpNqp2QKpJXFvxOOvK1y0BmL3Nj0n4Sa5aT4Vr0tXU2x+ub++5
Re+FzBaqrHNZ982WdqY5huMmrON3QzHQZe16yQU1NjDztj1tNZaGY77Qjgt8+522jvW89s2QIsaG
1dDABePSxWjCKPc28amrQh2+Ai2pSEFGdRVQnUxBE+C6HraRkYFWdVjeikn9zICWFXOCfyW7LVYM
n4LxFI/Zu0P+iD9beXusR8Nh3iXUtRUrJYKc+nOQhr9sM1ZlY87eZBnzwXUHpBzULeXcFJtBDe5Z
6JKDo7mEPVYFzQ1HfapIrL7L8lEg9cQUZ/ZEGLUxgazdBHLffXTs0PWCmYjftm6fHfhNFkGWkKpr
bKml/mh0rH+FajTrLKx8WyjCR6MKErFi/5CB+VTo8YysfQUMZagjg7UhURo2aGFtbZQHemb3fiAo
Qh2cnHpQsArlCn4EqiQFqphD6Z4PYKB5l40dODXCesMKcHLibnVqi31YGt9xLtxznFSXWcHUKTV9
3BCRAnvZwfGSFxTyhuVBdt4EtbIBTMzMkjDek/4lEZ7kLPwrdoQ12t50TUgMU4fgFVKV58w6Iv2B
eUaUfDZVaV8c2tHsGqY7a7BfXMR3OVY/PC8GsL+KcGMo6tJyLHZu4mz3zU9I480rG7QSstJn30WJ
QXpnuKoDyu6law8buNyEtp7eySi0tzKYTs446neBzYzUDCYKuZriwBYoigOBBmHSWDFU+lchLD+k
rCNBr30PlVC8JKVtklbMLjmqijdtmvOtZqaHIGiXjGrsh3q/iCy7bp1P+PiFZCEl0ybc6u2lEQ4o
hpA8UBtS/IbgC9EfGkilvjZLTB1EseKy7FsuVjC7BxUvj1LMwJ2X7MNuph0xcoVbJapLOIGm2F6t
8a6KUfm2evNBb3Pz3RVorJyk+gAG/6l0EC0b68i19iL5ZF+qwNyPip4tqRsoVkhAzvLMADH+NrIr
3gYNHBmBmqE4phIjf4L0HT4vRBtsWVxIRsKgBq7PVv2dEbCzilUHeXG5kHf+9y+jqbnKbjFUmeD9
R9csk/Pt28PadiYG1csmAjDjmo1/gTt0+abl5u/dvLZgItzu//Pl7cf/1+f//vg8NLyuv/dthwmj
9FUhf/mTER4JnVe83Ny+ut2Icij2zcLU/nv39tXtsduzf7/5Px77j7u37wugzVTDt9oE3pRiFXYJ
CQasXPHfTMu/+M+Xt0dv92d95CmRLzhgt3xkf1LubzccXThu/94nQe//3Qc/Su+wXcdvQOhN0tPF
yhVKq5Gsms576Kcz/6XoFgrmXVZNzjYYyYx0HKan+VCb+0iJzD2EcGftOpQ0t7tdPf/riXT5FhKV
mDwIffv3B27fdrsraAr5lowOt4di04Boqzk42XolNfAvw+25fd/tmdtNmTf8cTadD+QfY9y2Cgxd
yfIybk93mmnuSu17MjQTwbA74G610ArEUMQOFA5QthZakV0zzA8yrsU1WMiNkXSPXcKAZmimZmWV
Vre/3WgkCCJXKJsZfeOMQgTqjF12P6NAa1E4Jt3PRI0PKRdwo2FiFrUt40IhVimwsW28UJySBRRV
3A7w5e7tsTyXSLd7G6BnA5+vVAfsDbdnhrBQgVBWxZ9M0pX/+3NZG3FBnXprH4ADJO9k+Q23312F
YiGPiOHAvxP7f//eP3/l9mv/+Z7bU2PHJEWVBa7Qf7+o9N+v7Pbdtyf+x+/+/z799zdUDlRYtycz
89+/6n/8zTJ2tjFhKsS/DSuYWSx/Tg5IwXSTdRS6j9JAuEh6qrMBJX8kX60DJwU9Y3AKhmEipnX5
mRpqvbXrgKkAKZNwgYudFSXNUfSSqVLKHL8jGisaIIVmO0GG1l1dgvICsbIOXPE5NMqvZUT5fqgZ
xDcZpX5D5cKO02SXDalAWBY9MWaWGvz7tVvoIwQYGESDCxGf2YewaAW0XUPjzX2iACtPqbyF5ipI
ZxWF7O00WBPtQ4JVy7B+KBqEnw57EWMEatDC8CjyP0NI9k5ToYGiFlj36XTpadGtscujLrLKJxCt
9IoiyCAqSoqBLhnsYJt5d4dfMSbndleP6qNmF2fKWxIzMwUhQpxsMy7B28FSSWgtYPCo7MuUgPis
2sHPVfaXTC25mMVBfxoh3Kqk+h1UnTFdv6jBs9DdDyUBNEGKaSsRaInNuZo5tYDi2GiV4X5MCCWd
SjSXktlikJyjYM5WOWHAO0ftfswwdbw5qe215qqHMpI98tMAMXob7EMHA4hiu68pssqOOcg6DGMc
RD2KnqKleS8++z7NNk3Rfin2Js1ILaGYZ6Kfppe2ZrOdmBUa6gi/boAaVGO4djDMD9vUP7W0xzxL
8MZoTOrWtNCORyXCgPI8pMgN7ax+xWWQ37kOnJOmC8O72qFPqqaxySWQnLMhZX0QRjnuapu9Q8gM
Nu3i5mBLcWJO0AzdU61QFxMr+9AVMEymNl4xDD7JVD1KHQDplPeJ1znlPcjlekMW11loxldRL31b
Xo7gEKY5ogl4xT3IwAJjDMzkXzuLD1kgMY6HtbiPCnpoXM5gCsWC9yQjxhXKiK6QsNzAu/dqJDBT
FWqrIlXflE7/Y6ViW4SYK/jRe9oBnDDRfCE89XGwmvFC71ELKdZSMK93lmm7WxseTU0zZC8MZcI1
laY71WEXVLjiYAePqTGYV9Crv6aGiz/OnkMKFBz1Bbpd431oFXAp3fwabYk6ZJswa8nWSBddr9V9
MwxcNn5SeA5BmpeuxMSn95lXJaxqeq7ODFeoWfWCkTYS2LawyeEeXc0rU/s7HJoIQPiAatklOkzG
m1oCbgvo626CPNgraUxgQf6s1UawI7jwDoK+oNVZms9q2R2z3EUD57CIGrnEVmeY20GPnG1XBfdt
FDd7wwDJOpT5npbAvYIJa2yH9zprPpSKV5BXiGDz4FqV6qWNyHViit8OwhtMSkG9n37U1BL3TYxP
QGtp4YlIRU2DDiuNkYEnZvBG5gRz5EKBqRMRw5jjAe6i4L6cCQtSOD+gR4hvtmsoKpRd4WLwDfuD
gcJOYuxpG5BKLOcbXULjqwTBNARS11+5RdughZC41i3gewb6NpXWHuKXtN3YsyEf865BZZgglOG9
RcDcReJETQ/AT0V0OxWHzo7Di91zTQ4ZCxlGHG5GXf1wEldBDVOgv9TS58mIex+8MgmDkW2ehij4
7mih9aoJEkND3jX2vK66Ty5xV4EPnHXcs0HP2T0OA7KY6c4d6EyRLWd7AzE95jxqXmV38qkvJWNL
+VS3rYK2NPqj6T2x7DQLNp2J5ndUNZUanl/KlBiNS784EaXrrho801mbd/BOEo0MSwDpBIaRZN6h
GKX1YYyEWBUwKhnjo4QdYc4WoexA56EmRcjhz0KYnkwwVUADygFF31mtme80HbCQKaIz7GKJRmsh
ITC92wSJ0+26UDnXYJF9hlXEY2WYmoarbNt5pYFuJgtGxV6ohMZeOv13AimVRlvxMyYgCWUTFVRp
yotQ6pZ3nfBnYULKrDtiTslkIYPK3pCSTAu/1Gnw6PaCAS0wW9Tj49hp6MGNmG6xIBa8mg8d4prM
DPP7RWTGkWuXQ3xMqzn3mjw/0ic9C+UmQI8Nr0ws8klru/H7Dv2/HOd0PzV80O7cnowwBk5TDQFt
hPHdTtGAZON4Tunb7yVJ4E3uYOMaEx3TcOnulDF9lwhe7XF8zyyG6YqV3PezQB89YbWwNCxMSkNk
jYkUfhqmY98k2Z6EFZlfs0plTS3cz6poaeZ3WHyt5iV1lBjNTPVoMdQqZlJJaosrcy7sH2s5VS2N
EU6aHxvJCUTPjmpvHr8CpT5JZaqA5vDfJzjeVaJpaifHglxHT0RhmypSXZd43pgzBSECATz8unwv
LeB2jJmxQS2P3Z6YCTnd1LbxVLZdeHAj8y3OIBsmjUIC9kKwkcuNSqwz5q7iORJRtI/yxt1PxvgW
kQJAp1+f9irVHvISbhphhp6ZIydI0EEd0rpQd7U7k1xH95AUHn9c9gCKzb6gZh/ptKXqKwvf83aj
/fur291/XuLyA20cM5jzbg8MnUY5Ny6v3JHqk0gzID+2VNYO3nJ0ka/52B2qYip8yseZhtOUdntH
c/iSQXp5V1qFvlZdAYCkcf0CJmLevOsh2n/VRed5K+lvN4bDoQC1+19lfiQcOuhs2NZGRypOGnyE
Rk9i7O1F6W0rZ6+b2mu0HOGpwfWgS9L5zuJsYXPJJqLWQJeUy83tq/94bHBcrpsWBqNGS2hOLjsn
ISpK2lDvUV+m5insezZ0xfJZ/r1plxq1j8mjVpg4r4yaYedWXXisN0RqSBxqyurrjy0JbcNyk9gm
Uqbb/XiBss413Rg307eWGFJ09fZQoXghuyRvHobOUXeWDbHolrAzZwh5RVcT5KDIhVQFLHbfV7jO
mtK8j+ySBcLStP3Ul/r+9lWjCG1fSaukmUErNlwYsbWuL7WYyZaDe7fXcPvKYqtLZggSrig+VibJ
7F3rqHt07AMxmTuzhmaipYh+wyrCBJ+pxrSL9AfGIuW+UJ3ajxIHKFv7PkvqPPZ6+YqxQc1HWCqk
DQgsO3ar7ytN1fetnjTrnmso0H/UB7bGUrmgk2FdunYBLQDiTRZAU6gQlFZM66bWIFFiYC/DHPOy
BGf4am5zOLlseb0uFr9y2cfcbvrlK1WS02rNOo0hPozbjV3EzrrJaIg0jVMcikHFviS4oEH1qlyE
uEmMwpkb+qs7QnUICWU+up+Xm9v7f7ur01LMcpo5vN0hAL3lM6By+9eNO8JQcdAKrGZXoMDN2BBp
kY6oVPplj+KlpuB1l9ypvwfg7e6U4CkvpzlY963zqOvyvarw1A3zopVM5qTdRMr4pWOPZ923d3Ks
Dv+VG0MbGZ0YTxowwtnd0dwBvhly5aVnDXySWKDUSz2CPLfKx/wTsYFIaBN6yKvhOXruU/1FaOiB
0RSxzrjT3aUWhLmcUBCvcDTZR1KZ3sGL/YxnJhbBc/SUo/Xw7QnC6Sr/BaK4nJSjT9uTCWKFL4lR
ABndpCeZFO4My+mxbrq3YgGOgSAhlw1rGTzpRgJ63ZD5A9UxGrbKw3zuvkvuTsgG7wzEECCOmAG+
a5y+BCjjHH3jT1nM4pB/NXfKA2Y0hoQ5bnCEN9Yx/lLZxWBPdfmhGTkDfmNxwDvVJR6VczP6OEJI
f4jMb8QwwGoqQKNP6vsVgJUXX3rGcXfYjBFaPJEpC/kE23mygKac4/QdXrQj6jTABR7+WIgEGaPX
n4rLGSl+j9aPedIexYe+Dx7px1PrtdixdNi7RMqSWkHW0FZ7T16nc/Az4g1/lTCwOz88qvHOwMDf
kyGOKYGN5Mao14IpFnLyI/DZuWLTfVe+cRzggJ+ZTjA1OmaH5AvHZbUqAk8lzoK8RDhKGXoLjL0A
HnoCrGNGWCvkcYCi5IVKjHUDSbx7PaK28MevkFCJhz/E5HUTUvnjhM/bqbkYbo1669qPIvs/4gk0
5z+o/4qjmArlhGk7SFNV0/zPfIJ6lEmmqxg1lX0lkKx46a84EALwRYTIA5TTDN3CRgkusb2ecp+2
on107udvjhDqWjR62cJ2mUiP3pD6l/NREOnB8RX6kbMLigvMTlnBUF3rwheuxoydusHXkPy9QTRB
Gfgy/0L32+Sb/B0Kxz0e0G31MlyTh/ypeunoOKy0dfOHrOut85Z9Ghhc/OGU7bn2o8NUOGAx1m91
f2Ii4dtXFjO0BltkM9ipkU/j29cxNk2+RubimrNjBeYNZels4I4ievseDPNIN/toDZ7bb/40w4/1
lB/B8Ua/GBMwNNi/OKDMeWUd2KWtAaa9J1+IIZUf+tbIX+Xjf7N3Zk2NI9u+/yo7zrt2aE7pRtwX
wBhjG4MpqiheFDW15nnWp7+/TNOYovvsPuf9PnSGVmZKRYOGzLX+A4WFT/hWFVBt0CpmhKcavQYN
WD9Qsg2E2WDnPHDLdpQfj4DN6i9ALLy78voOogRcXXLDGb+/WyBRX0XMIvsm+w5W/1p7sD6jgnnt
r8Jfy3cXYjc2OJ8yqdNoPnvWKt71G/0mWtt38ELtl7a6hD61gnrfPSADCOA5/1KiLALrBWTTCrgz
5EieUwEb4Huyuow3hYNc6wVP2HyQEgCfLP3yF8JksVixOrjqLuOrG8QsEfukgh1BINz2knixhaeA
nPrKOFKsNCJWOvg7rFAXl+oN3LbA+O6wUV2LK62+QZEB/7yL8Nq6N37m+aa+mb6xBedH5QO+dm7r
r/PW/8q+cs3K7Zq1+Q3G2CTdEFq4++q8gCQEIbq6Tdbe6p1Rwf3JR+RfRZ9jK1R07f/9L1OK+7+z
Fznd+K6pG7YrXN83pf3IO3sRhOxbEF3meGd6wx2cpehKvmO4vZ6E/2xKhOlFjFrXC7QZkE0QjZ5g
JLVS8Vtilf/hh8EI4S8/jGHbIJ51G++Dj0+hk3ST2/jDeBeb5Ar5r9M3UbGa+RUh0QbDhu/HFTy7
BHUM6mCHqjuEFHChWT7BH4kP6sf5/34XJ7+LHyWQ92Y+/grjsnjvXmHa3AT/vdvFUxF3v37+67H7
1v1q/3Leq+eF6/7b5036al5BIfu//jX+ajusMYT5b9u3he8Kx/RxvcDY4tXzQhj/thxbWK7Fqtnk
jLbsu4hTvH/7lukYvm+YwvCFKf43hhd4Wvx2l+EGx9V13zUskzveYmn/+y2fGUlTsGdxftVWuXeQ
tXya6szEoHXx18bgmk+jXUP6XFj+q1HdowCpRs2msE6jWYayyX977nny351r+N9izI+weK3qrWoo
/tUkNt5if5pRdpXNh74kXKo/J2rtzi266QbX4mZ3bliSvg9jQDLbMr3xa9/6ElYZvuKuj76jDMlz
6KtxROXRdGv7iym6n2nRjYdwWnijRaxxmuQaGP784lQI6HWG/2WgWEzWuQP/qZNIQZR6CbbzXAdk
4zhyKz/YFmCGgeq8xSlV4NuBhBCAbETIBWmPrrHQzvfGxdhS4xb1tcFuaqviyMUosgz071VKYnZO
7GKXLLC6MtlEwSQuyevYlx8GVKgaN4bfnFYpL1B1WN344Yi7n7wQO3iExqMJX1JgdSR0Fg/uXiPp
XIF3B5ZguF6mCVoFZTJQj+uytdrPvl5r913GYjXVwKxM1VDeDbIJtJRG1DPJO1kd7MYQFJ+du/lV
VYPmsbruzgjBerJ5tB+NMm5RYgjC62ZqnMcorMZ9WLVPdQ7NV490ZzimaYJTCsta12mPvZ51R/4/
BoDByBKqPtXIZ4U9ehJuVOguZnj8TyepC2XOcGM1ZcnC3IJjgDPavB299H2j+ipTTO8GVN9gV0+v
f3Osw2Y8YmxjzA4NBr6PQaA569YGfwjTIXqc2hmE0oiqSGKO3bpOO2trGGZ/W4kRaSGDhZ8zYXhe
eEsJVMmzLh0tjb6kGbCGcfIHNua1fsUuGD3PEU8tdZS9HbWjFp/6zkfCMtE0zCIX+kMTk2kuECeK
Asnxk/FYDM46zH1qGwaCecMSQRBtx+hRTCmkuWaob8JJ945VOzSQMPLkZwR2vauj/KULZgMaoRbv
nc4MdiHV9asAXB1Cyuwy8yoI+UyyqmRNHwBtzcwSmaiovNNFU97NsqnF6CC011QA2xjAgx52lxrW
IpZBXl39EP20x//txUxy8B2gFLRbGRaQi0CPUF+/tfryhceT/6G3sClsSMnLxrCWfIvPvVVf2NR3
tklBegapjpIa90jVXnWexpPW+O5KcJHInXhVgpCFbYIRIDDCH9iFT2hEBJLg6F96GOgsn4cM7Lle
xyH5d9LDKLA4FQtdh5KLvzjTqSmoTE5+/L4nnGBg1M2yxo13vp8yRFdtc15nIgRjFJQm9Ycm/xEj
tzQl/fTFaZs7UWCdLd8WquGtF2CDxXtEhbl6mZxj/oCHYKGqIRoj2XWDgS1PY5MYEM7yHAb6zm1N
92cUL4/24sRfMMlDntEJkh3gEMRJff91KuDoXWLn5Zd3n8K/WU8Zxu87Cdv1dRZRGJzZPo5KfGg+
LKiEkSNU4kbeL8o/2SZWsELT/9Oep1Om1idjZ7nLfhd/nPou/suhusC7c9t5QS+ym+yVbS36U1+H
R1Cn0yGP4+SJekKQQ8UL8NhcZfLPrBrDXWzeYXm6KzLw2urPb5bQH9ShJ8+YNGrnat75tLczzv2O
uYQWUML/0b9RF82+LsbicZa8xRai1kNsAucKqEaiPI2LMeCZ23Cyws9UvdmBYqjGJtKrvg3bLg7T
b22OgQngW+/GzdL2s6blm5wF4bh0j1O4FPea2znHPOr34Sz6Zyr70c3iuvbKEF3/XFC+ZFPeRofc
ARHShOhQGg0OBH4zRy9DICnwuj7thsKbH/O0vheyv/WmaKXnCxWU2Cm+LD3bB9nf+4m4BqtproM8
jV6M7jDOk3gO5kK7GfqGLIPsDgd70yVV/IQde7ft7IWK6hjGL5aZXP3D3ef97uXF3SeExRvPtrC/
dQ1uxd/XNktiea2ru/HPxAAginMJpHA9XV5sHV/4cTZZM1SBdewXj095Ob/ome8CNOra3dLO1jEK
tS8zD+y1MYJ5mzPsQRtLT3d51bweqT7Ny+/TArb1h341d+pdtjpq3nmYVPt9YzX8xv/mcqpPR6u8
ivoHxY4hSzXuwCo5u7SBPpWXS4jVHrKx8uF20F2tXVv/oqaakf06daCqdp4Ks0z8LDXrHtKc8cUN
ZmwsKlxTmqgL8VbSAFlWxb2HBiSP5PWY2FgqyyM9sxG7Dik2no5+H/04T5vQU03JtKlzz6Ol18IV
anoK6BStdtq8vG/8ytgklttsPvSf56ZBhcW0PNV1yl035QEAgJnd/XnK+VzV55TFwRyzCdMUTlWD
qv/jabmvH7UU0xzAatdUoedPfDyhaHpG8+zOsEXizhu/h1W3X9IwYt+LplMca+zxpdli5/jN0Ygx
QdKc4skgHXkwI918eosWP7Se4hhE+ZAnB0NGckxFJl+q88z/0XmL/BfernL+90L+BRW9jZ3/PTl2
jt5+MqfIxCatECkBchLtvQrv6slBpyDH7nuv+tTRuUnVQIjdFCaor/P+bnI0BcHNf36Sxe/OpDZ7
J8uyPfYnrmEDBhcfHuQpijUzaiztZ5zojxAtvQeytsm+TYPhUj3RLAl+9IXlPbD0iff1W79HP1WX
1/5hiclY1OYslxA/JhH77+arfisUP7LgW9z4R7/LSJPwcIM6fbtrT0eyT1+QR0hi10aHodWZKG9q
NawadbepIzWRr6MNVcPmiqrzdHHPCIrLegFWp1EYf6yzFEb24BfbWi6K89LS12DW4ysV6oWHei2y
Yyoq5Qzg/qBTIRNsY+dl6bJLL5gR9K279jCaY3XZxWn+o0Y1McEx8yVnmbw6z3Cdn6Dv2sFz4Q6T
buoMl0XWOa6sf1gNqIRFmc1hWUgbSPVXlJtd03R0E3vFj3/Fqp9LwTvI+4kng+FoF46B7oPaRVLY
ynpT+6QClGBHcJWfqtgtH+P525CLLRSscO+6EvX7FlaBzg+cjMFp1I+h1vnhDERRu3GW2txZNqoU
baWbO7CCAB5lnzpSfefRsgq09XmeOhrj8WhQaNxB7WQPYpvTdVfjv5Mu4WujBsren9gU/tmnpix8
ZIHJMFA52QQ8SJ5HlvX1Mmq2muinIBD+85Pi/vVJwbeX/SFwXscz2dP//skLnSHW9CmyfjqFVPCA
5QIn+c/GbWPuVBV3nc3btApXFrgaamJMUV11wR8miwdcnkHASSEDVKWgL4Mobvc2BLs7UzaqP05I
/fszPIIPA2p08qV2qxmvut4H81cuscju9HKQ6PH8uZ5iAwsRpz20U98eLHkk+6EfzDenuWlipwcb
AuVgD0jkmqV/L0QM8ruynqx09u7lWK1778ZaGdk29kfcl3C5NThHY5Vs1VEyzq9H2dvRefR8FI4i
2aYmFrb/+W9jWPKX//sD4AnPtV3Hw8zU8u0P3qKRiIIsmXXU1jtgtDZ0d/+6iWYNYXPkBbVp2Kjo
1CUMqMlN0WODgZfwZXaK5Ww1nqTxfDuKZjMXnra38sjB688v311GDai5sQvnHyQNYKuqwR68XLSv
jlkcS9CKCADtwrkje92E1v1kFvXLGCBpknWF/gjxdloVpRbs60passVFvfHcyALEBY3QGJPm0ZI0
8LmNwhd5RWx3dXlFOwjTo2dFDZLhlQXYtc5/2LqOFPg4P8dDHqwWTYy3RuYG92pG1rjjHU7ekuoi
b1d5e052r++EumfHesbnDo+Z6/PIeWJpYmJlQY6n4Gu1D/6E7VU9RY927UeP5gjkI4abg5MEfW8z
uqlOkesNjrXcPzpLBKWCSuVVK0PVF2eCgr/P2g+AJzvO8C0u2Kk9qImqT/OTBJHOpH1QA+dr5Wrj
Wpi4V7Rad2vX0aruvOKuDyf2w/JIQNiFFVo4W4Mk+Yd+NUMNyjPV1PNJjjyzkWe+XVbNUP1qmhlP
p8uqrg+n/37Z1i//4Zvt/eVmd0y4ZY7juQ5lbMf68M3uICkkc1oEPwBXYmYgoe3UkNmh62zTKV/n
WxXWToAwSZPAHFzYAyIUyvCHiYmHPMblabqaNMlJauZ5urqkCtUlvco5ZKaVX8dJNyNSalW4+ASI
V1cYv9OzjNZ8l6puUSXBdYgICuIpLUS98zhZW4SHRZauFyOe707Dr1cxyCJRm86dVRmuqsZDQHTQ
+mZnJCV8RXWomlbLgm0erlSgj3azezf5PG2WI5Hu+VuQdnFVcTnVdToMehjEnbCC66DN0IgtEEKt
WLMj5TOUe9WnGofMAuodco43il2lzw3A1i567TtPjPzu9Qqqz68c//YfXnf2h82/0B2smdh+sf/n
DfUXK+XQXxLHrzrte4o2f0fuAtJ548GWLrFOVd+I87fEG/zpzntRHXFRMVV9U+bcwlN3WV7nqz51
5hIv093wgzeJvKr8Sp2u9fv1T/9onIg/BH/ydMrbB2Dv7cMgjpFu1/enNYNcOLAFP/eEXp7eV8nO
7k10hngdpF3mPPoazoitXdp4MPvOY7FAzHRrzGLV6GRMzqM8wQ54D6guMq6cMC6oMLRoNch0ueZj
YsIzU96oMMyRs4fmX97ALbOeAGW/jqrM+3lU5dbVqC4nfzjXSPXiqczHfLNU0x/BbOb3AOCLU6OF
w0/YJ8ZGdanB3suGTWI2f+RGW9xnOtwRAJQW/yd5CeEwQctwkCvHZKC0NZuzc6hnvd8K+JUrpw3C
l1bg3RdE1vMCAiIMa4wLpp7qWNVEj0NtRY9GOq38sNMOqmuKp5KFLM69o5PwjetHE5PpvriOUIe6
dIwSaT7b9w5CHlUOwFqyKdnmPDClvr2vER1U08796iJ9V0DrluerAXKFlHd1jcVGHMCHGpqa7EbK
ai6pyntdcwEliul5HsriWhgOfIGqmp+Dvjy4vTce0yj6hxehoIbz21efrJhuwxdzDEHZxnI/5MD6
MfAaHUDg96kh0w9vatKQNrAnZ886Daphji+n6Ow/LGzQtkuiD4+kbdubVGAPpkLVDNUnt1jqowrM
mPvGFiJAcpz5kQENPUycBxWhNzY8DnHwR5rV/daEQHNHbtU+5bngUa/KcdS2Kod1ylVlno9mxAAy
+TwPx20eLB8x39rHCiS7VYuw3GelnFboWat1V/l76M+ALzuBQJownb2VlY8qua+aKs3vQedWiL2y
cQn4E6wyS2Bup6oBSeOe55fGDJSG1eitnUxYz8qj3J28T/Xc7EaZp1H99pza6C0F3qfOqz72W6PO
ciiJm8vR0MPgn1ZyjqyKvV/JGYYrbNfSsYnHyZ785u/LbK82W/Brbvm9nUfvqgiCBi3D/i6Z5nTG
6Sia9vi3T3t1hOpUu3Gb9o79XOvcqskyzMcgAfNqHTM9A3NQxvlN5fsRWLQx34tkcfFRyadHviz+
RRPH+TeRT9u0r4ATNOBIxZCaP8U84yOmA2khJ7gniV+Q4fJm6kqsSOpF9xDPyubivoB/5AtMl/IA
7fDBTONfJpVNuIcRTk7y03Nu3Chud55szn0DyuW6MYXIMvgQ9lnedcdycDdF0Nzk5mR9sZIILcPK
djYO4jNfOtfbBaZfHXsAssekC7a8ApHKEwch8N3mR8F8+63xlmZuL5Kh25ZtZtyoASrfVIjMUF+f
ts0Unj5lVRuszxtttTc/h4Hcpat999tc1aVmuFoFymnoNm0VYoT51ixDNW/zLL/J0Ve7sYA2YvPw
NnqKRUTBysXK10lG+7C4I6CrvN5bMlJdHV+drd5NexXxjnntH0o9vp4T/M3OfWoKNZwXdJra9UiO
t/meWPhkj5T7N1YBbwRqVPg1t9DjJ3c5b9FpKb4YACVVfxkE5WaOEqSuyEh9teCfXeSu4R/svHAf
DLt7cmW/Q4IEbsmEVbGGHU9pzhE4qwDCx4zE4ug+FlYZPyFCohJPdmuoQOWP7MiL5IgKMjktHN5N
CwHVJ370D9ALS6ek/eGR4t0okG1CLEt3XFc+cu+wF5M1FhXCetb3HDLgRti6hz07jeYtCSB0lOvP
fXbU4eppkgg/zSmyTN/x5DlvZ6m5H0I139FnnBhy/pdE3T1G2oKhy+CTGJXN7GA1YbMSOXe5McrF
M/72N7VZ2qdpQATTa1dvMYSUfRb8DeTm/Ppa973psppanICn2v9UuxpGO1ZFRVeG1WI3NynKSmw7
CJMZ1XCjrHAUkWHvYas56PZeRWm0lJ9C53Si6skBpgVJIu5DP/6R6HmxzV2Szr09BReqBDbLDciH
Pl32pb/PO/dpDpXrU63tw3m95c1bZ8RlcdHCr0Dl08/tAJXBMCM+KXMY7N0FMGDmpPpXfQk3utG7
P3+fmgq+Prac6tTg+2OkjtZeE+H1Uw7RHRok0V2tk87VcdmJ4iy6c50aBKAaVfHoYZfLd3WjoRaH
3oSc4w9OdNdoaHJaERbm786rNVOsMw8cQB1F2cFaupdF+PrnxGWZhu5ZdqnCpoIyLVJwNCpsTeD5
FvTy9WlyhryQmQ3NVoWhBibcifqDGzbG5wi9fc9yfvVBTzHRsZzH2anjfeUaz+orprqozW3Z38YH
UfpoEKf20Z5L6pxqQ2bksP4qg1zSead23papUbMmb/Rhv6YFerlBO8y79ZeAt0/Xz8ltHdubaNKB
tZseJfe53VqyQSSnpWDIEYp2WPYCyT13qSM1Tc1QoWr0TmDsHBjtmqo7HKmw9xAjFNaqLOP42S0R
+Y2XedmnYxh89udDJIb4WQ+cYLsERXGpQtPP7Svh6vlGhWVXbIcC4dekSb4GrfstNWZxFbrBdOtH
Zf7URdm2yQZUK2V/LPtNW//bfkFOHaojivGqHDq5PjI6MlQ1UVUNVQPnsum5r1+6m2rRN1qrW3uE
G8trPn46RW/Cc+O/hQHqKBdOjcCeGg3JfWAGIIeb2kz2S7wJqtraJz5eSeGEM7y1WN5+YhuOEuBY
fyVxAPkSCPZ2IDP5VPWYWU5x/dVONXuN3EN33S569bU27X3Ml/3RsyP/dPoip304Pe9hcsh+lkr2
yomTXVx7cL8lJEI1VgmqN8mFBTGWPlYCxqFdgODKaC5gcjkLq0SvD1Oo6U/xFAgYKHKZEFFsvJpi
BJCGhAKW6nNcgwqGePKRmns/rXCe05GdD36Smv9gz8eF5B7CvD5GKKlpxdfI4EWP8CgCOVhL7EMw
uCcA2o/p/2Bse39aXL0H5xmOzBi8X3SZbOGBSLm6gSyNw67y9y+EQECrHoqheqkCe7jMWX9t9UFp
d8UG9I/TMbx+ZzuICkRtBA3EUUNoRDBBDZ2aBvWmZETihOJnvR5y3JJNuQOrZOhxb67Uliso3Wpd
am2GWjFQKHcoX0eTIS8ffB5VhV9QeAZ11Lf9UyP6eHPuP0Mhxj8H1XyFiThP8/XxKVnaIzI4MMBS
ZG0T8MtDvjybRsYzhdoBKa5mfvbHBVYKOV58hsfTNA0ewh41B/NSLXhYXejXgYPY4LkKcV4Jfaho
nCd/WE59CM9X5jsVn6oY54ua07DrrMQ7IPx1p+qSeTw+GFo6frEbp17ZSdYhtZz6Oy0EP4v7c/7c
Ws1d3JLg71WCuAg7hEr4ll4YVVcfbIe172jqt3y152cL1tVNO+OrqEI1zQTKtKsMDDrLAJNLMiT5
/fleDuf8aagm/fZ0M1tuNd1YOXtcNUU1nbzxI7d86sdSvz33n+eqa54eGs0pT9dLyhnW5hLB7F6y
9EgmGqm41vFXCO8kR9WYefyy5Pa8VVEwGt59kD6rQJ0TicDcWB0qw+e+D9eZkJj7hyWWI1GDHx4g
y/TJygAysmRa7sOuBaJGmwdRWb2gjIXK/lxE+8z2w/3Uzqios/m4clo0NK9U598Nq4Gucr62rV1t
1Uaz8w+9Gw5HFaRN016ZgRetVahNvQFNEhcytclNU/1XXYpwNzSec4NKNeq504R/WeL34ZUFd/Fq
bGb3pk76LzFbn1UZRwB4lsU/OPZo4H29WF+8wk5uVZ8r0wXJrFGLC+q1ipYZiD5YO7BN41DxBiyl
/mkR+PaDFy0r9UPlJpkHPXUjOMbsnYOyjx4oVcPTD8dHNaOxMwo4RVZuVFgL17sdZaJHhUjbYCSf
xuM6Q0ZpV9nTVcdq6c6tZrKKdUeeEaEMHAp71M4jry/cKzXUavqLX3n2zexDxwjDMLop52K4CqfJ
OEYCvcqF5M4xTOfhapJHiewrA8/ca2rZLlLD5xsZU0rPImyCTMomsmlr6kuqn00fJGeiBYNz6tj+
1nNTcb9oA5wtnqK2DJfrAWbo2mjGcNt3aIBGRQBVd2r3CrLWmUW6iXxQ+658patGg9KapqLdq+g8
Q0He1Flv11Az4nCSpBIExM7vRfWyM4022nfBzw/dKhSDiU/PcBo7vzLV+1GNBf3P88tSHdX2fmi9
xr2THyskA9KdRa3uln0jYJjEGfe6UQKW8TIUyEQU80t1ks99ZCOi2NXltzrv7v3MDv5wu+9DMWNK
qxnVqgRB+LPtjJfC9QscvnEALih43FYmG2pTswTizInYJ4iy72OUDzeFkT4gYIFpbST71EDhPboR
a8BBR//4woWyDxPAlI5V5mtqbipQePZRzA6jBy+M7B9vB1mYnHqSPw/kUGeIgxYNKNzpmbfXorZH
lq4htdg7WsNWhE7fAMF5Be+rwhRTxDjlOs5thYT7RdR3iMK2thPiG5/612pxwNuneUjmQ4Z7GqRD
Z3d+/wl+G9es93LUteV6YWiPXeRpK2EAsxzjNPvEfDT97f57H0NyHwyKPY7tt7dCr6xV3VBDEnl7
oWbAo4qvuqZJ93nfizs3sNHxqYW50bySj67nO9uKneu2kY0Kz01T6+vRyqLNuat303GNkGq8fDYa
XPdIeK9IvkVodyX2/UQl+97T4FUY0yLWg7Cx2iy9ZLiOalgOatiWE+MpSth5hBQya3gEceZfWIPl
r5OsWW4hVoKOTTs8vIyGmweM/mXrBOJLLZwf0+IUvyoYG8IHxnexhPONVjfTdyRfcT7r2+BqJil+
4Q1l81hqCPaapvuQtV79WCZ9vNL7NL1Wg1bciQNS89dqUHWFRqHBsauqjQo1PUMINURZOR/TriJP
kz1liZVh5VsVV5UDHve6bhFORD8w30YZxRXddqmhqEPVqZpUDp+OdBOT2Kqg+HKeo0Jet+7asyds
VxB/FheT3cQ4iybPUznhilLn/gFVBxK1Zqxd6mk1r9TAmJYTMj0hfNB8EZco+vJa8ab5GbtidjLi
SzWYwTacqvayIMVTo+W6fIZiqXPjmslRNaH21Ad1cK+RdD52TjFtjbl5OY9b2AWsxmpCclaeY+rt
N6+cEhYKYkSqKMNRZx7D6lvn4DDnuyZWoKMu7gwDajZ3Sv7jb2ZUoW5cj5X9bLE9O4bkPy02GU8q
ShyYKW+RHGOlQclZzixRpT9HcmxGD+hXzvdtm5VQ23swc6fnrc5I+k9kQk/LdQU8LtphG9gA9oIq
x5TU0D47Hu4UzTJ8CrR2OOpGgVppqX22C2fa1RZy4KOclVSjWCc1AslqNEvwGYjaCnRxBYRAXdos
s+zewJJGPd2qGcahXKPE9/oTJKGVr7swhXmHItBuWsxjnwuUN5AszVaDS6nXQHL5qBrqpXcTugir
LmgPjgKuNC0VMhQKSN7LTNupM5udcj2YlFKDMOET5mrszcy0uIfoihfroo2HBC822XPuPk9FJTU/
DWS5McmputBwGqzgRtzEpW6uyJG3F6BLs18t4DKjDH6J3IupEHTdk5P5QPaNftkhgW5shYbt4yWL
RFy4JMjHyuJb312GJz0Uze0Qeu/67clK0FUov+dhbh35+FzqmeV/UpmWEs8UPx6ro4qSQDwbQxCc
8jImSVBMg+ryVg0OYedfUYjLEFgmhxNbbrdOYrS71dXcuUEQ39SQQPECmExGmZDSRKZmCRpnp9tU
VhphQLYPuug7z97DYKS4R1t8wCpTinTGZb2fZYWL3fS6bbT4p8gs/MvSrH8MllBb99E834BCGo7Z
4sFOlFOSlGwLKJCXbNT4iwwR4DUzH/4hB27/zWJS6EIYnmVzN1nGh92YBa4zNPwqe4ljDLCGur83
LK09ph1mHlWb1nh2Nwjbyr5KwI5K66xfq1ANLJb4eNakGTji+J32iKwX0seX3uRjYY2U6NsB2Ir8
wdJDc0U2CkiAQNtzq5ogd+rr0tG/Qa1vUXEQU3VhCrPd6rJRU1RoFx3nqcPzye/OUddBa//rP1VD
f+eWAXsSfIdMZFB82GX+X35fbaO30Zhb41dzKCA2hjBgLbmeMGSjjmBq81mP9e7YxCJBOJaBWC4q
xtphgDoAeuganjuqs09jb5+bltilAx72QRmyGXWNw4ejwczMUx964q9H//t5o9kgtREua1WndAAE
X0Q2iTW1LVZhaCfpVu2hVZjaE85qckt9Hj1PPp/blfgifJh8DsMWH4Mow85dnww4pmVZHrwZY1WJ
5FAN+XrrMvcta00CNnrMFr84uAJpTVOvvzcpdqZglOE+JoN5g3EEtquenbIvsKyLZBrcn2mA+cDc
/HQR/8GpaEpuK4NXslu12NVPWfEczrzytWhCil2GxSQ+aaUoHgqTYhzovDvLt/LnOCvbm0jroRqo
MFlQM0DXb492yPzZKn4l+VI8YwFSbC3k+LmhuRZMg/iq9PT2Vo3ONnJpUdEAGNUnthP8BOpieo4K
h/oJTqHtfyq9oXjo/aI+toNzlyPet3KcJN70AOuumkk4lDQq6LmJxMimdfydh+Nr7KHcaOmJtXFj
SdF0kubFE9+1TqBh+/uJQW98+c/3v+l+vP9JUbkmLEbTMXXT9hQ46l1+f7F4a2q+m392J9Yin23D
s6/bKHHh38JiH/pgq7lWsI2G+iEKQ3utItVPZQ3fs3MMm4bMOzCwm3G0883sIrBYRHaZXwqzx2wi
WNqNNTjTsa7d6r50+8uwyeaj6irKabiW9iJXKlQDtuk/4moCYFCeJCDn7NA/elKRaqbAqCB3kVUZ
gPyuEhPeklhasS77YFlNCVBJFpnRZaN32c4BjPBlikEleOi/gKRDZisRyWWE5UEn4VDowMD5RK2f
J/v0yKtHOe7KtW0327BHbczhs7ROkF452BS9Tk2VQka1Myd7NxDJKeoMIc9Qk4vK/W5YgXtZ+RX8
uCHsKU75ab3t3o4aNaJiCr2ed+l54sdU+QC+5UQUHO863b3/kAdQ4bkPDYEFFNtO9ZR8jvbnlEFn
hjVVNvTVIq+IbmGAaJ/DJHixefcfVNR3h8wuvafcDPIHFKgPlJ20z2YfYbmo24gRO732GZJSvHZJ
tbYj6NQjBJziyLs6eWj5g0Sp7jxqCU0dYU7uV0m9VX155a/LLp/XQVINWy1A1BKzg2HrZ6aHCdlb
rI7Oc1CpZHUmG7Z9dxFJZnMwppvTJi4ieXEbBdWTglEo4IQ6sqMe69LSB2k+V2z2QlLJ53lOCQOs
1ZKF5YFhH4zYcS7dhhWUJUPV6F3oHAq7epCIXhR3HATTuiEN9s2Aa93v05K6my9O7Dh9CbDvbJvo
oJpiatI7b75XAdlA0s5klj+XvblsimXMbcyCmStiWXyycSFToc/NtPW6ZM8bJzlOyC5n5Zjdqwhh
yJz6RSzfRslRNXlGiWuBX8Xy4s8+u0Iwqq88fFiHaF808882GKyn1K08FSHxbz0l2vIuouZ2itrc
NJ/SNHg3NkCKuiL1iis5rkG3TpRguSiPOgSJTkeqDx4mJtoIuWKziWyvcLzq1ioNnNxc0WM7djo2
bCmykqDnLah5b7x6njcTetY7E9+Yda3NwV0/or2uUeo8lnkVX9lF1D0VDmIWwUjdYhriXwn7yR9O
YXA7T4hJJDh42UPMpqNt0D1AVSSE3tHv8lrzvrtR+0fgdt5z4Zf+hV0Z+VMJSwxRXMhI//mF+hfm
rmeBqGLzyEuVlynDH9CkqRtExVi34inqcC9R39qxwm89Q7zhVqWvJw2maqXr2a369KrRPG5fR3Uj
ex09n6tGTWfa9GZZPfzd+epy6oTIBGHsNI05b4t6AtfSIa/9gRGAog9up96Az8QpiYVk2LizzRgt
AtwonhAKby5D3x2fbDbtPWBXTTMPCIxVXxYPO4tJlLIiS0imUF95oTXzkiR0QwGU/v+Rdl7LbStZ
274iVCGHUzFHUcmyfIJyRM6hAVz9/6DpbWo0s/c3U/+BUegIiiaA7rXeULXVaWq14tWyCqwdqhS7
1BZphDZE/gE19o3V6zYaXIjRzhtBNIDRmgDw/BQLy9o2gVptgjZ2XpTeeIygSm0DKzS3xlDt1abI
31D4UpcRy9yTaeT6IfR0a+UVdv8pa+xPMsr9pyueT7+7Or2vXbu63vBaiFJZwph0TqYLLXmppXCn
4qI7tF7Img4bKfekk4I9Ga1wv+nZ9GhzU35TjeqnEw72m1FmHTYz/vQKaw1KpG33L4MDCSPz9O4p
jdF0RLp6eFCVtkcxLzTv81zBl9ipw7Nfl2gZdWZ7tIXpbHVl8Pae62R7Q0Gj0BECr+aqKrajDRnQ
i9DN74bSOZexpaxsd5wuOrBgUoCie8zjIl3Gkds+ozLHXl7PxSceXLgMZYP2OcJtAtSEUL440/SZ
v6T+zgLg5EyV89MS2drsinAfkLTZVoI/pzfz9H4scHrKy+obqmHamxaY6rIJtGqfIIj4qiHjIeuR
p3I2Ndi29RA46lsYWNswdcNn0d0P3Ny7yRvjbQlVGqYUYooktZLvZoV0apV0P8fKxf3W7sqXyE+x
KLMU49BWeXByAytb4fQTvCbC/iQ8xMeVJF53nWWu7SLWtyN7mkVhJN1jVvjG2ujU/uCAZuWBGJTr
rg7LpyaLeVyGRvbNqqa1VtbtISmidOEkpXsg8e9cD7Jok41jDWLhtDs3aI6GfJA8VbNZSUh2up56
83CjnfJDEr2bRnbGMENgJlikOx2HwuUgVMxi1EjfdwitrwNQi88AHnNeOGb+0wjfxBRO33NezLhx
5+qDXk35VolNd2sqgX5RQpdbr3Lw/ApwgJ7H5K77q9PV4qXMzGTd8dM7WAbMbEXLHSC84UA4ulZ5
LcZY5ZXDUyRXH/PBmFcpsr7ucKP/U3WrJyv5JEvC1yFFpFFzneNv6+Qk8gpDn6KqA0wAJ0hrCVko
eO76qjm3mXvRlTh8llW2hW4fyeR7da5yvTqDQBmpG9kYW24GnGx2hpqHe/pIPM7emHhHNItm6FfQ
685GOrXY0CvtUxtGhyBFG1/X+nRbaVgA9nNUC+o07oS619yjy9U96V3wrls3grTMvFcjccZtSZgu
8wQoXr1y6+NggV2TB1nEjY3/P8vKl4SPjIuPoOoljvZQc4lXyipFWF8M1Wt/1002NzowgAqRdwaw
yigP//w+Ic7wr9khF8KIC8qT1Co3p6apHwA4FQqBUxHn+gv5T5Ixa5615V5M7gYxb/2hml/kk+dt
oG3+Ls1tt9LcJnu282t9+Jee/z5O9mzmOf9c4c+4KFHqjajxj/Z7n3SK3wnSK95RbXowk649nmWN
PIyAojZKjAzVh4bGTtkFyECx62KC49X5PkwsmAxzmo4bvDhbtb+VJXkwm8ja8KCosbcMkfdBzq1b
9J47bkIEFidwS3AAOw/L7cjfR0b8EKFGfy+r5JkSka7pgknhjfFXA9EtfHSyYDzHXrMys0m/YPIK
cCRD8BPV1QrYSW6B34zVA+sHJJkz/VtNnPcZ/fKfU6uHL7XWi/WYo7Wq+ejamaaBHVwaNLuyEN6K
aBTsrdZ6dMqsfErKHC1nu3i1kUU+Wh2xQVkcwCvy1LLadT3k5es46ejpa3u7KLuzkmKlSEwKs52p
sLnNhVWc8aWdtAbIKOrTO5YS7arPIMFuxmn6aukFvvJJ366ITLsvXaljfj5m37OeFMpQQAkBGoQx
ukEm/T/0ILpZLDF71PF0LXEILVuSGnqWndgDl0ioqtkn3mU/IIr4P3X9rWu75pLCLDa3vlNjJ2iW
aJU5KabYaaHtYyIlK0gX1mcVoapwsLLvmpL+7sGnV/cz6WzlIGZ3akoETsMsYQk+Q34JqXeLtGav
jIFT9BnMaaS44nCFyPlhFxyjcTgOaoD1Z0MWpVUa+KBNbKHcIfRfgWaiLekk32p4wXc9UNhXt6yw
RhNp8jziRIpObale0gjhLmRx+5OFout2aIGyjFEfIuNmFdvCLdwT4cYUFUkkAfgfQ5TBIKE8BpmN
8zoCziejGuFG6IWxC1Rl/JzgGOeUg0fM3K9PA/yDO1lv+g3my+FAt/nBNVTDu25qglNUOz/BlBFL
saK1fndL0DfOEu8Xr/bk1eQrREShfguQO1ilthseW3zDzqmW+JBfOv2bhvJIoNrfI1UtFlObeCCj
PH0vhaxLW69ekyI7Z3Zif8/S9GeuiPrZqary/1r6Wh+YBTyqPM0wdWRdkSozobv9KxKkHRLNSbti
fAGt4z3W5ifX6HjwIpext3q0sJM0qd4yvCHubKXt7ntRGQ+DriGtQX0yYdaE4VoIDwM30SHZyY2I
LEaN9b4oW+2iPVRR+eBNbnr0tUjgrzeUj2md1IuBaMebkU0PkcTleu6utJzqV2OXX40xdV8VKJ6L
WVF0R/LnF84D6gFBfJI3XTni+Zo/NqanP9VzfQgYH4tXY/zSH6vYL+6FSuhd7uiLZFLXONkEC7nf
l3EBElzDKdJLa4emt9lurAKjxcpCsxYFSlaW2CqSq3Tz+ncw3REaost+f3TiPGCBpA7iKMt+UIhj
MFgdWYkB68F/bZBd7NJmiOzYejWeV+7w0pr2RSIJJfYQlnt6nKsUSAMPYemkSEy4Ygn5Uj25Tlut
HHXeDKlqiQRINPxoI5iremD9ctzqMfZd5TOCAhZmHLV2mSCr8/zXiMX9GR75YMbkcL6563C8ucxf
ddQ/TsYY3HemL7ZONOT3DbSCuyKw8894HbVr17GzjVI3+efQsd863xSXqJqiJw/arKwevdzdIp6A
xM88KB/Z/Zl67R/NUG1fkUI3DT/77BWlfSBLXC9kcVDGJ/g39/EsCJTX/hlp8+oZ7eD0IDSjX8p6
PCnuAdVVz0aL+Jk3aXdqWq7NtmUJzkr+CHj8/eFWpzr47ZoFMnayy61BFkGK4sZLXmKZi2ZcDnqW
PnhV7q1Ybqi8KKN+M8vZHoNqLHYJy8J9BnLhgOdWtTXirkMjJNOwpOuhTMSIAY9ZPDymqecvSjdv
XhKcUDD20LrPatgkiFCOaKP7cw64LH4iN78eE1wY7yZr41pgUe9mb9AuCfAmUguSML7Tfu+C6Mno
pzz+1QOm2MmM2dCQF/C75EGds2mFG+E9YCcPso2MzrXNmEnxf9pkFu7fx2F6FS57ketX9oBnRjag
Ui/EWhdQJtxYY1+UIeSsmWrQBg5KjXhwAnXlF9k9eWqwYxkf/IKpuAv9InojFoIhqDIk5xRp172K
tM0a/3Pnya3JYkdIs/yMbdy2kVCoNYxv8NFSHpG6LTYti4H9ECCXFFSsNys9Hd+KKjhEXtqeGkxk
Nw6RvDsCn8EvIKdZbhq/lLJ9K0guvzpdUi4rt5vuDacct5OhlzvD78x1oqThAQO2aJ2GjXYwai06
qQjJrgB9Ja+GSD+hA9D9BOWy7hIz/Dom6HaU9hheIEbwpKnycBvUvfHghEnItli3vjniC0tm6AZp
bohTJGkK9lCKw5yfFDNfQTaACPp9ZmpoH7d4ud2pGB9fetG+1aU3fO7dcVw7uUmscUaUtJq5VDvF
ex5TUR3hNUULtTWjz10RA1fj57GVRUxzTl0TiMfab9sHUSRP+tzLKwwEhTFzYflNkeAdkU8l/J5b
ojuTT+CrKCEj3UBSU4SSNZoyxPL/gK0QfF0qSE7dyyond6JtnYYbcgXGIU3wZiMX5G3MsuHJoKYY
amhd95zYg32n1r340gblQ8yvAzFSZZUkSYF3QlweRqMPvqEqC7E/iMwXdTpfFwZK8p0H9Scfu+XX
stWmbZfl4UoWcV7qForCnXZt5c8SeWCf/3mdbv/bu882DALEOgh+zVP/jeGtiQmKtF0pz8JDdjz3
DUylqqm/V0WW7BuBvRR0yeLZL1iWmHrm/CjBBQYtN/Gt7wivcTcmZ5YFdI/K/Lms0DkuCwOh1L+6
ZyqKVHLqFILr/tp3ntqa2SRoqOuLK1E7nzCCTNP00BLx/Vm32n7oiuRL2/TmImrj/GImtb4t2Hds
g0KLLwGs0YWtFMGXDEZ2wKJcDuqFkxAFBacxgZvQ5ydBaWXRs4PjhT7n40MEr54TPH0lM0G2/SmN
yfSxbR4HysX5P2RlgMx93CjBODHQMFBtg38g0P919UH4xjeBEzrPBqndZdKNSfmaWv4dELNkA1Cs
ObiqgJspT+uOdGQ7H64tuTmiSy/LaUMmchrdRZBZIEnt6SRxLhIOI88+YGI+FIWwEIqdWtvcQpGa
1WmxCB7Ipz05ms6i0+27g6ZUzrFNEDJtkNZ4QaokuJt3QT+z8ogYg/VDDsIUhUEONnCqwZ5fDmqS
gNsydJG+TEuW+um9jr/Xj06Ilas33CVVUCzsETAM7L6vTmtPn/HtbhZwWaxHdUygxSaRfWpjU9nC
P1R3Cc7uJwu4wNqchLL3QvNT6BNQSwHZHAnReQfwofFaySbxnMOJ410pxp8+8ObW5AcCHg+8Rx+/
iMSzVpFX/x5EIDy6DmLbWv0ZNEqkQI1UV53q0XVQPF9p3jZdr+TrinhWffztegBAm970kBoG2Bl9
mtrgq2a5GqYc2MlNZeyx2CXKiEE6iqTDgIn7HIOsDBW7LmwkrjFI5KXu5v3mS5laS6GC31QUzf5c
9r+aGefedu2wromnbF0rdubqyoiLS2AmnzMn85FHg6vbNPorMob+WVbJgyx6GcLMRhUfP9SbjY4w
fyawsR0fk84YD+EsgEgGBDLxfHY7yLok6Mttkh95Qrk9+zb1KU9mwHHqW0dtztY6Nnha3c3toz4j
nmXr2KnWsfaegnpodnqWGK/J5K1J0tlP6uCED3UontKZBFaYjbfVssSe7R6NlYIhzLoo63wriL8v
5V2ruWO+xZ23uxZlK7r+O18bN1bZ/rLmrdkAUH9NGMemiqISa6cK/OejX/wwRkc5Nt7onOQCN9TW
kaNWp+uaV3ftdiI6ryNTrSOATsIXHWs1Rj2tCUFXs1RjlxkskSsIj2UcZk/WFL+vn9j1DdhMPs39
rS7z3kz9mI4g/LMWjm3ShStTfqIIL2KW/u5SGL2KcrnFf0AWYhHRtu6pTcLiRWlxj537jnk3+9Hh
sC4SvXsah7DclK4Rr2Wi0E8yA4Vk0zsmfGWveXwpVW38BPrs+QqCAetlLCdDwZwqrp195nfKye1b
tpdxW3222uQSzLHOPi73dpZbbyIZYoDiXnRf+ZG/85Sm2USBZz6mearfuWBVfrT62kyaXzlch7e8
eCQYXEAi/OtEUT7WvG/KQS9gSvGuT161zpsKuU+mHMC+zDkih3Dr/HPKG1JGOG0Ga9naQ5OsivGb
6+BzzF7d579zAZWgPaeRkxw7q8BZ02mcty7DUTJtte9Z0WHdriXTQ8oiCSCg7a5xqvdesrZ/lj3q
LGLDislMW6bVpnPzaKelXfXYzcE32cNBeKK0+vGECR/smVlvpJ4PQoVMo4aZtnQxSGJfb8dUOjbC
6J0Tv2RDdDb0tLrIl09BiQHlRf6M57ZbqTWCd6U/43yfH+I/v/093B3+7e0zw23I/Ggk6v5dC8mw
lAZDqmF8njwcJDTR7aIMTJLnmf2yx8XjIIkR8izofDZAJhwnHDd9BSxZ76+7HNkfyCmza7nHztYc
XLLn6nPiJN7K5lG1Gc0WK0Y/Jyo8g4klyDieNW7aAn2iCsJahKjRAXdA/ZNjep9yN9HvZUkNBoxG
4uckImqj2bm/57ldL4Pcsd5gXP9wAMo9lF6jnBNMoe8yGGbn0VMqYhDDQ9j2DeS/7oeFUu1bTWQN
7EI/vsYG9o9RnV6SMRDnIoaFHrluca49x9/Gmmh2NbvTjD3kauyqHkd5dTqmUfdFm/T+aaywr4qx
q1vbHlmFknfdD89GYJvvbptosbKt/PbbWKMDl5lZyfcRGEuhefVXjbs910vn1cR+agMdON/YVdk9
hHZ5SoHyvqWZsZR5JbVFl2gURXhx4upBKGGMjXNkH/wcLoo88PoEoVhUyK3NPKGZV9X/EjrvWzI0
UeV9DgsfoU1DrQ8urmX3pMR4lXbRuDKsoVrXiW/e1zydFsKvXKw8QBTcwdpGtalLnEfXV+8NYHBf
NQAzd0VZ5FhJliUbnnFdqO5raOX9N9fFxboSdbOKpy7e2LWKw5FqiVfPtqO72gz77wF0+DqoBPrf
xnOfm94vq1ce2BRvW7Lzy9GBsTAm+qJttfZOZKG7SczWOxRDM2xtV9n7U5GvtBEWe9r0dyro6tcp
74Z1Dy4O+9OOHXje3usl+L0G0OG3LhEXl2TrT1JOxGwcbxH4oYu2fNvuMSQFyg3bjw5/0QJxI+uh
LaTHIQjjB3moKlU7KAkQvrkqUZR6EWWutSqtQjsJZ4R/IMrPg1teKjsvn0HlPmu1l94joqS+FIr2
qQg056zHZXMarfoCEQBIfxbHbOF+xmqXH9UoePTgde8CJ4tMiNiFeVQIQHurKbSzN2ETNS47XE5l
URnte7dke2jrvTh3djvcBUqev5lKHC1rtQsPutedgGm64J9REZMMGpy0NViLxo+kDIMNbs6/62Vj
QhCTcM3cRZZRG/uiOEW+7P3xhcwI5m1p/MLqpDmPQ8ydhKHHXoim/6S6PKmBhmcbgiQ/eO+Kh8zt
jdMwOFsrNTF8RlCLgJ4JBH1uVEdfPPSD4+zLKflGjpEeAoWEnRehS3YtRyji3o2wJu/8AXH7ksjy
J5Yx3QroPa+1uWgbNiazHpa5OfrM68grx4VoG9w7OtvID9dTx+zYJrHichdirk0CXlCujoWxOJf4
6OBxOF6qMbbu3azdsPtcmZ7xoxAaK7y4/SZMq79MbYaxbuHW6zp6m2ryuzFbl7GLm1/CfBKuI16w
qPaOlT/BHa5SaBVJB4kk5pGOhJ+/VUWU3ZXczliddeUln88cU7tkPPQPsko29kWTbfDuxiZg7gG4
KTvjsf4tISVcNI71XCdqvxONXS9kEa+sichb8jVWcvsZbWHxmHXFIp1LZQFjMwr6bjWog3Kc5gNo
st9naWL0G/xbvt6qbt1ufT0YxaQ2uPqfkY7dHEDx/qr80t0PVRPv3M73oIQO2TYyteAkoqjZhLWR
nEkljmujNKr7ya0dfECR9hAiuHi8mbcFBnd4eU/tPuT233ZR4R4NlFLX+qhO90PVFisf8MdjNyVI
T5tCfS7Th7q2QB24U/aArnW87c263sWB196PURcR90rrN93PT2rFnZ6kYAu0vPkS11h4gdTLLgZp
1y1AKnXbl12yqAoduh1R1J1mM5uwlPmVISqMWgztq83GQldr+6dbZk8aa4hFQ1TwIgxlhbhI+cuE
VBbyLHwLej6hCJPiYuVRt8Wg/exyK20S3RWbwQIrozousQU71F9Vq/mm21n8K7dPoDQRWOBmvtjk
nt+c0CgXVa81j8i9YHqXtsXRHeqDF5MTxCenucAw6nC/JBNQFcMCd8/0pxqyzfJy1iS2a2LCnOXF
YZoM66SDI1mGntA+m2I8EQNxSVR6Go/sdaPa1dcoxMZZuGq1J0zpPOaN+Am3ggclWXt2xI39kDVd
fDCiACW/rB/PGNaxfbGsb7FWktacsAjRwrbb2AFLJCSLHjpQut89YHJ3Wp6Nj2NmChDmtbqu8757
JTxBgoQe0bxwxlsxe9BFU4ADaLaqE6Q7Z/LsnTbFxZH/y2Qzqq1975mVt4zELFc1xN521KPxmJfA
8YfI858t02wuTj3gwo3/sSHujIp0bzC06SlCgG9DBhnzNQtwV8B3ubRFVO0k9KtD2BykiNsiakVr
07l3HZqmz6ra548qFktG2VoHq+7ThWH2Ytd1WrCaXC1/g4jxk6zLcKk8qB2FEf6I5meulXh3ZY9D
S6QThx091d71UT9uhj7JHwMdXxe16Jrvtoehc9RpPxVSFpUaOS+Vak4rTUve3LEul0VueJdsPkCw
F3cYTqlb31YwYSQQpC2n2ilXIfZxF9nR82xz48amd3erQ9kNfovFg2WeRXZLrcG+uNe5r5OltrYJ
QDX0YnodlSBcuUWZn5SAACCcQdbPvZEevdj74iSGd4oM9tdhg8u5ES30SUew1oPlXvt7x3O1UwlB
ZTGhrw30BFF8L230Xd6n4305H6JtPmb5ms1xtC3ZKSxNu9NfkTv9atTD8Iv83ARSmYUKu+1aSbO7
pvXwpCL2zeMyDaa9kvKgNhXrYeA5slVHJV6mla292DFu1n6i5Ig05tyvWvoZzEy6nNyGBZdajsfJ
Bz2SGZazjm1jQA8owexbHbH1qbquR0mpe7IKJ9vKuttBa9y/ujSuTlzNAf7FagRFwqZ5dZvZ+tIx
o089ou7LPrOMS+KFbFHBQoDn3sTGBEUAQgL4HoQghV7hshi1J1EbbAGJUD1l5JnuIGUPO1mnZQYG
QxPmJTC4LrEROT/JReGCsGj9wH0MDFbJOHJ8VWcbN5Cn095UABjd+WgnR+McmqgUwUIw+aw0Ufom
1BDAOnCgGbjsEgAP96DSe2TODHuRDG6N7SoeWmFEQjLIoqNaDvkumnD8dEsV31Vn0kntef7j6IjH
wA5OcKOx65xihQBLgpO6VhcPxNOgJGOYC4+thTZus2qCUlu/2MUYnwbiGoRC2volKQv37CXY2IWN
/Tzhej3Twf9iiDuzWsyNClaxi1tWPQlgSRCXDXHV+Oe2/C4Ldhiqq8IR2II59XRJkMa6M7R2gJlg
TJdrHWofGz11wV7MXWQDuwU0UhQ0YKgpRYwLqJWzAJ4F1AbPqY5dl/4+S40Sx/KevKsSiaYlD0uf
6ylPIn5X2NaukcxHF9FCclJRoXZnmuef5IGfgbfrYFoZaIucrNrmBZDFD22F14xa8FhkBes8aNOA
OArfzM6qLedB1mHDuteTZtoWsYuxpgmzq0ttsvA4O05qjqZKNZ7JOhkXdRytheGHwUPIp96Mzphu
FbaWlR5MsNHGOYRwD4J12VuqyWsa5KZX6nBxYsxQIfWdwv7HaBQkWruxXHsugdsySpx942OKLs+0
BPmca6Usy0PrnMnyjuu+i9oVYVNSFCVsPaGkb34SJl8wE5gVUZT2E897jERjP3gCixKtzLj2Mf3h
RxElX9lckYDvasD7ncWrZS7Kg/B0ULWWR3QAXhtN+uDYmOktFRxoL0bzGJkNxEbVRnrF5wtGEgHl
ZNWr051v6wL+hqZEi3IiHmAmVrqMJsV4kIcqhBLIaqtba4H6u65uu46EjV7thrQ2r/2Epp1J6NnH
pLC8dRnPOHFHM/dtRKTFQ8P6WQvt5lE0eD4hgvtsOv3KS1TlYV6o+12jvRogVo8ECPxr0SqzbBGP
Il5nehnXaO3igFEi/79BgiklF1t8d/24wDlAiD33Gk5OrTk8WChpLEYvnTaW57uHpFY+hXGRPAoY
kmZXN8/BONbPBWik0mi1M1bV9bNnCGvRo1HNE5YiLiz+RusJzfitf7YKQFVQt/xzHts/tGmKX4Ms
rneRGpIR8oLk1YYtszJFE21lK4wItDtDswS9Qis2E6jcJsqT6prqI+8PYCxUD04PbzEs7DubjebB
USYAg71lbC2jSZeoiNgwppIGwSbQY/DA7ZeMUAL+FS5+kHPRGlVtUxa83pXEsQixhOh3AhNdybG6
1webUiu71XVsB+iMtz1xvrkzK7xmXUwg42Vr0hP7M8epuhaBafHCGgd1LTvnIiW/OZjIGc7XVYMk
X9UdgbHr2GHwlw4J7Y3sbGBiuaxD17+2pnaDGbOdVdvr2EiQeOtJCck/IZlCZUGGNdk4nrm1HK+/
75G+X2fRVB7d5AD6JHrG7LrXVPGsaE7/nNXDJ1hU3qkw82Fb9ZA3FWMQ9x3+olbUe3CHlMi+1rXa
12pCT+1a1SNWcDZJNvtqic5tzI4ZoHm4d4Ur7uUceR2laJ7k0cbNh0Xm5IIlHqZpwKfTQxBA/Ib1
9j0nOPW1LEPsIArDus98K95Gg7tv2ym7dFbygn198AofWd/ja4HitTcEr3XStmti7eNatgIeaBbk
CL29bC3M+gn78f4SRK7xqfvaVFmw1UO8HUth1SiG2PWygbe6aWKSnHhaIIPklbiDrGLL+es0nU9N
Lav0xbsO707NTCvXyUj4ILAefUiYn2z+vCfPBMY7eMEng1/bg58We1lSLGHex8H4KEvxlCOBmovv
slTzR0PfjirSrVX4aarRDnIHcnRy1ridjLUPMmUZ24pxP/rq74Op7BxFBPe3ahb85T71gxfZ6Vaf
mp22CkcyxR8aiiBW8QKHLXDrLLsQj2Cvg46Z+HM5v2fDaNWa9gIffh2JdnxzJ9tfTi2g5lHL1ZOq
E+4CO7100XqB/16Hi2g2O5GHajZFkWepYbnc3jnvcAdnFFmn/TlLi8xbDT2Ekg8NsrNsFZ2Chfs8
sxwG2Qf7FVs0RCWIvV5nbRr3Lm0mgHsdpGICLLPTJnJhvw8xS4V9Oh/k2a3h1u/W8KHff9HlNv0E
ID65k/Pfxsnirc/tSv9Flw9T3cb+7af826vdPsGty4fpm2AG5n1o/nCl2zS3D/NhmluX/+37+Ntp
/vlKcpj8lFo/VusujB5vf4KsvxX/9hJ/2+XW8OGL+N+nuv0ZH6a6fWH/09U+fIL/aew/fy9/O9U/
f1LkHWpWh0axQCCEpV0034by8A/ld02kohiVz8a4ctS13JmzHfA81bV8HfBu2H+8gqyUU70fJWv/
Y//bVW99VPLO0+rW8n6m/9/rs5lh6y3MmNX57YrXWa/XuV33fe3/73WvV3z/l8irt3AgrApf99tV
b5/qQ92t+PGD/u0Q2fDuo9+mkC3p/F/+oU42/Bd1/0WX/30qMPXdcsTh586Mx+bcDaGzqkHEL2Qx
7GfJADNvQO7QCkbLwpbe9ZcKxuX6Jm0w9WtqjxXl3Cw7DmMAJg7wyhGSer3XCzyblrI5wN3XTL0T
mF8YdLIKc+X0UHmsAku91Df6aDhLk6TSAt7fgjQD0MvZru1q5iZ93aSlG5w9JD3lqYWnvbK4Gb3p
zu+Bt6qbFZzvGzEqx0361Y8aZWci+bzIsyzZkJMiHqVmxSOoTDx48/aM2FL+qBB9OVpee5FtslfF
nbv27HpYQgvPH2U3PcFKLCTYspdddF9liYRb6jyr7JCWBRguM9bubhP9l1fX3f7iWLpPEPU/XNkb
UV7S/W9BbhCBy11xmkBijXc22h8nWYbDHi6G1PvdfGsw/3SxTYUuxUCXQvweJsfKg+zn/ZnFqpJw
XZiQd7USRotRx2QB5Kk8ECVEpPRWftcpcd0T6Mtx824MyNO/ur+rRVwxdReDgbuv0qDhj8ubfcZ6
3DnLsxTvir7Pu9OHehZE0ZL1Kb+hDwOGNjz2SYBaw19zyB7yULK9RQXK7je3OnkWpk6/hQb580O9
nKRs3ENdTvZeNsoqJxXrTB3FrgJvD2aSPCFGThZfkbPI7dq71stGWS/PbgfgdVgPz0MnKYAnT12S
KX4d/x4rhzVm5C8jo27xPMuGNRCAfhHFE17X6Os1l7tKI0iCqZHCrxYINWE7e1jHXtFeRKC2l1or
nb3Tu8+y6laP/NazlbUuew26ykMGHHltm0G/GOeRsu56DTnTrVJex3WC8Xod2aCW0+esqJuNpOnK
M0ShHn7zdT9QdxHh88q7a9v1XHJ2JXsXWVjQDu3SQ5czJIe7V1vDSNE1r7Jmr1SKzbmvqPW/nLea
UasL2d1v6344tJpu3wVNny2b2PjNnU6UznOJbsCOvh2MskGsk2i+rHrX5SPzWrYHsQsd+11XQ/GF
HC6J2MgX3EXo/GOcRszaNCBKN6lrH8IZFIFDpPolK1AHmp00bj1CW9MQDRbZQt99AP0kGeDztax0
ZrdQ+K8WAZBl8QcbhKbRIbcDMkdzBJA75TEii4pwJbJ48oAge4avXNtfRfNKqSc992vJhl37AbUQ
K1RPGqTjyuZhVihYR20dL0Ok3sMFSMEcOEgWL4Xv1Q+lGOsHWafNdR2kbiyHiNGuZVk2f5hnUOP7
pvODXW834tirVn/0BBniO1mOUaE/uPq56IohX14bCD6BBxic7luIuQ2Je71Hfzkol7cZujz+PdeH
unCez9fPH6ptNcKpXB8euj8uoe/eK79dRGt/WhBD0N69Ya6vHVKAh2sfWX438vqSEX6kLgJATwsY
fujjKmRMszR6FfDCNvlsNicP6Z+zUZrK3cqyuRfJdcSHellkB91vQP5/bkTnTncEPmFNeZCYMzNS
TrdD7je/i2bQ3nXARI6yUdZfx/awcRbBVE+r2zCi6v6yLyttcVW7NSEcQoMSiAGaRhQBAtaqleI0
b8bYZcG+zR1xzOOcjWnUVLt4SqtdYqSu+igsYgfq4OYL2aeeOyaSkTB6IKM7sm7EIc+yyg31YsFi
VCAP0mhqtvB0G73iwZm2vOa0e8is+r08y/AB1aeoO93qdazbjplu/T/azqwpbqzp1r9IEZqH2xop
qAIDtnH7RtFud2ueZ/368yhFU5ju9/2+E3HOjUI7M/dWAYWknblyLbiLCPVUQLUbbSyto8PHpsUP
4/VAWo+fBNT3LlIgsV7dkelBVfl2NYlulkuOhUJJhqtdP0BY5825b8z1au/seVqBjkEXb5j105xG
1ZE8tfrsdRlElYpv/9SR8wi7bPjhtvmwrWnq/+S/xUaGM3+IHZxvNZdJK/iUA40SQNdAjpZ6Demk
PLgx4GsaVndlR2QkQTq82goaq4qxQmFnmbFOlnWGcEnqVaG7aRZPDY+ZtpMV7TG8kZCPU5a1aa2N
YH1nhngLq9qluuOM9gOY9XzvNhAN86ezf9ohfSJaUv0e2jG8HlaTPlR1gvYvYoYHiz6XzxIrdC2/
xqr9bFGmAfqg6LWycTQeSdIz0KB6QDNMwnCBEasGvGrilW4D8TouQAfxytyiow6peobp1VufdbYm
dfJNvehJka93brUK/NR1KN5qUaISb1agKlObAJoaDZZfr9uYfto8QFRCB89ydnVcbeHiBcGhHe2Y
bgWJk8MAG/PqoHfj50yFbx4GiqjXCXKJDyvJJSbYTmCEZmEJvl47XT4U6KvmUgFrMhyz3NsTcLzI
HuPf6INCDkb9LeAXQLEwgmp46LTfKksDZFVOz1Mx0J+nJCmV8ED7zclVh+Kn6l+CdFYRQOQLu0yX
VfM2r08j+d7/3ar+qMONoSjo+/DyeLIG1zpqfk9nNvisDfxh/TnSo+AlLOdTUJHtb914/lxUxXZc
iNHonyvu9Q7ZqGCJommRd2cbjRnxeole8aOwpHhlSbryhrN4I1N9t2Q+5RSKWcNti5+UFFIqDF4B
gt7pnlQIx0+dG9oHxK7sr8oc3ctz+BqRAvw8lZFjHcLGgnTZhJ1q2NSzVR3lPXmOI+POdPLth3dl
mip5A59V1biz4lfvq008UVO/80wjj5/N+qpOwefGKJrnZJFvNNIUFh2zuW3VQRnu34YURYOLHObc
OdEcXV5sBT07FipuGs2NnuTgAfAoE7B4MoLbQr9UZntn9CYCMNmUjcesG3puskyY+f9/crK03S76
W8cCKjpEYlr1tmw75yIhk+4P97Y7H68TdHtObriD0lUvE2hltrYt9OlrzHrdOXkoiyJcFzGgd3wI
Jwqf8ikcYPjItvvWRmLlAGo63YFtGg7msvysuOV2RBXhWUl3agy3a9E1w/MU1Po2GhC+FdsI4vYM
Kuqnt/C9iqkqTKiCMvXiLKYBdPohqW3eIpdhyabvybC+iU/CzZg+Ui+jZadVffN2yvzf4A4Z7rwg
GO4mfwSFLqdy4PauKOhavAV8jKrePBIjQ79og2ojY6jOor1uzf265jUmK+LJ315ny7pWPb1+jnUJ
GZeZ81kd6uD4IcRuVJ6ogfcltGqUVDrPvHV7JQI7OKucyuE6Fr9EituBKus1Usb2NXJ1SSgFiWmr
BfCMSJCsIWfXS6JNoBjbf72aRLJHDWEdBJmo6s344EAwuItHLdnLsPdCbL0xPvTu7GwGOCgOHxz+
kP4MqbecPtqL8TYsM+2uzuvURk6FRUb3WZ/K4T7QgxZwUuYcPHaWj5Da1xu/noeTDOWQdO6Tavbx
WUZVHGuPnTXucgSEHopl5JlB8Ehj5nVKBQvHpeusG39q5mjrdS0sA172u0b7d7SF42XmX0SH7E+m
LxcezXA4NFEGTqmqt8B7hsfaUcNnGgHAVfrPcjBiuwVBZPm36WJzG4Cq86wg7rIMqdZ3D3mg31am
9zpB74EwWAgJiolWtGzvzD20sUs82Nv83BfOX9d4WgOBd9mo2y0BVV9N26APpxsZzm3ZAUazo60M
FTc1nvLya5akr1eDFakifWk7JyNtE1A3hUHSxl10y+ASjfnJ4mAHxTqKZYstKixAxNexeTJolIOr
nwB/CZAoGcrBiOwYHE0R7D44rkO0W8xDaNlgBL8amotOzmQESKW4FJtGeOwtgI+7dmjmA1V4qOvd
KHxUI3cTT2X2D6/MNZHkkdjUcINnmU9z/8f5EhFCTrtGXK/wdn1xXtcAFAyXLyB0D6r/gxXC4ZXU
SOhtbJp3Lq7S7unMCCASsIY/6jYObuMFY72R6M6OnO0UGuMnObSwpl5Kv4HWvp0+5TZNHlnsZ0f5
TFBMI8lg1ed15FJGaxRr3CTy63jzyqfL/sWbkhJ7N7db5g7Lry5XE+uGWnVAh1NK601S1rfABeGW
AgD7NIbbNFoK/oulUGPv1h7zv8S1BtV+t08rN9pf5wRDkW6mPnhdRxyQGf9/XOd67fF//jxdP6tb
w4KhrEot41w0+rGPdevU+gbvW2nfG+epYhlevVLjnNpGfDvSAowspHEW0yDeNUbCK5py9lrr0Uuy
TJFIWVuGyoh6xK4KIHxqk2rai1Hc6xUlfKQJaU/zVb2J3Ch5vUuXEzifTWka0w2aGHvU7yJzS1LD
vI2qzAK6zT2/DXjkITHB2JP7u/jJ5Uzuvqza9ub1vcYfoxNZPuWef5Dgwe1S9zAWLXJhbzZ1caB/
R2dOra/2HOYdxJKXEBTMv/W6VZ5kvphkgsbXZ8c3BVqUZb44hj5zz7Y+KYc4G+nnGMozWInqPGtW
ef63oTgkZILV2q5nWmv/51hZKY2C3x0bRrTafi4VQ9nKmQloZT3LF1uZKoj/vXn/exx6sAqoYJKZ
brr/wI0lQx0Yr5JHAGaX9zgxyaEO++CdDHcKtCD1DWjbsuCiOQHNZ9SXTTMD4zyaBgDm+NlYzH7W
JbcTe+mtDK2K1ns4khQAzHPxomsk4ckCQTi6BPNGv64x807zKXbC54BmpRcOCf+2Ju8xKFzYGXpv
x6J0nhrfRk3yOqQ55NQHEJoclcZbvQFkZY+xbVpnKMLHTzM0KdZkdHeQoE2ffJNDEymwYFeRvnP6
kpvXGNvJeXZfJ8gsObhGuk6VkcwfrSTeO0BpdqVbpeQ6u+lYaJHxWNJote9K8mSmZSGpt9h8xWy3
ZWE3a4g4JhbYwMyW35b69GcXWNotqWHjEVLTWzUO1YvWtW60LV4mesUe28U1da1y0ezxpjUcL0JI
O5tuE0X/a400adYCnW4WW7nm9cOkAVzfMbCYEgz7ndjT1mu3FRIfx3Wp64cRt3zA2EnXD3JdrnjR
vMQ55bEeQJjAxs5Y9pNupPQ3QP3p21LY0m+uRm2awd3KflHCwXwTCWn9GnNd4uq42q7LoPYTb2b+
T9G6H7+SQnuhoVL53BaTdSw6s7xpszr9DJPfDx3g4x+/BowRghd1QFpGqIAmlT4ZAyIvIQNUQ9vY
2VX2fmguQwkWrwRfh+L9MLewgae3YKy3Q2cZlywBDzT67jfwrZp/G2jQpdPEA8tXXSoTaZrYvJDb
NS4S3YztLqmN4a5o/0oLy7wNoXi6o5OUP1WloFNJZ2hRQyKGFR3z8Y6UkHinJUTO5FA3NEmtno9j
O2qNW7v/A0kzm77oJU6WkzFJpI5W6Oo2ngLo2oOkz2iD5mDMWqjcjBUJ+5nnyLa3qtz9K03N7A40
cEnqM8qyuwZE1DZxfG0rkxo39fZR10W8W+WOYl7QaqZrfZjoAFwU0pchrFHTgxf6qBgjirV6LbWv
H2ekAS404L2w6yy+dVk8b7Qi8l+6DjiS1hfTi19F1sZrm/zFd5AdLIrAQ0WhUTaKRc9uZ9DRRNnA
u9VQp137tM049tehJlQPsNW8G1690lf3v52bpkG0dQa25O3S/Wl0wGOMOtJ4V/Cci72wnVA+A8U+
UTO8G4JqL7YRyOW8W93LlKwvtH29rGDS0LX3NL3eu7VS3kCf4u4T2nZ/05P4a0OLwaPaV/rDkFXp
Rux51pu7TAVG7i2gXtqfeTXTvvlz1aJPCaQOuFbyG91tzaYJPP8eLOD8VCrto9gDPasOqW9aJMa4
SNS0h84ETtTCs/kSfTfCePw5zAFyBdzWHvuynW9QP6luVDMLntgOgqG3c/tn9F1v4T+RSOjNpkc7
hhbm9c0avkk6n9B03EFhkdID9SY/L0ZaDdL9NDnpBTSe85BXirJVAoun2dtZkJMqFVv0dnb1rmfx
WFy6HHKsKLAfQ95eT3wXjXs50MRu3luxj2ojyoGbDw4ZTrH/WJaZe5LYawQ872TCLDCnfRo8Qe6X
P2t1Gu99Fdh/0dA4FitlubV6J/2jHePtbE7j9wB1sf1cJ+8jmqVE8l8jhCcqjaNtFoWoiQYKDR85
VJtH2G0y/osUNXzwlw1HE3rOzlLhBFtFlEPZnDjLNkT8fkB/gxJZdx6cod3OWxzi9VKXf5q0vkxK
WdMUsuxp3k1b1qYGPN419aVdpHb1noSvUXnl0wQw8TS4in4Y51L5SgZrjTBo+tlkE8RDdkxLVE59
WFu41VEB/53Ss3YHs277BI/idA/3+Y2R87G3ajEVB2vSh53EysFQ09+hsNPuZFR10UxPZX8Dn3vz
ic3ltp9rypI+Ym4ilNs25OEKg+zI3LTTF0fPd9ICDT0q22HkVHbS5ezqjrZxbVu90KC4TUOtV54j
f5r2sO4XNp0y0OLKIbRV9VaxlgNY84y7CKdga02dloLuR8a9kUrB4pHwpaf9P53mASKQNe2w9L1W
0/gYLfdryL4sajipxbaexoX8z9lv88NV0nMGd4u6X4VW4OTciP2j6qeE5LEx3qVTaG5mWDh2EiiO
61JyFiTNMX5b6kNY4j4onpY10RHKFT3etZm1a1s7/2SVKRtNM4mPtd6mu0aP2GmqKY3znYrOqFn/
GMrMO+i9OiNFgD61aFeLrfX6eTsqY/Mojv9oU5e5dPjRmnqNkSlp3Qzbbhq1nRQerwTRa9nyXR0z
RL3o4A/DF6laru6VO/qf52t50zSQpFs5p7uisw990X1xox3klxtLH9PLMPV9uE8UWj2d/B/DZOky
zgcydGnfHmX0Ftouvcj1cnizy4oyErtEvMWL3VwEkt7i5ZIS6n23KwiYyoW1Wg5F6dv7pq/nzdUm
Zwt/5kUvPGhsJcZy4SWkX/91XusONAVJ5JBUSGkNibMvquR9zHXFFuK1I9Won+gl2LdVZd2vvw8Z
wnpFWzS/gOtPRJVtDROTmztUAd6mrkPxfLCR8f3dD+pqo+mDum9a7mzCLlA2xk8A9f1DALQYDKu2
EQ6CJqiys2nCEypRMskJetgXFirzf05qm+TyWirRIg2lbzOn3a1MJjSkkGfeJKU9XmQcII9z6CdK
iWJTlpj3gXRd77lbOetscZMT1qgskn8De21APBT/aVJ5Oyn5ZHySw9z2zs4ZmmB/tdW011FCVINN
lqsm22Kk2odFOEwOZKvhW63JeeejD4PjIhwW2omBGPV3CXhn7nrtAJ1tthXbdQ1ycuCeGsdZ1xCH
nWveRQ941Vwu1b1dDxRQephnc/jo4J3jD0qv/em6eOXxb1CaHV8+T7+BQQlKmEW0FVLD+tHQC/qs
HfOhyVGhRxyyflwCxCQBcoid9yYJXSYCVrbWib+udV3+17Wmov3mRbF26+rhxrGtV4nJWCtQvNf8
7lXXpi0gRdJnzzx1ato+9X3mfeqzcMlRoSUzBOir+irR65jEFbX4XHuNdmjH+VSwlfkYfb2ezFCX
9cU2maP3aWR9GXWl9hJl4cuYRM7jOPC6VyVGeJKhtO54s3NHF1pzkR6eLPaCx1i7k4EEhTDT08to
fo6Wvh+xE+0fkx7UVG3RDLbtkM7baQ3/OTJDYuhAfr3UdanlUg5JXGS3+TBaW4SPfk2f37KGSufV
eeAymbdUtlQ/PwRqCMgCnP6nMOvv6zmd7sQkhxJWpyN62DpkjoSReYRLPiZOtQAPJIpT3VajGTso
CSO7fSNbiUQecXIqBzgc/V2radpGtilik22JnF1t1xkfbLKASdVvo7pFtw9pAAUyBF/YO9IwmkWd
U62mdyudGO2ur4RhxVTvLUuHIrNHXPCg0D95qJcC6ZyU2YE2g+RQLdXUq3cK9D9GDQQNJb1oS5+S
sxdE+xUmL0PxlpQcV+8VJi9xVGnDde4Hx7rU4k1mvsloG5LdoosITaOvcwlTl6/B6O/2mvXV7/Tv
CDLlD+LsWn0DSZ7+ucpq72nSw6OYwwwhPmOgD3fUI/vrWKjNKVfLZCdeK2iUfeDF1NGWC/hoH68X
WJccnQ8XoJj47gKR27gHqExBvdLm0p6tMNkyJO0iw8wC0Ddp+jZN+lsIPN1z50/RrrGi6EdFI8es
w3+KEJx5GPTChtSiSL6MSv0oAQAoHcguAuPhOhN5wPBHpbEJ9nzzWzpn1gFxF75WFqz16ZjBD7Ng
VvoF7HI9iC1HeAV62/x4tXtRPRwqgJLkuRAH+zBVhoqAKZe59OmiF/W28PQUR3yZrC6oy0236FPI
wS46ElVyWsdAsNrlcHWLbZqDcDcPJILE8XGJdZ2yplBMFnpn6LV9vh6Grm9u+xLo0ps9AI10NkaI
9nZ/n9Jy2M/Nu5iijcZj0no/+mAs7uFK1i+1cpAB1NDIPNu8jq/2KjuKXSxy1i5zhqTRL7zbXM0B
gpJw2lFk/WXRd+td7b8sGiCI1edN5Dpbnc6pZU8hGxDLd+3jOCbf1y2KFE6Ww4f9B43C3xD9Ak+7
OMGX6YcoHskW/xrrLKtVYfR93QGJd93P9NWwA9Dk3sVGVpHSyevnJqWBT1VmmlGyyoFHuHI+Tzad
6RDW/IWEnftF4/5JDk/zz3Nc13e6ARAS/SLjmd/5sAmVVv2ptA+i87XMsSr9dY6vKf65CSKkuZNi
2mvDtJ2ygl0xGe3vLffnTQ+Jy0Pd9NB5qAG7rzCbvzcO3A/wRU7btIHL0RmmYkdFJX4AejyebHdS
jrrTFI+u5lXsfOjDMjzolhfysCkaPo19o3/7MElrawW2VbN4bGt4D9xJd07m4E0ZqhO8QNIfVDuH
xMqNr0k93qeTm/6RGAmdlLy9PcGvWdNjSkSoqMbXeujvJX/2bxFva/zHCJrY3G1OF/DO7ZIv8FJk
nwTo0O1VqltframpaQALPwugoghV+3aEY2uFOWSlAdQTNYyDMcJe1cG3eyyNvN8WhYna9oKEiPNo
XVTmtztZdAItKYsKhoLGTmddtNOmbh8jWgK0mNcU1Rk+BWqVn9E2YAeCONk6FJF64Y3VMJE7gWFl
ed0R+2KqYzU/yxJv64gJQc+tEysav2bo+21AjzReQfIRnGdbTx6aRUivC8P8jy4EMdV63vdpVv1d
ykZrjbBatd+EgHQ8kHYHu4lpoHrLp0IH0DwUZarhQEZukvzp1WjBg43MpcLWRWZTtKk2OpwPywM5
sHfFOJNem7LsISvhEhVd866KRwBV/3TUtsJeYnEEZNTWGUnv8S1eHEFcmmfdgIf4MpKqyopGbZ5f
8zuD4WSHkQK16N3t/H5Sf2+TF5RCsz/I9KnbyJvmew1805kGdijCXgPyPtrXqQKeT4nd49R2B0tt
nTt78i1nR7okOeQQKYIyQmNe3JGiO3cRPw/0Q+hVprTenVKdJnb5yYBZ7w3Q/y/dCNPH1Q43zt5M
k/DlX+Ltxa5HXgGysYGLrIDeI01q/kuXnKSMVTeoN5SNLQTtyF14pTZuTDtrkYytjJeGykvdkoQk
OXAf1l25EZZNeFagtFLgO5ShaZv/fVKlmYDz8ulCkqqA/nY5KPBUAi9EP6Od/7YtjhiZMhRhBmBP
qr2fYDcuNbc6x800PYbLIR+tfVMWsLsvIzkA+DejhpfOxeJlnfrQUSuWEZSO8HGA7EMSObi7muKx
zu6GXv1NTHKwO684uarerjObqA5PeW39iURPdwf3JzJG3Zj0iIMW3RYidIsa01CSb1+M4pFIOVvD
ZWwG2Z95qqrgZZLxzJZJ21dzP2wEa6kNdN/wXo5HxhIjZ3KAJQ3eguR8NUPfC4Cz7LrXCXWDxHY1
qw+J7iBlpLSewz1Z0fnNdbW/n6rA3cWJMX1u+pA8quU96ipYrnAsYQ+1NeVOnPOgqjRUIrQuXhf6
pxtEq/2teF0eNRd7cn6ns3j6bMEF/YwcQFHXdbctauWhGuAWk8jCoju7mnL1JOvoNf86jTVMe/Hq
TTfcavS7wobJJwLHEX+K9fJWlpUIkJAQ9inVk4yiHCJKtpzVWVYjZ9VBYl9N0GjZ6I2a6OFZWs82
bA71Lz7NrBQ8ImiiUCK9GfginwxodC90ZXNrroPycwU5xkYdUGYr+KX5JHwC5IKanRrE400X5AAu
lpwq22ltG0VhBSsew0wvQgMZezO58FCCr6U0abZRTGcXt7G2Tf3sl8DQQQTAr7KDmleoAC8lOGUp
wflLaS4lB+T1Y3svJnHaDQQ2qmcOB4kQh91B5CTzxXZdRLM6MLpZdy92tVEGJGnQzKJfXzvXXZXf
lKH/6M+KCfWXUFoFmQ6RlQZH6uzHf2Q8yyFXWTxh43GKFkxysNEO3ogR7mbC5XQNhboy33cdZSnk
qXee9xIW7fRwTQFMiklbgB8pN5I4EEfUmCNC2E294wZrfBJHqjfUvAvtBYKM9NYpipwbn6cfzazz
7ssWXYPMihBU8Od5q9ZO/NIObrFx5sz/vXKr+2EgIb8Z5+8lGz5+q0VLB0lf/ZmY2VdrSPLvncKf
lv7l6Qv7gWwX5mnz2PUFCQHT0i5uOM43U+B0t5XqDajy6v+4cjGa769sLVdWwvK+nAryLEX6naL9
+yv3XfI1LjN1G+dmj/R3foDEDDbu2VSOZjEpvxsD33OvS3TIsGt3D8W/d6bnv7+ljq4djSFWPyUQ
mm2dpiq/WU33soC2mf8X1EZUOufkd0VT1Jegd5Kdzj/9pyD1lSP92/FtlMTNZWzjeW95c/HZCX0I
o0NT+4GQxuvH0PgYih8EPzqDJOCHjzHN3j8+RmS6xS8fo+bF5mLwnrztRv6fqwH5CooQ2WeoYItH
o+W2soxMT+UAli93pvxeTLxtNTuvMbqjDGV6OINVkmFrjOt0+rqdZrtMpTGAHnNIkZ3ZjHa9EVoI
xGvZI1stgAmt9YyegPXcB0sSBhGkO7HVQbCgfheuK0iOn0EYZY+2/zodSTDqiZFFNsHs1HPXmq+H
ZjlLgL/bSg+6dBnZUT+TW0kNEqeLB3IeVHs09aTCUrkTXQdTI7tACWQ+wwYLh5L6h5hRF0UqZokS
nRqJyudpOpeV+sh7i7+NyhI+zGkw63O/MKjIQW/7nvdjyKAj6B9PVwfSCESrb9HTWO+L1r9BrrPb
GuTPTlK8SxO4r2CYcCFDBWctXjivvZMU/jJ9Ro7XhV7W9v39ChyYhzDc+P7gHotIq42diL9rixFN
Bfcowu4iFi9n4tVhcdu0i7dqwc50Q4vqOiRhD3NofNaFpXYZTbb6WShsxbeMrr4lUn2L/HUeAsNr
ZGnUBo1kwML8wZr2SQuHkrwCrm+DYhyjEp2Q5WVRSuVyWKPN1qDLl9L89eBNyrSfSt5+h9C+iU3F
AKQQTd8Bdu3K1EtepqguafXDLty0SeTBZFGlq92dFoYx15++L/ZrvKabf/L6NnAPI/cyLoztcmgT
nW6RoYtIt2G7eoMlLnPaGbCD7BbzNAvvA40HV9sOdFpMzvjN8/xgNxqZfivVHaf4NM9T8/IhanDi
pbZ4m7KDf1T4o3WGTeHCjRxz5+YhBc5FmHUwmvGxmviTSlmj19mzSXltNBTnMTVV4xmWnb3C8wbN
FKs7Kyn7NVGq0VON1zk9pIlo0bFB9iUHmh42d+JtU+t2grbiKQhCU9YQc4+06DnMWEOWNMiDgUdK
sk0WFgkKVl34XE5VBf0OQKXKiMLnAuJ+yFrc7TzCPrutjB5NQ993DpVpv3oTttUyVUz/Nn+JEKdD
g93eQpOG3oHaacvlR2lWAnOnMKszP0qzcparVlifxTsvlXHxUh0nOITf/OqV/yYZho7+fu6/Bcv/
Gne15Dzc5ZEzbnPbUz4rwfSPs2nUX23D29mHOCVGy31s6vHY5IlxF44upDvLlxYcxNNUjtOz1bfG
XdlNKaqGfDlr6L4Ndi/v7PJl9v+OH2K4QOe+GGx1X9oOCSJITO7mJtTvJr21d0jCGxuxXR3/NiSX
oFcbmXd1G/ls79oQhewPDm1ZP+WJu2tdA4kvRQsf5JAV6Wf6Vx0Qj3+b5AxeN28Lp3y6L0QvU4xl
3ECbYrtQoP0aHYWA3VP7x9VsTEF0vULmFK9XcCywWwtrnLfVgzDdy4xrsK1kz8GQnRQFlk26l+JN
lY3xoUXlEy05Vz+1s1rdq0ulVwkz707tgBgslV6etM1TQ84JmYUK3dYlQhxZY540esjWSbQXd7sG
cbNJm/175EjbjZJ65W9tSTnS0rPwLvP78gU9stVeT6gUIUhk7qukrn4reVfVtKJ4MnIftqJsAmm8
2PtlOh1QwXV6heTqc2B3XxG5KHZo7yXPg0q6Rc7ENiy2abHJ2f+bOKUgvZCrcE2PY6htPWOGbn+5
o1nHuZ/ab6YeTneTCmZZrEmaadtx4I5Shgb6FftuhgTbQ4RHgSDvUDexdhShi9kx7i2tUJ+SbEw+
RY3+U8wS5UauesxNc/q2RKmeczQy8DCFYj7zrpnfaRY3Aerx1rPYijDcjTQ5PhoW+iQxQs07B9T1
USJkgjmR7lwEYJ/Ftkzobdhb1zyAqwcRIL5kD2t3+AJcuj75fa3vwyX15WC3Wuu9vWBb9H2J/zf7
MKeoz1b+JhzD7j7JB/eQ6H2xL/Iw+wKNoXGDLqW3Df02+zKENU3LTuBsFI9hPPskJUroMSVYM+Dz
6bPhXpxJGc9PCSRkAa9OAzpbuywo9M96N0SPg9MON31iuyppOLu9LXlYpptBC/yTaRw1q2n6n+JQ
Cuiu7jJ9bG/XcGT70JtBhAr0VAULy1yO92ZUdC/tzh7N4UVVmhbBqTHdyDAou4VhUkEGdvGiSloi
rkAriwyzEQWzwBqeqUx7j25nX8TMbxeGogCQe5nULOmigpYhBHMjXkebvvvm1B6SlP3d9XFLdiSd
NhEZErQA3j2G5Wl7ffj6435p6n0XIL5QFFhwzsi8rM9qmaiTg44gQzqbsLuzh9SGQ79U2bJubJ+i
2T+0XRg8iKlTXfSOw/qn+MR0nXS1/TqpHefqTuuGnxL/fzsp6kCLwfbAR+salzypMz54cQDUo2wG
o/ox1cGdEvO2+Zz7bfE5T/y/tOWtq3LqaOPyMnmBTtBYh/avQ/Feg8lYNZfrcEjoONPSoNp5ysk3
l87i0XDnT4wC6TPu/3VkOHm+GVK7egISom+tLNQfXV2bDshK12eI4PrboUEsx3Pc5oH8srFTAEx8
mSuENKaiqn+4VXhqNPC2mwI4N/wECIVmxg+Ud8Jvtu7o24Ry27pkryy0j07+uuQwA1jqBut1SVrK
zwHf3ahthm9KofdQM3I20YO3Qedg+JY3XFPOhsX2r3GFMUMT60FYuh3bLDyINphPWuViO1BcVBAn
72VYdzVC4ShyilKYaIaVme5c3uwiLWaTwOBhnMS8C17cHNngDSemz/Nng1THevLe9V9iVAA/t/0c
GYegM7pdODv+KfK86ZuDnHU3FOXXRiviSwpD9GZE1+ObhEVRopzgCEZn03Q2pd57N3Gi+8eQZsUd
jcnmPhpK/tZlOnc7o0jR/ZDx1JodtCKmuR8RFUIX1J73huocwTL99K0pOAlvPaCr9kHO3uxXk9hn
S1vjheJeTNYCGBmx81QNTmIXkzj/R/uH9fmOv/s8v64vn9MTRMfb2oNuHTy62g6aYpt8If8+9BDZ
Tnr30OUJvO/V4FK6yOMfteH4yR5sO/mfuoNkZJmwxhhzjNBL7KAKE3OX/udSV8vbcuv0GEpfe8xQ
CF/UEMzCWr5FTbn1NDc9iE20EzqYT++HVN0YvQ4vNo9Swwy0E6VRdcWNDW5qbqzG7S4OLPNfosp4
fQDH5WvYCiNbwry26C6whthfkr/D5nb8x2q/hsn0wg/4E9t8+42ZjTEKTA9taaFJb1TOY9RE5iNo
z4H+Yb7ohXpOW5gtJLIxjfbGtg0XrkSdTckSX88RVIdhDdetxEyKZW/qBjSdTo1ljVmuAPuy9e4K
6m4NTwd/PkMb8UmiZdnR475lrMUhtRlvRwfUiukr2U2KDuZXtaQk4Tt+cJEhVH/HOmujZwVFuuds
MnbT0uOapIZO11NTbGQ4z5pxAxmzunrTMQQIM+b5jXhlyRDBjYsMlyWnFE4+WTKHXiftgvZiBT60
KIpHsiLc6pI3WQ5NnQETRw7uLLmULihnNPGi4CBDLQmHO11Fs6ivwvxzQN3o2UzXVIoE1BWUz9fp
TVOpW8/p9lproFIYxN7jWNGqpi9qoeXQQzvhtACNux72h39GDG57V4886j9EgJwiLb6UPP5lDYf9
+26MDPTheWfJ9D1IHFIqtmFynBfa/T5WDkKkv9pWP6T6kOxXNSywVq5oR6syqUrosJpSB6vOjgwp
maxDQdgIpiYcrNV0xdS8TRK0jkS9mWQkoW8TddoRzmFAK3WsFw9dmtwhP+g8Aw12nh1d/0obV32B
JNZBsrxy9+S3x704W0fxLhMpq3ZxiinP0/vCSXVYaZmdRFa8p6W+Psh0V200dqL1j3X2MgkpjSPw
/uiTmFS356UK4uejfIKxd7u7ED3gjXhlDZ0aXK7q/aOYhlKhg2hwkhv5CKhrV7eWbqsAQP7+RJD+
oPqlPImlVTNUn+Yffhz1J0nANRDkHueqK9cE3hAZ7T0P2kdxypeMaiyi73H4KF+wMGlp+/h1epOV
5S60deib88Q9RTwHwO66p9arss+WHuefM96TjDEZH4LK4Dtu6ebW0sPmRpwgpOcbA6KErUx4m879
KoPEdXL2rl3E94bxLKAJnYfQDkjvDPsOfPdJRVG5HsboBzS4v9sd+j4QjXinLESN0UlT7TsTxS8T
p1Jxd1YMaCbfKWqsn6wFgq8p1XRDWVxboBfNI3Vha+OXdXpwYS0YkEH61iWRAdtpSgUj/T+sfdeO
5Lqy7BcJkDevpfK2fU/PizBW3lIUKX39CaZ6tXrNnn0OLnBfCDGZpKpNSWRmZIRSklJSLsoOZK35
yf5vf+QML2bQJfyA0mUJCGsOpIKK/P0RA2y8tAmtFAmNZeBTsLCjSKAnwKpZpXiGD0MNLg0R3UPF
K7p3DWRZsD0OdgNkbO/BEYCYv4vSL+EHZ/Iwo8y4k/zbNDpOFhZB4ir68F+RJ9wsdBQ7cKeWJF9a
g5Z02g6afeoO7WAieMuh3h0NKHpTJzs8l1zI+MX9gbqdqa8TsMI+pzh5YNvyn270qhgcKGgHZf9X
t1atRkDmDzd1jplXIzvdVOM2W25Kq/EBjMpDLgCcgDDZrp/y/ARdsOJUGpq9G4FCuCWiBoy9NvxH
HiF03ZpO/WamyVuaiOZXm0HvLvdksrIkINBdUv/iQfs2akn1VrZVBmmc3HscTXyZGy0pbhCoeL9L
a8jPd3HtNNsgD9aB/vhra+nvrDFQmhYnYLaII+aTGdqQM63M32w0SVFw+LEBiY3A3xSIvT1CJKY+
OkjZQJjHsR/JFrMvvbCHB2HgdRA4kB3uJnBhLf6QvgKkkenYpXZGdz83r0M/QbS0tu+cUbpHS21W
XWA3tkY+ZkhjT+yGZLsE2vXfxlk8noyW8sw29lEy3/9Z5/pZB8vJcuG5xmwJ/rn4l0+dBeNL2rdf
aY9Mu2XaKI8DxOZZpB/ILgL/llg+sA/F9MZjyA4s4V0KAyu7bULs3HbjLVUejOKliaFUAakIY50i
zwjJuWy6WhHTQ3Jwgpe8b+0wqVCs3rG4CNmkx9spdeyrBsTt3BiBmZwDZm+GMkJ4iwbIRUBuKazw
JduSbUD931p30hjCdJzdBgG6kN7J5bauGH5/ba0hAMnGIzaN4xew53qQqHS0I1dd09y2gfReG5DX
nBwf6n2J0o42yskLOQOF/+RpFZiwml/NaGlf1YWfN+8XBvhxcwZBEMdAdrEyCuOl9ft+nXBm34QB
bYG8S8sjEgZgdIimYNOYUEXIjKgKiwbkO7GSp6vUFfeB9gaQB33dQNIvk7qx+e8+5EhNloHtJFHe
y2J0lZTfqqoPcNyyznTkHOpkujO16UwyZHlmjndqjE6YNNaZ+G9Rh9OPsf9tHvhQwHIv7a8dZBlW
ID5KHhMr8rejD4yNAI3hxcyCdMNbZrzUGv9W1hJq5il48LCr+wG6Z2sl1STN/GcSwLfygoKeDMya
mv4ySTlPgqzqPKmrEdAC3ESLhvyUto4WFpPIQsSc8lMcSZC000gfZeP7JQ1NuY4AilNOR0sigVap
sspaQyF4akB4HVpg6TmIwKChlax70OysCeuGJV/HUtw8B7Veq0F8G5jf/0LJ1O/Ed/wXr7DAw+xL
+5Z7eg7dJ5Yc8ZttLvlomRtm+96jmbHXNIp3k8ofUSPqMQC2JkHdOPULC+ni3JFHgzJQn3w+hhM/
GY/U63UozvdjMO0IElRL6JQPHSJ6M0JIwYdAyfJ3G3PBQEGi1ORMfvJjLqGOaD3y+6/rOR326H7e
n8G/gfIU3dPWS4RlsPUnsKQDc6OCNJUNUGDtuKAqU+ho1dCkCNpOm8U2ZcHV0L62OHYfUz9ocErW
NYnfYbyeu1KU7m0UZYbK3TRAuADESalqaABMdtHKcqpk98kbu+V1NxbDZXF2PEXsnTePn9wg5J5u
pFN24AJ/BUFMcGF141irHvGAQ2BFr41pRteR4dyyBvx+61pgIJtdUHM1rbI00vB0Gcs18EQQNVie
T9IsGpBZb+jB1JPdHrl9rYq+XAvlTCNRgQzcSmcACGZsdv7j4Uerl6ZlgGwRZemK7dBV9IixWaEu
ky51Ij5chsgojMwGqg/YDDWFNPA++SWDUSdrcnRSA+VBVuNZB9MWs21ewRqbfQeZNjtZlU0JuQnD
sO/SfGr3TtoXh8pyxtsEIUhoxGXtm4Tco6fF2i9ftHu3Nr2vvVfKkCaVbtbuRWGAeSTg483CkvOk
Uncv9ESwq36PGJE7T4qAa7sLsnFjQqFvVapKBVdVKlDTyDZE0Cq4WLYwgKtRR3twbSSgv0LpAQgZ
3/1wagJzCWta4M0R8ll9TNbrVOygjwZ5Y6RzbsAMy1uZi/ZiulCoZ2bpQnwHFCh62o3HOtDvqecq
E12Bt6TYc1eVJ6iptAgNVFqcb/UG8Dsv6qr3VYKi6NcmRyQ1Nfwo3VQ2DpoyN0FIuNwKuSV8GiBo
9rSaHLN9lGXsykCqsPF9kW7oG1Wrr5WeVo9QcjPP1OuioL9ULQfvH8aoCVpdbFwgLjZZHbzbULl6
H9WaP38XUVVbXZrJupE/fRVBHs82cSLazbKQiNidBdniC62D4DDoN0YvQ5AJlCqN4r8y8vQ3E5l3
5wwQ72YRWOvJzlzHC43OME9dXMlnM0t2/egbb4UwoGRddeOO3HKk0AsDB/tuGszjf1t2MrVm5QrQ
cNGyZSSqo0WwwE7j1h5Vg9GmdKZ+Syxk1M0QW//UTVSXKMv0ro02y2gkEJTQq98xXgvPAzSFjizH
T0ldO0G0vHZ9FCKo0cxRHJFJA1yi6uoZsIdM0fRTFymD9JI3fT5341Hol7jRfs0rIeNxzeLqG/Vi
5jjXoddfvGmanvuK9TcNOmI0lhhWctcVwZXGJJCLd91ogTMAdwSjRnuPDdY+AsHKc6pNGjBF45bG
ysE0HlwQBtI87vDucezTkMaaKU6f3PJ3g/+8nciAdedRNTyKsspBy1UMJ1eROwE2bO0z026gpQO+
qNkF1TSt5Tj31MuqwgQGMDW21B0MYLirPLhSjyZV2KCvECAYTtSlJT2f33t59jQq2pNi6PIHTUVt
qyaxd9hgDJC7SZqDRO3+lVyQlEmu0KA4LBP6kuk7FAIAQaEWoYaXKZsXict2OFiALq/AMBEgld24
q6wNgGZubFtbmZqTQGSLBWubT9FdU9TRHaoli30KeaOVTj6tiTK7quFXGqWGnMdjFcTu3eyUd3i4
dPgfmNfNAzAl6U4e75dJy70qdRsjA4VtkFfOGgVXwJAEsW6eHPxyPvYCpUiB1qb+p7e/TMdiwz0E
wZte32W8GPYuqoUe48T5mWRT+aPSA2QOvPq5BF3a3xzyznsOxrqZHfDiHfbNiEOXWqHAYenBA4/M
KnWhaV8ZcXPxCs16Ndl2isr0tWlle5VpDJy2MvNKJLscwPEtklHW6zLpvYvdeoZI1jTVp/nNKM0A
35E0qVHeB3mkTw2PAHhLhhEqvxjo1LuVriDz7l1x4EktGazJEpgm9jl5Xe+iooIanmMHkHUt2MZh
ZvbMSmwF0z7uf9aIVWmmbf9mSGM13pi9OT2CGgXw2ThpcxwPsf0+Gk2HYjs1PYLYzTx98vXuGSmP
YZMV2O13CgvhKnwE62y8Lj1+pZ6ng01h6nMWGqMBfIca5b54H41jlMu3Tg3ElJr6MT/wZbXVAzCY
pqCwRiwAhfCDqlEpLNCq4AvyiLy9D64onAUGz9S/cvFE4xG43damFUwnmlioiT0Vt0zyqS3S8eip
soq296uro66oG7sRvqfRcDYmaG2DhQP8jG0tzuRGHpMW17uegyz2APARD32nbJHxHLW5NiAqsnqV
Grq4Mwa/uQL7ogHNitSpK5oa/5+NEif9Z4YV58E9CAHBYV7YPzzmsxO9nHiXBlfIoO36BG/6sDPj
YQsmvW69bPXUBFcU/YlMAjR9W923AJJGeJRlrvwaFc0BxDvaL8MxzhAund4YmAVCD/X+N/BmaXuH
68Me5aVAbapJnoO6xUxvD5NM6tsU2dUqH6vkUqiq1DwFPFpAEmjufdgd5lRsXYryWFngUlxIZgAL
ha6Pxj2wq+rVkQYK/Htt6sJGjt+MoOTK9fHSgiHtlf9uhMFfY1PG4MgFK1rQBtYrA//XNjOE3JIT
WFvf55hua78aP+y42Iu2Su95ayWPZmkBGF/ooK/qsvSxYHV3xhPnjQanJGkuoKi+VNItztaYF2so
40JgUXUDjjfgii6pibQMjzA1MsocIx6EO5VQj7sh4+B8BySuuLdHr70WwI+u+iHQvySd1NZ1a1YH
6ubIWEAdUzznhjqCAWe7SsAM8yXKWglshe4fvMTPTqg6dUNsh1Y8Z+xlKuPkomtjAAJdwAAgJNuv
tdqPj7XqKjem3PS4TS6IV0ITLe6QDAMKaw0qm+RI3Q83Q60GsBi40QhUMHXfUdkBhq2m/ha4iKmr
iHmmdwJIK+5fZVDVZ1TEuesPD6QkUAKQCRG6yiPqQSlPHtAkqr/F7fsa5KFBcQ5cROBIxgNJf+iR
TNtMLWpAZN0aDyilNx4KFmw7RClv5FGmmQXEQSBXiE6BZ9fL3GmFp814IGfbQk02GztgrjCVZnRq
TYQju41di6kMG1fbysF5M6GpdchBx7TqFTOMM0XNiboQqbGeHc7eu7Ec022KUuW1bJm7byoIhtFZ
3cVPvWe1SNd0kKdR6tJpfXG2exGdENTJVpTV6u0eVMFZNWzTztcAUi75kdmWf9KB2pqzY3kESi6J
DCtNIDulzrpRprsRGKB5pWXCn2siUgRVwnWeYNtjFgC6JeWQ3wU53mhy8u7bqIIJGIKTNP2vi2nI
XEgi2KUI477gWeglJVtnWp9v534TT4qzPLUOc9+I8PJt6+pKS9Slm9+NkuN8qCYDbzevX6DEFiR1
8likpzIW+Rm7nfdm8jOAff7sJ3UznMruRHaa0UeBBRpVnahmrKunwObTEEEw2EMtpRVp5opsjhrA
n78OK4CiNgsNCF0hjI40KpB2SVo+Ts7oPEkGmMyY3jjTnCeyWNp0AH0Ev2PKNFh6u8oa7p3Io0JG
Yt0xKKF1WudiR4VSSdaCQ4qmJpCSPaIYK1hRFyWxxvX/uJNntfwuBcSlQxY+4IWDSumpLU+9alJp
oc/HpARmaCpPdEXDtc0lyIktCd7GjzkxudM4eTZTAz6fPy9pXOuGdgMprXRnF3G+Jt3wQ6mqwxr8
n6zNThcXDgD+xSmKfF3opnWSbv2LRTk/G4K/N3Fm8zPZXB/8eo5dnGhwUh4cbA2Io3240IhEBR0o
ncGrVmr3S5pqGrzkpI/tG/uoLLeRZiATpamo0XpQVCov6pErTZySfp44Z7T+WWtZ/t9rkf3jjsta
5j93pJXNqrJOqMXG4xMPozZH5S0heP2PLo475nPW47GyjGI78blLo0iIJ4XZXWxHExdpsuiAV9ux
NzMgdsg2X/oAqBwywziSjZrKbVDPrBqUGYCk9DXpcYIAbxfzxmcN8Hs/016bvq2/V5b/6uMf4Tuo
oOcL4Enni38N6ZH0XiCVcVTDlZr5fyzx/90HEmCo8gJ/98bhjnNupWuviOihTIpk20GndmaHsDwo
uzSN7lx7/Mgvpv+UTqb1+rdJkW92MzvEf06SWWO9xpadnkWF4kteavKOmj71CmhlhotlQiDuzk3V
hjxPlOirrtgsq8bYGSnOqK4wxk9TCx5qUVtH85KDAa4OXaqghLqDiundtVFi7PIIRLBks5GhXHW9
V4EatGo2A2rqD5HHipdRm3ZVawLUquy6lQeLXcT1u90DY9uhBb7uxalxhvywL/7/ttct6tcoezUn
vlT2CpSX0GQe52RZC9raMw+6pyV/VgxmuxscX4ZL/kwghYkobOpvl6QYt+O3IrbliUyzPQnrCBVl
lHObtCg/J1bztNya44Gza9tkDJdlumj4vDQNjEYxL00L6aByvuOuGU4GKgSZOyEwWACSci0a1w21
jpWoA5DRdR7BE2o8oK7luVQ28uvMCAqKQJDsaIV5Li3wsYoAuw8KmtSiHw22p/NKi2lZs03zHd43
3okGgQN7yJyCnweU8a9l6WHHrTYy884DL75mtJGaVSYfPNP7uhhB1aW6tF1xqhi5NhHlJ7K5PggO
AAq/0eDsptZ1kQrfLrbK/L0sq43+52VpUqAhmJUJluMchW0QLTuA0ZoGqek/lo0Yjgpjg12V7DXn
0PTY2dF+xo+Bg6Au7Weo6/qDQCESUhNLl0ZRy4bvS372Y5x6BlQQ7yI5fQt6HIliTx/OIBTHHo/6
njLSFTVpVEEiNu92NDUCyzpeG2oK9ZcVohoE/9bQPfxhn1f+dJOxCNKV51diixDHcJBe/Gjag/7V
gxBrEDnpj5JnQ9jJzL9C8Lc/g8YD5YRjHXwz2gs5OFAlDmsPnPKtbJpLBR2RNQ24OwsaU9+h7Nyu
3VaklyCJy2syAXuA1Fb6wzWfhsaYvlkoSl9Dx7ZS2+ZohxQxYg8Mwp14545fS91mqzS34ruqcu0r
DeAIgNoKNaChxG4eaDTwL0cm6ihke/SMBNSKjoJASSYeyCZ6Byi7cRgfWkQGt1asiVtUJObN6PR7
pja1GVJJ1BO9lmw1MOZDERgij7HnmUdEVQ5U1LIUulAX6s7OEeTn8yD5k52aEamlo5O6+z/talmw
Q2vH2uj3n/yVnW6QT1pyQkHOPPjHdFTvIn+si/njLfU25AZIZHWammK3LGsCU3/JfBG2GpMX10VC
RwKTfxsivK5RaJY+sDwA7LeGYoPsgio0bKN59ViHMj7RFV99HygAIaofQQ7ypMrlv7ldrfO89KAf
+oBkUIZTSsHCJrCi30idAcZd5N9l+hM1eu2zzfm4SfBoPLd6VZ8MZFe3k29jUwnygVVc+v0Py4xD
bSrK3+DgfuHOaL8GmkRwH5H3q6vp+qG2Ubrv4Ux2n1X+EIpeN76O9nAQrlH81r3pyMeg/QrQJgS6
wH7ocbZKxDA96maV7SK7zY+tx/Kb7Sfx2ggG8RVI+t3Y5MUvfUy+8CIbXwYhR5w+jeocGNw+45td
b7zBq189jnCgcrX66ZB6fnJqu9QJmzjjoMB22Cn1jemxZ8YjeDqcr9BohppTZPdn6Ic1D6Bp+052
/DCIygytuFSgrbvvWAIgdeqvtQDFdSDAjK9aWaWX1khw2Les4XvnbNwsrX4AXAOZLOVgMnfcoYYy
2WRmXt2h+KW6qyMUeCHg0CBe75R3BrTX/FVT4hNPxY1MqOHSkJkWgZWspFbvY63PtkKBPvCn1u5N
v0hXCBuLo6Xee/NAhGqBKarvqJe4UX0pzeSyTCpqvPXHJAWJ58dCFRLGa3yZsq1GEBFsqN8XJh8v
Mdiq9LsfRPY2KT7OJufjqS9XlaMo32bit7klH2o+9RsZTycGrCs3/CMkbFaOCxaPurCuM2ZhgjQG
ggPZljAOcWWyCwo0XmiQTG5iXExrePdnQLgjTRY7J63znZDoKOy6+1KntvFgImh2/ot9aKvP9szs
vzgFe/dvAQAKib0C/zdfgigzH2SMaqo5klVFA3vnd0US5Oy54AYlTAKVqpXgX+i7HtwTkX2HX0z9
PECSad+jhHvbj5bxZcKDN+Ze8h2vMNCnsFw7j9yZblCp9kGUgYJkNRM53fpZqpmsRmAodpt5Jjk4
EYrAaKYFRMWNZxAd9/6ZSffUPUAUaaaT+PoXBvAROWCnh9qLeFPGnf0AhHi2xR8jOIs8Bd8wxKv3
FrMa5AUSC2rhXIcetQV6VcvMf0C6aDs23hSjJjHZgKPL+JHZqCwEYjZ7cSZdrANTmLdaxNpumIb+
6Lb9eEaeHeLjXt0+tHjMozxvqN6wjXiKcoB7V8nDxDswhjVeo1RF7Dem6VX4t882ces/Plvc6J8+
W6ppENlVtV9UupVIVobMSvrjXJylukDN90cq+2Km9oA6EnZoRJ6LFSKroJCjcJ3fee3GSsEYMBtd
pG03vky0FdLYFU6tvbeVEDMLExnht05GVqd4R8fOeVIqXlI1Fde9LYshdu41cmdJrzpqgIRchMvl
ha6o4VkNhrLIddfLQNtG31OmR6uy8+TWymLr4HtN8uCPqqRtBNUvkCdnlHg2r+Qx2paJ/Kb1jOof
EUKPPT5KPEqsJa3/KcY/X5LTBCdKAXhZ6myFTHDsBxvdiOCu4/moQYmKTatgxcxi/crogQwcAAt6
ch1ApO18+kJukQ6aU6dpEIEbcNZI076/9sptiFHLp6b/zU3im7+rAEWEjJXHn7uy3KGUG3k9fPO2
ppNMu1J1RdGEGXRDXvOq1Y+56UJ2XJv0N92Rv8Ys8O+QaJY3sGmjYl35W0bghox7yFypZUte7ch/
zLz3ZWvEjfdTicp2UGuDYXfrAzMWIruYHuhoS91Gz7LDfPBVo6jYSD91EctMD1mrIxPdorrUJ+Bq
nDrDyjAGZxNUgX52CO2Kl8TgblGecfd+R6jTnOIecZpiMvszikxAL1GCqPoMgc7I3MYNisprT4ot
jVOjeem3zG3MnaxMjhoWNGkVD5eatTVK+QsHDDK+K1dkTGv27mO5nIcNY8j+Km8a4F4swX8JpYW8
QfIWWuv8wkUEMCH0pcK+hkSjyIHmR+oel9h59VswvvUrH6FJuSJjp0boygdS5lC33m2xN4YJ6o95
lFtrowHQUGJn4OA1fmL0RcNXKLn0uY3vHF0m/mNjFRkUzhA3pwY5qkIgpPtPvwe/UAVef7J8mkn9
KU8NaJaHtNYyB0JCCMWrxiw9a2PLwi2uoAfrtzq4wK+NEVkXnT8bCu5FDZnpakqEFbrZWG1S7FQ8
nEEi/zzFZUguOdnGoOqg35PYm2WFLtWfcTpJQNPn82qlQZXsGKiGruLc6SswKbgw4jwXbMjaT50N
+K7ycjwbSuds3JMPmWyn/mc2Lbn0yYe6dV06driMuIZXrw0XgpKdQMJIVOl7kyEa2aFeHv1C+i0I
h+Jfs62gEXJ3Oq/eDqX2myKQn4KUeZpC5ScBeXoPNPsZZ8fP0cw/gps02XfiZy3VXoCCti6mBn5A
YSUjlOLH7NKORQXuJa7dowjNDNs+MRHjKeIVGCOrnzLONwApVsB+pBCucaLkF8/a73Xs9l+6EXl7
zU30B2x4fHBPMh1/xzo/4KU1gAWnQzW/l29cvFzxfXAq/C4yMZ7nS83i2tHosKeq8haVRGqEGlcA
mTWCFk/iNNinJor2QIfxBuDlPcQ6u0d/aoIzigW7kOwaB/li3SXtLY+s6S5wJPYvakICrgBkjGrn
ZKO++MmvIacr9Oo5rqduJcHId6ZmFFp51lWz2KjLBWehU5jbegIgXFTswty4fg6Agn1gfhTqZpcA
17Lu3Kp4dmRfPyPyCnhjwx/IMa6LK1BS/o16Xdb9lFU7zotArw60qkWC76Fas1YHWjyIxIG6xeRM
a2CB7B11e79BehAB7i11xzRiOI11/tpSNwVXaHpAdsMKaRSZeO3Y1qC3oFHfHdJL32OHSqO6NLsb
Qgb3NIita7pqnFHfl5pmTWBbzjsUZHTHHpsDhJLKPLrgfyu60JUmmi/gyxZ706idaWW20YAA/Agm
eKPEwbCEMrO6oiaGKsAxStEs3b/5LdNoBrnQtKX7/77Ucss/lvrjEyz3+MOPBjwm+GEwHqMEIssa
VELqFV0uDYg/nHVtNXIFoYTitAx4KSjp27r8Zwr1l2Ffrbh06erPGxQ9MpKGB5bD/32ZpP34YHQX
+iSzcbkrGd2uteuVaxv3E09xdlMfYplC3dmFLmlK02SvUN5sD5qV1nc9pCEdpILOlWLspKYZHaBA
tKgJR9N6twm6yvKtBlGjy6i+AcBGc7bteI5aiY+5NKPOgJaTnnlZ7JOO2u2pwJOI7roMjKDXEa7I
r5WfYGfOk8Hd5E0ahPMdPxZGlAqF2+DwFnTvglc4JbdGtp6XoskJfys8kdzmpQpuNJsk1drZJdCC
qwUSoh0YJvjR5To/zldeMbxf/cVGLtK3vQJfbMyjpvq4WmyuWmZZlQYWWwuW0DCz8Y0HvVvw0Awe
uKkSMKlTN3Ly4IGbkNAWuXlLlEcLebV90jtDSIOt7QcPNeItZSv0yzxJcCgFoogHkS9ARCvOqptv
WVfQpLQ/m8m5aq7e/LS5d008XFSw+FHGzl5agJsp0KOD18lnAqQTDD1WWHREAmb7YiIPspftdEOV
+UofcSAonOwOBHr2fZZm3hUPpA31qNEmsDkXVv9zGOMcmb4eiLwmaFnouxFYDLwyPnWFrc7zrfvW
f1zlmfFuo6uhsN23JBmLlV6X3ts8Gu90I3jMOc/vHcfJ78F77Z5ZP53IBHGI/L4HEP8W4VkG1TwZ
h+Q2DPcJyJjuyIuavmP73KrFhXoyzfL7rqpfa68Ck4ZamUySgbPC1cz4sNiG2upCP9PzHbnQQMFL
FF3UKOIhG62ZtJATjXs7Xy93jT1u7XIJBuplvdgqzINnSOC1DB8fOKsn/2S7/T1Nox8JuIgWSqXN
p9WNFjS82fwRlh8hx4lSgP3rupiqqLuTgZecl0/GvShdGaBJRE0qfmHky9wuWmma6336qVozAozU
BF0VuVATTOAAYQYz5p+KFvWGAKJ7ZcnD5bZ6X/l7rQVufflJh27Qjrovviy/OARIwfvPi8Py6WTl
BLc6fqO15r9hIBsVdR1vc3dq7CMYNoQqphEHz4RIglaX8lvG+iezKPOnDJKNR0/XgdBVdujZWVrd
XyfswwH+9Nm2B5XRwS8b+5mD6I6cdNc0wt7Vu0tqOdpac+pyxSHA9zhI40X0Y3URquc2wbQFVgTM
yW1gPHau7O58kF71fm48kmkwQO0Vl3F6Ipsc4mZfprUezhMcM36Uxjbi3AATJyB62FcP2YEWBydu
fkRUxFhRlyYE+GfRXEPek2mYEEos5NDtaHFUm5TnzKp+0SB9XC01Tkjhxrf57r0lgDZL3Q0t5nu5
uOp2cyV/aoIs+1bnnnGmnsT2cBd55gA6EfxAkybjeyBV1jRIphoSmSu7i+SRuvnUWHsvRbCOXOgj
CFTG6dMjGTQPGi9BO+l7+gCg9dCPMZc4SuJMJdJXPbWG+8n2+F0ziZ+RCIIvkHYfN1AEHPexRDfh
2hqkW8BoZkFwbroSCnyooP4CnkIblLhlf2qGFNA18342D1Dg420LvhDEaML3Ezco1PYzTm/B5udI
fZyGqll9AupZGYOYuGE9aPjYTRy9Uv461qvvnPH6qUGSbc8ZJH4QpQ2elAOltrEH/G6zrxqCnN8z
BwDIXNi/c6u49cVovvGsH6EHalb3rpUOO7815TFq3RxxilwHa6Atn/IRyrgVBDp/qOnQKLV/p5ju
lQgG41802kZWgX+NQkdJgqojT30NzBZGjuKzIpEv0KgAlzPsi5tQ1edF4CGNiIDa7Oai9p7cUB3x
vtqo3JbV0uxHREQHkDweQfON8g5tVY4/Sy8BujQwXyE73AKUaJR7Jvv8pR3ss9cYyXfU8xRhA3j0
lXumfqmNEak1a0y/f8wUBcQoaGbtxoBtW5a+1rIMCaK4Kl7oqordfL4Sf7H9zS/WDR3Pzab4lGfT
XGs8gRls/ymrN+fYnPFRcyb3QOm1edRDlmzjaC3KTD5ydORMqxQt25NdZsWqmpDYvTZD0+xc0A+8
mmUz81m5hW9scsvvDkAhQZy3qGc+K+ylYc96EGibgfai/H3EyVClBpiCM9bgUTYbYW4Udj5M3AA8
2G2S/5e+CDO+ilIenYIcsiOAyuT1tZwcJFwMsaYB5AnrawoNQWudTXINDFV0Wtyi0Um2Y1x4obRR
zSkA1DjxchieEmFWG7CUye3cnUDEZrsdPpLpDU9cGBMIXIszDVIjPBCGoajrnnq0msyN99VsQ7yv
FltavB141SPi5Zv5ijizID90Fr7RXanH9ILts6DsQupSgyAviDljdrXbAIBN5cFAIBbaSkqEbH9Z
Y/ZQE/69xt/uYrXQfm0GcE8mo908arlxIm6GCOqk+xy1VhupvhTQ6EtVLFrcWoh2P9piOukQf93g
4eidEhYnYe9P9pnltfWigy59pq3jVX0EC2WzjoGa+0JuUdHaZ0OPd75ZDyiqd7/TN4YxCFe0iFnc
97ren/p48Nd6nKffeXmpWyv4OuSgXZ36KT3qZVE9qok03uU1NHRMwIWsNHcPeYF1XGa6P2MEfJKk
F9+RLRXhYAfJXe4bBsRcJ7CMWvUEEeX83deBIguHHGO1NpA8HcDQC+4PW19LurJwVBUV9xEuwNU8
qq6s5JvTS6i4+ygTUg1IMXm8YwD07pzeRlKW40nUYxsBfn9v2gV4zty3HlLrii9t/mMk/bhmLoKu
9LcskiG7h7Kc0uC6cwLd+VqAaxdiiuKrOUk95HkmoKUXi33vDtpeR6bzJlASHiIvN721Up6JQzuo
wN6Z1uKr3haQg0T9hSay8qlC6T1Kt3EVdw1kQ/FIftIy/m5bRumq0nW2EVUHZiAbD0qUaJRH+siR
WxRnt+2+zZ9Y/ShuA7Iv8igTvodiQfYclM25rrXgKQPh0xFPFPUtFONXZS90vC3MJLGPrgeqlH/b
JyQyVrXB2j0ef/KCDb+8TI4roA9t17vcbNJVq8tsXNGIl6TTqm+dZFeLEbpmGnQQ/EAFtVR3sXl5
Me6BbevuB9UwEOsjewEbdWlgsdXMY9s2MoeQUG6Ed8MZ+N6z3ejwP4R9WXOcyLbuX9mxnw9xEsiE
5MY996GKmgeVSpJl+YWQ7TbJlMzjr78fq9Rbst2nu6ODqBwpowIy1/oGwre91xtuPG0YsMOLlGRa
352tPLu6R26tXukWT4/QMK07nQhjFc2fQmd8+0R1f9UKYCnkc4CV3MT49ewlUgfrenKLp6rS321E
Gb9HZb1GIK7/YmZB4gM/NZ5bKRHZM/N6rVPXWVp6MhaBzMyjJEUEChRTWSAih3VOuKcqOrhzFJk+
IU0BL9dighEtwKvr2G3BVp4JdwTiojoIAMD/xnZOCOTkZ29+/OrWerGmhm1jLvBILowh2XFm4C1R
JvBA7+qQw0zHjL8HuCuk5YjXwlOxbwqRnb2EyYOa8no1tLoF1xt8cbh5fud19mPMu+ZRqqjZBEGe
7cJMwCltnox6TDYc16NavCK0H/uBO2nfZXLcQkKQMOp08LQuV4ErrBUVe5D3rs5bB26LjZNlgIuP
zcOkA1D7kyjbIacBgiEcHu7hDPJWV7onI4h3Wjmrv/KsCGy8aufGaU7Fu1oxH5DF3nhAdA1XoY/C
wifuf4LU1Ra5XguvMLg8QUixulcIxtzqqEgNQLc3W3tpuBBA6HhnPYEG3u25Vcza1BLhwwrWEO9F
BwKKuK72KbZDIKSl4y2TWWEcVq2fnLoKH1zRpMduTIIlKXo7f9a3uZ0ec3u2Z0IEfgUt3xSmhMUC
t635FXobLTD/VnpxW2eE1gv+EKmIugcmKwgOzY/aUb317RQUjW2rVVdlQry6DZDIwt5w+sIZnHmG
dnyGXcxbPQExoJF5q6f+k46DVWhM4Bg0TbLlfaTWSHIgrycnPBeRK4e6DUghSZpuzSRrPlMP1UR8
E8Ocb4HFVra8Sc83Bhs2f1km4Xnky8CSEdLbWg6k4ZRTw/2MLmlbfSxSKyL+/Y6ufxn1v7X+Mva9
czdPVUqj3UzhtO9HJF1hhV4eBkQA1roy7QcNSBhsjvX0PQ/uiqEP/rCn8octpHxqUxM7y3AIjkCB
V7cxbVYYKz2CqUT3Gxt5tYkNlSP2NK+B2nnB08+H1JvsJWOv75zpd151ATGJXVbC3IeDed07WQ2D
4rF9Y2K/94MnA9bmXfbEWc3wO+0raNNk9joVABdHSVmcQILXK8Ceyk+Va34jaqPhfMNjK/n+PoZF
k/KNQLy0Dv6YxFoDwrhcvxe9eijXsEdW69QNw6MYQb0SwzOh3/O8gzWdCsaz5LI/Wi02MlEZmK91
cutgDw9sMBfIFpRAiOCWyLHCRFiYF0eyocnmopiL1Gp34HZSK/aK1hO1/tXYxFHIXGQaAqqGPmOZ
gHUlDGitcpCHsmVYas71feVAMGBsXspW5vaPNnHlFX60PhRuw+xehTOBoY2OUOoW/JsGh9iHrAa/
Mwq4/o2GmzyFaV6t4CQ1nUD5SvdOkTibqcjtix0XYtkJR710lr5mac5/gNgPfKPXflfln8Nd1QK+
0SUWhPzxroA+godQjJcdRdMFQA8Mn+j2p3qLa2fjFtXNfcgbrewCbvdBaxgjvRsSZYVqNqJVEMOd
YEj03mAWHIYfxgUKNlCiKoDaR3BlUYqoP1CxGfO3IlEP8Xb42Dr+XKTWmIEe9r+OzSdgdEqd+ZC2
PYra1TtvXmABjQhHNllm6kRlOsxdgnzSuzhxo6OJxSfpGcRt/0cgcnVx+oFf2ZScSQzB1r29AWw0
XlOvMZv+AEsvvGBte+tF1dZoo9eQote8cv3PXNCvuPXSdeGsW1nbK0QoARAeKvYc2dCGw30d3GtV
Q48bD/8TODLIQQWdQtClt08ToOIwR6zta5PXzTI39fA59uzXznOTP6yywfA5DyXSElsllnx3PBit
DqFgMGQLcU+HNbRR+hFpks6MToFpvKZGwG8Lyi4xs2Meq1daptEGQYLlupB2l+xpseZx/AZBhi9W
pOZFul7tEKQno8KrYlb+ovpmaEHtmOt5L5fvXakeNp0pXgxeuYBg77QBaSZ7dmEvrk2pvmYBaNAu
tNjOcar6swSBGlCDRn2NYQ0gGLQ3LDcKNj+PTMxouujMftZY2ZwgwaRPWPXqE3Yg8VYMxidpR9HB
jqN1aGXlQ5rG3cVJXABaejiDDoi5LKuAsS21Gp1ojmEov9xa2eh8r0H+OGBxhF2Lww1YXiJCRn3p
AOG6tei1cUelqPQc/9//+u//93+/Df8n/CO/AEYa5vpfus0ueaSb+n/+7bB//6u4Ve++/8+/uSdt
KQSHhoXwoD7iOBLt316vSIKjt/lfqoHeGNyIrAde5/VDY/kwIMi+xzoIwU0LS4RuPb61vVlVAUz6
a5OMoOG2rfsdqXOkz/W3zvBv+9iwV8kBjJVNQiusXohuC6iZSM/OpLKNJF052KXyhRrLaHNzGUyi
5qcyeMRnBSDM+zIjTkTsIxuTwSAEykR0CJPgYx11LrPUZ/iN72FPDPTsfBA6G072fBjiplrneOhB
kenP1rRqP0NMP9uKjmHFLjKnAh5JdrcuNJY60wRwU2CLv7/03Pr90jsOd/DLEgI5aIf/fOkhj5cb
fe06D00fjVskgUOgpsxplXGjfKkSJE3m5UQ/gQddSl5dqIcDzhOo2gwwsb/uVenA2GdKfpinZ7PM
hj20MCs29kLU6iWNKsuP7aQ/ubDEPJQFdDJG5KY+TRB9xuV1vs9doT8NjPfclQVwGgnT8Ui3mVmN
d62K7T3nFp65oDS4//C79OxfLw5niPri6nBAQxzhiJ8vTi+TUgI6rx9ui3SnEODl5/wTMhT5PRxl
u3tQ9Z/ocRjV2ljTI4+Kcy/AtfT9WMCr2FLeK2LA7coRmYZqGh5MStcwaxCi+Wy11cmd14h4KV51
zPJnYRSwDCp6dB1zfqjdizLy6gKg/RoJe/GQz2r6JbRtIXeQBAeqg2RYsmkK6D9SKw2oomEtZl1+
RM3gWltFHLw9O1siOBXvJldDtT/QoDwOATQz7D6plnUAFqFqHuBdLx5+6cvNS+1YOwnnjl+W9uQw
Z7XC28+NZD83dSHYST2CHlj+sqPJoz+q3ssem/mASGFRiRgCYChkkdMtOlAP95lX6EerNau1YU75
ilppdN+nt9E5xHvvbvFGXlhsZfEm+SAu3zXu/FQ2mzU1lBZT//CL4N5PvwjBmDTxv4BjtgsasmvP
t9OHJxWeLNYIKZnwQeAVBfs4Npx7E/LKxDOMyk+mV1uvtAjjRjccQxEMZ0N5WKIZFawg4+RErrI3
l1gyj73Zw9LHyiuKYtHMbm8RQIDw3iljmMsk5YEGUQMV/9e622QhS4JNXUugbEZbplu3n8wD49I8
0Cc+JHa50NEItBUSRWzLZbx7b/6tz62CV+3mH549Pz/254sJASiHM0d6FoToPOfni5moiplpxoKr
O9QjUrGZtzDBX7hYkeEB9J2Zqy719EvOxIrWutSjqhRYej3voXAL4VmkEQsJ7nFXbGvkGebnbDU/
XT8cQDI6dS283NCBquHxgaCTqRBOCye9rBIT8q4Wy+5NL4kWFGyhBpYZbw3IzkSIEkDW3eCtXsZF
AS2bwEvvHeBc/v6qeO5vPzGbu0y4pgXJXcbtX64KVlQ81E3qXBnsck/2bJgBaZMEELbZ5ZY0UUMn
jv2huI+cKfU/SC/nMDQguWSqg34eiLESUvIkrRy4I3Bwg9P4dRUb0OLO6iVBAXMBeQ5YIYcHMSMG
43DjtoX7/N6rdoBOcxmsG/s5NFQEMUQxIiPcUrGd63oJhpIa7d/qqF8xh5puned+VDfWEkttbrxU
s7z3wg0n/oDHMHxFrDCGUpdT7qglKuGxFVSw4aLWD709XtcwyOXeUbXW/BMYv+DnVKxjq562WgCo
MtezfHDwjEBQEaop2PFDsF8CjC/koqu94cGaCSQFiMhI3WKnNJfmtn6Eg1LaICwHizAVasg792aw
g7l3cW6bCDLzUxMcZOZ+TnXbXKkqx6vLT5HDWFORGswUFCpmvv79b8QSv906Hvw2PBPmAp7g2IXP
7R+eQ6PH8Lob7fKqlDlHnfVzXFfRV90DdBgMDrsg8xMBngcAMPT11NcCihjI7wcvBdJKa/imQiXD
daLHn0d6VcewgRmPXmZE4LhCi8Xp4woxKcjVUlFG00oV7fTQKReqIqFeR7MjXpEb+QkysYCazkXs
MJqtdGeVm7mYVRAfLaUYtlQE0ehtSirCCnkVAWq2kjZ+5cQIigKrXkWT03ygXoMtjpVRVd2IQwhU
TbuUg+p2o16LDEIScAIzb9RruM3ld4EtPlCvi3CoV22ftbdT0HlGEHOA+7YS98Wy3PbesbzwLunA
fx1A4nmxWwtO4YxlRyAU3EczLHeBKswXqIo0azxTgw11i2PonxfIdfWNBN6pww6C6h3evL5Pa4cT
IsDzcJq2aPMQofjiWLd8Am4U1o1j2alHaK5z4HMQravcejfWyAiAVuAuoX4RfcfySS+yqQyekm6y
/MAY0jsNbOi2zTtrRzOJBhnA95l6loVXrxhAToZPVhcMSwumcQhOg5ss5wPVi6oZV7Ww26XpTG91
1ED9BoyyGbNvc8hoAxOr+k6GiKBo3mZfIAC/J2fIJm4OYpi8F4AYnWXsjgr8Cdinuk1lbocIAXvT
sm18A5l9kVG9rwP9BDJDcsfwOLwfsTGC5wUMrkXePSLPFcLOLswf82yqYRNQdBsqOmXa7uoOwHEq
woTZvtQ1W8etnd8jwm76OUvdq1Xm6R0r3Y05Du6VqoYoaPzACqa1PddZvKzh3HHrHvSpPluF3lGw
FqZBUDdMnR0FjBRlyOa6ZnCBje4YCOFYLElIt70Y2ryPKoGgXl7v7KAqf3RW8mrHkwTntQ6W2Kbz
S2na9YantQE80AS5BrA410XU5te/midNdkNWlBsELLpV2cEST0fFtZjZKIBBwiV5JqJoI4dpY51q
3FKoo4OAcQD1dSY8pWRUIic/jJ9lnvvTmI9PcQKChiwdE7kW7NixuuUgaOR4kc7ihiItfBCLhn1f
NRUycH3XJ6c6zstlbTLvHvqkamPLIoLjTD4eEwvReUAS3QfHQqLAyZX8Ck7VKs1C/iNsvUPXICND
wwEH8O55qKINAE3T+u+fhPavb0usGjizGV4MjmmaeKb8/CBEGKpsrMHoYBhvIsTaB0gvEWUAclMX
T7XmFlJhiIhQXQfvKNV0j1PjlDC8gUq+4xbmfdxprAf6MvuW41cJcBl/fu8BDH+IRHUQbd1ZYoV0
VlqIrGL/03krElVpZwNb+gQLRxjjLsO6zm7rCBvo42XLx+Tcqsa6UANDBuTy95fB/HVdOl8GwbBu
mP9zHNphf3gfuMMAnLdk7fkN0+56M5MUtzyD8zFEvBAGsK0JepnvN30a2j4f7PLXhwGNKFKA/Onu
VwX07JApi5d//5W5+cs6xzWlKSX+chIPD/7bzhNMUxNGg1F8vi3op8CtoIQeRl8QE07noDzUdpJN
6QVs82c1veMrE1Cq36tD6DbeqpndRl9gtfHeu44b1xdRqaHRtKIwZ+Z60ZMloOWSp6tR1RAORsrD
14mprkZYvn2CEQL3+xY0Dx2a3B/nT+/9NCzy/mE7TvuH90iIwDsd22COjYXteJyh/PPPuR+nIaom
kWzHAFQvsbRhytJNsNp2sdBEAMm99lMPQ92ZcNK3yQWgt+rTe4/A4BPyQ9aw6MMAro0WqAzRMMDK
SUFgOsU7ByzQXD0IlpX7fm6lIh1CJIJHZwiPijN4Vf1nvO5FAp6waX5l/eHvfwPWHF34+Z+Lm1e6
UAnhluuCk/XzPxdUi2xEJivc3jhcdrG8RWQQ2/dOVqiRuISGSjUfkimsoQOO+m7U4LRBoHqROFBx
DNsOwnzMRdg6tOzNCC1nhf0CqLsfyu/txAmT1T/8mvFHsudowId/jGAW/iWeZ1uI8HApf41iMbj6
5m6k6k3aJnzfwi58CaQQEGy9CD9HmQcJPADPpVuBKcmHaEH1QAC5a2gxIgEdafXZY3kKsyPhnE3k
HJ4y5EWpm86FPoQKYRcq5gKy1HXcM4g6RlgtD02xR8bsK8BW8Y+sOGPRiDeSDm1kpAL5MksNLxEZ
bK88SJt1xsry2KSdu0cSud80FZ8u4GaHPh7l1vM8T9cE0Y9pepvHMqD06CCZWBRnM1R4gUBBsjsD
aH+SYZLvLdzd5hweaqFAFbanyXiqoLtxpl5UTcWxLact2M+vVE9V1EiHsSsD38Syf3k7A1XW85S1
OXSLVutwQ3UfTibdZtOOcX34UJd1Ojs2rPRFX8JvkobQqQTIXxsrrbKPddTHEFU+e6B1CFj8/q1h
RY09oWTeBiutchcyqCCmYI7BxdEEP1Om2gfbzxLHuLAQrk/MADJ5rdEdqJzLPFw2oRlhdTuu0qB2
4Ko2JeMSAsp4ozhN9uC2yj1NPLhzuEJprmrTwFzUDRPwChEZ8jchPxg8+/HeoxfsB0SwXTzaeYL1
IkYiEefuGhc2yzSHN08E4XSIFrTiRD14WiZbxMYRgJ4bqc5O+AqhK3W5nSnzxnU2jpN/myPCijee
4ju32kR1AqW4eZxVS70yPdNd3WbIg/Lehr/l+6SuOUU+iJ7FhmblUxGcozTcS8FEvgQdEI4URTBu
U3Y7TxMG/AjrlmfqTvMMSOsvGghp7qkYKMln1g5wnfNXoEMZQk8jdawjjQplaGyrAn8T+lZUZ1ug
IyDXfab+EY8gzhGYyqdrMw7BFzuvo6OENhyeMd3aUpxfIfTIr/YEKSz4SXirxhFKLwcjWcCxJbun
LsAY2KCwwY00sqx8ZcW82Xgd1ITr9DXt03Q9TDzaccMqPqVTgAWIm74CAVn7TpNbB7iODlej676a
ZZC8AheFpYRuzLMMveQOq1NnQQ3aGX50pWvcR0GeHKe6SX06ASLjBznDGfNuPEOqDzL2A/4UdJI0
eMwLz4b66pBu0qL3NjU3is+w3l6OrArWVlqDWuohjWM0hz4ukXtoEQxc4ukS78zEZeBY45Ih8sgW
xRCxchngIRaYob6nVtOJOt/Bzn9DRWV4wDPBePU2VYXfcIkYzVl6LXuAIUa0DiwE8qhY6ordgdK4
vfVtBvCzYRWQr4Pa/kazuYVrbGCyK5bYhZsPljHwa2YfqO1Wo8GEyIB4u31VaTR6jz0LrFbmb26n
2F9BRAS0oRovTcRj377zHBONkazb0Pdoc8aPNtdv37l35B3gxPr2neefwxraBvmKzpoKINgn10Um
fT7BfKDvjXhzf/tef/edadBQG7995zCpINiPvNtdo4d1byRi01berkBuDhy0tgCww+iwtKCPY9pW
gK0iJ1JErth61CKNHGxFncLW7dazAakjFjKEa9uMC5nn6IGoXgeRfE5sBSNpqmOQF1VH+nirLTqL
LQC1C7SR+CrCC8BOHuK6BJ+jgsobliDpA3iX6UOZwZGy9+6pA0AD9oqBSrWiYsES64rB1JGGwAFM
+r3q9ZrqaolkcRstYYU67vIuXb4Nw7y1aoDLaUvobltd+sBC0dyNprN575GVY4t/Zptvaa52arwT
rojulmVRHKgfDa3CAXZsbKh3VKcH1h9HHr9M5dTupF2mPiK78YY3g9izRGencKiwUh/8QBc7meSw
t2I6W6SqGP9Q0zrVbv1jTKdv2EFbn2SO5EJcBRqYcAjfTTXHxtJqwvshgI6M7qzsi2VK5IoxCIBZ
7HQa6zUWNoT4mym70pmHMRf7OB6cHaQBN4V0IC9kTe6hidUfdm+VSJMaELd0pDhFeGuseRGaYNPB
MntMSm/JAmAejHpVcghzpEBZvMqQnSGhPac/EbWRAy5yDKCAiqz8u9GG30o4u352BpYseT8GDzX0
KX3YMDDQPqa3c4PFX+x/OW/UhvIefAjQ5pTqPwElDIKzCUTBT+eDRTf4fHldrL2xgII51M/XFTRA
/CCFhY7uTCy4x858BTFvEXRW/eLVoNorqMZtGWIZnzzu7MtsnrXyzKWcYHRkD515p6MEuRwaiVhk
oMrxIfDMYu/CTHpFAzK9maxYfgG1JIVBTl/vANOXj5PnXKh9cmLEdM2yP6sC4XmwG+F3Pp8p80II
fXH3EbddsxuYStalVQVfgmp9G2jLbmW1U743GSJcMPn7fPsiQM0uDI0Ll2BDcLKQv1nm84QALu3z
qNWfJqnGrQUq+Dpr2vYlKcYFdTBs8PPg3ZcdIL5UXj0J8yk6VS1A3q6xariEwEAcHShg+tRgiHrt
4an53EqbbySkSjcqGYznnOMvP58TEnelPymZIoULxA88ksvb5cphrL4A3iW8OgYcaoLZRJhGVDEQ
PwgkvTSTE26Gqai2cCEZP005fFbmC51k0FWAAGZ2cibDAwQvthYTXklPSFY9lSMcPCLgCbZ5mMA2
7Jb4RvZbQDsB8SwHqctZCIYazNB9MAaYc85v08qIxbWYDzLF2q60Y2NFr8/I69AgvylnqG8v1CKL
pk0O3Z8lDaJeHdC7I5aTJyo5Q+vBdaPHazjPrQ2WueYeDKqFC1TMU8oN4z4Ji4MZdOHz4Oa4OCB7
3mKRVWUC5sSyYUWtThamvoHU3Y6Cj0CS/kgLyc5Umme0gKJ40vOMkKeDsDril6LEef8ki6cKfpMg
hRyBPZXHVnRYnXblYG17t72z5gZw3UAi+9BsDMUWD31nNxUxPOyAy5LHQFh/fhyVA5edafgeml96
HkLsu+0yBME8O1kqVzVLiXfkprQZT5awY9xYnbTPNfgm16li6mRn7O6tszaQ8BvazL+VLcQLwdAs
GzjdzJPVGj6kLL5PIy+9IjWOgL/y/midFG1WK7OV1dT4mdGJap5/a4vGXAGJzlbAO9tQ4nLi5zQ0
nFVmeDmMbVAse0iyByopjlQcbGsLDBpWUXkgHvRUrPJRJ8+hqpDJmE29sJBOnuGWIDcVC95a43RI
fCg2jTtq7Zj7ynNV3dFQI1xNNgNjIS2LC4IvT3SeTPNyT18qm+cHZfyvvxS1Zog+0pcyoPCJxUJS
boJxYkdCed7wnnNRIwG+CLCTuYkFUJebjMAHZGhoBAiwz51cEhN4n+jWieaM5k4iyya/bMIVtvRL
wJLiB+BApicbaPekATuYSqzPsUSDGjuVpGnv7Iklt1JajEc7zPsLtQWNdwe9LnlHJStkDyWkJW8l
oCqf28E1z9Smw+yrqUR0Uw1ncJhHboT3p9spWJUucG8ER9IGh8BqtdDeCEDI/OWCNodmgZnKA7Vq
vOcXZsaRp6FW+L/jnkqBtG1D9uS4XrrM2KlxqmSH1Fj+ODluvEkMZvpUDFPWnGQVfHaZE+FXDJ/S
cITaGDWyBqfK7drb69rIH4eky9c6RoieWvvAzo71iCfabWwDnRSZPlLXTEOqHIF6LNznk6q271Zw
fEiRfcdEHhQY9kD/p1Vfn1Mb1gJpkpk+8uv1WZTw+QUoBx9jBYzFCMeG9a2yVB6aytq8xFnHdwg9
jLCEm+dgAIJkdva56tVumIBRhziifjC9PjuXkTozwzRygEUnbNhMG3ZCc6uI6uYQjECcBVmZP1Ad
jK6+iMwCEGuuirwepvHzRmikCUYTrAUrr/H0xfjBBHQqUDB3pCKNsIq1Sjp2pRpTYa03ijRZU5sa
k/6CMMitO/XoBxhetwUiSVSUCHtCuL+7Tu7wBVI5zZGqGwOwRvxAuz0Vw7rkYBqBLkBFOvSV9Wg3
aXqiM3kT6BUR3l6gLOGL0oEJH94bPn4o6aXnA1vZrO1WeNKUa93krk8Du9w0rv0ft39tXXqTP4Js
DlgeZpli27pL0nhjqVE/UHehkZi12GS9fX0ZcuyBxLOXwG9qCb4o+PjhEs5OUPZ2bfuSuDMy25D7
9yr6lAzuGki+4USlWxUMN5A2HIYNCLVvw6HzbwM6PnZLKB3sVDG4q5SD5zACBXvpYpndDkEtZ8OF
YO+1OWRmshpyd8Og3/rZXtuvWxfGfp4qIr9PQvOEfHZzAhIw85MhVd+CHYWZ39sZ7/62ncbj1Zxh
85fma2S5XL9EiujQNuDmkzv6e5FEdN6LoA5BfmbuDJoiOmP5/fTeSmNrwDL9ymPDTiKDdVfb5g9K
CTtSQaKtqpwNpYSxajuNMCK4NliFUq8gdp/GHnrFYdZ765uHkmU+dW3U3HvcK+9TO/1ESJgiDuXa
LQpv3eLViZTsYnRAqwTJON+862ylRpUdFbYtSRKpAiigP7uQxlYyqNKHFM6wGvs8GReupy/QPYx3
BJC61RFMyhma2r+Zu8HzGwCRYoACusMkLhqElNXEAdnVIM5A989+olZYjMHgGL4OadKH6yFEnK4w
eqhpmlbOTirxViayYxd7PoxQv7iEWfF1tKpkTyWql631NpTq6MAcY/BHbNruhA2t4wji1IfRrbtH
kbT1qilVve7nIjdMd+fEYbSk1pzH3l1Z8T01UlXRdb5nM/OeSvDLgTzvmOUHeLB/nI2Z6yisnHs4
ZTdXIzm1lu7vzdn+vM+QQveChi2ojeqc0ICNVdQjIDT3pzovOTVVax27ODu/D3TGgS2o+MtAWwuk
xTEIfLAeYYrp7Uw0IM50sM0tKdOzxjoBogsmQlihuzUMbR100Du/fcIKf226AdBfDaJHiKQhSjGz
EAAP6MtOHKnUDoY4wBjjlUp0AOR/XMZwOt/YWQ+h7k6G1w7x1HkwTRNEjTHf3ZHf1QlUt+cZGyXE
se8NdXUUQFKphgfk9Mmif1IMWWufK0dCAhWXjw5xVR1S2zZOVBp78GiH3vxEpcrtu2OVy2mTInN2
jEIFR8n5kPznk4i8dtMk5Qv1SM3yrQcVxzRdCl7EsCXkDSRoQQKaYFm78KCWfe7L1Ltjc0M2N+Qc
YFYIwoKmn/feHcjGbyPAdv0xFRboOiLddTNEwTYnfs+hfjlZ9TWbYQouHu3bukAYhTpQXT+LARnA
wt4G1bnB711vrd2TI4alk1gRwNKan+nQewNs2OChu+5gqIQNPRqUnIHO49zCwV8cbITUqB+1Alz4
2MGVbUvKWtpzYIniyAMJa3kmNPYX1EDludUIwm/AfIJ/r+AlpL3eenj/FBqj8ou5zgjRyhPvY+t7
vyEXR5jdfFV9X74gOIt0CP78Z+RdrWuJbCTVV/CgR9isLrZsiMoXhW1SNhTOp67FggcSnNhyz/Xv
wzVcag4VoNmXxoJizQQfp2dsJCCAPn+q5jr6RHXUSv36rlK/tkqvfxubV0G19HplbYzJBkmuURBJ
ghL/HgCUFVW919On3GnCUyt5vfFEMj3yNDgZMOn4Pn8AZLKnDzCFv9W4FZx8b1bkAf4SbdyqvVGZ
lzTAHiKivxx9rL0JZj1y7BEgwd/UmQ/UYE+W2nt/jpD4l55vVCAXxi3AeNiTb+VDs+llaT7iT2ls
+jTUPhXTGkhjgbDNgor1kGCbhpVCWEVWu7QNa933cQzsEIZ6QDguStx5B6OxzUeauIpLBFbnonIw
sacRaw8Q4YVO8CgvEBhbFcoazt5MDkoGWIQyEfodWE9IZQcNt5+hGAZJwyQrlqaX8mfD0YjWGroE
z620n6uifhmFnV5CxD8f/2KQYY7M17nlnDRstQ0jTrBW8sMQqEvcMX5EH/rJxxvL2Tq2I9aZYenN
CIw34uN4+VLRrjl2VvPLl4oN/FSXU6bK+3FM+d5KPWMJGajxM4No0rJrRXZEyKV7BiZNc3gmUC9V
cAN0M2/47EmI9kLwKTvanUG9aPBf9bINcEG06ShEQ5LumRsnmqFo2rfTUvGX06JXnfb5ujR600f+
MDu/H2IbenAFO73XZCbe4wtgspZVJYojNcBdRJ9Bfm+PDMK+n3WGexnvmSe4hDnbbCzFOkHm83NX
1X46Y5ZiFyYGYdHIYwwl2Luhg+X5DcyEkUEVJ09p2byNNIPsNpI6pP8ZWVqZfRtJaCdYTN6PebON
4FXxWuvNAMGqHxWcKBdl0TlPAiodq7zro1NVGsmhMgZr7Qknf0CkBbktt+Pf2qld0KgkH19aNUXP
DYLxPlBl6qw4UqumQPwOJNjkGteBWoZZWn6NegmVB2TOkgBvVKOoP0+RV0KzpVZ3kIvsdrLKX7Do
z/xy4IhFwXgJek+j/IIFJzC1bfRjNjpJwHp70ZnpLoNcRBezCaytlImzzW0TSSLg72HT2w8v3Mlh
Y4N3q2kELy1eCK0pvHNQmvljBwrBsoBHyNb08vyRIVUFuqc3LQuuisd+7NldA7dE3Hf5I/UQg9yG
05heqMqpvHoZS6l21H8KO7EpMzP1qRVB/OYMebR7OhVVSTX4sNpp76nUKNsD3wg+JjR3FFXG2oGn
MqRh8WWc0M4Bgi2+UN8hz6pzFgkwviPDhplOlD0idHXuUp1/sSNgpDkkffaVlMDWTiB11Gb+ZQxG
qHm2HD8KeHl8LthX6m6YwCYNEgt7KkKXwc2b/iW323ILZ716TdXwMfUbHmfgUmTWLrdUuaJJO0Ps
c9yMj45uQMmz+Q4YsuSa5By+PRzg7trt4E+VdwFehSXe1YgmX4sGKCM1diB56T5ZOmHVbqHiZSBB
Opf/P2XntRu5EaXhJyLAHG7ZuVtqZY3kG2LGM2Yxh2J++v1Yst2GYSx2bwhWIDuywjl/+D9e/HWr
9dX+8wZGjAto2lWor6yKDR3MfvQs3lIDMbLeqJ1Q1ZfGtGzreLS+urXl9I9unZ//s5vLYumks06+
nxNlCU4S8WeSdUEoPQO/hG6xv+k475boQb/reiAeXLcR4bIOoqwPhkMAN2Onim7jkIcnUHCnipH1
NsRu9y6s1r5ORZyRxuRmg+tAJu6ROEyH0CXn/zts9q1ulgQnADZdUiMIfrMt3OSwTtSfEWsZ9lPW
aZcoaPoL5G5/byW19pTOCL4JON6/OUN/NdX1S4YM1Ji0P+sSi4rJ60YUWvEerqOgvHr13J+QsZ6P
aSS7h2LWUBXGiuSdBNGvIh3EH7F+dEyL99EY5puf+xNuNDx72koyS9PGOMAM6M+dWHBrHUpnl6D9
+aqvAwW79+mH5kq0rImJ4Rc5HDNLj46z1sbbTprWW5l0/rFuCEKo4gyk7JhpWfpVxOTUOpqBzL6K
Y8xTWmB9ttWr1H7L9YlsuVWWzK8UOyedKLrVV2ePdPWxwUjxq9Vt4+7oERH6ulZUHuu8XGA1uF5b
u2RP5Gxg/7i+K+g9BbZx2vDVWjgQSXtfR4VybQ2COjnGhjZ/teZBpB3iwdC/Wpc8jQ6k2CFjrHdu
PRIhWIJbX62OgdOzYyI4rm4lEt066B06qqrI3GYcll4iW7BeW07jcjCdCNOU9XWNwZwO2LdB1Zrl
Sfp1d4zm8g3voWkKYVnKe3Xg5/3zLLUePLlMd//uoboJKK8hibz8oIqyxmS4FA6mSat9ZGGb/n2w
dOCM6uiBydfyEEdxk30TI36qKlU/dYir9IeXgCxVJdXoauhP9sW4T9frb13TnFhUnpILu9Wps87U
X80SS9PbvSXOrBdfOGeZRMx4qluUwrlt0MrZqhsbBYNPmMAeL2BZX24vFlXYjzRa9ZixIf/H60Ph
kIgclelO9b29mGdmJ8eX9d2tvo+14ox29bt65du9k9L0NwTGjK97eC+RZ0AVXe1W1EFLcFoRAS7Z
88oq+6s6z4XThapsYpXx96lDKg39FiQHLK3Y6gAs7r5OVdeuzrVQdPjxqZb/5XZdnhzMKCa1sL7k
vN7HjXt2Rapsz5qPxEhg7ozUZ22GDm4wGsGpifmXq6LrZB77JlHd604Qv7d4uKl6Y/KtU9PqLGMB
X30YEiqYK4E7g3K23wqiAao+K4LptIgJcqC6ObY85EjAFRIDYUFrkApQh7pLg7t2Pahi1znNXo8g
iqu6sWlIUpPjr0Pd1G0iU6l3n3qdd5/lctsH1nJhEraJja0NbuQNOwJfzCtZyTpbdVQtRoJt49pb
rNfe6tVZEBl/XqaKX9e2sXO2KzRXfzS5PMyzqd0Bach9u7hXh9lOEKxaD+pM1SUkjLbgoNvNvxqQ
GoeAuF6rOqfacJj1ujr/q171UJeSJo/2Lcvlr1f8rxdT1xpt8IMA4hqZI/Sbj9G811d7xHk9gOv6
81ArA8UcWsnJjfVdq4q3PqMV6xs90MaDKb00dAwnwVC6jU9eXeSHUcT5exJlT4pSssgo5W/R/bNH
ABj9f+8RaU23nZcOedgABdGg7whedXF5Z+rezrbw2r1VeXmKOMKtfLuiNbP+aFXNPfSY4k7Vf3X2
Zt3bDgWOdk7fd49ozcNssXHsmIidBKT7Wu+ILVUVNrPTPX5V1qU8AOhbhVypq9aDbPNkxx5b36rb
fDUYHv4xGWrai77aOK3eTpM265s8j/rNrS71hed9lSvl3XRrMgzkVEN1par8R7sqS4kWxr9u958d
p/UdqBZ1UHd0Df/PuluRp46JXfXxywZHmH0GAW0bkHGZwjqe6/sJN0YyO1WjXxq4KbolKKqWPpJm
v427Fm4lv/JeVbqtu5qCzFa6zVq0T61RPjeJzlhiJt7JDzLCJWObPZn+h2pTNSBO06NH5HFzq3Md
fDySEjadkTntswAr8Fw9q+7qkFsBy3bd975eQ9XZQk8RDRHyaFb+eDQKHQxMUeT3BOPye0ns4yhQ
gWiiyhj57/ocVYvqA5azA489oOO89lYNcCeNfTVYSIYVuXmunGyQr1GB4a/TYIUX+PFL4STTp1GA
WW+doiMP3WBKl8cAJEo5n+cGUj0Lx/gRIU0MGjUYmBlb53As7PknRPsNJJQxDvN+BGtkBWCWbAQF
8qR/1SKSeIPVIt3hIb2t51l60tZ1F9ylamdN8/RaS8DkiYuyvuFnp687YXRKcCVC8LHn8cuL8hot
BSKqXX2xHJM8rjfnNdmhv8rqTB1kIqujLS3EnuL43v37QGgN7vvEsFYkvnnQffmpGm/1/+q7TI1Y
sW3/eY/bpSLzhzOefDt171u9OrvVLbWf3CXIZq/v4F+vdKtTbyZbkF72cSH8u6tf2smhcUuEtmJH
3iMMi1G9F1v7yS/krk0X8PvFU+BB5NSqzn+tS/Oxxn7pQSeR+ip7YwkXr8svw1gEr0vUyy1xF4/v
gFZbju7eYvm/M9disHrpLhoQHHWndGgNfGPEd9XoIBX0HPG4sOa+azOnxoYt5lHHe51jtMrZkoEC
y6DK6hSZ9PEMonXlfUzBWxHh851P41WVoHK+FKU+PnyVhE1gy58ev0qudyyWSn9SpSAjQuKiG1Ba
3jfw59CGx255UAcTIOyujCwdiAJ1ZWP/2dCCqMRyxfd3ne70Lgz/tQVRlTBmhDre7tCgE/CQxuJQ
5glm9H/fGXJ8sCst0JcBJpzQnQp7h/aY+9gBunm0Ky89zrYHs2yogZasB4uoyH2B9bwZsRthVUpd
b8UHq10mlqeUVN80sc2wdRPo6tj7PPaYJqXadKcn87gtiGz9QIWnMdwfLUp7Wz0rzDtLq73rPJBW
Uw0NbHN8O/XPYXTgcC7dLwhZ/mGWXXUuMGtABPB2mgLPPpPWlcsmjc3q3Bku3l2TFp2wdCDmDKHS
ddr6VQzAwJnh2xPBvfq1YIFzaLHC3qrWAnLhfTsW7wSj827Tj0vo94l8rtekKiozS+h4uDgOcYAp
AAwpbEX6Uj9LI1q+Dlk5/rP4Q1vcAqFfLb4QFYKXsp5FSyX+UVQN/6rL1361X2JBqy4xlm7H2OIc
W+BAkxBkPOZC7Dyht7Bik/TJcFqYMI1sfsjBfQ0m3XrN+sk+Zp4d7fN6iL5p0AgmoDQ/mgXJ0XKY
u2uqF9b9RLZz07RT+TAlQpeHOIaJVoLyQg9jjE6GzPCKlGb0aK4Hdk3NdVyJbCnh/h0YWBbpcsQ1
hkbVjSn6F+Hr9KzuoQ7CTQCBx3toqeDShL3gbY6UoW3Nv1l1jdImiXRcofr0kAwgwqPBEdcUHYdr
1Qg0X2XkEomgeGsQa7GwO6BPFiZMtwbNdZp7DeCm15Qo55bS+7DiCK1l0XoXF2Lxt7H/4a7VER5Q
p34NDpIlaEIQzPHRgOuKAtao4Y7qaneQh+3dGBckftYGVadaHYNtLmLt9AEO22zQIAy1YvEegg6E
uO/ZyQ99zp9l02ivNdCuo1xsc583pfZROtpGdZhx2N72TWbfqSujEqiOsl7BZuS5MHTyu39aQXRO
zmyXWQ+p65gPRCTHfVxoOIj8XafO2lQ0mzWcsZ+DeYBDyM5omCefPybXqoPT5uY1qF5VwaoYIMIC
0N9pqryfXjv32Y51d76zYfBtb1c16/WxVQ+hnCPvoBrUW4nAPmDhEyMyv7pie1DxtV6K9xnP94eh
NuKQhD4B53aZD14jvZ3q5kekCFw7YN5dW//fVzlD0rz1mC9pljk8Ik40PMJGQOrDwieZTNLdrb5P
ShLFy+KzHaSbashyXb8jxHpSF6l6Pi+iD924hrg864FsNxH20Xe/6Y7+oUR10uCA7oD3S4sl8v2G
X797UnO3QwC+zopFd5I4Rh1BZlkPTi3/vJpv9AP08B9W3P/idvH9l86fUgD0Vmka4eDilEQYet6k
AVVDN0wPZZ7pWzM3AANL/342UFVTilTpYB5iPfHvVUnVr1WqV7CI6PCV+DXLCsCf7YqXejajJ614
BiQM5WU9LFgybdNmSvaqCFx0tVFu5kOTLghb+v2dNLr5wVkKhCzJum+gVC0n1Zh407zHhbncqVb8
bqdLUeLDo1rbAkWvGRyXalRVMC2A2trzgyo5ETGGSN5FbG9Kc7v6TeerncYAoHSbA0jfqOLNr/rL
6EaVp7WPbLRuozytdc+f4EYb84vvI9tpahiZsuRdXjRYPWwmprd5Lakq3TTfkYnN71V/yV/2gE08
s87awwdG9DQImwA+NwsgUyCyAVLMxEbHTK7YY7EEnBh96vxp1l1Wj3ZyT15K3/KGxidk7UwWtiHj
5tPUDjXgSjPbzMWM35424BLQf8SdEzxmZ5fB5smD253PM9nWvPAONtH1ve8F7t6u8o86rTVA+q62
EaQnj6RjTwgBJ09BxOBuwFH8zSfQbXcoNBumbaFxYU9XdaY5wI2aGgFH0+VnTbWxwL69XkWPgw3x
J2ZpQrFEzpiSRz3C7VhG9tavTKK42YokP3rT0xysK6IAad+Y10cCY67OltkumzczgeWNfMaZ538K
gbH9XiGx91zrVnyK/eIzGOLvIo2DQ5QYwTGLNGJbbIeZJRP+Rcubk8z5wV3RDL6cTmlb81nRz/ET
bIptJ5yRk3qsYSLuBbIHWQT6vDFee8v4LTBMP9RBhG3tPiLaqXlha5Eg0meAP2Pcb4aRp4coQYnn
VIdtF5oh+mMQ6MifkycMzUVAACIRsQP07EE8rSe5JdOxG8eeeVnP08sEbDEUVXffE46Pidj/zJwS
idnG6nZxZTT7utOKcLQBmJr5sEFXEqBT8mm4/fK9a/oD/oUnuTgPVt3ql0CCbWVyGnZB0pahkcx/
RP33tkR9mb3vL6Sw+S7kJyqDhzQovw0FYBKz7qHiVs8maLVwbDGXN7VvcZltnLZhWmk67MeE/T0v
P9D92lt8M2WAad7kyV86y4StY7/DBmjOQI7ZnWD2EtrpQMhA08aNuZQ5ACvnNzMxFwDfrCmDpBIb
OnxCJt3VJRPsXGA21dTZNXFBVi8xeTsnw6NgqvoDaNHv2liWr330R4OE7gES2ptGdJR1wnKtJwJI
RbIKTk05k8fibXXDvILH5JMsDapMhBeASI6/8jRur8ZsYYaWv/bDYLxZ3nkAQbnRIvFqwAvZVigb
bCfGACKe9gl78au9TOdK6DhxZcV17PB8MqDI7JaMH4NE73BIwJOek/gUNN3OMzFPjKoWixx7fOqN
pGXx2TWHxEV0cBj6R6AfW7udR1DI9tmofC3Uk6QAade/eEtFwnKulm0fle1ZpOOp7cHmIrVEahb4
utbrx3GEY1bZJcBXcF3I1pPtTzwsVGrSRF2PW9yAK0MSuVffA+aMa47oG/fQ9QnamYm+cUFACqQX
jssCj8HGAig0otI4sy33N2OvsXSP2hMx7NBuuhkUh35OAwE/vGkSc9fMjTz3GcLpD+q0gfeWh/9o
W0ydirJyh4PU+1NVE+gCHclV6i6Gav66QYxHUBqZYTEt4wGyRwnb2W5DrN4ndDQWeRZBYu6dXn/Q
zbo5AyRfeMISH7sU9sdbOQMy6c35F3OVC01mCZ6kWNXkWRmEzH7x2TURVyjjTVR7eFDl/s9n/Jw+
U58N3Ow1SViaP0zXexFRH5rk9E4xXNWdlw6/15KfRwTLY227CPjWaDeTga/KVSR7CB7aPEvQD8Z4
1RWvZbI0u7wHiNz2vwoPzRKAuh6yqXW9W7TEfxja6FQsvvYSIfAbzcnFsPq30umqPcoln12Zazsv
kvx4CDui/jPc664YSOGTqDZk9SKT4be4tTuUDBP3kLkkVOqx30dDW254v9mlKKZDkPCFFDWaLWbh
DPdNxZdl5OK1GMnrmw1bl0gcsrTYLwSUj66Qd0VRIe2TVW9jrW/E6g2DTyU2UXimkdHM9l0V3bU1
qhIZD6NuDI91ZHwkpkeoRrYXnf3Gpl+GYQdz0TlrpiaI2Wf2KReIXLRd84cwqirEk9rS2z9Q6UnD
yU6xJpc5hqnxU1daxhGF3jbunS0KyJUnX/RcvDe2noSBNbH19Ytr4rnxvrVG9IVjsKltUJxMg0VC
5mcfXRssYZ/588aTd3WXh747u6EISgzfi9rfV6R7rj2QxTaW3bV0eqK5yJEgpgYPqxM6mpSyfyOm
n4ZicD6sKoaRRcjpQejBcczRPPHludLmX4GH/pUTfDpjgf2nNZ5KMk9hIkgXMzlPm9kBzleZgb8h
DD0d2XnlZNdQs8mL5pKOHWOwP9l7zDPMsF+dPq3ceIfQPYFdbe/s2Q+2aT3gnZFBThVjelGHQTjp
hezoJS9aF+qwWwDjHV78DIIFkaWwcLWw79o/Ust5d8b599bsyIEl9h1g7EsNC9GbiSPart9s0UH4
JjEb3Xll/oqsuHOdmO7Drs3bYx3L4rGYweFpSf8k+iW0+yLfFSzqtibELESxUhy+jBEsbeFuegNn
5cYUFoJAfnZsCz++w5YmQu3HSi5LUDiniJXaWSSZcU5HC4ZmUi6XKs3GY4kI8h3QcOtgCDHfD0kR
s5iF1go8ptkPI8aI5JqMXZ1m3mPRxckubu+bHlqPLVySqRhAop3Bkrhs8DlMEP/drCjITZfp5M1t
IPGOEM6rawXYBS6ieZPyOGgufgNl6r91JO03ref0qO0naAz3wICsGUsmJPL1b0vDzslohupDa8iJ
Blk3nWrHdrZQXmXYMVx+TA5MnwReywe04g5wMtgHcKq4/vXC+mACw1kRqtbH5PY9Hr5Cx1vTwT+D
uMhHjCBKyLA+fhBPZ8OWNcOHEURDWICS+ggcpJCcxW8/4oohAh3D5gMK2YSoNhJvsWadMRw0r+hP
BgQkvGiriqlYzGupwSKako+ly+oNvCQbTHfc7Rt7YpK17XPisieOYnu4doi4XiWf9TL57R7AGXtl
JqBtHRRQLXPPuWetTUQpeNSWVnvtMr6y0d4MLu8SiaEMKe9pRCMZUZg+ttYoKGo+QKOA/cY46LmT
bWxcION7Xdckxinyuz/kpJjRBoHjX72Q05n3A3oiW5BC7gY3LCscDCt/aJzRC2eRWbuMEHBoOcPB
rLIAT/J03C/1dcia+djLNLoufBYtde/ALL7lSSQeCaT2IZpUTFmtpj8ghY6iX7k8uvbMhF2184ZA
Aug6lLtJTLGT1Ye030Bm6PbWaoLal+kGRnz24I59dQoWnFaRdsSDpV5+q/oKn5FqOTS48u3mOngH
HLzt2zGF+MLzHy0gfufGF3wUF2wIhsPdAlrbc3dRlsRhlBNolS06OILTfZpCGRIRGl/GmD+6WnY1
16E7zglcuUXfbnu0QzV02Ji4BcQHAgJosUbOpg8KL9SLikQk00OXRu7zWAcE1Z1iL3urDseKoEYV
xP42wwAulGSWdzKp3e3st8MZoQ73PhVGyp9uAbcgCZcZNgNqyRL6wavSu9JqAOladzPSdLvBmdML
3I7mwMLf4Z09oJvWHA0UM4Qmo0vHo4o4VP277S09RmzCOQ5I0SRJSgh59oxd10XVoYpFvrHTN+ka
zWM8T2ZIRO03Rm8yzKOYz6UTDvNQh4mMtQe3lv11cictLEnX30sxig2azXxwPTgnWG+UFWGerGsf
iXYDbugB/lQtCpSlg4G2Zxgo06N5GSJK6+tGdoXeuOcvMV07SbYRG8XgHEc+jqmFf4+Q+2GItTwc
fP3BJqCzs9x5Do1OO3dB9SaE692VnfarnfihJsew7u26KXdyzn5KC/xOi6g4zjmPVd+md/kwTqGW
zl444TLQMe+jCsG0orvFGSPvaDdHuAeJAaZ0H0WYriHdITztlz3Z48WOgG9NdbJJ+snZSMH/pK/N
4qyJAQqoRWB0nqqTPw84g/hVc4fm2FVv2VJZQEUsLBFNLDcAy7IiE4V7aacAR5eJxZPRDvIAyXaX
TBqUtUYsx8LJJdDK+rWT1ZOmA3hDYFsePCk/DZGbG6s1bJ6wnIcvsB+WfoIlt8QnP8a1aI2J9kOS
7ZCDZgUfG/NWZ/dRB4k4w1HSyV4tv0lpgZVjWbDloYBDgc/6Zpkm3If64DOPSjvsvIFYBzJNU442
tHQfSJVO1wmQIZpFcp/78buHWM1uCkzcTEW+W6bYZTM88AUNg9i7caTvhJe/Ywg0bRtCZjskV/Vd
noAmrLQYoRWzvisn9LBkxBRVuLYVekjC7bV08DZdkXYbESUHYnD5OUN619VN98Ia/w6zyw4Z8/TR
MgztUPMghdH8mAPgGItUPEn2s7FDotnyyZsIeCVdI9mx6q3JSp+dXW3F06GoXWObArAJhY+cbPoQ
i8lheSOHTQFCcut42VMSiIvr+O2uQyKXvHWh7wfoeMfF0wMYv4icMIZDpRmyYt8j/L70boWcV4oX
A3rq+2jWd9Lz2xC6cr6PAoeRJBLxDpWnTwPdnV3Ty/HFKAgLFbBvGtPE6isI8Cy1EP5qonTaYv74
wk/lE2PxvxP+zPdCw+litrZeDkYmJigHWt9rcTRpEbQzowKYzyTeE+Iz8Fw3GthAQO1duxlYUuwb
BwXzBiUI0OFV99zkULgsEoEBOf92AkGfT/Yc6qyk7R5rMMafH8gsjBeR5k9a1CybQTeieyGtT9cm
D78M9TntM3EqZ4ZrWwPOVZHNqL2Lxy4T6ukF792tgQvdpmkMFJGqCOpcBE4pk+fOLAF5TTmajnET
RgisHnSNPcvQOO3XwVlAQdhVgTWS6zxFQbbs4WhihpFBSO0XjZ36VKQAAYLmhOVlf55GMZzV2e0Q
u3Z/LlKgU3BqmKk9wu3g2w9zmfsHftz6bOV6fXaJd+27pbrOiP2ekURazmnBpi2Al7RRd/M7kgF9
Ph0aEozI0FyIXvghof6rMIL2nDXle+sXBFBKe2yPS1KwRQ5gNfv5jCxxP59Hq0fL3JN44bpGUYSO
gzqLWdqnQVsN8erDNC/lmVmkZBM0RTunr97dBFRAN8QV9yfUIvHZLexqoyVVwl7Kj87qwPKVdWiS
XR3C7vtI09vz0rfoZY3OoWU4PLd6BnYxYVkaNm31mmbd77Ir+6/vSp2prylZHLTP52jxUX7pxSFa
3SjVPkOd+Wtxtebj9962dTnxpjm4UzSe3fgNUlPNQLczkPpnd0FWNvDSd6uMS2Mj9SY7dd1Cwn3Z
GmP2ZGhBips9H4zkm4MMJUoQrOCljKINg9T6BpqHoZLXTGO4QEJ3k2RzVISJHkWHJW+Oo2wQVihx
RUyT09jBS9RYrAGDnayzegeIeZAX9pY30nY1fhWWv2zUqTSSmu1vZIVJB4gSqRDo369VGbC1Gm3i
NRhSnQE6mGcBx3xTe/DYmh/+kv8g7uLzzUZoyA2m47M7powHFjaoiTip36o2p+rcrgdVVAcbMQ/+
5utP+V/NEUb0/+g9eoHcz6MguFgejHrcYLb8yeak30gbVbidq9kIjJTZcWiKgKQOHeIa/+/KTxFL
n8M2aMFnCq8BcsdhAPG3n38KPCXIAE6G1t1FeZ+ccq1Azv2hxyZw3yfDUxnVdxnjwBmVbBzS6uI7
cnIxgXIJTavHY3YxHyTa8ITDNX/nZa0WAowmnRCny3PUFCVj91LsjTF+8siKRcULvutvre5bh2EN
E+iOU5ynGJnItjUvs4G1zQEigvfStzzDweCDlyyq10DRILEfKGOIlMN40io349Hx56uYEWRzPE2y
aiLOGCDe0Az5OdIFutydxrIKMtaFr+aEFozmhAtZ51CbAGn5lhlmQWy/oHhU1nV2DqrlJz82/jSA
Vk/2WOKtaabdNiFFZo5dcB3FYh0IKtewxjYpW4it08rqQS8gNQ5sozYir9Owz+PqwUnJOCNkhWh/
eYBov2zJwgT0QvDZmlC2xePG9JfsA9R/e4nK1N5giVxupbY0dxnCGZZRae81w+zem1r/lONL9IR3
JjlpZ+l+nzJx8JYO7/nOfvE8UR14BMpjRBz9vSojFBNS7Xsf2fUGedoBxKjIr5rOvkcGw67OE/E9
rpM3IkkbHLjtzyEWTwiier8KQTyNecEsNfchj1i+lHHahK2ObZst3R9E5n1iAYxRnt71R4Ilz6QG
4bj0DUQroiXbKpbZyURxfusV9nJExXQ5LKQOtqA0re2idXLH8nFb1WN60Js13hEQkSqJtHaid68A
/bErFMNzCZ/ESqvkM9JqFyY4yQTzJav1aiWvJDvdcpdnOeqfnTQ+yrFrUCeHMEm2nzwMXi2pnwbo
AI3lFs3l7EmkWQG5NZsZpHbdXOSXpqjHi7NG72agvqPVNsdgaLU3rK93IrAIqcLY20Z9vpviNH4D
KfhDYDR1b7em9mrpjoZ9hj7u/L4A2ehUyT5vJ/+zJX7dBj7YehnNFwKf8Ta3kVMayCAfUeTf+ii5
f5fBaG28zDMe2AFYp7ZO5EHCPXtJ7A7WO5nwXy3ywU6Q/mwxJGY9bVhPQZXXq/eIfQysQTxZTURo
QxPl73n9C1mBhBxpUodL6wYvoI2jfZx4EIabBY+tJVseCDH8nM3utMyiexll5z/1CFskJXhmjKbb
A0rgDEcq/53zZs8q552RS8vDW/mrWfVUlaqsDqr77epb3X/eQjW7S6TGecTKtFNM5BP2x2pq/HVa
jdgdq7I6U/PNkOh0UuV/nN7ab91VnTr8q07dR9XNRlduLb2eQvZ2OdpvZVkzqa6nuscShnDqX7XW
YLMgWNtzDcjuDj+2P8tfl34dxUwaUHO0fZyJ5qwO9TrNjnaF+Jgq23L+q4x6NavIIb2rZjN+dgyd
x8EvrA0govhZ1dWFy+ie2uNB1amDDjddT8bo7quqcLPHmGHsdlGHc+PJRs3/q041lHJpye+sWsfr
zb/qUk2GhjHop1sdO84NYvbWQ2Xnxi7x6/jg1EiNV1rjXPXa1q9RESRMfVP3vfWN9wIg8oupa9N5
iUSxczEgeqrmhe1TPIdIvFWfCYiLQ4oB5JHECKxl2ImY7G0NMxi2Q5sTS4nKe7ca5J2d5gefOfaC
kydLpCXLTzDHDhlb/kuJZOsBcZe3ss29K/RDfaex7WJYid37sZtSVvj6fTZ1Z8RQigvuvQJLHYDc
oKiWnRUYLqYnBfpx1fJdeMhO8kUHLwT078uu1T/RWyu3YnTLnb4Yj6Sbe7aYPTKNVTZtJOqGB7ut
yPToCDIZJkQ5lt7bbBj0t8YbAYx22cqmIJKU4w+FBVVsfaT1T0v2kp0ygMY+dt6X0a63Bdy55zxB
pKCeqh/E8ueLqmpjs78GeXFSJXWAKBzvJdTvreqv6rrefAucob1TpSGpFjJM033XzQE4tU5sqyIb
n0sRldBgk3GnxeP4rOqSisUu4KirKgW4cl6SpviFDM2fHZYJqWqikmBQ1nuoQ2H+kYyOeFK3Ceol
OelYF4a3DkOP3YOttflJ1TU8t3edFl0DSQ5/rrboJcaPxlLomHhm897z4zU8wbCt6mIneSpKMqiq
yqkGULd59bsa11VVMi7zRq8N86CK6Syr55mo+NcdSiywTYBKCvOqQK7AQR/TOvWOqWR8RbLlL9Dt
Vxe5sD43om+3+n/3I8RfAoe0zL26363jYCQvE9k4djbFuEHBqbpHMtA+WdOqn9MkU6jq1GGo9Oq+
Ww9xqgHnNOdl1XyCmvN3w62zkS3esTb1x1uVOpvzqLq/1flp8UsPWlY/bRKEfivT+8okZSww6/06
u9W5WgeIoA3OqodGhumrWxk3+VEzAcN0JqrjaW1jhqIX3VtMIGgXsWbYq6IhqgI3hB7etefINxFF
K8hnjRWunZNRFMdUCEDVa3EUfY1jMDgTpJrYewn3zQpy8G2VTYR5Ldok1Y+mBLnfjb37NpXteBQa
KzbVmk8yO3ZtPW9jG6780LneOWpZlLgZ0TldMwQiabn76g0lW7BAvKuSUxjZy5onUKXEj9xXy3ZQ
SeqKJ1VV9TGriaJe7lQRxJS9wcPxs0HnYWtOTfDqJIOGJFii7Zwg8F8NlkZHvWRRp4oVUi/or7HI
UZ0thotHGAwX1RiB6Hj9ZvK3HjbjbPFc1fWjvt4061judkFQ3qmO2BKzppt7nJEwLgxV3cjMsxMS
FaqA/X2Q1AMkGqa8SU1sam7yTS8i3LmmcboBusjGcs3l6OVyL7whB/sZJ4cStZDXeHyq67bYBxrG
0Pm46l6O7gtBAofkr9HvKlBZb1o2EJ3K/4ex81qSFIfW9RMRgTe36TPL257uG6It3nuefn+snD1U
1Jk5sW8USAgqCyOktX6jfumChK/7lGdvljZOzPMZ5TCNSZmLG87NHEF3Rkc0feuVkWSL578jB40F
x4j4s9eZR6lV5VC/OsaZ0THa23hZOqCCLo6ue9C3EqSocz98a0YiWWlFSgoajX7S8sDZhuQEliif
s+1Buuyj1OwOhLGW2JjLdD57mToj35p6Fpw8fYf4qPtoL34wUujpyTCVByOvv3S6ghWPW00P/Ghk
OIqReHXK2kUxoEXGJI+3gV1CNdTREEQ1q/je5v2j71fqK06GgrjZ1Kbnv2TEtZKKubqqVFyfSQNd
tBSyFS5zDLsw74I8SK9N2uhHF8Xon+Mm/VnarnFqsLG4Dy304SamuDdZlf3F3Lv56ZrhfT9m2m9s
Ng6J11gslh6aad4wIc/JYbctcAkr2XiIK38JFvx1mNebAG+MNzNuzhFA3p9ahjCc8phiY/Ks28UN
yrz5odCI0+ZKnO/dIS5JekdfmPRVx96FyBC2Xog+fdI+mn1REwiwo591+F0NZvvoNdqCzs/d3aQS
I8zjsMA42yVoq4KMtWf9aY6H/HXo4oVdmIYXqaYVeqOAJm5h3tuPfjeRh+qGCq6GMT5Gtbnwy+Lm
ACo4PjUVGiGWkp+we8LEIbXrE0G/em8utHJW5sYzU3/+/EwOkgTFDhDUPlZI9JPUSjex3kYEb+yN
qT/hOvgczIxABkPtIfD1ArfvHNSXopVvutOiWZvlTxartbd+drWnttEPsg/pU++mw0N7M9q/Ogbn
NzN0vJesRJ4fi4y33jImXLQxYV72jQjBEWvG1XSpqegtPlc9kful1pMsfs5x4pUaesDlc+Mlh9Av
rbe2qDDbzbOj7Os8S31y/Pp0rZVm9dQO89lUExVZC/2UVOl8ny1Fqw43c9zqhGuolV3TH3pXsdEy
0u37Udcc1rxTtiGig2aANBrLntjiGzNN2U2m1/a9Omjs9ad23ptR1CNYu9RllxQkMLF56u+lcj1V
VjUWSdWCMGo2hKehzwhLNiGGaa5VhxCGUA6TarH8AZIANkcvsGeyFsCJqI6tTu/ZVedzF06v16rs
0eqyv0RWcp+l/V9mERfnjIjXfd9XfxcoYDp7fOWq7acdg+qNdzo/Ze3bGo5mbJpRqzYAyJEWWc4S
tQSDRj1GMMD0gwcjccdD2EOm1FI1eOBNgiRg9/N0u3gYSZv0c7EGepCqW5mPMO6IMizHr+1z1SBf
VNsKuoxBzVTO13bh5IcwTinyuM0BGEOxHNKSJPLSFpmMnggBBcA57PY1s/K30q/Ce6l53uQv0Eoc
yZedQxsrR2WwYxbSefeq2rl+Z+P7AWKkBfRCjwpYKovjF6mENTkm9OrnW6lqLVAOyHjpUarllMdn
f/BADi9HIuOZPcxDdP3D0mRb0zaq0+BZalY2EGId0ESRaoT3+942l0D0cnhoW+UFLoa9kWqqO9Zj
DQVXavL72kA/pXZWP8pvzxac12jFCn6ay+9egEWTrpV7qZaYy/No5rjdyG+zM2SQYoSglpqcLfL7
x7QkxEtimdSapeXqVqma+mKTLCCQPFWM1WbRnFSbzFCA+eebMxbTJg4C5zsA4puaLTzpeJ8aa/5D
3OJ9IhL6teygi5CUD1/w+eZTz9Rwg0dneQ+CIz2Vhe1fWmMOb3xfiU7kIfNTgYjng57F7ynybL/a
yXk2J/zaHbf8lWeFjeVyMl60ElNjNwZ9Q+wn+nUmEd8QwWdhoAVufJ+OeQwSJwhuSJEe43F+tefc
2CDHCXyjTO27du6KeZNVGo83b2qfZg9SKLadPhANRSLb/+6g8LjtExjo7lCRTwuqHsAV0HM4dCoa
mx0sFq8dbwDLz+e6qX5gm6mcLS2bXq2u4rEbHzX84N/xXfuZz+6WBD3K3aV/CO3wd9VlyUMUR+jW
po5ygKavvpdWrDFpbQ+aq9tvoX0kJZZ+MeZ5OBhKFO9dJb0JFO8n03X1YtbRbzMqfnRjaJLeqZyT
BmKULJuLcRZCY2MdpygwQX7wQiP5NpAkSifLBYpUkax0eLGTavR2ekh6qQII8FwURyLyMSk/TM/b
PMb8BXVisgTal2oOvJPlkfkE+J7uqxB5TNMBrDSAhW+a3r+1vrmwvu+HXHs21OYCEb3akIUKDmpB
RMxC7pLAy0i8V2VuXjvGwzh+03E8MZ6K1nZPU9YhfzgCUK63xBmVk6aQV4PTVB3gzuvIg/jG5SdQ
D/U+JQK2Q1/J3uV2vvjIzmc+j0hs2sHXKnPrl1nno02T/uCQuAfc7YRETCkUcwxvRy/+OeWYLo4D
2rlYLf6ZocGUre7hBhg0W6sP2yeSt9rRqqzwElg5UfmodHdBrhrvID9/DFZc/jFRwSQX9Dvqugry
d0iwvigRhxjabqMiUnfGuW94VgsteqxAqUhNispqtQPEeYJjSw8p/FIH6TJ6Nz5klWdkVDRgf/EJ
bMQ+xovhoddM9WUitbr3dHLdUrUQUrzPYrTgl5096MKXwYCMPdr9rTQZsA+OTmRXu8ZNtBevN1pQ
ngCIlpo0aYaF4FubJhc5YPn6nA2+zMxdolOh+YvaZ9m9TD6QVjMqn6SGJ1WwT10fC51l58jKhnx1
e5Gap2vdS6SkIAQcJOmlTccj5Nx7uQ2LhgOkYFJy4NXAXnQ5IHCVaZ9UiQoagR7MquPHTif7sOxU
lmIcCPwpkAbO0oNQ93DxC1Sg1lMGbnpBfDW5/uYsGopt5E0vU0y4Y7I0/aXxsUbL6/CSZiFfuqKN
/9itja40c6dnJ7Sf0+FXiSfuKzHN7WRYI9YkufFajuXPMEFoQvYRolW3iFN6JxCj5qut4Weo9N6w
l765oQeXCpuarewdVDI92K9bR9985HtfAoapp+zihcwgoKJFz1IgjlLsq8Qv9sk/bfoUZZug8hDv
tvXoeQpGUF6+h/a3eUzDyHhxi854SWaFQR9My1mqseJ1Z20GHiJdtME2XviATU4WXfvnDWnkEZXW
k70cXgX1Abi7jyA63LZK6ZxnKZK4YbRrhvHsBLHz3KKNfj/GCjRzHQBaYQawo3GkOUpnIoLhE1py
rGn8Nt+C+m32XKBxD7D57/PV3Z8iU/w9zH6AUdimPMOl07G4a7prVdpas97VGt8zqWFiWhznCoDd
tar7HDVnRx/gxoM0jcZMOq+LVWw9quBF2qbZv2g5L4bU6lbpT61VF/Tgj0rR29NDCTjk7toECxJH
q8HbGE4ePTour3mLdpY96eaG3C6ZYmMInqXw1PCoFsZ8L7XRd5v7qHaPhZ5GyXZulihwXTkb2VtE
fOVTSyd01iTxYW0zvOS3p6p89PqyedIiWGW/HbxFx0Z9loLnCAWPnmz12uabw1sdqeMtij7qcx/4
8W2t2X+tHRLWKShvNM1xbXOxK2vH60mbfkCwAhmhrTXa060exY/t6GX3fAOze1Lolx4SxEVqGGXa
6kY2vTR81lqzPX9ok8OspvhRt36w08oqA+STO09SuDVRQgdCAAx12kpVAaRLLqYedgkc1Zc69ssX
PykJr3lxdJS2LMqJVcZAzMO8KLdT5asbnn3/LJ1NA4/WApViwwT+U6rYYaUMs/ugi+qXei6fWwKF
d+i91i9FgsitGSr+VoUOitfDcON0Zs8FYGcIfGpHIhWklGbXL+pUxw9N7J5lpzThM6YRvG+8szYN
5f1kjjd2Hfbcz8F4a8yhvHhj3YEKmoLsrg7KfV7uFXUod03j1DvNCmaAR35zMBXDuesTKBpx7yeL
/dgeH7cvjeEX8OH7W7/s76w+QLE9JCcFL+GH38UHK0TwILFY6RTMALxSq05jZP+a3RwEW31W+wDm
hBKC6VZ7fdcyB9k2zD5yD38hPdvMoIS3Y6RAJPX5mku2D3wM7HoTDLqqDBcQE29a7UTHgA8CAW4V
SDog5b7Xb9QZrblWUwySC7CTXOWYjvo76y4GG9ALu9JQ77MuPWNGrdxWXQk9th/cc9ZDgDOMt7gZ
YpZ/Lutk0J5ZH7ovc2Zpl4mMNvGOlmCiUWyyfGrhTG3UESdd1IlJ3064AXhln2zamW8ki+E7tX/S
wsZ7XET4JkgM9lSZ8B4D49ZsYvWgYIyyKaL3eZ5fyQjtolYrD4Xdujd9hhsMgQA212IaUIC3jeoG
0bIvICxGXOja/lA6IT6uuu7f9/kvThNekFsxNug+D1vHNMjcFop2mzFXzaxRfTJSzjxU2XxjITgb
hIBEMgXLxUSHkzclp0Yb6kvd+fUe+8hh1zhOcJu69bxTW/1LMOIfAGKq2wczFA11Lp8s4B9PlW6+
KXFUnTLUGm+RSQRXwjdlnzZOe1sWBVESfYC/NfvboJr6W4AEp65GkLGtk21el0cvG71zbkzVLmXe
wNLKDDcGblrbuu9OVrUgAoNO25uDnRwACP9Aqun7YiZ6MsmSb7la/RY4XLdFnY0IHs+N3SjA9ZK2
vdEo0UkAroWWBCv2zuBrb9iwbdQfVaJP8OrM+mYAaHBWloCH0TzJjFpbptVMUXiMOvIgaYgwS54g
GRENrfqmZ997W7lPU3i+iKNs0/gJ9PKf2TWqC/k3lS9hUqO5pl6motKeTRgeJo896V67HhLwN061
NfIwuu3yKrgEIzOMTOP9nUJ8edKuRG5vWJ7eMiNk5fRoUjjRG0a9TDATYqh2VdfH0J5+uKbq3o5u
0m4JBbYhodAr2AFvNXJLtnMO+hBHiAAyjZZjWlbUS6TkC0SAfDvE0a8mK3HJjswT3/I+AbGCvFV9
4IL+qVMsYkbC8GQfMOVoK+uRwIi+iUGX7fy4efHcBo6Z2+D+phrFOawZB2PF3M5D32zLjphAnT+i
aare9lGk3bZL4ZgYVjqQMNN8E+qBvzc7kHqhprNCUZyOsddq9kGSuFtAWYeoCH4pZB5QYohQFCKU
8bO3hvK9Rdacj/apy7Gxc1w4TXpADkQdoad6TI/vggYgz/zEiqTdkvesSvMeW/NsgxvAWxqrIX/e
sRYI9W6CXPwwegTYa72byAoHzwir8PlsKxBKvtqBwzfj2xHk5QbbLGYVLAq7RIXDY7YEr+c0ONje
oj5b9b8C188QKDOAN7p6CojBzAEe+sdwxqpRhzC/6TSoTO3vAdJgBOx333jA+WrbIersbMy8VbcI
TRd7tehAKHcKBiyaqiAfiV5MEPgkFkr3Zaqm5zG0m1tCjdl27iZE0bL2AfbyM5HmZmOhJ3/2Jh0U
qO5bZ8d2L4rfexcl8d2LteB0qrj73rjebRkxzJqNwjCWVtVpRmEJC9VvA0DUY9V13/A+MOAE28Fe
KZPpbsCr6NYheFwsBOIg1V9Sx70B/zAxyx59ruDwbWTVTnQjAL4Ux3vd6PxNU0CiyOKKQEUbmGTd
SutUuVWxsRK7PQJdLwDFeRagGz4GB8jMFycnKaUXaG4hHftSWp1LlKfQdkkcH8upNY99XXl/pd4r
XKZObf2fs13v4LzzLfUWiIzyMzL6bW5lwUUfA/wRK7XZsVL3Tj3As6MFDhTcCSkpxWfx1kG4d6yC
oIdq7pgz3nmjNTymAxpFDjXEZJJ9awaveabYN2tRDYVzrdrM/M92DUUMm697y2fu6A0WOEY3A+hZ
ed7BD3xvG3qor2kMfVuWzBtdDXgVfdO4meuYtCmzj19pru/zIJku6ox8E0JRT1oc/LYWhyioOrfo
FsvDyOqMD/FSLOI5Zj5qt6pZt09D3073bbyM3NS8Mmif6oipblWnxzJw1HCbOtxGMGFnpWX90fUp
Mw8rek9SHZ1Ds3i0jNE+jHnE+nspfPdu9jp4aK0W75vuKXWa5BKyPLikvhPtjAICAGzs6MayzSc9
MGBveCNPFHaPA4gr4nvxflDqpxmDSgJ7LM66ReBMy06CAbOXjDRUYWCJprV4XYHA/KdQOvJFPdqm
hYddhhEiqeWXIDXGzGsJs+DX4CB7viQClFnf6z62rhhuwZHADNSDYx30oLGmYJhYcfocS2jkFkHp
Mw9qcdOY06MaziPUDt/ejajSbKelikzBtO1NbpaZugDNnDCFV9IhPTlroIs8s7gBkXEaJhgpwJXu
O7N7Ulr8n3IzTnY6JprzVjBz4ULgt8Cf7Z1hyuEUzO79mGoaU8Eue/BIzV3ipnqfgRu94bUB2rD4
Hg5R+qbmuMR47S+38Hm4JUrgLKGCetZZ6aQ8UI7nandSTHzCAFh5ys6X3miAY69WSqkA9vRBCkx1
bl7kNLhWvkZ1kJ+zuGTIHjtnh2E38BBSCoDginlboJgWOYXNe2FvTYa8u0GD0lsDFMB/bTgkDX8P
yRH/LibAekrm8D1ECg7x0cOEtdzOcUYI7gveCID2LtG4u+j/pso27es/rGvam3bIjvVY85kEFZg4
WFqrCSShFh5nXZ+d8GuRl8YXJORR5Byf9SSwTumgPM8EARZ6q3qszMV4IP6mdsYp9saQbP3Oi2fv
HEbWfUwqbZvqyCq1ao7wnwFi3L5xTX261dL4dVRZpYZVgIxiCGV4MWmqfHRtkoa/BxTo/aoAEWR1
d7BJeIPlKu2rcEQ6/ekGR3sBtusija1MLARMxmltwdXnad/sitT2HmEBOA/q9DqD4Hs0ACPYedAc
qjj5UjIxQL4yAlpZkkyV6pzqGXO+MgOgqSjHpHND5k9GCvzF2uVBZ2yrsuhPsCOK186sm9MIW2Qr
VT1xGvDGtYVfqNLcMV3m/2k7e6eXwa/JVqZjEafzDcIfj/0M2Nt07eQhQMrlIWi0mswwUphO76R7
q7arYwkN3AhgZygJEnMZP29hargDUsFOSJKxCDbOPGZ7VtEPBnEORvFdlj10IWCx77n9imlZe84W
zEy54OpCEBZn03mIFtxobUzqGWBEuCBJpZj06F1RDH8f/9Mk7dI9W167+lIGXFevhU63yYqUUoCe
jQ5yWqurYOcfJhwhT1b4GjcgBfyXsQnSQwCd124NuEXD+IJQOeqGeN5ddTUEIyS4ocxkweDGDkre
i+CG7Oj8FJLk+GNym+ACLsua90xW+SWyKW+0VcElO8lmMhNBgoXFvzfUBWhft9VRECqV47RACpnL
ZpeiB24dNHg9+JtE0ZY4Aq0BWKw9WZWvjpLvEjXAIfeX2Q+gmJcL1yxnlK0Vn2hriTrvBaoojeOc
TdlJekZOy5VBFjH4+/h2OYn00kJ12thOlu7kVyZoTZOARfhscfU7Bo16FIURx9tCch/OYDh/dsv9
G83IOeWoUUsOWIpErr9sxiyRSWlhfCfVLKuOYano+M8svykH9xngnXGSPyk/A+flMKoGxEn6au+V
5S85Lh0DOObLbbzeYWkUvFTuk3WxFtLo2jaWendEagVPJkAfV+yvPA3QbslQj1M67lW9/i54YCkG
YNRdDb+OeCqSI1k12JgRVU7KGO82e0l6X3FeoRp862Eu7r0m5I7aSIge2qR5kXtvJ+7DQNznMNcG
w7o1ROjtMXUnvVVcUoflXxui2bbeNLDDOhDqJtjJ7ZK7IVslHp/JRjblKbBC3Sev3G28os8v+Dp6
oM9kcykgIvBsKMcKr3fGliGZASIAc8ZqGCPQD5tytIMjBUhk18gv18057UFD2dFJ/t7YNMSom13c
Jl/mUb/IlbteJailm8JKp51ca7kqSVuw/m81xFcWDIDcEzlCtqTt+jhIXQojxTGk6UIgmog+Dt2z
3PjroymXZn0aZE9N5HNTgWHfyaWQH6n3NdenDQp9SwSdWa5V/WgX2xDkLq/X18ydfgZ4ZRwyZgM8
dS9albcwbcNDPkN0bvXpWV+GDvlsZ7HtHOdgBgmMHd9Ghc6JEm6DnpCV5MX/84c//AbZxPYKsrse
6tee17uHmgwOpb2h72QIkO97h9z4yQaQNT6ncHmvF/cKp/jw1nwAVXy+ggZpvCKCNTk3ByPMtXkf
u+E3pcvU/XqFGQQvuuNC6V4HF7V/zDCxPMhv6f3qIbVn9YBGYz9vmyy8bQddAeaxjEPLay1HytZ/
tnldOSMcECY7eRL6OD0whWHpsjwI+oi0kwnHen18lg52NdPB1LcDEmwneYLHzhpOU26xLKn2uTNg
fOQu4Mr//Lt2kZ79EKywlxvAFRZAyvrszfGdqy8ARqOw60XehuFtGZblSZLq2lYQ/VlGJEufnb3v
VAOYlfTRCRTGSOkvxfq2fnhEr5uyf6684eQ15laehOsh2Aoclfe2IUEgYyEL9uaIQvd5fcPXZ1na
pBosT6Ha94cGkN4xdKKD7DPlYZce6/GfH0Gpy12TresxUr9uftov1U9t18e2rGz776EHWzkS/Kl5
DuDKbVLgMUUKyK23QTgvHw7dg2ga6CxUJ/2ADwV5euYFcscHW8cY1HnI5/bJYW7A+vBWJ2IxqwUe
28lTDihlqLsba8GqzmP5lA9udzDNmalEo6s7NSiI3fQIzGxI8B6EdzDli12kOQ/1LojKBwfz4vXG
y1+V6vV1WuvSuD4mnw4phrQ99dgPysMoRb0M17KlJ9CXzBjOk1x9OUkBnnECs8Jj1/vQ6rfylsBq
p1U2P7QOrvFXbiGiJOuWCdfgPaS6r7ZwKUIuWBcr6Zk4ONSQeME3jIn+FvXA3ZEx2cs1lkJue7xM
TxDKZY08pT/ySb94sZEd1Hm8ScwSgTKvO8kgozFqt3B2S9Rzd2ERXL8ARvsLUn52lhPKnZctRvp2
YcPY0fBrHrxHzOLcK2bZT+wXH8+zQy5PxDoYqJrqnDlu/X16O2q7foJ4v17FMnMYSZPlM5O5mbXz
LehCQiqBF/AXuGSDmbiH/Kh0IbcG5cRAF2XUrP1Vx0wmW+B1q+PkOucJYA753CP0SDSKI3ub4Rh2
nV1dV1GRFhTk3HTtOgjDpb6vjcQ4yPnld/l2NJ5b/WE28vagmsaT3NX11spW3nU/Y2OKNmNRoPQP
hfzvBdo6cCjy7Zf6dWLH8rTEkYblAxj/vZbZOez8Nh/uEGQ3T0DTqouwdoaoqy48C3/KMMuu91fu
xDrGrDeGD/TvFHqmOXn1zoIgjSyGY+BwUvASuIzgOxQC9yWXTO6MPNaBSuzRAh7sF/iG/DOYS4d1
RF/v5PWBXsb79SKse2VLuvz/T8VcbYS9dLcO9fJjpHqdi6912bo2zhG2H0xoEWaQia7S2ScVj0Xp
In/2OuWSTRw2edWum+S1/4bVXz+U8js/zDKux5a5uwUWcEtCEHsMPvQyfyU5QuhaXpO5QA5mG0zm
N7RWiCeHfXIqmjBU99L9uukvX9AIMEgXpNd5nDypMqNbi7VtmjNSDhpKkRowsWUSJv/OWlxRklL/
MJe9/vpyHmHi3I0Fum492w3w9INNlmreotdbkIT64coPMeuL7urqWaZlMqmTLSmup16mhVIlEYTm
dQABZO0sXdaqbK3FehvXtvVvfDo2yt86hDoYwxgzZeDsAALkJ6nLm8cVT1jGL/uvP34utWITKYP6
YRopt/D65M3fA4j2Z3lcI5R0AU0v9yDsOiQ35En59005+jpUAcppTm6Z7j5TQQKYIusS7hMnRAge
snfdsa4BZYcUaz+pDv7PQavz8/XXL0/yleyxvjPX+cz1YZZWT8878if/vHeyde0lm5/rctD1rB96
ff4Dn49SNBIbrf2qzUjNyriyzh7k2H9rW7vI3us8WzbXQu7HWpUtOe4/z/phOSO9peOnP/VvbZ/O
+ukvBcuAj9Fc3YUw+pZXHA9nchXVfF2rygsvBaEUyJnQiFi8L2G2tVjb5gxPUOh39Klag81rJxlu
5eRr1w97ZNM3AxBCpOCvT7S8LPKerC/L+lL9Z9t6mLx30u/f2v6vp/LnfCH3FzFov3Hn4tDGtHaZ
C8uHay2uK9m1/iFW8W/dP7Vd1xPLaa9/Qc7zqc/1LwyJd6spwx+188KtDA2yBpWt9RstY8hala11
QrZ2/tT2qSr9/B7BgP6nViOJkBQ2RD5eTnLvTG/lEb5uSqvUZ0LZLKuzKjvoXvGyDu+AqaCNr3Vl
XmjkUpeRn7lQQETJyiz3GjryA6udtzI8EP1HkrVBGfhvutp10LBVYggyuhTlDAkT8bfdvw2366Pg
yKJ/7bM+Bmvbp8dFqrJ3DJqUkIUL02tQZ3PXOXo6b2X9mwAwIFyUjK9BO0SH6xsvF2UtrsPqWpfL
9Z9V2bG+ulINCKT8PXxL/dMZpG3OErATWsJrtA7214n1db/cn/XIBq8SFm/Z2SIwYiwRkg8rx7Wb
HCuFTAzWqmx96ieD6Nr24R+XPZ8OGbxK2c/GHajAxxoqBa4B0oNIuaGB5Fg+XCWOeO2LDF1+lmTZ
Sa5MmfR5dppVZ9NkjnWSl329o9d3/0Mw88NUYe0qW3J7o6InonftdA1y5Q6iJ0YcIZOio5U9zF5J
OgY1F226l1f0GqeUJ2Cc9bj5S17kv6NatRrssc4mddKQHMzz7JwgEQxLHNKaFHVDtnKz1n0rUNA/
C61NuegOO7OFARkD8hr5sHQtOJq6fyOcbYsEQKSiXSNXVe5LnUFl0qvitYzhmQifXF9u8NwiutNe
45mfLr9c1A+36Lp0vV51WbPI5vU1j0hOzp457eUqy59dC/kBa1Uu7Ke266pO9nwmc649Zff6L+lh
qG9trPU22BhiFRfk/ntXxOPRQAhwr8OYpQr1DAHS4ozPJHstndyZ4SDTs+z1PGCeepLg3VQHL5GW
HbXlHGpSZ3dlULcb6TV32XhS5tLcqX0GSG8Yik0T8apL4WWuubU9AJ4amKLbNHEPahRa+R7JIAyX
WdnviUqCGp6cc6MHzQOcLHLNiMZCPM8c3Iti9Tb1x9cF0f4cIAP7DP+m3qEaN6LKQVXaMgSPsoT0
RD2iAhHbVfocew7KgmZ3N8VoITjAFg46uf2jZ/nzY1o1P+E7nnpTK9/H3MRVK/W/5SVT8hof+Isf
qCDFs+a192bru0e0nsyuH5Bw0FrUcYZhEzR1/aWewfSyJC/fdDW1tyjqAK+KkO1Si8UWwCSUPOdW
hX6Tqu4qJIJRhirBcWPEWN2Pyx5CSZgJDDgKhIl2bAq7vJ+npLqXLSmyonDQPctzhIUJwltFHOzK
Cvkhfxq+miTPjq26SPllamVgR4ISx24JAG9cn5VbXMSoXqsQPg0fI1EVBcNdmxVggrx2YD3cFO4F
pAbpNY9ge4vq19RP0eOwFBBdokdfTb4hq6mcpanMMOlGdxFVrgLhM8MiW+MEjw1q2I8qmdDHVNG0
7TSOASsIdsS2B7QqtbmWOZaieMhupmHo7rWk8x7mpagzYHs2zxbsanqsO0I9S7da6eCKNpCdMSfM
5sZRRxfG/z0l0Xx/rYHmQPnX4Zlbj68iy3tAZSbaVmG7QffU2DuaZe6mqcnReANMXxiaebEdoM7A
WrWdbutJu8EKHhkMHMBLLyxvK6h2t81SrFWez2NSEEMdkDay4aaV+iWfzdTYaqahXaQopuB/G4u+
UraTB8vdC1OCzYgavPY+gFHXHvuvyZD/ZZBKBxcO3Z93y4TPDDIRtEJRoRLTz79Jd34J80T/OjUJ
aAUEcV6DMQN2jQ7Ww6yRS7amxLqp3Ly/6H3cntI0Lu65BRqU/1Z9bkaFhytLzTvV6F9rVIPu3Ch5
GOyqgfqq1M9xT+LIQexxL1XZQSr0Dfn1fF+Pmx7jjs20dI+1FFO+GCzXchwZbJocBdotY8buw8FW
/s1JZ/NGTlU3pnbveOEJchhOnRmyaAc+ONVu/QVtkPwJwzm5nrc25vah6dp9riJrs/WxWO6D7AWj
wpmgfdGwVrbNG4gWzTPc8/6e0PFZahjtts+Y1kGGykbEmpYe0uYY5eeDEvdVddHjwjUQoDa0HyIW
y6YCg+4W/bT+th4IK5cpaieyw0HJ4owMZgKajUuhm0p7RGxT20pVLk+WqsunygETtlwfexwBulTL
RC8+2uOf67+TJrl/tIsaztly/VCdBpGXTR7+9Dwz42CinCKbUlTBDMN9rcvTNrZISH5olN2yp4Pc
sRseAM6AwAuGDbguLBXKikFJr/+q6yA89fYQoPEeVt/K8iD74yGsD6mOalM1Kw4Ba8XFLZx44LkJ
ouC2W4ohQffENfzjhx19n2In8x74dryHwhDflGOGh+FSyJa0mayysWywUVSLtajBb/A/Osoh197r
0d2IOeD/5ZDUHcBXqNrx82narkDk9mm8L1WigdtPv056yx+ZilJvbtN24VGQdjStFgYsipR30VLk
CEzcSXXyfRQLI3+AvK7GBNeX3aWKcvlm7SRbOOjd8OHryCNzcOwSVQnLysMTY1KUi/NuAcVHWUr2
fjpUqvKHW1RHTw5C4NdD5a99OCLTzX1XAtD4vGP5VVMZQ3Z8mgv7rxR7UpBLs5vetFOV3rhjBOBE
Q3mzy8gzqmQr9kkRai9qGQ63rl7/yENNfRnsQn3Rw/q+Y4C9JzcN0wXRQb5+vYH+l1O3+o0NtOTd
zTgVyZzyLkXN4D2qlC/wkYMH2WmWwZ1fxPaj7AMpvE8h1D3nS8+xfk8GzXzV/Kh405KzdOGbk72o
TQP98j6s0+m2D7T0blwKxP30YWMmNZt2M28Ys0HjLVXpA9GURI7v/laTAfdSl9glzKX0PfNqdLQ1
o91K1eib4WTgmrorTQtF/I1tdf0zNlZIF1mjvo8gVL43PbYIKny948KvfAcKVu7szDdPI5aZj6U9
vgKh6b5a5ffZbdwvluK2l6yMkE6y9e5rMwOkUB0rf0REBy3dsP8TOHb7FciWvptjXMTtxn/VAJ+h
YdsO4D3ZisN2P2MNC1/4f5ugRf6981ObbjmgYrP5thy8eo9fW4nCnFO8ZoplX5q0m9Dc7otXHcb0
M9bvG9mpAGN7BYHxBSaveidNtt+QX3CH8ijVETWJs+ZNyVaqdeyajzNZOqnJGbtBvVPRetNhRN8E
0wwuobBC46ZGKwZadO2jwmbndwTd424HFg9ZT6Rl95U/OBfZ07e+tze1weK5w+1k9hl5EIyJ3nu1
6rf/w9h5LTfOZM32iRABU3C3JOhEI7HldYNQSy14FLx7+n8B+mbUMzEn4twgCEMjiACr9s5ciccn
ullW7Ui1kClE3XFZtQgiIgdS90/L6qSM7w6/+ZdlbeyyO+7X+Z0Ro+/xh2AfRr1yTbNGPUc+NuLQ
J66qz8s7hD4bsBPdtXCbxyRu1CNihf6q6w2XSgxVvkyc03LAsh0u4rZQquyybFoWAspRZGFgqFqd
wFVJemxmBdfl8Bg72l0urnUtt07rlAQWVhsw5sXRGm15jFrMcjMsuDgqKou6LR0ws+roxW4HdNyK
6ttQs4kCH80HCGHpq2qW7gZuZrFfVvHoIKnX5VMhBpCURoeWYD5M60Z/BdMPVU0+kK6sNgjFy/QV
FXW2w45vb3V6H6+WaRxzRzHvRZjZ5yIxEVjMhzWj+mdELXngp007M6zTSCPikTMvJi3111TwavS7
/9r2c8jyyFSaP2Wna7v/9Xy9QQDTWvFtNUz1ZVBK5NLSAX2HqkvwS/QnV/1HMfTWU20P8IFyXZ6y
0LAgG5cpirh+eu5K57ocOhjpqYoM96Wqc9Vzqtg8p4VLAEtVQUuBC/uIHelDAX61ieXaQTZ0Ugsu
KmeI31sNgZhpOPWtK9rgRrHsZBeloXoPVaVaLS9vTy9q4dYfLX0jZEQihsM4GntqtgXU3cK8uhbM
cS53G7Cllq+SrJKQcWFUnQruqSerCL3O1+ObCjj5Pzu+j1l2Fz9b8ZEgfgbj76lToMbesj9E93ha
Xi22HTZaJXbC0haH79Vlt+5qybDl0o6+jww0/WqKxNypVo93++clTFscLeTlN3ZoKptUkzqxVL29
N9H7Hsi6qU+aIeytlWTj3UiOi9c1av3I1agi/XHsN8bOV9g8ylftPjh9wpB0kOb2em81UnzgSQQW
KbjP8+3jos0SG5NKMG2qsqwusd5Ue2GU/U3kNCbpvn5BLEFrw8dCrMqND2emXoDF8jv/NQ6GxyQS
yh8FpeX3G2W5BipOmp9j2r+HimK/aFadQTvWpvvQgg3OECW4xULt7LIZKq4qfnrs0tjcUQ5Ibx2s
QGica5P6GTcyy5/CV27Ab5gPlU89IAcZdRIjbAbhSeCIPxlkZL3tHgKiOermV9eiWYZTXD+4DXPC
tiu1W3QbLfIcEpbwXdkexTXf3+u6QQbVYM9IAzUlLU5rs+PyyLYrWoAgEM5tAtaF/Jpfmt27D3nq
vmhjrJxF57qcA/C9VZhWN8tqa0Cey+24PehxB5hKY1x2aAukbrJ23McAQ/qq7EP13JWF/xhV06tu
BvplWZtmBbitm7fLoa5mHyPN9O+WtbALdk1apL+E1P1Hf6KXKM36vjBs+9HfDX5mv8b8VO6aQW12
dtMHb1LfVX1lvRUosojMKat9H/TyhZi7dWdGzi/mkSdCHuSl8hXg+QHmjbYLtdX3tnlHJOk4k6w7
O1mGHbCjkYsI8JoRGX+WuEMTmFpoB+3jzwG1URleabXmtidS8NLOC74Yo1eTjewtq8sOGrbyUk+k
bRFZfUTsxDsHbYm6gcDRFbU7eTHmhQWK9+goxjm3y+kXVYCXtojGtzGahR4Nfg44UCD3Uv0lnvrx
bagicz3M26N5+38e74Bc+jned3xeB3naug4cgG//ev2f7f+v1//P45f31cse57YrNiI343XPhP1a
9GN11W2h76x5G7iM6rrsyJn8fm9bDgEUWV+Ledt/PZdfTnBWiruLdX4Tl4U5uy3dsla3fDOyf7ap
xEe7udj+HLbsHGLXXVUVfoOguFWyxsQwiedr0Ko+2Nhc614Hx8bLBk3eLotB8P+S3ZO+0upyo4eJ
egpKjHjcpJYVCO3qqZkXy6plKJjuv9ez0uuYrsF6/NfeZfvP6vKMZRtsu2MeIWj72fT9Sj/rKTe9
aXBuC07Xe0f8B0Qy9zXBz8SXqsgPro+XVB/sX6PVue8GADqqhW5/azoOgaMJvBWZqhHdV9zEGI8P
daFsDd2dniEy9LuWV12Ap0/Ysg7Le4QZcr6ubMwzSdjuxW81Gl3zaxNecatz1h7RjZikDhjGVq+b
4UavQpjdc+DOkqjzHa5jhhJzLpOvZcey6GB1bxxEVjjRO/sgUlEA12n8a2YnyhVAdOvpe5cYsWSa
YLoYsGOAkNtixRAEX0w8VDulzLodkz+w+MZXKZo3ECP9cxSTBJ+0TXcb1Z22V+MmO/hDKi5hoJOJ
oRTTUxqmX4gOsy+eHBIHf6MIAR2L6N8reTI7Y2iDSynr+irnhaEyPAwluMT5AEOfrUg1kg2zKS5a
ii8eZLK66V3ZXpbjl8MIeNoQGjkSgAacJpkz2ZHMkyXbJdcAWAe5anV6B3SIgAiTYDSjVYctOWjV
xQzaZFdirTknGaYKYxDTyXZQFuOOt4521kcHCcr46IrIPFD2kDfuOPU3WTkMB0WNimNmSIJ9/C46
JbUP4qm3nVNSjGS9VhRJojbxt3HTqCQwqNXWceWA0RXoMgCo7o7+RLFJY7u9+tCe4AajHeSOgxqo
7Lr7qSXqh3Dn4SEywSO3YtW1IUWpQKqPNT3odTioxtPgOLC84Z4+kz3TrcpoHM4+OVQgqPPUK8cw
goQFP47fJgwffjr9Tmpn45NH9kL3uoZrE81e+ym6R0v6FVnq9FtJjN8UfrGXmwGF8sDRt1nDj7Pf
i103v4ITk9+BDqwg4mFgQmWNQDqRmPyW6BL1Vry7aA2YAmb9ETbqcFcRpD7T+Cega9XZNccWFDJX
ADOjYp/VGiAZ4H3DJYbWwqB82OdCiR58xbUvtoabdgmCD0WH5c70+32X9uOLsJg7aVrw4EiuFG3M
JdgAdXiJEABugqLv9suz9Dg5VEav3eS21nvUEuUNjqCYqeqsDDZdAjn8ZvW9SYwAEZdDlkd/bbTm
PcvG/97zc/iQLXxC3uDndZZtZengQ6OBt85IDLyYRUOUY6O0Ty0BljeDr2bgKzglGbxt6pY9To95
FaKduxkbSc7lvKqLEdOSMOVhWfXTSlvhToxXhDxgkrNsJgXzQs9D8p4KMRbHwU1KEix4tCx+jlke
LdtIGufoWkei1Oeosf4/njcBjCowqP/Hay+rf721TY7AgZHQ6q9tP09Z3n+IiukmS1/qMQwfuOf6
Kxnb5kH38VZ0uXGvura/M/pQWU85/2bblfGdVcr9srY8SRjufdNm7tk0lT3oounitjWWwiZvnrvB
LldGbwfvTaA8YChyP4WmbXOH2wEc8HWg5XrEAUB52yz+ophxCx0k/l1GVczPTt28zHH368RsizN1
7qMKxP2MUaA851oZbsGZTqtEqOX5Z8eylwHWP8cJInlkY6/V9gmJDMnN8yssT1kO/FntrMFe2X1F
z/Lfb/JfL60MCX4h3X9K0agCzJzf5OcFltW0V/c0v+Ibz+kV+9QOAQFERIeS+KJ0IRYS3b4TkBzv
Umu++2oShYEIne9tOH2JVEqdvU2p4GyrBJfEKqj/79V5G0nd/TmaF8s2JJjahlw0uiDz3p8dy3HL
trJSs63oSQVYVhvLyDcRWBivjUfK+2X1O8K44Eq1etWCEftbV4xPdsGkvRpr/z6f8s5DKtZd9TaG
hmkP2a1jAFWJgbidR7Pr9xJVLQTHCM0+sVUHM3Vhgsx38d5Wo0uequU2Y657p8LapWJA9To1K4XC
uswe+XThmpq385xYEFDMSYg3MkVf/Dq1PgrTv1EpZAaQcPA1JVXCUPpRFo0Fvo8iAw2N9msY3ZOf
5/LDqON3RVCl5m6JgB7VkGl2pGEJUAsmSM9syvpHv+prmOZMIJa9gx0WxzDDCrjszYnwPPndVK+W
vXEaZmRewpRb9o6NlV4qRbwl8yvR8chv06q8X/bFwqHmBGiJMXl0WzSqcolJEuJxYE7R7fJoWahZ
8Drpann42bQ8Ig019GJyfL6f9bNXtTN7F9OIWi3b7DoEN+nU+E6Bg65/jvt5H7XPzrWQ1o0/6Rw7
xaRS4US6HxK3oEXk0zzRUu3oOq12VPFR4VmPtF06gYpZdiyLwYEatFbmYypFGcvtz3M0X/kopgKy
3b9f5q9DTDvGQ7a8+M+rdcR0rDt7LLzv1112+2nMW/x15GQpypo4LOEZlosRbH55pa+wCOJg/euJ
y47vt1w+YJip/tYV4ul7m7F8gp83H92Er6Bvt+qhDhvvf/5NP0f/87raZxbAbfj+DPNZWB799WHn
D/f9mZY932/aFtltDNgVq/jObBz1KOfDlgN8UVHmWR4ue5bFuJz+5aFwWtAN/W+XjtBZafstow3i
1Ib6XCdRua4IsAgirGZBnb+bsh5h6KFp7NSDFfrTznbbP8hyRy8FrKhGH52eEB0pLPIoXPhgbt8e
wrT5rDLf3TJmOjogTKNSjzzNGmeUrfthKURkx+1KqbiRA5oV4PAdlxpjTbqVUyVPzDP3mPAeRd25
q47LDq7H+FD5JeLi9lELBl4Mmx9E7OTSqfXJjvFflqieKOhsUqpbUujvoexPCl3PURKJOIJgKOaG
n1RoOiT4fff4iJmmuskxUrRr1STKnRoz5S3IM7or/aNgLEK83LypHzpsUmly/t6mEeKymmSfHX6e
FVDJ87IK5BK5qcrdsgMP2nsz4bgqmw4r53Rfl/d1Kvq7noFQY1ew0HOm5P2EZAR4WcwHCR6VgpAV
EnKIPShbG7JDM6wGrKbCRW9oppdOG0gAmxdj6l+rHh9/Jo920Juo/llIqsVrPGbDVpewxpZtOQSG
3UTKGgXTf21rJwYSIE31XUmKnnRM/zabF+Ao3MIu7xoLXFPawMUZGMPcTfMiSo1i74z2uFpWuYMY
dzE0CgxD9femn+21JZ4jszFulk2OUupwyYaJuNBabpZty8LQfZ02EczG5ZC/dkDMM8b6+42XzaYu
6e+OMj8sb7xs88N+ZbmN4TVjRcd6/pDLzihR86NpASCcN5mU1S+2rXh9EMZXWWwkhuC7RtOiKz3z
ryEq/UOvGWdA5OlpIKzqblk4E6x/sFbm9mdbOnY5IW6Q+RNViRUsjb5B5nV7k5iJeUex3/x+bhtZ
m0n6pB+FTU2KlsOkzU/JGJrMwtl9r5OQVG4rmYo1Ol/2h4WpH+fBc1w7t5PL6KCbSnpFZSvuXDdR
bs3oGMwrRhT/sxjM6rWlankzinSeFuL3If0PYcbPcUMC5SiduPUuL2Sr0iK7Iroj8K69FHL0vr9R
UxEFaI2bFVTk+lZWWXAVFMmueizvCz8Yjsthy4Ihmb4iFqjYL6vLsRqUdc8sUY4vz1q24ahIsSQk
Z+Zww9pVA/cuzQ33Di73dGMY7VvgV1BC5u26nXUkScUrP3Zw/i+HQcA80LkPz8sRjPzu1EgzjtHE
90+OUbNXAte6wyxq35EgVm600CHLYJjsu2WH1gD3VAuaM8vqsgNgiriUKQNGkjcUyLFhQyvZMNZd
xP036czTz7EhtVPCzGp7l+plvHVGFBPgLMNrgRvCI54l2Rg2ZLS13ZT+1nANyOHwW66gnqOraGq8
oUZC/WCgHuoYKaFCc5bJsmDsMpGWRZqnPg2MNoqAODyFsBB/JvX5gIf/eTSvwtd7zhuy/MjWcNHf
zdEqPuHQN8sj4poz+tc3zewSamcJ4/JoWfSLUHJeMKlFOLlsBF3b7lydjvcQA3yR40P4Lbyadd4q
w+7qRdUnyiwNs9jZ+PCzYIyM1WFZzxbXQyeyZzEbj9rZSVPNH4FsIpxH1uI/MkvAbtAgKQrA3b1Z
FnrZDBMBR9XM3/j3Qz11P6JEh4FR52Afl91dN+EQXR7GYGdA/icxbQ7A+TTtoOx9nzFnJIIkgTMS
OxYtxOUsfu8G9nKcqzI72CfEHeAww74gNspoKFjs2j9jKz59aBGpLHcD8V+eqd0H5DreyLZ7sTmt
x4g4sG2jibdwFO5mmFW1CS8j3SN3nGyz/L0/Z3t5tPwH6GGFGxFwrhRS0o5qq3tVEoh9Q1DbjWXI
4mAxSUjKuFoparvrhfWY8leb5oBDH1OHyn+Yr4BWMSZ3ANJPiunFFSbm2ZSWz4pre/5nLY8yoA2b
EiwIv7uddlNDtghKi0aXUUDiS9Lh9NeJwaLMebPcGoSira0VJfOp91NwK0PzQ2ShsjHMk+yr4aYO
rf57YYhouPH1+cxl41um6eUNlt/yxs1LoOPLw9xxO22zPFyiV5dHyyKx/RK1kwsNY9bOyzmOpTBK
DDoMOv7nF6tw7fwQZYAAZo/o/Gcui+UP/lltMwOyjEZupj97mKZZo7icDrl4TpeHzUTBK8/s0fv5
zyzf05/V5ZGr9cRbYeDl5i3hBLIwZtnfz8JsRbhrhXlMZu398j1YFtG82tPi2E5RfVo2Fb5JuEPg
MBpZYg26JdHAUjr+v52Uv1KtrkgfNXI8YLNr7Puh3er9IQHyhUmeczrzIUpBjMGyWFbjCAqxFilf
FUPK/kgwZLOaarsjFUWJh6PtSM8gpquRw7gKMqJ1Q/KpPdUpmcXoqr+j9vPppsODVsxgXcYj5MZK
Auew0o+0zjd61uEbTc6ZLMMVjDIapVMRniy0MOfAb9f02+tVP2aXTOMnIndL03OhrB7Vsllzyyho
oVNZLMr2AG5gntpO6hX3vb6fehKELIdMWvu5qZp8K2jCoGJvO7JY6mAbNQRRinyldBn9EWSCHj+4
3DTiW6Fr1nrURmXjKw2xMJ2+hf0Pnm56NER6yIuC+h2RRFEtXsu+JLNwTLfgl6KNidFPNu0pDCp1
xY8jzuRQSq/GkBG2J8Cv6EliWrqKSus1iCmq4KVaA2WLtn05Z0Q3BipcShQ0p9dToffkGzu1V4Co
qB1qjd3wVducGKdziUrh+VPnnoIxidcRAVt+HqtwTYkojTTK1Z0K+NaIoeMTmll2X7GPI1tFSbUe
JtPZ+bBulKLZN3rISYBDFwmLMy1CvOJ1L9DF9E+uM5cuCYJkPFZ/2vx0z/cWTYMdY1uHPNkZyogR
WEHv3/bKjhHFtKb/+MbgOdw4I/79QrES2ETIdJyJsafAm+OAR0O+yR8e5O64T5zrAAJpT8dTPSGm
JT3DIYFBzflHF7h08cy3AcBgJ3BUsrZaAXMK11OofDU+2TLVcJ6/QXpsNec0nP6Y7FznNT+UJZNs
xfYvUm8/ygw6ks4lutb6jrCmsaffGNok5qix8CiInmRSk4Br4RPDwe2llBMMgSl8StR0bTUzUgTW
8mrQm2ef3wsPyuuKXGbyQTNaOA7vZZVuBBNi6taockaIXua5LZVtFtT+dYS4PpXO7yIlVS9Qg/ex
U7aNw0Sw1zpvHgB2lhEe0cptTTf8VOCwruRANrE2TC9uScGCAqSm/LGJSIRrZEQHQ6OS58bqFeKC
szbG1PPD7mHUnC1BuMhHQqRYilDptjJDUpKPpNTa7VQOrTeGabFVnKdQyfOVGWf+pkpz6jNdvjUt
RZ6mkBfsGyqDkabdBkPcgKYcD636zsw/XLuj3W3a6r5OiGqtyOuinr+x3OJVazrwLACSHIPQ46Z7
QpFrADuKwzUpntmK0aC2nuCvrlwCU1fNOGSr2A73plDUVQeyy4rFEyCxUiCSBPOVMj4qVS+PSV9x
IIaqWrvXjMBk3/gcuN27H5QVUCf5GU8vk54AX0vDD8S5mVfrj0QoPnboJem6QEvtjy7I1Lm30Qyt
41FrG8bWpmSGCNjy9S/KNyBMrNe4Ny9yoGmfuiehc1im9WdDZfTPPT3edKQON0V98qeWANl83BHP
a5Eum4f78TfJ2dSrH5K8fdNaAuXVZrwTMSP/dppxvZJCINHoNPoEd+gcyGSLZhiwYcB3Yl3JFiBY
/N5xklZVQSiwYiiHYmCQFQqtXDc7zr3qpTYFfyIFjkaxrTLTv5Jt2Gxo7cTrobQfrSHzjLzlRqCA
oU3TFzLuU09zaXjXVROt6jp7Ri+KybFhDj0kEXlJqDetiiDhOScWZfSwqZX0CZj/FXSas6qfOwsC
XRkl+O77gxPpn1JJPrNI/6hLg7DACjK/yhyKCvcu79tx62Q0CyINLbuToiMKx+BFowo6ZMD++lHe
q3F5KedCVT7Ojdg/Rm0TvdDzgUOksnUnVnDvqs2gWLPdubjtwngVSYtqySzULYPhIDV+FDI0Qhbw
Plgv3DWtYB1rhyqLbm2EGKsilZcskV+ZYR/K0nqvIyZeg7gLnTTzhJruEapQD/Ib8lp6H1+90980
pJkFoKq9EgX6pjViiDx9l3iWQhq9rjTjSjHzwfMN5cOBbBT6HUL0yNgIQqX0xrZ241A9EPNGGzoT
O6oAO3Oikhnmj/mgbgWp3lsntNAPo1mJTL5minxxVRnfdOsgdGaG2K/OCKGNp0/j1KQe/JmHsJo+
5GA963K8dtZaz6xyawXDeQLNmViQ52ryJzXLOksw1o6s4QxKnY6aqA+J7yPTtnZ9pHhORNb96xgV
b26QPlhFexosNI1q/xQ26b5Gg5MMfCfipt6CZANN051CwIEI2gCjVanpJQUzcKXyjIrrE6q8me7L
WvYUcUeYcfChgQaQXRGYb2MzvJFNna3sVHmsHUA2TaS/1lny0YPTM8rhFX/ZH2S76GKN3dRFh1Zk
DyM28nWqyl9FC7w8gsPUJSiqOR/3ghCxnaQNgObPoHZUTzsakMDU6kPQtlcyjcgQdKiP9439pxY1
aAp+YcnYJuo9FyB/ASivFNETeanmYJvSk97k1wQ0z0qbenMjXHc3WO7hNasB9EEbOsjBbODtJ4jl
R+QRITmapLEfCcWQF3zDSPhssOk6V2ThU9mhKtyYH2rWnBK1f2n5UEz9niNEGJA+0ye3Uo7c+e4R
lxWrtrU59cFFI5lemvquifv9IP1tva/7fFtzWrhJMPOndzis6O1FjP97UMB2cYmoUu0b8tTUmmCx
wT0lEtZnayT0U/JtH3H19o7/J02JUE7Qp+VD9Wy1zUl3m7vWSdfkOVyLJngzM+aNWMiIbujTVxtP
PXxS2a1pzZDyIIj+nPhu0BEAG58zbKi0nhHNsHEMFYFxuxPMMw4us2WZXYgerRgHRCq1Ki6X9tlq
KCpPqTOs4PDcpvFQr0obIqAqEBwZWfAgrfRP0QzVKmvS3ivdlsRITIdVqB461f1lGwwixxBydh50
R6NmlF20/lvbcN1Nrb61gHnbdXc2qN5BTkk8EHeWktINLX1QominQO4+wyBE6BRQQjOoHVadwUm2
OY1Enkzc0LXMa3XbxfDvOKsu7jMvu68zGFFdoqhb3YDZUFfRLwLgGx+2PT9wjCSv7qc6tO1JA0TG
bMzcO37zoIgR7KbbvokG0vioROhe2reqdrdBB1K0jsgodhPXSykRVDQ4UoTxXq4qXDwMwkoRr8uA
ikCrqhkV62SfTZ1zIGTy2Y6A9/AL3nbFp9YwNh57Lk8JXyeOTkKRJMz1MBRjvi5l9Evj9uPhTkLV
RH7PFJWnIJJfhIyGK6G1tJWMR792CCrJf2uQ65ypwiWhkQjmRw75nPm5DcqjxWAxaPJL59I0JF8E
1NUZA9ETY+0nh6bF2gzmrAh9+BhNZgCJ0w0Xx+Wnxhq9xGnnhEF+zS0CpOIajmr5nOglV0e/tqpJ
vTW7bGAwniYr4TAGs1J0G0H01VHPbo6mnAlZ5gDvbegfTdlvNN0cGFgRmhHZsB2s9k7ph+IQKcmd
ETAgJ5M21818Z1CZKsupZ0AbdjtM2kZtZR4FoUcrDH7Dt4KdmqDZC7WSK4AvjfJF0e89ksnBt4yB
ZOCGbuUlK8CYgbgXqxS17X4yg8qrIWK6fbyOJ/NctS7a1PaPqdwQtXyKCGbNKUIDfER7lxQbrIx3
cSfEVs3LVyALN20+QXyWM6L5rRQEVw+uhllfho+FsBkJoYFyKBKsSjVg3CkjMJNI0HNnh2jJJBrS
7texhbnHGnGFmO9xCwKy60cy2y19K4zxQVetUxlzBYac4UQQKkFX8o9p+52XNhCHs02oWbvIGt6m
4QblzGOKInVFLki5yTTOE1HiF5wYyEYm5usWXqVmnEvw5rMCmW/Wtq2hh7zo9VHRthaBRyvXVO6F
FNsOwO18k5IrOKhYoUYE1LuZLkf6R8KNTTGOoANfu9D4rVvKuPX1DlgyFlKIhkxP0xS8HSNC0+Xb
LxW8AwxMiE0M8a8wxm+iEEZSYnwZVpOvrIFyvwk1ifsmJUQTvKCuXiNH1aHK2V5CyulKcfmW2Kb+
TsHlDxnKxbFL6FrrNO5HoooSXfsFsC/zkMpgoDQ0T02kOT9hE1Ej9nSdxr6T7IQJl1Ybhr2tdQ7j
gLhYg5qroac0L7FWgqNujkrEt01WYlWnxWOc5tiRrBvAmN4kGT/3jUuqL0WKlZWGu57Ecaid08VC
wl6Iz1FzP4psij2EbAVf0/Zq5/2rXfcfkET30ziuLV17k0NkQkvuQfRivvCHyoRP0udr+iBqIe67
xL62tYMtI87OndPSQClVGtnua2w2JNpnxoPf/GqFCqobhigJYiTuqLbvDWF+Tk1xEprFpRs05DnR
x6hU+7Zg1tHJvPfCSL0jcORR70jFdNt8G4Tjr9A3O7SA9pWGCgEusQ+zeXpx3F+OpSAS0WcWX9YM
66aJGWAzwARfF3ixLr0Rii0x56uuauk3hDulyM95+gg2z6XZ6e/5Tq6rIjQ2Q6wxE+s0DtWjfKPo
lrF2buoAYCdFP7QLZIO7LZqT3N70pfqipCmtllbf+QPMvcEnDC8Fg1ba7Tromo+wRHpvGgfGF3We
MsDo7ZXJqJLZV3+rJgdG0ibU4ZSUqshda7KzeBvyEFJXWftoc/PS0NaOE3+OdvgS0qccxzZbKx1s
wNjVx4M9PksRpRtf36WChnSODxUParCxyIGRon1J8mCuUDPz92P+a65VrflBoFdSaVRayatTdjEm
0tFKHoeBX2+TVO9t0TPk6KyGNmFNezgkJNq1XRjKn4VPRkYSFpcmCLcGQSJbdxyORaL/ThUMu2EM
+X3mDZXNB4qkRxricqugUVmVXPEbV7GZG7pcSn1fX/Jx60IBHkfK7ei5Ss9PAuhsEltgiRMhpasV
13j/Up9aSBR9Sj89qbYC1DwuSBbyTVpPUb0PAWysEC3Zq0rqn70Bdip91Cw73wVSe7M1ZW9PA/UT
FzWPUXxKCeoUXvcnvJl3RtT9ttTDywRyGLJvkqxJg4VCMN1WIRGudwO/plyKGA7zdyQxSL+7L/It
L75LxHLEPUoj6Dzr7CdXG45jBYwEzhxZ8kZ121XiPeefBRLlGiWuvlPmyOWwGE+pqUJ9j/J2G0XM
01TG/kXRP3GNIgNBVD/fDq1NFYw7nkcXvA0A34YHYoUeE01XPBKwdk8YSf1VX/qohz7d4bl0jGdq
2w921jLaRJhqTijOiK7GOnFME5dpKrco32DAy7WJyJZab1khr3lVLf2t1NBSZWgmKNj+kpy8Vd4b
VyVNKBkK46Wjb6kFfeeR/jPzVNzgFJriIZisvZYyQBcBoXzcnRgBQNpjDuvosFvL1kBoDEmYgtWd
GwbX4g83Xp/OT4+zcgi7ayqYqVkVfpq4JxZFqC9hRVDDqEvyoPoHAKTpFg3XXWx3J9oKGP2U9CLS
oPGYBJ76mdw6Gvfae5A773ZbP9UqX8zEfCL74l63ck8E5BQSAQwFnCDZ8aauuFqwdaEQ39eG+tI2
5m/F7qgro3SrDbLrYpViTMzvvz1FBo6J7lC2l6SEA84NABncDG/WXv158uoowWmCVAhS+5To1kTh
rv4oymFb2spTSiTxyg6Nft1LBt6qiZrB59vCKKbNpYtVXKgrU6Q30m9+5wILRdhOQCmRP1XtvZ2K
o5FZ9VpXWsZUOfJ7FUD1ECuKJ+Z83tbVNljBiaKP5UeYhXvAFTdVFG7VxPwMnYo6VUUXkCRVohSj
nT4Wl8QiULQq00PREZnaqsUGVfh7otXIRXUSus1oEyc0nuMG/ZufAw42N3yEYxve2lGOSLg/5YoG
38nSwhWmR783fvkNFgrf/5py5UEnSmiwZPigJG8wE3Nz0tdKoKLG6vXLCHvMMxrtw26bg+5G97Kn
s44D8LPx55Mdpm+j1j0nOb5q0hagX0n+5qi/jEl/ljHyPD94ZwjxTrBquLJltzWL8a0tZl+eyg+5
krkoAicJe1xHbcfYfK5UDju6eKFnjJRm1UgnAF6nmhC+uSaJFEmdn7KUOCVp/sqcXtBBV16noD+p
JQhpNz/r3MKF7ewaKZ111gO5y5tN1EcvUVqJ9VdpFh+mkf72iwKtpS6vGbTGxs64uVgVaUtmAx7v
OOX9xic/HpUTXm2tOOIzuteVDnE6zl9cFvuxB0sYkg0axypFvTbv+DaiOZ+E4an0VGFwBXhB8n6t
rptpiElKjJLtFNhHHJTvlijf0mm6/T+6zqy5UWRNw7+ICPblVhJaLMmSV5XrhnCVXexLJju/fh5w
n3afnpkbQiQJkmyUZH7v1uHzBaxmn/mF3OwUtzal3XhFCQfTDXe6TNZO30I4VkiLSqZ7xEt3uNZO
O2EZvoW9Ac8fjTzKbO3q/Lq6Se32ZDrgog8NfHBbTNb5UpXhPQ4OxRuHesrKYEbHXVycjey1NdMN
AapXGTU/og4IfL4Fp5GIKYgl6ja0uVHQT9xPWbCjIv4jcJp7KreXAKN8Vgno0DKh+aQQHTMzf2oi
/S0fbJOFXsS0Fj2V6+HyZDY8GIv4aaEKhCpFGYrH1Z7V2BOh2j+qJvnN6vcZFWhzwDafTOUp2KB7
+WFVJ1kFb0wP4GNETFECCvUnBSBHaoSttKOV+m6u72EZUdZLRoMpgwjJh1ROpVMp96w1b0NObXdq
nS152cWmtOyeNf3gbfMJK5rJzNJ9Ic9FqQAQcAHfTZXfrHtXI1oIMw7c/TAp6CZzLCsJyQoHN7zr
4p5FI84JYPvKukosYotHazfWuXanZCBYAiUCSITDQs2NVOQZ2m4cPXFAHhev5EgG06AZ+aMy1pjG
O2m9W3a/2rChT/hd1lmwcZBwYMRf6TyrGsLGnbwky2BOfxp+uGaMGTcBFrYzjGvhjYfSQZKOyOmn
TR1ZM+GfOkar7Pk+20ljotqaAZU+TOxZ2rxOmax3HTN02fMM6yQFyLh5Il/4vW2yWdnF02dS+oOp
dd7OCf44ZHaux0x7h0fGs6aG7paoZkjOcfamtBiqlgZTe7vXPoPC5UfDDDsPgl9GYrZrSkTuBtsA
0zMwcVYLvpPNsOSKu7ifp2yRcowcOHyB8zvy9N9dDX17ZBAO2uCAEzMG6VSsGk+/eSmm39a2GpWz
mN8unhEYw4Y+1eN877mv+Odhe1iQLDEV625MTpNqP+bVpUrMbpVk/VMRgj5nrnuQlUlJ07mkOmpy
x/2Qg4WJfyiuo5U9JDN04Ck5ZcNBHk017Ne1NPhFeKTAoyq7Ix+j2IhQDGD4zYbJdc/P2jgUnUmg
jsXqbW+EkYnZBMwO1caRQHMqPFFTw8GhMZR+YlUXmXQ/hnwOWhySbhcY+Z8+nupzg9NGSHlbtVgp
G6HHA3Y0wAcMw/ci9Uc8Omcv/KPXBpisJA/NZcFZxW7B8Jg85f1rYMS4C7ms0aLQCFdIrFdDg5fD
UA5r10tYOztWvwJT3SWxqt1Sj9Ea71hWt5RYhpx8KC0+mi3VF7sz71ljP9tqfqtzN/MVacYQLcIf
eIwgYXf1HWomdQ3Rg2FwJh06xA5ROaRI1a7nsqff6YjVdf7H+oy2TgrBkFaa7ggy5Sz9aICFbVXX
fp9Q8uc9pcqgA1zBQgWJO4h73wys4RRyl9wic9epbWsomrpnLcMQUDWwfOnKCloVBSur+kgTgfdL
0e+zkTqzllneQTcPTd60qzEEmKonik+Ok763FPl42pTKqoD0UGdldAiTbp5A628WEpcV1coQu5NB
XtU8B1jRrV/lDD0FPwUVlrWWKsxdm1NNzRKarLwLkQa2TEYeApu7sigpdrYqupPuvkNft4ajUvle
YeGSPgJ72HNiTSuo+MVT24OXccPgjJDuZIRLBdO71SDT9kGQmb6piTeaDfmP1OXPoSXWWUvdZsBR
Q+spazKXqg5JJ3D84IkQCTNYizZWz02vbnPmlKvRQTkdTySWm+rFq0xjZ6qt2OIQeZhE4qzstPAj
ncCWKeThEIZmfeypt6cuBPckHV7tApKp2ryAmvH/LyaoP1Rkg7hO7rKSsjrrVnxqE5volW6LFwMu
EqKIT40DfiokRfvKGBREsfhBZl7uT43Bw7ivf2DR4xfWPP8skcZN3cFKGUmzuHwt7MnYO3oJm9ks
xzuznjEhCZ2G+A04fE4qmddm5Imj3fDNiNtC6U0E2DWFQH5oLLNs6zXPZL52tCJYY7lSwOVE9Vol
ayLbCgyg5p/kJRt4i3TkJ2xk0lqbpjnnKYiTZSa3xuZvG2iNvU/iFAITP3tkPq/S5hsLi7dET0Ql
JrQZ1oBkbLe7WZ4FsTjNT1h9DsewfFApoXBHFauA/4ofpTV237Vkucd7a9W4JWikA3VmluWA9fi2
W5XrJOz2Jgt34oVzIlZbs9gBFht4xGy97lxGhLeglX1XbbN5zPXA75LxZvSoLjune6kDtJ7QgOSu
IIiGIbq5DPFEJ+WPSUoQZZ3wV2XY7cZx27sQDJXCoadjjBKOlM3t6gP/Zv5EY3Lt1FYhfNpFAdO5
xG4UCBNEBZ9Wp0KnEzbSkrBZcCdbAXZr/JBQ/Vdnc2wYboZCP2BUUk5MKyzuObPSPobQelf1P90w
fWA9Q7gFRuGWuE61reKME1CHDt4x3+JsU7e3aoaCAsgQ95oakQl1D6Xv7nswZpsUnyTq/DpS3jxp
un6rSQLX4rQ8g/w5fja5pOOZYDrAXmtVY6bDOgdxLzNW1rU7jH3MNZ4Y6YbH9iExgvHODlSwDZY+
ZgElxwnLYavgBQ8P+alRMnUr3SseF0wM1fG1G7T9VKtUhQf50nQgInbfrPWwqNdD72lMFLOJTx+e
o7p5y2wgMuOP3sVXl9U+i2Ceil03QDViOdAOANCRpzBn30t045eQPBKlJMyacKdNXysfsuzejJBc
ryw4py3cSrP96F0K+lVCCR525XNDUYC8Nw/f38Km+GG8dAHLwwT3Bh+Bzrsyq9ciZzwODtEFeZI8
KGaFe741cstNVbkqoaJstI41nzN74tdV8aka/a+mU5mx2P1eY+zZzabbfZn9grtBeiXup+C9rIx1
Rz7yjRLuqiih/GJluwgLXMiGm1RJ9rlKoLMMjKuoveSurLm3DbEJ+SOvxsqDHggIrgnP8qOm7+8r
1zdgz27cwSRto30fx/LCEzZhFmyszAr5nCwLeCDVdkxmwW7DuoPQNgjyU/WRILJiqZA86aoXrCNB
6TUqrZhXFE6ysGwvhY0yV/lNrb3/qYR70FcVayfzvquB2aah+O04szeLydJI1hDrOv4rmjrtQm+q
L/G8sai+5TBp75YmOxNEGVF5qFKbb1vPETTBsM+hP8LJ1RlLCVZ3FQ8Xf9mNm0owDgeV9py0ccJ9
oN5q7CU2mq4769DYu7ZtbczJu4VxZKJyo6Zd1nnvy4CFTN6jg0hWcijFQQz1c+dU005PjNjvZHY/
QBkDOwadM2Qmdvx4CDZ22xQf4QGsFiSOKRxjLCp9bCqoDvuGrNv7rnIfs4I/aDFlq7zS5H3jNRUZ
3luXh75b4cnSAG/gOnaRwUiRnzJjEw2/+lbDRdwBlk9a7dWwYRZW9c9K4OSCooupUO570rnkIGKb
ajLrNZNWP0A62AGx4pkzB230n4kcN4HdNcQX3qWyHbYYf8NcDO69KTyHNmsVlmXbVK+ida+k1GO0
/k4jf4BJzvDJkIt5lONeNUM+iDalDGOHr9kI/mnyXApxkJbK+GcgPzgJDO0+toxu0xR5uFUykhGE
5v5xLDiaefM6NF2wMrFBXjujunbqkfHZmD7Mwd1Lg5js5I9jc4NOefZbDGhrVadh7qcQYlSM4bE3
qheZQqZouLn0+hkdx9GTMHzCIPKDWOLi0eorxzN/z4oTJuK4k9SebqwD3TnpMK8z8Be/C+2DB+Xn
DqHiizbHjIeVAtpe8gdwzI86Q2yJjqik+LodAhdTmyR79mxwat0howgvkDu7HC+dAXpgmcFbdIWB
wqiyDvrJb3Wo+508j22a7aBlHMYuuBAXgvSFWkSqDVB1HK4ZjuMtL6xPOQ1n02wvzFKxLY6OaUAP
7k4FQlC9Tc2Wu3uenYGjXOwkMpnO1jmVE2MvrOagDeSg58OTMk7auYULpMMD3pbxPpdMcRvP+NRT
o10Vdn1TymaizpXyMODvpqPMFJCepBsdG7A0am7vutk0J42w2CRyx63SNN6mnsq1Z0bcLfFDhjPD
OmSsL+UOW6UDnEke5amqo++vfmY2cWLBYJA4rXyGVvuemumvRkYTd7++6wX/FzMmvJC89a091T9D
gyJkksxy+gQEzSDjSS/dcG1iUUaFAcTW4s/cyW4L8YkR9i5pkhf+/4/OL1lJbxNSL6BMS9G/9tSV
0rOsssLPoR4ea935rLLm5o71EyhEsNYTBZ98h+AsD0cpEbAcMLWZvQOOqpAabJtQsok8cFdtPgmW
/CqosxMYR4zSfmlB765FAU9sRrOKBnk+K7VsQ+zOoRtszB/uRmPcOfyCirDc5Qzcga38MNr4D+Zm
BZVnMexKFVob8vdIfhZOfSNnimp0UV6EudUCnpyM6bgre/vc7HA/Ln7pqQs3ffBbN4ZSp5oVuQzo
Tqs5fkYZIdgF2oejfwJoun40eecBStqm0LBGgHodCxVOrxfdDdakrZI4OlelQmqlkZ9s1GppIfJd
M1qqD23OYnbRr9vC3mn9EOI2VgkiWMSjzoVxWOPnn5p3kkVpiKKTdMcI4bUnGkb43Vgln1EpZtOp
5mAUCt+bVE7TporD9JZF2JyBNvav2hR5Ryob66Eme9y1Ys0fnOI5quTVaAmCwKaajxFv+hyuq0u1
HL23dbZTlkICuHwdjyrBVUZ6wlPvAfo3pn9DBWI1AGIMhDvBnNqJRqn8vro0k6odi7zb9oUSbkTK
pKyq92WhMW+lJhwXMf+9ofDdaDrHOQNQEInCV6vmLnQJbg9VYhdgHGmeUvtepiBX7n5kg/RlVzMF
aMKrojHp74vyIwTQEwlhlF6oxBtl1N/tRlxMtdnnXjb6jcZ8N2tSm3qQgVgow5El6K9NaPyqzGNo
MGqSE+gAh/3x4DiUpoXMvfM+yUh5p/hlCvcVBGU3EAOHpuVosCiNQqYRQ6hfEKxcol69xH0L20M7
VGGWbzXKA3ZuXwfdm6k8TEcrQZDiCNe1kvqtHuJnGJZMR/GhspoOoUZh3xeT8RQYyaPJmLJ1nXaX
ymnnVdpdwJMcsei6LQHIiKb0k4RqJImdSSxXuhiMDTRK9tyQyU4FL6bOqZqj5Y7LaDd22tZpGmYl
FBs9MgtWlZKdzEF+BEn3kdZgFcm00sRjJtqWHw2Sv6D8oUf2RzxYn21X4tevbww1q3aY34OXjRgr
CFbtdvSLkiyAfVVIimfKxSin58hyXhNn2Ku6cRARU1Wl0U/Y7yD3MOHotDwQrdptV6c/mqn4Qq14
YGAN0Xnm1hI8YdX+lyywDUx/mYZJDlt6oKj7YDtU4rKmvE2Bt5HjZO6iRnvxyGEVwnuL2pkRH0cn
pYdIAdGOFIh8OFk5uaelToE7d19UXNzaoLxgeNTBvOqeREctpgkRw5aOfUY4RqBdUD3mCBlW3jSe
itbbxJNFihJdQExOBj4pwKzu1nLlo2Hl77Imq0xRHbz2IaSp3bNnUl42PGQFlvvUNxoTNmvDkAsC
jUcCNFzzJSWgE7kJ9mKWId8Ltd0osFQFqaFDrF9szSEzFN/AhJp7WwX7+ZEHLnCbitRamVGBNh2p
TyCsB2HU95Yc3DVYI8tuQutWijCuWWvXfgGnp3dhPg7NUW9Bg0PgFKn8xsmBqEdqq6te4iAJL1V3
+Nf24OVZprEudQ6U4BkbY63iuTbtWq19zVVKYLgizYr0nYKwu/ZsJiVMFHvUKjMMiJ9UjO2EGo4U
B5j9BvVP4WrbVpqn1nHwQ6lIhkwZszG0cEoKmm1z7iuzOWtl3J4pQEzAer2yhz7Sr2qlGg55bVaP
iamkjyyr59dLQ1mjf8SniMemHeAFGUShtpaWWu/+OkxHZeh8Yg3FZWmCDgAOYZlv3xdJ+jBhHHcH
35rq6pE6jHiELvZUqZh3LE0G8a73wlP3Xx3mXhkBpls+bbT5vhCFdFT6va4cln6QrYeHQRBfP191
2aAt2UcIKoGt+WRLW23XzRqGnYWNy3/asthda5j6XJYeeHeNsF0SCtpW2l/Moftrw9ruwTWL/u5f
7SZzA6x0egCt//TXhI2LhXkCJ9Xvv5szotXuQxhGy0WX9qwciZ6KrCtrkW2li+CakOn5LAKIU2XV
N3fLru2V6ZwBN/nxkLTPngyzoy6oJRZh3/LkaNwHMhDWGfKbZl04w7lXGXyXU0fp1esQst5h2U0y
L9khbDA3XxcOg/5EViFFs/ltZYbrXKp9dV3eyvWqG6iLeV7eqY+JbJwCN6QgQfe+Ffme5bSyXnZj
lKfn3tNfcqHwOVT1Ygitflquo3EmpQwpTsuFrAJSnyi8YLscbRJrPcLpRVWTlQ/LxsqE3KaSnxZW
WVG0bu0Sr4s+r9fLYRjN5QNvGO8lGcyM4nOfPJ4iWFeAWt/XSetxYD1Q7ChS6NumMeILJfZoW/ZD
dgWCn5kDVfWARZ2zKcO4e0yx1NzUuCo8jVLY6wD1zTNzL7kOezt7bai+8buz+ls04WfnZJbzoxis
YpUpbfnTlNUnobLIJWVxc7sk/z1UBbLBxPgoJojsmVv+aQZmFDmYCghHue7UioFjUq/BwIxmJU9U
q6Dk5rjQmHYC/YBoYqY7Hb2ncheBhXwCRByNZhIfmXQeHBj+v+I+eXOLSL6rrAmYvdXemw52u0qT
bNzGVUg0iqeJB8Lk8dXMHIagOXB5aQvTCknlpDD56YR4WA5ooeYwSASVv+wuB2RMcSgJM4XpDpf6
6leFg29DMdssu818gdLRXb8bXBz1/n4Psp5L6NPgaFYvymg9SUfdKoaGC/HcZ7m+Bya4G4TVfX3U
5UBRB+2uqMG0li7L9QdFheffReD9pYDPhiJ9P3UpcZFAoBfSgvJ9K6yESNAqOvMzU/xGGZInTAzi
tdSs5meeKfe6VfUhGPHD5AbRH5Fb7xC8vVtv6y4RyA2y2d7JqKp44qgUpXF09N7dsnjt+P3nOri4
0f3og+6HVWLlElk+6gH+QVM6PRROZb8Ntl6uw7CfHj0tLreenWO3k9fdHex+d0dqc3Ah1rTeGCJV
X2EUJhgmRVehpo/FpOv3RpVjtGDYPdAEWGCbRuKeGwegKCzT+5Sl087Aa+Gcpma2awUuKVkBwJWn
/XhOLaPZGQWsgsIE/G9NLT9r7ajvcLYJz5qn2zt+KM4pTREClAy4/MruCkgnuwpp/96wkuiB2QhT
Os2xf4fZHb4S9kfDOnxVN+H4uHSNrUmhKvOfrkNX/6urgcz5USXje9c1FqNvmz7BnkpOZJ/t+gBv
U9yWKWcsbRQ8d52o+sjviQvdVFIF9Qv6h1yvSVZOgsnX46l/WDbEyzprAzuJ7bKrzf20DiVuaFTW
rmJoI7g7oZaNq0940GMxfJ0XJRSVXT2Qd4DgHxNpfhhVUemH639tKg/bG3RKrAbdfUmKChzLHjEw
uoQHA1fhDaSdwV/a+tINHpjdw9HHcRNMiH5Lm9Mbm37EnmnZ66Mgv8eibL/sLRdCn+btE9LzoDNz
jWVjmVZAcDO/oe82+JwSKNfWD+3f/cA/NjrWdpelqfLcAks3uS8lEepDljUbVe9hV1BAabZKYvK/
Iw4y8lEjosdUppRall5fHB4LEAHmRmqT6fprvxYSAz7quF89l12M8yk1zZvvSywHSitsLjaQOp7T
LjYwfX3RglHdL4X7Qsn4ENyY/09jaNnqXtEo8S8nLh2XzXIAHSpw8HzyNFXQx1PPPoTzAlRE0rjv
qP9cwlxAa8E18CdVwxqQxyqveoVRhTWhxylbAEfDKT4LvfQe4hDhjSeopy/tueM9YfehPnnzdFcI
ZDFK1NK/KI9lhSuUNZI2HYyF8Jf2NmJF1LfVDRTHwZxoIF41AbrMLSJntahXjrXD3bRaXjYjyaXF
0GFlbinHpUkmKUeX/a+XS+v38c5DuJblyp9/tS+7/2qzdFc75CL1e5caKrlX4zHSx782qlo/xC3f
dTLhi+eRY/3QEsQHapVWPwHtPiyzst8Vp3htNK05mLZh7lwtiXwvN3D9wAP+1Sw14DMUHoXuMp6G
Gr5MMotvJF4SasyACStD8WtjPLq4bAVjYmxghTP+FcP9KET+OVaYera1/iO0ahUGaemyYu+Vu/62
17UOW1EV6H6l9ka4D/KCpXWDtMvV8/fK097IJ1ceMcwuj4WOzWDsTBAShnYr8iq7dSog2qhk2lZB
wvXTDtZcIPfbWyfD6k4TMtuqCMQOZRvmr+44HihGFu9ab5SonoLgmEdd8hiY4Z/l7Sbd5T8ohvLi
lHl3H4SgDMN8wvw5YFCCaSVwAws7NHfYSf5KsCQ9LxujGNqzMFvotZaLxYHCKl1AkDwbemwOq6UP
Ws75JTRtNHDm8a/dvy+xdM+r6pbnWbn/vnRmQAs2la7xW4E0YBimA74t3v2yV6QI0JwO2/tlN5Gw
WKCnHnq3vncABJtDTQUEdpgar0uhyNvYgasmhSnenAncOh6y+r3M8hs0j/43Ec3nlvnoZ93ZSLKK
kAT7clqVLjKBlcJCfi5HeyH6lnyAIeOG5iy3z9GJN+iUZ3O50hE4zOlatYqJlt4tu98H0kzJyUGG
Z9lR7r7Er0pHjLiBIfXJtSPhbesKim8/2PUhMtq7ZW/ZLF2sud+yK2Z1kdmH1Msa5yEeVOVQuOi6
clTqrNI7TBR0xFebeD689JFKoK6zjJqotCz68Fj9zZJeufs6RdeytdRD6/LVmf/TvUayhCUt5wHB
EBf5+z2+zu+DXHJn8R41lILjUDX9dt3Aw34M07x4DOYlR6xKuDp/t7l122xSSmBQd7CEQ7miX6Xq
uiehJ/KEluXGmth6VpFV4TdmX6vawVI2gU/ucCOeloMWrvYbeCDVXq3gCTadUe0KB75r1hjhSxyU
jl91mCPoyYCOCnkn4TkdUrcht5+nDJaNV4bK5xZ8LfgsOqakhmys55xr+RBk09NgGdGmSjIERDAF
nqhm+gPXuhqWYT1NMqBw6uisMBHZsTbH1N0wm2S1HHUMkM6xcYIT8DwGo3Gc3Ve1Le8dGGtA6DL+
JZz8ThaJ9SqNykFTEWIHMuXxrVIoIMwdnP8+Eyy1pqjuRr/gi3ydaTNiraux1q9gS1TcHZE99xkK
JQw844ckCPCN0poSiCRzdv1o68eEZwR0mLwF0U7KE+Nbsxtz1bk3+fv4TpoaD2VG/F2sKs7zMFsW
4ce7EsJ0d3UbTOMqnzMYWmfUzkCdGYVLXLfmpgIG/7maN1/9GmmWZFsof52xHGnGkYTk3gyIIETc
Dsbtw0hsH22jjZ4qG8+KGKM3f9ldNnQwHbt9ZGY/q4AwHvrusLTRQTMpB1IB6Q+B15ok03bh0S4y
ee6jPvfTPGte9Tj5vfyrNeNPbPXRR8K9SjF9JOhiPsfFquhozudkDjUFmZj162TM8EEffJrF1zmF
l2kr3c3/OkfY8FLSrDgiqfKOWjN6RyBP8K1eB5AQSRFuU54NkjRsDhXLoX+/ZBJsbJQ23maDyFtC
Ckx0fKTqrmq+PS7P5KiPISYMK0t12RZzw/emyWICgGG9Pk8Iaf12IHG9jgfjVBZ66sdWotwQyV96
7sIPK+6uZt0bN3QLBbB4/b+6Bnl7WaauZjRcKy/+q+u/rmpOKhnrpUgpI77rsjBe1EBWz2H3j524
e9c6W/86onn/OPLvcyqv6ne1DCChTKIjWbxWB56xKP4BRFXTX16mGoYA8bypvASHSfei4tt1lOm8
XlteFnjQKmSq/nfrso8zvLybDErW3qjcFVZ4RDJi7jKg4jtQeeVuaUf4TvF0adTywcUXee4N6OcV
q6VXa2uttV861Evr8nLZCNcCK3PaZFXhnPFX/+XIqIU/W09Gx5Fx/hry09hnA4U5LRfFNSi04rq8
Yhb62gCm3n23D0Go7V0D4H459b/7wjb9q2+Dd+8Kj4MW22E3PC8bC6NP7qPc9B2R413StGi/l5ff
feoRuOPffZbDtmph1tIRLBNDMwyfFczfj0XRqNSn55e6AuNrebVs6pBnF/SkaPXd1unuKM7f+6k9
pdskx8dsORmJI05N/7oO5UpAmrq2Ga5cMLJ/XIOJk7MuxkGFX1Oh1cKur/PiK0YGxTVUo+IqstFB
Ix4YG2/U838e2DcdBn7frZVhOBuQVmOznLhssFYurvVezj2XhrqHH2Yz5dih08hJmrlNwI1nwhDE
atlFylTuagOnpWVXN5GMKmg1T8tubMcbHpD6c+Xp+jXNzeeluY/xbm1MMuSSsRhvtQbUyxLCOSxH
FUu9kKQ5PRCUbT7VxfR1aS8z22OftBV+SpwE4jH6+AqxHp0/lpbhJlhainHfk6t00wOSSf73pzXn
T8s0LNqCJA2370+7XDLl0+Y1Bs0Clf5ucULPeVxsmzKEFz2bpX+5o89+6t+7oo5QonlQaJajy4Fp
yBjZl/1MLd4yLSv2y96YiyNDJRKfTPO9hLkussA4vuLtNmxq6tn+UDsjVKYoXwcYFdyXTIWITgos
4AeJfdbS++tEx4jgTgt3zvWIr5ZSx1f4ZiFLi/4hJf/ihIH8sVUG96bqvP3oDaiOPO8quvSlnpsL
D52NTIHTmzZ1b0NjJGsK8fFpOdrYCZkYY/oaarCnG5OInaFX3JtENLYtZDJsl7N0vacc2SbJvadk
3uuUnJa3dJVOPeH0CgI4v1WQJAC5slB2y+6Yjm8TubN4WNXVcx0G/vKWXgM2pk0kX7ddpr+aqMbS
2D03mQHioaqIiwmyOpOU7Zx7YYG9JJodwAs1n8YxM7Eb+vvwoMBh+D5lmqaRQRSLfYtHq2GhOom6
pzBquyeCligdZpBDg5BdLG8IkOnH9+8eWhu89ImRnZf+pJ7UO6NDaLnsyvmCM4o7X2s5p5e5tcZT
xNt5hrVr2lFehgK9PRMAqPZS4deqYpLZGnb4ET20UVd+kOGUwxMM56wBE7Xt1LgI/fvkxbLrX56h
FB9poEN/scUPQ7eE3+BMeKIaaZ+rSRNkIHnOz0QRm6WrcMH59F51H6eMbLhRjXmSWLJ/nCqvWy3v
ZyNSzDpbvAcVVEVFDEzGlNQ61ogq/TK23RvEgfPStUn0t85V0SDqtsaHoqKzfIcy6MXaYR31n++Q
sob6+g5lzpxq+Q4S1dBLXIhf0He7bSBSc5up6bSHHJBvdIw9XpbdTqbFRo9U/cVs6r+OTl5o/GNX
TXWxBzTKt6idwUkMJXlVyUnfqKMq7yHD9wehpfUe22R8RJU42zj45v0Yx+4GBdr849bHOlOmz0Yw
TGBCniAo5+zJC+R9TT2zbDFc6I3ivc9FtMMvK8f+LuurE5U5IqPmV//abTF5JmbYbNasA+gtRD+i
jiAGOmhy+z7TDD8YlPgEbOSuM+qu/tIuXB0uEELn4mRYpV82PZERYcsZhhcT/OIN7tcF+oPhmKRq
aXO8nuOoJ9OECzrviSSExVPK8etgJyPNl7LDkWA+sHRZjnqdXh4BEHDRTwCocALbZjK0zib1zbM9
b5bdKOvt40S45LK3tC89tBz8CNDHwZm6SJC+z+f2JRlHkZVvI1Jv1osBO0rXlwqj/6c4hDBZa/As
FiN0Z6pfbM9Nn4DTo6/2KnPWrabXP3HbQG3efeA2zjMM+stDWJnBPsQ6aOdGWfGU9oAcjaJ2H0av
rjGAbt9VXJs22Dhq91inkoDWZvF2EEr9KlXtJZRpj6UOQVlj4d2shAyVRHPSU1uJngwQY8S1fwyv
rDEQYxfhA7Ly/mTojf1gzRtTh7dolQ9jEtuzo1h7hoJ5RP8H11KaqTzoE9OK7/5tXcdbtWHJtrQt
p3URLPwxbvPdsrscUGP5iW29dffdzYFJ5dRlfkG8aT9kIqgvbqesvzvgLMPULBl/f1+mNhyxayZE
fctJy4G2jYdNmkUBkgsutLRpTTEQdh3nh2W3KwN7W8QVbAiVbBwvtG4uS7pj70ECWHbrcYx8nGrU
/bLrpOVLA9x1RUwVPKFQ39ZNa92qMUTA5j1qQ2KegS6w4A/VP9Cw1F0iK5Y0S9uyieOiPqG5QrZM
X3UqjW0wyerQdMUbXGCk516gbzTVTR77sbCupv6rpbaAcIa4igM2Zkhe54OlLNNH1YzVjQo65C9t
XweC6s0Yde247GGlaF294tfSfWmJLU09MGn953WSrFRhRTSKL52uQ0ja1G8hGqqva7C4gK4tpjfE
L+5aeiDTCdC/Ng9AMX6vT997QfC1t4xVAy4X38e6/9r7+7xlkPu753IemFP/pPdg1fMA+HfPr/eb
j82GO//Hed4Qwn4M+0PYj+kZZWN6ttLgsc3Hbo8dS3r+bl9efbWJAcCsh9lA9+/mQjLSr5b9eup+
ZyHEfPIZzkFulefl1bKpxYinip61BIj950CgqfHwj33TifelGuZ3SU8O5ddlvq/Q1cr4P+yd2W7c
yJqtX6Xg68Pq4BQkD7o20JnMUUpJlmVZ1g0hyzLnmcHp6c9Huqrsqr2xu/v+AAaRs6lMMhjx/2t9
a6cnC7tv+fx1s34Wk4J+8+6X//jHf76O/zd8K+/KbArL4hfcinclPK32t3dSf/dL9f3h09ff3jmo
Gz3pWa5hCoGJ1NYlz7++3MdFyKv1/1OILgqSsfJeRWLY8nkMRvwKy9Kr95u6Ex9tdN0fJwxo3F4X
a9TFvPHWkClOcaQXn4Nlyhwt0+h8mVBjM3vwKP2d03WuXRh9zwUGee36knXj5rW7LRr0vvVGiweP
iQohAdk+TFLrpplt8/smn/Ubi6H1TG+Y7xpaknWDKr86aHqoNj9etz5Bz40AzTIGmVzFFEXt4lgX
7nCxi3y8rLfMP28tr4CcUjCNQ3casTS5BIZ+6mJVvq9ipLSBNf10zyvEyY68af/vv3nb+/s371im
lJbr2abrGKbr/vWbj+0JHV8YO18bYlwv0sjLm0GJ7IZ0i+U27u2W/sbySL2zJ5LJkG2MoEOWze8P
J40HNrBug4tGc9PPLWEDvBnb917sNCAUeGwMpI2cVPQRrr4/7leqea2zRpE+Ez3WyPVvY7rhj8J4
zNJOfTQxTd2naLnXR13VJRc9wGK43s10miqjqQHPX95j4z3YhVnbYN5X9iNai2w7O0V2tT5blOlP
nz9WP32+ZorToBqMloFO6mkQdMA62v5C9fnff9Ge+U9ftNQFx7ljuTqWL8v66xet3MJlwhoWb1RE
BngxfH/rNxzmHl+qDcoCYx+0vPU7/vH0UIJFbYvi/P11UatwCsMRPUfW3FxT1sEPm3LA5XJShGYu
D/buoh9ebwaBtdx0jN9fVdnyra+Zd9Vh5Z1gVpm73u3ml67bTC318JmAmL3IDXVSueU+2IF+tz6f
s8qhYm5UODkDedOAN962vTu/BG36MFJjfmAM+NsHZsgP7oVnIjTcjhnc0tke73rHia7VUF3We0AC
p7vfH+/vyHmGwNdXRbDpTciPyFxMP7B+vIS3dlbx/a2GZjX+zPzkWCaoPCLQISDs4/FeBPXDNOo6
AW89tSS3W/6WUHtynN2kbPFZQP8/IhaS3+/KKb4p8LB+MF1CguLSzglM5d3/6lOXtzcmLIT10PiP
vwx/7TocvpbV1MRh1P3t7j8eypx//7m858/X/PUd/7jEr03ZIhL4t686vJU3L/lb+/cX/eWT+d9/
3zv/pXv5y51d0cXd9F69NdP9W6uy7o9hfHnl//TJX97WT3mYqrff3r3Az6LMSjhr/Nq9+/2pZdjX
8aP8dBIt/8Hvzy5/wW/v/qtJX4r2pf3n97y9tN1v7zTX+1VatkWckmd5C+7OfvfL8LY+5Vm/Sl16
UhqWY9suAI53vxTwz6Lf3pnyV6qMOqehZ5q2h9fs3S8tVp3lKfNXLBm82uVhFE+G++6PP//3q9j3
3+1fX9UM3fjrdc3WdT5OmPhsWGzQ05V/O+nruDasChMNgH0XdkFuodXNW6an9mPG5fekjDjcDdJ6
Nee9024lrtiT9JrPzliLnYK5cwzl9MGV+efWyyJfzm6z5NGaBBOEHz1Ae+SExDSj1bgzzFieI5ZP
FNCUQPiSwKL0k4AMzV45n8KJqGlPSzDCQmAMaeKivyQR1ZkvfuRSEsDug0pTn+w9aVpUXaHdVan+
xR23QSLaawEdcBvlaOw7B1JPrpsEppTOt7Q35YcWMfNg0KpGlHab2cExa7vAZ56PZtabsA+Mwj4A
kN7ws4xbKaTYOVNEfoJnnDKxa9L8GTckPJlqloSUuZOvapCG/QzNxi1ndFEA2tN2Fn77PsLxgvsW
1aRwcvw6ZeodWZ5PcZqguEziu9lGLj54NBHocNza5a2nu1SCEpXsPJHrqK4XLGIejNtQlW+F7bwF
9DjAGaDgZxaB/qYorob5aprRDkZlQfxEhk7/Ru9BxpWK4i0rekgDl7bHbYoT4uAk0+OQGx+oapt+
kUefPIxtu5GSyH7K8UzTmmj28/AtyMbbrgnuMnrEPpoPcbB6YNOkN8gt69ZjqmKS4gaEqbXwblHu
t1u0bMzRcT/0lv4pKNOYCoJotgR97IMw3mMHg5Jv93tkV+Xe8npxKAf7YgNOdOvwkHjuuS/Nel9F
GSJb2P00hsbwoKduvgHvg99liqZtaHsPlV3Ym7ppmkM8lCRnVgnI0eK5RJkCie3ktNVzQ94Bck5v
vgk0h3pWJ/A0e018mrz2hjS3s8fUaStllPmzKJ5rRIV1FX5sk4NTINIJi9cEK72KxnsuNwUcaExc
Of1Fe3yO3JI2ngRomhNsmgsdEnp4whGmHzvpPglqNayA+3TXefpXrY4/eu0u8CpEa255djLwu6bu
vCAi+YwiDyGI4tet7fLFWWT54UCRInCxNsQk2B3z0ADPSpqEnCkrEe6XVuDFDWqOEKgV/YDa+iyq
+G02GkodJVBMs7KQ4KOPxbqVZZWfUEnFEqsREpaHLz39RQB1dxr5eTTXp6fENI7A7Q4T7geKXeRe
tCE0sJzJPlSjORIkQduvfZxZWJuQ0xXt1yDCjpMCw+ALNd63g/sB35u5eyRYr9oX7PVG0UjdCNaR
o5KEApmQIQDmYc/UnBrLVppc9RZWMDMB0BpEr5AZmFdZLuMHPrTaMJ+txAb5GAzWtvTkXsdi4+hE
4jU2gnaI/5uhuC/l0B/k3MtDr+LHSCV0xBGkjZzQkZE9VgItJ3WAiIUoUcSsC0CxkCdVDrCD7ssh
veixe59wxnV0P+3YuAkaBzY+1+FtgRxqM/YK4fTQHPBh+JqrnfrMeU8UAIznAQ2gSo6jVavN2NKe
mhu60SJ/NXpg5lOeUwDo3N2UxQ+hhgcxNIZL6CXlhoRCw89rDzdqnyrk6MM3zZzHjZbVn21F12+G
qKxBsXIJAWmzKLqxmuYUfK7lOBCkGMmzlaitybT7GGPL2+id/S2gporqmFzP8N6tcCOkQQ0vyjjj
ZP2Ka8bdY2WzdjEy2NDu8m0ZWtFOhKjhPdGf8iA7G0VDSpsXPqUL+ZtrAIc5PuZN2aNLQfDyeSim
e4g5YjkpB1TrBQyTwCScmEz5HGEOSv50a/bjhbA+ipy0sbYGGPyjQz4ZTBegu7KHXEHuwLjJ4/F5
mDQCLO0FIeV8wZbf2M1X2ishcpp0MzsV0IEWZXwTEQ3KrzZ6c7bPVXJrpjWQlBTGoAzbxs+DZHHr
Y+nC83oihOQccaoww0Qb0Cw1sW6G7cToc0wzGtjZ13Kk400k4aYMsSnGGP7nTAjfS5HTAe3pESX3
O41i0pUawnsDYgEsMiqKSWBgL/f7SrvQSaX+S1t5GxM+EVa6BLNeMSGVbXYYbY6Mcrxe8CeRGxq7
WWC7cLOGCpIJfYhG7E4nRoQDGpeSHpVAPAmf2Xd1/hiwauRiBtApauOdCXJkO/ZS0uRIDL/EoTOR
M7Y3ckN7GWlCHMei5BIrXLGDMXTbj9XnOAZQ6g3dzViXRGa045OmMnEa1ZPWYbnMXFHifdG2AAVm
MkTJ4rV1bA7wTRp8zIROTwzK2ObxZw0HOyBqHNUAtopN2YzpIWGCjIluxEFi2o/QJR9riYW07hvN
T+w89HWbgmMSYMWKJ/ztqbrJpIGMLqOcNkAK3Bhh+kLQ8UfIr/MjErbW8lxfkaeMO3jXQwoswkQd
YY5b+46WIccMqRMK1clY3xb9jIHGO4dmW/tW4VxkSbSTkvE5cM1jU7BJq/g4ILX2R9177GX0MUaA
HxKoFkuPrpoJxbjqr5GmsKsq5JedbaJzFydYxLCLaSjDhxTwv0KH5wrUg7x6rF0uLzIgYa6aeWE1
a862T6FFBMa5SCfwHCjxO/ZRYyDBBB5rxxgRXK91DUm4ZH2nwfR+yuVzWGPHbcbhNMe6d2WHA04p
nAgNkpmg4UQuRXbQKxVdgkRexxNEyxaFaSfKIwsMHDZx/TIBS0yMqyJw9HBTWd88s+LIn/Z0StuP
EerIKiwZc8eQ9olX+ir2hK+06NaY++yiX7VFyMlnj+YlwC+ux0qeXGZNkEtrP1beUczBm9d9yhMb
Iu7iHwLDeYw6DHhjlp9Q9Qc7zZnu7FvFmg83XP0sBZxNjVh4faA25zCY+ZTp5k0HbxAHLigeDrgh
UABlPesLQqcUtLN66rWypRFSHaTKpD8/OaJ7nkorvxaBe1cye7vK8oncReKyr+zUe6aqU+1rw2EG
NKQPYIE8AC1ctYlbrU8uFZpzwhfosHbcOfCefTNvn2ZWyofIqi4O9UFe+UDKw7JUfDPqFEUe6JGy
b0/BkL1YaQ4jvOJKWmDDZDxisGpx6x8dMZ9cy3tvGN6Iw5CZIOX8T1OMLdchkBGLBhF2om5hIohx
ZKIDKC7sjFPSaBweSkcDFrkp7QY9JD9zPAE8hTrURS4O/uDkwlzalvPMnAmG84lZoIJBcRpNfvUU
jZ+vmzSW+pz2ah+r64pmhN/Z2I+bCAB2GHhH5XneNjerHnZf9JIBztimJWK92b3hugS3oaQYHZId
zhHJAZoVAW1IPE3qoR97b0scvUB2sQNj5uz7IikBSBlPtlNXuwIIqeu24/c5V4pJasJIfXIT1Ihj
cAabUUFF3+h2po65S94yyUSnQXIJBCMBZjpiZtGAj9B1SzFfMmNfqBTQd7UjR+OWwIKQK9jELtWC
1lF17ILmPorNELkyVfoEjCxEhE1DlIbSzU/olaaTnmBxTQqU3cLEFaMjgced51Dq8fpj1tkHaAJw
wfkxsatL0vTMMDtJS+zS+Slj7oKmPgE4ODb9xZmdZ1r+XxQIax//0BeYEjujD9qNnhAbMZIwiSWc
soVC4zOx5CDMr/+mt6EDnIoQG4cCFQZ5R+6sGu4fymqmm0w1AwvcWDnQF/42mNXLRAA4IpFLbtDe
jIlr20TKfKpBrai0s3wr6c5VFrcMbu6eKaJ7rksPuDqs6KTat0PlnAydhmevlPCHiFxZMpUIDCeu
2nTKs92OD2lfUaqq0ITY1BlQV7kIHtva2zaCSAxSqu/bkuHdhnIyOz1ZEh0cZa9jCp4byUuM6aFg
srJcDeHueHhWPWczSpIiipPz1XXCnS2Uvum1gvOkgTM6iJPM+qsy/4otUNvYfQUNw3WvWLmKh2k4
2WQPYztv9nHZvjJXemamV6CvZ9Fjqd3at06Fs2sm1e66sfelEer48RdXpiwJDCWAfmPIetfLvtxz
WAc5UDzBssV34gnQvjglupIXnFkSIkbwOsuh3E9cc5RTmLsCrcO2bVHvuxopURlozX0a9c7ehRu0
JXmQyVfW3dLc2thzT/3dBmuWltpVyglIcKRxGynEKGGC+5SmOM7d5Dlv0XAkWnUxZ1Sy+SI9ogS6
ICWGK+QS3ns1JRct8tRppFUMiX74LBSwW7OZj01lfsvM7ENfM5RK+vhRxhLRg8uTlN4uS8Vt2ILw
XKytQXtdyIplTGO6u8GQp35qrkm4OGmpiA9ubT6GDpqUWg3lQWYZAXrDx5lV2Mbpr6Rx24fMJUBE
nVF/ym3YkEM7dbMf2tqrWR5Ex1S2aHtildMcEjcH8t4KAr/RWgBG2pcEEt+GWgAA25IrnG0yJ2Gx
A4XbiaK9IcKzhXchImkpOrtZCYATDMeGSS3Xc51SYMREbJuGqe+2NVDVIgVAkOM/5HL6DdzsTdQ6
aOEi71Di30Az532OLeOTLoKOLrZ2LwrIukl1JLvWgubxkSoo19E4GPYhS/ZiYm1S31sVq3lv7sk3
kHDwwmraGKJ60VMDNgzYwL1smWUlc+EDT7JA/aYPHhQ9b0k2wEb4oHkR1MFmgq+HgkA8JIm5aUfM
2rVqyn2kR4S1xOkG6pWCAlk/4r0kcWfqql0YA81r7Y9VkvCzG0+ejW01ShClLNMoiKZ2RCF2GJLY
1wlV2mOd9ftMnlMSZ33sjySuwKoxU8JG+vJz12rBtqRHtjeG5yGO0HQzFMSF6x6SyPjgEpeUYaF5
sPJDL4x4F0tpMkW4E61LdPICJke/AiE73XlhG23L5BVt7KfEre1r+hcX0AXuhuvlqH/ztOY5VMGZ
Iu4eLUp9cKm8bIx22Bk5QJlAV9eeLaetBsNJRoPFNSTVN8rA6zNDKKEEEZzC9q5In4duAts9tNV2
HpIbRwyY0L8Zg+f55TDDalJgiO20B7kD0HvU8ApLq8B5tQAUO2dfyFHf5cCCoNzdOBIbAqgSSrxj
c04Nk3gEHRmPci/0enas3rRdrtHhsF2AC0ETHElu2eYdq0q3FixPJ4XMGj9EmXXUVnH3RYoaVRsV
e3LvH4yhdk6uOX/KnT2gfJQ5CYNLGehL4q9x7JjxyIR6aI/FlBgCF46VC91ymZeEAesmE6ysbmvW
oXMnOt2jeKx67yMqUazA3aNE77A3pfE6lFAdSU2uJgsuI/QIuNddRKMbn6ARXvIqf+gFQ1TsUbXo
AcOEefJhjGqYLxFlmS0Wjw+IYM+sxaZLV1Ma6ioY05EQBraa+Ck1RHuvR/iMk2J4me3D0CbVyTHN
J7DJ2wvoiQ+4xx5m0zX5RRnAYqvagkEuz63it/5+c72f5F9T5ZYnDT3ysYbXWTUdl51lo0v3IDnn
EPtwLwuN8lzrRXdwreDOEKSz5I44BVHhnY1s1vaBErd9LBxOEnVqcxACwRLSY09uPHM0cXPIoAdS
eztEOskGtGDJFmEx6TaWt89CEPcRTtr30QBAtx6+FSQ9n3CPNLvQiO5ax3hUbRP6ldsXR5Plnd5j
WesYkV8H7U5GtvpCvOepzjy56Vu7QGPhya1QAF7zbABIBHWOPRsZmOqM7zNsXoG8naQ2U7CwFSMa
sbd804TpIDbY6EYKUYiVYuSl0077IBzQY0IMd2bgXLRBMoecUuXHYXVaeu9ICWKWdCDK2m66D7SS
XNYWJGXW3Wt2/cpQRN6VKS+Wm5/REzxLCC0InAe/1MQWMcGN4Vw1sQUCAdjxHCM4LaMAjgiHduVC
i/aMGe/BcwzzlD+ihw+WwRWZXOM+81zD75zqM5cHmsjduU4SsE3JPB9c274OKhJNQA1ahwbEMvA7
9ybt5GevMp4qL7+HQNRSDepfFf4J7DxXcZmLrYWm8pDUIWpXtE8c9AwrcwXCHTQLB624Qzt50Sds
Yk7p6NRnaSAXKOmrGi3/JMyjjWxiaZUnGOJsLT2U3ZKp5vRPuRltHTMIN0Oep+eBQMgsTrBUm/um
iLapY0cZ6rY5OIRZekU54cYyjWvQ7fXe7glFoqnZbUYVKV/QVjkbf27Mgrxlc3nJ+pgdBe1WM8di
686ENQ+kW+wMl8DQPDPOcg5vWw6lw3ovqPOPgNi+xD1VE4KrWn+G67FZTw7y1QlwFq7BIEOAA27o
cxmT1NWdBQ3Tc+EBGssG1web92Rmgv2bvZyL3vJkn82T31qSkWrZLW2cl4hr1n6zo88UQnisW4Og
nCEi24e0hbBPn0trft8kTPld263O6wb0S8mX8ud9nR9KJDJCx8D5vG4mbPgQJpb7iQGnrzZPcF2v
OjPx9nXoN0u4VuJhoCQxU4JsDJpL2BqQ2+Pl/GO1SRAs2bfLHROJjWn0zdFa/vb1I/UQ2cj3T1/+
b5Pm3Ikgq1xd1fwnmVbkh/Uvth0FwGv9Htb7ReQ1e8eY7m1TfUEABDqV8slAv+1gq+YAnCHOudaO
w3mcLaZTrMfQPbETLMbC4Wx53WmIAfdpS+DXuqfrKLLeLRtz3rrLuqlZ/up11xsze6q5WnGJIdbN
M8Dlyd460m/pjkVQ7kAgjLtIDUwbDfW+awNrP6LEpj6aIyUjc4gBF75TscfKe0+nojj3xN1HVUk6
B6U6xjXPq45RMlOWIlVsykftYMqWVmuckAkdB9aV3gB06cdowKSbDmcRdiTTNA7uPGyAKRd6rHnr
/zOHhNfY2awzcKTd2dGc9oxgFOR6axylZkmxpbg4VcdlhrGOv2lkdESrtTfdtP6EIPosYE+Uw6L6
HCRs1lvrZj3iBJlgsxjz3bQmjRmwpANXZMfvp8p6viwbrNoMmJUDrQKY01lVLlTmZBnsPd6Mc6Z1
fLr3iiPfDAhuKuQmUSYTvZhkr/JUTTVEl8p+y0NlnPPMvnGpFOwFoM/zujGdptzZHae842T92axq
TCAESZDu4zXUjYI2pN7NaLNEILZM1VlclVsFGDUdk/gKQ2nl6x2rnvVkXDfVcjyvtyJST44dhFat
WdIBbY8wwbAmdXndYDcoz69KKq6yuirNc1iN5lnJj6LA5bb+DoRkF7//IlRzXEN71XqbpaDEAzJ4
0zVLvfm6RQq4scOkOYRi/jgatuPbcX47aS7BoMumhjSsNGNCJx09AlYxL6M7/f6c3mgHO5HuyYF7
c53B24cfJXZuxYIppyJxLV0qXRngs/UFxTC2V4bsNutzej5ctzL4Nlho4sxaO1jNMB1ESgvcGMKe
rKq86Q8mJ9qmqYr8prfMI6x08kqohup9A0ROC+zoUtvUIOxRebsB/fz1WFZYp/sP1Bao4DZMkoxl
p0VDj6vSSMjKmWhcopFlqdZzV7NmEoEVl0dTgSG0yM4ojuRPX5SXUb5AL38Jpm+l0qNrabTUkCi4
beZoSk+ECRxd+FL7pGP1PAwTASYc4vqFIdO49I1C9g00hpiG7DpK6xm/swYIuM/g90SQjV3tcx0u
6RkJVc4yv3IBoZYbRd6vX432e+Fh99LH/LkiNcu3RfakiJvY2RUHgz64r3GT3xE0RNWh7RPsxcyx
xXXsVtBzZXyt20Z1pUj63ACEtn2ptwnLkyhc8rqaeAtzJL/6sXFGNAcmKWl+ERDe5sh95HrvKdzC
luxJDcImN+HQnDvmICEhYzGXOrcrffQoxtmFvMlUiFtWYhC4bsijEFl+Zc5u9n1DmgxFIJvJmXLe
xgk0AdLGXeyVxHVMoXHWLVM/r7fq5e5668cTUVsZZ/wjxjalY7pdnxCRxeyvsklU/vMD1k9ZX2zp
8WNLfX1fC02ee8uQZ/iQbbFZb3qOrh3havqZhqUBIOD66I9NM5TO9zcVDXx7RAbpVu9Npmijcy66
jmDTebmSUCc/h4Fwz6Mw0v2QiyPuVz9jRjgtAUUDSI0NsLwvFFcsPkCHuTkcvAFSVgXMf/RgDnEp
4HdheAxNUue4cJ4qRlU0ZN0516yMovwgtw5BWVf6RHZiMiBez5lMgnY6WQbjWqel5d5mFMD+pb/a
oIN72X6KO6JuMgpssnvCNcPp5XZ7VbYPccoaN3Vx0KfQBck1RnhiHim3qpsiiL5miEM3UJ+jrTlU
tN6andECWl1qmGczzZ714ZJMg2+nVNJ62bg+seGvo6jrnclXljXtq+fQ83a7nTeaD4n3ZE0UxmMI
mdvOmj5yyV4QZx1ZGgOVrrL54GDHAxmWUDnpWGdDIAUodKij+CESxPlRzLC3LI92Y4k3sk32gWlQ
eTSJ/laMeDbg0bbFWNnZlNuK5M5to3OABpgOW/TQ589x3ruMa7fmpC1Y9fy2NGAgVDk8K4ISO4eI
KSsjXBsgll4Q/+PVTBbmaGGMZEB+i+oGsepGbyRnfdCfXSPrrpay7DLrB2z0jQxDml/OUdbJnTlZ
tm84XErnrPvClWHYu8Ztpo1n+vh3uFUOQxI91RM9Ni97IHVxObA4Y+SmGYqHxgmWVE+Cn+aSI4CR
8uB5oyTaeCS2N0huZz6MoDoqSg3fURcfQCRSMc7QwYHDtK4cBkXy6Wx8Rpu5mm5yOMXH7KHt4sbv
TZKsGQA5g3EhssDdGjWQfDGLSx0EnzudMmVc78o6P41kVlZ5/FLRCXBy4BsFSIOSbg6+U4PgTvok
0ssgD/idwpfWBcWN1L0N0JBTNHpfe6e4gUpAS6GPXxBu7Ea1U5XZc0V7H7huiu0UKnFJDFRFprGG
1kiDg5FH5XZQPtUIX7n9QafkVyYExXjVzraMawqBJUtVcYHkcECNdO5NIBiQUymfW8Z4k33TjP4Y
t/yqdgPHY74A//XTAYeGET42Uv+gy+vAsb9iUE9z0mOo/30YhwVTq0jlIMvoatLk6NuYrjdzb6JX
XTbrrXWjzNDA0M1YmkfJM1YAgiwc5pOpNUdA4/JPhk30bCKzgkp/FNFZjzb5MgTQc6g5xxURd21C
RDLcHmZvBLs3Z1Fw2svGG5bJGffb1pn9uGTWPRh4k9MRDntChVENVs0ajpF3CFPzc8TcA5vpZLAU
og+3rDOpVfBjdlRLz82yMaKBslQ1JZydbbOLQ+dGaXAkTTJsVYgvTfdYx8aycCkoMC1cN4g+37f5
3OwrLKzZJl4mcxNWsHnbjl/kLJJtlrOIcZYVR98Thx440yGqgkVOAKoXayUTn+XJ8TZp8WdSccX4
vWzGdYaWi75bqC8Kdh/IQSMmAyzhXCkibIe1BXjVKTiHV9OdJgkssGnQwWfD4VHMOdSY1Nv2kQ2Z
35tJ9BtGUdDRlQNCOzY5S56zeDaX+XY3ax/cgr+EHEIueeuLGjJkjpEsthEmXwJ+nfrMYo0g3/Xm
mFTBCVSanmb4Y9zwkzF0/Dl53DBbtNc/6vvskWYQBhwo/ZljqqsxZLJnqJxS/DJDNdup5qpRsp75
cb/Q7ZMYwu7gdQPd3h//fbLsCI09Ot2MLUv0dZ5a7lbWKAS/Z2Ivj6231o1mlNclpz7zI288M1Vx
yBUDHJnNn02r7Ray26NNks0V1wKdEhxFprJwaNKVwLoKpZ5EG1MS7pdmIdNfqYQ6UwqE6+vAOp5i
myaQBJy5bsKZEzbUxkNBbfi8buzI2bmkvh6RrfMXAlcs/IwpD5WAxNgCbaGMpSfxPq7wmmgMiwAv
xmGjO2WzkEIYpxXi+3yZa7P2YrkBhnPXtoyo3OTBrJXdeei8D/9frPc/EusJgaL1T1H3P4v1spcv
L/nLX7R661v+0OpZv7qeawmmMAaJwz9r9Vz3VwvUmenoLk4ktmiQ/9Dq2b8K4dho8YRpSel4zg+t
nvjVMAirp6oKnlaYnv6/0erpf1PqWXyMay67wRTVEP+kg070yrBa09KOwNq9veGOydacPVKyBhrG
4V7Pq+JIXqfYhO3CKySPaDv31Dl/+s7+hRD+X+6Gs4gP2RsqJQgQ/yKEn4m1nlhDEKpXlYtp1nCv
8LN8cVpip4vOD+vEIHKg0nZIVJilCIbhyBjN/0asrCOB/EmPby/fhqfrpmkZpuegsVzEzD/p8V1L
T1qvN4OjaKzKD4ivXVLCjRPVdrN3TsNQPqUyuJOx94TMVwN33HH9zclOKTAKtmYPLRv32O6/+XYs
azEC/DAKLDvmmPCgbLHoN01HLD/jTzs2pq1dE5qEEKaHhJgLVR6spL7Vy8i9zh3b24yjNfqr1bmZ
DazxiHn9MUGBs6lbCst9L1lfS0seAkWIRlV61/qYNdeOwwI6cK+Jn5yPtpffET1qXU9/brLKAbNo
D6lfTe60K4bSxoEQjbfANqZzrE2fqIxVV2MAVNWMtfISIsjZyFK8abWLxui9Hd7Xdkg3ZBwOk0SC
o82Ddgr14psXoLEkh04sLMhd27VH4AeXQM/anRSsivDYdReRt1/70ePiMVSsN1VxEcn8wQUEtNem
1yBE+dUm5X7s6NgThj5Qd3ay0k+n/ipMT7qLN7BH/SBzc19r9Y2TfPWmlEDfISLeKcPwSEFhY2JB
BsYyPMBUT/auUnLXelcCtkdi4Hqjk4JwzEvUxnZgRrvDNeW95ERj2pc9l750cq09bDeStk4Um45Z
wm6l+bepFvlJq6jtsfR+65YfpIjg1MWfcltOh7FTuc8UEvBzQlQVIgCqXtbZg8vlx517GHo9ONRT
/AYwACUGbWKoq9+QFN6VHr4w1DWJFRjUf+r3yYciq78MTo7Qpi+apTHoN0h/byHBMYeNB15FdyO0
p61tootz4FKGuXUg1gdiqAIKoSGVMRsmt0FzdNAvYCayP+g0qA+Gnpx6FSUUHpthUxEtY+fDR9cg
R1JDu7bTxjA7V2P9BRvAPnDudLrioUOlv7KJ7dCi4JM3os6t9LGk1ired2N346TZm24hkO1ynP1N
PjtbDNn0gIY+8gvns15hUEX74RVTfJuIL2FfmdvUBp+P+jVCSYQeV5AbObyNhEPYWEJZvXjkjcIh
2SRVBr/SZX4UFONFTTpY01CZd1aOGjNrSARD/HkYm4agtFy+TqGO0AzIBsvh4RtCI2ubQtnaZApd
sC4p4bcKWK5OftYehZFDZ7CyL0XQwAUZAj+uYSxXOnAqLzPPpTJtP5KWOms2G0tzbCYxy02RDD9v
8i6y/Tqh0b0+QfX/yxRn846Ac/oqY3SLLM3ew/xh+bo81IeYmjbr/XXTqeIjaDPYzX++ZL2VLi9e
3/HjifWxH3fXW409zodEs5e+GKFGRs86DJ3MJxjacrc+ppYZ7XrLMmYoHlP2iYh5fQYuVzPVja2y
vfrxQh08NstQapjr0+sGyH1EE2l5OYcMGiW+0mZLHBZEpOV//f7g9+36qthDfzgPIFjXu83yzvXW
upmlck3yg5a3/rQnkxDRMaDN1rVUCaxaT77v4Y99c8EZIm1Yd2F9dFp3fv14Z310vVmvu8sQwoQa
baglaaJgy3xTYG43mL0pkoX6lyGlFWuAZzgggcSZRehqRy1oT6ziHbFMh2EQxGTSs23GBmzm2D/E
1v9j77yWG8eyLPpF6IA3rwBBL6+UlHpBKFMSvPf4+lkXyi5mZXdPx7xPVBQSAEnRgcC95+y9dvsO
mmOAI/WEbv9c5OaxGIvhzqqXJ13roSOOKDhKguANtG1BFRFzN/f5XltaEHTaJB8kTuxEyYU2vuFm
H8jhvS6Zqm/EpGoPVnJPngKTJu0mSGVnP9fdnRraRKBAuCL6w7f6SHOpQOubSCQHGmEF6dnWr6Ni
Ds5F8YoL8WqqUBgRawA4VQK7isb4oxuYuhdmsy80ZO6B2qBbMhIyF2XlAVdWjPCpupamIDouUXbQ
h3l5VJEJBFL7EyCAv9Cd9xum3x5GvJTTc31X4BJ3p6BlYhwh6Ik1qtOECRi0aWbk4HMVbuYFHzR2
sKCLE04HckvihCP7EJ1Ij5xIm0QR6FtxrnL6XW4kQ/mo+f1+r/sbM+rLTYwGdtu9p1ZonqHRVECx
igTllJg8d+KiReROb+oLQb4hwOIe6ha5GXK3zZ1ZGP5iYnDL6dtsKlzOCrXZDuRd0WA7tRO8Uosm
IHCYYKOCat7G/Xsz5h/6svwY5OabQXH5Xhqseq9Kzt5JudSFUCNuikwmVIv6OF3GpDzpn4z3HDdA
QVOS5+QO0UxxKh3eWlFHtZpe8TQrLn3g7+TsNCjuUyyBTB4ocXMCIL1n6FDnDQt52AvywZxkDrce
qBcH/abNbpFmEsTObMGtqugzLodjXisno6nfFYrJWzoyflXfgNV/iWHiU2YhItGq+yMpX741Ao0x
+7diiNUTdhHmfFk97aEjPSg9NOkBOYGmxBDQFfOHmtcf5jSphANQtcLoDubcgcxXVifFnK4yW188
sqCuEdAB7DUojasSCZY0vTyiQ11H5ghQ6ei1loYoy9jPhnpGCb5jiIGCUEb6KGD3ajRv5ZDxpm6G
1V4tt4qqnup+mPxwjqj4dql0WzKaOQzTx0L7BclyuKCyXbbkcLzGJVJ9PczQ00V3WZz/5Cd+GPAe
x6mV+1ZlEEWYb8gKo4pVoKsqm0cTXvRwb+uGb08kvQRgYaRGfWuYqWsRJDapQk0X29GLFqPGkSnE
oIFF/17dJAvRQPVQnjSVC9QUeKmD03KgsHeOm/BWjoDUGcv9YGr3cw5MLtBsz0KpccICupWG0PJU
85aR3yE1QsR8U7mXYjpqZjjdNwoYAVOgu6VF+8ShzrEFXaEkYaGwcsS0FWFvufw61cQCRE71Uy9S
AMkWutGVulrHXMXS+GF0AFM7A8wiIKMoX7XqZkpanStUHRGM4vh4OyV3OpC4dlRz+9a26lvmsSjY
Jd1l4PR9CsYrWbeeGkwprpNzHErH2kZdtYzz7RTTCg5n+y6gqW0owyOwTcpTIlsDeC8RWJJzbwXg
llH908UPQTlaBhfhZm4Bkaj7yhqeExl8nh0mbqKRnjVEVOXSGhEvEe61Fp9NIo8s0NLmEJNgOp/N
DpGqIcnnIoMivwz9qVnu1SVSadKAOw2D6rVC6u0CBX1K4G6DrtIerYWyI3WSOIiuKK8/zon5YU/y
2zx5qRR8k9DGp3ojQNc408uH0MkblxjYMyLj92LMn8sKUY8c7x2UfWiOgJ+Rlki42bWVZeRTwrrJ
r7Pa1Py4mJlNiVvWfV83K5nJWMqEBFNWjzUXmX02qC/rvYIqb/yqnxBNcPm/JiKiR/nKYdOpuMPD
gLyCBBrb9VLQnVEnSmxRPl9Tu/c7Vcr9rM7g35qOiNwzqTw1Fb9GlSgWq3ZI5cS3TwMFD40tf1r7
oazns0birh/FBXguQoGr1rrSOhVSicJIr1yUaWv1cD+rTMUzwiUtANx7pUiPsWXxDsUr0eVu8c02
yDmrIqtNBxlFEXm4Y7Ng3+8N4pTiz7BbiptJK1kQq+3qw/A2Rg2l09ShG1POFZLAKRBIMu0KCl+6
8G8JOKZTuxz/tfqhOiP+WWl6lSptk5EaxxQpOCfdZB9yiCxtTFusKOA1G2TJq0t/becYhkg5/JQk
8ya1NKI7u/BmVDWNi16nXSsok6wgy65+yPCGeUh5kEvzoJZDfxyN5konG49kbfnOyFT5AIEhP1eI
piNbanmsRW6e+BKrPE+2ITwDEk8J3pxbZfbtmtDtyhgOc2P5YU6lSCIfoqcHe+jqilDUdiyupwjX
SZBet1S79spc/4jL8KjphFM7yZgenWm5D/pxvkbRCVyGEluYp5+RyWt00p3WDjxNzpGVIju/Hg3s
JygEGDQaz3XBeR8G115R603ZWd9tg28layaqgCaAcbWRD0MqI26v5mNkFzeEawYHCuGNpxtFgK+0
Nrj2g8hXZmK32rI+OXN0KDp7vKaDMF476vgx2q2+pfXH2GB5ypyZmuIewDmToY6Ri26lsyfjJyb/
Mf7hhNO4R1KTnunvbnLED4dAXd7tcro1nB/AizgsaOyLxSAWUgmXDhQNq22v0Pdeb9LCnsZozYyO
6mBFktJXEzuJTApol+31Zr1qqgwdKveM1tuZyP/e9P5zJ9aBTaqRn1705Yhjgk/bFPXHdS0WtcX/
uLnepRGPWNcuj10fdtlc1y5/ytaJypwyqufrX17/AOdvQ+rsQyDJzVESBct17bL4j/vsQmCO/t3j
aiR4GFNSrMRL9XWP9W4WbBVCL8QzrYu8pn6+rn39rctTxarzz3vq0SkPaKphwexkC9a0ePhvt4e6
CNdd96Y2oTC/Pd/69/q+f23sWUXs1HTgUcRzpjXEXdEraY8ZGnqkY9+yRWZUQJMmkoqMgaeWPZsG
SSVliDNOah23S2fyfZniHZIQqn2RDmg7LRtbIZZemI/AEJIQgiZ5283CUd1DgohMhPmwjHLyeCzI
T3CptzVhK1dgQJutFLXgEcXmECrZVSwJjUlkTNuxGvWz0mpPiWzou4WqtIvFUyXIeTSqDXl0+7ho
lINt29rZgv1CX+jBwjMU6Rj8wLKeE3qs5ypqIk/GitgpkYnysR0OdiPfJDTvOoZF6HNnXp6L6pYG
CNnZ3VKe5+H4jYn4ch4KaTmva3ajMkgoHa604gZFLAqNiHUGDyBR4193CxdlOWvmDEZewdtRaOTF
8EoW4zvV++IqiSkYLzNzgjaVEbJqwQYXvOLLHQoZFInIkYLw3ImFQu2iTXD4JXVNE4Ro7U12rUvS
lcpM5RiSsH5SSczgwsZnxB9kOs/lZcGyxNmUGIwwf6yRQHBe5h5NKI3nVBoJRUzxMrWZKQKQqpxp
ekaFYYqfLLWprhab5AmYlwii9eJnhBAfuWDltk5b7+0IwuwiGyfAsfugZma4ZKKl7CT5zpzit6Ce
hNk1fmkcM96F+CrPMj6l87q2LrRxBpBsyIunYmFwE1LYqf1INPHPw5KSdr/eC11xASYMfZYCO+JU
54V5MjSFnFqUs7Ni/XSYzp8to2mORdgRXMRWL44U5hfUKXUTHcRf+yKL0gr0zXYY7yuIRG6y5Pp5
PbDWNXsYw21ikOQNY2hm4NjBCOjNvZEvmvBfabs0SZ4Xh+C6TehNqaGcLXHTers5VtrZBocmPK6R
yluJx9EP5XI5GBUzyrnsThIKNNcycFdN/EjOqpxL53UtC3HlxVpMRH1eEYNztrq43ce9AZNLM6TC
z7L6mUDoY4Mv11cFKQptbopwI0vPmtXBA9g5+qRs171AQpuNqeVUeEo7OVt/3XO9+7qw7FNi9o8U
OtNtL7ry2pA7G33mSgxZVz5Hgktli8+wEwf9ulD6uMTHqFRcWysmgkZyWqLx10KKwwHXndj+WpWk
ZBazdoLcJbQy4oZePKRM+v5vd1xvWv/aevu6CU8YGHeqKV9Pc7nh8qzrvsum09XaBuYr6se/v7D1
fpXWov3qn7UEcQds9jj97aWTTsAUADnretev13d5xsvLq9dXng1UzgJ6AfhheE8jB5yjI4+93G9d
++Pl/bG53uWPl3H5CIYu/kn2+lWTBPku1DOZ6y5pWQhkHtLeOtsjUsoceS8x6nFxW1Jw3muV9lJm
unSdNGqBV4DyJKP02EthbV05ZBWOFsl9QemcNHn6KTcSsm9ERS4Y3n5TGBkqlUxVzxQfAWsu5p5R
fYTZ4CZMnltL3mXULHy1SX/iYyTuzHQcTlLMdHUQ8a7Gr5NA+t6tYBCIuWX0it8mxqOLnqTF+TBO
y1GPVbIUu4ojGO+n3sPKKWYZcXX2EjGv2VHdYDqqYb1kUz3wIghjbBkOGg5GV0mBTDiHV0tQvOby
bD8P0VvVRduqmZQbYj0QVDV7qRnuCkJ53Q4brQcttPcWe2j8tEi/RzgmmRUtRI3UFJLGXvtJDNHP
tM/0g6h0ECCKbaSbEjiFw/cWw1puyOZW0uHyEWiXKM/M04xTNmf+wnfpcz4P/KBUKKniJDxhJ0TO
ETkPgSGrXpkgPpZymwbAVG8CQvIY95NoZxInHrRMnXDNGYC5vVoeDwU/wXu1TA0q6DAbkTinO0cm
NKgCbj817CpgvFENnjxFByO69LDm1Vb+Mdbtaycbypa40Q0poxo9ypclMcKHvE13RG2aWw6Sq3Hk
8l/qye0AuW5rNdMNyObrYaagw09ZP2b7ZdJTpmDkynZmgzqrg4QQV3AfpGJPysN4MpaFeJ8bshDb
HaTfY+no5hmx3LIpSzWiAN1X191rEpj2eUT++Ng58bGjfHkoh0R3+wJZL8UvYxvRSfXQZ5s3CEgJ
Rs/1wtXbZUvf3bhXkhAoZIessTSvRmlUrgI52CVVrh2JaMQihevuVMfjh0o81Y4FzJg5m/dTN/Y+
tTOcgg7y6QAfrUtqB54cI5QODEjIrook/GIjMTc5CvjEkpRtpENNoEYm3SFCu+5tNM1mkVPl6Gmm
G32l7ss5+dQx+t3Ieum46CNFpY2c+XjcAZnpt440jFs4uYbfZ+MPZn3gJczFT21DPRA2dUgVs/tq
y/0/oeW/EFoQnKl0XP9z1/d5LjnThb93fX895lfbV5H1f8iMCygUyfwtS4OA8gvRAs6Qm2jtahqN
4RXD8qvrq9P1Vej3OvwHKMlR1b+6vrr8D1yYliLL9Edly1bU/0vXV3RTf+smyrYsGokaHBqVrBGg
nn/vJiqL2qaNU4/XWv0S0Q4iu6yWtpD4DJ3Y7f8COdP+6F3+y7P9ATmrQ426wcizBVfkgw6u+VTS
qmSKQK6I21AUA3h5Cq+0XflIP0R/qfz4I9zFB2aZkMaQm3nReXxSzkDRD4ADUDhRUCTkBhbl6bcv
8d+1oU3571wwAcgBRq/RldcYivDlyX//aOgWkV6e6coVrWfM0fXSHguxcLhUcNURCmxscgSLU5Oh
RPzIVY70CIh2mdvXRnNc1UPrWhI6FG0mUXZXDWVT6wUCWtxhpKOxGJQFEZ4uv9ZVMR2lcJyOmrKM
OI0I7F33FcFo0oCiPEKQCpPUGAcTA99hu9gwqC99EaR6jJihpie+rpBKqwmxciyX1A5X8dG6PQjd
zbpZycNtYdfjlpE48hWDxk+p4CDRaIIcL4tV34TEztyGS3nNZas+rou8CRSCc0KgLf/c1SiUiIAt
kEPHh+RsyCOtjrIwOvQWvTi37ysAJmJKFounNKxR3Rd19SWBIggCFa65LlfZkyzk5os+cF2GyuON
dhMArx22pZjH66tJQoiE1jXkYfVx1Qi1JA50inowxNz9N0XSKkuqxRxdmaRqMwoS4EUVZK2T58t2
qTOTgX/xTCVt39WyukNrSj9NOJsWQ8Zb1gXbdRfaKBm7haqZyOXj7zb27SOBA5/2kNS0r9lad62L
y6ZSJy+G6JRJgjyyvt1VFUVpcsK5I975+q3YTXi2iFOEk4MBZH2X61oApJeDUOyk8lxt8yV5uLxD
NcWzxGiUN2utIilZ69/BQ6Dor1F12VPFQXp5s+uaQoTjnp+DPws3hCRr7XFdi2v8DIOOcX2qw61j
GU/rbVkchIe20gB8UzY2JYLjpxhIYET/mb+tdnRV+vLpaxNbWXHkyimOBEMYU9a19ehQGbXsRxHL
KPavu/jGbcJqOebD1YNSC/l+HWT9At4CX5DdwhGfQsk6dg5VKh3zIok2whyyitXGka4Qvuq59mNw
qZA+4gnPCtD5UbfwsyNvsMRzrYctRvhfh/Ow9He5EXSEh/91vFZoVpn+iaO4LUu4xhhh1ldTri/p
rwU2ZewPFT6C9dagpSwcl4uxH8T8JrA5VeRYmvCHsLkuAK38vvnHXTKBS2naWdrQW0WFJ8SMVP5o
bhtFY+0IxNvRCELsJm5FTyb0h3/bLKBBuo7TxpjCsWm3mUYghgZd0V8fYtKa96usf7n8+XWto6O6
7zE2rFtN1PKrm6gvNjqf19jyM5/FYl1b983VxOm7wIlGxZfy57pzAYUBwMlBMbPe/Ns9O9Qgg5Qf
AD4j9RR95XVt0pOqeVlX51B0ltfVdVHbxhsOv9Fv197t5Yb10fVl5+WvrfeRbFpiWUG08vrJp399
/CYlXX526n2PffJQc52lMz3yDYeGOEVh43f240K85PrarZDjY32/60LVBobIoXz6ulUnPQ8FIrER
mft1e0QAXNxoz+VMrqyZaOeAWAtUL5ym1vuu91q3GcD/+svr5nrDuu/rz/32mEISXN4xwy2kWjtN
lrZTIn5k/+7PXPapWAMpcDTdO8Re4loZ80fiMLVHY/SVzHpbt9AdlEdZHK9ZtADhFJsjAg04aqxd
Fn/uy4WBzITDsJP4NHIJDq+73qdYos9ZvPl/+9j1YZdbyvVxl+117c+n+vtLCns9kh0+hlkdoBKo
nyVnM38QF1wNlrQ1VdleKuQXPYgNPxGS23UxiqseVg8yCyUCg3cDyiijDjt6DKU0e0vcDEiXaT+N
etNzomBhG/K9lhCG84cBanUS/rGviOuPNq4qf/VEyVWZ4HxKUBuLy1wxdrnsd6MKhTkUemxx8K+L
1U102fxtn7jqNWlNI6XMkCwkViD7hNrxWxtJhuvnWvVaY6HaXudb2IAHvIblNm26Vz6O4SApMvnI
UbaL6cW4BVdaOR84pw8P+o1O+t3Xs6+WNWv9BdU61eEpzZk2T05J4AgfT9Ok/mzU1r6I485Xuxo7
v6j1DiAMflV1I4UT07qAO2hQXg0XeGqIsMY52GMSXT8lAwZ8SepytRxa9Xq1Ba+fEvAxjHhWe5M4
C32wtjX8fDQ++0SrTz0q4Xmy38gnCKkfhHTR23lPnEOv0CDRw29E+46HVkizJyG/dqweG+pQBff0
uevtuk8cDpqqZ/tmSnjBhME5h1E9jwqXkLa2WvLV0zuE9k8dY915DtNjPJ7KRkmPAwaNnRFGB/Rq
GGkIa/xaLASzoxtM90M37zGz2deVXYiC22NNSXybzPlxGKv7WGGAU6LR2xhIhpugsO4SsjE9VQi/
VivguhAn26OTT/nxso+AK1gtWQFTmgLMcV18HQHramymDILTkRAihPPMNqRrC7SpJ7cLMpOIgmIw
QrJR08HtlvYwEHt4000GcNUxZbysMm41e+vGpD+9q2QD+IGSK5/tJOe+Ki5y6wLLMFdp4YxbNwtt
UHYL1u6i1N+rSbmlwTpgoJSG47pWJ8izlChCHAjs4ZjzDhDCLXwzv207Mic7klvE7tSJ2q/bCKU7
DRC7dpdd6z2+/ga2ZQonaJgdgiMQG7biIlSLRZbhyPfW1V6n+BPEQ7cBOM+ISB6FoXa9a5XyPtY7
rWuTuHKta5cb1vt9PWSZ4vcsUVGZiGewyHXe4TPfmlXBmUAs5KVA/bNuc7ArrrIU+YYxW3dc91no
5mhBUUGe0aevu9YbI6wKpPJyN/ABoTfUvLysb3A3Qtki4NU+UJ64hQ6sY7OFNqar0SFrgnE3mmGK
1Xvd10Fit4VzqGJkvu4yckXaIAkmb1rc43LDZXO8qRjhgmHIiCR1h9EHYsIBoIBV2in2cJ3twmTb
acSb+waVsufiwyYvc9xgu5DUXbsxH7Nrph33EpxBNXI3Q06p0o2mXZf4rKgBYSAMzzdzc9+O5ya+
FrOkZJOEx3l46tU3yh9ulO4y209VP0qf9ORGSXZE2OYSlVhyy3edym9mZyknG+mjFPD7PhfJdT2d
++m8kDPtQGM7ddLBdjzTuAupnQEPjQ9pfkjn0mumbcD72qKhOtueTp0IZMFPmty1n3+C0Wm6XY+7
Qnpt6ITy/h/IaDGSxJPnmxnySvqsEqAMrGYTfYNUUv+AGoGnalAf+8in86NjtXUnIsCQ4kvEVrs6
mEt5a+aHXjA8SITCY3FjQ1T41iS3FMWyK3lbuWfjWL1BHLqeXAhuIHC85agdDS95nc/tJvmct9ob
dbjBLzfSLeRuDHTTq7NDE3FQ35U7wB+H9AU/1VO9sTfT3oFHcaPthz28SDe+tXwTmeYtk87GlQ/2
hnzTffWDPOOoox0N9MFPdZdsgUA6wJkxz8hCqh6lzH6kTie5weYH7v2b4mBsl0cTVY6f3knX4cf8
Hj1Vn+W5Pk/M/L3Gz19gYWLfsb51xca4Vh/bF33z0e2X06F/DQ68KqqBu9jjBTMOOZa3R23aWzsg
KrMOB9Avse5Ym4VITJSYvlm/AIuIo/sxpIGwaRoULPtg6+BXy/JdTmPCsTzzAcEXlX/5XS/viDOe
v4flFuMrQFGM8VPuYmwa+z0qD5JeCEtKKA5Mx47sZiQyil8pHSKp1+Z0tu4c3lZxML3iwZyO5Do6
fnxQSL0MnrVlX4a7BckFrloOjm89ZdFztAfJtSmuwu302jle+66e0Z3k7QawahhjHN3MD/hWTWfb
TXuC48aAUDe3NO/RohRvWnWSl+33Lt8k6l2REsd+PW7lnyjUsY36EVdS8X+Mv+mH9Y6EYxi90jil
lmvJp4Ch8OhpN9i90qd69k7G44Dr46Rsq035bLzTN3TbxGs5ks7BfShvrO+gJGdshq8OJmaQM4mn
n3R9P7zOj051VvU9ChgfidOr8kHBkcqE/MMpvOw4vMkclfVZKT1GP7sCGbfnhAfEOInpRZMH5oUI
jzZy1edi14GXrFzryfwx3OW39kt9mK5y2a1Q/RZnfv4SrctgMz4Mpgt4tH+nZ/gBvklX4Hx5Qbmh
G5TB/dN3vEL+fDYy6ffw8B61u2L2IJs5+R5OVPyB/+xN+pnd6n7pMUl7JEfzPX0kvZGeOBQY0+28
4Dp9rp/Lk3xHdSDcRn5/QipkXpf7jOjoF/SG108gAx7I771NPoratUCBAVHYyJ9Amc3jtC191E+c
aJpv3W64g3dwkg8pMLAnCsjDGxai9NBuQAL60otcetYWH57bb/pHxNKcCxXCFXm0O2SbWtl0QCc4
ZTOBuBte8wPKJNXhLbpYD+kwbjinPuvKMXXDhzLY8NZLP0dx76rMfkdXddWtvS/unO/pxnkCTrNZ
9ukraU1oyUAr3GgtbCrf8ThpbsIjeMUR/JgHbubMzy3ZUqTbk5JtPHMcnmkZoPvzKUngCApdNdkt
1wkG4mlr7Ka7n+SRnJl57ov9wg81I5PxttsDeufM02x1xyVoN9c8mbCGTf3AZ3rAhOmmeLNLD1bZ
HO5hF4UDbL1Nws/61nmh/Q9erQw9hHr4qTSOfNVFRr8PUGlxHO4Cyju70E+9epd8H6/K5htzrwRS
DX/R2RrPUGqQxlS5R6tyEx7qc7DNj+aTzmvekVixn1Lvxso96wSZD4Ud1xRP56ruhZQjAw908cd8
k56dN/02/RZehbvoR6F4xjUgwdG7XP5sYvIQR4prosZpIx+ybk/x6CjrVrOLtOBasRnYdGKGA/ML
WIeYG/XjCNGxNXs/Vu0XUngYW+91c4RkUsFD06iAHQfxkHUtFBOSdW00tA62jLh5dORY9hNYZqkO
7jcW98GzxYD9Pz8aORqjmFZlUtIZyabsTS/t0FLb1ifQZYsJFRiwI62dX4ukwVsmaUAR1rX1hhYq
sVTKmN1ru3adsdGP4bIQcpyqB3rlKHUk6HmLzplyXcXjh5LYqACgmXoLwCtiwDnWAZHd9jAdowqU
METZKOG8K5Ct63ZgcROE6M2cpvP+y2C5ei1X6+W6BmCUMfZlu6HouIsj+QRRA8l/1oDXEkgfWSys
mLHtunbZpzjDuMub/paIhE2scPCbM18w0xNmujWwmA3KfImcqxvoAPIRbwdjELNQDgkg6t2XxFsM
qLvUuK5n2iwXH+a6Foqp4GWfCv9uGw3yzVplm8TscF1rVpzFZadutrFrxbD4VVGTM4GEyPqi79dy
cCdKgusa1NL2GENZ2ueR4ynYYzNZC7Y2oWBcPohtmSsuE0gY6hOJP/TNNM7H/dNUw7iDL7qVjAkH
yl8FJNku6CKmUAmLglAeNxawC5AgaAg7LMeIcZiug/cw+wHhlNFrX5vyCNPMZqjkDMEj3EoZdu00
MmZblMeqsestPYDpSB8A/7QyaTstho68iG+80Y3nnKAQf8imcvESUa/TU2hpqDTBoAmgiiO+ucvi
sm8Y5Pmgoh8flfwIQwLjhd6X82bW60e5BfDDrEezAnNP2B+lbeEnFV0Qz6D35sWidqy3oor0VTy+
FJNVdXg1DDqssgQiDkKSdixmQuEEQCQxcUl0qAZpp9KLLVvteWhthZkbCzlP4GfSmmvxKftrWXX9
gtfFZZN2fMybZGIoMyZfv97VXCvNArijCFYKDC0baJtNeacWReevhSirEjPJzjBUNoRXMCSpu8CT
FoUK3VphXa2oX9u2QKqszYn/b8b9l2acKuv2/9qMu3pr5uyteP+9G/frQb+6cRaNNeISZJO2msz8
SKYF9asbZzn/0B06dY5hrG01WmH/9GA6/yAYRlEsW7Vp7ik6nrv2V16C9Q+Ig6DVTcPSLdnCIvp/
yEtQeDe/t+N4ftkEL2vLAFrpkv8ZkVJgDGjyiJS5aunHTT9QsEIrcJwtWRBc4WxPagolnWsuE1R8
3KSfHLPUsmFgMQiYzXcnys86wlYXfup/8x7+i0GUdqPGtNRQeZu2bv7hzOwyyCfSYs57qSWH2dJ1
vM84eIxuvJk7PEl63jzNOvHHObwBpNBuZTKi+d/7cqpoSP7WsBSfkO3wbejwI3Uk/n905To0rRT7
ognQUU2w6TDLbl1x6SERxvCs4LHCZpWHGuB18+NHQtXJJ5gX5f4zKXzMvIMRBILyUKLcVRNo9rId
514lZ69Z96pLVeA5La9ZiuzM+28v3PjXl66Yskq3l5gn3odDT/d352bfQ7YbZqvbG4SXElb8jPCk
IrVC2yOzw2E4Ieyx8/hkRYlMrmnDEBahgLl8jwkKpM2X3Y4TpZ/1s14QWLsyUAjQP5nH8+2JkQcs
NubfBkV+nNQIUabDFG8IvvMhafsk705WwdN0UXzXcbGlPgdHZ6pTYB49gai9OoOwsON9bBeIpPbU
r/C7TCRJyxrD37kEcFll6bK1q3tcyQAfdSXdmhQAwP2O/mxJHROKbKMRbegtumcX6dUUN34g5+PG
CaQMXAvAI1ulnTAHTDCM4qD31UMYgsGYwsqnEJtBRDD5ZooWmqmBKSJW92nDm88AXWA5rl4tIMFU
tBi+DPkuyWUgDQtab8MZuRhGQrEmPklx78ZkfJAQf0xRs1t6BtCSKPdW4OdbPZg9JQ1PlaX5CqrU
TdSatg8OLCxIBIsiKLNZoOM6UMNPJywhEedDTgCBEe3UoH8NR/2ltBfGv+IAD1SbAysuAD07GkzR
pILDyRUrT0+WWf3EM5puEH+lGxDMDkivGx4OJlCHylwjp9tYOVOiBXgDI65lGydPSMnAZ1vSPnBm
flXEH1kJRpJ2qW5rM3LgIeGFsBOU7jDshUGLCeKrAjA/smHRSqQ5tvOuGyuZ8SA89op2B/HVuQvy
58O08DJ2EoN13MVMJEdmdeJNkHj6KcGfbW2ehJ9DaBuPtS6Vrm2Nz62ZvBqAJivwFpKTvgIDZoql
WV6QO4+9pqCajbhYWnrLQALfWChjPeOrmZvwNA7mNqYU7k5a8jwZ6et6S67wNQ3jCFBNf5hrvnOn
xzkAudlr00VFygK6OhoahEsSYdlj+02XIUXPif4khalfm0EGYHrYp3pRbjDBeEjqyY+p+FnXNCCs
KjzTI/mm6jatSSMiGZYBhmkzXijh5gPr8RdVbRl332SCMw4phqoHgl8Xtfg17orMK7jyj4pZbzo9
1LyM7DEYkhPEQ6rvQ0XlRbwDUsOo9Bbzgz4SDB86HKlJY/DDHOLbVHzvy6B/jjDnwXCdtWR8HBcS
EyQFciJpty4oZW9pi51ScVpqpDa9J5c0CqbNJEXWoRjhtwQm0A2tB4+kVbdtPZHrbtkbxwiu8Gny
CduAUfW09vtSHBgDhGUyACfmwDl15KbEVTESDjjAAsX2X3hEtN8sMOxB1XL/0MfaWe9Uy6gIOIVS
40jzDVD8p8RQjCMNpB8E/jAXn+d0G+blt6YxPc4cHzQxgMxlkkbxYnwqZoNERgx4XiQKPnJZ+UnA
7AVWOF1QB4J7Eeffunwk3iDjgXkx7xsJQmTdOnylNuP79TReyljD2hzsk6wHGT25khBgoJUxVEx6
GBuLUqq7nvxqh0mLFKg3ofQEbfFnb1B6zXT73NQk9DTMGkixM5z+qVc4s9nE39JJ5rupeo6P0sle
Z6LPid/YlVqyYwIGiLLnRzLGiQMciMtEZFb4nivlCu3MjybnEoEfDScRv51+Jjckmfg5JzeDNaLp
6rj86ik/7fUb6TtOzOMY+ctE1MkU3TcTPy/iIj3U/gMxYEnuxXtbqUixDXl3RbB4mG6hVGb89WhM
d3keEIbHd1SqySdRyOIwNTmOOz6UCuEa1kBA/9+WMXrXkZ4tY/qqaCDW1ydilML7nI7MCVS/5mDf
ZXL81Nr1jZZweVkPE64NKgSd8B7xT+wVCz+NoTWwFr5hhj+WdfiyHiLYbwcvk8PPtrRBokbUsBaa
+sqAOTG+j0ZeIakar07WIPFU0k9V5gJUtVw8+oQyoqICTh+U7Aa8dekNdOPaMFXcSYwUNBNsNPzv
0sGoiisf4hAEIUIzxLUCCc0GAcdPxEJIOmNUiOLY1wK8V1TgcW2WfKCMqrmx60H76M/kURPKNIEX
FgdmMHPxjsP0EzK8jDCAUDttSrfl0v7o4qCibdJs6qF/WI8izeG0oofLmxYRWdHgKIUkgIuHr7MW
B3ibGhm15fxMbCeMtjoSSIPZtfsF4mrDsd0knAcks3xVMydDlZBum8H8Tmrtp6NyUiErSJxzlk2e
m4orzzisa8PmNXBblQuRR/2ziECl1wmBEeQzB8exxtTDqRjGHwUaPlOpE39oqCu3iJ+QyRL4/j+E
ndlW40qWhl+lX0BraR5uPRsbMGAg8Y1WQiZSaA7N0tP3F8pTfaqrVldf5DkMRrZlKWLvf/9DSW/e
pY+5VdwqttUVkuJVQtPX63wqTk5SD9I0hKAEKK10nI9Z5LnfA0ZjbQajMorYdxKZbAxtfjTsgj4s
SX4RQshFXMlXBkLKkY98nC6tttLh29aMziVbn0v2CKGyQEcjdg0i8DbLjm3YLHa4QfxO4mbXOHyK
WSmStYPZgh06rz3vftP7+W2pA7SR637U2Sb5TFZzbrLeFw8kaGL77C3uqO+tZFNJUkTeU5N+p1X3
UdkevFht7ZQtphQ4HivztjlJv4vxiuYKj2gZ3rSRi2vyKlU6n/tyLLdstWyD5KxHI0BlxUJmzvmx
ICIjpmrZqHNm6SQYifqwvBENBF0yECZvWSWtUEjL2v8CnBTETv91W3BOhWnuPVabVdVwcv+UIAaQ
GeOdDazahp9zWbR+vZkqogPQr6KwIE/S2sUxt3k0yJe+nd8C4Elu6DSyH6wU86UKeNjGDWbtjfjG
94EEhYo3TdP6gOZcSF2oIYBGuIfUq7YeJqn9oinBfpHEGX7ZqmmLeaps7KM6e3yPMuzkmPMRQxCz
xaYVZ6cuq1uAvGUlLf7QfHAx9MeVYmY941w0nQ5gkeN8XBphstY8glZz6ivL4SUk4EOj1xO9xS2r
QmCjxJHrVlnAQwLgLvamX5GPbMe1WUhbWhEUhpjNtY72OyBGYZV2Iy6QZEb3oSp11/ocKcf3DAmv
rb2VQ/bt+WytmI/gcyww1NaCb/qNHYTlmFgF/TgV5o+2PngT9lW6Fz01cUP2jl5PhF6ySI92s8vb
7FppGbbaE2+yKKND3E0MnlmVsXrFj1hHHIJNK9pIyiIsJ6HikuSUpNFj6eoIpnMumKLJv5CEP5sS
M0spuM0tj/OaOO8a5UZvzQ9m99GohT1JjBOqBW9tj92EkdpbSjb6SvYknXHrzDZDc2sEsUbPglFW
+9hS6K1wmPv21fPnfQrwj126jl4jc/NLV2e3JCkulfaZjUKuzTB4hNKt9tHy0kaxfvCYONtuesu6
zN8UJfuQVgMCJ/j1J6VubvPOPk0Cibk96rsI2ja+AUD3TUmJmJa35fILsNTaNBrMmH7rzvJnPkeY
d/j3nlpUl3quHPPLUgYJ8yMbyB1ZFuPE8K9LDbIs4gluGCsj0Z9Cq+XPUoO6J61vhC9s1UfZdc1r
UBNZXcCzhB/pX/HAu4xFc0vIcnMh1Hkj+sdXqzI20UyZEUTszjkpeysiNb+W2pekERMpGXu4pZ3y
nhq8smVJKg9aIF9k33rFda8K7qxJPwLam5XRU0K6EMVFJ76Fkd7isGa9dHPs9ez1wKyoREg51Rd8
nglOJymt8Om0scCuViMhGkR9pbdZLf9zmh5whUXLDqVzrfn1avSMj7Bnga3r/hA3zi3N2UjtyX3J
AgZOCeeaWJCb19iM3uo14UD07gaZN/6V4JzrWFiska17aifntuyOs0bjarrdQz6IO0kJTkMhWpKP
LsySb6Khqim9+RcFysZTVTwpb1cz4i2r90541zmI+gu+ZOwnuU39if+IXybfVIm0Iex7jp3GBBxS
H6gtIEjLM8gHRYA81427RcGNl5NwfprF706wSMyleyoy85LuKy39vVz7uOuLvQhFsFoekcEno1Ze
9x1VTNE1LwR13XtkDayqdKZoET9UveDYwZUJPYYUgnrYclMyhjg3/jCjqTMZMI79Z9neUhhi6+Vj
nuOntMNVOCADflc78SUy/ANWnechVjrerriRMgAhhSEHThHevuFu2FXNlx4yzRYMaLTkW7VIGzAV
FrSXYWa1W65jtQ9LxmP6xMtCAL/J0/zSD4gFjKdJHwXFISXSZHa/KTVv+DF0u6a3drmTfbcWkYc9
CtsJSsjOHeIG83ZEyXRLuB2Nz0Oc2keCGCs9F/dVlZ60ig8CVcpOuth2a5r8sITz2ur+zzgIUISX
l8zl/iItY1hlbvaL3MV+n3Dl7h5TnSVGYhAyuxWL0tDv7aOmmj9ddSmiNFFpDkgGN6ZDqNocELsA
YXUVhGvkMBB3VFGpMAAi75BR4tu7to3oT9NZRoyswaSLmYIQdu9b6oQ/vHIi6LzqN0QCOpgNhK8u
GyRTWG2k/2KTROyCRqIUe2njMS3NaV8JA3VbgJF6aMcqYiE4xBGj5Cz47vEtXGFSv0lSJF3Bp1nK
dh/23DXEKe3GXhdE9hVM9FM0eFRieA0fzWhAcFbP3OwOkWlCOYWWxvRTr/mQ1HXuef1R9om30l28
Qfy8fVksmhdeSruQiQndDVGBaLiDFDkTuXH2yk3iY/EQKOPo1EKxO8BWiUucLXPfQDbhPiwu0H//
p1IUTn1xQx9MjDSIuxKbxQIeh8G1reRNBHrHO1v2r9b/mEWHJsXKYXFJX37YhfAjMLYXf1g0hAM9
yj5y/5haY1jU33kOGs9IeaWjaYej/TfnS4dxKzI/Pvz9oz8PIV0jSMngg8K9/EpbyN1EeNABh6j7
5fjPh1ke8veD/z4YQpO/DKuXny3fLl8tdtbLV8Fy5L9/+Pdj/s+f/ctRRc7ctQep+evt/XEv7/+Y
pS/uQYrytry8xvOYr7YpoYr/88pCPYPqNEFqzbW6OS0HT9vAzv/5pAS/SuYHR6x3pzsDC+XYwhel
Weu5nWyN2iJ+bnF2t/ohbE5//N2VnTdpVU94lJMRuswvwsYkPW7cy1ZReuJb13rtjnM53OGGRsBz
Q2xmhqYfwrqNfYrrt6563c7d8sPlP1ISXWNFCQbZEQ7DoGDIa8N0xnpx9O6iLEGLq75iOfUwZtTX
GDEZB8doLm2FhfzirazVlXm32CqHEyPpKeh3mkuH2dTyi+DKVRXScBwjMrWasaP7wqPEhZkKbxOF
8KAne+7b4q7WaUVyjQlP6BaHktiqMLbmvVukKcFiJEgQoIpzpBv86qZtMll3dT3JTZT4zToK+7Vh
VjluADmpU4m470ta+WPgzDquvmG6lxjJkAauahCt2mEbYbfxg9OEgCkFY31O5B33qsVNLyggGrrO
3rkmaf9U9Tg2EEH/oPlZQ7588BDqRFyJ14jgnyFrNbx3O8J8Bj/fNMYcHixf201afJ+6wxlpA4lu
nvvVhOmlQiGD+NboyB+ZaWmQVptphGeUM+MOxShw1MUT89XLrFXNRiu7AzrVl85P09OQ4Y7dEY21
syz/tznZX37h2WtNqrC9If8V4J0JC7D9wtCrHzGRGWWm3E+qPbGIFyfpHppK2Snn4zmK0TOPLguv
dAboNDZMHTzci3bY9E1JU2rhID10vxgz989NgxkvBg4a3Z23lTEvmXnynZ95B0JjsuPokMHYkkZS
Z1b5OOaeZKmmApwiYllrGBhtZaSHPAn2rQs1yPG9FGzHKzZmHT+PuetStKQQGJyawVSWi1Vkd+ja
m6RYE5kKEx7adz79MOOeDbq3KuYEiC38Bs1lAG9miCAqjFiF9LlmHEjthfAqjR3Bo/BIiJty/OgD
YQl5pE1/CoK2XJe9NZFSWm8a2B/4NULLsvqbYdfMu0Bxh+DFFMDQA/WxOfQGuO1wrlpCp9rK11dG
IQ+VBUkKzTlJyGH7i1dAv2KEwT5lIuqQ41j0Lt2IIMsQSMPHSm5v6zEsQR2agApaDYJkm4v0OEei
xf/aRIMye2cYf0XICK5Iy5/gcQSc2Ewv9dY5BmS4WT3zuK6pvmgND1Fl3my2xn1KJVbIgVzpMK1o
Y8AQk5qnkmILnBrv4sg4xbrvP/Rg11xAOG3VuuQUip2p9wfHnTfeUNo7p2kxknGMm+9kuAtE9qM+
hLui0Vque4MEB2t4wwLjAozw6ob+viOnk0gkeSnd4D43vGsYAonUPhkHhnhstGG6ahDIaFyBVFzE
ylr5bsSQ16C1XqoGSkeAET2iACgUgkS/IpCf2ZAcjCFA/zRZHfk37oPXBjiBDD13Sz04m2g80ql8
Ag19xnNy3xt4Q2cQ3QTu0g92nHQ7EjoxQCE924wwDWrCs4agf+uiiylGDefi9KfRVQCyTcRli9bW
NR6KEZV26wJXRSqlmSkrW3PfH2rpvU+jlz2ajr9T6ByOIM2RyNDfeZBviXjmfjWnM2G/5zLHJCkM
hEQCPxJgHxLma1X1QXYWvs/xta2wekkg3k1Eg6NXxe6h7+8nZZqnaKuWwLgG4JsbNQtxZfOPfhNt
57AysXWexbarYpwPbSy/eQGxAy8l1ZUpUBLfm8N0TIhwPbZ5ehnatGLtNLpt6cb16QmfeDhEgu4s
cftdGIcXvVUWYVGWbdvJfUMh9qriYUK6l7Ih0bWDbWgO5HoFFyq5DSlsxJ46zkSuM4E8zc9wvifY
6yrxXmepg0xEXNcM9leG7x7DPaR25nvbg/dK59C61l3Ql8quD3dRDZNL2PVpSQJaZMmXCopPxSgo
nA6tKHfIEZlw0CPmzPpiYa7Nqr/aPmQi07voIS1OyibmO+NT1sRfFhGWIiwfppyZQTdBMFrh5JWv
pYGdtyHWpGvsB0mtYndfSTyCTcgSxmMenJGufaKMYzYAwgi0zqRE25ATxpTsYW7M+wrXotY1bkVu
PjLbcleEK4Z9/hkwIXTUJW3ALz33vhaf29LaasRoDlHILp2f26pkt/wgUg83Au0iqvoRfeR9LNMr
IRm0dGV5Tzia3ZufeFnTI0m853TjbYjMJ8+VOHrx0VsI7ivXQQluUJY3sXgYG3lK0fJ6VXew+xY+
Nyq6uiRCx/xhjNUF58azKYZH01X21x5A+1ySjADNSGT5k6dn2FNQqyHIGhJS+3CLwpYc1nIMTGVj
Dd5k3rNFz4XTXnfJ5nElYkLm61opok45eERh22/qo1GHEt5wwNRp5YOMmTW5xj9s+Lx07BV+TP1H
6Ltfo/SuzcYOSHocR+814+Poxupj4h4a5nnrG69OGH86jYvHeYQHrcPEK4b3lXnHaHbvKi2HkNFt
8Ngm7cQe7sHgV7Zt7HwgcLyjjvgkjVNfbiyg08yX2zSONvYY/QRPeZ6epyijZ9QTewPiaYfoBbMe
WtUcPGs5EwqWpXaP9wOt6mnWMMwcOPFTxsomsDX385/FHN215cUH1MnIR3cSedMSjMmsWPvZsJK1
CcgS+VX2ZjbIA2Ryf29pzr6+b0dY+BrOZXWiVytDps+jM/0GE3unVNnIqvqqxclPuAwLtqs1+MFx
Ko10a+cnkncOmGCDizYnLIrCnWvA5MQs8mkC4PAGJ6bDHg5dbZPemCZynRnexZ5IsEc5j0dIlWNa
L+EA2w6e+1guoV/QuJkH+9QmvrctMujH7EkkL89ktoQ3OcrfFW6DbtsQgmlE7kY3tjLXnNM46Yek
KlgNMEViylRtWn/8bFLsTxt2/cLmItRTRqyQq73qnBvjFgrZysc2NS6989gM33Ff5XvSu6GbYWUV
FtBncXz7GDSutYHckBCmyXoMhu2AKdwm9x2ShLq2JvAjJhvFlUfNS14torFXMjfh0dq0F3FRbTCa
Ak6vszd7sLyTa4AcJ9ozCPeTqymzWNwRHHcEozUhMdvTcGckxvNEkaSQl3QD/wFAmXYQcWup4vES
TT8lI5FgrH5fuA+8IW8X+7bqP7rCinbgS6SXjd2tZIAaj3yk4lKW84c+FsOqLdjTq6k/2wNER40d
W9FCy/K9N7lGhiR/7wKA09RynV1B0jKxPfxV59yb5K1uwqH7IGdz1+k46nklrO4Z4sO6ENprlNmc
k0y+av1074r4FYE9hpHoXaYZWibS/FNiEnTnmut8Mh/TENzE06G1DqXYMi3D13Puv4MAXGXjMOta
lX58lU5wGXL/1QaTs9JPe6a+ptZzVYIvPh1Yz+biKRnlfggJijKrj757xC/W8Y1POTN55d8EL4J6
fd3hq58SWOE6/YvO9H3lY7potM6KGS+omCwAuxwbGJaYuAGlDX/ms3ebf/1O4KdoU97XGTB6wtzJ
z9cNF4jOU7gcXh1NlHTilbHHkaLutc0//tSMK1YjyCLqIQGzq1GFaDL5coKDOkRXMOcMw/WE0SM2
BCsqefWtSZCWJV7n+aKOG0kYe/xfPTjkOTq8MVahkbIS8qpGq3ib024t0quPo1IJMAd2FhTpzmBD
qmJ3U/G1pSXb5Wv1O/5VxA4FXDlWhWGHegxFqoFxcJ0AWOAqcajhqFtWvPy/YrxLVwEdZ19rXIw4
HwcqtoiHVIa3U1+r2zHgOEkR3Nd9c7DgHDcn035kHVobIHZ9q3+rF1a0ZMlXHCERw1OFub5l9buW
vzASjNbMdZ8HQDgFN86+sh1UDEQi8OgqrhCqFHiUuhunkfhv5OHNEsFBPXlVd9vlDTC4ttLxyCx5
lMVGHU69LvW02GUCfMJcV++dY0hnT7TCVv117OskpKdbIwcx4dcoQdbq9Ki3p07hP95qwKsyR6o5
cDMJadfFjUUwWCvxQmH93hH8AJE3WjVMwCaPNG++Vo8pmffr7qdO20K4ABrsftekfx4uIn1P+Ng6
5HBpgIWe2a4NcCwQCuTRO/WjiF+XjX9QD6lasZk7OhQdwywj+1KH0jWwa4NXA+g+1fXnUBYXdUj1
mKB8yOZH9Qj1moryd/zwjxcV8UP1glHzHNVT8RT3A2L1guY5aYzl6dThXHj+HMaqMdZIpudgPgwx
yWJwgN2iPOc1NG2GWH5RXEYTYLGO5rvWYqpXJBD/ulpuepNJR2SJb49i2+KuSqDB4hTgVvs40jW2
++myDPCrFkWG41+1kcs1d+RujvNrlJjBCb+OQ8fE3IQFHLuJzrUEFq0XXIqEltzjTTXuoSN8V0Fz
GEeVd1jqYlekhL0Pjjw4Nf4sMjnL6GcCoMdmYz7RLXzm/Uj6nec9LjQIG18fLj5cCmmKOjUUgTOJ
9nZkDIFADQVwSSPfFEc0y7GZx0crKl4gY17D2Yet0xr0TQMGeU2GPrl/Uv9wBje3laKJKSpYA2nI
TJTPyc4gUXo9s4lgmhB/6yGByML70jAvIrd4eicwG3d0B4haFyDfMxWbY0E3sGrv1ZqTDwtvNaI0
asj84jigf+qr2+S0L2lEPTQ7gOyuybTJmtgz7J42DrfEsXCOk9qwatJ6WVFAKd2K2hPd13WBu32M
NLlLBHEfmzrPz5qaVxpqAgNglyE7Zh4jrMOk2eIQQCleg7FyeQMKT/l0IWkGZn6G03xGYeuqkZne
wqBoivTLrkWzLSO6R3Pg9Re/S79kWGtlH/Antrqm8uEY7h+H2jjoOQMkU+gYuIZIBar3ojKK82Cn
Cfni6AQsezcbyhQZQTs+cvpLhd/YhmHaLSyVtY8sfJSRknsuFAdp0essw0lq50PhgR2Qa5ghxKUA
b0NrjxSMSWzGNhwAqkzEs5E+XuzMsT/pFZZAJHuc6gAwYsKDdz2oYSa2YGSP+ahljnnJy1yYVyVU
sZWOvVfGfS3GBqQ0BMs21Bh6MOC9ZRiWhhSpy4Xue/G46Qp3W2PnvrXHsNvhL8GS0Yt90TD0KzD9
pMJi7typS77SPJd+3El2jjy7k2MdJ41PtSPlekipGzUfIYMzDfce1RJjFedR9+6CUnubw/FL+Ahy
RJDslqeWI/wLl8j37WgSd9PbUXEk+wb+l1xDZ4BEgrXjwy9aQdVXevAYuVmhuSk6WIFT3SwGDOv9
E6pAmBW6+5aNfr2uBoDTLnN2fUDdMovHsCynvZj4Sy9x1rgKcCd28dVSzIyBNZoglXaEDK+YDPvC
kde8AGqOB08jzS28Iwgi2wz9kczOdCPeCR/yVyT6oSCq511hxMV+GL+oOMvtlEzmHk7DqcX5NhzN
H7rBcCIesjN9IAby44yv2VBcrLj8Yt6NogZS4DbGqaEL5aVr4rPhJt9+dh8ElEYyq+31pIE6q3sh
7Li2tXx8VbLBdeWyBhjkrZs9TYSht+fAOBoROOEYw97KlUZLUfr+jFPVQHFhSeUlr4cib93MguBY
696g3vcyKCLtQHnUYqkLheyYA9vEQayvUjU9Ru7AqKun0MvEXUfYthoXLUODOmMuR/lxI5qJ4a9i
Lqjv8Ca6OLPznMMgZNjD4IYbGPeih7az3pyEBo4cDJ2RY9qX554MdraDHTmkzHyGLiUfgIlA2eFo
i245vIw67g61T8DzDC+usKjK1JOgjwRbNd6zqrw1mfOSxvCAFMuLrYPqkWHZ3BagQ9zAuatE7NgG
hrn+W83PFmLO3LMO86Q498GbACsmliJkTkuPZscEjIszvQcokupzxwj8jTifk0zSG8qEi1VxLRRB
/KEN5Cg1DLXNLvF22eBxPxMN2hKq5YRs+O0cdGdiwR5GfXwnvfwjVjCQ08PkEbFDeJviyEBCuRoz
GFHBO8SIdaQnsdJ1Ekds2RHEyiASvyCIWQxVScOKgMi0CBNBKnB/49bDYehg6uMhFpxzzSdUwTzb
af88M/oGOuQCcXvehFAfkh0WlBFYCJeybLZ+ab1UTaB8LibisLpx5RKevioTJzsGrv1olc4tIYS6
6ppPPWGGbM3UAAXyMUHe2xAgF5LR2vCwRVf7lMzjuxgTeEh1/bCB09OSKYqgtfcVT0uNmYhbRE7V
+YS52oec4VwdNW8pCofE4czVHjNtr/0uEv/6hzw1ND8LHHqHJ1Ee8WE5pZnixaqRHzGX97MJpV/R
OhvF9Ezx+m6FAW5S9RBqmhrSSIQzGxM7Vw3ZR1Tl22kS32oo6PrVG/qal9QIAGvoN/qJqxcgWKxF
5T5x3TwXZLfomk3hqmZnHSwRPMR/1MP8YxhZgMqE2acMYhZhA1P6Pkv2/5kX/K+eSBCBDddwaUws
dh5L2Tn91z+zgmuTGw0OLFaWFRyKiYRMhqJMfn0/KYgJcV5myKGHvAFGtDXlGxmsF+5C0nGSiFD4
Qw3UWxa+kY1dcZWk4Goo6/KiKSajF1EWhYGHKwDfOSEa4AIOHOcEt5YI0824de8niw4HvXSSdfRv
PePIQA3wJMYVNKDPc8R5+89v3Pl3Ovmft43vFTk25P387zcOjavMK2JcD7Rph4yFY5yN+8CDPEpY
GdVafZ+iScUFYGMa2EdL37BWHAnORZlwQ9DJwQqgXCnh3xETyhIME2DLZOmbIuSnbFQBNgefvuwh
nPg7DC0ZF6tdFIBtnUIo6DO2NTPOX/oaSSsHhGogvlXZFKvrNFVU5NHi8/jDtVcEh6IACgrldKHK
+hhqVmy1wuWuSUsUI4rUpTikZFH+xof1sdYy+/85ada/mFItVwtv1LRc38Ec7F9Pmk8WotdrVoMj
vAUBrgqvMzNKT5VEyyx3rF9ak7HYQqZc6BFMXY6lDRynthYalrNXBvj2O9ornrIPkTR3CzlmxoNn
Nc8sHp6Lg4MhslPaNpw5l4sm1uMnYNKPP2w223rtTea4My2SIjdEgzjMaf3U9iObanysy10UA0qr
O/A/XzPev18zlsOigQrDh8n4bxIEfFRSMxBRQxhqY+4Ik9FCP1p7MdtErkXMt7DNWMj0ukleYOML
DB24ljVil0mtUyRwxSYPp/DRqbDHxfOcxe8wuyx1eX9sKiiWS8EwyulphGlQqk0lsvPb5HNmiiC4
FlnOExrALXAgWH80NLwDMyIk0Qt1yEliKHO0FVmFHj4fmu3gkeAXYXYfJSMMj2w8eHpxSOZp4SEl
ZBHeOU11dH0Jt1DtbTaOGntH4GGoiFg+kTdrI2MMZAEfCVrwfVDD/kxvegj3KJpeU6gJs9e46AHY
XRlXVRTkqYRPziduJsEGHjcAGJbNMLH+n7guTObVffq/FRmeZSJasRBmWK6n/4ssxOk0q8qmoT4k
JcGkPcXqvvWTkWgMODvF8ODOLlbRrcdWSrqE60pzU/fxN3ty1UFsxinqdVIXX6V4VoUsTnGQ3/tO
5GIhyx9ponivVVhBwfzqz6LUGEfb7VZNL5EiG+ZPfZh/eSK6wT3bDQ0q4iD79lMWjlx7AfhgQ61N
ZiiwytKaoOym9O4Tu7vNuTJskSGfh/shFY/TDsGGtD4WW7I4trmnkQYRz6R+dMNj4I3bdsZIV7b6
Lu3NjV8XzqkwBufkQHdNUys/1IxJYg597vPxLgwwBq0dJIrhYG5ELh8bsLoD5nEphVdjoOttdNjk
cGcx3ARuJB5ky9KGeKO8KQ6+J13AThY8xQxb6GxWCwPdsX4pQmydUSOpIs2ts+8siAhAZm1ybKrA
hUm1/N6kkLNq7Unvo+8ClZuWWOh2EbirgjLKq4urMcGsCwybFp2FIm7VnnPFWvqs+uKoEj+8pD4G
ZfjKSnlTrSldtLWeFDYUZ+2PIXB+hDrG/Q62CHWPYHoO6j0w5FnOVFzKqpLWuF/hHfehiEFU/Gtb
iynTnPTb7scnmecnU49dmkQ49AKV6TAHv6Yieovq7LAwVdv4Zxl1nySScqyYHiKw116BJMLJ85F2
UyO5lCtljpnYkYe21VI6USGLc+1611SDwatYXaribLIG43HVW0IqP/tZfPQJeA31P/y2TvUdRc9N
p+cdfWQtDwIOqQ+I4MVAHYpAZ8eMnVId9LDg5Zrke+6YPcG9t6trZ8Dnlw0aTNUKU8luG4iRu6az
nvyw/BGqVcibeXK9lW9Cmj+WGzyuK4xMi/EpTnoYAFWEAEaalyoZsTut6fEbgIeIiZ7w63c/Gi6O
pbHY0Pdg65LsHXpyX6sp5XLKPyOgLTI8/XmU5XMlysukdBMto+SW9jho2PwJuB02wg6vGuD5JjQM
DL8lcbOq7W7JKFn1BlDATHlvKPpjqfGHyXiMxXDuop8g/Zq2XLZxfDKMmt2DmVFm+afKheGftJY4
1ZxknOYhSRTFjyGft9JHyJYODK6ZjL92aWmcOuhpDgnCw5CKS2IOR2SWw6E0A4AeL3dXA9mCOwRp
QBZd+lwWPfuJHjh74mEvDr3lUUtdhMVEReO7PpxR9n466WS+pDNYctqfiRu7VjMiltZ79WPJclTj
EOS1IE4CvifZYZvaw6GjagsA2VbYuyJuzDXJEP2WDt3fpAgrui7bu63mMP4noa0MiHIxUeBuZpvB
XauIPZA0i4OHddHCTmqR9UyCMDGn2Y5OHN7BKiPkuZK7VMOmfBbuph51ixCV+d4ENd/HuD3EVlEc
cxU/OwfzfVzYKY6x5kXrjIrDkRabz+l+tmcdQtePapKSzRsnvsFpvkeTnzoaGENpGtYdlDTrzvOa
v75SzgApSmvN1J9mwzV30NcOlW6Z5JJZV0zk5rugfRukcMGX4KMMk3SISVZfYquRdQQil3E6wleU
2sn06hOUh/Egw1k7CS/x7ur5e/mmUT9ZvkJRxxC0xiE+JfBkyz6ONa3l38+Q1w+27QVIoPF68gvr
XcggPY8RARjWnG/QFTuMpib9FDXlfUf/cyiH+SHyvIQQvcxAOdJBN89kfsq0QluXPZk7wIjOKe7N
CyQ6Z7+8yuVVWBgmwspovstQhSGVxOBBmWOk4pMoEdKGrsvBcvY5scgm2UFHN8uY78j0nIVJsHYE
T6eX4lToenuoMoBzg+Hh1jLg8TYwBE9+/iY76HWmEx1Tr3ZPlSpCQoMEGH9sxj1isyc7atvD4Pi4
2wCppNSdDFrGtyDRdzPRUqNp/rKGJN0mnVmfbNnWpzE2vsgfyXf5WHanuBq7FQyZaFeqgJixN46e
XTDMASU8DSZGhknE2JC1+CWM/LdUIAQPQh06C9kdfe6uu4Ie0rJwCZ+enHZ6KBpulzgwLngU+z6I
CfxBwnwP40tUzMadL8juMr66OSoAhjD2hOTU73FAvYu6qd3ruUuXLCX2p1jINyAZGD/ODFHWyYQj
lIqag2CfHJMyhHuMcgGMUInjaQtTRCZ4qeV8JCaeMMsxIqi8hwFZxtrEbZ4uL34QMMQpVoBAacbE
qqA0KxrjbmEAE3CtzCNamFlasa5xAkTeGh8WCRe+fiDAaf8dufB1IKydl1WrUGUf9OpfWey+2vn8
ulQXeT+RPTLa+8FknBe1zY8+gu3oM+6DyZ3d/IllasZ5Xld6BsLKgI1sogHC7UKNzsZR7GMEVZNT
7oY6/Zwi/LUVPbswMzLlKaQZ19XcjIjWBlfD3NnaLa9yIUwriGgO88sYbyA13hmx8WDYxC0xVFnP
XcD4q7kudVI9sX0MUb7H9CumnlWR3h3dGTCNAeC9dor5SW2fC4cc8Qus/pq1n3eRgFI8zyHoL0bc
t0FRg3Vo55Tp9XWW+U3xYRX73LVgoCNsYpQ4bhokAQIRZFgSfqJQ8yGaNuz6lNIuR6oGqDlldm5C
qssWESK+FfG6kutUZncJuOKqUwGJLdTnFLvaldZJWit+sohk5qjSV7eF20+iYys8jMAzMII8HQgl
H65zK/pjkaekZ1vxfZ0N5U4nplFpthaC8GJDXuv0oriCQiOTKMsgUn5bVQSnpAHnJDgyWclxxsCG
TCijRfmalEqDGpiHkaTPWg+ueLozqzQvdLdoQ9zh6sDczTPxTdYm9yojqE67piOIg+uiHainW+/D
UGl1uTUneZGefSgmF6GJc1gaaE+xjbvGe4Qt8TjkjbXrG1hcrVcfswVNU3rAQDvWYX3RM/CbPJqQ
ROAi1ZV3TVBt5sx6yRSgWSl1Dca1wUqXwWmIO4oWYh1MeFN0+n2D8oX/iwGscvIIq2AQuk50me5k
CIpmYqgQWikDGSQZUfi7jwfqYnVFzLEFFkkZuUpMwvnUUHUBW0jpq7Zen717QbtPRP0DadoxYr6C
rjgdNnpCvkPCi26OeQddxR6pnoqIushFMGB184xEN781mrZrMu19eYLIwY9esZWtYsRox2muSrRj
sz6w2sp3VXsu+EFoU4lIJ9qo+ryR9UvK6BqRDLVvDmiTJLT1sVaehYoI8AfvOZusB6m198KDBR3W
MJ2bOrjqkSC2lvmtG3DqAr1COJM8OKar3KTAJTvnOjhZvI7Gd90A0zE9Tkc78PFEjjDhIfBAA/QZ
IzDvF+AWfP5BicByvNZblwCwHgfEnmDfc6ukqEJJkULd4qXZzOmWFlHjEIEX35Nq9kuL7ks056DV
r1h+fFfanMKbTMlEDOR/s3ce3XEraZr+K31m3bgHJuAWs5j0hiZpJXKDQ4kSvPf49fNEsOpSperb
1bXvTR4kgEQ6RMRnXrOZ3JKYfFwuY8FnxfcxpHvkdmsxlLdosm6YfaC6TNk21sJvRsFvKKNUFuyt
M7uvy1i/Igbvv+h5/tMwIQvIcYt9zJ3j5YgQVj/SID0asgCSU/klekPYaG7eByqnlvyME/Fv5fbo
8Ph4GpQaSlBJQfaRL2VwWprqmFsImnSO0Ek0DqPG0PEDYW80bdxEgwW5sa/F3o5A61pT8lNVRDyQ
DqGGrr5LIXCD7ddG7daieRUMxoOXem9oSN5Qg9rKeCka+q0+YNUA1opfQFKHyvC1sAUMyT4dKOqd
MeqjJyTL123IHz2Wyas/pW9eGP0oIqemGl3BpO6LTeAGxQ5tqTkikwckznTYwpuY6YZaI0G1ta/K
ngRHcu5aDUjjULs7SVqR+bhMSeyZ9JqYjDdJo3UNfmYuZ1IFya9PrLc4nSEMSoaHyo+qiFU7jLCd
KdH1cAf/URGnFAPDkDcVOjNPWEMeCujUqgCn6tamjJpddHmyboR9g6ACuNIQyi+BXy7rzGJE39Fi
oKYUIg/9hHXjlEYfDQDFz9Gl0mAA+gs9EqC0MusQpreO292oHxvHJu4lsh8MTcB9vnP8m37p9nlp
FisD7Mkxbg3AWI5HFyfOTvEcFSwtT71A52uwz4kIj4YwbeySXTx2HBSmBMB/SLrazbA4912F3JIt
WWVaN1D1tr7PcpZNyUHHrglWWgPwnHwNPhkqh0hVH8S0qyIgrTpqo1uBk2THv6gYschZshIV/hY6
7ZQZ7dooSPTzkWxPfQSRMOOOQf2Cpiv8dAa3NonbdipYXZmRkpxksRaw9l0KtHpLcJCOYlsH88WY
DQAYsC76xS+OVqW7q3KGSARZ46QIomN4EHZPatRtoHpqxa1qcKok10SQq7Lcq15L6bNTfW/y8sVC
5C/EpLIdGaiKdRu49Cvteup31rfenx59DbvSTkBQi6dCHBN9hLfovJfQIHZd7l5VBQDa2aWQX826
dSyDb6KMqD3gypGFwUHJdMy9Nl+b4jkLbX2djwPEElnxsUMB56/10D90xcn14R5MTKENNsRlqoH/
dFMGHaKyWXZJYlBCHlFTKSmGirOsmCfRUh+Z0R59Ub+olts8s9Z53fyy+MZVoi93AyLhK6DwFMb8
VKIUik3tJy+qbKVKzmGEz3qw3E7gtsfSfezq6VlkxdZNnccxGK6b0t57Mn/tKVWAGoOzJXUdglBD
5kyyvGS72akhy/LhVT6p6eg1jBpqelGZUvLBztR20KlqWe/Uyofu86Xt6R7TzdxJBqIaXak170SN
ElZhAl1Kn0TIVymT+uj3YOiCbpXJ8A5RJHOrhlwuOzKqqSEbRf3wzXWMkgq4XmOY8ZwJcveOm8tK
LrGtvxc941LTot3gMHOiF/oaysqx54J11X1gH3JJ9tLwm5aUQJX5lT9a0gZeiECiHMmJ6hftKtDs
B9XpVf8hUAt69QlF54YmSVM1x96lN9G6jzSaWFlkjIQJqexrQZcDf32cJoSKZDNe07Ufgxi+dsF4
RzmMhkMa4mp/iB2GR0UBQ90NWoMzihoXqoag0WCh5cMFqU/uZ929lzEzoM10ozoXqoHV2W+B1z0o
LpEPtXmlAWq0lwS9Ow8rEwg4z9GkAWkIoh0mVrL2yGcVFA1XWWavaTVy+ZQSVJ2haKFHAewBfhwK
icgYyHLGtFyF8oasenJnGUv3FnoK5KBHTHAvvie5vUy8Rsbk2xIzxaEG4gG0N4HQdLDkiucB+YTK
nV1kPGZhCJEjXSP5gmhDyNqXjLQMQk/1KyeR+DISd3oTBR9F8TKe3AW/XMRS6Uu2GqsYynVEO0bQ
n2cR/pS9vjgCn7LUN9WQ7NW1bNnVXSo6qUlTP5L4/yw0KNETmvIe//xaEYtzOY8z61O222fY36ga
0ATqRNWbp9AAcEpPQnZdwJ85a51ojw5utUvgHtZjt+xkCxOoGT0vj78lby7Qm7+2JLdL7T9BfaBx
QS0DRL15nWbRVzWGasMYd+7UQFhxy21YYvHYwTCRGjWSEudMJbe/F14UkRZl2g82r6u9ZxQpVqPp
7+GWEGbIkekN2SuFI30hD1YzRU9D25inbUqgNCWm/DGeVYtjyRElqJyHOXrqf9hz6awmwdoTuDfw
cl4LUmr0N/nnW5q8dZH9tNziNc7HS+zP0C1D6QuXXQl3V1tgjxV/UvNYVE1pyJ63xdUsxQTwZC92
1bQX8AFKQd4gb9YZweB1J6tTMmyhRxZvkIfeKVahjOdiKYWAodilkxxFBRuxrXyXiYSScU1TG/gU
bE3kH91y7cAK2hYxLsFUOhnkDCzaPid7Ehhh0y/TtXncCcjOYyUOVlj+VIABIPb0TItuM1pht3lt
Gs0AUZ5f4qUnQAmdV7gwB/mTMdN91f15J9OZWHJrRYvNoEt0LJvfctZLqn4L2r8gOQqt1Thl77IG
OfbEkIrBzfrxHKKlg5ID97WXQg3W4frIOL2i9NvDE10C+zg6XrxWXyEaJsreiPbVZeSAC39QHYxC
3puTFzwqXYsUmjVrJOjfLjyUaAKkld6vU9t8xcuapjjjCl9RB9zNcj9pNM5qk59bCQaRhlQmfNWw
1RzAwHBaBGxzUoh6FRr1/Zw5NRkvyV/P3+JX8GN7tHQ1iMTcFipYgQl1KQoPHm30U/6i8t0iqyEj
k4yO1kRnXdakc4HCKrWllW2nVwUV5MUusp0q8+skpsamaPL3PouvZeS0pIRoxLa7LIlhFSNBTZu8
etYNyjDS1Tk3RtQ0ly91DwHXpdDhyEDCNgWS/+FyVnNGK3npSQKgKYU/uYLHcg6QDKYsvuXjkujR
TP+gxRPZTL1L6uxRyzVQWGocyqTltOB+gEIulAqy3TDfSOULykS0dyTDASuQHzoNDw0Zk7U5MJHk
P4GOUtwN3GNv+NRTyMCEJNza6KmCJUvggKQLaIzhu5Mke3m7qzkxTWLerk92qh+CR8hBZC4tJUIw
FWbqkQeU3/7ulVAg+vwqEcjjel4RnOhpIt6oORtZA1eSBV5s78ijbpRUAVqX+TqaqfKWNmSpnBhS
jZ/IciFwUOZd5VlubZslvJKxl3Dph1bhcjONabBu4wYUn/s01y1WPN6TKiaoOobWziFIIPNBiWM0
2QzaNm1Be8IHGlKmUc9HXLGx3FOUlXdWxJ2zsNg4Jk7r7SP24PRhUphZuYcXe/VzFgggpRrU09q2
HyI64Ct8/zDX4h4okMEE7D0YuzI99FLmJXfLa60XaJA485s3/lAs9aBOgZf4/OaIgW89klS7iq8i
mLoexopIdcPr8kezXktgQEdGRBm+WmcDg6gMKENGzENWULNcxx1NBSTte/poBe50D4vuUn0c5FI3
Vs8dU7KsrOQl9RijOtRkRq4P6A/w8E+VQKO7/mBZ/fOACdna5P9J0yzeK42lgHaJRtd27HF9HSck
jmvAtyMJhuukP9KqPM6ZTgjoLCvhSqivLNSDLnuZ4/zNjJgi6M6h1rnozHVAtkwXcIYGSSeut6IC
yDVmzjkO9BlInbjLJeIjG4ebujEX+jXxjfDAYDULOLhcgqeqkODdZlRSnN2i0nkVzg7i0QvVNwyi
Uar3sQqXkIvO8cg87fAKLU8gAT7zcbD8cAlswebAeilcJGM/uq5L/jWvYWPYDSpAjcv1psTeMEIB
dqUY5EjwUOSApZtD0tM2YFLCdubrZFsfAkfG8JZ07bqP+chu82qZNGRtILlruZLLnphS3okdGiC1
zUU1of3UhL5VBRT+6pqo5IsSV4nT+lorhwe5btZg0Cnc92cUqqCRyxQ+oTvkGgzzNsy+l/0XNYWq
+axIXmOHpMCqwFKKL5kf74OY+oAzTPUKf+Rrl97rjjT/FW/YrZFXd1H9Y/D6t6qmr+4l/GeZScgW
g6pDpxoCppVetUKCk5holFQIwXi1Qs2P+uurzO6K0D948Yj9nPVgFQ5FnnBfL1cmpufIA2B46YJf
3onKP2tasM+N9JsS5cg1ZrhclqbhEKwaCfoIA+/R74jAAosIzGM6l9UvF1EAhekYl+g0evFXEIcU
96aVKnNWtHrW8An3/uDGByUMpZBeY41dBeuAAg7I5l/qAKL1wvQHkCcio6APVqJOfyhhIdthRfFL
a8MK/KVPxI+kzZ6kgJFcNvUygaRRNu9e2V4DonxX7TrQfvu5rb4sHnEQqjsV2i5St4Eqp8QMDR1o
y5bObiQHX9OVj1A0j6oBbOCGsaZAsxK+f0EL8FZaH24hZTDVhmDeu+BBpk/TRHiPjCP4VEk3G1yp
YEV0mEuIXy/yayf1zfVSaD9Ucdh0JJ14GihPYbjnIG9W2vzvRgsSHs9XMNZSXGcIwcnQn4NU1O8G
wG9rdZPSGB1QNHXWeWuUshGPvQzoWfnrc3OD66EBmXfVFWXCK4lVgr1wULGfyt1K7SbOg+3i0dPM
nNiGM+LC/2oAPgLMthBoAqIb7yeRIr7vfDFMpmTQpt8iCamNjGbrtyYtUuIQq/HuPXLaUzxUXzrD
qze0d9a+092ANQMIL6XEZJY2SUkk+H4C5eoXWfMd8gzpAI3ipyyvl+1jK8Bcq/Smk0pjqo3a9+a7
LQpsOOz3zJ5gFEo5CZnZyOpozApYtOgxWJMLLZGULeOwK+mzEgoigIYkg3c79/p1VKLTP1jkZ8Ku
T6h1Mo0W7pscEEkONM2EVyOjaAWAS1siLXeJX+rbpCGhyOUXjWQE0PW3GnrEebENJuSPPaO9U/pd
6cJyHXs7cPMeGaCJdh/t1q0DNLwtrYixHKAqPUOcNmlZrase4qbpPMrq+FK674XWvElFK5kz0vh4
gtNywAfsIjVFyti+Wih6UEQmZpxwCWj8B2RLv8IihIfJTM50x7xyyRf9UWkfZvLj+7jt6qjZ1ykc
4laq0aEkku8DC5hue6aI+aaqLFiTMUG2C4lo81RS54d4Ki12Ytzu+QnnJa34yMO9J8E8ZRlYNFAA
wZBqWVnxnOmqq64glDLxVCN3kep6MgdTtSdqFCeL6CUT+XdL1k/lr+xVy3VeeSdXOkkuzvd8rKHJ
ANHV85+zVItzxbsZT3fy77HwP9lFtDdJi2kGONyH/Bv4hxb0bGqX+JD/VNT3UPhY0GnjycMmIdoE
S2NVy8hK/swqIpbldJVfTy6DXqkVybNn1OFAixMyqwywQ14B5nF6nuVEIVdwOEdph/JePyWAJKoE
UTZN8japbFva1s7Jh8kaXuElv9jS2khrHAJudGr4JRYZanuyfI/W5a0zwVeTKM8FN9ZVU3v3aiUZ
QPkgd6QTytPfTyoiEW7RFwfBwnzJTyII0Wxjiuqv06J/kXONWvvtYLmxAB5twYmKeSel2HrgOCsz
jH8G6GCsbD0+GxXahnFRfe3Kh9myH5WClAx6HWt5zQr/DANPyg9aqNuH4ZfuRm+jl0qz3qs7sUsF
7qxNxR8qowq12GgebNB53gGJ9AIZqsrqhXnTIpawEsNwTIrxCE3qFoj+czv60wp2/WMx3kc5nWQo
EY+1aVo0EhOmrvRVxbdaIbQ1wv5xaz+VDQaBqupgGBQDbBtmoxlaHyjI/1U0/heKxoYvUIn9a3fR
/9fES1m8/apn/PGSP81FffSMISqwIAhdquL+KWdsGOIPzxAOBqOG6SF0DLD073rG7h+67umOp3vC
BYTpI0P8dz1j4w/AXJ7uu0BRoZV7/5acMYiyfwSHsSLaqCP7nmciay6EQr9+f7vHMbX9v//H+M8c
n6V2ksIOnpUhry91zNXDNKXLCaLTcjIXfDyLKpT9MtyllHx2oMPL/Niqcbhj/flSdA6YByX5PY/R
ALpqHk5qy46oMIBJVj6YCFqiAS/VRtSDEnxX+1wlp6J2anXa7318dvQpSSj6zo9ROYTLWomb64UR
QjAyCb8iLB6VEvrng9G2BBDqeb74bA4i/yJM3PR6KT6PcWZxor+DY5ejfLVsBKRIpDUTli++A+rB
rDssHuG+8/xzE/nA7wjIt9sQ+grtO3l4QP/5b2cmqGbSekuTGZ22HuaVmeDIoH4xb8aiMhXhNvEc
rJfUvo/DI3CJFvUXfTfmiNfbM4ZbnTNUp8+nGZImzMhalJwQilAuecWSUpxWm+G4MObVpnrQfKOj
9FYLirAFgAyAXRFEMb7554PhyK+PghM68MqTz5YeecTJLmU8aSwnVe7dIan0rdfGZL4g/aiIqd3q
hM+zxsZ8Ri9DQxq473YgX+5h22PsUORIYsst48+tuLcaHCr+8TAWnwEeYEziO20yHgMPY8u0k96X
6kT13MSmk2/zeejz6r9cs7DkTzt3TJn4Dhib3969+jj850dS1/h4J7X5+TnVC/MKpxzU9FMtNU9D
hmS92tJEZ54sm5QcDASbaqd6qBewCQJ20ucutZXLC6gtmzbYoSiTjzM+93++wIaScCqrPX048KgF
EmLkPg2PH9tq9+eDK++Vj+Nq53/5/JdLqc24HpNdaluPny9RWx/X+f0Sv7zvP20m/ruVj+Xx93f4
5UqZg+SAMZhYgaov89+80//snT8/9C/f+5drfx5XW+rhl8O/bKpDsZOUK5FZOxfnibUpbUc+b2+1
9Zf7PsbF74djGsaH33Zq0sNEDR0KfTBofnuHCn0akmOAZ1CDmgmsP1Pa52s+z/7tsuqAs9zhx2gf
lRyWsu1TW4b0wfh8+tu+UgQJxQJp7fdPm+pUdUhtqQd1IXXJz6e2sgBWz3N1ObUJYoMr//fvrk5U
D+ptaDITA4+UGeXnMdPaGb6qzSHB+gPK6WLs9REvSel459hedZoXaR8HtQIDZLlTPXiZKaigqEPq
LLW3i0ebIgV4T3SEkBIVnZYMZ3VoIf9bHtSmJK6Ut79cxnRCnPgQ+UGKLiQN+LiWBgs8OTdNHOzS
mBBvzqBC0PBB4GL6BqDuJVjAKkrKbRHl5npq+m8pFXA8zjBTGrL3eaSdWEYRSXALkqMq6MYAfq8y
yjDZBLWDBKvPT5YbfrcWLJQLliB64AYKnUi3bH/5lB9fYxZetJql7YmSAFOKXMouUj39y33tn86W
H6fIlUG99i+ffmiP/Xbp/8FlLM/uyTO8D4UwXy226p0+NtX7qct8yKipN/jLT5Lr8Yf+2K+fBk+S
XWXO98hAsZLpNmXBT7NG5d34ue/3cz4Pf57zua+qHYBAn8//q8uaykdFvfrzEv/e26jLfr7L52XU
Pj9JX3KqsKfZJ+qa5NJlytVUbal96ikr+AWNz3n3uX9QVj/qlI9NdShR66p6zW9XVE9ztUKqwx9n
qhct8m3V1sfxz+cf14yEhmo+eIfF6OCCUyaxzco+G/orXcucTCm/gus4SOwyAIN+nPatPuJ9QUS6
Q0ZtgzyqjsKQhda2cCrZQ/iWYqiARynIRdbnbutEMCLxBqJrRgen9f0SXI2BFQ/Fd4rUr5YAhlHF
p7R9dTTvaKRVfhw93FfBlkYo3t7PhTWv4JRHoCnr7wmC75uBCGMbWzcedqiXsA72bTV5p5TOA0jH
+lHHKnIfle3XLNa+JzmNxdno/S120TfhqJPNUfsM7S+tX2AJFPu4M47u2k6jPa46svNOnTArhpXT
zdu2jr6nQRnAFXYOFvpT0LtGqKZw2REtwfYxG3cgCg5VWl8ktyktUO0l4yDtd5wrUoRohWEoYJE0
fZtRiKHulBbnmIh84yFel5n6lxxtg5s8rq70GUI1sTvaKO7DAEjnCF3ejxprjcyTv819bdoKqbMw
jPE9BtMaFK0sXb0NRZlv0N+P+Cd1nI/Qhb6KodeVWfzmdou1NcYXvX1Afe9SU+gN60OZQ4SoXDnP
YbiwNFCJEBAhmoSivbG9gGpOkNhUhKa1eyecDJmdnrvXbNB16Erk4bwSwOGENFUXksdSJVnNkXVn
Wu/Z4FunPIiGpww2o4f8733eOVe4977Y4Po2PTilfr4L8/AEau6cVNPPKjeKk1YDfLErpCrssep2
RtcGOC7NAEOLCDmpmaPp3FwXc3oaOybVWreKnWixuux9+Jc5ICu39r8nBqQJE8D81WyBeXbqEK3j
Mj5i4foyRHdB0+BFEsc9mBcAoFXV7Y1A34vQhqa0drKC2N+Oq11PE33tLONxGr2XIjKT26Gvlrv+
q/egT/2wd2NgrHar/dCiQ1AX1Q7G83PpL+VeNqgzGhugriwqRt0a4nloV1RtfInEo02KSQf9+QrS
iwBCK8F5wM0FstVFhp5XgvFEnMQRtZPG3UT1ADsH8n4QhNvRzusDJtMvYdr/rIp52lh112OCcYso
Ww4jE4q4jbwaUvAoTNxUFkK4HnJQs4/M+VS9aw5aoaOf7TJYOTQ7aWB2vXHy2+pnUYuL3Qd4Ilbc
DtsINin0gpiWTnqpEwBldmMCD2gBWqObhRpHXknn0Dim2McS7WRkNsLBDhwqFYNnMe6rBQSIACy1
xSa6XyXjS7dMd07nNNs2BiTTm/1JvWKuomgT6fN1UbaXIgirF8/ODrGxnDvX3eWMD9qMzSaQNlJJ
ctcT7a+qNvPOgFHGTeChea33+cU3xakGn3Q2kyRY833CrQiN7xPet9tgFPQ4wrlCG9k5zpOPO0Lm
4wDqWTglZv1dxaiiI4KhA0XwaG0bcX6ZY/4JYcGDyWcPMtjAGt7oIZVMDOxdKwS/bYtHs5/qqzrp
Hhor8g6LtBCLkd+Ymwr7kxLRMqnaBdakvda9Ux5FOAdalIZH0r8hFTMunvZTpPXFrlnmwzCm5XHC
ZnXoETXuwqbdVl63W5LhTTSgHKcR+eWWgQ9jBAYg8r95ZzZb2u/73g6nnZnSJeJGfdLAza7szhJX
AQKva39+tQhGkNUtmE8rcCUedCGn4QLx0ECsQF+iFfXO8FD1HOuj3Syr3h42s82UYDdVDA85+1Ki
6A6krlxVfLKNJdpryPtiRY+hBrYCE2+ReHjdmL52HaozdjIeKv5cgH7RD5gmP4oyuo6H5eAk00NQ
1Jc2qMA6dT50AzCElaFhBKJZ2gr0xSPwbm6KAOIUKifRvrOsh8EykLmK/WOBe86WqXC+IIqQr6xY
2w8pk24UZSkoMQCFVYnloeNWuy4w+x1qePsw67Z1Pd1Qn/ya+4mxFmkZAxXMV1JFaYPo+X3tVs/K
IYDIj9KsrxebDL+AzkfEehTkoymicOESInlU7yf4N9JqAIRAHj7FDFMUCN+MEv792E01kjtuSbto
eZgCILXuQHNs7qLjAD54ZWjOVRoajwYSiVx+uNJtHB6CYl+ZuKR2oqcumIGfbfIHHBlwEmhAy2gF
bEP6k3vH7+wHBLiHARn6/tapIY6MDDBGmrWvJXINb6d1PaP/0+b+2ZwHEx02z9uGzt2w4BMHKxvC
ZNDS+a01E9nBi9d3UpILywZXWvymPZDMNj2m3ZeGKAp9DPrtTHddB9wdxbH1PFBs73x/h1sB94dT
pRvsCpp91yTxlkj62OgJzfi5vaRejJaDSO7SEO5J0ST0LGZxRvwo2DDwNn2I69ZYe/hQxsk1uqrl
gjksptQQ912xn4fgGXF6FEEm/3k29WUrMhic6LKvuzl4a3r7PGAqtxnTnPpW6vxAkEvbuBOS44yU
4hCQCazCynwoJmQH0gCrpMw9m06EFkMdABibfGPXRXS2E4PuleaYL7XXG2s01aV5NLuaSvcO+C6h
XF6UL1TU8uMCvxcfyRhDQedpwm/JMfKnYpnEqvOKQxbyD7ttBozNX65qTyB9C1q76LE66q0F1SEr
ukkRStkO9KsQeUbSB1Ai6CyMe60iuW3u9c6cbjw0G9wEzkfJ2HDTYNwxkXSbbngb+ngbBmLaxE5w
sVzUMUnwQEGk+qlOUWpoqFdA+JoPcU8vq03i5yBPstOSYGTei2/wAXeRga6c7kXyzpBQNL3ZLTN2
r7Cp9yKGieDMV4H8pStjuCkLl2QJpu0aJxaj6sZt4aGMannxe2VgQDELAoUW3hBQfjTv6UojxqD5
GoCNat8nxaNHgQiMc3hyQp+2hjFeF0kMacg2+y043Zs+0p1taFUm2kblQ0vkUNdOg4Bxd/GtGn+i
AXMgpAVubcd8Nhv9XAZ7cFioy1hQGtwEXVo6brQJH/rUuOIk/jbrbrKNDGJbSCl9+FbhVCj0xNsV
ejojCwmxagigsZjRvZiygXu0241J9J5Oz86YnmZz+ilNi9a1q9GAD41jW4zIRgoA7onI+y209WY9
QYJnAtHB7a1MmtBAMty1pUc3AYKM68ijk1u7A43NAqhfX2gIIqRFcKwJofWmvKqqpdg6umgPWG1k
rleuXMxQ+ijrEfq/cnlHGCtNso6NDAFDrCSOtTvtllJYB+Y4wKB+cO0Uyb0nhu+9G3MDGBA8sMPo
Itypk15riHz6cx05DnVeB8/XQ5HN8dG3cD5rjzTJjHPnLwXxPBp+ybSqzFSjv1xZe9KHtSnwDqmt
W/hJTJ1Zke6dCdxgP3xHkZTJJFrzi0OECgER5ickmqJ92Vb7OYSexs9yPwnpZFVU19ga3Jtjjser
XjzYPU7GLWadMG1WlRt9zRIfkYEpMq80UW/12OwPGGpul3piao6S6Ay45yalDD0tkKqE8bWJwbUy
GTrbJK2uWAcJtxyPnxuLrr70fdQ5uG9FVK2F1Yp9jZSdAfebAsJY4vj2OnTzq2YPu9CSHUmrvM99
D6R7B6mrsMNDn2Fpq5tNxZy3uPQ0kwVsvXmbOM0FM6FuF1nasU/d5LpKhhs7fm8886YZTecL6k1r
dF1ALVhb9A0pKic/5sUqEVaGooVSUbRFXZB7FM92zRVUTGiHEaJpqxFo6DoqkZmsR4PBF4P+igE2
THcQEkpaT+aNVnGNsmukZgnAwURzIIclwbYzkAorxqRa4Spyjrs+3LvNsgUmeh00kQ7gNPsSwTjb
Fw2ciZ78x6Re8dSVZ2EK+uo1N5hv9PYmGyl3TB0CnGn0hmcDFJDSQf53/IkE1pULPOiI9vJPJ3yi
HJ9CAZ9BYk2o0ERAelL0SgksJ2s7Gu6CeETbXyMZZ5h4e4vgrLUh0mfDsvV7UBeedp374zcfKB8o
I6AEtiVOxtRetyluHACljiFV4QM1+je7bOcVIE/gcPrRiYJl7/r9j8qr5k0WbCM9/j6YUC1q4VC0
8WMU8Mb+GGXde5MH/q6eprM32zi7mvHGcFgUKtf/7uB5UiY9DUv/2nbbvWhAlPhZJ5Eyd16TPpdm
cBgN9AnbAasekmSIcPNjE9T8q/2TEU5cLBgAFOnpzaC3GMdNSLxibus1yTYzy+dSmG9ROV5BrcdF
aMjw/S6AGMfLDb1/2oqQSw6DKcw9bJtzrBl3TZdqFz2xg0sFV+pSB2ehQRcA4sAuWE7HZsrS6499
hgu2EHxRfvx8VWgGEcjXKdpV8krqwLBYb90C86wGGIf3zENbP7SZGC+jMe7hUJkrEtUICnAKbBWo
HB8kfNKqAWBCQBSb1L27HYYOT7n4DKd8FVMiuMGgObzr5MOcBXfNiAFhXp5diNMX9UA5EmPbeSES
Ld2/7SucuYauGTHk/9zXL16yMkVs7msPIIRnB7eIpgW3SJb7lVtfGBQA+ruu2QGoMy/SvuhCabY6
eDM2COpp20V4kTdufDv2HwZHH6ep/a0jvsSEvyd1qqdB9c6qCQrU2JYIDP79kqBKcHAObZC88pRf
DkioFOHL5x4UF7AInsviqN5AHQgiPEj8ztqQnMI2k5dVB2OsJs62Mz+oXXZexTcu5I8xjJI7aoUI
LqCrZhjx3VhPPyE3B/A4rWt9TrKriW78RT14C+Oq7FDs/NyXzUOxD+i2r1NdS9BopOxyZWn9KbVT
G9g9D+rkPnZo5wQIXkYAvUBiRvypWYjYmF15+4/nDfS9HeZ1IDPU8QitIyKj6ZK03i3yAst2WOqR
sdOLC/4X2q0dn0P5xCK9+XggtXrpk2g5zQLSqESFAnlHqR2e9t/Pm9LBP2QLwsrqQq5eOucQi5q8
yvubCgPjjztqqVCSn6Ju5Wd5e1sSfd0JzQvvzKR8qIJwOqvT1IODdDLGWUV1UE/VuYYHrtiuER1X
r1L7TGD1yNWjMd5P09rXQ/+SFZZ/CVEaPgEefA0hu13UftPNh1tnRMAn8XS+hzwt6Odj5ZrRtTqD
LPCix6h7xwv3XznH3QGfSedSV6V7qYoI04DIWzbkWO5FHTC6pD3q0idVPVUHQM+LGyAuaytJO43A
P+p2bY5W7BDPRG6DffV5biRhHn7auvvMrBPIs0m4WfBau6sK29tMYk632D0XqKR0CPRaPtW3Fgn1
u14+iK7tYJ0h/htN4BRUb/x/UQT/AkVg2z46QX+NIli/gblG6Cb+ByDBx6v+DiQALWDQ8ndRFRKW
bQsgAX/zRYZS/IfQbSABviNZWS4CL38DEgjzD93wTERydRPxKlO3PoEE5h+2hUsw9DbPwzXYN/4d
JIH5m+6RzscyTMOh6mjpSPFJ1MSvKlnUCUvKb/10AzDG3xqlznIyiatBh04QVoTl8AmKYy9iD8Ab
t6HWILtmdBSJ4qB/QJYkf8Qs9jvNmKth8qNdYBU3Md5q0kvcNovbXPe1UyDm11jzEAltsuE4+eIA
Vfdp9Lzptkjm6dbvPGf3yx9x+ZDJ+Y+CEg82MR2QBxuAxq/qOfKLCayAXRf8Br7AjlQ8+gUgIYq5
Sn2U1G5C08r3IxL+Zie+L6KxD1EXFlel60YbA7EhoiQNT4O+9a6acTJuqkj8QJymOvvTgHVZNV3j
pFYcrF7rdp45ONcNSHV43/3FjSOBZMqYHlgdhxW+A9l14AWgMBFuQqT5vnR749HNy2YNshD5i6Qa
MDUrur2jFz+pOY3nRrIJZ9FtNfwT8CUpkrPVj4mUiOoBuTIX4BEabp3JCM5WNFJs1rxNGwzWUz+B
H/MR2ztHW7vQwmMxe9qDs1TWoZCGmCE96H/xmzrcq//0mzoudq6mb7t4UvzmES1iN/Icf+5uwmXu
dkMfxTssz/ot6W/4OIQ6kOJlPmkL4R8FGgQwq+S1K8d3T4TtPvZr89x2VE1xDrgdBsK9ruz6beFQ
rKiTfTM10L6cLL0HKEL9yDGfQEST1gX2Vyo5Aw19hypjNRTnEARZKLylAEyHWUKsj4+AOkOpJ/sw
ZVHhrLI0JL6PKmPlmnl5IyYjonIXNBsGnQGM28tuBzvY6P3QJZua+Go1m6PxaLn8lv5y8SInf54p
XwzAWzadXUXXqVHezkMPlo8oPZ6XDuFY+z5FkvOQRF3+bFJOsXEAs6zsIc6d8fT5MAAZA1eRxP9C
tMz458HrCkt3ucsdxrBlyjHw/wk7ryVJkcBcPxERiYfbLu/buxuie2YW7xP79PqSlrSrPSekm4ry
hoIk87f/2MfdSQsHkr/ba2F/s/goT17amGy6RNs3ESpiFhHxif4F5zL2VrxLoR2doNjURnSSLAIg
puxrJy1xjoEQzEjb+XLt17V4/d+PxX8FWSHkd13IPNM3GGO4ULvVP76mLcbQorexuApDa4+UWV0K
J7c3djTECin1/4+PM1Qw1j+Cs5bP8wWafctzdN/1/nXoV+z/c91E5XXdanp00/Q/tUwR72sGuvJG
t66ICvG2m7P/VHNAodZu147flchF0Ud2lnh0H1nlh6/SFPkB4ovhzP1mdnyXyZg+xSgDyGgCmjIC
UWxavECXcs4bWE3WQa0InMv/sf3UF/6fP4hjzcBmQy+Po84m/3MDuq4ZR2GRx1fbMj/djIAgN2Ln
Hz29YbgK61XopGLjuna/aftKO5uMRKeGzh5syPVjjK5w3YuIdSMvMidGQzp47peL1PL/YCJwD2bM
ITjpysFFe+RpnAu5aqNma3SgFj2RlxjHZgSLHXx6UA9HiAo6N/JeP86aSY5kXFvbtnGzq3ADGjXm
xH3zIc5pAz1OehBd9aRzsVFlXrfOybX055YhoGq3GFARqdvpeKGzj7hsX2wQ3Y9H3cXKpLXdX7IF
XNEaQjMDTqjrLqYvzQNdgrpK533oZO2JJJqB1b8srv/7drf/3x3Jw9BKwg8p0hYnEnX8/WPHFU5n
F/BX2mXyVpJEWlBce3jw7OZ9iDQG3p6I0qHxqI+Lpt+p7iV/TDRMTGCHrzrF3tKklnOLtIT0AJoG
dtJwg8dkwhYaq+f27WrE1Pm769IrUOphNKgDT0pPReNP0Q0SbbqvszxFo54xEhWO9WXpAVPE6tGq
PVbvTetvpn52V0Y93ScVcXlzOndrVm7aISz0p8FILapfamsfzR7JUzXyas0W9bZAX72PCS3WtGLY
E4OJz8WhoiG0JQUFzUefjhUxClXzarkPjdGOb15rywsNDf/7Bjb8fwcPCte0CF10SVz0deAQl4nO
Pzex03ixaCJpXsBiWFHrmX7yQWNPgq5crHKxvstmx9svDywXmPMogdLUcxpNm+rt36/RA+1XNVfN
P+76x1NsN6F9Y3nzv9+tb3PSDNypwrer3nd5OMiS/7r688zZ0TS6ETxrzZ5Cc636ltrQ5AdSvbb/
eOHywM9HLl8wykWw9eku+bnPXL7B3x8++Sl/RuB24tBGcv3//U1/P/s/31f/nYcea4flO6itsFz7
18/6+U7LIz8f2lX5LdHXBJB1O1t6wKnq9csTAjhR7WfLL48sF9Oy+ZerFodsWl8jzvE7vdfnTQCy
o5nBKVZQD+lpCvjpFQTUKzAoUbCQ7LtuNTCPfe3t+a85k+l2ki+TNvzVl5YOlGZitpv/EqOkvhjc
SYI/ZQqIIhbru8qFvU46KKyBVE4QsVOHjv8l6NxrgtX5LmudEPa6eDNipqswkRckk1AQerjrivzE
CR9gTEFkBCVvWO6bd3BKDgSWAtJqpgkp2JqhQLZpfBgU6BbCUcR0vcjB6dYDBOdqloGm0hHuQg/Q
zggaCkbE+DQUDKOdgvZiD1esAOxToF+t4L88PhIkhbMGWLAFH3Ti35CoVyw5ySUGP+RvgxYAUURb
d+vwl27SZCBcXFLglSM6WLudtssXSFKBkwYoJWGfnJCoTeLw/SR52aN0Z21P8Li0Va3sBepUoGcC
+tkvMKgCRHOQ0UpBpKnCShVo2ir41AdHJfIWQNWkw9G9hmEbnTRJPkSmvNDAxvtG8bRFY5zJQUOQ
WabvtHsQqQh0S5nw78Sungyr6dalYzwmYXPxa9qLkW8RYwsAXIEE1woSpiRSK4LnwK+wtYOTlWDH
BRiyC5bcKFAZAJPWNwU0m9YncpFVoABoOVUg6CameYWza06x81CwnkrByKivOV/Gh6baa6DajYK3
OWOfUgV4g54DfYOB2woMx2sFCEtWep095m6hXdBwbyYFoFcg6UiGaTt2a1rtRnYwSI2B2INz3uE7
LHr7MEYgbYjS4iaUlFjYnN4jqF4blyW81KGrCT9pUgwXsZynOx2rN7oD2n/mLmF2kzMUp+6LrsgB
vNpkA0I3ZiMpU0bbbVwsMGx8Ma6a3jg0imXIFd8wQzy4EBAZoRB28tspYS/Hpt/YVvJYhGVzRgp+
JJ6eOBZYs20NrZFAb5DUdc4A6FZa/Ih5SfVE6ucCQgQ/hKf4kdgq0jt9mAzUkvtAA/jP7Ncxieob
Jm26RFA7V21/3yy8Cyu9GSImUoxMVzpwMw3pRoqtIam5x7EAg+NC5fSK0/Ehd3pIHhOyR3hxiB4A
/qdTTBBpVfXdRLzynST0fpXM2W9C/Qh+URzSKFez4pQqxS7V0ExdjvzIGsQ5NGeKP2CiBJSUrbgp
1PV3umKrKCGi3lCftkXifvdaeGPAIqegTV8J/UhZ2VUIdA3zOAUT0YcQYvnCjCmODL/hg1WiPyGq
ZxMFX7mjyTXhrewHo7dltS6PYqq26Iko7nt2k+xmDtFGMCAi/CGthQhw9AdeN2zsMbl2rUXljeL0
Esi9umc9qM/6WXPLgQpjDuURgGpmfglAWL4w2cIw7L8MDm1dRUbRgGjzgzQIEUkSHICU++7NNEca
lBPiUlNLxAna/tA8tt8IBb+h+tZQqh4SfhAn3Y3p2XPKZuNmCC7Kznqi3FLJL4pi3wsjXhlUMBJH
5P0Z2hr6wG5pXYndE8uhb5TPFAKwpWOa9ggP1F4JOWb0c8K3HsKVpdi4qhQHa83E4yaXUXGzvWJp
J+jaRPG2QjG4tuJySVhZz4rdzaB5e8X3thC/CQQwvFXMHwAn7Ch2uFI8MYmP/naGOh4Vh9xBJhNU
NMA+rkj8S4F73yJIZzB2wqIUD00GTrP2oaYn+75cmGrFWScLe6147Mh5IJzE22C1YriG6m4U5+1D
fk+CgtoxE+bO0rEhK4a8p+EOvjyvVmRy2U8xRHrIeLiKFLduKZad7MonQoaYgSoGnnXRPlCcvG5/
dlD0huLq08J8tlEWuQH/8Ayd7y28vmL4kbQ8GYrzHxX7bygdQG9+cYD1u6yLVXyw8lyhGUgRD0TM
qrEAF6tqQFcAV7TLERqMSnEwKe1Bk3CT5MzXOhWPiBnmjwKeEYlzDMuBdoFUkPcGMQNMx6ZC3IB5
q9u6yB0owotWnVJAxEoLMShVhIU8YlQ6iUApJkqlnRCIKAalpuiQVRBYHgHgoLSolOZiQnxB2jA9
S0qPkStlBlT/SSqtBsDEPWzHU4KIo0TMIRB1dEX6R6dwAZn4uLfnmSAXBCA4PAhKUpqQ2ELdFBPz
dJeM3aVWyhFLaUhClNTSLt4cpS6Zlc6kR3DiIDxpI7s+qF4Vv9kywMSVaf0aKASapkB/x+3db3xh
Dac+9DUSF0siK9UzlovlZjoX4U040XgK7BlqV71MvV5nw/zyQj67n2ftUY6UqqEidHchSTDPMTVG
y3u0w6RMzd1bXVuUEucCNh0y5jZpWQEhy3sUHjE/mfx2kjRel7YeXUdZtuesM4O16TfaR08rwPJe
7pwT1EK4xoOhjeWBpVi+69Dcn5KoIFnczb5QFjS/jVw/OXGLc93Si41nkM8G7ELXnIjGtY+46RPl
1nZ5KpuedBvUFE/IqydWb0N6iOa5eWgsdt2fd+svdI5mvwxXo9BSCHEThYelJNIoqAFqeQkq/52W
sOa36NILxdLRO3ZR3IYijM5DJ+1LmHLKqCxUQ3OYQek59e/RrUvaIuvuiSkPvWx0FE64K/d9r+sP
ogusu+Vpwnozrcr6nlpNrMy4aG5TOOpHVea5HUQTv7qG97o8056tK017xlsXeuMmdkfrhK46vEbr
VLOKte73Gq2HBAzVNp7mMEYI5JjJk4+7eGdMk7F3IYkerNrQ75bfQtvmXSOK9nssUWw1sxfdOlLY
jw45cdteNJIVvPe8bCAdmymnq/otw7m44TgYTnVaN1fbHZJ1Cff7pXyVy1MrB2UN5U72Y5UG2d6h
dmdf4HN9zEzJP6s2os9s14u84EsjZmblERh2JcI7xUaeaZvaK+3XwI+elqeGXfg4JAo2qIW3aSq7
pHBFimtj5mgonc76khlFKmp7C08biIkt+kc9mNs9OW3VXh+keAzKvv/54AGNVdV5SAtC3sNuc2fd
6VN1hs63rnIaJ+RCeflrsN60OTO++iAS67pvxLnMSnk1QAd/nlBoJ+p3su8E9phUuiY49wQ3XclL
8VYBnQW//JL15aB/55g/15Y1lJfJovGkL3Wl2+Mj8tXYs8MJR0/WmSfnS+C47WXonHxdJ5P7TS77
z1dpOtBV6foXTzYxIR1du85Lj3MynNY56PfLs5jy2SvJZ13LUTPPyxOEn3hfk/a4fB8naCl5nGJx
RZ9PX0trm+RZz+1X34P7LV8oUqkTJRrIqdKTs6hdf11I2yP6Zv55BjgEuWUegeEMniTcTkaykeUk
P1uKCJdPsf0hX7Ho1G8Zy2mUEm4F49wHHxF75fIpbRPGKzZQdB+SvXrK1dCkFvcfDhFcyzNmyd9j
+AFCqND06FbFQq/Iso9i6rbLpwSI7OmAc/ZxosWsDer52OOr3bAzTe8JKarL+xCPrLQkTvpgT019
DDnnbh1HS4hWLQ7L+ywJU1HSjA+tQUg/Ufr1lph8443pwXF5RhoiFY05JB7murIOBtHI26QkxNZw
oaz1cGWP8/gVe6m/tsUUn2q7NB7tWvwi7Gn84uAhUCtwgpsXMdsXBPKsXPUCYWRncEn7JTPMYI8f
UlLsagyfentaXmjYybiR4BpHzufZBnlMu3W84mV5sCLSAwC1cq7E+MrrWNn5z7sm6fw4DKJ7TprW
QQSdWZsSSdOXMzC5ccIvOTb5thNRefAzUb8YAHzL1ycgbFgBa1EdHQbjTc/w+S9fs+/HT0nE21PX
muYxLr1ks9xfkAyStXL4qKaS2UmRkCg82sbrjKJ7+YqlOVG+FE7Eu8nYvLdDWMrllQ7aNuZ6mfcQ
J45x6ifG6p8HAn9tZF307tFJvsPnPu+E76TvIrbWy1v2I/2U3hwDHBBn9SAnvCO+wyJN81ofOlGn
JK6t9fuqjc3zLAeimNVvHytqH1p/fi0Lm/WZPpK7OPrzRyWY2uO/vIfm6Ogohfcdq8Y4wtPmT52n
ffx8K4MdLYjL4SZi27p4GrzA8kAbzdc0dIsXggmrg/RpbDbGLv0iQG35th0NVZu6jW2EFSUaFCMA
IzbKx5+t03aEBYdVy1hOjpUdtdHPuzZ69zIAjD65+pAdkbwOP39gRso1J/pPD46Y2vCCXWYsnRev
iVme8iPpT9FXyy7WhUNwW3a7yWNpaCQ7YUS/xp5Td6in49G3UL6anNtlQJBDWSGbkl1WHZrE+dT0
pNrnpl1fSA5kakK40c6xqCSoUgh1z51mRsKes2r36Au7PCSuKcmOZLGqW/puEFZ01/iIDJn5ebdE
zo+TbKxLic5ceJUPg05mVTN/OxNqC4M2oI05kJvYt4O19kdnWkO/fLoeKYatju4wH7zypfT8Q5wM
VIUFtXkce2/fFKwBY1e6F9dkVR1axLvhRdjos9E/UWvyCYxBMLdnv3ZGFK4MIhVJRJDGNnI5Rlu7
oh2pb4grkml9ClCv/lyEuUHQA3iS+tOKIypGrDXLVcrb8mPXG6dmrKOdFxNb/vf9/37e8uTlwtSx
Uf7c7KxoR5T1aXnZ8gbL/fNipFmu/n0nw7i/QvFh3XVWgou3RXF7TPsQl1xFP7xG78nstdOF9ypX
Iw0omz4tXnFSgL/ErIAiTSIH9eRrTGgbDBcT4jxbN8pa23YUfaExqGhbEsx1q545f5HSsRq0A+6A
mI1LA6HtIRzy2ETbzMEGIabD4q0tG8Q+s4USo++yjpPAmGy8/uZanfPzhH4iVXvx4uYkX/9cS08C
cGpPW99Tmg0ru43aoxR/Sk3jB2HhwyGoLiYfv79NYzhsjLH1B7mJunzCk92/x22IVCZmAUCSaeu2
w8ay61vummcXnfdu2TwcZe3GSJEilCl+B0djwZDU/cvy40BHqyMR37moFORIsry0vlPJu2qsVPCg
xC96jw24beWzoGZ61aa8QA4N20oXAmEOQq5YL7Xtct/yKLV0qsuyWkcdKaIFeUmR2+BGKFxCbc5h
Jc3V8sUik4qTsmIVV9LNgnU60RBsOIQbNs9tyt0YY+6jPOg3pdFfrSRGKMjS0vWxnijHk+dhC64m
wqLKkBNvWWD9CchZPwYpDWGgVyhI1f7x8+42IvzjcjuPaZVKRrsjpV8e9CDZt1CG+1mn2iBkqIJi
Eag8Ya3Xjg3kQMqXRvaii3ejp6S7l81DZxXdTkQQqVgOx53RumdHmxrUPKmLZrzJIEQqX9vOzfAa
WyRnl7VHogZBVywWLWljWxMJNmhl4Wr6ERCyJ+3F9oiUTRS3V1VUMOuJMaEBMZ2jNga/hrb9nbgB
gbtdk0KvmVerL6pdUzq3bMaQYozD6+KWW/xii4VuudYsNrhGGwpEyXSKy9SZ90VjvqJ6dy4BwYRe
h8CEit4TnnHmh0nlHTpeemkHLBpZ61vbptZYpye2tUncOFnHetztArfZt50zhHcIopHlptPO1nt/
Y/Z6R2z1nFB13b9Ku8NyQSj4qWit6nGeaqIkyZC62E5pbhOTrMOJhucVJKS7xRBlHvtON4/BiGxn
GplbjAFLY04N2A00OhjNsrh5HY3D5BWecHiVoqrJ9ZmeQ2sI7tPSJ4EyywgrFdn8qBWgjHxOdWw6
MNs0SuKjPsFwJHY932WDru8r0nOOkeVfJlm528V8Sh4f8U1dXWa71kxPCUvk43KBMvHeV80vU2mc
PTWAEfNO5th/X6SaXqyGktR34Wq/wjR+IWaBcFGzDo5a2b06kbZp0xGyAUDEFXV7xH7W4qn/xL5F
OvJo3EemUR9daimq3Ev2kclCZ1Mz8+e47mMyR+mJ6A292Q0mfaqqeuLvi9JRhZ4NfbNaXn4HEXE8
RTkVJCJ5P99/aDkCxj4z77qKSPcqTrrjcgHk1B1j99Uv+xHpWiWPUia3uKCkMTNQiy93LV0By7Xe
T9BhuPbrjCMEVHGcyBql3+uImKk9Uv+sbYQ7vlMwF+1AayhsJQuwJQp2neH/Ag5uMfv87OdImxtG
Q2JOe/oJTNwps8Cml04nOx/PaVKSrm4QG+u6nEYp0Ot+LpabKiOD1AT1CMpn/mds54P6JctFTmX5
OigKBXbR5zGrC7IqKAcqqP7URWSuirm8lr149htG+SjgKywXHlltP9eC/77GmxFPTRr1Ok3kQBaD
PhyXaxRy/vPm8oAgMSFPnGof1k55XC5MFSKR1vlLSEQrSnnck8tFXjOOBczYfm4u93mpaouLQmtF
QiFpGiYBBhF2wzuKnCkWMZ2XLiRpLpjxL3rqpanBUBKZM2FgeT0SQeCO+AlYSepVdSLiI8NnkJOr
BOsGNOoxthtiAIaGAjW281C+Wv0MUGOJh0AWRF0HVXkadHxKcmK8CBUHq0k6RbJGEaVsq+UCAyY4
oYjzn03S5Sma6MwHpVR7xfJLUqSAu4DlutD2hel12zFOv0RnJyebWvR60il8V8bjHxcxR+e6BDOE
CAnugddQ085mtgmjYTzaljUeEbogDfeH4q6cfXFMkpwaD7x6LJEYtHOXQ80oBB6h5bbfkS0bdNnB
GOjjE6BqK4uAhrz28fM3xSYzA4l3ymBn7wwV8ubSoBEF3fPibCfJtDwuw8Fy7V/3hQ47oi9rGFf2
i06WBGWjNqDyNEetGzURKRxpcYYr9CkhQYSvRQR9ziIcdy5t57C7LMaM0npO0ZxvSTPxbiM1Lx3L
3C84GNqgiZ8BmKbBIg+C4UBUJK6PQL90Y9wBAYfcb4Z7x53Ts4mKR0WuUCUb1Z9+bmCHCprn3G4Q
Kve0MqVPke2Pj0U7+1eKvO5KU+uPCUJBFLxwSxaUOKEnerub6CS7DTUeM0dqhLZ7DvlbyKBoADUG
aJqsj8BiDZtK23KXp050n+ORIanNyOU6yinFpvqI5QraehQvJCKD8G6I9xK0Lw7Dg2vbLKN0Eewj
Z9oas1bc5zgVJ8cx7wOvprGZGvIdSvw7F/DlnTgdjPO1Gq0TKtXttE/POjqxO32iLtwxMuwMZF7C
znjGus9D/znrk9+NCKrLcgssnilgyaCCGyBdtb5tvY2Fqmx19U8aGZ2NaemoL4w8fhtxCSz3u1UP
i2BE+sEx0+a1yZtdSd3moz+UH80UGms/NcGUaunsjQkBjDGTAyXs5s2C5z9UuCpwHxXtW0ly5XoM
C0gh9ShuZjIyye0zK79AnxnSfJvpkXYQ6HYJqJ+aN9ehNMrz/e/aIm6fSCmifst0J4SMgHK2RPaO
j/KaOkl7Wy7MtooRT4z+IalpO2GeqH9JrUE8kNvPYRd0LAyYeLR2Nt130O2sPV5rqXmvSJDjfTGk
F4iUbqOVkXFPWCCF8vGcbyJqs/aNReIpVH16bDETPkRZg+0G6TFJCrSwoP2SbOq2Xo1ZMuEXEMjc
EA0f3ZkRiELn5iAi29i3RYZzqiNJq6iqV78nuDyPW8A2C4exQVnfxvOsfsu8gZYTzpXfffjkp/0+
rEzxOlJrQ/xQtEqcsH52jTE70NpFH7X9BJ4srqT52HwJVwXdOShxrXZG9jfKC6E448ZJqfrKkpRT
oS/bh6bOu9Ool8EfM8XR2rZIiTa0hh6Gpq5eGwiOjkCHmzUniL5G8+r4xSPMlPEcR6Z8xjiRuYTk
x5NM0Mx37a3gVzjulO+lKYvzcqTHjoeOt9i6E06Zidfwr3GqKx6zIusuVJxflls6zdqPmqhhblyc
YWYYrcxgjm57bcysN3fMdqR85t+YHqZV0Cfhtc9GMuGr6QwtCvZtm+7B9WzjwVYXcz+f7QQcPRdW
yoqFegqDlsI7P8nkPdqnFSG7DD8NaYRx4EwPJoE+BzryEBcRrhuUiEWKCULbCJh7Bn1hvhuAleh7
qduq9OjbU51xARmx1Mx9oLty1mPb2gQ4heUzFdj3tlN7n6GCEoAqqzMEEW7p3He2FTlEUB/T9MvL
nI03R/OH7/coojLKu0LP7NaVKNutZk3ySeY1I2g9x79o8V17lev80RJ8g1v658Id0zOP7Bu5YSCL
PhBAhtvci/Lj0An/oZtw/tnjm+6H5kttixgCkROBEQnjxQ7q/7y5PArDCUlqM1Us26B+ckYG53Gy
3nHzzLs6CJGsqJt1M773jY7izhj+am0xX/sIr1/vZzdyWJG/Jbj6TQsE2HYwSINaUozehHCl8QRu
ArwrnF9+Dn2PxCN6tgKIAFiSaR8Kz32cdaFomLLGADwPz8XOpj7gLyH7b+z5BGUVE+ZYbcxvWcgs
KfapAs6bGB5nShPIhmaLNjF5seLxg+5SUo9HGjuM1nuoPaP+Mzg0G6VBEOHj2AP+BDHhANh1K5th
ucyASG3SbtMpJIHJdRyK6LEGJswIdpo7G+vQJTrbHPvhRovWRxaH88GaW3mxZheXS1K9VozseWK9
9KToP+Uc84VpyRv+DsqnJ08/sBPRTWXT9NOINF93bSeR8Dv2qerlU1lnz3ptyk2iovJoIMQKYbCu
oXn5sdWIrG26XtuHc9W/8Zr3tCFjXNYcGA1UMX65Gbu5BN8iyJolGukhb3M5UszVrmiYct5NGP68
OIy10G9m3e5wyottbQUdgGm0N4GS9sBM8cp2BuqA+kKo8yttgzK1N5EBLmMGWXuDFWbB2BvjykoD
uSkLw31qJlwqbVk4lLWbcHp26R5l2oUH0KOZ+Bn7kqQi+ohCLOxzpn1HOqUPfULRhhlORGAwIv9q
x98WEcS0o5vVxdTIbC2aXr+2Sfc6akZw55W5fU66lvhyvXnKwqo6BgrfdLzG/vI+xrIKd6209eeB
HL+TL3P9seDkecdomjHzLcyXeXa/kkpfaxER847jGISgG5SFGA6BAbTz7NoZYM4ra3nobZOW+4Ya
vlB62Q5ahJOYCKczUhlwhbh0d7Bf5cXq6EW1Le2SINKmEq+vHqvGbLY4SDHR/PyDEjOEGRrPTk6/
hoex4KuNqY7H8Lmzhyg7eKXaKsJ8qtPYPIg0qyhcg8fVCfgwe3t8jOZRu+qy3y23bMI9IVgTPFs4
L0pnLiLC8LO17cbm73Qufze2bm1z/n2i1shIzFr3a0ASS28gUzF6JaP6KiVEBk1lL+2I8IIYbevD
71+KKJnODi1yCCpb7WIKKz+Ra6CkROJEEeR/XTTlztW6PzAZmMADhIUalXs9qRonrZzOWaQnL7E2
uScS8unQxIB5m9LOv3FUToi/dbz0aLb+jHYmVtQdzHtoquQpw1TVtN6R+iL3SN7IU2uG7IVtC0Lq
GNi3ivRS2CzFaE+JVjO9pdsUv+DWiGrjbllMt3knT0FmHIah9Z8yXUMAE8f3XY7sYXT89soQ5Zbe
NRtYVlXqF6J/0i51wASrHjbJ8JKLCe9cT7x4K13ii+vefm2iaJf7RGEQtVYdII1xG9U4meKC10q7
9o+83UsqhreYRdWrMRKLHwzFZgzq6kMxj19xVFO1mAzOZmonZmiUtG/5NdnFqob+ToIvHLWBDjq7
Kn6B8N5kFhsPQxp62xR4bF21idh1BMnf2XjF7qTTHgu6Q14dAZYe5lhB1WHStwVG2LgeH9LJ/hZV
7qgl/PCAxD4/WUztV0Gkx3SstDsskeqXBy+hOaIuQsf6K1AzSm3cO5ghCEGxVqX3YJrYYJq+7789
lSPT+RFNF2mGPEiP72dy0FdRoOHWnLsXLUhIDS9jTnU0E9hzGa5Mxj9CNdLkbLfmk+XCsjixNt8M
jVLjARH2PqQ9aZvBfUDht1/5AAnUEbALRgOrprv5eSDK6mg48WPtVfGaNKhyb3v9sCpMBuzZsbOT
lZcTxu6Q6m+RlfvW03W2PeZ1cj+H+S42RnNvRda6csvszS4EEAt4fSFTzvmO9L8FJwsRhflT5eL9
dluxtnrHv8WGKXf4Y/vTVMbhiQRXZ6fTsngzOrgsp//IyzqEvM2z0+jqu9aXnMPi8N0O3YEvHKD6
1talXrWXOCH/lgBL7642++LeSGxSP0QK/6SzFOJn86XMl1BSXpUW4UOVpBQzIMDdAGDpj3md0HNK
FwztuxJm1LJY+FnNeZGKU0TdbLS4TdfO3OuMK1Gwi0j12XH+QBbVUbtoqtrFKuYsXzbTIUSAv2PG
QUm4b2QbUWSNqkhoTo03NifWylfNQZMVyOFlbLILGZLmgbkJIfEW6SNzEpm03qmzW/sRyTqhUsCu
TyLVLllkpFcvJW1Fm6zoAvJFKkgmojM191RhyPaEz/6gi1y7p9tAvxt7DuUMNOytIaQ2KbpXGVJ1
HedXSYjmVatn/SDtCNMhd+WpjpyWqByDDuYrLunnMBbuM5krOvJS/62PG+chrt/6kfTosHpMiDcg
S6A2dv1YkuBB2ahXgpO4+l5GJQdMNZPL3BS7UGOqk9s7A7ri03RgfJPS/rSdrn5MKkZ7ikCcb1ET
9kx7PU1urgrfwUYTxp9J1/vb2naKvQzl+CbRJSXF6K9oc8ooj7Xap9Rmh4X+2BNVTW817QRAf7lZ
o3YpntgagFKNjE4oYe7C6Vt2arlrftK4EqLUCLDAzv54jOP0PPXMc8rGIwUCZwWm0g4FOc2tduoa
py4aZ4wfbIlk6sY3jCfYf9FTQDC54xtzFoSUQfPYqcqqKkwfWEMQ11A0/sYpnYaiP7qLwA7Cy3IR
j/S10ebcr/1QrhpLus/LBZG868mg7zHOx7chRwxFlXSyo80Qb4vjY8HRxDEgo+TSBpyOLUxyCPJk
us9kJI6EJxjrPCf+F6TqXprBu2Zre9biPVMrhoKkY/nqdV52LT6NieEu6Qggtxyv3LbQOQhSMpKs
sz7bTUSH8M9O6bOcIWp8VgI9/QKcpfRrUGk5iL3FWj3OnzVao08CtDYJkW5LFjR4KCeS11tMs1VT
nQwNf14cCjTkg2UeJKK9Qur6ZWpZZpaZWzM30SiwYHXKPsm6bRyyh86x5CXp/XPoYPY1uhKRWQ7h
rCFqoQ+I/aCq86MA+PZbDrS0N48UfTK79uCoADH9R6+VKz8LP1vT9V+70iVmkOkIGtGSpI3RLrav
LPIL3C1ZcUNgsuldYzhHO12U4S0kKOPFpmqi18VwqQ3FBhLFfmtCyz3UXvGuN5F+Q8dCiW1cH8zO
KV7cQj8WY51AyNThJp7GCrAiib/H6SiT3eAZwXM9TMOzgTvdaNLf8FjyQpVb+8AKOIffoyBhDMiq
zvOyxOyT1Bd3gHgV7WCizeqgIIR0V0VLrH5a0pLB4JHtpfQbJhhcONjZ76Q5nnAG5Wc7bZI9cyD9
NI4j8FlpQw8Pwn6OpLyFhZV/+QaRQMSYx24TPlXmTIk1VcofZOdC4Lj2HxPFvlP4pNqYqp/U9nd1
4SXH3C71CzCVuORQLRfkePI4NNpZFvWmAJb6cHuEtbWM4hOZ8m8STHgPgwfcx/IdzPk+JkMyrM38
OZBG92CS9m7nFKAZzENzUoe+yH9Hb6fBGXc65RMjrOmBvGIgozo3X/+DvfNYcpxZz/S9aI8/YBPA
xGgWBH0Vy3S13yDawnuPq9eTyf6bfUpHGml/FoVIJECQLMJkfq/TPSvZJ4tG+Z9EmvemgC4w41b5
MhUGpXqv+4697zu3hqaDe8jK9LWr94Da9p66XmuY4X1njN5L4daXOCt2FK2c81xRJFtabEQc7nTE
ZxA1k+nksJlUdR5x2o6YE3QfRFfZj6orjjtvV1ZjfXTqipohT808wU+Vx2pGkPNEVROa5f1iOt9s
SlpBNWgfimYlxH1oCDmyo/nJcOpo7yMBBLkZIBGBJqeOB+9/1vP3zPgekCo12zYZsiN4DFmgEC+P
oO8WlY9I3GPM8+hCgeg9M7pMyLUI2qvfo2jU3rmY266dY++RpqXEqFjuRQzkD7dm/UY4XEylVm1N
DXM0088BRRaKkyVF1aNnxP4BbaO5xcn/nbnmXHxr8dSgTNnZts891jPeiSRpiFHPGDAYFVwGIuhB
xSAjYja5q8I1uuS2/2uR+K1/zsq1KLhP1V+KQhN3aqEhHg8SdIGUXHy0y71OGaFqXiD7G8/uQDiL
nuAjXEdkXGxa5qEQIBJG7bNnPy8p2EHbP6dy0RSbhoBfggMase1BVbcGpmCTnn0iGnDAwNcYd2JZ
jXPPaIVSt5XC4tRSODdE1FtFWmLaMBg7vOqcoJ1r8zFpkZyj9uuPo0bZcJm06dAts7trqaQi4Cm9
M14C3h4PnZeBvLc7StrenY/efdula7PTBOL5NeuIHdXK9aVL32Itlm8jI/EOY0FsLtQQJvJdb5KH
2H0vBDQTe4lXYnFnLJVzyBrkSRZYQsRnHyf5Z6f80oVFdFmIrdhN6zI8TgkXZqi/s8ahv4QZ1Kus
MbWTZkRvllVzH2Yce94uPdd7glDsOq8ecZcLQKSpUcOB69vPfjOun2bBHNQJrXSvViGI3ItqhSNO
iWCjV2V8NmfDfqwtbA1sY7WD0qk/Wl1vPU3T92kyhqeVOKvtWMEGGijBXphLYpToVsipiHo650SW
YjR+xDg1/JDa87jPJl0/mcnwxIUGkm/q4zYc4IuKNnQPhjxV44pIAjQR52lsul04SgA7Ce27WS3m
B6o+zbkHWq02MXSeI3zbs8hM/aGYkn7bTuX7wiS3BaKx9Uk067FYLfHcCIQDVXWqKkt8t6MIXvGQ
zm8mt7lndOAfp0SHbltl6TvgQP8hkXRyz2rP5M5EgWf79psSC6W6paaXWfGZnL24TcONG6ZwIa16
OGBQB8Zvlt+TJmLKk3QPeTrh0RHF48mgoHJ2h3Fj2ab/Bt50GhhZTF6YXIXsNW5dpLlPq2fcz3UJ
Z23EBDHzuFYsTb/AZq52VEpFMBLnc6n0Ub/kxMpvipRHomFF3cs8fCo0M3ljul33UjFE1iLzUyl0
/R2Jf6jktPJXS/Vpo9fiK2Ed3F6DPonoCmtZ/0IZZfy0LpS4MEeE2GS0QTm3mDlGFbcMDLr2iFEH
IMRo+Uxh9MWa2vklaUg0GYmiDEwBYXmYivaRDCoi6/OVSK5udN7ZHmRNAuD6j3wlgLEkrb4Mvfeu
jaLnhEv9EDsr9UW9fyIMuKfugARq24eCzKV49r5KlSw53zC04yg/5TqcJ72EvEM1Lnxrd3CnzVic
3TifHywdsVmcdFI5UOUnRLa4OOpGeCb3y7Kn+zQfSwIsh/BL76Rw42vxcUwdd1/14vvkUvk1CG24
VCYErCbXtTeUkHHGWcvsE8TFDxHg5F25coiJ2fhJ9NATKl+Lnrl/QrfPkPHl0I2oUQIV5M0cv6iF
ho/GJlp994wvULNdXZ/g+NpN7tUiGQA4mtj6oiq4MTxLQ4uiLcFdP0xukacmeuq5ex0zbR6OKfVX
8PTR24UCmNnStF0F0ga92kAFmTRkUqxGcYCJ1ZC4VADqjvihNBB3mOBhEej1LsnrqUb9ydacgwD7
OjqUfYOsBcZrYp8pEMjk0fuKBs1/7ilwBV3uFQfggG7HLc0KKoeCMt4QJFPEj409mf9yXPjBAJDa
+lL/+Pd/+/K9SMoto8I2+db/GcLgCgv18H/juABPtf3yvfrPr/nbb0HHOsG2QGIcC6msKbWyf/st
6GQ6cLGTwOCA+5HccPNbMPBboDTAK3VfCtv/8FsQfyFNNH1PAIBZrqH7/xu/BT7GKy2vh+2ei9rR
pYLqcMOUmtM/NaUFk+VQW7U74FqIjxE38YlUwLPzu3Xtq2dMrNMlgdwzqbba6z9tm0NUc0yXiUGW
R7kdT62qRWXAWTA9ApyiyX+iPMq8oGNiEY9uzxQHq+Ksi1E6dCRKBKjUkkB1onEvCTlmUUOnRwih
dmpLaJpS/16e1V65fP1t1z8Od9vntlm1cBjGJnGYPmEgAO/r99u8etdJMchum1Xr1T7XT9ZpLlZw
Ph5Nt31Ko/ugM2vaaXmPqUs7HrqwbM9omNuzbiOXDqjGk6GpetXCFd0/rGeV057VlhXrQIP5yUm9
WnXlSKLPxlvVvu2oVtXitud1d/m2f7zBP9v8qi8qK2/fZeIiBRWD0OvT7UiqZfmQCPVG7BUJbbay
Zg1upLT0Nz1N9ZmUBcGSAdKunLXB0nEG8jv3+lPefsVXP6paLdXv70XmKj2Ka0qBNU+l1pa+7vKk
S6WpeTW7yQ5aBGetOgmroo6D1qj1646qT73k+jp1SiPssDD9NR7UebqoPrW5YPDaWDHFQfkm+YSi
cUh6sfnjtappTvaTGNxpr9ZuJ79avR5UfkAr3syG9qCIJxhQCS4paqZXIkoyGeNpyL+Ukm6zRDje
bopOwACUC0WqUau2pC9QcK6w5oNFQ2EvbvGrpdkDkFZRQz0/LsotdpBUzTyLi0ouhg6SlM6vj33Y
kBxdD9Wn7E9+76Fn4cEsW/0AM6g6hzLEAzwcR/7butVWlPNE+cmc4fWphbLLVy3lc2/ksP7UKk52
H4gI8xB08p/zIp6FfmkfZ0fSMWGysPSSeITE5x4V/0yROyK3R+n2R9NK8FKEN8SIv9lmVc5WxaMq
VFORqzCyGk9O8YTBo0NVSr+oL1aq9BbVxEke1iBRs1MAKx+xpemaxaPmYmCUpuKY2hiY724f3zVS
d2vKFCkhz91a/jv6kRNWraqFLTeoFsK5i9cx/XAkc6fH3hZgcbWBF3X5P6IixtRv6YDb+S/AAWzO
qqXeTR+05TjbbpAaLb4c0pwjRT4EYrBg9za5SbGxh3k6R0lDE5EgWrYMQWOeme4Zjr2Ll3StbRbm
Lpggy4/ElIAgiDjlDK3QwAfqQ6nfxNbaYAg786i61C90+61CkpLH8pyTQUAYTF68r7sywh5FrmJ3
2pyXtNKCNqxsKI+IRZMQmzx5yklylz835PbYK/yCajwoqpfaplo2E1WTAEhknxCQNJX6I1v+LENa
FG+pibVuZ1jDd8IM23zTxy7XSaY1nHiyqdbLNX0xvKzeOyO8W220SlJlZDNE5HZWLaZoCSdTdK8o
OCpFAnoqOTy3PIoIZucGqy1e60cfFaVukbw61bqteqtfYz8d/1RdwxB98sZZ7OJq4JRwNVg0Xl7g
exWtl8GArKu64qg3D4mojoCtH2o7537/+8t6THz5sr/XZ2JrmFFp9fb2Da9f04o7zrpuac51b5gn
ikY4hjV/fEu1qr5vbdfNmfgvZP9teACMXQLdHpPgFrXhKnrTleSkQjGqpsaXeDKPaWRW52GWAWtm
mu3+OF/V2VFlnY/BwCKJtfLhf72C5QnsS2V4bBmHW5dtFw+MVJ292WrcgSUt8baIVry/XSch2Ei+
ZeURNdbo45OiSU6SOoVwrLyyDlMdPxMUwqyD38l58ZgSeygHBMPv1Andg5+pNc24Z0aXwLO1/G1t
9vXWlee8kCQ7MqiRnRbgJG1dzmfVF5bLZ7fqU6qWkMrUAn+fddNXsDSnuMBPYXV6BuU8HWeUzmfV
crETJzopa+dT674gYEbjVnoiqJoVPnFRkHSnyJm+ZGiOM+VmX5+LXaQbPL8V2U6d4Nd1u+kxBveh
CcSRsRVUYX+d4K38IdViXTw6mwUjErPxccpfXcy2TRfSuSUzWXpNJ7sERN/vq4Qn3j8wz26rfSuM
HVL3YecZCWR8ai1qEUXGB8ih+G9UXOy65KWqhSu5+Lc+tVqtpQ/hSG5R+6jNt1XVZ6VRjBpO3Kk1
myc09SB56GtT9f5xnGvTMybJGluOyNi1fds19yoyAqNLpobd7Jz07rkyBXHKoFhb28isLVLriHkO
7LOpLAjFrTnPcjmU7OVAirB17hq27Lw21XZuKo/oatONnuOwSWZleZ6kAKFVOSKqqTrVAqkLg0i5
0KBfMMCUp9vtNWp1fLYG2Ni3V6petYozMt88M9cRGbuoGZrI9UQe5HakOERrbSYOBjEMUFCmys2V
Gs+oJtUgHsayEwdLCMNykalEs9v6P90M8eXvPdWLIM1yxdyOqV5+W71ufvVu6e01jp9Wh36or59A
ve6PT3nd8XoMV0YmEEdr4kPAQ78iu5THtCT8q/XQtEfSanvCc2SfWgy/W2p19Xhkqp1V6/ZatTqs
TXzOnY1asSOXB6tq6mjHmQbLQ2m2fNyq5rX3dpzbW/FE1IOIGLRAbVXvd3t71brt/McRb8d69RFf
veS235xwp/CSoykvVkNetmqx/m69WkUqht04bvwwbNnZlA+0Ro42bgvbQc0bOst31aVjOkTBRg7N
bru8WlUb/ss+hNPw6odMJyGeN7LUeOHVsa7v8k+3D3iVBY1o7F+f+PcXVZ9dfQu0t9ykVPP6reQ+
anNrpX9vue2u9nGMyDmNzdGvJ4vKHxJ29SK5UP+8CTUOSUzGRMxbJl7quuyISBnGLfxexpHFOF4A
sd19J0dpjhwIuWrIp9Zvi2tnWxrhBnMxkweTHBfetlvylddDqoOodbX52qnW9QXioFHiVO9hkhuj
lEVIr1Pamais9/lCNrDm4FndJji1tCk5EE4LSbOpXRdPaA0zYfXYI2dhesF3eOsSv34csQdHP9vq
3K+4lqjswz1WY0kVE2jGqKwDj/SozQIYtgsH3z77q464UrbipoBtJ1t2MroHpvpYwkH17uT4yVej
qpQKHebvZhssOfhxoN0ZJvf/Qg3x4Ao3Z/I/GHIl8vkdyYXqRAOkBaPZ2RuKmG/MGFF8DjkZ1Xvs
nWECLYcRYsZ5losBUdOJZOYNNKr+nMpZi2oVY3dKU8YMCKR1ZEssJjdcz11rGbuocr7agz6cRzkP
ui1Un2CEsLUM6OsTgWkgtZBUqs7SeFCscZBrqN6MJv24tuQLFOpx7MknsVp0qPopLn8An+drqf+E
I8dV6h+jWmqhNuQym7IfwxIfMTQ114WZx8du9fahujeqWMl0leWHSd6ar03Vq5fJAy70/l5lVeJy
6TNoTvi+EfDV650NebdWL1NbVIt4y9rix6haFA63BQD5n6tqg+pLGgKoNX92ttQGf+VkitQu+X0B
RFTfbYNqzfJf5c/Yk8MY+vX7qtZtMcpzQP3mqk+t9oYs+tzWr611eI4BPfbZdbYgD6g2qBer1yWR
+9AL29ivSvMnH6yMDUu0FVICqJ6z6hEZq8leJzsaJT5S29SucVLaICqLjyRMPk3VTrmVHJIE9tnI
VJW0m7A7zsswnkEixzPehB6DI6Nm1oudwZYJRoxvk1sB/NXDvVoA9QVuP3hHV59RcUdSXqEWQ0Ed
agNjbDvqQ329gTdU93/dyNTtCGx13tUgmBCVveWcW80WIHU6W3KKhlAH7d/v1WG14wIe39+bVUvt
o/ZWq3Wo50dVgvyXPe7/p1hrEqtAofS/rtY+/SjLbslHiidf/qzY/nrhr5Kta/+Fv56wfZz8Ld1z
/FvWrqf/5Ri+ATFImIKKrnHL2rXNv+gialc3SR2zLAdzvq4a+vjf/83y/3INxxSu4RkWNrCe/b8p
2RoYR/5jzdYGmrMtWfs1bdfALPeVzybBod1a1DpVg7x+mdIJD7QifbEXQkow8Wf06e8jzXgsc13m
iuNS6pl2BxNaD2DZO0e/cfM3NRP4Dp762k82V1Hf7gTwN6ESEW41TE03Ih9nXGm758knrbbQmF3N
8YxjKSaz8X0xCixyQikFHfizooj0jPnNPJGm5xsfiFBKt2GCu1dlL/JYWbz3LA3j/7g/SwdqTOWr
r2k74qGVEQPk8GxZJz8+YiwpCFgh2SErbaDbJsPuATuew+Jya+uy6INvyXw1zRnOA5FSmxYy4N3Q
9e/S+A1B4IQ/+IBNfYoywHQ/IdBpD8R4BUsX/Zw6gUTPwLR/IWxiqf17uzJShuyzttHy/JyvMbkc
YkoOxchgsRFWt+9mokj0Eg/JKCFsMU/J+g6xuNiucSYCXZuzk2u2Xy3SymNUKVvUMu+EOza7NSWv
jgwD7Ptz71SM0O8SYV5cZLIw7r30lNjdJbMu09y7G1J9T2XMtN0qfQzAxEpEGRU+jIgInyNuoDmt
aLB2rZ/xkIkX9F5IQysxXpLI7u8M8RUpMNKe0YYwLFkFLg5Lc4rHV4tr06HNJ4zv4YJtx9nN9lYH
a0CESO+XhhpijZmT32M+NuJbTBqYox2sNPmAQbQPt3+BIxExZ8E9h5i9ldrZ6nZvsfW9G9tpZajG
IGOkwEiMjK7130KjAjJzMCVYxePgu8WjY5v4HYnF3Wq42wbYgl/WPNdO6Pgfnapyj7gWmw8+uOlc
2Z9co+gfid8CcPXrO20kPQ0Px6OmI0yaVu9gVdryNhwwTOhm3Lyyyb9bVsclL6g9kYzhBuEQvpul
a4bAUHnXcf/dLSgYCcLE7EbLcMs34QkGXoTlWiZwUik8cyZwo6oCz50cML/vbU6ATBLW0H268QAD
c4+f8Y8mk/TxeTXlwGZTRJH1pvf28aS5J8IAt62ZDvdlF3UQL+d6r4vcuOclTeAjoA3w3OGRo+Ft
IuzoaSCEejfN5nCi3tZu09H93Mcx1AqUG5u8FhF5f32E55/+cWYIyMjL9Egfai6623zHB4yXzN2L
LyqPDJXwc6FN9wWxJmtscMaVycX2IqxwCpeaRSZ2GNPqW2O0Pvpt/tKterc1I7wHhq49tSGEkzav
uwNCugsM3VWg0JnnEvfhF7xNYDuU07OveXvdaI6DMM1ttxTRIU/Ct9Gk/fAQHWyyecI+zFlORmoe
XAD6ReBFX/QwwGqj/Fm0lAM6tCYxQQGcLxj46e7ew1P53vH6ksGxgbSy4761lN0dH9Z65r/8FZuC
c1UmRlByQyLRwv2KsdWhKvzm0fL9t1Df77sWQh8oWYpZbtHf9dk7P2vvJ5mkV5Oa0ou1eM4+G/P4
PZsoYq3zIDMNSWlJMNif6h6dWjXMhMDi2byua/oxbAyqLQ6EhCAuV/L3Sm/ejFDuC2HfhR6RKUWP
4nrOsmm7NPZXS+RkmzfwduaxOUwuDgAhGM7eMf23IPpy1JAgPYZ3sdftBKFYhWsSydKM3HSMY6Mh
WHGF1CvnubWi8aGe4+JoOtyMDNs9TGtyJPYRXuSBKqFf4m3S+aeqaA61j88gBl7QYTXsKKjuHmzP
NI8teEiCbmhXeM1Hx5u67cTo5FAxS2p060OV4z7dL0OyH/AJOU4WbDfHcNrjMGfvqQeF26nD3E2U
KbFQ3WlpMI+ce6d7v9rc6Kb+bS81XenkRUeDmlywFvHd2BhhIKwCuYv97I7mfqqmJagjkgardHlX
59YkdUbem49rjpAgC4d1t3oneAxM11wnmAl6dGdoyIulZ4Gnn6001++xM8RY+DxNWfqAsTdRjeBE
F4ZzMImcb8xItY0/WFt/oQzkF+43zXcYqxXhQTOxusJdyNx1PdTVJtPKgJG8JtCBus53Gy4xJORG
xkpqu9al/ibWhQzC5OvaWyU5O+WHftcn5kZLXTSgEVZCloFCKxTeKTy6g/5VH/Gm7a34gKk49lS1
cYwqDzoJ+jktRvvkpCt3GKYrkfWTSPj3mcMNY2nx+LZaLMaIZCDfDrPgwYHXEvv4s6/ZG7NaOBV6
0yek13qxzOTi4Aa3WZpmOGol1zEDkcOoC3uTlHAQOsmVGpa9Q6lX5kui06g3dZHBo1nwO+0fmMM8
U5XBN8yEb+NzEtXiUPnGpwZt3m7ulngfxchdNXM89fq0MBsy+p0jxGbKiZasjD4oXHPdOz18plkf
T6vnmXurdnkU55C3Qqm7qgPG5lR+RHVoMgYeguQapFCn0ox3eIA+z/l6qqB1bhYE1EEcJp9H8J1L
pJHHPGR8FUe6tsC638iUpci3Hgq/PGodaK5lGBZgIPNqWHgTeTrTN2+ERdF6BzMNv0SL+85fcJsn
OGgXQac962u1yZrlW0Zex7a3sFrX1umAInTbR9k3nNNOgygQBjkfksX75sSYIg/t+87TDlPWP+G9
9SEaSVxKm+5RS8lVm8PAcPGbE+ljyAfsy1QDq7xoNl6LmrAuTZSJEzw48PKxh1vZ2IAqUDy7ftn1
6B02jDYOeR2eEhCptvE3kTYR8LNgDLbxCmgolC+gcLXevVE3DEfsaE8FPkKhbz1irfU+WwosLmfv
EvWcXOQOXqowjg6p1KPqqXmKmNG2AyVKDHh4jCPCSYwOd3oqcdaSfTcxTNxjW/VYl7hopojdUyMj
UM7pt9MMXzpiws7JvcPiBou9uuZ3HxivNPmWOtqbMonflU3zXRvFPitKzN9CcYh83Dlz7y2WydSd
C/fApIxMXeR/VszZZ2ctemKS2sJdbWEiVDhkQA4CiCVMkdtjtRR5+JYfebJHu2qSAfVyMfUOGa95
AY8qw9wPrx/BtdnkpzBCxK3q9reF6lNlfNXHCcCQU+DZp+A0hU+phcIkWkygTlq0V+VwBTMkrrRp
UOtcnPlplF6ov+X06yjy3UAIqLQnWk5p/VLASyAVpdU2NycDZWeggNibxYFTT2KrvojWm0xRQ1lQ
xxnhl9vD0pPWY0MmUv0KqFQttVAQZjc035yUIfatS7XUMa7HvB3OqEOekliN1+BsX9dUWOdqfKGU
45+Ea2aHWssesGZ3EK4jsCNvjx3cddEPiRee8MGhmo+vYAlsKAv717eQ6+GQku/AMwt+G3BwKyto
beFS51BN1XlbvOpTR3zVFzL3LjqrPb7qv616IeaTabp23Le4kcexhuXqbxBEIVy1mKA6KVDEBmLM
68XfKbjo9rMqDCtXmJH6mXG3bclwV6AIDicF0t4ddDn6IMjBd7b97e3FqvXqgG0WM19x44QgRAqP
t4WuirNyofqSzim2GMwvG/UR1KGuViDqgNdmFIoPZlaJ3SyrRQq/Uq1MlZByxKw8TIbvCuj2EYxt
12niahWli3palkkEfDm09ikU8dRKNtefLSJrGthc/YTqf58K7uaV0+OLin0ONyz58/0zwHrqL1ld
QPS8QdPXZiStJ3IvOjiNlvG1+g83aM91ofkFtbyiSgdfaC9hUmPUIFPYKrT8N/CkWCRwo1ZVi4pN
CyqZNli2yqY/phkz0X4Xlq44WnX1ScMh/K5KIL7O9CxZ1z7RHXS4Gb51oOu33EpMUvI6YrXJJp/f
GN29vbTZGy9xDk4bfiTiOAdznZJdw1B6n8HK3tfwPncJrPfSrt+WleWgHCueS6vGWC4qU8K4Fx6X
g5XJ+yWTOZGQfbvKkQdKiI3tUOiJSS/aNF6Oyc8qvpmGkR7HQWwJeSw2xupaZyfVH5ohN7Z+YnkB
/lLpyZgZRUSZdvK6IcFItsvupgGOh4E0CmPviiekWBm7wAehxCcy8HLY805UP+rOjGeQjoRlHj+N
ZpnsgTIwR8CMaZdiZrdtIqKmxVT+5Ap/C3aItZjPvEzTkvg4YDu0L4aBHLppG5NK8ySzCTahENFp
QYJ08b0wgPnVAjWOyYNpMSJE3S1tYeBCHzOTyNw1ZaqpgK9C3ZDlObcoJy2Fad06X+2jtvoSF7zt
V3XiU9t6ddBa/kVtyxshuMsoYHHEz6PCsQbr8+qswBLkliD3cvW6YFqCLCTjOS9dtVKmM+DFayNO
sX4Q9ZwxSBh8KP1cgdroP836Ko3IOYZCYlRLQTRZu84nQsRu26SvC/hhNl2ho0ZO8TF2vvtnEM4N
BCo7Z9mYC44lXWLyKMvCOEejCeNSVm9r5UGlmrcFLPHuMInplOZYldpOaW0VpMnJzjWS4y7DFBS3
XXlN3DbcVkXrU4Bsy4jQ0tK97qK2RtnyxUQAyY3k75fWHa7ZhkTfavn/Uv+XFALrIYWUXSMO44wW
NpbchrdXkK36HYSyYlO/a1RU/hKopqlQYMv5YFgWduC6Zp7VYhkq6wzsEAUjbqYoetxwOxR8tdaJ
zDOJj+bRY+CkYBKFFKmWgp1e9dmm4QXmhLBhS0AftHu+Rikfv/6kvnLW3uEtmaS7cH2uiiQ5aSsO
7gmDSKxwrziQxMVUayyK5ZBr01EhFLaosZIazaOE3ncIFUBHFECmPsGqbojVbzitnWxzU2Gbv1Xv
PovF2Ve19WBRbz6nudbhp/x5SSfYWMNyqGvdPOB2WiJnRCNpe8hBJTqk0KAWjVl/p9bnfK4AI0Ps
pFJ8CXJMZiAouBHpQzayxZOX/VA1frVIe98ujpglArwXWtvdRelSISHKzwoMUIuuz6T7Mv/uV1AB
xAVuVbCqeAJc0YchaxfsVDi3boCCOvjtHdXqDWlQG171QV7iiLcj3Pa59b06qtpw+3hqVS2kH8Mm
jKiZdW76/g/kRO2MJIahxx/IiXpNnHsxlmrm7o/DqC+pma70VeuhZdTWeAZyGM8kROIa0WaPpoTJ
qgWm38Dwjim+RIMlLkrxKq6OCkBTndU6v5t6tNK2pHrhZRBgEgDKF1XJ1gaB2vxTTFWd0rPrPbRh
Yu7bNa313fScWoBqCmxIPB7/0wq4sJYFXKSy0hAmy+dwnUqg2pCfR30IvR1fCGIo9x6MuyixiqOQ
DCK3xPvJ8+qCaYGRnPkKCt+xiiY5xXabuoE2hempMOceUqvxRE6Bj7X6yqRAUo7UMSCYrRAIIa4c
WiPnvgSbLumLnwgrm3+xwP9HLHCC7aBt/9e4wvZH/mX60v74E1O4vuZvSMGBBA4oYAie5pLpDW7w
iwXuOn+5ngs/UhA4wwb42b9C94ANPIsODAptx9UV2PA3ouD9ZduG4egcDzGg5If/v//7bf4/0Y/q
6RrU1L1a/zObjuigV4ACBqPCMDxbNzzf4+O9ClLL0jFOjdVvjiOD1a3HE3Y1xoYgAo/nO05oSYEn
ZCQr+RYhwjxymRzuQOjLozFOBDIjmCStvUkpKBVRkGodbEQcqSpjQDObuc0dhgX5Zq+jp9nVXR/d
jSW5Bh6F/zobze1UmT3GCm0ATHA/dLhDatFnT2AAzsUkpDX/QE4d9B8LQdqWitsXzGy9Q+dKz96l
OCWERCTCdu4y0oJj3cZ9kckhSak/sgprertziK/kKyK08ndj2X20Z+ehqvlaFBraIf8MLdLbhvZw
mOeGIqGsEvqx+56qVITYP3zweDzseAxkuxa0ZkeqcY31gtTQO4ewcJyXKs3v9KidNtrg9AE21+ud
WAg8Xu0Dj+Tm0hpOuFs8n+ucp8Ggr2CP2JHbXfZkRtFnEebGi5egoM28e0p47blYF4PyztuBuAiS
mqW7WowppgXfM7BTSARzQ/jBGumfqOhuvLLyye1wXqbJrHdQcLKXMHI/JfW+zS9Wiyxn6rt419rG
j7V0pyB16wcjN6kJAK0CnlITLhZ903bJ5wFLh0gz8XqhcFsVxhyQNIrvwbQrfMLyANixm+opcOs/
s4mquVU7My41/QtVP2sjDH77vW72iL2ifLvOOKw6JA3EApmUF313GP9syrBgcBybz+1oPjvZ0DFK
zeLtNIAkJFRZ949xZj7gHDdRg8t+gqpvc/e8jroVIUYsLuRhbwobT5oQyw+3Ew3D8OXOqRNU4Gnz
3ZCKWqcBccgIfgictHiKeSNhkUNKMfLSV9JCyDSfSSncLJaL6fdwMUJK2fFcvoxJT0Z6iO84wHuA
EQuS16wcNwz8TiR/PJtecc804t7Rv7Z18VQ32XkG1YYChedxmvKjYJrz2RfhacFSmgSZtcpOuUVV
e8k+N86IL25VEcBd7FyvzN9nYxjMqL56Ii+sON6SRdhuC1djdI8HSyLzGcJHpBiPsxXuQjcVDEP5
5uOAU6WDVrFD4VlDT98XowkdoFllCDeV5SU/WpFW7wq80HDFAUTApHVTcI1v6nE+VtNk70XjHoca
h1xfm+YTevotQ8I4MGarPECtBbZpcJECZ8QbLHqLJ8aMPJxJQ6wXP1PvDXYPjKC9ZkdpkRAU7dxH
IYqm1hXkk70MbTc9irYAmhAHd61fMDzt3+ASi1IfmTky7fdWne/mKflpmFuAxPKUT84x9FYPpmnf
PIJiHtPlZVmsbpfPFCgxrXo7xBc3JxUoz8KAUJrk0Of1tNF9OXUs0ntsN1xwSHhNKYgIn7/BpwJo
sZMYYybRxvprK7FH5wGDqP7sA0m6Epus5b0NF1LwSoVcGh8WiWRG+vimSMhNNiEVjC6GDsNiehss
LkuLEmHbbkNRURXVJiSgonluYAXdW+ucUAP2cdDul2gXW2W7K5PaPhQVETzGwt1pzN94DbGjBRwc
gnS6fZhRKXeHft3bsf7oj6u/R9c4NQOIbhK/VHGzYhRYvqA9azYpT3ciwYxDv+JBuMTGNzc5awUE
z+kl7JiwLhaQJeQsjSmT8eQSq0WxfHoYl2fTSu96mYthWbEIavLmvVD/RqIOZrkmDp1m+QIukYB6
wEd3hlDcCUKk7tKZ6HVCtHejV0Rk5CEiYMQ73NXmWuwnPoCy2FBmG9gnZgzi1u/YR24xyNxby/w+
NTBDEAb+PqMDiBf1/ZEx+jMS8PngGxUMrtDjueG24s40EbbUQ4TBxvtW3vhNYx7gls6EVudAGQUW
d8e1Su5syM5BFqZ+wNmS3TN5D4xoiU+5Nx6qDChv8KaZmw73UTj169bHuSQoQ3MEre5+IsmU5jfo
nqADaXcM2Z1DNJpPGgF7d+UI6gZ4QPxT3hR3cT7oARIIQk+Em2KGtz70qUGxuq0u1rzod5T1nC3/
CjzaZ5x+Gh+vwdL64A9rerBsKsnL2NRHqAGXKsU0Ki0X4n9aW2yT3maWIz9FKxeq1aw/YyouZ7VS
9NN85ES7fsqSODKwH7w1u4hruTbP49JQQr02m0ScsKp2fFyZI2G9rXTsiLQhPi4GZpGtbT7Pkl+E
Z+8ofWGJR8AcVrZKEgfPtrZ0mz51dFDe8WdB4ta+AoFA4/lxzOkNRX7A949ynGnXOOjaT3gVEMDh
r5dcGstGVMVORh4FMHbnw6Stl2bWrX8NQP9HA1CsxOz/ltly+dJ1X77FQ/ej77s/h6H/wd55bDdu
rHH+Ve4L4B6gABRQW2ZJVKIkdtjgsIOQc8bTz6/Y9nW77bHP7Gdhmi2JRKrwhX/47ZO/xaFS/Rfo
im8hlUjIeQ02fw9D7f/qaNL2sDwUOhmHB/iH+bMPR9Aj2iPaxB+RX/0WhzrWf4XmNpqYQv+IX/9f
4tBfo1Dftzzcp226jo4PsZEg+WcqorJnaaSVUR3MZnwoHcZc46y8qLJ3hl8GkObN8cd4+lMk/HPk
+3dHpP0NyxKiJ6P8lyNmhVM4y2RVh3HbIpxLeah6E/I4OnhCjWi5rH/KCn4LvH8+3C/Gs5QHcJ6V
tkKLxRPAyDQX8yeuZdgZwdJUKezwbOdkJVJ43nyulvQCH/5fTGf/5lC+DayHfqbk6n614h28zFJl
s1SHuU3f0yx9D4z4Pba3fhp++eeL+oVAqi+KI7mApTzGwF+eGiYpSxu5UwW3Z1RbHJJJ+yNJIwEk
4L/cP4sxj9jgHJbFzTftqa2PBXISABTWnKhY6av++QZWZu6UeGHjVNaI9WCbZ79uNpUv7yZ8hFYS
Usmq9G+shv4yq9eOlvyDHQLGEcW/eOD+YnX840yEAJeiyOo0pOtPZ+INuW90aqwOCtl2OHMoecwn
BNzOljGfp2o6tY73PYjDf7sDf/dc4SRLFCyAmyn3lztgoKULMEwLDBjpTWJ2N/BCEEgYT3U3nZqe
4lcRHpNiOSd+HaxKI740DoXxGRMudNkA2fjyNZHp6z+PgeuN/8uDcWxYzNjSSuBzf74dsil7oF34
zXVOC1QKkJn0OFpnj+CC/O5bb973DWF3lwQZUKRu3ZXZ85xiN1f1w4tPoXVe+h3edOD2/peH/82M
+9vH5GLoZEvPNFle/nxe2CACwYL6eTD6ujlUxMibBsD4PI9McIcZATDFE92nSiCz+c+HtigR/HWw
/nRs/fufBqvvK2cwcAOB7Gg/jmaSYJKU2qsQ+IJopvNkKm5FMh1GKb/E8VvRBN2/jJa/HSw/ncEv
T2VM84iklTNYkCZbCW86yym5LCUq+glLwj9frzB/9f9mUoCZ9KlkKA/nE+H9MjhLUmE/L6v8gMz+
zqu9O1mm7/g3p6vZHKydU+coFSFLEb/1XeCu5sjo1pk/noDGHzokf0ld5jtkyt7nbL5TAWPHNtTt
NKpd1ZrnCqcjFH8fQrM/OXZ/KpPd5JYfJhY4xCsu0mptUPzTeSHFKMojMph0/XPyL75H/32vqWyD
TRUaINFsk1kE66oU1G3949VQRDJAU9K0lduhQ2z3D8VCyu25FmPFXZcBtoF6Qk3DeHIceTPgYxBZ
0SGzoGVG9gCaRRX3dA5RTHSsEoGHy9hOTzHoACO0aXJMN7i3oAtvyvWSFk+dN5G6RESZed6TOkfp
TV6HhzmwdyjWnLvaPDjtt7RPLpln3qEnalOA38VO2q2qcdgKlRCmZe+lSN71eBKKIWxhdABKBO3e
9quvl2J9Z8x0FOtItLtqpCg9ia+Gh3SmOUTvMsLY1fPu27YNViPXZU3yME7Da9b1W9dtN5hNnK+L
Ryenu6gh+TMactppzi+QVc9Oww0SrHijxh4gZ3hCToeH3V9Gg4vzkWkTCZXboaMvhfr4aiQtWpcW
9eHc47GUU7Gdc0iIAQuYvv0omb6PKVzE0nh1u5A7WVLJzNudaqJ3Gmj3eDdHK2fGqyyJzLtgqL4i
47QCHMeZjSw97mJqMNNDor5PPgUJcFBnZIfOvgCY02FclFTqtkYirCr7cRU4ulLtL0TGNEnYhJU/
nJRCnCbHjwvpspWrMLV+RmOD3aUKL2AoSF6DelPE3+phunPM7KIPAVn+FAFYwumwBxRonuO5/twm
UAGN7GKjGOrqO0Xwg7+UfPBS84y64cZwjHf0oC9Wkl8Gz81W9nSuIf4RoK/8Mny2SzGCHrJO2k3W
MTvGFDrb6yDsn1H75svtNie5YXw6SBFtMfVErLbEUzq6c2RWb+gzgt5iGy6ibldXsbGmRndJ0gg3
p7l+xAACCB+HEzYPq5FqBsrzUH7Pra315HoQFTuUbJlXx+vZeynXN1nDSe+7YGXKVXwRlb9a6voy
5syR2TmqzsvWk4VLoSPsVRaZZz2UMdFiKpsoK0JuWS1Bfkgsnk3Mbr93amyFguFsN0m1a5uSKgvI
MQvbvqMzcW59FvW8wEdO32XQVBBHg4nxYQtEy5LH63Cs3fA90RN3yRkHjZF9tEX47HUAdgOPQ1+X
Ej/O3kc5nRW+tqLE0gTwUjue7Yh9yjJYi+ug9jfGMu/CMkhWUkWXTuPUsIRhcqp0P8/AJ4kJr8vW
oLf6CLekcWIIVbgvTFMmSc3ns6UfFKhZ8ytqZUPsPZvLhEGI15/WfRq9e2WF2ihg2XXXhFuvSt+8
Jr0YuKLXcfcZcuEwMwcGhosVphffqNA7N6e97Nmy1EgIPJFuUhow0J7Tf6D6fViPTDJvOPt6zewM
TmuSnLptcyiLowTsQ5vGsB9av0Z+e9bmidgNQOfB4hSwOcYz0x3WiMYmVcG92XNvFMRtXKgOrhq2
U+MJBJzjaTdmrNuGCuMdfgH3vqvru5M4A4RkdlEK4YsoTHX9vHYrZvqkNUUaCwgfRGZFaz4ArYZG
b3C/uKF7RD0HLTHfx2VmYMA7I6CFtlibEXQKu77x0MjdtJXeJsspAOzIYaVpvDK36HJKYzcbBk3F
rr2vZ8qOflRgllc5L9GACLsBgnibVcnbFA6w5tHV26qMG5ehyZMYzKss4l7JcT6b2ehvrgPyGryA
pXjX2wH8tXf0KsEec2tY4jp09FZzZ36rA/MF70zw0tbzGJDc98kuG4eSFBlNhh+PaO4+9ArJnzy8
vQ7+HsPNjQ9JBFE9I2ZAFUlxsax03loZ1Op2xpC8Hou1y7COpqHcAgn83mNuuXVL+VIXar7RjSCI
BwXa/ou5Ar4u0coKWgjozVvdc0dQOd75dX7slIFzUm19kX2Lp8lCNczCG2KDtFm9lgkwcHNkzFMe
BJdA/wvfnGHtCmPrezmTslrEupok7mN2eOuNTB/XYB46QbfBOIvKabKUm4qql5jRS1usieHZzhuo
OwiCFRiMFZiCoIxKW8CjmKhR840s74sKTL8/ELb78/caoz0BuRpnZlOtguG7NPNii/owNJ2UgmaG
qGbvg6NGg54fsZjXiV2jFDFs3bTufjy7MmMODUv3XjjntukfJzT7N13eeBigiksazf4mNWNjNSz1
BqwdIMSMx+551oUPPsCIiPfUwg+OAwruGhM5YvqqEpckSeE0NQNGQ1SsW1cZBOISmauVG5FfRKO9
Qc3VWPc6lgWLnqz775OZT+sR5HDBRSVOeSo6eUYLFdhz0L8soKiFXstd+bCYLsriLVM0HO2PHgVV
IHQ8DrfPUeey8FSoALyishqzt1Wte6b/+D2bmLa4H755o2fSbAQPZC9ImZSxwnJp5B1PJdt0/nSs
SQ9AkcBxrnjmthOKdYrUTtf3x9AXLojI4rWTVYy0roaj02vYYumxbJYZ1YIlPLYebqaGIjDomct0
ySf3CKicqv2L6Pzhpagla3vZ3ovF/zrn47Pl+eOXJARXncrbMJzl5xDNOViYnTG+JqVzHAYbLpVl
x5tkjD/67WDeIWE6Hg2fhk2cBYD6IeNjUlwHVXwfUjbaKGQs1p0IoX5ncDLsqPwaKzSFljpJ9wV+
QbF1ViGLNPyKNW4P6Gw7aDBjnDUtNdBlII/00/c4J9RbBnS86qaColmOtUrdGOZGxjXq8NhllQA5
m8i+N1vxUozSXHmfrzm5w7Afafd0vbf328DahTm26Zl9LGK8dBpXPLlTg6ZhWWKvQT3ONfxDhTMp
xkTFNsK3gO6Tf7ZoQd10MFhqrFnWYd4/mdbAHwNBzkUbottc39VOj4iitBB86OZhi08v2rd19w3E
6ENfaFSe6HaxHav9VOV3kJVqJkV6gvoCxuDsjyFlTB0yIJJI9GpC1KwC5NwiQGdYofkg/6N31/va
TWwfZj9aGK+l/TorH+l6HwNNqompY66BOps+8dYw4XJgAMVDeoaQClTTOoG+vUZNmakvmf8zdesh
x0BiKqO9Z3NAVQNJWio0neOULWAQoOpHPJ4p6DIu562rmpbxpfy9N8fUDuN+E4LU2WCEM5LzUcBs
KIseIBftRjgpx8hqaeqHVH2badfPkDB81TymIwaFblnNuKg6G6uj0t96s0scO3xqY2basiAjng3I
ANh+tin8ON0rURzwQDQ3noc8zoiSRAvaC208WLAh3YOxdw+lEQRAXkrE7ShXb2RF/xC1S3Rxifws
I/gy0D0ghCBpgtrKH3TdHr3zGMB09G433i1zMNtfd7rCLkkynXiNOLm1DqbQuVmaJd2H1AlYztQe
INJJ1I7YA55Hcye0D72y8b0z/P1khJsQK5l7JXsMBsK3LKjz3Ty0X7LaCHYzCueU6NPPJRAAVGo+
gi43VqZAudFCR7XuMH5w6Gf5nXxFvCCGsYGzRhAP93IGGuzjdg6omN5NHJUbDwt6UxAbLJAg/Yl2
UYHp6MrqYWJYDIJFh5S+JQZ4verOJX1Y+co6FwJLCH8mTDcIk92YlgXsoYveMH9Ul/AfCst1GhP/
JCXDh7nurEz0iV1xiwkaLn86KEg9JBIsyt2lUbO/C+IsSSt18IuVOaYsgjFqp9ewNY3sbVihZ2S1
Hygys8OSzSQDbcgmH58mJdu16am9AQp6P2hvuNFYpcR46+s9WfBaLovyiTXpQ+mHD9dQF2IY0EnR
TSvMB87CJ3gDxXOyEDMV35F0ZyKZ9UVVex0pl4E4Q6LDHh4EocQvcB9joICqwieXtYNFEAOCICy2
i+0e9H9KcNHI+74vmAwTxCe4T2TBI+bm/koV/Kga4ezkuI4KIjeky97D3E1paKMWYGxsmN3HyN/C
4wt2VdysEeaM1oMDNtsmuvB78rs8MLZYtTFx22JlWPU2M3iMiU62el1r6fVdiHy62X3svdEM+rKU
5tlNsOShLXYRDvd/BHKb5+RphlTJbc0T67TXO4CqDOUnbm6ZPXnD9ABl4iX35YOicggwl2Wpo/9T
P5QgLyH8LGe0g220hyC9JRUMu75+cXUaMk7pa2WiVwjlOoPu0C704Mo7hN+Phufku7DGbBvw76fZ
eXAF+aWH8kGKU6FeeUOf1NTWd9ZIefkRUnXFs+69VQXJF5bQMwIbIBsXNlSdlqJg/1l0BwOvpzZ2
rB8jNOxbsMtquUNsALoCTfQm51nr0+5BFgBNANNmkS0M0G+FbT7K0S43ElgPEkq0wmFzvsSZOqQV
O7WVDyc7V+MqjyB82OPJHuc71JIPLlpf18ieBG0Hau3dUGqC3zCc0pq4J8/CW1qq97KkXeu2A46J
4nx9Bn2cBwCMl8MVbwr4nIiw1LmFzo/NaP7gyPnS5wACqgaQqh/AIPFspKWvWbKdLUiHGw8mAMOV
NClWI9F0sSAabq4nIdpyo3RqW8j8XgdT3CcCcZ2sVsly17tvXgIsFJcKej/iKGvmBGDH59oojp43
32Vp9ygoQ8zWcmvMfJIGOBk716frH244fBnLN0c266qfkS5njBR29KQo6dlCHsre/1wNcAArazpa
C8EuAK0LHgtoAoaEZMGHa/ntevKW3nMqh/EqcgoVCZuUFYv3TqLmiSYsgwDJ+0Eh66mQnVN2CZeM
AZ/G8iEAXr6yMC3LrefJiiUlmOneTtgxDfdRMwe58296wcBQ6iN0ztRktfEmS6Ju0DBIuT2GRk/6
WXsk0CAIJtdDwQBaycu1mlyjhc1W/9nwJcUzQXqJvRWmp/JBdCF+FcX3ZmBO66R+KAnZe4tuhVfC
KkXBuZMIKXcBvgzozm4JMdS2IxNmBPOJ0I630Ohgkq+vs3bR1TGUxr5VXedC/ySN8O1au5/oibbz
p9sCv5d0IgHRC231oYiHb01Nb5qlRD/VaOnxhXcvUxZdEutrUmDl28p0nWUFy4zxONvi3lQlrNWY
y9YliKFl9oTTdHK917SPvtbQ9AuqKo0UIbv6DbxZoAv6nkAmmpbpo75MaeiaMoti1ckH16eY6Rk8
e1247FtglUStbCRvgtlRg05Yjw4dwiln57r2BmyUS1dBh9lGEOABYFjLuTba96nKTrUqdwtIIhVp
UxcC9VUYaYce9MZ0AyOx5hB0irhNTIpeQ/FxlgnygRl5hy74YIgNSoSqhkTvfB21xg2tnj22x2dP
D+3rS9zo4tQqzsseOlzc0sKMDjKTD6BGc+oiNJhoWIBzmZ48mc3ba2Ehes3Q0cax1G/X9cjAg2mh
y0g53EYGuDXvUKVFR4xIoO8BYdgudfaUqkeegZ7RFQ9b5Zei6XHmEruB2okEu34tyokp37eG3Mct
xbnpWj7DTEDZCNv5wf2IRdHcsqorbk4iuEwuEY+aLxQPt3UzbrHGBIxgEfjlVv6xG6z763zoAodH
2JDZxyRUs+FvID59c/GAR6Qd3jB54C6cNpAcPwA9O2AgyBC/Tr/We7UDsFjXVDuI8cG0s1uLGuNQ
krPNE+11wYDW6T37/VCH7zJk4XazZduPpEXST2+asT9l47SfK2Fjl6TjAyS81tEANUhH1C5V2Gum
FepSWYb6/VwgLdF1ub/x9f5IwwXtXuZ1brDrxhTdCvc4GqRHScRqIEOit0LBy6lCilMRD8TNGJL1
IlhIqdzl0ayNkA+kp8Y6sOBSsIXu634gB1XYgdRz/AJeSO2Tm9GOCpTqM2NjkSCbdvkcgQUG4DIY
q6B9EHCe3ZrlFQstkDMIzbQsMZmbfbu6MV1zz2KR2zjBFyFruUWdl7813XyEj88uFfTGGn4HBvWu
d4HVTMTwENrOgzPl79cqjWFw0U0Wb+oK/Udp+v7eBQ2Cezn6YJQmr5sdoSIW2tiQxS6psXKFAmJE
eDp737zIb3mc3Mc8cLQaov/dT0l5mxwLiCpCqFoXxKqKanRjc+9SlVF2IkZeFeqpTJDJ0UvJrHsB
laKHFFnFB2eS7/0EndFXJaVub4O5xXtSPeUzW0iyUFFayo/t0j1WBql3gJ/IZs5cFlS2N21gtSLJ
u7vmzIXNqL7ubakkjO6waatbvEV0sXrRpSnhMjGvDjZh+UiVYUWzGuuKtt80odoZLQGJALkF7S6/
gNuhaLCLDL+/v87l1hDkqNXyeI3mrhdK6DVvKtdhbSbJozKbK/3Q7Y4vdYz9EIr4ObTqU+tXXxQN
RrAM99Zsfgpcwm1gLBRVs89ejF26HdkBJQfrR01AOtqloL4pixAbBkb9lJ7qFNsMA+zvhhGyb4v5
kxEQqwD0e1jU8+iFFg8gABqekYd2UsD8uW/ZS1lKG3GIixyluyS/daYb08fJPWjmb4HtfTCQ4t+R
nu+R3mVxU5BCa5V/rOruNqxQ+W64LJ+h5RbQPophHdVfK9RvdpH7GAwl1j/Vp0VT4GePXBfFrWOL
EcxNkXpoQ8pk2KCfeTeKWNxP5tC/YC7wlqcD5r/udEgz6nWGQqllOlUK22GP8t0anjRosrly131p
wJdcdrhz3KK34oMRseujZWcQJEvnLqf20MNn35lD/YC5KjDIbEBwXgz+Tva+va3C3l3XddZidETY
kPTTYxvbJqJvgO6GaNmhgUxRKQiGQ5iMr01vyxv8ytYj4Tbp0aUYbQfPjjfXSXdu3gL6q4zP2Kjq
GmmYHJbKx0bITD/kUO51Uof1J34rewgYTwWEZWvtu+ZJ1vgv/KGgeuXxuYtb3ySA8kIxYbelXwKL
l/5TWeBjy1iQv7242sotmQn/TWVQ6ChsbzfM1TNySejp6xeZ9fIW9A1RTljeXBmCLg4mWQyhH5W7
q9DqJrIwZGoi6sUyYqWxam3SYbLaBakSG1maSE5k2ddWUzD63PxUVDQUsiS2tnkE2vEP7mScBp9U
AyFO2DXSS37088v1Z0lF5IFdypcYpfM5g9bI3XRuu3x0bq/vfvmnHfX2PkRkOC7r4s5Bc3QrVUUl
tUjM2z9eqjEE2a6qZDvUASWceopRdioaAoNqi8xkf7CNFNe3qB4xgfBYBez4mIb2S67tGUaFra89
TVszin9ypO41Dqlp9byi4I96wO9W1UnAgbKUigYmBNbt9YVyv/jxrk9TG1cH/RsPsjv9Q+EwW+P6
SRkmzb3KPLWIsJ9KrHp2aUFpMArgE2Etf0xF/GbLpj46XdeQOMb5wUDUSsvknkrUF/LJrF5M2Rz5
9fQgrR7vzTRLblQ29BQiC1QnfVWsfazRn13LEM9xZFZbmUAcVKpAeNdy251DRMCiM6uW5q/fMaD0
Pym0108jx7j+axpda0uF39iMqvD3fc/phOOM+bmdV6fZcTxK49Qprj/Dwpbwo5dPjvE4pWb5vNQP
FMXmnbfEnxwTW9IY181iJXEoRk8bYQMnddiIuJ1tb+DZcX3rFtE3awrF9ooBu8K//kCD/fQzU7Z4
lTgf/RGhrXQM+s0ovE+GiU73pNL6DmggtmDuCpWK6XbQL9d30xC9UDhbVq22pcdObAKPlr0nNNq3
KW3D2+uPri9misHT9V3VdEBjMyChLHq4MNNnENQk4UR85gSf04FRLkq4xm7mPMzPqgsGuk28+PiG
sh05kDaX4GUW+3JsXlzceoKmnA++Y2+FnsWenp0dEr/73kmOMI803TrY+kbR7ai4H93Z4icixEQP
8eBtNz14fZPeuTblcLvBoz1mqdlEtY5Pm+3cWeEPXbNWU4RlBxdrjE3rxomfc63cPKRIBa2vxI1M
a6CVQbmPcf8DD1gn1jqETIZiaSRXJjkl3jLiIcJhhFaiOAQdRMYUyTG7veNvJQHdgGSX5oBIKPQ7
nCEe+wTwbZrBkMNusKQKjvEb0g1f65pjz3vnf1pqpT6ZUKTEGNe3uKAPq9YPky2liAk8JCxhT0vI
Xd9dXwKn+e2fsYvjd658ds7+ZvbgWUFhw+xcOhxkjH57d/2ZG76NYbDcUD1G8SaYKI9H8VIwBBDA
E4HfbYXhAsS12s+zxW2NPbboeXiqovhjFtXt2kZaKKrQSrPC7k2kHk9+WkXzbG5TBjOFhzE8BrF/
K3oYahK2+BEGKkU6yI4OKU+Bf+8mrswvge/sE+8OrtwhKqfPqq7OUGM+pBMRozXbh5G4lMxXJLeY
AMXIa9hvbgLpro81nt6IHhH7wfTXMKh7OJ9N0VAnGNpv2Gnfd03WYxYKwv7dRnA5tlzm7Oi7N9Es
5NbygJFZ6Qbh/mpTpohBKK/9mLj5l1b6X0hMIEd4LXX+8MtUB5fZadbYf52KULN+Fpd+yIRqU3Sj
L8AU4564zGdKTJG9X1JivQThHxYR8OggL167aNxQZFlDhdrFLMgNnjhRUOOpbnsPWcRq18jPcWZ/
aha+pEHG2J/Y5kYIqnFEqdFyc5wzgIS7kf8qVPjF9rovdoGLX/0cpxK3vZAIDjqoQOij+Tga6XGx
b5caCzxT0O+VebNzl4Jkdu7EMS/jj6xC96kZNfjd0J7y6mov+v5J1FW+9qd+PiwYxuSN4WztIcD5
MmaDA8YLWQREbvM8Fe64JZptjoukAk4r6j0RA7YuusrjGP2mKM07fRmRTgSy5HXwGnSxybCcKbv2
6wIFHB5vxDxoni1EK4Chkqrpil6iwnddCgJtTEJlUmHx82LdiQAaC17YiTueG4XRkYvfLmowF7PD
ps+2wT+DrDDIWxw8s+GyNU8p0oMQeC+xMl8g/qFoEpIz+3m3jj2kbMDYAzjQJSSgBD0N3yzOLqL2
jdXBwSDzn/E2joaY/QlzpUyyAmBNCJEJ23J+wRe1yxI6fUv5yi7dA87MNgUXM9paS7Oa6JF4Vf6F
SC8gjQGVi9NTfy13IZi36UW+UlHibluibgoUsQWEmMzgeitDyowo4CHdchMK0llCHl0Wbh+mRNJl
dkkuEbt4JywEMTK/S5tB0CfEhKZ3iEsXFQeqPWUirV1bf5K+uGitd3hsunSQQdid4UqXySbvDTxW
h+0/3xRLA7r+clPAkFqegzWtuN60n0BXXgiLGJ5Tdmhy69wDJ2pSUlZ9SlpPw/LuFmijqtlMU+9v
/vnY4m+ObcHg4qAWACh8O/4M+Gqdwc0p9WeHSne884D8iwNZ0dmlzGAIKEdiPknQIvNknX1P3KBs
cquzMNqiJ2yyZ1JxKCrgWmYMpJpM3UwOJZ9/Pkv5F1CYMi3Tc5XvmzDSaBr++SyLZipSDCcYNj5n
GXUkiH7bjiuWYZLJWZfXCitdV7JHt0SBqwIyVo/puwZzYDHGhRV0R/rM35VkxGANLrbO5fwM9KdX
FpekyS8ZpULGxA7HTABvSfS5bGOCWwzWSOVDU+ftuhzY1UjBfUxmz1tNIUnhFadBmvBOI1huNOlJ
DCTyAivgfcKGG2Kti4QXB7MjqC8DrTht0TklDgqbbrbO3eE059H3uBgfPymZnXTCRp3nIpvxlDXY
WTnTB6GLjLGsb9yC+Da6lAutx8aeX7Ip+iHE+H+FF1v2X8Cx3GzXErYrPc+UfwGsVlNcGj6lj0Ms
U7Q3TWcLRpXsV+NNGr2S4URPpzGvbqjRQFEpEChIMikerAF+zmSWbAdUlH0vJjJGqEu7Go6HdsDT
V+/cM/o1uyXPvPw2CqmfNGo4OQEN4Moqj0ur8t1gLu/5YqCwByoFxs+8uxabw4iKhfaTz6NL2BoA
4Szq1TGPTjcUi5giWTKy9jfkKCYYlZWdE3UJCqJ2Ig7YxC5rygxlQ7lNsoWiOvQ0RjSmUmtEVqXM
PnoLGTE97UsucNeMl35dzaw8uIl9zjqPqFD/Psp4ufZbe+M7vlzVjpqDYXUVPqLd11xdy/V5LogU
MJyAtB+ZxaUXlBtz29z7UUfLy8y3RTjgoGx7ujUSY0KAqxaBHvUqKj4OpblUNEeDIhcYBq7aVd3p
WmvHb/LB8dKbqDK+l4LhUxRIspeB+8kaCPcCZ6ExkpJgmeDKUHYDyFKWiIiPeyMXclUndYWsHPux
kWCIfIFaM8OWBFCaZu7Z5Zd0CG7DcvzijFFDcLaDYHiPitJNpUECMmafwMbrALXwc6jp2/pUa7R9
ou/QsU44Pg6Ps8Sjy4J9Eg/9dLYDF7AG8kLp2DW3Wdm+/fPSYP3NjmKhU4k7pJSucjUH4GfEatiD
MXGQYDrY+pL1boBkxUgMp74ZGGp6CUkrgqYgcuJVUOrmnd5eS42kczSGoe6yf8Hv/hXxrWyonNC1
TWYRa+svp9TNcpRVbMWHzA0/VXnyRPh8o0vf2TiDRZxvAo04K8fhrKFXuZ9dArP+YPvuv9ybv1nc
0ZWjwgZFwgES+Sv0vI/7IZBFGWOfO1Ugb5hVOKkkbbUG2dLh2Ci+NqRqw+J+lQ39lxDIeavrG1Lj
x8BTrFsY/5s88F/hmr9iIz9vqYQF67ia/gWJq/4Ck1eOyZoDQh6tUghGv+BwCbAd2uBjdJjSJNgY
dNFBVmzMoU3WfgBNUPFP/Oelt3V5bHeFeRcJLBM802m2gg9SoD7OKYp1feznW/AT2MjpalSMcDdO
9nDFIk0xawHmlb06Y1oE4MEcc0hFUOAhGKr2ZkyntxzDkI25gIoVeRNS4nA2ynDVWZELCfMkmhcj
RZHsWhMPjZjdp1kOAq1/Kn0QdUcKa9mHCsOTQ1YX/bbqY8zOSy0imYRvMhc7masHiYr9PYw5nJvo
Wxj2uAmdSt4mDdPGrqtiLSxr2cXK+NBUbbaJge8ygs2PyHHce4Z90DXHK1S0oKbmK+MVB8F3kz0i
EtHTIFmQl6J4URHYqNDO501uGzfwqZ+KPnx3S7PfS3Stkqw5lK1PQbuckl0tmwjDkfpYq6o6ZTNc
PJmyWuVzNx2aOP7ejXH5I/r4/6K//yL6q9Do/WmZ21y6y39+cKoeLjnWbr+7uv2nfP/Pusz6/Muf
tX9/fP53nj7malDHNYodPhAIB/bz3wlS3n8toEwKIv7vVKffCVK2jyWbo6iK2z+YVcy3P4j6OswS
/FK6nhBEY78Q8/+JqK8P/6folojfNR2bRZroVtr6yn9eoGcLMckIzNzBUILaPjKk7y793DDcmdAZ
LUC4JmTpxIfMbn132wg8/EuPJpC5fBMGyThOuPEUrsI8OYzjE6gUM37s6o+WQywWP/10m59+xNw/
k53Elc70cyyuzxaqCqkSt0co65e1u0RREHBnyNlO5q2l+xVtXj1BVloAXn+cVXVsh3QbLsAzvYOR
myfPp2OxPMz+cKiN7oug0js4AntpfInHFFng4D7GhWykOkxdbDWO+UrbnPcURtWjZ39v0U9NUROM
gke+pi5ayNLBOiyqJ/11s8zXqKdd/yJtRugI5Vf9NwNYJrZxOtDg+108R1WAuyT5PYfqQi3ZdPS1
wSY/0n+iv7KurL0+A78aSbQBMbmoEPn91qy+0uD530nVTrHR56RP8HrC+N6UpkvZLV/rE4/5urCe
kYyVm6Dib1k8AxrzFOnX+n3N+3YM1gHVLZGnuzZMt7DgHvXfRLncNlqvlo/ya6dARJGiRK3/NORn
CU07yBZ+9+ik043o83U98F/Tb/WnnVgdzDz4LNuaghvfQY14U0foMYEhqvlsjXwD0qOsn5sxV/f6
60Ry1w/twbGHnf4L9gcAA+Gq7GYgVRx27Mx3gYVpCL7MdrAbvXMwL+cTacEXcIzreXHwGkHU3y9V
H69FZtJT0JmxoyiGg/6VYyO7z/+nAzz7lp6+qPvt9QL4HqfqdR98r2+PvnZ9cH0NjpFs6yLd6ff6
Fgb6Pb9rcf5VQJLSV5NTm+3i7JhoqjZRuxIZe7YIzT0K1qseuyFaABRPw9VQPiXiNZD5xowZDsiv
KLRRcXTQ/9R/3AJ8ZcU/zGazMilP16hBOsmw62la9X1xp38O2281IKyaLJ9xWWej4GPpsIspOoCz
vn6F4D2g+VVBYUaflRTQlX/7KDCldU27Lx1RNYsRwue9/l2tv3ZbOZrXDv7LiTtqUd2LiZhszsf1
GeiPjdlOqk+WTedBBodBh/5Yr62SobzktLeUtNeO9NY5+pRddUSGYm3a0eYyTHQM+/Q0GcGrCqmj
4qP7OW2hFwCdULP9FOTZeaxksvk/7J3JcuPKlmV/pX4AzwCHo5sKYCdSEkV1IU1gIUUE+r7H19cC
dPMqXtTNepbznNBIihRJdO5+zt5rRwaqFRvfdEO9bbJuqlpzZ8RkzJpdKxQ3HQ11dHidhmhnB32H
SDTbfkzyb2Jp7ymRT8JpbGP9UoePXAbMKnIknQEnjKKF51TTCUoNOM66jT6096B+WJQ2m65gNE/0
Oy5if7nr/ncM/Q9j6DKzZi3wt7Hu/xlEb8EOhf/H+54ULRP4z+F1cWT+9ca/Rk/H/JeBu5VxTsMK
aEgTN95fo6emSgg4dERUQQFsQcx82YtJQWXBwdrXhO5sYCX+e/SUxr8YUlXd4m0r5Ub7n4ye+FH/
3e8rGb2ljh+WYD9tMazqfxjiQP6XjQkC9aRz5oOOWm/SNtJZ6ukz6j5L7ISz8G0WiFSfLNi3r8fr
k63KArlXctNbIWBTjYrLpWnWZ1I7fAbEpDVDBMxpRN000QA3rCGFiAAAayaYKEZSqdaMi/WGCjKg
7UjvnUOC1Hlhy4H/A60TGQnRPMtjQ5AqPFbhrguy4FAhROvc7JL3Akh4mD2nhf3GhPyiBqm6z3ss
Rui2kiLamJNmHPz+DpTB6OUxlw2zKp+aYH7MyAU7MX4elEFsoMrDdIEpuo1DW/OsAOluIO37IYqP
Ehc0i3WEV0lZHCtnaj2fuc9m9OW+1TRUVlNVuBDbUBDk1YdesLZHO3cudfNbZSeXpgruJ7V9SY2K
NEVWxfxCOof2DIErA4uqROCWTcM/MRIj+Y6cX+boZTULDcqGKBPxCF3lZXvjdLFnZ8ONbA1lo8zG
S5VNd0aS3yM5eDOQUHjpAOoRnFYu/HQ/0+5VlWJrd2+9Y5AoL8XgjQFqmTGed8s/bMPmZTRCsnJY
dowM0Aa4dy6148Ra35lQ89Gat4xxhg+NinXIL4VSIOotcDBB25Sxfgrb/K0MlnKrhYSIFgvKRW0+
hlH9yrzn0Z+qB/h8Z7uxnpxQgzeM7jsY4r2TmTcOfEtiNQXipHuhoMVrauRlhLKN5XEY6hgGZPWj
anUGGT3/AQV4LGg9p7O/BG8eWpDIw4DFT/eJB6WtHSS7RW06N+m13xDCg1OGYMGtTsQg/F40SRY6
d1WietVCJF05NKJCVr+YsDpcfud5F3YTrPF7xxJ3acvcMWVvpeUj+XkL/3jSrsLQ+JUF6ARi8xi3
ARBtCxGtOcAum/nRSmx4+GvYllbHgVeHb9HAzAY93LStRatvLapAVWq5w+C8l8A6SISv7/L826DS
waXNXKOy1Jqr2SgetBeSLbEualSAemmiKvBP+uhsl+OpVAvcpUtHClxFqjYhNLT0HKWHfFDukll6
fWZeK5Z5J/qJptJs9Mx1lN1QIH5qkukHfpXb1IRgGLTxXWer6q4lON7tDN6pZfc1MKQrKnTP8Edf
CGO4bTuTVhaw4yAitGnIkLYrpfghW/WsdNc4lHK3SmjDlXa8p0yfuGTPFhwQ2tYuyydjMH90RVN7
yBivlN5nUVmnD7YqgWsn9JLn8U63bQppQ4FHRYfiQl5hVZnWVdfIc27BRK5S/xaR0z4LkpfKyQc8
ZPtabwBBTxjAYIXXdvs40DlxUyfbyJwj2RQIsXMzRaYX2FeIfU2l9tIiHlymufv6YehtdjJFVxnA
s5uMG2NmptglJlh8I7hvR/04p9QEOtdgo6q5UF07EeUV/N1ffMBrFsmzEmLDSeroXQK0Uvts4zf1
g2/G79xHhzuYe1tRnCtCGrrkUEY9sRN+fIqq4BKirsFZ1heI1Jbf0xiU1liMDZykyegKTBH0nXQv
m0h5SPL4rtFsIuSqX3GrULq/zZ36sa3VixOUiUsbFrdkrJ8BA6XQeK8AuUB6ip5BOKAigqFTtd1h
WPDbajGcRT5dLHp4jBIcXvFbr9ugpBrzV2Mv4iasGqC6URSn6oMDMxsJEvE+Vjv8VI1b35n2Y2Df
NWn0E40IGp90uLR6HfIl20et0LsrOQmI9DNss7AxN/bMkBJ2/kMf9h+NXlzUsn8bS76kPue3UsB3
ahVnxy/3CHw5h05+QDuWbyyqpspYP2kYjXohnwqilRoJfjOBTKvlqJtSlXYBVibaL5rIH4eh2sko
/jUGOaSeeauIst3gNZ/cFr6MC1HLihzK6R1CevSF1C3Rrt8q8GIWGRYIqfxJ5d8L24o3qo8TJdHV
fbqsL/xuV82u84Fr7JfownNsGx/zJMfNGNr8kyiCMYtW0si5/s1zzjpqlrdRL49Bmu+TWL74kfrT
8sV1UUhlE85o2UMJcAvbgjMOR2siPqDP5nPkdxAccCJJLArCKN3FTtULhK3DVlWDi+qjUMrak64T
iZKdZeajhwf+CxPS2NSdg2RFUu6lkZ7m92mf/gxi/WY2mxrY1Pjdhvzl2WNx7ivNjZazC5fQlqSU
GApZ+HM2ZmpNIAj8Fog7wmhvQNWsKyyOYjp8jbOvkF21wdB7CL9YCNJhtXP/o89nEmk0uoD5/I5Z
6Xkco0tgT27RI1Zvu0qn6o86tLHUb7lPWIgBKx3d2ISuldxmy+oPoqpPo5KcJ1Ysy0LPsLjI54rv
heawU435omUdCmLCbAomy7XJ2rJN5A2UZxyLbbIbgFmWeHoqw3oZsaCwDusOjmB12ti+7gEWRe0p
XoMBEEXQ6O+ZXt/3A6ucKN4hLYOVt7em8aczthsls27SQX8qNeMhH7UAo3j3GmMS2832cN3MOqsa
M0cV2FyAEpM6MSiH1tlrjR1ifS0Wr/KFtNyjDRaMSsQV4XEJrm3zrInad4mpGO380amcbVMm3+Ug
KIxiwChnDkQ1pnVpZkcyAzsP5RnXuxGXaWEt4RUoSPA7olo0FlAbDePab3u3m2cs0ik5FwMMCdXg
+VLlyM39yT8xpXCHgsWo4AjRZb0L8nRvlhL5hLwmt4iIpGh+csbsCA2Wlq/zGmHLIsbF/AF4bmda
kPDjQXl3iOBB53tnxKFDPVO/aVMEG6yY39rBUHdFGeMN03d9gvFPVRN1OwRVupNOLo6RIbyuo9Ra
RvkjVZABHW71XZfxYz5xyanr6qeOsBm/5pOeqKg6ywGHXZqeyiV+wi8UTgf9qegXOXBpP0MYNUr7
KerxUOqW/0KuS7jUbl+FndIkwIxJS/ViZj4BWLW6obvEEBTPXj29mK19TauIOrOKL0nBKKxn47te
lvRHAvW21HGIaFdySB/RdCHofs1ue1bfV4HW05dPuSJmsnm0pYzdNFNflEVoovccCb4abPuGt6iF
/TKWhcnkx7pSeyQ6XDGvpRzpFndYsgrqLpneP2h2+WE4Z/CYb4Nh/2hCADg0Hk9JY4srR8Y3OA08
aNlPvhOOV12onhurhORGg4x+H1WR1qS+NUhPSUZxNdrBnQCCLdNDp7I4HpPgNdWT97gKvlfJfBvq
8aUV8a3mqzfWZDpunqlHvdFIaYDbPhcciILwJzMcn6ccVls2Vw+zrb/linkEIAjhPE0futQ8kSUH
V2L0SVpXtllM2awIXoxinDZ5Eh6NSue6u+RoUdxXcvmoiJCgIVMS1hQ3YALGb2SCUDJoy7PPxJqf
0lEMMmuyGGIGoTC4KwwkDqjBHbE30uRHrmnANEF4ZRaDlj19gIN31QAVZ22h/LQnvHmNcWRGrsjM
RhkMpo7zvBr8x2jJ2bFbZAw0whD8U7yaQ7IArP6+0JEcxhTqoW6kF18x+Ow24AMMMiyBEH4PZPho
2jPTlNxH+kBqB73J4iXRioC24UfeyEusVOKKBNXvoz18s8L+B23qnwKyOTPtd6KAAliBbCsybi+d
IsMrirHXdCR3vWzjPXnzF8Imd5MxnLTaP6I88F1Mhm9d0NjMOwiQKHZENpdNHO/jyPom4uzoV9Wv
sGWInbT0bRCwJDV7345M6GeR3GsdIlW8Th9hC/dGzYcbTU3uHK23oEaZ721K8FJuYZ9KlgFvdBnH
Ce+2UdfVDR3g7GCbithNasXw3z3Iwn7XY2RZIrV3XHDHbL4SmgXPUaXSMnSNdTXZ4wcXnIseGvRQ
7gewo3hr3bwFW02i6gaFFXk2SXU/xLnj6gCY9iGtdAMTuswfJ0CfY+kCSUldJ5sDFhuO5oaL+FOJ
5ZEJwbbuDPQYxniI7Fm6MHXu5tC6I9LoTpTQUKeqOWCsZhHUmC6tmcVqeaqK4UHUQ+gqfbHvZuFR
kP6QwXRpdDA8dVedp0F7Vkv7FSnlSYlNri8qJ5iNOdTMKe80JgfvkKGBFIc+4pwiserH1KC5w5ZY
jwt7YY5OYc4VqnKeheZDhmsQq+mRCr3QkjhJIzdptefECjcm9aDKR/DfD1AerOw4+o/xQDERqwWz
WtldkdfGABhhhlaiG1KoQtytIxXDYtzrE9coh9CXK//VH7T20GUQP3GCbMJHhfa6l1vYpZvJ9q/N
7KQPROP4mfWkyxDyQU8X0Lot2a5BSQ2qSH92Qt1pVX/KBWlm/c8o9H8E8/DNsYz3LjSfA8l824Fw
a6tnWVq/iJq792179JCB70Zs2O4i+Q+dgnxR4yMW4O0wNNXR3agxXgYI+uzCwXHq7zS921eCycKY
peSeDBMMVZNaVlCUj01FYndM8GaSs6glI7x2Zyv9jnMHuVmITm4ew9ewpkrbED5VMsw7SnhqI2KB
ZsiXzhT+jG257QJ4KL2LzuwDE292PcrI2ue+RPgPhH+9SdYyw3o3bn3MlqYWbdaHGalRdLnFbpyz
Kdvn5eAGPu79NZDiM3wiuAujaji0OdF1NK1+rO9L0YhiQKsCD20Vtfn1yVWCnC+oc8Okqff13FiK
bocVEcN2vyRHL19sDTzpe6BYMGNIzEVP931NN1lviBvadXXe9F5uxtBJq8F07Zl0QhgbdrOhQphd
B05ESSFUg7cen/tfSfCmjLNtmzQPPT3VazOx74auH4FPrMWYIUoOBiqRNQYjtfCPtmEE/2AJH11/
bb78LsNoAk9F4XbdLtGj671yzR9d7zrZmCE+Ff5e56Bdk1IcQzp/5aesjwslyL0EioKmoJkhZA8X
wVLkSRtFEsn4dXd9tTXZEXJNm3iVz7uEf23M3Iz26+eNTTO6frNM617mUXxuuc+tFCHDLwzsBusm
XbdK0jLmNy2Bb1/bf93W695Zn/s8HL4E43qKJKIBB1mRgdLi1Fk3BQAsduy6ab6OhvUvNexbTvgU
cuayKdYvKfqanYEfhm5AS7ljMqr3dmw2dpOGn9sXSXA/bxSpoxv1DY46SiB5ewh0UtLmYvZaJFBc
YEmHX26y2LR2czBvgzXSRGUNtA/mpjOvKO1gePnjg3/7DutdKyW1SxOh+Hzl595DP8Ucuod9uUat
hEsVDTNbQaOXNIZLmibR58YdKffh6fs6a2xh+ZO7brw/t6BehbdFtLOVGeBGmGvzBt/Pm4JC/7c4
I06Ra+Jnc8Y4jqr1yxdqf87qod+u36X3q7vUnNVtqRo93KmME30Qyvbzpctpvb5z3Wf/7XNOB7gl
ZLjx1iOhjwmcSwqf+g9nixhNay99/NrL0bcePssL0CPyAsm0uAym/ZoZM3bGsJ9yQly6agMHIwa9
u5xp/+3nLlE0fihxzuf0MdbPXj9y/bZzfIODA5KJXpj14fNIWk7N9UhaH349V1iSnOZqZ4gZlLZF
Tyy0cBwHCgfi+vr15uts/e0Q/by7/n2mDLp3ljrIsrE/39KGxk55bpsclUDKf8uroNmJoD58neHr
z1vfsj63PgyWo1Dte5AVJAqHVrRd/4aG4r+2x9f7/zwE18frXlvvfb5nffx594+/rw//eO7zsC2r
JStl/RO8OkrHqTwEJRKLVOw1uq6u2pvm5/YRjtHRqKJ7NYlt3KCWXVq96x4fTGHRXrzL5xbLdEK5
0j6JlGkgWCjAD/e5jQK67o7GEqZBrfE+z45FA86XyNuWGhH06b0OIKOsFLLnJiTn603hFO11rdUm
keHLk1ZqC8g9ajB4pI/BfRE+HpucqOXERCJMYYfX//Pd3PYxVNniAVHffEjNR/De4XFYbvxoYBRY
H/vCLEx3vduJut4jpdoN+jgEW5CIwXH9QxAwUJjEypgZV+g1x2S9WXNOvh5+PYfvhE28/vnz7von
+ysR5c+X/vn3r/8cjRbxEoR+jidAIPN2feWfL//8z2v2ym8f8vnRvz3x9alf/+Wfnvv69PWvo2m8
kQVKZpPeGJs//vj1/s+PE8vl4I9/P5Mzsy2j9unz331tnD9e99tX/fo3LSWwq0Gwlvr6qJiDS0vV
188M+TUN/Le7NAOra5FNzr7D27EG3K/tlzUkY71Zn1vvrX9YHzZjsu18VdkhmoqYPy19mTWWY735
DHqBqkjJcSSCmKK5z2RhGWP5MkSwfT1OstJ0KVQxCV2v+/lyuV1vnPUACJbLp1OX9bbQtfu1M2Os
SSVrIInKALcxGhY15MRwWZtjahqmheNomTvYQxVfj589HThIyxCZ9MEeYPmG9TJ5LXkThupmbegE
y3ikdoDGo9zcrykkqUQ/hJRcFFgxSCVRl+Cx9SFhP28ZvQPMBWQyiOWkXe8xk9gN4VxTqYyCq0id
I6BlHSvzOodeEmMKANwzN9e2WjXX5d/3/niurlWLVSgqiqaig9Vqw183Q1DU15/PxaDHYM2hflgy
R3hBLx25Cyvmksv+jCjzXK/3tCVA5+u5aBAVxmgc19MUE4FXN8x+DcMur8cZf89n+219bNbi2S8K
f7O219ZuW0RnhI76Etrz1X2bCHxxWV1TMV7izarlZr237uk/ntOX+SNrn494HQg+O3Cf99cd3efU
1Frbcdfdue7ir46cuQ5Fn4/X+SURR+RrVfu1GRetYXPr3SmjI8I1uS2uk6j6CTW83Kx7UGIs+H2P
rk/GOZ1rhblqh2g1ZfJfNzuTq7wShxVhaexbvwe7z2KQx8EUoyPL0icDPvl12oPKOZZF3B4m89VX
CU/C4Pb7zT89RwVmr0SNtgs1nfgpZcmgWm7anDJAY+nQu/9+blqMiHFAddlRfYkJt2yv5+hdD5zy
QA3SIHev/2ZoM+fgup+CdRetdzsuIb4Iwq3WNBzrX3ti3TFfeyesNRap1jS56y74ulk7o18PP09K
aHIbHMw/192w7qB/2lWfKUaFKPGNzt66U0rSz+FfkVm5nGmfu2g98+y4N9x8GmiJhFbFOUxFfbKm
feLDeHFjQarPMjs/GIT46MxCaSYk5YdPJ2EzLNtpzaxKbbMnbWd5/HnXCax+IdYBYlw2obrcfG7v
vx9qsmftiA9qPVuiWNibJrFf1gvkesY40+jM7nr381wqzOhgFtTPSpvWtJnZo0s6Xuyu8VehoglX
TS3006pI9mNOsnAeUmhe/zovVwo/H5UNId3P67FUybK6Lpabr4frvfU5Q1FoPDCBWI+0cNkM8EHL
T7fK/0or/pO0QoOz9P+TVtxEH4jSv+f/Jqv4fNNfsgpb/Etqgphz6ZiGLVQdo89fsgpH/ZdUUfmy
8DTw/q2Ki/+ittv/0ha5BWpG3VRxkn6JEqG2mw45RNbC7EZdbRn/I1nFIuv4XZWINAOJHy0zU9K5
lKrOJ/2uSqxGZWzxdmtHxdce2roqSDXuMYqDLino9lIuqRnxipAWVMt6SUTzXV1N4dGZNSwxPOq0
wr7OUud+Smt5n4XZt6qYh+P6yBhTvP5amG21MviQmfozF819oSiSklStu7NWpl6CcfFaDOaGLnZ2
JJ3XYEjDx6QsYN3JyLS9XuXVZRz71zJNzKNl9heGJCrImJue/HjGEjiqzbJ6A9I7ZAQzyjMAu/FC
XiXQSdOHAOGoFCLrLvOPLdRmSgPNnaQmfUvgOL7R4F4zVrI0hdPIaKirzQPGE0aNDMUxi8ZeRbyv
5Q9VElPP9G2BFDOXB6BjYDksXd7PTHFcyzfPvS+Uhyw2vutGo96PvazpJyh86erDLILhwcrksJvj
tPPiDE5DJaa3QEUd5XRoGazYoOWdmaTVifHYilChZEs3corV/iELuFBWtnOyO4Iq0jDJkIco857d
R5tfXxpbU996GhoCV2pxeMIteleCs6nzloD3VulvSUfeljLIf05aZ526oXEe7Nl0ydMpdn2fWHTZ
Y/WuED6puDXoIFq/aDyjpj+ZrflgqqG/o8UbI+XS8ru8gBNvZeZpbCf005F9GhpgN6EOcsAAHlDw
8tvY8nolqM9wgfJZU6gQki3lCUVvaCspMBQC80zWu38MaV7bg5rcZFZ/IZ7JuhhDu5toh99CmR03
CuODpxBYeY9SYdcbcXxD5fgtneZ407ZOdfQnFo1p9RxkbXHU+nmmOlteBlaadOa4HE9IRY8j0a4w
By2KpXbQ7G1BkHK8NP4nVTs3tDVdOHOg7nJmopPOsV0O/8H596cpQmBgk9LmkgAWwTAQYf37CUfM
KBzWmunfYGJ66YnPxFfQn/SWhHmti24atQsPhh49tGFAbkvUvDLDbLxQxuCVAshTv12w/knpq4nl
E3+T+vKNpIo8WqL6sk2HK8G/fyMFp2mpdEVwdIJwOKRJFm8NiBIu6Tw4WTKJRIAA1aZqyFrtzLdM
U5V7vzSOda9RY9LrlyKGK+lX2qZNM/tcpYyHILKCt0EOJxOHYSaz4dViv10Rfx48Oh+4fycUn850
7BfB46L3upJaYu7y2PY3cWNcdaBciD3iHUUR3lB/9ioCLyFh8sbALNEUOAhIWUcPB71kRS0tfG2t
0c131hTf9F22L6fJOlQ9hfK8vNNSaR7DHnSTqrUA1OtgvJXqodX97F3B9uGpvmLtTCW8qeUcPwZd
e5q00DpaPl1Em74YIdeafpCaeZMoWnCDDSdxRQlDlNzp9iarAWxOytuAD/Bi1/rGqNVnBGjyVDB5
M4Uiz3NNdcJnEoVh2d46Tu+1cSkeVTcsEoDL8agekENcqMPGe8xY9PBippcyHA+aYmX7fviV+Xq7
wyL+xFKek5sUXLfSld5rnPB2WrjknaUWR5AaJzOOwQxmr1nWkqQ25Abqa6f1INp8d+wGoTTwm13S
dS+WiXF7ahPSCIbKKzMnPSgUXq8sxCdu2IaekjXzZpqzo2xAndssLfZ1ovf3S2cGg8yBr1Tsw6mo
N/BrwNs0EY7VYTyNcycoD+VwxLqqo5eg0Y7pf1jOQCcuBgzVhrOraYHciIy4ZFWxTiGSsSPOl71t
NQ38bhuNnpEcNGPR5Lb1K4YZdaeQco272TR3EkCN17az4hJLhp2645/GyzlSGwoKMqBkjT+99CG9
CpjM27aXtJlwlqGDk04GZ0HQwYLskDqghmnJYJkKpTyCLXjkN93Nlv8gse5vYgmGsdHMW9JsMdZ2
o3abSmyXHfUyy7FVLEVkjsWOjLbCh0qpiWfUujDEODuQ+fjW1qpVl5YhE8DCaY+hqu4LW3dOhm/d
hybRyvFAo9hO6YdUvgPN3ojuas1Rrlr7qVoKSakzxXQe/e+GMwEKdgK3LrVwh1lvyRN7UDocgCmT
4huJna3LnORi5G5ownHMncLZOWNfwn9G3tt1dr8bJZlfZfNI/Xm8IBq5shRGAL9RppsJsEAux/yg
SLg6Y2k86KMm78h2QJOoHxod+HwlSnec+Z1J5D/iXnouDMTrCqFjuMOJc46L4jSR6kH0nNZU4zmV
0LemJL8twRh6vqBd7ucRjSh8yb1ZcjqQbuDF8TRurJBmcTPBbS8hhRctzOmwyTqkV1G+W4jkk40h
qLX9BIJOEpLYykVhrI2HoMbAA4wMMHp6z5yk2eRIWj0HwdJmYnZOhbt4CvrpHe15vZd6cI6xjF+1
kMR2UT1dRoAgu0qmb0ADUCcsVx5U2m8hGYebPlQWJ3393OfOU9MZUF/KGTZ0rkhvWLZDURtHlcaJ
lxT5Pk5nsTP8R6v7Ru80dg3t3KooqRSwNFdBF7SAuaB5OWa7oZW37wY1OhWhAe4jVYzdUMoPUnPl
rf6RzaJgzpB5HRVWaWi/hijjWAQvRbXwR0Rva+MsJ2Pu++fQrPdaHhPv2OOyxGblrte4MpGcDJJJ
BqvFUzn27XFqseKN0IgzzWDVOtRvRMnFuDdck4joXa22b2WGmK22Jay+CklQ3ItdMmEBdyZDP8TL
mSvkBH3BnDflACLfH3KgPhcDBtK2U2mzQhm6bYfc2q5nZEZ3MZzC4tay6uuyYUJVN1a974GqFXNR
3vfISwI516dyQjletVMF+DYwkcm3PzPAbbdEZG81q1P2vihv/Vqzz7AEnTNJrAAMg6FB/KAhqtK7
09R5Fd8N3f5iZasAKEyIp1DSJBdzUo6ynJpjimauKKIQ8Us5oWElyrBSQE1ppvPop7pJdy3bAmi0
aMx6oLuEZ8VK7OVBLm78CVk+DHmwEaECv8Mm2tUmHCAnrmw7ddavYYkbDNtk9qQdqcc+13+aC+Ao
Afy0kdoINYj15pbm1uwxK/Hd2DfoNwW24epd8CNxEMRWCXZ+CiqvrOPj61rv7tHk4t7kYnJL9h3a
lA4nC1h57cTq4ZCShXloSSXTGvy7eQD/c0EcFvkt8Oz40NBM0bP0ukmFvxnkVBxbCS8eJMd3Ze6m
rTThcnezFVDAd24mkFEHNTWb08KamKiDMRjd5eFIAaWhfU+vndOkox08L526PKNTir7idlDD6oYQ
Kuk2wfC9a6XwINo2m75txcYgeJT4z/Zkck0jx3MgZpQtRkF8GrYNoCsvs0MGCEm+I/RrfpvCySiV
yjhYdZ26SoxtOfdhvCjxcK8UERrh5dGQKI0rrTKiLdoB7GGIfUhpfxvzrO5JagQPTjWmzwKa2bWf
4J/kWq4F4yHGgnyPaNFAPYp803/Jyk53px5ebzuqd6jdAXLGsNpmwya7A6RNPwXdpp5YllAs4ncH
8mmq30qQFYQncoGNlkttF8QAhGZDdR1OpYPWTd/0bA5Pgt42FQ1tOzQCLmLcJB4oK4b4mk5rGF7a
1v6ZpIzbiVC0x6bXrjuHWVPKlJZ5S/1Di0sXjoSG1kd75OuQYJdEP8dAbbE3Ggc9CdmDo5ntaMI9
NaUGk1DSapYj2q+hgt7aL7udgh54s2F8Toau9LgUqfhDwdcika2UwxInIfWEmHpY32E47VSOVczZ
gD3CENhkwmAwax9ggMAJ29UO/z6KM/2ak9Dji44Asti4S80rtXLlwtAFAFUDLameVS67e0k5xstG
uNR1mFoHw8lerbQiMzwy7+ewyi8UBxkBx05uiqyrmHeWrMKc8RKpotlomEEJfARokCjIH+yg3oI8
0Z9gnW+cevAi2hVnAN/Yasw42oYL/2q96XL1R0Go51YoIQuwOpiOYesFSZ8d484xGP1BXooZ2EhL
X18ZJXLskF+yH8Gm72hEIfE0jeL0uYCsI2u+IOGJUIe5VH8kwljMb9VMTErEbNADPdPggdXlwvgd
9+HsQ0O2RbDv/fYurQEWlthoPPz45ZUo0dZmk0kYYpb+9H0UTkrfD7w0AcYYhPJAsww+gmjpeHTl
63pUZrCQz/0QnhLVuHPKqjyHFdLNZjTKrTDG95AVkhu3dbEtalUA62LmXcqp3JZW9SJY3QE5ikHR
NPjd7Ag5fJ+b8jvfjK/XljhvmdN7nZlku7ifwFqmU7iddZzFy6W/tRt4yN3ClxAJUTiDyTK09MJx
8Bm39OJY5PrsWYjzd35YLEf6vHeU7J3SZnMLjrGzTK5g9mFSk2qjU7o7NL150ZUohuKUHgPF+RiR
fFzLOvoJO/KdJa6E+ULIqSZYN/S2jcwOkMtYx6mHYtrcOqGevA0zyrbJQBYkVItBjlOZ581d3QKc
Nn3cSzlQZVQ5WJIDcdBRM5z6TrxrE7OcQKLzmYTY0JQF3UE0JPAEkN40fSqvDyWQZZW5lWGHkVeY
6NcKVK0Y7ux7X1oBIw8hEU2Dvt14IwZjuB1y7YL5/lrRkJymPg0a1HWH1CiKZzSOCARy/F9zbemk
HQA9Tjf6fdGauNCybt4Vo7gFVEU/VCEeTNaoprIKCgHTD8YK/frD0kb1Nu2D0JNORVQyKj5ddPOB
hghDhhm8VpldPySteGjtCRJZlZ6CabBOOhtrwwJfkOYTJOwYaG9WEKMylfIXeyW6rspE87IC/xjd
Vjlr+Bw7gDSiaYqDEWb3XUUQfERLT/QQblG0cRY4JpRDjQuAk1XvftLoJ6ObMDxK66iRAXPb7vs8
txGlpgjkQ0cnFlBpTnhjb4rOT458se/+OFv3ho+srJsX5Iow1Bt8RpjiKubWgTy3ReJcRYiMNkbF
6a0jXX9mlvtAbntvifow5u0tc4DkZBsD2RfN3aShVEAzMJ1VCjkaUtBrvAm6izUNlmdesv5Pb4ys
xqVhOImXOePRwCt5oyWkJa2zOfwnQO/i4Cb1LXVrmKwcAOyjQWHuvslUPdpZU+OcVMj6Q2xrx/Vm
jjY1sNw7PySepI4FUNW2cG2rUPdmzqI2FsOPRHAmEQwTUUDBYmCEymXIu+KImq3fNUvZLSqXwtfs
pMwVKN44Nb59JjwHQM/9sS6k7fo2EjuFdI9jNMbRcb1X4eLx+yi9dmRrLskeCh20ojoxQ7P3uqbd
RZEaX6hP5ndGl7FC40JACb+YrgTPgVTuvqPtT86cK8l5hADl6R2Lx1IkW3A85V0FOQ7Jd6uJq14b
mYsqYXpkqp8cMQ+qbm3Hjaups39dk1noDqJtbKbo8cdsxqhzlTy7UADV9trUaRvRKgE6L1TcAExl
jkysa0k8QS7NitR0PNnF/5eyM9ttm8mi9RMRIFlVHG4laqIkW54y+IZI/iSc55lPfz6qgXP6dxoJ
DhowHHe3JVNkVe291/qW42PmiHeDXU9bJrQa5ojiMyfdHv7aDDQ3B+bJLYldgpkToUjzo5EvzQpq
j+GoEfea0nsIBZxPrSxnMh9SsWXgQvaxa5ydyMwfcd64L9okHobJRahaWOEhxnHzGgKx8gn+AH8Z
69Erq/RymcvwB3mSsf2i17b9EtVgSDSjAEI4q2bb2J15YBtPnkpMtLEphrNeIiE2G9bGOfFWQOA7
rE2swgqlfmUNJY6p3Lz1DrYCKnb4gm5yJCIJTvJUaqc0dU73PzoR6b4MARTOjXkVTmNc7/cKlq0T
1TC5NWZ1QwMMNWFtQlamlZ4XWhke2pEfgTXEG87J2REl3yOWoxlt5Y3qC1lq2vpGMjWbeHRmzst2
4tEM5Bjc6teoflvsZrk0dAOujWY9ByRGbWuFurjU9L1B4PGlvnbdz2SJykuM3HBrE2pFc89k423y
5NBw9PJUHNsocIOGZKtTr9zwOggdA1NOqC7z9m3qkP089ROaZwfiVxXyJxnxNKHR4pNqnfaVTBUw
C1PaHdtmeYBnSApLFoxXiB3BVpp1/KC1MPAzILVXoSeVpxOL5BHhlctNDHV0GYLnHPTFJZWyOWYs
6Oy2zEGjxfhZ5G5F6jX+pSimTMqQth2CXuCuc/NzNnUBbVecVCP+mvP9iyTb/rCM44saTPs8YHfi
SDn1x/sBxNEafwmb3EP8BRzS6HjxBRshGcjbttAzbw3oOXBKETh2PVSaPyu3eJ7s+jwWmiAauvwW
CmAjMb3xnckOtUc82SNKPbY0PTZyEM4JqW9+JGfQ5u4e4j3OzRpexQN8/JYsrPqtqchmNEb3rciv
JlBShrZJ+JAjQ76i0NwDprSPbBkIg2dW0Bq19m3psoTzrvPU2yTHuAS7XVz0+MqJxbluqscmUuV5
qtsvojJ4vt3xeqfd3AMxlFx8qcrXAD/7vZAs25y6sQdi7dDQaVuKWy0vATd2uBBxMR7amU5qaZXf
4nb5WRJusHfbzxrGvIWUzJMQ8TUI9Xo/A7Pe5Nm0bJPEWg5LqSEgydC7LaV/z/K4Z1+JaThVmi4u
pTY8dQUyaRUWX6JYGzl5ut/UWuLl2TZbj9JTwcAwiHMmCsmusQIvYJf3i3OLBhg+ErW6rE36TQE3
bR4iXZS0s3tGNXsWGlC3LOOEbnbkvMRIfm1l1gfqOBNnGNTpMdN2PSfltzUyHsojtq1S6K+hgvDZ
VgW0oarUd/fPn6PbDEF9cbeWrD5rQ1cciLOjFMqGZA9Pl3Oz+AT3qnuc8wz1vsHHYTtU96F5WTLG
C/Mcy12VteI6F87e6Ed50LCCU1TQyGxSRc/EaCsYSVDy2SsfQdOMKYmRXEdx4iQ43dqCB11rKmDF
Vufl1vxrNK362rIytb1T7g06nUCWAQtG+qj8nFw/6UCZoJeElXFkIWx6lBeFcDYIPhtPUwWoamfA
nYTaH5eEeLVGyhnsUYWXaFG0DXu73oaOCRQ8OlAmjCT3wNrDNocaCJ8VpJVNr7uD3wYFVyGki8lJ
J/Z3wtDD0ziIL06qLw+NtJ6LPG3o54WfVKQUH61LwIpGd6+D80rEYvAjTQaPepg9S8+b4wTkbOuq
etoEBW0u9LyZhlHdZt+1Vi8CneFfdmHUFy0LtZee4Y5VwuG9N1P6oP7C2OO5mtJhR8z7cASsRxj9
ilBHEeznnwhiQNjFVdqIhqOVtMofoon9ecYT1WMQ8gpNs31Vd7lnRMTLwuZcu6DQLMMAal5p3Oba
jbCTOBz/Ywk6tF02tkXbxpL0d+i/9wRpRa3XV3jJNOs9Hcn5bgkDR65jF9h/agLclc/JS+6zIBl2
OPZG4nBoBSWGLHbgcyH1fYu6YXx3O/VasnIsBYOoJLgK4o2Iswu93gEwK9Lapcw0qq+OOZJ9gJtv
V5CG6Q1DyGHKfO0qwz2FsovPUw9QKhgXi4F89GWinRXTBb137gX3tS3r+kF08XNrUWi7S34rO8pc
t8Q3FMWB+2lwnYcmXagdArRxQzNqZ3yVy/bekegFa7idcNpykoU0w2wk64f5Vxh+TuIWkY2OmsSB
BH9xFrSTRMbERzwuge8OHPxYvuhxWdEL9C9nI2pBDk8QVlAg+uilnWW5WlbLnTKq6myvX2CXXiEF
d+Q3cGiJzOnJLltEnBkwXJNbpzMcAm6coCPqxGgT3rdTnxMSt9aeAER610KezD9huOQXd/1SWNon
qyztDVaHcGsQIfdQ4pTqI5bqrkOIb6TIa8UvIofFEYHtO5lvDt0MSfVU28tuRFWLjj+0z7RJbygW
Cn9Kq/rSginT5yr0l8R617UQPxWmJboHU/DUjvFn9v/vZd25LykrF/MSLNqSE+URH21LZuSUvQIx
2mpdgi85Kdb2kWseKuamMFF4o409iM/R0v2TthTfnIoM30ys0JNErRymtB937lRscqd3NnlntOzj
Fg7VZq69ZCrz10XPkXI5+Qn3Bv66qWf+G6x2yqpUbxyBjgOY790IQGOHHTW4Jn1Df8aMfX4zbjTX
WV5xuW3yxGVsAML+CHzNuXVJ/t6AZYkc3Xyt5Y/W0UEJhrZ+W5L64o5xtq/NOEchigdPjnTBxNK9
WaoI9qKpaHYYozgbZvmmO9zOrliYaPaBQ1bG8iWr4U8I9UUQG8aWOlaMa3O1M8aJrJeZA4o75Iec
YaCvY2bHy7kXJmFjZcc4kintZXHlLURHy0RWnz6PdfArSBfKQbpuIGamvc5S+qWozOcwoXeTFlW0
W0Y2Fj4i7RBXcXsboPfSPrjwdBjXJIaLGgRduif5sD4tsYNadA2WKyLneQpda+sOmLSgx+Lsn+Bu
Jkn0RetmAj4AI3oYnMA8tkLzh8xuaMaxSrodJ0yriJ39FNTV1wrM49kNltG7/7fsmcxF9S1tzOJi
aWXqlQwft9VCPYEEc3TE/NjnFGlJXx5qNd9IxxtOQG3N6wDMMbHm8cZzGB941EnmBJBMRnr/FkTf
am2GoWYEEt4hTRNqImjAdFivUs30qV3O8kB0AL8HbYL56scchQmztpImeCBH1og6Ood9VLP359N5
QtJWarXzRPlGE5YR4NLMZHvki7wWVkdaY5BA5Uk0nkYbDdzU5JcZahojG6AN8ZJwIKmb9nHMc3HR
jV8mfrr7WDtNOOG7af8adHHz4oyfwYHeLMJ8Ni3LiDfHzj9D1tH9jhcHq7foXiards80c27avPwY
+6J7DsWOBr7rKVnDp11Qyw4G3l0WKq+pxTfc1q9WiC1f6W669yYZ5kSuaTVeqTnc4s1+lOQ84kTU
D3ESPiYK55I5nBKKjx1xNFCHuc0tS/sRhK300AqljIQpJWpFTa61147almvZ7g3tCJbD9qeWxyfS
jTP1Tcxlg2Zdgtl3irw92OOxCYYnO006JAC4Wuch/2HoRsjsYbuOUixjGfdGgWnGyPX3TuNozvDd
2U7JzEMfD4wPtGx1nPR4ufdlnFXvWhWbPDIcXWS6TSqcdtZYX/ScDPUostzr/bsw1PAFju6ps6Ze
R9glhiP6ji9j6MCZpkugRMBIrI5CRvt8uX93/4JCX/cHUzsWUxM+hEUOBa+LftQCn+WmzdDxV8F4
asthRqCy/qxff4a6jVQ3yT7BtBXMId4ZANmr/VBwAn+4fwG5F+579Dj/+VmwzMa+6ZiQ2HJKHvTQ
SR44+i+nMMxvZPUkD//v5/fvDJ1MvmVoLOjGe4Ipaaeg70p8ZZUXyCRUaGX9k42cJba25/UMib9d
KzQvGSZ9z++3t+HQw22lIezVARimsk91H/bWuzkTg0icaI0PNTsOWppw/MJAYS51szPWCGM9nrFl
OCWoeVB/LymtyQt6Rc/Q3WfLgsYx4yA/mqwIQUe/j178LefKbjUWwdbJHuKCDpkIrPeRymtTlfEb
Gd+/ijH+JOAMUvn79JM7hhIzxXNNK6cDT4AxjPZ7I88GWAXAeR0ke8TjZc54evwBScCyhm8Gw78+
bIwjLnbTIBwisz9nhmKsFrX7JrQuWKBMghrx1wurB3xVhM8tc9RU2ajg3TrZLnTONgZVnO0CJLTQ
aWj4siIVbdGzfyOFs91E773x3WZeRCUl/XKc7F1R60xthpBc2CR9EGbhbOVg6ZuizwB9JQouU2Ia
m2k4SllOj7IBay2tr4uR+bMNs2ExciQVjv2UWRkj3qp5UMuwp2wFFLlpdHprMsgZR7vaKQgqKGVr
JzpS/VNASxyXJoa1KOsftOMEePazUJWNboXzQcKhEZw9fbwuu9gRvxANw9cCKLY+Fy3Lbr1j09jS
OlYE7PE79WytCsFsaTMG6PJ7NiiY10oQnLoUnacFFkGMO96H8oSRgtqaic77nk4uxDBsJByk8e66
hmVsRzelbbNnasV5OLczz+wxGTDPo8gRP5YxINpJ4ooc1ItbkQ6zxD/gICCD5rlo9GhLcl+8wUr3
z0LoObTnNDtEzvicVaRK58ETs+Ma35BJ3E461XsLF6gpSBbuQ3fXSmfeIr+ZibtRrw5jItfuaPGQ
lwFLSv10U5LQbaamwFno0+H7oXcce6TjQsYQsyeC4mCRmbOdx7bc6X3n879+GQfI8lpfn81kdjdt
AYljzORLBB1sY1itvquSgRYomulJNZ/NMj1Maoy37B0/la0fObbvzVQnbblLT6zwNOOjPSpLPoHC
IK92qWFYqnqfL4R0wdQ8CM0GoTIyUQiBwA/Y/cMhrHbUmT+MCUhFQ/dRBoUnCOTe6apDeBX/tCWZ
dS2oLIaVpJBPide7WNO6QCdjx24OpioeCW/YCmuymNLnUOlS/Z2h5Feua1w9iknjBofMui0JaN3p
HQP6XtsxtWaPKWmjVK1E8ADKu9T4fAIkEbs+KBgNpO0p6tojNWfBlE0xhMHRSuViEuQ7EowJr3uc
k1tL8jn7nzK2Ve26Hh00NhyzHKECt82LZXJsbod9kUjyAeOSuaHE+NwSDb3kCJPIIW/GsGFAbyWb
amKrCO36QvomyUYE6xISg3cXukONvxNNHYC7tsddVW0NLX0qnURuA0KmtosGXhqB9WbuNclCWDAr
K+hvwXd8YBwK3NBYAH0Di92Mro75NwWKVnO0T5uMgTCofK36AY9UbPOKpv1i4b3Ng7cS13WW00tp
yMn2GLi/9BjWNqT5lfIf1N1MV+ZvKJu+paxoG1vVOB4R1JD4ZO3x5b7XMy0fOhibehKfcGZGG/s1
7w2ozPB+iZc82nZ3LfMV4mfRiCO5HpY6bv71vClH1Z1iayDogkO87ozpYajecXnH27EjCBLd/ssM
umEjCpSUJVnSKuZDtXRrL9v0RGH3OUnS70ZEzpViMS6aGR/IGB10x32dp3Mtgq8mK5FH5Nq0dyb5
rNOujxyay9Kh8o3TL8CvIyI2zX+qMvy0hkgnLkT4BIjiTpYL3oP8p43J/wD7iTBZDEnN19zqQ49E
SkYNy6VsyNKjOUQzopm8Pu/UftCGm4G1jTI+WE3o+vc8SPAWSebmVVISJmz9QB3wHpbDeIJO8GtY
3J/EMBm7OtP2Y+PofyGer0rXD+I02xb8x1ip7ALw+b/FaXWZg3nJqsAnLsYjl/dzZVVQmgukV9EY
ioOJo4+2hClZ+4NdmpESkGrXlELfI8Uk3kkyrBBLWtEh5HT0Z+2c8W8kmTIdadsKo4NpIfK1pfsR
SRbg8I6YJfhJ64hTs7a/LDfu9nYkd7To6edn7tUVfbx2tIigciJ7v8QwfRjMagbnsnEJKFFy49Lh
kzmY8/Nf3uAaI/BvaZ9tWzZvz0VpaOr6B2nfQJJw37ph4ONQTsE9NpwmCji8C1ilmjdO3t44kYPK
xPGepI7rnriC8uHPb+M3jTGXydZ10isQGzsEdP37MzRIOtBCpIc+ahqGFEtK9rXllbl6Ly0Ondn6
YVYRYpIyy/4ib1x/9b8vAI55h0/GETrmHfVBbVmHrl2hDiYIah1Jt4wLkzh2dmrET7us2fGhNY4o
ZIh2/fPfbK6f/YdXNhTrJ3eubkn1EdVvOGVSFlmuGEHF9SOyL78bNXherXHswvgwYzpojHZ6LRbn
V2kvjefIG1lDnPZy0g3WZIF8ylJvho58aYpJMIPvz1nSDFelgEBaHOLROvxNnvoRes8tzZVydMc2
heSW+ShPnXNaPi4nY1/0Df0VbfHHVUFQMnTwUiGHm4ATiTTjiEBPEiS2DWB4EVvPCD2ohxkfCbWz
WV4Inz7bGo7/pm+xaZjNU9VV3bknZ6lv0O/ZQjswN0ZEvvzIRweoVAvjCrQApQeCiwv5OmjlbGtL
KzpBPZHAdknzKwdv4/XPn9Tvd6ejLAoyR7eB/KL7+PfdWRay1rnSlt/TN960PMAbXdQAS/svreAk
GDc0gGFJfG4sMDF/fu3fVzde2zaUS02iTCTB/37tLDBH1O+t5RtEQxbL1O4RaQLLtgPPXtumf361
35crR8FidZSyoKH/hoi3OgxfqCUtPza1n2NZvaHx/g/LPjVyojyDn39+PXNdXj48A4SaCx1kO7cV
PYF//3lpndd0Pkrlw921d7GWbDkSH4xWwiLq12bHOiKIS9r+ofZcVU2BzEuw25YOTcB1PFo3tjyJ
sHq+i0bzyk22haCqGiGjl0ruUxaspQvVY9jWPmdo9y/Lh/n7AupYiuWLCyYF3334gMhqDeYxsyRE
BM3e0rMoDknb3IzeCf3JdqejYWhfBIMwy+XtIqgCN5BDaa5WOeLooBCpSBkM+niTSdyTS2ldHa36
ZMZV+LoUb4Gql8OfL/r/uJ1dE/ImaG3Bfv/xmrsmUVZLpUyfVgMNfsW0QzkQKVEAngwIiF4xeDPq
LieEqfPnlzb+x5rHnQykkwa0La2P+6FN85bXzk3/nqheF8u8MRyUOwNhXNDLXGK9hvlqdE4Fg7Fj
1rVqapsJdC4av+Evd/vHOJl1KcMgIx1D6tCqAfj9++4b9JhkY9cyfJiBrFeremhZNT837r/osFRv
VOU8cJwPNRvc5J+vxZ3T/+9738WloxDU2Qxsfl9W1iBvHUiXX+n6V3qCFcoRMX9RDrji7HmJGUEL
ldMCDdYRjp6EaJHXQKLIerdjgsQyzfjeGPZx6Uv1OAifzj0xZk0F/2jNICMUch8zuHycpHFbIo4Y
VSABbvTGmbi1wVeKqB9z0A+dKiwYGozcKjS1D2Ec7gR9lg2GEbXPiaNFc2u5u7jMXC+R+fMgumMP
rPDMUGKNuVAz9MCAFewoK1SzhPmCx49Itc1ajuluY7CXGcV7AunNXJx2T2CTPI1GcAzXIGRpeLEd
TpcwMa3DuOZfALomfHKY36dRHLUEVZKWp8/NmoLOoRaq+LgwF3MZdrZUVEmvLyQaDc6lsLOXLkxv
fRsZVGeF8Zfb5X9s2GBsKVldtj0KiPti9l/pQ0VM9ThrgfLDUTrnJVUHlAbfk6h1noZOPzshMox0
RjOQGBQyreo2RVK89lOgTvrSMFymBRvW6IrNPju4BlAf8ulihiUVUIVavZG4RYwYkJ+/vHH1+xPv
6rBxQdVDqhfOx8SIMBuQrXAG9O8yUYXGZNHmX4Dl1fc8b94dbfazTNnXdFkCrE8ZM+miv3WuBHJT
sZ0ioSHHm0EeyodLkMVbus8C9WAzbRl2ilMaAvO2kk8h06rdwJTvQBYLlqOKWUPLWMtwvwiQa0Qq
a7kkOJVJvoVM3Tem6nY/WXXU/Zf8hliBhdGdzF0GfRA5izueZS6eJo1ZSNb80xBvcfamLGZSyJJ5
rOngNeNMouy7IypMKXksPHRY/H2c7gVX+DEPoOo1uMGOZYfOCxjX1z8/xv/DrkMWlMIdx4LKQ3yP
Fvmvu0Kv22gZHLawzDm6NHsewHTVO+Rs+IvcjFiJjlgJY1WNpqUsCRO1je0UIYpI3So8NOlfVveP
MS8m2QZcfWlgIWJtkx/fTx23DC6bGcRYqMaT3SKpsO3dVOrNAyA1ZP9PaVcAKMQLb5KCuY8WlOqF
zeAtjsr20sdG9JeT7u+rPm8JV5MgeGZNSvh4gII7hiab5qFvRrFAZkrUMv2KAEoogU8G7RkTeZ1t
6fOVfv98sjIigPTBPIOcE9u/fFy/nffX94LW2CDpgcOr+rDm57hzqjbQZ1+FxhoVqLCvd/UhZgy4
GXs+tMA0kb4y9/Q6S4OX3PPetLF6DFPoT3OdAyONAv4/vfRqql2KSUDKy7S8/+WN/r47WRwo1qIE
cxMFwsfSLBNRPFmVPfpaY7obvJP6KQ/1C+pYYrQZOwKKxbtSoPl/DAKX0IhDXfJouzHgGS1+Fgsm
lNFWb1HYNCdSlnvAhE5+yebxGu0nhL7PVT3lW5a7h87tqhdWiPzMxBLD0QhSrWcZLtO28maZNrul
dL8GRfdTX5B/lrMI9pre5eisqsLFPo8gXCWS5uIqrI7qAHiZo1AWWu1BoNSXra1OqoZ33My5vevM
ut1UmIXOKqK1jTJtL3vHPvQt0fCDYRdHmgUCeRBm76UsYq9PlvmRZ7qgKzn69EYD5I2asy3JAD5P
grHw/UvVzd1+mEt5uBcgJQM91K+iuyy4JXGHFNbjQn6yN+zy3jbfjJnjfJKGb6RYfc1aStwwznaa
7IwTDs5fjY4eZBAYyem9XMOIyHur793H+yKa0DQ8687wMtf9V71c8EZouxGl1SU2tOfW7DDiTGgp
bBlew+ozA/8Ez4Hr+hYhmPdKOg6aX1OBgj1xB64GO8G2WELjwchi9rg8OLZSTX85c/x+8yuDSh+/
sauE/luxG4OnrFBztT6Ifao1knHXM3Q17hw8wHutZoAwzv//T78yeOylLRlS2OLjebMLdbMbpqjx
nZQ8M62U16wf3HOiFRnhzFbsLY44dB0ZaKsqK8fM8x+9guot5/Lnh8r8UOAQlsRRy2QnxAxG1srH
Z6rA+mHUjZKMprXXGprThYeILXiNfkD2e8C+IU9WFFw12c/e6tdYSBE6qdJ2PyWpto+akVGZM17j
uPjOQYTGsalBEdW3k5ZzdnIZ5S/Rk2D855Uos7dLSZJm2u7KaTL/ttI7H9tLEEpNiwwWwd9ikkKn
1qio/9p7iEzpYolo249g7nmOFhn+kivdzwlIzTf3f2NZNPz7d2kBIaya49NoB4ufwJyg9b1+6wRI
njaZk2f7WWiAbtPFv3+JOcUjcZ84eDbKu/9IaSXNQ1oXRJt0i28CcKnrriOlEil6r9cCii4Gisd+
JsdrYZiSWMKPVaKR21JN//dbHWWKFtJ4xjkufMD0YIat9lfuzhq032Vif2/7bZO3gSKrmTAVEQzI
ljKRH6VKj4lWMddOZOBnyLUDuCNLDoF2063fzpiFGEj4xfrl/p3bxhSUOvQUxjZ5wmFV6E+F6jDL
NMlLF6w0y6AOj9Si2XGyJNRmHZnNFL3UPZsWqxiKufo173KExiTtMLJaDnb0FuWhOtg1djZmCejF
NSteg0de787M/9iv0AtiuSM2Q034gfqZsUyVyfqmxd8MYt4CkRPxLAHPdg3ZAQKb1kZvy/CYr0xk
gEYnk+HGc2IMxmsR9V6LlgU6f8qoIGPAasyyObt4gg4Zq/R2zh3nYufCo/cc7CtJUuC6js5jdZMJ
LJMqJHg4k1107DCK3d8lM/ArVPH2REJuDO+xUC8d4dmem3I3UL4wmUci5FmZ1l00UfaXBPETxUWF
5N4kQ6/p6DXBFbwFQa2/JqHuHkK0w410gxc8/1CteYZ0rRbsS22leRH4HNR+8hoWYfZYJwhmyxQF
FkFw1ulu12Hb0gDpM7rSGmAcWVdgb5+xy+PWOnIPhuSfRohXhVYcoqmhXgAOtCEGgDia9h+8s8dO
jMbrKFOxSetQwwNKS34uVX5B5bKqndRFpSjPCBeODh0i1wPOLWMTd9RPbk3UaRpYrwjGzF2CuuZQ
5vgh0x7ClhNrzH/CT/SIHrFa0YYy5NHJIuNk5vIYUuyjUV/MXRc0/hyPW0YfaVEbX4pcfSLB54vT
hghL+whfKa54UnuavTbY6ihCAysfqfKWjsW/inD1NYP5GeEsZ+cik7uxkfGxjXYjL5r0zXTjbW46
C3v8fzqUeors0GkIQkeljpHs+W5MnVdZ7lS7ryb6LoYw9DIVR79LMfWPpUFmY6ERKuCMyKuGLP6M
ErY+DA630d1dHKCwvcmBCZMWW/E/TfRNDxfr4LZGBpwIfd+sZ+a2SKISWyvlOi4D7tfFfFpQxryO
aMQ3aZxFiJP4Z1b3V4w8BqutbqEbobtg9yOilkhMt7jh1C8GAkXzGM5+W+sXV2nFUQz4nonLRLOH
4W8ntTnChR2IZ/QCvPzSEAdOkIFOnneipZi9LCfbJOy88OwZeZYnOVvVC2SGcAvlsmd4IjMyA5iw
FtmqP8J660GzznQspwgIsqMMSxfRULhuvTMssk5HAtlEF5ol0UkmrEKtzgNRiF7bNyJtvQ4Ygjcw
wLpaZkszByCqOzps+DYTapdoh52Gs+A8HiDdVClSUbR91UWP41WZguEkQ1h5cYsnKpXuQqs329GA
dLe1nYi9U0p7m2lleHIGGK6pFdavnGu3pVPIJ05MWFbc9lp0vfHgCi3BE/GMcSffYIZijWnbJfOG
zqWhIkGx8/dHpPeRAao70y1RxXxDQRVxByygXO16r2Tk3LSwNR4rHqaacnYLYCfxY3zwawN39Ida
u8BATYOQIVmvfymriZ5cMb6mphuwU86z11XhIwJi5yVN/2FjYMLaCsfvcqoeKsk6NLFtIuaVhw6T
xRAMCKFu7mTAn7aVsdfrWWxTkGL+lIXnfPLJKLSxlnTfiNhrDjGxTBBU095rkCWdy9J5bvVJcUm/
RX14cvHJ+KmLCG5G/L6PGWsDpQV0rpohf8vTt74VQMrN8ByjJj8OIHCYMiZnDebwtnGhFUdFha7R
lhwrK5aUZy2FnwZi3DZK97HsdHs/NXpzCNLkSRa0+rqKB7+sCojVOp60HoX5Kc4L/RTO+RtbPgsV
GlWutk6jz217DEno27aciV0sSNPgZQyDDyE0zIkY0fs0NalQEUmnPVd4cOMNefJaXfE06+rBTcSv
lOSvGfbVBl0ALmk1qV2MaqoImXcjnC3Pc85xuQ4A/8r3oJ5NMPXK3HeO4tycpY+o7vkYkkr3WkgP
TIBHnF/aIcwwCuAWI1NtaWm0EenoGbiJ9xG25R2umPwQLDVeCZdo90a/mr0uHihb0KrBp3kcG4GT
H1kr2iRT7Bx69oepa7zSNp0LArp+V6oy2iPd0smS4tJ32bwva2LLiF/Ac77+aobC8dZYaS1Id0hy
taeXe+CszRLqsAa91GaYkGjbT4gnblIJ9VKzVOZ2W9yWuSwO49CN22UlGDZDisUn6J1tHejGjisJ
ytZWeClnEKy4x6DvjqjyFoKPdfeTlT7IuLe/WvA2WgXgHU8TjLVpHF5QqW3v2t8yjRmzROobzG5U
hUkWnVyt29WBJq95IeddMzQ3SsofZlwfncFdTobuSY5SFEbTD+QcuA/z9sm2SUDRS0MdZU+Kexo+
mPS4H812/jrLKvCyMLuYre4ezSbXt4tAagv3nYiNcDQOHNF2fbxY5KapgGwIPaYXR9URyXhrzbQZ
uhY+Y65bpzytybmt5ct9LNN3Ij1ZWmPxvot3EmM2uD+tS1fUZ7mKradQALNJL2Uim5OZ9oyTgxCj
9dBJhHnjBB93ORh5NZ4J/zzEYWRc1GCdFyf7UXeJ+xAgCxI0eA7d0tzqSaT8GWBWy2Dp/dgg6mA5
F2QBPqAvQ1IsK+3E5BnIi94QJ8zliIE00AqCIDAnz6XrRFeFfcKYDedSN5ZHyoYiVnj8dneWd2Sh
OXUe7ZqlvdQOJGnlQpBxu257H4Z0ldA2/ZB6dW0Y3oS0dTfF9IhKGtE75vloWvXxlCZVRNqQ8VTR
HUn6f3S1rxEjyCZwTzGaEhDnRCIrHcO9LLDeWxXW93G1MOIQxSfcCAZ10XekxdOx6sQNRWvhzUkD
/NvqA58iD5081uitUTvNJcCeeYhN9S0OhCCLpV2NSsnJ1LMvwTTKPfNQ4ndyPPc2Xp9YL7pzY1sv
blZtU5lofpATpW2VVKBpNb4UotXPJNl5DFEJAJllQbO4PRrYfk2O5s/09l7z2dTP2YJeZQzSEyH1
ivH2MOwIUI0ekJPsxwV7M4AS+2L0HcaTcYh9+o/GDlNGRrpQmFMwq5ulxZ9Yxht/pHn0uLAZC+St
J+FELCBd+tAvyiVfkiYwAsqYiSACS8Z+dTu80/2rnqynO+AkTO3pdj+HIpreZ66ILpz3Bcs4km6t
7pqdxpNPju2ioy4k8KXpuTnJ+pGSuAtEHq0XCmd40tzxpONrvna9Bjk7VFCGlJUeChjqiU4OhJZn
mGYWhHcwCxCqtPF3e0iX0zT2OFbd/LkxUja0XHvRyZA9JKJ1We7Jul7UiBk8Dk7uVFfPxQIowdCs
decMj0HFa01D+nkQ7UudT58sYwye6Rahh6pS83HAZE17CMDMnLSI+VInP7YpVQveJqx5w3KOW315
NHvAA00+au+zyB5xIhE8ZP8KIsIi0FZ9ox7WvMbsLnHDdLSGcl51qXFq0oLzjeTeyFZTFQ6wtsJ5
NFjkKgj8oUerdr5DBzBxjp3rjinZ8n/YO6/muLF0y/6Vjn5HD+wBMDE9D+m9oZX0gqBEEd4DB+bX
z0Kq75SKUohz3ycqikEmq5gJd8z37b22N6SEg5EBY1qugXEDutMPEXANnADxKO1UzEUzosK7HRyf
x9LSl4FbZFfU2Pk2DJyeVkB7dYzUful4wNwRW1Cb1MSWIY68KwhlrxhNtqHvYD/uW2IYsGbetPJF
nwa7yPwkSoX1YFYjSS7qQls0SNZ2dVGG2yAdLn455ivTHL1PIkBt04tZl0fy4kuTZy6qjZM9MitX
SL+HMNAvHlmTrkXqrtYZyWHAS+2GiftAZMSeWA//2JYm9Yuhulp1UV+lRBEpC+j60/7hdt92aMLn
XQXDpW5R/ra20d/1XaWdotZwn5h93KU1oIfH6LMaCoAEEn3sorLbauF2w3ZU2Oexw34y3c7cE2OK
wVLVszVX5rmvMose3ZQqHqnzwkUdmlWpf52QMkWFOH6IexNAk9Hfpw3Qgi6WG5FMoUmZcO4TkP2j
BQBFc+878Cs/uCI81tW8HkOm9ald0E5hT9xtmBdzjzZiBrilNqcE9ZjIjKlAX2T9NlUb5smKnFdT
yh4cgFzmLeuBpCRHwknice0mHXSDJDcPTDXDFHKFAKnI3ihluEu6KiSSVmk7V/R+2Koargivt4xV
hEjvaOTGCjFPvE9pNm0buznoPQjLniaLY1Ww9QfEv9GAhDmOi3XjItXo1UZZV8PQrHNPvc/oAewH
CtK38tZYB9/gd+PBwfk6S1tyo7BYMzTr4oEW/EOXDadKwdVlsoIbsjrC8WhhFK0DMpgrvJ7aWiEZ
bN5MLKM6sp7CEA9OWSf10ptcTVj163NRynqd+S4+K83ZM5DINf5qZ6VT/FqEbf2iN60BkkyOdBNQ
7sykP41h2aA8qsiXfYudgRjUBSDkE82y/nNiYUEhNi5JBEvbfim8Dnm7P+Wnmll96pom3mmNt0ub
JN87ZfzVb0plnfg9jg6TLlhu0A+7IZIa9LNLZFsBFFl3HlKCOsHEWWVWXV2NiIWkF1Vfh8Al69ZD
l+WEkgDuFO+nTt9FhD3RajQY9tJvjF0aWhTMcqslgckJD1a6L7zRP5Il2K0wAbgkvIQKEnAwJ4Im
qxVwDjNUVHPqFtjN+m7b2pXYhF5/8hFcbnpdf7MrIsNS1TmQw8BK08STUg5RtwmQZRIFYnwxURwv
BTsKNk1gziXnb2NXT53D0KAbTOtt193dQFCsjVQe/ClsxfmBmUBqrp28IZzJMqiOitU+lKgW53VT
EUTuCJLsSvJApa8lR0rIXpf3h87qdw57iF0BAowAjWyJ4jeGqiWqvR3pZ61z6jv259yek0E2DU/S
IZkgds0zvtx93iY9olvTv1C/X8jILZe276uLxkZWOShBeahKAiWSqjxrRTs8tys05TPY19W5RohO
jjv5KmN9sltr78uAKw8eYuVZ+Zeu4j+8WQ+tjnSYvs3OMVahheajvixxVcxip3kqW+NBYkPGZjQA
OzHnduSBCYNBNGfk/5oqAR60RC+PHe+5dTvrScndL6xVZqXpJARcuCxzKWqskyrDQJNEx5Is6Nsu
s8qGH4XSpBDGNiOUriZNg9mMuUudqpauTE6lPsVNtMm9Z3zXgHFhDy8HllXWRi1z/dnxXqAofvV7
PDOm3XnLQE/wR2ps+3vdcJbYLDUiIRtSYoJ04+OOiUdyK0wJOyZwgyPOwVezZSFnUxiYCa20yNnC
EYRgGrea/hAblMQ0rRWvgE6zL8po+Mc8yNjtONqDm5C35IvPhrTkWSflr1LtZB+V6Z1fsfEyiWbY
RF5/7QZTQYGlxEuySxxyOwpnGzb6vm79YVl3hvUitdBaKoO1FXFmnNmLHrjlc1H3W9Qo+kIJ8Rjf
VnA5o6sW0r0IUR1zSO4iEUAYbZmhKWn89ajab4FGPQpXJkbvFllAN/Cs1ihWA5v9a94x7Li18anm
Xp8F/tBsjVH2OKuUbOmqw5JhIlyFTbfXB1qgUitPP0CQk4AM+FO/iDwV/rtBVaKPzIRELCrvHpFk
UrbojDPimlhqzdQ0unfFZK+sEQ6i9l07paks0L+Rsal4DStnT2CYiY64xrqZ740Z6B0sQuPYf7cF
cL5RjVwqgn0weQWnAb1+LaKw2sASwXoux69Qt4MSx4976vS224lO7+a9EcjFDd8FVQB2Uo9s39eb
YtfpFGtvokkaxfFOULycxRZAF8vv16ZdUYVlW+dkRb02CTTu3YTtFFOQkOh5M4zls4Y0cN3PwWs3
8UvbiPDIUr6cVQK8t8O6aRvkzbVrXGNr1DZTyqDeiqZU8qbX1Go4ECHpLwwrkyu/k587s2pWXZNk
c/KyqH3adrV0nY6NXj9ZVJoOoU1Qq5vbjN82kCTyXK4qdlulgS+MexIbKlC7Pkm7T6LWt6GJ69lW
T5hoVasvthm0XoYI8GJYNYCb9hcknoQPVXRKSbPrW93YegyyrSPq/aiq19GJtVNXAQghkQLHdtfx
7LARdabNTtJ4X6sOaoJTtdzNJZANwP75THW7aGeC/pqPjlgnUzOR/B4CT/lsAOHKNf0TY0uwA6lI
EDM23oixSvPKL/wO84veLpsw1A51V570rhdbZcAATi394u7y8xxii6BaVFCdwumyjWK1Xkyhdgtd
1PdFotd3SRWZ29RsKCUq6aU6ic4yr1bsHyon/6Y6ibMspFmuHcQJFCrg8VPx1R5KpqptRtcjr/JL
YsFy60LcfB4TAgbzLZLm4S4kr1bEgzPpN8JjdJeUjrUXbaItGD4uthjABXSlT/I4Q/QYDOLASlQO
Z2rIC6OC4RFBO72iWaVJV4phZomu5mmMh7OByw3jcAGEuyiNq+Iw2Jp67Ww8IDPzosXRyF7ZohUx
3bklVBisvu0a+CmALijxNMKJlsiZcvFhd8Ey7XV7FWst85qiU652Q/G5G16dAHeWUnhsMfU+OalV
+uK52ZfWomgyJA91quuPuhxxm6J/BOtR7HVLvrLnDxaYpgjJQ/17ZrZamELPDjWgkpWBa3tGWRum
gm/eVZa1HBk473MGI0JxdhaLplXQm1+Lcgif0Bt8crQCPLxbfbeod/rxo0PGw6Ft1eBoMiBraMoO
RDdiOqLcsiHt63tH9DzWBiK4UXGbT573mR3RQ0rF6C4Hpb8Ig/jctIlKJyMcVmMQYDAlUmfDgv7Q
ZZTTlcgb7qtC5fFpBguPd0keu9dZIO+oSQXCr694vJ50lkBHozgoekgOUzZk7W4I4pZuUPkUW229
KOOq/OxMVgSvK/pzWebqtdOyT/jpisuQ129ZC41M76JkHXeK/TwO+kSoG5VTPuD9iLvRXOlsvTZ1
60YsoJT65PeXFgpSvrYTb2HYEaJgSmxzCCSMVWICFVhNGR8q1NOk4o0UAAd9N2KRwc+DTHaLkpNC
l5uos0DP7ruofyaLr19B164Pntbtjak0IgYpWW2zmUvzajihoxtOOkPZQul7qrrt8Bi3vnkhm0jx
ZiYfrSw7VrtJQxO6LeV9gGVzIyTpWbcfh8Jr71V3axI7ek7yYJ3bufboB93S1tX0c0V3ZZ2AqVhV
udY82mW6ZeG/kAK3+2zp4VXmfoRQAypSedGK4XMH9OQpcLGBO66zlOnCSpr4kI7IyNzU2toN9Cl2
8Y5o9jnxpHCNXfzIGWmntKQj/A7g61qxXN/xz/fvFzmTM/zv/MN8vURruYYXsrdO+sV5SJ7FK9Vg
vSDxddaRhpBBcqFttGhYQYQLIu2x6CxdRmHoAMMGvHF16Jxz2N2jYycnMCKXFrqNuVguT8vT5xPO
stmLMyNmedYv+6W+snblNryEF/nkfDLewN6w6i3IKysp58zxiPJjdFeSdgqg3lrG6cr52tOu2qjb
ZD9cCHx9qD8TUkUzMsYTZcN+mlO4JmYJJ5jSrNpuTS0f9ypKEBwk6ikY0mFuFcFD0BarGiAabika
lW3hFBtAiHLtRa2JFb9y55ExKFuny07Y7vKT0wafuzzteVDFkr618TVmITBjOauABo3tDWj9QxLL
7iUvgAG0vZIfByR3l7ZTn0Y/W9WdTJ75JkKZRORelobJM5XkuVUhQYitoMRbbprPhhRUzCKWm1G2
NzB8ZHyI++dqKWZ4bIbVpekWODJ3lxhwlXd/sa/4KsuiEwtrChK4fbnx4Etwnz9+tIOIOmKB6+fG
wLenYAGvrKvd7cfbd3HNrdGm6UGjnbaj83VQgkNK5XZ1C2l4l8rx148V3ZENGcyLaErjyFN7Sue4
ZXJo9MtWfeLc3X4zegSkhVZFhfiWW0S4tk2DcHX7pZfL7Efcw/QJuikw6a/Xi8ymCIcH5688j1uS
gDdlh/312u07sDbTsM+cneBa1qb3rDPma2/0SLm9HYkVFuwr6enOfa3AhkOOmVf7+XpokqreqwUJ
Zzl4t9Eic+j2N+sp/+P23bvXohKAk1Yl1Zw+6eOYlcGqsnWMTPWURcaEBhFqihJh55PtamydCQHt
a3SMOkOPHuAQolF9y0H568vtNd+uEkp6+f4WvnD7Qj+W2umP1Ixe9OBuFCQShsqoL60QylY1JVRM
b9TR3v+hHfz/ZP8PyP4a+jCkYf/jf/+vb/3/9L/ni5fm5R/fMyrMw+kl/f7vf66SvApfX34G+//n
//kvsL/6L9XQHKGCccLmYf1frL9j/0sgILVcJKQamkwA/f/4D9bf0P6looVHLaOr/0X8r/O2Cf79
T938Fw4d9HMQDWyB/vS/hfW/aVV/Eh+DoTAsNlCaZU1qQfUm2ftJOeJ3PaHQRd5urDjB2JsSfKhE
ebSnTndueqnR8Q8Cmm5KfAjpo8xbvczndG0WEVqCYgz2eou7lZC+mVOgibGtKmPy1edl4gdMkhlR
lpo80lFBpqZm5doN4Gz/dL4vPz7sP7IWGkiYNfW///lO1YrkBYkjwiQdLwonWH+nvC9Lf8T60jdr
lUs1p4O0ipUpiN0j0zLTdagWBJq2rv1qY6364L3fi/N+vLk7qbZtk2AE8e7NKyOSmpZaDSiBAGop
QITEoDQ6BEhXtW7Wev4ZH5pCQYOdpYEQ6M/H/tv357KR/mBzjyEU/LvyZ9RAgAwUttapU18Ms4sX
WoeZtkaQSBFdgfuzxSqzUMO0XtL/Cz+QFL9Xmd6Of5K7ourktvzFKQIsuI1Z9zdry2oohVc0cyvC
6Y0BIJhKMxn1eONjUUE5IB0KsMNgQnlfo6vJaFjMjKJSPjglJkf80x39n09kIPHi4YIZ9+6MND1R
C0bRNGsUZmIGxiyA8myWHyjINB7Od29j6TwuNhJSQQXkvZa69h2jlqXXgpWdZCUooZZVj/YZ7sA8
Fo2/U/3MO401fD9dahCcle5iVyilE7vUDwVppkB9hNhHoel8IAh7p+7jDFi4cR2kYBoCJWFOZ+in
Z9oqJV5HrWnXdflqezSz0X59Mw0XQhTpwSYrUuFFxQd3wq+n3dJ1NKI4XzREteKdg8cLYqpTCIPW
Eel2c5JDWZSrEHX+fL//7qzrJrJFx1bdqb/790NTscJHGsqyde0Tjj46HEZFfWeWIOf74D763Vn8
+a3e3UcIcVE4WEm7dgbQcG1CkkAbUTqBymrYJkVDMJhhMBz/fIDGO2Xi7eI5NupoA58jNzCTz88X
j72TcLqOBxoTWDsLlCbbuPhvmtCmqV/gXpXuOYiG9lgU3UND32o5lHLD0OCiHbXZMSSWsewiZQ3f
Wd/EBAjxufWVFIy7TgtCYejjQ2lBUZatK2nYh2+Vb7Am8SZydS/nWeW/gbEfN0N8Ye/PGon6Dm4O
PTw4GE+aq9YqX8zSCjcfHPl0Qv/+4FLtgsSiCcuxcSG8u21RRQk9b3hwEx3YjdaHV6OBLhr4HJUS
yGsDFLXsJFIE6T7UiYnIx2T1n0nQLr01pazeJ0i4UZm52qyFdVo46CkM+nELP4QNLblZdCnhg1Ts
LBKL5bw94nYC7V2qC23U4VnoBJT39Tf0GwpYsk7deJ8GAfxfj1p2uNHznw+ZwJ/fHTNz1zRYWfz7
7pgjSp/xyM5tnZd2umzbcd+V0fc+H4Cxd49jlMfzsXUwiFlWv2FzjVLdesP8eaLTsyrGSDn4+WvG
9uOAd0gPRb4A+f858EZtGRo5/XUENaK18rnRiJVvJPaD23ob3NqR4gSPad9IpJ/Mk0qJyU5nNGsk
WyPTUxGKNek+dWvUnAq/M6OUjBrn6mIGbNoD6NaZmQ0lcQP2UW9U8kfIkun30eiDyg1snWZVueta
efWL7tGRe0AU1RxoM4Bc815VrUfHSu6ryLI2rlAKasLUr6TjzakLJnEWzCtTwQGNG2GRUz+btWb4
FM4rqiAzpyEC2PEfjYhtlS3PlShmSYjwHBvkt6EgdkApsoHmTZly7mYJVUrdudiLQQDMlUX7gIwG
P7XSnP0u3Me1ma764rEMAYQNJgKKXCY7Uy0bIukbsBlWRRq6VO40pL+z3P0WVNa33K4ulvkgcvJH
0tL6omviwRzNT3ZKK1NxacRppHh6toGc0+GPVLJ9FL7DBmny3NyCPxmvwllWQVQOhg/uql8HLnyb
rFoZilneoRT7+wjS175F6ivPUYuevgDS5UgotMAzH7weHh5UurmXZNkH4/9v3xUDJLYOC3fse0ef
W3F3uGPMtKs+1UZ3Jfbira3EqR+Vx8qMn2NXfPrg6ZmmlL8PGJNLFaa5q7mu+MXhgldIZkrSsvYy
JR4romeGPrqvlIZQwBeLdg2F+D0tSASv1nj585v/+uBix9Cn5bmLe894H4Xjt5aM8K1wuHb+ib3+
Khp0NC0j2nCaxzu12djKq9LZ6Qen+b3NiPmBN0bCyDrXMAxO9d+vbkr+TNp0nOdJPOTyhMG6SeU8
8Yd+G2chfm+dBEyJnzoJxhO0OPgdWfIi5BMQqY+scL9Z/vFpcDyRUGRrNuuOv3+aOFRGTRRuve57
VkE0S2Yq2jxUGeS7pA4d4QReHE4oVcJpzs+4exdJQqp8GnQPOdXQtZWoiz9fGf13l4b1MFlAmkVV
zny3EqHAaI6htGuID7qDPlpZFlAZVpQFniifv8ka3xG5YagVhO4z7yXP7LPvBttTD3WifY571IIo
Pwn4wxA3o8IC9FCgXua6LhrVf9Ai/dggcz2xFCEmpaPT5aXHcgzeAtPrl1NM8wcX/b3X/nbRXRvP
BLY9l73au7WIbyqK4gUGqC5zdNekGPjtSYNKt8wkTbZEA/cso7CcS8NE+Zn08WasUQEk1vTgp+zW
alW86CNLFyGBjiJZ7YpisiKjH8QKsbBB3dLsyNRF7NOWbE3nQdVze+mLgM64iUy3cg9ubzcbK+eA
8W36BtNqnyQbn3NEUEb6werLfOen/nHILl46g1Q0hrPp9z8tYj2tctPB6eq1RNLbBMGG+OiZHSjD
ZkQ/LBuwoRYejaADl9FmWQ88/C0KlYUVsOCXralsWJ6jcPB6sWADSLgPCjZaJwDrUQV9SnvK2dG0
mQUrDWjtq+J0uNwTZ5dkWk3velr/CGORFrR5KOcjStEL7Ioy3jl+5y8LDyBnEA4vY52iq4ohOSUe
nXFdre+7XLz++Z5+75z75Wy8e85ob3WokocanahGjyuhfamPGm1IOyXSCLHRknGhmCP0ovlKnoyr
13CXMX3JqDn/+bNYvxvpWYAzSTMKafb7oY/sOLMbqOyvXSBwa3Sqw97U4+fWc5ei1IZDaEkbcBU1
54oOO4Jz7Yx1Iz7bhIy6JqwdPvjBy1VOaeE2bFWHve2mxqwaUSGn0xonysp5b8ZfLZ0/EpYYC7RW
brEL4y8uBf3Tznzgzz5UThstCGCC8CJzMuKdGFyTE74l5NgBVdLPTYL/wUrFp7Sw6LPRyJgZo0fW
bZCwfle3uJNZUBgO1XNoOqvebVN6es+G6b1odv4o2oi5HckQTs7nFmwzAfHhISwNam3+q6NFyQeZ
b79ub6gToashHoykR0oaf7/p4cjYsRcxnDpm/OJ7xIUooxrM8pE1/Z+v4m8GScE+0XTZKPNX3/Mk
cGSLjE5DvS787I3ABCR3xYah8+J0oB4CTL5ZagZzMzMf/vzGv1nycoy6A3rANAXcxXdjWekRDmF7
FsMzcWMtcn8ap8ij4qb+BieMDiDcO1tvm9mExJ9ZJJAs04GdPPHQ2EggPRa282pa+NjHAlTWEFTR
Mg9XnoDK9OeP+psbXaimDtkMwonKxvbvVwP4Sqmj6EJBFIAj60oy1KMXqSaXXsGNFIZv/y80mN8s
aqj46ZAAsXRh5Xp3C7hSqXuK1/Vak+1JNRAQK8rCtnHHCfvgI51E5VeT3kNSAlWGOzwXWx3M3wKq
mzczcvPSG1WzCAD7rqqJojuGw0NIT6tRPloC/bpf40JaTJ0QYGzzF8Nz2DbSCiRjUufkzUItbOy8
sQ3hWo1D0rqitz9fjd/esWyRnIlL8qtnEbVC7Kdtj5E0O4LCPcLraxZ6Jk4MzsaMVDSiMUca5spH
N+yvO3JH0GKFzzBdENMx/34bRKhpco3W+Todm2c0KFeMqcrcw8GExKA6s12ZoxSTy7gP8C/5yCAj
UiICqbAP98hdcdIaWJIqV6oT78ZRFB9Mlb8pRfEBbTaPKg+z8wu+ohtaawzqmCdKMV8YVSQbmQYn
SFEf2Td+D0JWx9J0VkJnv2YP97D8F545kmJdwS5nFHszBk7hny+X+bvrxQqZK8Xu1jHf38iNT8Cp
QZDJeiDyaKWmQ7BVMmubgFZaAIq0TzW2FCBLvrry8eYsWDiSUEARkXCH9DKk60y3wnuj77+3UdDd
txqCSq+m+ZvtXcUY96UTnEZGmkPpli0RLla2DllonjLmBTfSjo2jgeRxA/c4ogQAZsISLlThzIIf
lc91ecwKdggI6do1Lm7cJb31aWyTfKsYkf2kl/7rWIbLWJKg10FJPiYa05pRjcUhLxZ1yRrgzyfs
N+cLCokgqBe8EDCod+NioDjhYGUC75VPztdI3k1rjoRSZy3Iv9Z6CIP2ioD/Leo+LGL/Zq3lMuvY
0CE01XHeF7HDCC48AB0k3H1ibyKV5meoeES4gh+cO7nQtl1FJjwE8R2g+W5uGKW1Cwbjv7+nYi9l
YXKfuhG/zAxFVowN6r6SyMDhPPVhySFQ1SmXEkxBoL3g7NROuDwOOMzrD27X3xTSyVE2qOayibGp
5b97yvWRDnve8uYNMUagSoO17uRfo8L3D6lfEuMLS3/ujyNWZX9VBEBT/3z5fzPKwI8Qrik0gRp7
ipP+eb3LSikjzNMq10k7Atlwt0hjI6euZ2GU6gtymj46YrZCBn/z3QaaFbbqQsyziXd+v5d0AIK3
/qjxnjJ1v+a6Hc27ohGXnqIN2jVA3JlMFjfvoAI/iNvQezXsINjbcKPxtXvuJVJeskgNli0srlk3
hWXEHbmJ6JUPtVaasEdhWjY2wUgJIK9Hx6vnxVBZM9bJ8UGJe/uppsRUq15xrwfJcz1IhJZ1Fb00
vbsyhjq51uiy6CLkFjMg1EsTOdZj1uBVx9uFP1bvjefYNL9KEaAO0PuMJ711jr42/SFT815iVDoI
gTQERHdUc5QH02MZaaOwnFqpmKBb7+iFCfKB3FQuliqr66iT8NV2xpXGRvnYvBk5grqwl+LZMZCK
a9F3SV0fFdesasMHmx3ENe8s5diBUZ4Xacae2wk89y6yUS4QxrWfJAAjJOGnOtNgLQ2G+8mro2xt
2EBZG900z5mbPLGSabdV5I+nHueGVbTarmncL2yC4mOh9RFgeyQrzJDZUz9ED2rlg9vtiIhwtWb4
HLBuS4emfzFzK2HsIC2T0FOspzg+58PQ5vdRaH9DLTV+U2PtmjnJ5yYNlVWmm+FxsNvw2PbNK8kY
gLYJQxhnTpqjLoFAy34vkdixAevMmgQAXRhXKDK0tBfLEJ25nZBdS0gjq/o2eW6UqF1r00+3lwjr
dLAjmOkCEEF4YmYPT00OIHigTHJ7SXMIKmgcfY3ztMOby5dcNeWP726veXG/qBHmryftdhQb1oHS
ozjcvvvrS5f6cll01OQci3TGgWQ0vMl5ePS6ITz6JqodoNLl0vfifB/0Klxw7FsYJuzqSy+IbRKj
1xAi0rW723djmibLJAFkG0t/PCt5RYY5+pncK8+3V+j8DecwiTD/jjGi9MlO5VmXv76UWTsPWauc
kJvT66/jfp1Rft/UQ9azxi3Mxz42MGFDvO2adpw1nWeifWZLRWhB+TRwBVaBbfsYRC1SZqcEjiHT
npUgR/IesJdRWCarRaHcNQW0iT4vr0DeIZFGmXLRKmrHMCbXXq8YC8Cv3oMfxOUuqGt/fvsxZYl/
HDCItghkK6ngt+4J87mwTICmAx+5icL2QkID0Qp7vQ68K4nNoCqVPtnKggwEjeCSVaQKnJC5jK4U
mOSyH8JxMQ6C8ruQSG7UUO69sYjmjQE7IRmQeRE+BfsDFNGTwCszz8wGnv7orGvRj0+DqVHC8OV4
zBRvfNLjdKcgNb+malU9pV+S6UWzDpItQmseBhhDOBnLR99zh3vRwHS1tfIRK365wHlJlN5oREuR
g6kd2BKfRR0a59t3LF3Jb3RmNlBeTCUNa6RoMKqDXY4k8ZbxF0LyrJ3tNGKXBong/iZ5uvFy4qBS
f057rVpbEHJSjuVxqlHOdPg64Kh9uYoyQ7tXiZ5FMnppCRdZuuS4r11CUB7hUYmF2gM5MTAmUZRq
k0WvdcVRGfRx3xf1qtb3WtXhGqVSf21QA3/xe/OTbLu9NmbZWXS6ccpr7pMc8Cx2qbQ51qBhTTJy
X7GMk9dl+hY1CMJyct9Kl7JGKB5lTXo/pu11cHrxOY2cbFnLot8qUIU/Wf2TRXzQk0F+jFEoFI6z
CA1UWjqf22BX6oP4Qv+3x/c6Erak+PEnS9Bon14XBqvcpCDtUvYMq4aT148Ch/Zcr/Rh0wIiLqCQ
PWVD+IWBJPmSGR7/eXwf6Xl1cQjyfgoixJBh+tS3XXs1nPAYDE+FWWoPTuXmZyftH/228h4RuMSn
qFG+3X4iWDk8ZjUgntSbfF6ZwtWg9nplkiGzTnj37vRlaDAT5cFo7hNaoIsiwu5tIDdcjBSXNoWu
DY+uJ8xFGBYG/bZ8eEygSiwTW/3adyBxyjyq7wkY1I6kNt8RwFbfY6+s77We+kGfO3AJ/biZ59Ki
7Jy53a7L4DmV049R20T3YVYsRKd+cdNKrkuntzedcD/1RhazXxM8izqJGopJdKEfh1/r71zobiMV
FMtt55gXT9jsx/E9JrV1oi2XzrI+dhCAN7QpOowXDHjiYOGyWlpNGCz60Ec165TD+fadJHxsgirM
rRFf+IAn81L1dXzp0yI4i+TJLX1/lUrQ/NLw9b0qDW1f6FRsbNJGFgIK3k5ozL1u6RLRCK9nb1Bf
i4vgZA82+eFaXOzNIlWXdR25axDS8za2shUt2vqKGDReGD0hf6XuFPtUmNylNjLY22SXm/w2iGAz
UnQdT7cvFn0DLXbVtVpXPqT8cun4mr41Pe9lDJu9CIBuROV3wim+CY+QvoQ6GwewB5qzbZOAuChH
czEb98twCmMiHshfWJkWIflNd/owbiq2EbMpM06R7towitcwju/i2EPPiGLdH8PvRF+tq6KfWUpn
LrPa5FOw7pM91Bbb2Yz6SPMVm1Id1M9NCT1Er14jecBPu2YDg9Lc/CxDcacCaF9Q/rqynF9kCKPn
dqwz50vLB5wPoDo1ScRsnvWhuYzd1FUuzoTKTLMunSXPREliz9DWP5OKRCKq9Q2d2BpE47rXd550
GdaUt0yGp0F3XsemJ7GOiBPF91i02g5UmgSsmNoUc1qhUEjgLy9BV0FvQBfIZijaafn41A7iUgpc
T1pSbONq3BpDcpVAUVq2TEnRbbEkZLiftRUBvus6hDMu9fXkO7cSWo72gAw5uGKF7RYDEr4Jtk0F
Mh0MThtLVovDKjLWymq8l43sDqJ4jONSzkVk3UWmOs7b2oQQKD1WBRb1Wi/FSho63xwtKUk+wVAz
Js01c707MYwlituBFMqIlYmiplORERYg1bgyd85J1DrLceyaeeaSMYM/MTVgbWPDOOPvfwlHsbLy
kdiAauCADO1LVqgnSiUSd9w6U8ltJjJq4dbja9CFyhTcuW0k9xdzkpyXypgAy6qc1aCURz1WowWK
kHxeFsZFrRQDETkRaQR7zBP9k946p6FG+CMtblXkgLCz4qgG5lieOlvJyFjTqhWtKjnzFLzJfq6f
LIV9BGLrcFVL3d0PgiHBtL8rDUnsZL+/KZmhzh0rh2AyujjQxqtau+yQNQAgnhBLU1dyENcEXMUQ
gGYU/tHlEvY6k4TGYPSlaSHGox3IFp9eEGIm96E5IxXXwsdmHBsilkGuCvx/lJJJ0ZjVbfrdiaI3
4ubwTaJnnLWsLGa2rFZxyjU2Zf0kpPGl1AoEBlhCrTvzHCo0o31XMtZ1/aInRhEigMIJLhBYKxZc
pKjZu87qRhFTuzY5So/AGl28oOLwcepZ8aoSFryJltCjRBMLLYLuC3T9YEzWmEjtP1maoqztrjtX
hUS8TudzppXdvs2Zlwppb1M9hMlAkrPhq+O2LttvGRNgBObo2gzVWWLWBysVEAoNSWEfd4DTb9/V
obqogGFuZc3U01fmGld0AXgB6WVos82lzmhpRbFPHFNBChLs3azMZ6U6uUxCN1vkKjVjJwImlvrV
3iHjApVB7cv/w955bDeudFn6XXqOf8GbQU9oQE+ZVEqZOcFKI8EGTCBgn74+IO9feet2VfcL9IQL
dBIlkoE45+z97cVWYG7XG7vMai61iq/WiIGL2U1zMTRJR7HWmx35L4h+qW/qjRhq89Dp3c1bfmFD
Ii84GI/V0xgdvqUQckZJY3xJ+FxfO4EzZA952U9GA+mFbJj04lK7k03bdrsedAzLFRa3Qs/bi9Nk
cOrEIvuQI3DG1L9XeX40cVjt8RX+IMCgxBGXNxvRgwLrln9CnjFcIEEOY3OkdZfE8aZjNTmHhGE7
VomBWHNE4BgneQBF4NmXS9Ssi2LeD7rjVCMbGXCwbUFptpf1grlg6LVmcJSasx8B6p+kcmwkagL7
TpEw/2+kD1DU0d6kFpH7vVxbb6IEv6all+1nKS7pEt08i6S8+PD2fFwqG6tDWEYjCmi06zYbuAOK
kI3lv9xActgZ9VxeeHnlaQZP7SlBRr3PiT/Ri4uKZQF/kCNAkYfZSdQxL7svPqFHIdei83pRzR50
utJ4LYGvspw4JNgvd2ZFwFK5Hg5OtqdN5x2bcooJ6cqTy3qEIfgIPIcqCJ9/axvDMa37gycblO69
bN6w/o3h76saqMgLH6lua1vOjJKCKg9B72oHWi8mzSFnrXorqlj8vtlX5A+XLiL7Ya6LMlS21VJr
4AoTXaedJSZUg8J0zzDDh9XdY7OI+zuM3fGceO2NNAC/lD4zNBDhic95zfD4+BTKIl6Yd3xTC1wh
BhUcRiZQNDOphilY8FtBx+pWjCASsgB8ZIOXmC85zpKq9WQYJ++zb0QXmnxyX+QSh015ytyGrFw4
OZsOIAz5LUS75f7C+aiP2kI6KXL959Bpw9ZYsyf14NdkqnD08VvmpGQPA2mRMjCWBMlFVe0Lut7U
IxzOqV21F77E5dldbw1izc83uDMwmi23dsujnMbI9lZEq0KbjP2s68lxvZ1oAIMvxfI43SX1DsHJ
8vD1Yv3x65E+WDaUvpx0w+Xe37/n9+X61IrI163oNHAh60tYH1WvL3c9/H1deu5ucbv87bWN64tf
7/79SpypeHPMmTyX5SX9+SOSKAH7NdpvFXka7LmXe3PNObbOyGk6rtW5NEd1Xo+K5ejP1fVove0f
j0PKUYRdV35eb18vCPIgsOrPc724hY0xJg/rTXNazHspqh+twuzj+lG1EYFnw4Lg6p8LgE/4keeG
d3s9ZE3vznYwOju/sM6VwV48aVqH0GpINZIk4l6Ho4KGcgH/O22Yk/F2GAXskHr0/I2+zAIJnMLS
b6uPMTPUdowN/ATC/cmJqN7oLM6HXCYnS5QEjMed9agmg4DOqBxvLnmpQN2KUAiaM7LFPW4Tiwlz
IN+a+fBOUpt+mBPB+BSeQebstI5pb6r/8CldHhJaHdTZn4T3lR1bspMs5JtGzN62FRa+HJu1x82L
93ZUd+mYTwhWkH2OabGLkuitomO/0dxZC/XZ+xZ4j46hh9VIGvYYF+cIcOTeMw2q/0h9LjJKug7U
8gJEPAiseomEtqUHzqdSIS4q5wYsjPk4T1aYYpLDN0vy50DzxDLUtcB9tPU7HT8waj/LjfpNbo8b
a2AInFYBNLGSnCFPyC15LT/ST0BOnlKygDe1ZbF/ih+tanw0s+pD2c5eCA38xJS+E4UeHRJF4eFb
5Pi29jmbG6qKjCnCiMKCwo5mET0WOmKQygzCiKTW7w286Fdh1V/BjHV6+RzlzXCQse8TJesHj15f
/QC8lOzJTfxVx92Lpppp3+nE7aXlSBZr8l2QqS1wi+j+IkuEswpTT8Lj6w5eVQaXWKJNSNkbGeWg
QUh4d8vIOCb95wT51nNssJ2p0+iqoU+5GNMJbBxqJEsnjBHEdh5k6TbtqnSnN6Lc4RchInC8Z/Wv
yo5HGBFL3KgT43V1KgIgUgOThd57hyCW7UYQKFZMMc6PtuFkL3PaWkZ+1zRJJG80v6NxzO+evZhM
pH8R/ZiiI+uHJwvhGa63N62o24tnd0D1Mkg7ht1UtyKtj04P2xXcFXE04lXjJVwcWh+bOuoZA0b+
uJ/twg4rrOPH1qy/U932O2Y41SH2zP4hxe4NxW4DlKo/1J2Kt+XoyV3PeBNBesNEUXgUhBW1Oy0w
sZd0B7gjfaGgmQ6EOvWbjLksETBP6JgCdibsDZAaXFzpfu6JLcKLiw+2QOKi7zISAE9rVslqaxZu
WV9LDNmMjWv2wfiwrAh990wnEVVU8tUjDR56iZXurEzKq6I/1Poos2yy6OG3xKjTB//LaNRY1jBV
dfKhiQ4ZoCp87Oa9i+kwtKOWHnO9gjmF+qN3yLxrSenZZsTVha7TBge0r0Boc/vbUOj9tiXuk8xA
9vuECsaUFdvZSN+sEXFpWnbOjpSgCsYtm1QZg8QsmiLUtKKl+0FimleR7zRP5XTAMfromIXcJ/yQ
gD7XqetwROvtwKcGW+xUElG7ACJIE3a2xCKxtXcxHWEpdI6F/n3RgBGqy2aE/w51HR39Yv4AaPFd
q9KvWlV/dMNonztj1jbs5N2DcJFribkOgTMIvkY8PxgBkmhG8pOY1HAsnQZbW1oRTh14t2RIgNdZ
hGs2JXJOHIoIo4P0is7J39UItjl12sQQyXE6ygpCbabAWJEn8Qv+3PTECogQpu+gAjcjrKY8I2R5
IPtdkut00qjmIEwbF0HtHruLTbxnA2bp5qutiSgU+FpOldE5bIG04DhBZGu6bADllCWfiDH8FTm3
qr6DIdWpux1r6QRnj3NlBLdkCWmaHfZmUvDVXr5Fg9UMp2Y0HrxYUsSRs8mM0ju41oQsk43yrVku
hm2W2LTmSuWdlReQctzIaxvU+e33hcnaqKzgI2oSNlgMIfZ4qxn9bQx6qQevSa5ViUzFSbOtxzjQ
W1gak0kclDOAj2gRzl8oKMedidN+I+JIVijoCH8UrFTLbtI8ODI+BZLOChGj6BG00t+omFRczzu6
UwkUMG1OKuokhMrvtgGEv7aIDRuIld+9tn3phgUiLFpb0bZLyBojlDdG5spqrRHhSItoONp6930q
5+TkRT0/S2y1CNoG5xWT8I9k79e4rOvOjCGmBQuuUxWX1MqrDVHXoQuM4ucg+p+mPm6BTHHW0FPq
2BESfulO7xV+9QluOw5ql16oj11Sq6+onA89O9hHw4w3GbXMpkO6uTE7C3WNnL+kZmyHWVq+zSq7
JbDBLvFAmDuzHI2PG0YPQaRsTNcrRHklp5c2YpUtEuXsGTd/pdnobNncot3Bgkmst8k0J5CXMj8E
0jyUymSN6vhmBvxMi+XxoeHfNyUPbFOHsO70eIMbiizk3PDCNvtMyxvzURCSNf0QzORsZg5Bdh7w
CIDmw32IK5hiiCz2g1hqLL+YzgE0B0/rxsekvSiSFAHV+g85O8C40OSTtOqfaR7wobP7/Dbm7Ze8
ARM00XwhgLEPHbpme/bJ8S4lwncvp9oPm9y4JTZVSBVjIiQp7eIxTN8XLNq7OLbncJD9GVaIuYcB
B8QA9fNDG3BysfpnA/bWbswaGCOLJQY0iLGfvmLpIFeBARIAqRJGSAnnp6LlFVYEUPa+Cq8jGvFT
H+e/BiOGAGG4Njb1nAEPXtRiCe61B8kaS6/raMg52itviDcM1E70ZaaT05Gv0UpC4lUdnTRSq1FF
jT80GFFwo7LgOgItCws0laixTIZtY1BtPHR/d1oB+jUvmq0BqeexsalhownqSlCNPnyMKnt80lOi
I3LGq0eYXEDoZmhQmPVH84hzSz5a0TPINAFtIN4VWWw+olEoP6GNX1JIoccZ3VfZRfWLk2XdbUzS
r3zdmhfld2zrnaTcBNGH2WfiS9r1DR5Nbdzqy1WUcWKnXNJ4rb4aT0kBqbzx4nAYB+NDS4uLX6u9
DMZd3zjeFzERa4wIkC6JR606EfkIakNib1DUBLSSnCgDoWY2w84zhvkBgizoyMwWp6JkCznxgw6B
Bh+5Sb455KQUGUSyGoLVnZnpHdibeEmL7kgLykCOVnwoR/VbApLi0Bb6R64eMkT812b4QUOivRE0
y/ivQFqZlESDic7eOh0UxSwdT7rRQiqQOvYNresvIJg2AwqYg0DUw2yLbefU6AVr5MCQhOKljKP0
aNUuSzvbFLI4ECGbPwkLBmvVW6jwYrhuaUSBG6lvS3KXa4rq7hi0CyOhgDC282nIynBMMSvl0xxq
AGgf+wzf7WS5J4a2R9iKz47tqDuQO50ziNGHdQVdMhacXSPHO6HdSw6WrgfXomEPO5RfpJmM7JDg
EpdGcBS1+cNTYCygWN5GUK8ba7T27tDJgz51/blg3kTaYEIR79tX0nHesdbREPW8YZ9ns7svygGT
fOWeVJKWYVyQDDN3brf1YvhmEfQU+gmjDYQa7FGUbJijZA89q66RGs4TicrORo+EtxF1BlOgpCOi
MQJDaDLt3dS2tvrQdsdZFtEJKQ9QWpAxhV8gq2KlGIgCtGhV7RwiUSGyOdPGjaZXYLbOxcKxAPIX
KXMywsssfWjuI3iaT0Yh9uQqIk5F3XKoXZjTDKpSAk0F6xbt8Y3ZtNPOY/Bm6O2JFWlE+uH2ND76
5NmHR60jq26d4N2wo/7UW3SGW8vZqCll07cQe02q7G1tp+wWfE6jurC1vWl3N4OMo1B0pIws9ecF
2i3tTzNiSOCk3wjVECcycb4RF9nfJNnWSZY8xiNmkaLz2Se5umBz4dFRqanuqGjlcYGdWWNTXofp
jHCawi9rofcmjjxATj8gwkRx7o6nKMf43rRE2w5lkO+G/DHLGu8uG3eL+GT8DLILspX2ZoxMZTz5
BDGMDAFr/AnTbbiWFYUnzbWrn0XzPkeOc+CNiY7SBtHgRHstjbRv7vAr8kr3zch+1pOI9nDhpusS
/XKSJewpJMyc1PPklpQ4YAy7/CzKsb2BYzCe++EFWh8GCGQJtyTz87tQrCS08g85gpMnkXS0h4rU
Jcr67vjUcrGPatoX8QJia9VTxA7mYyqkd9fSiQ62g3jVtVCN+hqf35r2Qg9edeOJGTfRctHascIT
Pnsbto3BPdCfGHtdxaQfY1nlRznPL3WisisjiulZQtLWZrhNfZcxfnLsL007+0/rBW27Y5ab7/XC
E271wkOE6qVb9u6YgeLpZY6y8cb5oH+2e53A+uTbQJuYrnXPhCZBleZpgILnLiKbctTkDjUQ/1ar
fKqs3NhqcJhpDXfM2GfwiVWB9tmvB//EjqGmKxfJR3PeQSYK0C7u7dKa9p6rl6TXC8BtSQuSyQfx
SaN4n5o6GXQko110rWec4zBubpzkYEzR8JSjGxkYUjbZ6JNlmI/nIEa8ndbDe9pA4bHG2d5DpBvP
DgVrlaYtET4NtloRG7suMePQ8Gkrkl1UxPWn0kn5L20tTEvXqcD/QeRqCCYu2piE9OzmiFgJpUXx
NfXLxzyx0mPCgIEO6LR1rfoLw3dWEbtMwxEs7c7F9P1gVWSUMx/JQrOIun3ZZXJBxtpXw/mBFlU7
OUntH0YjPaM3kJf1QpNDsK1H/jFEJosnMVV7coOMl55v/Dnr2w4Xgd7DAve/llH8rmHefCwsC6lk
WZ8QUwG4i6yBLSNxp+RqiN00WN2ukuSkBo0bn4SCvixFQ6T73DVHpx4IeHXp3E3TSO81WWb8IFkc
J1RZ1B7UwuBpUv/L3M5kLFTI3q1BXkaCVRmKlF8wxio+EkG6Jzj8x2Tr7H+nYjgrauJDZvjNLnPF
kzl38k4Kw0iqCEjhyTB3k7CcEGifdyiHHOK1C1zGaJK3qYVeYSnQe5aGgC8C4wSTbfBA3MviwYm/
B+ZH4/XWW1AN6Prc4mul4Q8dSdT+Sl8dYCofscFemLW6y+qN4W9ISAxUliXDRAwvwsgkvDBqQQGh
wlVwblhHT1hg6A4cctWnRzz2kPGTehcR20TeycDeQ/lumObQQ7O8QboS6M29u+jCe/c7E/FmEzk7
05lebFfYp051G19vESuYiJBFWfKOKkXd4aMT6BC8IbVRzibV3Jhx7fzLtVHhVgzHqR7rinPc1Bwq
jQD1egmGxgyi4qoOo6wAjdF4SNapinJFNCkEaYO+FulO9CuajQXmdJenxvcm2reGyU5fY+yn6uBQ
1ISVREF1rOEKITRIOoDUTn8oIlBDZV3vRoCzm7zegRpn+lkfXLuyPwb9hH9kk9Ppd6LUetQMowf0
oR0rvdivqacmeBThRt0NBOrXUYw/Y5NeiOgIJyCHbdyAzQRorS1BK15wq7VcXg0yh3eoqQQDTYao
UHXD0jLTPef75asLemsUQI3GL1llsk3xzuScsN4TfiHdpuFU78ULIqc+Wmyn0mnYAx8d4fPjkHfJ
cjpptGTYS6Cvq4etqpjmiioDMp4lX5pOo1NLj58iFT1PTdYhKqB7IeeJwLT8kEeTd4md0DBgVs9a
W+68kuaX6QSKKByI2AoW1CGSkWAaUqhz5ahf9MP1g28Bz8coPewHhmxFXn1nTOYeptiiraVhrWEX
tI/NBMqXq1+EA4xttLrouaG5NI3MazvcCxetBx0/luq5yRMoA3mMHILo4k+q/O6ZdnFGBttvSH4y
dk1SLxQl6nqNxlqvUus4Ye8Fq49rwaEVjuc2o43esHMU3luiBSDuBKGADRywHVhuAIDR6IULq403
a8TXIKlNiNp46EvjjP2u2DBVJSN9QiQusZFtMELZ2yRprauNKuckBvFI3nZ1LctsDcOSd89jz+kq
YtdKNu8ESgQPgIJDLaW3lmZQ/MZWvbCDknxYLcQyBERYvpntYBJuGX7GBCTJ4DDrAjnFCJO58nYa
UXF3EnVfDCZlS0fKOxtmIXZ2V03U1Pzjhnqi/HfBJqkIhFg+K3iZ8RlMf47pZvjeDaaxXUHPLdDR
TbK3oyDZmw3bt7gyfiSFKphylL9aivbDWJcRcYvvZd5C6IcXHXpO9msA9Y1AhmTnDMu94w/VzsRF
GNp+9MM0y4coW/u2NLInkzlZm2D+7fhUBxrkbKNMnO0YMH8RVdFuY1VrQOwyNrJYC7fQe2zWWfHO
nJciS7B9iWbowVpPs8jXMhoL9Xiz1Dd6GNuMjcibN5wmJb1zbihjazik+Uoflm8N7XmPgf8czNZ3
6WV6mOpJfh5rVyHkN/Zm2nenpsw6CnSWEvaRT2X0YXiyetJtZ0IN4ct9WWfZwY35Zi6xE/QcAwpq
BKoBtpGYnCVEksEpL4avoG3SS6ymJ1g621g29bXAWbDN3IoJIVQsOgnIsAaHoLKK/UBa0Ayacvtn
ZNCisXPFuzw4x8ob+o3rjBDX+sA6O772o8BIrONpDWk5cj7oJ58kJv48e/SBjZcN4UeRLXcxI8eH
YEqOloekiw5tvLObyDp4DFvyxD3Hwq82w2RUJ19zCwhVEOt7+6s+af6lGVWAgXVIT559r2iyWKCq
Rk17ig0SVweCByDWtnyRC/lmeREMQ3QPh3rW3W3F+Gm0Sb23raZGRVKz7pNbe1kvisH5VdNbo/eX
NiHNi/TEvOgx8mv7mkjrB3tK/Wch7Scn0hOoUY0fGkl683rIhk3aG3taQkSiR9Q/OM54g9uooNZ0
j/Rb0rcsqMg460Y4RM4tq5fxmIpfFHJWNkxFdjZLcWrytjjHUEZP5eg8WaU3HsyGRWvOG8Z7W04Z
SdxvCnQePxXbtU76b1Eh2ZwPFin2OSEdItBG9gHW54y4LLEgbas2f6lpCR0Yl6Hw6K3mLjr5wqZq
Oo3EARGjXryW7JGmRFmnPpBqgxF8H3lLfEydtKxIg73tcxqmk4/BvommTaLM5Cx1zqLEGFIbNlDC
0zanFJhxYRhxdm4AGlyRzIWLkH1fggh8apOq32pjrYfTFHzzEK5tdReOmT3iPcC6BW61UsfGrKzL
OMXOJqAWU6R9XnKwCDQaBiOUFjXNXOm3YDY4D3r1QcTMYqZcy4Be9t7NDfJDWwWUOvjLeY+j53sR
FS7hkp25t8ETbtrapEOTlBE02/Goj3ZwLthLn/oCl7lbE4kCsOme9IV2HOOQ10FdrmXPU+WV6G2m
5B5gGUwy/BMmPNoDhHaaPfbYnmaCdRgf3rKKSAlCpqBpGnN9UqUaQh+L187XCZdR1G3N6H4p+K48
CgOWrNkmpxIF1YOotbuYZH/q3Ly9B3EM+qBOitvA95JAFOPsiAqxyRgBQkALl+T3RNndti2c9AoU
mLenV+ZBlgWrValnpACx8Ps91aSnwUSslGmeOHfc04mtot7Uj1WcPVgmTd/ZJnZCy/oLb6bHR0ix
kNe1fiRWg9RZujyyke4nMPZgyKT5qSrZoxDTF+z6nMlQnxo/yqwuH1OvBZPd2F99Gi1brEC8JPwd
+7IR1qveH1X/rmplvzTk3j76mXopW/RT1MPmNrfi4tUpkvfKdfv3qqK/50zBZpboYR2NUjidgbdq
AG1bc8xvvkmWWzDWXzkNlmgQzWyfu1Vy7ixJd7ybvHtCIkkYxZXYjmQ+xkZTnDRG6VEKHC4NnhMx
8yHSqc6nyqq3GKQnJIvCuivJ+YPoeuehr+d+mwAiqGjlPTTLxaSLArcsSTsQUE36A7r9eUY1vkmG
V3xywVLjgtUYiseptsZjO9Yfos6brZ95jUvRj6DInsbHITDiu9R1wbjhuYyofGndeBeHPufOx8xA
+z7JtiYhsHst7khZIsHl1LQyxQSAt22u2fdLtLQZm1p0cBUMBUVRZxITPpDl9M1wyGtRpnbAtpmE
JilBe5b7b54xO+zIK3VKqyHeqVTm+5kUKxxUSXu08Tp9ysX8UfP5Tv2+fLEDYNgNdfQm57s8673+
MIwsP5mXo1mdB/yPaV7dhFyELTYIUHaiEbxlkLjpnF4xNOZ307jGkuF2pSyBgCR4UkVcPQAdlee8
51OHY6i9QHjWb/0CzDbb4gSA+JPlaLSfceacfCnZ0Chg9h47LiOIrc/jFDzT7FdncILAsyf8TVUc
fUIj/GoP/rDR8ya/NG5UPJktX/jKCtKdZ6V0yOjm3YKsovlnYtAlbVNcmdFSY9X9UQTGFHaZMp+q
cTUFO7umK9zrCNny3un6zWDN2LVdRQrpchbRClq3bpyivEPbNDDAcoq5oi/YqedYA2oZJOfWPWC2
Kn7mtKfgauvtY9s/VqooriDXNQrP3PiCMBEDtyEVXrB5eKNe7IdbVNv+V4ssNqY/nBQN2j/sDj2m
S3G8pWfZfS/HDOmiW9tnYbTfqAj0iyk5JwSptdexg3sD8FGFnpx3hcUpL/rkcRitl8pnr2cbCR2S
5cJnQAVyo3vKOH8/YoN4MuDuujBCyOZpURFlRnrpp4Bcmwa/UeuQLBnFA59aLmJFva3Nw3Asuu7Q
90QTNIGTPUcI41wdojbr4lbA7gT322XHyY0HWjLiDNaTPndgxa8ype0aE+d25V0vcTA2NKDtvPxW
RGxEgHWkT6Jc8veYjr4y20am90Rnz7XzB1MguBMK/rdXv4puqZ6hC8j+qGEbutmx/jlioPlRWQ2n
QI/Yio5OX9/q/NTIt+5MhZ7ygc2Qr6JpP0GJ2lWdIFS+J744pkSv8lq/6fT6N3HefVIIlPm/lulb
0tDeaXz8YsQLhLYxWVS0xtZhE9qLvr7VeUHuG6pM5lCkjhuZEz1K4X73Y7c6JG7/ydTiB5kguO3y
cjxEbkvRFvFrpF08OZPvX5jTV0yCBzCQTREdywLwDyzZ/mnAXTLgO/jiShqfeZ4+GbgNGZSYIJ9z
F5dHdML9F0Itdn91+BTcaJ9X9KbWi8wxvLsd2/oNGtMu3mnMg76QOScvCw91a+Sl/kXJvkOklvgX
a0De17UJFFKtF7c6zdBuO073OeHDTbM3f0VMlR1oH1JSzbF3qtvYAEAe1D+IsthOqaFfkwz0Qe0H
ztm0yBVTFQlmVsuo3hLWTx+p0OeWFg67AQeyp+dLNBXD+DxNLphDFb2PtIOe0yibw7pEqBCs/aoS
jWlZJxazG9pXrmzF1Z8+PA8K686yUHYClTG2EO66Q6MW10GaWZ+dmVyO1CQMu41663NjkHG1XnVr
znfQ4qZQFn131KHO74pyFGTjTZgFRPxt6qz0c1E/B3VQvfZmFD8P1oDmIsuegiHRHgAfHOokeqGr
M11bK0iQ5wXwN8soeTXWWUQ31uc+IrwS3+dLUsxXFTge7ZR8eskrOm2YzC6yQIRBmWNdBg9LVBzI
5sscMcLCXFCf8Wb2BynpOQSo2QALdEEIbHZjO4iwy0VePjtyPLRi8PGXFOXdmfBBlhaT3Amp+b4H
LBgy3UVRCVqaeCHxQavBPzSmjoLBHOBV25KvBJuNzSgY8EeTxjLDTnerq3EOu4Balr31dHPZ8G/r
aujZ32nGMTBs9dDPlLx1HpuvE7MHKO/dMy/sY5Iy2M3IQ/ZdngzEHTD+lyqPrsi+1Z6pJgPWSLoP
OYpiP9+qvotIL2DDK9rug7eTBmHctnyQOgsuar6cig3rkUrXfqSs7LD8OBehOeNejVW+t98mR+Qv
5PrJF/ZvBEhqRXJwavZHQ0mNPcxqvjsjjTI1eW+dpXefkdhS4npiemK0Y9znqNp1uZfdsHA4TCCn
b9JVxm290HqDYQ8eSPoX3MaY7CiboD/46XzhvSrOqPWMZxLA067Ln8gRti6RGFnTDMoa17NeZuOT
CjTzzfhZtN3dH4P4NdHM+AGiyNvoBqRYO16Fvy0ZHjrZDg/Cn684YKPgDPKGhJaZvkFYTmxRZ4yv
jIlLPWyXRIuFaHDR85mzstUqILap+djZxfcsQHs5ZrX1hk4qQWT3SfVUJJlrxGFl9fKWtOWDZ/fa
AwUDIqCkp8czZ/JixBrZDLzzQFPe3NnojnbvgVD0+q9UFiTgdmzPadnFZC4aIgxGPDOymIHcowOl
cZLbLghflLV7M46aXYV3DreZfE3oim8Zdn8vbDP5PHePrkrEHuP/sJ/b7r2v1fNUG/5utKvhBqni
3FeWAzwu/hwHDdlGQtkbZ9LmHecJ/zCYdv/bcPn/iab/D6KpBa8Qc+n/TDT9rL4nf8eZ/vWEv3Cm
hh78S4eGsfBHmR9Yi1F2eG/V//5fdBLtfwH+M4GK6TaAEBuP619AU9v8lw7QwPVdPXCRKSy4l/Y3
0NTyYJ3qkAw4HTnE8UJI/Tds9fG3WbX9x/W/w0BNx/+Hq1X3gVpYWOF1F2xDQC7uf3XSVg04morK
9eYaGsoYQukBxzh+DVjsPw9dr0MrjvuqOf8+/OcD7OLAad/rQsyX+HErb34kKoIglADmU+l1dFCH
4LWvnCHsSNPBV5ji7dMeE9YW6nT/KomuONuR7aPbmT/GSksfS7IqKdKm9NCOeRZWUnO3GuKojTvG
i7XcnA6ZF98FTYPzkGRfE23+khiZxwZmSKl+tRxvIA0CxnqhQPiyDWwAHkXDzFd0SNLadKBntf4l
vgjK6mE91IzKnz+th7aYi/7iz5xS+0i1iPOxB/x+Aj60f/8r/vZj1mf97b+0Pmq9UXd97PazcUBp
wIDJYzU9g8h2+y/rYYTuK7Tt5MVZ7lhvWi84a1Rn0ovq//Y2e1CUDusDC5vW+e9DG7cE/ablmetd
69P/XF1v+/NryvWJ6/X/4/D//tv/vMD1KE5r5zSlcjypARy27qc1eW8c9cvFevTnjjbX/7rtz+Ni
B8Epns7/8pQ/d69PWa8mBes8LSN9+989GKjwPP++528/8fet69Od2OP3rIcpO96ZiM/1yj9e05/f
9+e1/+NPAVnfbjSWWkxG//57akA8NJaX60nkw5Rf5htoViANletlukisByLqcjr7HML3WrTRzblg
wHlYb/r9wHK5489Dfv+M9dG/H7Tc/efq3+6ms8tv6+wcvPV6uD7qHz9uvfo/373+ir+9SvoypI4F
FMaboKBPnS2KbmQPf71C9hWox4NBq3dSGYAI1uvVqrdeHrQ+fL06a0l2Hp7Xp643/PlJs6v4Iev1
Yvnx69GfZ5arSPzPc3ytc8mIJnhCss/EiNmclUEwPJik/zwkRkFSAJrNeb1/XDICaicg1UajUEQS
ae36Di02LaR+l9tPwnEc+tmiPUcIac44Q67e1GuhpxaQVjpu8UUgofcXjvrvQ2jG6OT5b+YbfUGy
/z5cb03InCM/mo3a8pj1Yn3i+rg/V//2I9cb17vXB/553nobRQU2mYyRLQhnphc9mvIeZQ1zW3mZ
2XewUhQoqx2PcWehMHqwiK8XVjuyqFfreg5NtD4bSxeiqqTa2t2IDzNIx7PtRe6xnGGaTUu2dvOC
L54JRC9RgAckcZ5d5yoFqqgk46/3l79pPfpzsd5WMilGnceOS1v+H3SoSgYDTcbCLq03O2uYO0Pz
OCaysQ7kOYxnSuXxXLhGE6az8ZKKccAhFLc67cToJXCdpzaNmOVJpc70ZJgvDYS2r1eFJLpN8VeY
1M9brOLks5uDWuQFKMrznpapu7DrmQyyGLIlPWBdChWT85PRvTpW/93yOyMUbdxc0LjWJBThAkfw
zBlCJ+1oNOZPUeFvXRR1x4ZIxTMz0fbsaN5fR60v7SP0pa21rNF+KpM9GTLIl1vY8sWyBLe1j5hw
PfxzY0qryBqSORz/g73zym5cy7ZsV6oDeAPe/MKQoBFJUV4/GFJIAe89Wv8mGJmlzKh8VR2oce9g
0IsEgYNz9l5rrvXguF1EcPD+XPu5r5kFHIW5evpja7gdTVED1a6QdpaRzYCnwGPtWS/Xa3IcuuPK
FaqRQ2DOWwm2DusDQRzcoukvMsqnPzui8u97420nu91XZ2AKjAEHGY7eg1CWGRJ2joJqhlegNdaY
2T+3b9dquae1MVvN7JsKKCFjmPZpZay/sILRhYD0BOzEejsyeWiqSRhIRxDjhWoQlNoGpJjOIiKU
3hwFojoWddr/udrVvtUTLhQtC3lmjboP6QHZYSWS6BCuuAgEYKwOzT8Xdb+DscYJefXsdE1r7luF
JExUDPj0Okqn9rTg8kHmJmCknTyFA3lC4cmMhszU+xa774OIvi3atQ/Tuxlt8U7QXqEotTxnvvCb
+BHanABSRXyEvZN+USxLLzGy8fC1hz4yARzx5/7V+6VUpxo7ZesTVgDmY6B06xlD7CFN0AgZmw2/
YA26nELxIs1erX71wQdhJLx10jgKXZvCyya3o1rqoiYXEfXTaIN8isx7OvSmn4UbYsASy9XL12je
5cu3jP6NqlMV7eNxo4W7QSfyxMF0M6bOQLtlVHGYU71EOMH68cX41qvdrD1pFlmHXiP5TXJXYitX
ILEfA6Syaz47GbfHIrprxB1FbgJF2s6jNQGCG+fCgh+8Usj7RT5KIBMDjsrHiu8ASvfWjhRohd7e
76ki2wzp6ti/NhOwYI93DKrzytwoCEhmVU9Q3rUgE71/yQWYZuGl6r50lvF784CeoUZENGy1eJ+A
JZncItvhjMQiSQYwydj7ML0C16AXG4incNjrpt/m6Ch85WMMFyzMW7HfVynBvMe83Q21UxJiYrG8
siO2r/IYK89LZkNNClGsMkfdisTU/5YzR3xtnk2i/0Rf+Z1AQ2e+dpbuCD8UMtKhPD3yYkACaA0w
Ez0nh8nyxnMYu9JTd4eK1KS966QBC0g77dAM7yaF2scOFZvWfHerF+wQlncs5qXYL4ONvhxN+TNZ
mFIzTPZ2uxxF674krUzfms02WvaNQWIJyPP9sHBcoBIinihJf5chSIe7kP3oUIEPXpxkgSO6JZWe
ZDjczihYNZcxjFAse4r2FQHgyAb5AQcYcAftN8esqn2RYLQ2ymXX7PbS77K5L9JdhYdOXDcY20lY
PdsUkXN3teiZOzJb8txBZoLUnDfr3sv+QIJVPG3KYoMISKiJFSbZ/o4oQtQg9MQME5ysL02ueKyu
muBJKtl1+0X01chtUen4QeNOOBxJ3CRNqWHqcFx1KG3jkmaTYRo4UgSyvel9eoowBBDbhFj4vpN3
FJbsYSA4YTMnm2nL1wx1dKeZ33e7kWoqhfDv5F0HLzZMNkxMWXRH+TrmR0PfiI+y4KrCm1jcxcY5
ftUw/CxbfUClxwzcyd/o07YcCkhHpUtF8rcYX5eJJCTE8Ry1TbIT4wo9LDaUjdqThOPQrB/JrQvd
gRQ/yW4AKIeuNDvksmMT6Mh/bz7pFachAdnSY29SlHCbhII66UqO/lXRkXkyqU14yonIPHSYoNlK
EugbZpCowTfjG/YQ3dgmM1FCFN22LIvKV2EiZBa7MQ5SPDku79IC7okcK3PZ5id2ZuPOOikHBEQk
dq65Pitmp7eR3tstG4xYd4rWmYuLWym9oaMhihnYrg79q6YgI/GNzOv8/ip/BYqXNuQBsbzAW6Pa
mXlqKsKnbLRTZn5Eiq4rtuWET9UL/jQ13irWITuIvRfg25If6BeRLmQxFEvjcTW3i5vos49PxKX3
/U74yPi56k7EKoNz/oSiHII0ZKX4qXgBE7uPzuojaUHLFak+qkC5fleUM9XovuwRWTCH86imDzUq
+DtpOq6WuOAQYsutnuZyU5ueIRwszPqoTmj+3uNLkFRfQK9d2XPmdxfrJWf7/yqfjUOm+pOves0D
6tQKZOv9ckgpLUne9EIiqjlvRWJLU49+T86xTGjxq6iAvvHiAuew5bcZ5zonACIeuekCy8SuOfqO
lfCIpbtfIF7vZ/wjLErbD0s8EuBsULRD07tK/pFDoJvehI0zL7ZaPjz20SPRryaqFFK642TfZwgI
t0X/ECa/x/ltgNTBetKOo5ccz8nQ3VEtQzvviNwQN8rgiNmWICEk5VmN2/2okyDPyBIjAnLj+mOs
jhIqjRTMBiA+u8E+DkkAOAJ4XGIba0LMVtpLJtnDl/nBpzxHr7F64N1BFAQ2Kh+wefAmo0fdqbfj
Ff8Agrel84rEznpSjLeZqxB1Sizyp2TYVPZRjPbuo0got6PvZUewkw1+wMb9tQZSv1Szq19Sr9mp
9wjclw0AOqKq9MZT3gO/S3CHO1TMgJV4iPfFr4rh4Dl8RIclPhinNTjRLghbqezoZbLcAGR7a4dP
6sX8qvzwLrz7bl56wdYgotgoqhpKboAl2GO5IXgAt/DlYy9wAh8Guo000CFbfKNdf9nfaKt/tRvd
3UWiLV+UU+HLl5lBgQnAEyYDjpjiJXlBwQmGp3nRrkOAf9tGWjxVXvAIa51/6VHz1LGEWrDTOzfd
KnQIaCZ5g/yUxRsz2aKT0QIcDxiebLSLkWsxhSpdoJT4ZHYZexxAX8gp7+0WTSIZirYobsP2ynIJ
E0uwoFDZzF68V13Q1vwSmtOom6E4LXuFfrXkfuLrdtDDyh7ZBtILSkB3fA9CRzmi2fIN6Pkn4RdA
EQzWsd1+hBwG+b681/z8XnwK9yldQU4Jdq7T+j2hKyufyi2Cs3wb35tvyLN4THrJUw8+8PJp8Kk9
SC1JYUflDpUa/B+TaRuBk2zbxI3vUUJrnY1EX3sROcIoE7F6epIeMejQ/3luT1DJNsNFO6KeGy7p
AR6ky85Ood1R2WiOdkQofBouzS7YvsOlWo7LsT4pGxPKsS9wE/3THYd3jsECU90RlFXziKQXbdlm
YYIwFw88o7QFm5XOEQ3GW7fTCAz+mD1zH+zf24/pmJ8mtOs22lW3OMr74kiNf9m0bMfUEbzMtezc
xgl2Fzi5zVNcLIkbayM7yaXbkbZaPaan6lF4ja+T238kj5adPCK+/F0/j16102xIN4Quv4XUkG36
Fo80YnXU6jQG2Xs6u3ERc3x2L4xk7DpsYSKrgZkxQQyJk1zH8PGyXJujGTkQSU6CT9DyUXvEiOcG
TrG1LoUTb4w34mAF6Kb0gZzlrXdkZyK1jhFKhGhl628CYc70ZrmW86224ZZJCRlx7A7PyWN3HH+n
J3M7HOsPRP0lla9X8fdrfoqvsxf8jt6Kr9wX2RKrbeWgHfo7i/RU2m0PxUN/V8jOpn8Xn+J7vXQg
DLBbcVDF9qP4Xbg8Ea/V/ISpcbIfrc/+nQgk1aMrfZ/75of61LzNJwZCBkj1o3mD2OCMJ/yz00N6
SA/yk+4Ml/pefUo90VkVrfIdl87iCvyBTyRLjD4bssldaoXaEf2TU+6j13Wn84WXiUg7MB2saTu7
fle5ehfbDXeiYr2X/OLMKXFff7Ovlk8Ak3bLIdm0T/QxGGO6F1op5R1np/T7tt93L8kZOyH/TxxF
7nQgmRVhCzR5OFgQCeOSVBf71tyy42/kRd0Lj3EwxSA4pcOKVGDTYJvjhMVmQv/AOeNz+UweBHCG
qRMgTxw2kmir81YTSUfgMBE+ReCaDKPaZtohCuRouaAH86fdxA8yn6av5q1mBWorG/b34pGml/Ir
1O3ZKZ+F87KRNqFfckZKJIxntvg8Kq/pVtyFu3hHw74gY3qzeMpeuFPuujL2jGv+PTO1A9FqfaWz
U4dYN1aL5SV9geClW5vofr6KW+O8HPv5Pr1rDkwptCnlWBHfSsfyBj+4fMf3I5uadndqS4s7MlXe
J+f4fnmZbgPgbZQImN1yIiJs9Kn8Dm22Pt9c++x5YW3DKoOxEnMa/ByRMTnqc7cjPnonsVT76M7Q
ej7hzyEFGq8WFM4PrjVv0at2HM76tH7q5RgmTnsdkKsjfULW/mC8iE/NOa0ckt6J62B+8C591u98
RJwiMfqG72E+Li+cEIfPhZ8xgduxDsYMbEwRxjsEHu7sYfrDerefvc/BZ4bHWvOqnMiNsGknOmTl
es2ZsZTT5PuS343ztn3Kzgx52Xm8Y7umvuhgTz3QrpTO8j7iCGUK5EjvhDWiIj1anrnjwAfljcDa
q93Cnxhu9K11Bv10Kn2cYNpj+NJsKnemXmVHDGPPof8JvsvTthPqcn+614+DDfTISc587qn2JAZJ
CEwbVmMv0JPCT+NreetGR/uS3rQzodlusrFOxQsKwF13QOJmXVEQjYbXA4eD13JhOkgdhp32afIV
hudmB0nJFQ7SA13TLTNU3nl7MV3typxi/EbZWL+H++FQbhefZhbjhJ/7EIkcyU82gL/u03vtUGzG
6wY3jPRCbA9H6yS48tPAkXnPMRs8U1vkB1S/8UQXsSc+zx/zR3VpHtNrfuqOBaOg8Yusn0fjQTpj
KFp2wR5z8Mm8F73ETd4+E1e4TgesYRvFX//TJ2RJdgx94ln+yC4QVpLKHjMfmXOHDu9VzHykHilT
KBR+9qsZ3XGmEZ/RYmAsZF681/cpyZ8W5d0d64V7DPAnppnstfKTJdnZhnG6BA31iFR3Zy0uDnkZ
9pLxLWL9N8P7VJ/5FZfONR67RwvFwZ6cbPRuxWN5tV74EJ/katt9kgybG+oiHZhY6fKakkJyuX0r
u+HvYd8apX9c/LmvxYGFbohaAfUnc20o3K5Ja4nqdu1PNcqU+k05JvesQihCqWs5+XZxq0T93Lxd
C+fRtGmEo3Ncq1C3z2OK2b6P6M2OhvRA7CxmwhDMQzDi0UCWLnWtsZNgswHfOrTCO6SoSFqGDS0V
j8St2J/FMtybHNXrx4+F0ZeMtPRFMTzL1OS3TRayAF4vWLrooqDvQvCJ+2Yt5d2ute0ao6mMLgL9
at8ma1VfytY6PKKHf1xNOxESeDQyXGZtuSvIfpRjkwqm+RSaTe4toUKFpCiuf8Ab4PaQGa3gjVmp
L41KbTDWqTjcWBzTGA37KJJaclxhxHTYLxZgl0nEjLqaYDaX07ROylHUpdndDM5xc/ucVLXoCIiJ
aDhaSjRWhxSRFDR0BorCgFsLZ2q0frNSdWKBz6SEJKRr5cs0GAaIuDl3NGvtpRhre+R2tZ90Shox
RpD8VtK91Xhvdd3bNUTqNOvIbz7k8LS3iUL5+3aBVgBgVkN1/Oe+Suhjv4nCTVjMAyUVtP57bHvg
i9eL283bhVhRuMI8abBQoA56u6gEAdLv7aoeAF/scxyOa5n2T61WXjCnrfJcPgzydR+gCNgRg8zT
aa0Mz//7mtaH1D7X+24Xf928Pe/2spRQaVT9xfwumeAl9fY7Fdtv6JAOvVUGgLTnUBU5z3QSxnvk
nHurOWVdxfdCE9fsZ0ts9rWkTNukXE45YiBQ2y6WbUYilap4tXZtppbO3u1aalqHpYjIblymSynq
heQFNVVGiBrGcJAUOB11Q1CKAIZskat6TxwkOlJTfyZCoAfStN66PQDJ2HDjkJr9v9x5e92f27er
w+RZhVEdkAJRbmXAR69WYohoqB+3mhbRG7tdv919uyjoVQI14uLn5s+jdRtQcYVfdHvaz/1/3kXp
m2Zxfh7Sx+Le7GE2kaylOIMYSwhURe0utuiCrnadlCoDKDbE4WxejsGg5GgU1EH2LGl6KzOMjaWl
El/5z8du18KKZ5kLDBz79gJFr1vRuz10u6hlgR9NbbPSLqtBdm9Pur2I6jUQC+nWRlzfczIgPTt/
3urn3j+3by+4vfT2pggwOQ3frv68359n3u78efnPa/68/d9PnzSYqE0zPPz1ktsfHA0wTaCiSuyR
fMu/3vrvT/Yvt//jJ/v50/Ddsq1sJXSe1+12+9P/8un/5dv9uXp7ZfCzjf/lL/25envCny9o9awz
9Yyq7c9n/uuD/zxw+8tGG//zx/uXv/yzPf76MrdX/x+f4OdPLO9Lpz7Rpntr1zPJT0jwLSn4r/v+
uvmfnkIPgLrWX28j3ZpWP0+/Xft5zu1ty1pnBfbznJ+H/9N9f/+Z21v89bZ/nmMoy7Wj37bp1+9n
3hqwYTJjyWyT/S3cuF/Pt7dH/7pJOA3NRcbn4s8TzVsX9fb0P1dvz1+jlnEr9dv/9Ba3Z9wuft7m
z1/5+TT/4+v++mD/49vcnvfzl27v93PftHbBboKa/689+n9pjxD+EHjyP2uPHlZN0P9yPpoyi4uP
f1Mh/XnpP1RIhvlfUDSICNBRlf97qrLyX6SimboKTto0yQUmQOUfIiRF+y9iXMgFYyJCXBzP+hEh
oU9STZLrNO2fqqa/REf/VxGS8ncImWoZ5OBxluZNdUWCefDvIqQ+ltOiSeIS5E4XbiWsKuQG9Y+5
CjDLmF6acWDl1tY4LaZhcCNV0o7JfBiWPLB7cpe2ZyO3ytWulp+M+j4wkCJai7VgMZX2ShlOrkrM
rRdQVWgqyAyi9StJMsMWlpSKC6AkFLHgbrFP1/aoT6Ubnsw8Sx6sVPTEplCeZtrAbj4pwkbCEu5O
egcnIlW2nRiWwMJNgtMabKVqg7e1lQjKEA1cThrOQV8uM2tTgec3ilA74Ae3dVafqSxJnsQHtZsu
Kj2rqYod7gvafAh1GyYxCJxCsssqMjVmQt+DLsQdM+qnVgV30FbZgyGxQMwHRfexBBJAMZRuHUvV
QaTaBRjI3OUQdbcAJZ7AzUS0EJPmKGjbfjJjeJ0yUUDW2FICmiY6LrTik8TaCFmsngLcenbA/rJn
UvDVpJBgi7Kb3aGUwcqmPRZqTsg2mUxYhuL2NSvjIyKJ6LnLCj9JAPZDV1K2cJB3MnsV0FFD2mej
8tm0MSvzti52UrgzYEw8WjX61xL8DyBoFRlrlB+JSfD7QA73kjqETuDl2A0+0MnCRqNpqSGOFjD7
JcF4VcSk8JcM6oMuZiY2MztEiulaen6F7gpbSmjVMwE0+a61aAGnUUC/MKS1rfUCnqk520dpF59Q
9k8gj6onIhG6jdLPtbugXTtmwDqo7OBPHYJjAKPHHinHmDhgN02hknpQSi9EcNRHsTGep9LoHEWj
xD0HonElcNAlBZOZQd3PO73UR8ciu8mbRwC2ekeVFADIcwCOviM0ZCc34RXLqbKp4eOadRV5dV5c
xEAPDkyYYmeSQVDNkb5AyVwoKXfafWMo6ZUN6gr45/CaAGpYPeKtJXZYLyLK/kNCkhtIAjtNS0jA
WG1pL3xJfF1bhpN6UbGbYP54q3Kp+pgdJTlmwVDcCwNNWhVnt9PIJDhEseaPyaz5gIApchrZ2UAO
T8+gghcd0gqEn32XR4aAdeNRD8WKqID8ahaQoPvuASI0XQ/OB2YURodKop6B+Hdd7Wk+80zjPqha
v5LzENFN6KP0bo7xNFFWh8pJ71/aJRm4vw5xJYCQDk6EBt6GaKb7uhwI7bNgwS5fiVAueyMWW3ag
/EEHKihn8XyP5+Ur78kqkw2RjkhPawNjCN3nmiV7kuuxLcVkp9Vonk1VhiNYFaMvSKJ0kAOAs+/G
bD3WcUN4QeDmSa1t+aGisTfdOTGPiOtxZUutQEutRYrQpE+wRBzIQBZkheJ8E92ZLBEmecrOEK+x
DuuHUp9oGismNdgQwpeayKywTMuzhHYg6p0UEa1kZj1V/RbxSuS1k9ycWVk7VldvLGxIj438XOCT
zU2TmrMoxacwNDD/WlR2JcG4MPt6ZAgyLuPY/45apbKNAr18XOYgFvJZP4o0h3FhKJ7V98AwRFXf
JnVTOGZaEsuk13B5YuNYdlZA9wiw6Exeg43XX7jDwHTNq3rcJ7Ee4eGigzICjfSEpKYKVlkx20d+
l4iKwR6a0lKP+q9WT6HOhPJWCLPUR4Fd2J3afBv9nHnTmEqY+4WI9GUCjNx5SM3D2AgwHQN5A52r
A5MNb7DQpdgm4BcrVyhcFrKcvWWKBi9SzN+qFTzjgEOBIRGDB2tA3ZYvMyva02zCIkzqIOBzT2c2
LZ6rOb/WxXcOBeep6SXowKqbqJbmY0XsQXTQGUxZu8ME78Jk2DXABTxSnuE6ayKOqCGjksVJIDJp
mhrzd1AVCFNr4AcNxJhN19YvOEhSJx4aGrI8xyrg+aQolEwD9GGtTk+FIZKrMHUG67ngSCWBbEWx
+LWY9b4vVw5kMf7KpTAHsdnt+iYBRT5jdCuzzCONBo5iJm0lmFd2r5DiGNNcCyQ6AdBMNvIcc1BG
4nM1T60DomSwSQBYPc1yveGj+5MV7WozNY6qKkxECUQCvOrd1OjivjdKTg8LA4fSaNh/AY4wzE+q
s6j57LXCixqHT3M7xZ6GKWlHnDKZNOOnBgsBLIgJ4Ulv852y1G9yuHyaURbcN81On9Th2s5YLFLt
HvFzfAljSXKtbqCxD9jcnUu+RKvG902EdXaaOTSbXAndfhG8IlXvlABYx1AY1kZKYXc1Cl4QMLz7
TELqbqnw3ZYsJ0hNvDMHbTl3RkLgUFUgWCmSz2UBHz9KGs0g1RMY6balSKPDqOc9cNbilKsqvIyc
pW2Iud8jBVaGkEeys1YkmjdHc0dnt8bkq86+tfqGFwWvdKdHvtzFEAeKuPCSsfjAE+zgtk52y5LS
qtWXFZFB1HrEDpbVMgOs0Vq7srroehI+TUQqk6TpLVG4+O2ifs2GEd0tCe3UTKE5IXW/59wEzNFi
tclfJWOsrjminbJeflGbCr2lY5/J55jOlAbzDWCIAJl5LUIKwl7qmzdTT2u/zkJA1BVU+QA6GPlA
dI4tY8kfJLnbpQFym5jxe1NrgXwJ+AIKQdH3ZG15SSHEr3O6S6Y28E1ZTj0ZCBEY5ynYa0S1veBJ
fDDj6b4tpOh1ADsAWxEcatJrj2YgPDEsoXWNuhdDCr8idWgdPcWqa8Q99G9mMLABStFH9lzC9uiz
BzUeS/C2BPDVImMebAZ0UFEbvE76/A7wvztJcaG6FibYUFbJEgxNqo1jcMC5dDLrWDxE0YiQW++M
Dy0yX4Mq+IhwXu5ENVcfEfRRgQ0zA3P6oj4ORvMyqJDxOgmziGnW4VWDHYh6NMr9Zc4kr4sF1amM
Kd332nSFbzTcYQUpgEYJla+Hfggg5xvixGhrepM8pAFZaIMpSbugV7Rzgj/J0dRS36BgiHyyL3cV
2TSodRKGxuw4yvN3ZIpHIzIqLM4RPRVR2ix1FW7HiMYKUJNg28xSsUcBz5Hfd0e9uKY5ZDBYGHuL
Ctaj1bETQ58bfk10FCq9vsZmSwMhgIZVzWSFlOUDm0rEAxlXMFoUzG7Bkh+VrAkPZp18xKEBZaE2
MUDS4CgbqXa1KaaLn1zWedaQLyvHR98aEQHlVl4/ce7d6E2Y7oyanlUvate+ai/yuAvKxnw3AxWq
v7RYD4vRKl5ULqhqmK4yVlO8yRZsMnHwLXPyJyEAZVNVKHTp1h0HPjue5DIUbMHIaXwWCK7aUXOx
bOt+XogXM2KW1L6oo9Z8Kb31FshV/CqiqaYuVXGCg0ZGFPy4USJENGH5PJkk7BZhhe0Y5rfX5gn9
OGIX3oJLoRBqZIzTN+QZSAbR8ja3yoNgaJ8tsv9roQy7GQYY4xEjCELGLa6/oz6a8Vlit7SJWum2
+viqjRItb41ZKV2tyiMmofkOOn5HSiT62RzUA0RkRHvCbyXoIwL3ih4Wf0LjRZ9G8O06REojVTez
QEs3Q6cKPyaILwSq5GEsPJu9umceF9Ecq8RzGQgR5fP0qzKB4LSjBEs+mF5qpDx1RWCMNS/WW4pR
Kaj5+IlhiD4eNxs09nNgmp1jiPLvEVAdkiGTFgOY/D1u5GLDMuFLgSCVwiQ7FHi8MBUiipHl+PlW
2mfpgZisRPWlra+5vXBUm34fqWSblDnPZYb+UI1C6y5lioZpWybZcmjF6LkQSyhbw/RlamjAyKwh
z7rudHs0iS4SEd0w8Rj2fRiOfy4Yn5FVVPdCh0CrzJZkH8U702CPkxP9VEoDKTBxczfJfegF1QIJ
YRUr3y5uiuV4GN+kEiakGmP6wjFjcWzAXJ8bb9DLcZ+G9AmzAUgQTX+MuXO4uKLRQWVoIqPeB/D7
yGepFLuukhdpXtJN39UnoTXiraRNhRMh2cIHSRUX0N0hNHpUGpGKWFGrdeK5+nkvm5AyR+aWpIqj
WsZj89nVE0K5PsE3mS0xEJ3usSZ+zG1NAqeVhUK7TLEzn42BPkJ0D2WRyI2wN3dMTyAfXcsBvnX0
qadDeuy+osEKWT8k51zrNaeLAWcFUnsopyzcBYKmIm3Yz0W8Qp0wg4eVGt1JRF9vijTxF81MzsQn
QrJDhxvmiYF+17DuhiV7LqO105wS05OO2VaCNjf0FhPkKE2u4HS2lVZ/w0QRH4QEot2IWwGYIBIw
4nZnN14GlAUCjYkFn10amq+FTDOw7EZ1a5GrMnJIEj8S7dGqY+hQuoclsSxCV8y3ZCp9EA6Rj1T9
tc+MNzXRt6RxIfyLPiPNAo2Uqy8C/jtA3HWHDCaopcGRE05aQ0CgGMltXWptFpRI4oiPETKMAkA4
2JvryBaJs22Jw46FySEtEhpapyxGlZcTWwadUNXEeTuyKm6iYfCLCXJsL+Cens1gH3DOsgHsMt1l
DYiKL9H9vq6IWdCFTTiJZ1WfjH1APzkfVYIB6o8hwbTbx9pVaMeEP1uJ4DDz9BBHz+lofuiTcuHY
vQBGegkgTe4thKvSJJ6I+e1hc59vb1Quk+TXVerX6P1gZHHiqBQaDSI9IGN5kcNcPgQlx3HUmCwL
hy4AnYrEQVt3vz7NR1ZBlA/WHITAsuRd0Igcpfm8BT7mw2jW98DWyDBIhfMwTk6nFTQjZ0g6Rg5H
LZT5Tu2AsE/K5MGNLbN1QUs+MPDcYyxljpMzicwDOSYgg+WIp4wL/PT8HKtpA3QcEtu5Ai6/q1pF
2PdrwFCjhcFO6L5wZ9ATtlbr15qrgN0VX+dsAhhDzztDUMG/wIbMBdqQWmk+srLCUw84DFz6ou2t
qFe2AMUPFVZ/h4guxLmSALJuHdOsfnxQl/wt07uz3Md09MdxdjEnI0trzEepLnO/sIxxA0ayQ1EZ
/mI21DCvD2NbjbQtSc9P4xQorjUIWPWdROqvEpxBL+3Q50F8h6CVnUQ8sR6IrQSVcfss6nNkC3p0
h33oKzdRYMCAUDeCuBVE5spySnd2zFDKGWpa7dN+2qrw7NBpBU/GSNpUL83fY/HW1lP+IANfX6zn
nNypjbxKtQf0CWmvpCBW12C/6JxjsLZl3RjdSSh3fdaCxp+kFWv6KdWoVCKmTItsbDvZvCSh9N5L
bgukG2GX+NZRA9yXJuqqeTHsrgctUI72ErQhIVKA8hTpw6IiAZesQ3g2a14I52xFnk9OCC8RW/7d
qZ8t612mUmbSG+vz1deH/N4MD3pLF8taoRI1URMlTmo7mkPVDbtVVKOM547kHJIAEhlTLeKpGN6h
zFTfoSsbemIGMntoq32perDpkLUEJtgJ6Wuc8HRlsN2AQRPNFMr6IRBCgzRPc/BKRarPI89KtPJJ
rDpSTVAh1Lm2uBTaNUIxSFXMsJV7ghpGZ6PNZeo0Y4q3R+7dADKPnZbgs0FQtrbFCrhmt/YbyOzV
kl3SAmL0VH7XrHURbIZ+bAymA7f9XD1FBligibTvqHm2BLVBHJldWgtyXwsWNFoFAVpGS3JJt3jN
n3D8vKklpZBFPnFcb5K52uOc+a46dgcZwqNKA9HRmvEuElAm50HqTvKMC3xGkV0VH0RUOnWtP9Ri
AkU6QyoYKMgOVZGQLXUlXCPiVDjLWQooEM4lyAIF29A11L3EFhka54WSOYuy2CXrj1j9MpPoi7qh
FSUPE2nQXop2tpua11RP30Z99anu1IZfTqqrjWr0W8JG7qOQL9wM2UdJkNswoVfC8L96KoErCTuj
C/xQLL7Mpt5N5YTkvNP2AXxuMUEzrjJTtnMRefjQiTvy/6Dc92iBE+FSwTqg2nMGd/IYD9WDGVXx
OsJvEuY3TI6uHCNdCLMrHr51Gc18K+kv4TCdSp2NQ4miSaorBaY9WUmfcYAKYoX7V2mCew+Wg8ow
HxLsFAB6keocqSWlVUVVLk2no1+ZGHEHNWLW+rJYza9lVL+TpX3KVR0NwOQl5oiwQ/etYvoVk7wA
ZH2+E2LlU5jqh2XMnSGJvwZRuhrLCOh/2IHVeRuyNXqxpH4E7A4tc/YxCai9rHH6kkjTCeSOw4ff
gYXKSZUpm7JM2FmxXtoAMZ4UHbskHoUwJlezRTxadW9lrT2OrALGMtkAp95lEE/bQXWQBNhLJGxJ
43Ajo6TqqvnE3JMlCJKTnbsiUksQlS8zslyqo2RjGFgb+w5kkF7yGYP2arAKEYeah0yhhireurNZ
fVIGvkQ7Nf8qa8UGW3unNCMnVhE0+kLmk5Op813Z1Z+drB4Cbd6VI7rBZCqeaYximZCQ2abMyzqR
umeZfc/qjhRK9vBsXd2YqNFU0J/mVxOMb+pAsgm0lNzGoI6KqDjXmBEE5ZKpHr2k54LvXqYIstmn
QhPHWOwGNRI9MGoQRgjd0IDyhyAJOoU6LoYvJGmwXHQD9eqkotHC7g9BoWduHWkCGu4VW5uoz6lC
lhoBoRr1D2xpBLwDU6DvTTF0+l2pKcuo1HpqBHW2oQq8RWaOEjtQyHhLRCR4VFvgWPxuC9BHGmL/
mqo2CAdP7gjJVuAM3NXlNxAMlHOVFyv4aIreFHy9v9YLmEwR69N/s3cey40rbZq+l9mjAz6BxWzo
KYmkDGU3CKmkgneZ8FffT+r80T3dERMzs584EXVKXkWCyO97LRgH0l7SEfHr8oz0j4Sa059AYdKx
C5NThAuTrbzYFUuE6yJNLyVxGLzYTB4TgopTg1svkUU+sfrjXg7kQVvJgKAzmr7iPPmg22olU0qG
k5Ty9AhQhRZC5OryhmSqniIuRpiD27TDfjBRIrZRvMlKIqYNCSzlNrzqjN4mTYngvCXkxAsUO6ZM
evxP1I6vVFTPdwYvK7tog01atmCy9MgogUTetahqmcqewbPECVtln0R7I3kyWx20RvYNl76WAlLK
Jjza9VKPvCDkz2SgLzYCPccjjrgUN2UaMAPhc+oH7znGOtGOZ9+zPqviT6sDSYIEhkASOmNHVKuq
2bLWi/DGY0YJ266IzYLbtdxZ/SBXBFgxY1jgko67TXCe02+cOTtl4+LIqDU1QrdDSQT4SSIdm3ps
bGkJSlbSaw5ykP3Zuyz9H7NB6jQuNWpE7s+ul1g72yBVdByG62yb4cowHpcGL4wSQBKmQE2cZEjC
q1ATOyT00TdFliAFtpyL7sGeejwnXa42RJsQQx9VLzMonIzjaxMWHlqu9DXvtHV1dC8DN63Qau19
6of3ZuteySGiRjcgSc+XiJDTmMDhbvAeG5XJ45y4rC358IWG59r5uEdcFXPficFVa5tMHqWeggLh
aN+FAnVwQbA1y+SxmyvaEECA0DpyQlB8sezkwqszCEkeUTROrkjcDe9Jndp5FtPaHLdcKZF5J0Nq
1uPOPuRdxYwSBH+rLCQkmXsVeRjVdmgxd7Y1cvTsFQdjc+8iPrUkl2FXxdu+SNXWLLttQohPGpov
DLhUPjYC1wyYCBNI8aevDZs0yuc4F+0xD1nCaPZwLma8fCiv9LmuyWMfdOpp0T6XkVA7x4to2CGU
FyUAHsgy+mx6inpHiybJwQkHUCkkFQXfNh/Yt9sBNSHb+dj/ZGq+mZzye+xwcdsoTBfDf3f96rLE
MUW4zb4dHJrRhuWtUjnJT2H1NAl+KfMhEDV3HlB96Y3Mwx+2GJ+CCggjtEZz23gACtSUrg06iHZs
FS1JymUz+QR7jjzUMWHAcjYRRKU7yiMLbFLqYKHc2uSGgal1tgg5xh/xFAHppBM3bpGxwJl2d1OO
0YMRiSflRBfGAqD/JdwCY6KhzxwqQonSIeuMXTODDMsBFOAhHmdJ0UoowNLJwsbQgQ3Fjf+W87c3
y5MwaXmzGmg/J20eCaq1iC7yYndfztm5KeWHHDuu2OLdY9z1p+kuTXBP0/jaGM0MGCaIjXEQ6uvd
wFm2jDOnrnz1J5jDJPeZucz2R+v+wqRkSwHucva52T/Y0/gKu7gtlbORtrgxwv7vwkMyeO5PMBET
ZTZ8l5HWcq691Pl0IkVHZPmNoWGKccrNCHstu1mLcLyzTexbMuq25eA/SOxvi8LJG+e4ZmJK29SH
EthLavXClOfu0j4495M4GX62iSkxDAmOL65D3701XnSjv5f08lNV43gB4+vwQxGXCGPBsjXdWJyt
qTvuo7S6jctLK6q30Cb40fQf8axuumjvL8ObbYs7nklcsxt7rvZeRjga7g435e7j0IJjEUxBtP3E
ZCJrb1twk5Kd3k/MBdPqwqrTzCen4VaZlshq5+WaquptAujoHFoExXBX+ojFRlTq7pVHbcOr9Jia
ckvEOCx5ePHG/qKfr94A0C2zCz/ybOZr6gAeyC34GBtQrSVDIu737NrTiALdxbYUHSICy5wZU51d
4JKSJScjpa3rxtFtinP74Bf9K1mqPNyKE8B+tH0qLch6zvzlnl69raRPADr7PfMctaqz9kGFD5Xl
n9s5Ocpg3vkJmjTGYiSK3kuKIcX38Hr31amVvUNSknGdKkI2w/Ehy0CqDIGalozjbF8U2ctkTN+w
ipjuiPOhJPLe6ZHoBhRDNMVwmDp56xbwBspwaTbCrNYM7qUlBj3rk++6gHBNWnqFpvQF7BkNN8lx
+FRxH5DTcvHPEV1IhrotqG/dVBOg9ZAdzDAmv9smy3Vh0N+M3B7d/j4mxqfjGjGs+ZS6Fh7E5Ei2
x9XOGLwNZ7d08z5XzSGKjJ2XSzLZYF0aIjKbCVbJ2kQBgQqF1z9FgMBk6q+47e4J94G3wRxGDfu2
TKsnfeFTEP9ZUz6fc6bVw5ncujUZpZSqibeCykRphOci97aqC54h2t/GvKbdBSfCRMMpBYKv1oiJ
zJz/EkiMd6RUDzMv+ZWFvm5VDyN6eavCfxndtYN7tE1JvhRNUW50tUEfGuaXurTPEzF+RFh+Ql+/
qyk4WFkHN26XezH+qVzcOtCeLuFDksHF4I4adMbXYqnvvnSfqcx5Vgm4O2DEd9X51zn30enbWKHa
F3jMj4VZsY8+TC+iSEv9zdvkuaryXe4RFWVWx7Fc1vkM0apju6vsYg57o26vftJvIKmodSu+bBMe
2Heeqjjdpl7/BxjmgLB67vNPaZiPslDvJa96g9KtPsne7GZ8HzuDXF+X/IdcHMiQv1+gYJ0a7ju2
5a7NOYBwZJALQ+tjtuGMOQZ+/Gw7FqmgxO4HwTe/66olNy1RKB/LZxMmzef8bK3yPpuu8Es/0Ryc
29g+qyL/IKl0FYvsUCSk6y/TOfDRnBjVaXHcW+k0P6mukMqHW8/o3xxeVL4PAzWTU5zCmebmQ6HS
96q0yWLFVZ2x4PbcTHiBvXqGR4QyvWyAjY1oV0nanBMRHpwBMsXsxouzNJfRRtW7OGejtICfOS+D
mKi3nAzn8Qq49CQ5U1YLjEhtFat4XrZdzaXN3ZPootVM5nJUkpuFlzl6rLyRpvt1jFZt7fc0Tdd6
+5K0Vt6Yi7jQpIK1wkP8ElZzQglZcIjs8j6K762IcPomIGMZ/EpXpAKVKIT6UQVohWA5Kp0Z9QQp
8RI7Tnxxh+IQdtXVIhNocLCB155DOnm77UwaoDvK78QTEZ9Hb3YQJ4Dwx/abR6XKvpyAgMT8JHyN
xtCWgv2acHb3lM32fWi0X86U0CbR7Ak5vYtgUdWCGjhXHxQOPdblNUwSFPRCvM7BRxQSAuxNf2qj
gUmx7HOn8scIGer0PFrYKPvdINXdqNRb4s7votcZx+FLon2bFU5ZV3V/Zjs9uaDg0CL7xtSJdjbj
lCPr49TZ2G8pIxaihBqD2UAXkyKUGCkHTjFbT8SHZsmyj3JmJO4YW9/haRrx+ooJnxiaGwx9VrVr
GbPIVHiyjBkXsrCeYbdOIbZU1AE37DiH1C1e3IGXPW29fPeF9vKJFkN1qCzJ5Qfw5Ln3zLw/Mx+P
rGAbhjPpFxe/La91IUk/eJjIO1OjfPKpTQgZI2AHgMuTda1T8TKd0p4AUBMr4FvuX/1zqct6MLEC
Jy3VIha4sLSR6ugfWLrWkyi9lD5ZKpTi/pE+H5SSXClJ+myX9q4b8OOupbWcPIsWOUTH7CEJUf5e
cEsrllrrT5rK9rUXWA6S9IeMYPyEpX+t7eahT3YiWWMMKGoKk5CUuP2yycvwy1a6QMDxsHQsnOTE
77HAIYTNQIYnBY24vCC+3me0aTaGwo1M8ocLKGLQ5gwr33QIoQGYya484VmoV4TYbMaJ/CoxXMII
b6TpHqNRXWZDnMjFP8Y0TWSLc3Tfhh4Qe74OS0oFI2EZQX9x0/dYQ5lj/ZONwRdo69Gv4EDxmfqx
+GrDZyiaQxwVP5EbnCjGJODEb4+BqT6XyH+MSgw5fXIMKhCcHqe5BZVjKKopFm6RTZnvgfDWJP1+
VLBpGw+GvCh05tTIQ5n37pYGWGrhK2FsBLTqOqM0jXsQ7qExqUiGBgGYSvtd3zJjNb35ZUu1Vkkr
r6EuftA56zAzW9I3DiHx9hGqiZNHWHnHPHFTGatfTeP/l3/+H+Sflm2axMX97+Wf+59axul/0X3+
62v+pfsMzH8LXNOC9DJt7pOug4RTo3qkzwXev/lm6BJhSeGOL6yAD/2H8PM/hZ6mloe6fuh5gdBS
0P+nsDl8Dug4/0mlO37/z//hofMMff7zCMNzXdvzvf+q8wxtwJ+oDgryOpofZkNyFfAyL+3f0PNv
JsPuVn2YP4My3Jl0r8+6hD1Ihv6mWKzTjCdMJKwRcUArWalhhULXuAe2GR9GI8MOg6c6kqG9shS1
75CmWBqMczAqndJP+GJDR7xeujYOrfELtg3TN8LbzBnSXZFQwVZnLq2klM0jshxWli6gn3QVvUxw
F+ty+qKkpn7UhfWLmpOtwxpR2m8j8FvnId1TWYYtpfbuGwPtX59rO6+jTkYJ7yENIkf4yoEm2Azh
D2qyYigNFiT7mzB7QJkFk3N+SMwU3iS3z2wfH8CQFd+Q2FbqvAi7MD9Buu4jhHorpaqbMiSJdYFI
zjO62Jo6IAkatVfui7VgEw/mcSQ41mM6ZRzZZEnyNFDaRApPwpoPASjT4E9YmhskK8nWHCKa4dj8
V0NLLp6XeY9Z3vLrNs99R27Dkt/W1bKQtDOQ3wvWtpQz7R0NObhUlJCuF/fjhni+B8Off9yC2IvY
x0XJqlfCcpBimoKIQ9uzExbNeIQ0hZte2XOBE44SlqXFMYM1lMfq3qyXF7DMTLf9EupD3oUV18MW
pJpSa7Oj/YYatl4Sd8AZT3E3xaRzh46Vet1vKnjOMjf+2kPE6HxTmxQk2kSdLt6f0I4ORVW9VjF2
dEJW4t77k3OCrI2uuVDiuYkWeS/67jUq3bsGLjIl9QyfNiBCFihJtLxPgkL/sBgzDskyeBw7993o
zbVLcpvj3oEJfjc0yqJteaX27262F9rlRXDwlUPXT2iz6brMyaOubEK8Ncu9Mac/XTHvApG4XAr5
o+0039EQ7l1CyYe2REs7L4e6Lm+6Cgv4BO9L+aatD3G86oEVbroCICQYdMwNbBk2tycvor7BnP84
HsAki/2UmOHWYTy0CDem3ZRHvUD4uhNWd1KNSxwQC9UqGotTEwA8E4hKJFbl2TuFPoYcpPkR/rjc
pSpKTr2ZHd0chhBGKujQGnFjKbH23nYMNbddOl2ngRYRg9geR9HWQj9AdPTC6G3p6JMMZtTPJL4U
Lad6kBnubWBPpwFOY50aKA4yKKpF0AnpxKyktFkx9Sc2vVg9yxJPZhuRt6z6PtyaPZfvHKmrCjgE
k6SdN1U/fljrOYoraLyWE43JTiR+fSKM76My4vBIKdNzNjksaHDu0qGEYVyWu8xI7+qaa3eiUWaP
dvsd0r0En5J3VefOOxUhczPGed257qXO6d8VIywhlALLXWogKk+SXS/UwxCk5sH6NhBDHrs89jaW
PZFQl2KbqklyCdl7bqtO/6MbdsEqG3fWPAwwyO0hphblYKBjBzkHH7EsY2P2KljbyRiv3RwamnDf
5UoPBpdR8gUkjAYPagJCNb+QAcYyRrKOFF7zICzie5qJuKuMWik6mEjaqKN254u33Aits9fQVk9d
F6nv5Ll58R/V5cM+qu2XUaY+TCEPbNKTBtLGvbviVRHqtGhSgujH3ZVAnnMJLNoPqKC6OEBjYzfv
RS+8nWu4oM3ULMnaXi/THwja9Ar4u0Eng214HMhJsEhgd3Evbr3A0m3g4m4kFW7lU0REWROSTyO/
NcTt0DblrlyorWOvaC1/2DZDeMq6QfDVBP5FuiZqNN01ZW20UuT+C3phsSm50QwAtitl57upS+Rj
HVvHmE7UrdmQJxSOPqkkvrhFgg5k3CTtxScBS8XVMy2K0Y4Y972D+v+2nkE2kvSDA7SE04oeU8Qd
tiWmB5N+lmRxQuoUJnk3ukqsMF6RurRU5UtX0WJkTqdscseLFXCgBGH0p8wMfr7MN6SRoc5IvowM
umxQlHr4niTUyrKebZW9lBLYQFUpVnB3gl8Eog+ROGxL1p2Ay8D2B5ZhcvtCx7MOXjrMm2RAZ628
gNyJub8Npphm+ijq6BsBRUuTdwMNH2klwU0ym+4uHNoemCEoSQ6Z3hPR12dLxC8DWkfkNNjAJY1D
TUakhIe9a9PZxqO3EBUkY/Nihe1jMqb9Gq3n+ObaajlTp/c41B6mzY5f1UqIPnJQcWysQEKeqHR5
rg1kXG053U55QMvz1Jb7BiN0nS2QDukwvSWNdeJAIy1NOunN3NxX9VJsqdHBoN5G6tYn21rhYIBk
0llDQ6UuJIrYUZVzJ0VjXEX1uci8T2je9Agnv+2dTr57IzXYSWWZG2fm+avm8a6PVXKhhPdsxw3L
rUflhfLqL84a/3URGqO4Ft0w3VL6U20rO3waKgZgO5Cv+VL8GRyCpqmSFhuupcMSLDsffaW94KoI
S8QkpvhWNTur6/tvWWKHK6DU8xhiJh1v/G4Z9okTUgVOIC2ztMvGNBPc1aOlMIZH2AmKkorwAh86
bJxwyvaA/+QrchgXxNSeKbw4JWUbkiTo2kwi89nUJRqUTBpXkxc06dHdO/qvfOe2ZrWXcGgbM5gd
HtiYziA8apuQPD+EDAmFvjne4r6hxtlrqnBTQijcgFrB4pFXllF/OMlx79fGPuKqOsqFM3DAE3LG
MXhoB3lsQZobqqXpYQL4ntKI6eT9t2otr5t3Myz6s63/mM32MyCY3iJDsambzWDnxBHwom1KBHq+
K5M1PmQS/yLFWhM0VD7WyOfr0J7WS1OiwLOyjxyhIN2atT6XCio/gx6uLgTGdfJEEtUNihQt3C1J
Syb4SiWvsXzpoeq6jznsamhaEB0p2mss7PAx627DxEHdLEW5r2sGCTuxyGbIF7Ue56I7NH6cX9xy
P/uCFscqZpCb0M9HjCKmScPFkA0obyfjxi7rk+WSlCYFaGNei88kJmjSSvRznBfNbUugAWbuKCZj
2LXp+LRx/m6F2VjQnsUP41CIrbd1N2YeRKtc8mAsmcWhudivoDvDtnO8buMYBlGVHS8V195ICUTZ
EbCLIp6Uz3b4a4O6WeIwqCp5c8vJ2vslOSLNsDBj1Xgbooi4p9TDVMxcGQEAMGfbePN3vd3ITV6p
P1ngxIiN4L3gpndjOR9SdsO298ZTMZ4Dy59vaX8NHvQlQ2mD9zANj2NL01u75GQ9+J0N56k10hFl
0VxsRImmiJxsFO/zUDz2Dh6phOkWriM+TYJR356gthu/YFkVBn3adUoupNg1c1Xdyyrb5IF6QJ+n
7qGE6osOg12sngyixblCYVxzmrrhTBo6xSycYG4ipoNVOMBgIQF4ddGFW0tIuDF+t73vI/hQPbFp
UjRflAvmt5NPO/OY8mmeY+O+SPJtU9n2JfQ/SpQbm6ixiwOyKIR/bLzUEd7NbMCeXoU7vRRnej3O
2ZMDvTAbM4f00C8WnGvlbpuGo4C6qBsLv0GtV+6B3ZtmkLWll/GFrTzGFDDoNd3TC3tYHSdGF4M9
vqJwJ6+GT79WR0Mv+v0cnSCofrCUEDv60lrhl0DXhUB939v2EXXZVwRukIAfeOl7CJowgyosA+vG
iww9UmI/h9Q7GnG3n8AhUi88MZteDI1PgFOgSbzgssH2b25igWOtA9FwGCJ6lCMBsKGc1Y6s/X0H
AtKChBiLBKNGLQRC4oGUGBoyMTV4YoKiWKApLqiKo+GVQIgvD7wliLu7STVPfCKM9JDsGpCZAISG
k7bDaPczaOimmNVrpGA+emToCQ0HeTvu7Y5cGYRYRGv11qnZoEV80Z9kN/lz4IWHacZsnY2PrUsU
h4aRKvCkGlxJaYAp1VBTCuZk6Rg6MCiyzYnGFH97sCkEYPjC6F7ToNUAejWAYjUFQpTF3QWyeerq
+HWUD3FIhxDYF/yCR9GcASK2gIy1IGS+e680YKZ/YAuCZoGkTSBqEx/3NMSWgbW1YG7657JQr3JL
nUYwOQhkauvdJ82JgvSRdqLhu0ADeeYvpAe2Z4DxlaMv19SH6xfIyYdZRfG+8ef0VqTpsa5pnkvi
aj03JGiAH7J6HGNnQiihocUFjNEDa1zAHEsNPhKTkP6CkaCShJFuu8p6n0ArR1DLqQfiaz/pTn4m
DghcU2iAE0pvN4N4GiCfS/DhgoPCj8MQlwjq00d6Az+UO50NpusU/DQBR3XBUxtVfzmzeT/YNjQ1
Awuwa6ABWBsktgKR9TU0a4DRijg/+WC2iO6O5fBUaiSXEYeBfhtoiHcE620ssSVJ+eqBASeXRgPC
C8iwoSFiQ4PFBPGwkRXr2ABGzjSgnGpo2cu6XSTvDRBnFXGlNDbjoYkNoBNeS8RTSBSPx0wpNGjN
pnfrxhYwNvFygNrG4wDCbYB0tz3pLiDfMbeIHiQ8ARFvQMZNEHJaRHgwwMzLYL4GaOtRf9/4eb/L
OiRvvXceq043klzMdr7Aapa0thmHLmjPLei8xRrmg9b7oPZAA68DKL7h2yTReMD6rnODMuO9B+8n
Y0ho+F/AA2Se++jDCyj4AW5C62Eg9QLewIU/COERyKc48y+9czmlJ0+XYJcfpGacDfgHDx4in64S
VqKFzFHKvomX585Uewl3wXxHfCspeZrTgNsI4TgMuI4UziOE+6h7rrTBQvLd7rIy4hHgTC1gSyS4
fkzZXFzlwToC+h7gVfQtkwTqnYJvUfAufpB8mt3Gh43JYGVq2Bncv09lrW7nsf4yHQ8yAvpzUFdU
j0leXEI4HlNEaBhYt8ryGGAPquGCWBgpqVF/LTgiX3NFBBTCHAkYpJgb3AKjVMMsSRimTlNNC5zT
APdEK/x3CBcVd4QjEdBVRwjN4aoyasL9kSbXcm9qKktfLLGXvddwXF3A8Ja4NF3TaFCSIBXhx4ES
c+DGJBzZ1MYnt25uG02eTWMoCRHgZU/kMtXQUGzW/NfWlJuAe6s0CZfDxoHkbxrYuQ6WrtRsHazd
xDBRNd7bCJvHPQ3z0nBGQrltivcezq/iOYnC/Kmvk20GJzhrcjCCJexhCw1YwxL2kBsGQVOGhXuR
+BD4RbwG9z58Y1kme+W0BxMeMmOxcOAlKX58yuApM/jK2J5PPfxlAo/p9fcTrGa18CtqnQErkW3o
2+JBDO02yVswBFhRw/0QZ4DGS6AJU8AxhFKaRJ3Tl1STqo2mV3N4VgnfCpt4STUBy8K78TQlOzMt
tXC0liZrXVjblrtrqWlcDz4XPcw3juuXRhO9cQDlm2vylwrsWZPBLayw5NiEJWpOs7RvWtPZ1ZZ4
WRqu6plQVETwOwnDXMM0d+FDA++cw4/RZ4joVjfcw0znMNSL69J5juZ2Nh/HENDJIXfcl6/hVD+0
muL24LqVJr0xzTQoVCHCDRjx2DiAyJEdiItME+amps4nTaLTcvphwapj/lvg2Ku0uJRdefTh3i34
t0qXyHjlerbwf+SsRhOeGx0eWT9XMPgYAe56GP0ZZj+D4cfYcc1g/F1N/bfzqdFSgJHGdUzdWboq
tZgJvcCMbqDUg14b4cBgDcQ2g0Bt5aMzsGnSAs7ZELnooEJoy+4NxcU00So6uY+eM95LNAtJeTFQ
MGQoGWy2PxNlw4zCQaJ06J03C91Djf5BcY046CEwi91kiXwzh+xKzCaaCdjMzYCGAujxTE4JL3vU
FZ1WWaC2gCyFkIM/RIZL8y0iLP/B0/IM/b0qc75LQCkqLeDAdPVg+5tS1N8yxjXi/F74AtUHgxPP
CjKQET2IyUYbR/1fhU6kQi+SL/XWDufX3BoJd3X2PQcFRPZkD9sAtUmsZSezbVGitLzKtqJTednC
cjPiDHjxEKy0Wrrio2HJ0LIINC36+Wr7+n3wh5fQ7j5KVZw7bL/ELu17rblEGaMlMtRU2pzH8lTN
3wUamhQtTYemBgNBSiGjltmgt4m08MbVEpxIi3GYEak6czaJlulg3dlCLDHRo+CJDfFUoejBm3cT
aIlPpsU+pK8/dfJpIRRUS4EKlCS2FgfZqITyX7lQulNaPqS0kMjTkqJKi4skKiPeEZNntQNQQeWG
DinSgqRQS5NY0J8yFxXVeGFzZWDCihKI+aFYjgJlE1Wo3K7QOkktehJ1s6d9b+uhhiJ/673T8qgJ
ndSMXirXuqn+J26RUcnhpdCyKkcLrFqUVqOWXE1afNVqGRYW4VsZgSv0QUU+Mlv9RsThxvXtc49c
04Luu6/VcKq5lm8KjwU9R4Is0iG4cYk2N8rUPIE6M9WhKhuRlwmtM6sRnNVaeQYZ/7fQWrQEUZrS
6rRe69QW7p++Vq55SNhcrWXrtKotRGgB46uZelb4Xa7Vb6HWwfVaETchjWMDWAWbQevlQq2cs5DQ
TVpLR3E4+f7I63qts1MI7tgIvhatwGu1Fg/14mOm1XlC6/QcrdiztXbPQsSXIeaLtKpvRN7nI/NT
ZHog5DZeWq0AVEgBFySBLtLASGsEPa0WdLRuMOlQEGZaSwiBh2bEtpibERqmCA4trTz0tbguHxWF
eUWIfUO82nXk7NJqwsRMnozrv3mGw/jDqpdqrWOkVY9u+4g6qKeAPes2tpZOxnSSl1pMKRX7VGBX
2JQaSVdvEO7bVvEIpfMOmL07I+QW4SZElSm1PLMu/kAyfMrxDNO6ptn3WWoxZ4WqsxI8hYg8TS33
pOKYDXnvaBkogSBMQprDiUOW8Qq1KKBBvhZaQBrX2WeiJaUz2lJPi0xJP3MpaUR4mqFAdbQUNTYI
ktLi1OxXpqoFq6GWrkZZ9OGNjKc00iC/U9LbJ4Kdc+JScnIXYYePpHoYiA3ypnhFyEF569X5U9EX
P+j8Dk0Rql3o8+tRZsahhkIapTDWVo67Vxpm2QDIQi2cZwN1ca1lxil6Y6WvZKklyF1AAsZsERde
1AH8fNCR2OoDblQEpUqxQ5Zk03iPrDnieCr7ZMOmSmiCrmO+zzLnOln1S0Iur3svUUgLlNJkr21z
i0vW0yJqhZqa4u7vxd37aKx9Lbautex6cY8LKmyYeSqq8TFpefashdr5VL00WrptoOHu0XI3aLo5
4k6mFnlbWu7typHIZCVPtUUlvfPHovjOvV+C5qtEK46kGU28lo8H6MjzSKFPqWmI72hp1FLzuLEW
XAaEGFrOd6Hl6FS0okdBoY4AGLV6ETTbCvW6iYrdRc1O2xpt4fmhROU+QTq4hoHRQlwHd3iPUMMn
qOIX1PEuKnnqup8jLZu3DevIkU3zMYr6UUvrIQwxZKO1R3PPWgV1hQrfR41P5AVUkRbomyj1LRT7
Acr9EQX/iJLfHNFbzC1Z2s6XLedTpiX/Edp/c/IOOV4ABzd9LwibxiNg4hUw8QwY9avzayHg5FXa
VODySgaSRg2jDQdcjQn+A/6xK0sbElqcCR6nYqatChmeBYF3QeFh8PAyAIKsErwNkFyvPmjhavGn
nySRDymo3xg8wqFgiY52piEpE1nkUzwVV7ukjCCKmDyShxpXhaftFSM+CxDmgS0RCx54dUWxHMo4
w7+ZtT0j9+URcPrbx7eRTzF1oNNGoCmS4UiMs2+fSIj7jJnv1y7ejzEf9xMBsDEBNKwRxwmPSIFX
xIu6N9P0Lp0h+21SFk9xus797HuufuIMQKNibnQ74HQ8KKK0Tkbok9aNAUObVLD2n6UVhvxD5gNd
0p+WNrSoWZgkcPSbRptd/CF4UikuYdF8OhOrVmguzDEFF90y6YvzFI/DvKZL9zY0LUoQm+bHSIn0
g1OUuG3cOnlIO/EeDuFz5Bf75deWU6foa0eGEam2k1HeB9rCU8ruJW6hFDPspc/UY18ybfgJZYJ+
mYjFfqp/qDg6WlN1T0f9NrU6WFmXUoXOwhsR0l5taEuR66tkQ9jLcPP7Ryjz8Z+//b5p6Df/2/v+
25v/7ct+v+Kf75eqfT47UE9lwCjqP6VZbe1MFCsr2Q4CByjdO6HOS6zgCqCYl8eKTh4MMUF1Y/9H
kOfvm/+375sgT9BgAYvgVsuP3UAk45ws/gZZABl0v/U2Okr0N0/0981QiO4olmdp9kN3m+mw0cKs
+QbBJMiGSdComVFDU0YaEPn4WwbkTlgstIqxumlKQZbjPxVBnXVB4zLtoiDlpvzbNfT7x2+66T9/
I9O09jHoOEXY7c0GHYzX8/v+/pr//DXXP+X37WYmVmcEshANbT6McPJmiuv/Nczy932/sZa/HxBB
PPwr+vL3ncoiBFMUebHmvBjXtRvUJpgl72yqF3caOhhNEjlh0IjldG0ONnNEYZAnBEditKCdhL/9
5x+/7yuN1jiG/VfQDPeRMX4XJJUefVlvcLTnd0EMHCec9GuBvjk7IsdD01EDmo6UH7uHHMfmqgR8
K0xucYECq7LHn5wwALZU/gjYe8g3bW8b6vI2YWhs54XbpOPRyFxOUpK8bkXHOKguQ9rMN9KdDxbl
Lq4/D+dcklAvPDGt6Yx+n7xmYxFO0bAtk5BCPjti7puBJSBbvPosEISvbTWQwVLTJB/7lIbnf03M
1M4UuDdhP864PJfHIBvR87sR4cGEvJpz+yWzpD0MVZSzW68yNVZnhePj3Ln4aaLJv4VlQHEkxbb2
hqNoidGfFA05i02lu0F00wpTK/0IMJfMpIKjKjDUuZ7LjV9ScesWtnk0RvPBGS11Hjx5svBR3yy1
f2xsWqeZw1fPNF4XJzMmJqrqnPNgO8557mJe/Q4dVIZ/WZzmryjzdMuX9OfSowSqck8yTf09F/Z9
2k3BUVhOdJfb2srmbCJj+rBwB62Dxv5RdleiGGd+XyBfeozPgv9nwUQETT3zqOY0c2Ba4E4dqs9x
ollkdOrqYqgFs0H6t+494k7kQuc36GI2mPm283lWPBUx4poYc/K8rJB2ivJsGlfYpenkLbHcJE0B
pQLcVi3WtBss8iLYz8WpAJE+gZHiMKse7bglvblu5ztMboH51wEiWKDYUAiHzqqyF7yhONA2MwcT
oyo651wbFsAByq3V6ESUcj5bE4RwFc53qf5N4J4M2DnGG8ukpToSQb+fUBWf637qCEgoJSdRWJzz
wX7jvDMPwHRXBhBMoDyJOoPSxAY/lXByfFZScWWRDOJsf9/3z4d/P4KxMtlMfc0Dc7ukSD0dqnvG
8tUJg++eDp26pBQbK/KTS/5B5spzlPh0x0XP07RWxvTpt86P2WfXuYxPeYmJFx/mOFE01sUlcUTW
C2k57cr4d/bOo7lxJNrS/+WtBx2ZSCTM4m3oPSWVVG6DUDl47/Hr5wO7p6unI8a8/dsgSKrVRZEA
Mu+953zHK7865kD7ZqYrW80vw9x35yxVG8sQJM2wU5T2cCkYwBxQDldVeipVdGly9nlxtetCHGiR
qkFUBfEqEr0mA7P/ZBXmoU/aZpMKs4T822CBIJvZ9tmnEtD8UgXpCMk3tNa5C1fCkv2rx1pljO7z
EAXMk4bpqZJNSUPrRHm7UiMcJLfVH0GRXd0JE6dhsU2l8BR28yQzpDOyPqUHRttsS4gn8jV4hCFu
LLTC5T1zri1j1B7Vs2cyS0miD2Xkb9KOtlXv4LZTedKuaH5/Hyo2YU4mvnZluc+A6+EmUv3GgFnv
Eqntz+qXprZD7Wxl4AvGFz/izj/h7o91APaFvYO0n3wCi9eejnaGWYznIZnd9Zj1nztbvVjzyxxy
2oR18IQHP73EHpqNdPTXYGdWZU/EdQQ7vDRumIVGboQLg4d4iao3Pvklk1czzJntIkCs9fzu+1xO
SV+/uNKCJ/Wi9Y07PrgU4khiJ3+b6mxjTOpSoc7eAgx8BoB0xEj83ZJPQx9ONMmZWeCZ/pqj+EgK
e9pNzmKaGn/mZeEdayYkT8YYOpuyY6QmTPMsySO2g/IwB7h4NXUeGpD4Ps8CnMfAx5BOhH+bFxGz
oyTIrGMQNuaSlKfWIwokL9dyBH6tKHJUJDkpIRLrEtZ4GA0Yh84Ou7hN1Igcp0OCW38kSUxl1U8n
sL45xAKvOmaVolP0JGPvA7iX8RBquPx1ruW5Ct77UJqfOk3DRTenzHEQFncjoK7E+CSNW8X+rCxQ
oFh19SOtJLfp/oSS95eU3PfBVLFBTJ88Nme92VMZB2jFjEiuHJ/knIIC2ggT7NqswGEzn5atZKPE
edKM7EwngjVWEzJej3QisFy/xyCz6G7mnDeassxjQh78cBs7Pzt5jlSN4ocAJ1XcR9oJK3NyDw7w
pQPVbg7irnxDMfWtt+KfcfdDWciPe3PyN/YcHLjvWk8ZH1amaerBENyNVPzMA8Y3t4ymTepNDr2z
tt29C513xAEFu9a25u1UecW6bce7DMduW9kMH2HolJskUajp30NDzTtNRcnXfS8Dqb/4Wv6swvmO
wt885nbtbmEkrXMm9Ks69MR2HgTXdkuv0DbZNtP0CCcIeQn6Q+I8fMwoqgQGFZIYNfjNuMlmzi47
qJ5TSs+tYdYsvz7zmdqZFhrcd7OHGWek86sxw5YKzfAUSHLLizbaB0J+CDV7ZjPLxzXann7tdBXx
MBb7tzT/ORrJQMLTRDnMnY2Wrn2NNRKdwr+QBUzCfYnyjRBP/LO1xewM7RfspK1j1l+7SXh7u6yf
acviIHDlPWIoVevwJU38aKWYVGw9Ebwwsz7QGXJvgUM0SdOW4ggGnbCVqcsOXsnGxdUGgZNpQaY1
yBalul92NX/Mhrzn/22ftG1eOn+KP6bdHaLKj2DsXyu0B2zU6k0/CH9b+ziXYv+JLou7q4KK7nM7
rbnbWPuevfHKD+S32lhcS3KpFir7Z0EHeMWmFNQOZIJReD+gsMXrvgNjlyTiu1+B8VdOebByy11F
LRrHLKU94VNSRxhldnApE/6ydd169XZypX82gp954yCvcwkKZTBmnjHnlDvgWdjnQsO9wnNyCZox
NnKAOyNmH5plFpHpgFWYUbEyDsJpuk0AeokACzHAGKNXA/+dLczVRJh0ioP+Rvcl3esOnY4AJ72t
quRb2sHMsLCkY8VEytXPZZrvMtxVG4ITQToS7Yb0IMhOA6B4eEfnP19ZXp7rpQoIXxG6A/gWXbf2
FzqIXVcsVUHZjLuurj79+RTNyb62iGCe/MHaUWQzXFw2f1PAxAJz0eORTRP50GvolTr0T1HqIeF8
PJxrGs5ZGmQblcuP+Qw9/PH64+D0frGL8+4zz9qDGEI0GiI9NwvnPlweRS6lS5up40Q/lUswPwqi
UM9l0xQbQPjekmtEad/apMeYjl1uzW6yVo5mLuyM89cpC3NuWxU5UXV2xukbb/mCLiV//bleDpXh
Dzus4J8eLyWh669RlmCAbrWVHIcmi44VoQ92Y3oH4kZ3pmM258ehH3x4kyWmTcfrDqbdoJGvSUbx
81ichtTSRKAF8SYdwWAFfQxYSO8DvvHF7IUMK+c/iONswIMYlOe074oz2hLwGNwCOa+zbzIg2zFP
kkMXYUOsR4aL2YhWpFqYViJpzsgdxaarkQpkEaePFijxomCMziooIt5j/J2ylfMBFel5oDxZ41Wr
1jEpXqkcaZjYYORLayK+Q5bluRUdio7S3EulQDLNCzWzL8mMo7vg0XnsqjNOTHdftMGljdkddVlQ
n3MNak42wXJ3CRiEPF6EsQd2sqMJHnk5lbtTb90cjowzhefEtejtPP7BiI4bIJdiVAWMXj6EYGRg
0DXRtSKA9VhHYvN47zHtJyJz+CvaiLW1i5fssam+534WPdc9V5qsv5uBmI8eM9/UjHBa9c4RiNy4
E9UAywvUWFWynzHm7t5mvIFIjJ9NRvAbHIqXMm9wmoveXpbtr5VNB6yBro4ihe3cZNrvfNC7eejS
K2PtcgN4qkAnFBgapZRLN8keCfLzgwZf9jAilRg2UY1f13q2XgglZebnVfsotL+qnsCkDCG0AYQ0
K5Fc9jMhyWZDwxzb7q//tkPkbdRO/w87hGlpW/7f7BD3+mdQ5P+kYP/1K3+5IaS0/7Bs2xPKdm1t
KgtzxV9uCGlaf+BG0LYj5J+M7L/dEJb9h2nzM08p03S08ngPTYG16T//w5J/MC5AAqEAaOOSEN5/
xR4hPZs38E97hNDoZOiRmVqYSrvC/BcGO2m6ORk6L3rK/a+MsUigXsI27BQEbDNMh4n4V7/oPoaq
8k+zB+bNAjzrjtGPQIREFEYW3u9Hc+jvg7s0W/xYXUZbS25Z6ilakoYfh1ol57Yi5jd2lniJRwj8
2JbOTo7GNQ0QQTwOhdPRoMxQ8rTFYomF/GJLWWzbUA3kHdn23h5nyHhB6OyQKJBv1oDXYdB29pX1
PU4NH0FF2u5a5X3MXZIZZr2ubN95sr1NHVDhoDYmAcjNjn5rUWS67sVssqvukvqY9+obvNlT6c/G
ObAGm7ndgOFNLtR/tI3Z6cG5fzzi/kKSujnS6u6DTVXYd9XnJZJqTQ0qEBaHTHb7pvnhj/53ESoM
J6k7bSnpUI9kNmQ5d5SwmFgFa7/b5XLQNFQ4eP2oTip9H5b7IvwMsakXIE3AX2PQ5F0SpvHNk/W8
NM0eTx+P6JK9jkmb8JXxHeSBjQwEXOxDp09jud3M3VSu8l5ufmcPQOG0D9PM2DxxAySGSxaA4F8D
zlKm235oo21QpK8DtObHcjpNEI4m5gykhSTOCTG8BtJowiMgQc6wlhsohnVjohcHWQHfRkgYcy9g
sMrebjaDIVmW6I1FxNkEvtvsc71EqMOvwVDe2aj1Sbk4U+6ZGyepIB2xGwPX7Ozpe8qj8gj4Xr6E
x0f/r2/i97dTRAkQ1rr7payc5t3kH6RHvYZSrsTTkXenx2EcLVaTQv8UTgEPqRuaE7PNet8tDTx7
uRgej34fRiNsaHcW/t6a9E7xz58eh8cf9K+n0RKCU7M/g2otvVVolDau4o6olz8fzqP5NCwdv0ia
X6ylsTePpAo9Hv1+KpfXZofMb+jw68c3XSx5RI9Hvw+Pk+HxdJ4Y9ktN8PDjsnxcjM4jQj5c2pWP
Fx9nxxDrzyqDZ/M7WOLx+T0Ov19ToSOODBaGJUIiWC7kdJ7oo6ql6SuXw+Mn6Tz4G7eEShctbdnk
7wMQbd7t0sfNokeuTMKURkOO2UJHKk94IpbkJKcvT/94niY7e2qfraYZoMMsiVOUMWxaagYHYBxo
uhbk2BnIr7KknU+UDTPCNw6Pp48DaSYIjYKSYkh/iWV2kFCOSkTWh6Bs1cYdQWl4potDapwS5uBk
05CVk8NNQEFzrgf/k1uM9K/gRAKTNU6uUq8T4qvdAACNWNvlTVnwWyNMyMvF9nhBLjfBx0H9/ejx
1GsKxls18owlgmhafsFkSr/P4ujKArEwUuQxQTN6tjMiMQ1hBOBkgIyHTP5OwjAQvIIN383W+DnK
ag+eeRii+UKi5CcSV3nKTEBx6EOPKCku+J0f6s9l04LHc6xXN1bZ7vEWq+WWFWaMQ0aYV/BKuZYe
P+gj5pyfHYFABWY8tFs50MGaWgbWUjSoH4AqoKgtBouA0r65IQH71gIxwlM+DCvRX6KA/cmy0tFP
8X9EnkyPoGblDjHIxvTrD6krokOQdB+FRdS6O6i1mXvvWSn1Zh6yZ2/XeXV6ijJxGbIo3eUV/0UV
tTBwi3nTDaDjGygfpevke3ccv4zDvJFj8iWw6JaoEaUDs4sZfcwMa2o5FcbxruoEEQSAOn+SPvD0
DBFR190iswh2RezSMM47exX1TD8C/jrsJSVpvJMdbHKzvydhDpJ/zrhF9NFlwXXPFB86yK4dCDja
a/OZOexmYVoep9Ykj3z84IaNXA+wYVYic2i7xJ25ZVi8w+g4Hio9nB9ZX4vriTD4kNFSMn0ca6S+
U2zUG0LmfyQgxBbl+XdDBNZpXnSJyiUCEA3lTC/q2XcBmJte/xbNVbIv4+lu0O04kpfW7yL6PcyP
pwH7UHhXKlZnB37NEclcu4oZGKRzuAZZjxjfT/ZM5+lVmVZLSjDNr5q2bIHQG8xKU+F5Ak2OvpbU
CYAZm2C4QxU2t9qqWtw5yXqEmrem8U65qyNYZKoz1mnsSu7hDJdrSyEAU4iO3Sz5OcmZ7Fhveu3S
6Z7W9vCaWsrczmRbtIVytmPRqp0gfXOyRQ/MxqQEihFf0q434AqnT+2MVpEvfjybeWLcRoyQs4L3
PKX2DaE+W2+/7PBmEA6ITnKbICjbScyMiOuC3TAjelMgH0Ib+deEXF61rtjNkO8MLA23zkY1Hwxg
B0kToyGuk/HDENdAiKxu2gSZx84cVbCLbn2TUZ6wiojqW2qj8Zwl7ytSXbrDNmWuXVd9GlxUxeeC
on015+axCPuNENGPJAjpw2Q+THnHuHbYDOQEmK9nPT+0IxdQn8O5gJMPVWFwNn1ZySNw9kUShvUh
saHhd9MPx5riVW9Kgs2RmlvzDyD0T07mP+elc01SPlNbFF9br/niVsgSRu864OOzFiV8Ylb1KYyD
26BC92Cm+JqWSzVMuDrDMETS7neXJpP6bXYAiEyw80wdGDjEy7dkio+dhrZZM/u0LQSUqcC1F8fV
ZgiZVnVW+LGwve+pGbOciEBuXKGNG9nMXVbEe2eyuSYlUA3Q2elWL5nR3dQ9ebNpbHtsuOwMUEbm
dJOS1Icim2qGaMfQlp+GRpi0Qawvo81C49A4sse3Nkpn5IHWr6R29HNevyLCwzwJVM8J2uSIOQtg
rJWToFv0vN3YPyCfxp+gk2xbknsHDeGJTsgH3uhTFAXdujGG6horIJJTcGT6+TOe1Oe5DBhyVOKi
hO9uLdHX60AR0olOs5PsLXubpmKb0W2rM2FcM2z4KzeNzkJVv/DFooLBKbYrUiJWY2nQd1UhW1qz
2ta1823U/j02vIqmUXWN/DneFn1oQ1+QF8CNN0V3dd3lybPpELkhUgRtfftKhDJSdkAUUX0ObRqv
C8Y60MV4BEeJelE2M6cKcvPaRXjFrR+OgVtJnJ81O7Cx+UQ7nP7qPSoY9tk2pNzJmiRW0XSvEvIW
XK3etf4KiMdHPEVfVIdIoeBqbtuKnM8MsiyqcsBFFuN+yc47b771KIB2zmy8z0iewg6NX0Azqput
aJMydkAt9Cl0Kdc7vJyn2fI3ZTh0h64UZ2NMUDth394mRvUjBwR35IPAJBffSw2LpzRqxCBgII01
PBR9TZEd23PJcmQg/zAS5DYDAHEkYJhb+hF3jUIRarJinyc5IAn0majJIliX3VPtVthlsE5uaNny
wU7zekDDBDeS/B8niilzRE/CSLHzGRqewkFR/Otlf/J4/nj0mK4+ng44iBqQ2ofHZPpxYG9a/jmo
fjxlSURs3wAtRFO56rM83nKAibPwn+NlE/U4DMve6F9PGWXpYzCecpP9nmI1gbo6fVCqZgwblzTJ
hwZdfue4m7JCfvEYZ5eIN6iSmJI0TOX2KAfexjx9U4WYdsSGTNsqATRaybLedWn4HcVMcwJY15xm
g+C/xyEeR3bALtugQ863lFVZc3Is3ORmE9ETCpEKPqIq0yWvUuo+oQsRXWqL2TMpju9JYExbZWbH
CF4d/T1ermW0xgfVH4BzMmsgBsEOZjg9yyES2I00AGtOL1ISSYn6MaVzQ2fHIhBBRtiOelIilvn3
78NjhG4GmbOUdVd7KX8eh3LZD2dLWOSCAVgFS2bnX4NyWLHbx3Mv9RmyZM4SfAkg9XeGpVriO+Nl
V/74iUTUcIL6uOzsBxzLYjGNVSfuXaFYCzaG3bBPmYjdpkacfXgWH7QqPvpp0h9YRYiuH0VwDfrq
SpCF9WoFgH6V+2RkBSd3IQ0mv9GPLlTJvhoK5zw1XbGj60Ofr42R5iwH0hEAl9mwGWnvnYwhE1tZ
Ux/NYefBF+mlsQ998TXK2T5J+zsju3JrTT0kgsjRKIk5RVAyVftpyOy77OkQ5uwXiCF97wpLg1zy
T2kYBbcc6fa6zxC6JUDo2bcNza6pzfeRkssZmuLlwtJQfjAYgGVG/Um2cfBquwY2mRKMP9U4yDid
67fetxNKYKzeVv9rSv3i2pKDuWrSkkT2pekqlGltLU2EOyy4+h7S2rsPNlOZURQdoyR95swD8xhy
y7QjmXNVFohAIlpnDELD8Yrm9nlMmyu5jje+CO9A8mP8ZMmfqqmTmwUdMp/xcIQlhPQ8BjjDEo+7
xsbP2zjFrvEmnMXMZu6YQDFA2/66TySCKsJTn7Nuod2O1bUfMup/S8OWGzCRl5VZrTuHuZuYM5ry
WU1wiYtgi2GvN0WY8wpM5WXUs56PUXxt7NDd0Ur/qSeaBl7g7x1kIHN7bRs1Yx/CwRO5xVmlA2xU
g0oGM+nN0ooBrMctOPA4l9nfr8tGzGfuCsemd8Xr5KCp0yn+K3xaPypzTnexyfzRGPwdoUl0/qsw
2kxQJZmMT0+D53x2XOsp7EYJpAHJ/qD1cwwdeecm43vtBV+NfEJBNlX9LSfLNXdy46qF8vdeZ/2I
2jndF5Zg4r6g8pQYWQ81gyN2LXu2DzccRClN2p79HP1f0RbbyaFHPSikKDLhThVzcaHkBp2M2A3F
850W3EVPnXVDjXYWXTJhps6+t4S/bSePmJ8Q+fENon2whtk7PidVkB96Fmmc21uq5unijOZJsKPY
9jmYibkm+aJOP09uTHlS8L2meow3YWfR6kawvglhwG9a/iKs/g0+vJhhQxi6HmnnvJuIHXzObWbf
oJdYi8UqMNWgzBMKVpOmA/D1+BOYan8zJyRhMAlO4IMF4qWiS4PUXeRbHOoYzlIUMkbt7AFQon2u
BkT2Y3I3wUyGkY9DzB/VdsqskyOb50SMw6XOneHyeESJYhITFouNbdf5PqWiXuVsU6l7gnU6TMzA
ivlqhKjxpvSlj4mglz4EUqD8AtBuDASxt2BtT/3OAgxx9WKm7RJqN+TnrR8P/VZUxMybtneyMrjO
JNSGLzIYV5+qRO8xqX5P3RR2/1LjGEF877z72A7iKmT/Fo6+eBH5l67l+iqKcFf1mbj1duHjWnST
dV5/kwLzqmXX7S73BMgjM5uXuYaHppVp9jjI9N4wnbm7ZZjc0ubbIIJ0PbaqPmJ3BD06Bwsi1j1W
2Et3aVz8GOQl7QnrDvLQQWvX9sBV6+ImLL2P+0kyrK/ac9G2704q1cXr4plYM4aIsQRKnaV+uaXX
0R10YfzoSoeJuIXwVuT2x6Qu+oO24g9QSOubDDVMc0u+Pm60zdy8MD1BvxPo4SbjjPIelfDoIAZv
8xpgYTadLJFyInThvGld+QS7L8C9Yu5U0WRPoRI3ekRfGh/tQ+6Ozw72kWtUcAa2fofdGUsU4JVh
O1l0IWonMVZTSv6N43hv3GjSo5zMIyXw91LXKeAmb9wsypudn7bO/ogHutrGTuluisE8gWHtdqmL
IiMTuBRN7pGcMZ8Ti2K37ttr1JgMTRNP7uOEsQRdYxvlErRhw04yFNNDvSnN+j4ydHhZuqnjISUq
4ntrY7ZsYFHXsjkwjCRxooiWc7jYB/k3C4szl0N/CEByn0b5jS3GcEjyibhsREMZ5O3jbGPZz7um
IvoBTKMRjXsGMwes3yBOhfmGTG3bVVSRoWHYV6lPYZlVhymf3gnO1uAJuZTsHjWw1SDHbkvTf0uu
madJF7LTW58U+pntNeIlghFQYxBDAPYeQJ7p/WrmGKum3bZsdeH1OLaGrGf4Lt5pNtjwyV4rxbhl
ngCAhNhBNJiWXZvZ1hasYLNuFr0q9L5yYy/bgWqo1W6ozdtjKyZalKW5BkLeLe6S1LXRKRUSnLN6
Y4Z/slpMEbro8N6WAUE5XQBMXBSXPoiCix7GcxJNNGPYrLctfWuQ9Bi/Zn2dTS1p+hibJJrhIXTp
97GeMMRP/YvTmh9T22zPClSHF3ftKUxh2mUz2h4nLVEexv5rJ7pxEw7v1jCH5yGtuD9NIL5EEmX3
fl40dJ519TIUPJbpsucMgZli/jk53pmUFORpzQ2Ni8PG1+932u2nD4FyAEbGw4FWFGIGz4F73/hk
tEVpeAN8hhzHIqHEo3wl+GgJHcO0WWa/ahGjOHK94V3X5UuUlNlWV0v8l+23SDH915mcStqa+CQT
Kw6vTMhpOOAn66IZXb5DzMzM9mcdRR5Vq/mBSupXP4sRXyPeNSpG4sQK85eHu1EyUzkOc74VkxHB
QshA1riEMSpcpavO1FjXrGg8M7oGrIxxQGH1equFGO8dRhfbem/juPtkMebbw3moUco3390kDSVW
jPZmEKVz8HKtiaWZdkpYkIpqMZGpl7vcYSx/r5MajHJZ0+Rs5Eu+aC6rzLsEffhpSj32iBWi/YFp
ODoVxJCZYJrYW0z9WWfEleKI9XBMiy1yCoKhOhBFgRb9Kvaa+pAxBC+lRadrOWFVbW4SKBwYtMYr
UWPGPsnLz2KZKRZDDGubdz8aDownOzM3PW2zA+ai9ywoy7eJCxHrCjdZ7Y0vBobmuTSCD7GfH4ZG
c47lzD9kjOZnbtxir90K5GcLjJg4jA2iuB7iRwBKj4UGNDXCkL5BfJwMvToMXt6fwzrBEAY8YuO3
yrxi7h5fCPBkDC1nFtKCzbyrUB9k5MfVrZavCqTgxh4bXEgMaygfKkIY4pfCzj00+ZCboAeZh5AM
I5lUxc0Nbpiu9JnsOn9FWE4KzCZ9lkY07LyBL8DxWr0ZcF+s+s5jAaDEBuxjdMfItNYkPaVXGhPY
XDzj0FeM1BWG2J3VoLDtwzFmFOTIY2sX303Npkj2brsnyMa/LaLDNVKk4MCuaKeGgE9kbuB5zi6t
Y7Mvj6SEUK8VdU3wEDJJZyD5JcyNfP/4oCWKJCXlhDPZX8FJFDgnlojHs9OzEs05Y1tyrw6tnV38
yKmfCdJbD7j2DxFOjMn+algejjS3eBVpPB90QJ5JHHirfjLba5ENX3oQZNxlIfSCI6SjmHWzuWOv
TIO0ST5b1TjvNaSCi59l2GWm7FubJfVKwJQ5eL1I6UfmTE5UfolsNhc+7VWgg3V8LoZiJ40SuczI
xPKYOIhptGDoROgPazKxXa2fXu3MQheUFLdWkFHKX7Yvx4jCUAcvPr3Nay74pIbPUR4NFzdpy5Xt
q2prua19Sh2PIq0A5oK77Pw4uDVZpJ4BJgUbcXbXZQk9ZFh4pwFbyCpz6z2OeedqRjaEUnl0u8i4
k9TzRevOI+2MZ8TtfRk5H9DBBSgzR+4Fg7I/ZeDSblUniluszJeSuf85jlrYh9SsWychccOchpd8
OYwePLUc+GNPpZqPcX2vrI/4irqzpYtqQ/FgXgwH5RiyP00vChPZHMn4iPB42OSpfDJDY/wgZtR7
gBjjTTTOak8qsrlK+eLWYVM6RwNRDWEk5ERoBpb9XEf7yGXv6nHvItfEj09JNt/Hhuu3KMZvVl9F
B4hk7g3z7RpsW3SFakb8TCjx4MXd92HU1nPMaeixJH/ofZyQqbgZQSFv1LzHWTgUdXaytshYOufp
0Vpi+jzppru6xO6QN92dBiH60yCa6G9byRnm49XTNG7Tyeuubr2pDMViQGm6Sstkkye6PpYZN+Es
Ndqrh1IupuP05LacRITTJWwzL12dV1eH1mGkB3OTlup10Oa5rCt3b8QBwGlgMiuzahmeVF5yT6b+
PjtBf0ppB4LRGVaWV8DPwTpSQxVaDZgpUE0mJHAguGGAiXODmyfSTUY8rRlHW1nkClsgSLY887iu
exsXZP1TxHa193L3Wzg5RJn12a1oEREjP+2IHSDIVdfzrQayu549NaxDmtOrkvnwfsJUtrdSlvqY
sgkWiVoabmSSREa5dytHbkIz6D5mur50hq2OymHePE9OScrRon1Nh/Cs0xYOdAdaoWh5ryPb9NLt
Xkvfcy80cF8DyVqSgg4CPiHxX3bOEetOgQr9aE9aIZoZODk6qreJbPVM09uVM8rizswIr6nc53ak
PTVo8pAMA0/z1KAmIWJwpJXT/FQB2KgcjXUgdHGIYgLBBItM0zWfcrv4IqaiXfvT8N517GzdMd4+
/o7OxV+qZucTeBFOYMj+h0F2b6FLBhjxdwZjt/vsf7RHC7CVUc3cAm0axDCYGINl9alordcyOS9+
ms+WZt0ZauS4hu7+nPE9pn2P4d/vud/v13DTvoZVnqOZXJq92dJLKpdpbNcU286nCYNccT0vGCuG
T3CdvS7lTkAKG4RE+kK5AG3gLBqEx/MYJBlDq+BI81CcyJamyYrpCGVcyPbdspC6tV66jayIzGAR
PAedB5aB5IPNY3jcLpNu9lADzoQQ+FmENEFk75lyoVQI4+DV9xjH5B5eA+v/0ikTqecgAyy9dWPL
4RSYebapFBSqOG5JqV0OYRqTZo1m0qBVc2omq99aIyd3xhTr7CeQx9jSPHOx1Kverj7qeTCpWaKQ
3DqfqECCLoI1Q/8MlpBLG+Ohppq4QhzyGo+p6ghMUnOxjs0Yv4gh6pM3s/Kas0f8cuC9yZg0nCBG
4ktiI+LMqmHQHgYWGCaDMO/lL3kcvOVX06XJ9/s1Q5nxLpmKt3/NoX3FLimhGtGjP5wef/njUVHm
4z+ePn7glOTO1YpJEuUhu+CHJWl55P796PGDcPmsCtN8nYm/C6tMrQkqQL6JK+ZPzd+wCP/Is6XE
V4be9BZ5gI+DZvU6zvViImbcObvUeyt7eYiJsvvz8Hg6m2xG47jwVrCKLr2bTAgBZ8E+gA9jeUdI
XDn7gB4jwyAPBZFCwt2ZrjpDY6YVbHhjVVP3uVANSvFZTorcjqVpSuxNc0oe/VL2IM0JX+nHzotD
NF5le8qgEp4ej5LlUZinete08f3xEoPE8Rg6H9vlzymi+K9DW/ZkMPapWvVLR/ihlAls95QVRB5n
BjLe2a6+9S5Ns9zGTQKKGqHM3wec05fOlPW+DxNUI7rH5vroCDMclFtPxcnB6G3aiHQyo9F6stxE
7v5bIPb/IxCDcCsAzv6febnHNI3yImr+KRH765f+FzDX+cPybKVoEQjbhE77lz7Mk39ogQqMl13b
44Zq/9aHmcuPeN2is8M7sJy/9WHK/sMjgMjlV2zz8X/8r+jD0Eio/10fZrnSdBT0XMC9KNHYuPHz
7+8vUR40//kf8n9EdmRxUyJZ0ereGkAmaGd7xLhU4OvPE3kM9JChhdkRsvfKqZmeYwvZupVwd1YS
/bDH8tdctcZB08gBYBXV2wCl6xB5TxOr9clNG2/fUWv3hgeNz8ourtmgsEZxsU5J4pOx/ogw1pXf
AzU4H8ZKX/Cs4+kgqfBlaFiTgbiBGZHCf9IdGaUj4NWsYjxnV5jV63oaKJPoKqmG+Lz081Bg5BvG
CbuHeRnTRGzRHu1ZbD4RdksB5gZI+JddkMOgm5U1fTdqk5WHjvneKLW+NHH60SXVk7b2ESsBDgtA
wOxQqNum4PNAUkxHMwO8WP2EWH7NMu9dHGc+Zn6L/4a0PgYCmK0w3yHr7cwLWBwashCKb2VI4pZP
RI2eFiV+RKSPF9efBDrWxRaXrnIVir1CZLvqtIqOYaS3kEsJT/Kr2+PQ2ubRrSpSucXi4eXTIPJ1
N3WyIG7AA8JlMJ6F5mHs4UICbI2MF8vT8U3z7zV1STUhB/ZwkI+g6wLBpFjHlF5snRI9quXl5Qrx
BGBMEfMHzhIqxPSzHqajYGu1TRtj57hpActvvFsjyvnUnDHXJoQOpT0etQVdw0ZpsdMwu46t/ZwY
CB1i5Z0I1fMjyHim5Wypj14zqHCJMeZnKx9gPtVxugspHVdEjywixLtLI6XO1dssmm6bFWnEfMHG
7EWOVtXOLt/govqJs08sfXcXzvKmQBFM9fxZ+PIMt8B6pjXOoMRqGYxCLniyTfjGcHO/+sw8d7ky
1maHUIAGRbStigzb2HKzVh55lrZdLvkq/5Or81pOXeuy8BOpSjncKhINGGNs36iMN1s5oYievj/5
dPfp/qvO8TaYIK0w1wxjjiG0+wwQR6fo6HZAL4GvJi/8TsWunPT8nx/cmvaM8/OQ5Lusbu0cBga3
juoDnsNnGLZuNdFpp8kL+wbqWfRp1KuiMZOViZ6Hp5A0oE+uh6liQOvEaEWOYLlzW1o+gMo3e9oy
Xg2Yu+R47g5mBuuDAgkXDSV+GyHoKfcKzrMwvjXGM3qhorcWMhTDUTIyb1kJSVKZ7opab1+fbQ2x
p1VEXmK4SiPD6yuld6iU9mUo3dQY7pcwlOCkKYfh0DykowA9HFARiq+zuLQdinhEvU5blzi9RCOp
5xIwNUiJ1Jt6oPRDJ/2Yi08jIBwtZlq4rya4By3iUUMAYkGxDr1cFfqMLR0ulQqr2BjmwxKEINg0
zBki5CBJ1BRS/Keu7ZDN7Mj9xjDFaZX/REvSQYAGBYMNSEpY0+Qf7ZG9gaclKSRC3Dk/IG961uY1
pZGV6QwzJ1bNNUqFtJA387VK6XNTS/pAnnV1pEaL6MdCkFQlllORugVJQlnxaRhBVNQbWmaa5+jC
jeCHEyVpla5jvKtDrM+tWz/Hy1BBRz8DnoQJglvUkwc5S/jUqE+7hjTeZCqGMowFFCW6ldbQSxKq
VW/rwoSa7NS0L5HweFGK00TDX4zCq6qBsR0z5DObCqa82Lw94k+gwZN/JxVESgE2b6GggRPRnGPX
lQcyzfSftA11EoAFqL4l6GJnlU+5cmGXjKlI00RItT6F8Syejwjj/m2i8UxKsclUiHEasHHNDJ4v
nDagW0hpNg8QIEp8yycV1jw1u8H6so7qaaDxc/z7KGPUQLLqp8tramc00mB5p02P1XTpCdEBoC69
dAlEUpBpAkBKjxHS0ogESyoUO2jO5H9pEeRdwCrdREL1d64eR6i/A5AZx9x6i80uQmRvvloq+NGa
zDyMTKuG9UYN9UWv20uSN1/llBxbCNopPqFxoQsWbX1za4GC6L+K8Jls6lSzTU2GKXqg5jnoBkeV
HDqJETlApwyi7lmEOAjhEhr/6UDrH/Wf8g4j8hEVzmkjP8UXvdPYyJOyhY17Lxu4cwWMb+pTodlE
k5GWHwpHrsUoMH51FUAEyWH+lefkVY3o+adOxHU9Pj+ftQK+aVA+oqyGa6RJrpMovcRxrwXSRy2O
mdc8ItltVRRNIKOBjiohmtf09ppU6Tbsw9EZI6qD0O7SYtTO57kc/vZkUhZ6UyUMT5pEIU+gUzyW
/1YzoV03WuaKBsTqYLWR4YHw3hAoGXZlfsi0x+4qA7wIe93yp7jCf4/Hg2hRk0YkhPLucBCQzRrq
xx9cbjrH0vQBFQpUvV3vJXKG+mZifidJsh8khDSlEOYnbMtFeLRneeRkDdPurmqPrflIBbrNBX+y
okOEjidZLKpLWO400cJtLMyrsXxEriyboZ8P4nYWOv7G/qizYlhnTy4y+Zu02rfakxuIE/XSLNxg
WdV6BXkd4DsAdayPVFRf6SFUaYs28C7gbySBDE/5Hg6/yG31JnNHzo0un7alNV+eBgzS1vT02qd+
sJBS1oThHSyVB578bnIC+XKeQcNPvRalw0R+foJORFw+e8JLKkvrHB4HGhKlL9wICk3pFVAJc/bg
VCNEz9ynIX8W4VC/LBAvW4RT0DI4OAwt2xkUWteJZNKsu9jwsX9eSJpL7tg4tAv/YavOUHSOnMVq
7+tM8bOQcWUaAzzpWK6mpXepF7YwktIjM5T3UcnXVvOkCpWAZgt18aMN0R+BmIkQRP1pphP67bo7
60Bc+qWLkXQnNCxavCVNCrOcbuzqHg4NDb6K+AAwXCRtJIacG5iuVLr3BUdprZN+h6Zbir06IR2m
9oZDGHeDivfQacpefJQ3udO+ovZ9GsKtnEhBaSzowYUkxnwLs1UXgx2ALNMjdHJKnWIqORQWup8t
zItZsTce5SYdH9/zEzRBMx2tXH2VIMKTzeqP3OjrFkSJ3ElU7mAv1eqr9DSRxGSJiY3wBLO/YjX6
Nck6RCiVIZjx07cJmaKy/9vFLVRjrVzS1Q00KsqrnyncPLMfpZ8hBaRgI0XGR1uG+zbS/uiGDBtd
aNyT/IXKtLCHX5lkfkpiLNesT0htQ1cRGTHSwfWj1sjYCBEUwyVYw85w0M0DrVFvS0XvXRyEfVRr
smdmlukwShVScvIhVmYQXvDxNYvO6G22cn/W55PxiG7R0F30lALl4leKjbIp/6gKHKESyzppCx8E
wGEyqZ/F7cOPDA5SEJ10UQnrCgteCRq5o9hPig+hzo7z3O+KMvQEc1VB5i01Xhm2KMKN81Zr8zMw
q8qWIvHSSU90YgpMy1SIb/0TGmZTX2djCnnadJ2LR784p+HKnEw6sQx5NcWyyiVrEgIGVoCW3+zL
5GOcJrOYVSIBu650/FtTdOhRGOkPlK75Q7CCcACfZqk/E4zwEFt8WVm3TyOoa2LzVSMbRokBlRtQ
E49o1tycdPVQUwlpK3M1Z2c5E2BY0rU36UF78witVDjQ5dimUtDlTP+gL3CmEkgghk5NyqefQMqu
K5yDRZ2OYBUhYkUCIGDJkGUvl0NGJLNCqgwUGHVBtsjyq2b2kIdNINXT5c9mJFAv/f3L7+OkaZA8
7Inff5/79w8yYw+Px/IR//74fcu/Dw059kPpmaz+4/n/8/W/L/69sP94TZalW0XuyyDry05aMnwN
6QigGP/8it1v//s6f//UwOJuKmOMsx5uKGGeKwNm2t8P/v0hWWSF/n34+xvIk//7XP9QYpgQHQ0O
Zs/qzW+QUXzH76vU///Sf55TNyJ+KmEynQKtCvKtX37MBVRKeIyxq4WikNFavjQWLK/5/aE9SINM
+oNeXgSW4hloxP9//78PwfI8nb4Di9DkC5/Mv3+BIBGcFSNULZD3X6B73Ex4ybCEub/PGcOUOWOO
tFA2JSHsdu1pUrJm6YgHXBYXEy1Kv7/2QnQsu8IteoBb8U7Yt+oLpxVVXeKJNL3Qm607OKVUNzt7
Y6bO9DmelHNlDwf4A0Zn2OK5kJu9QBpJT+h1vuKRoipQ/UDB6kEChye9SVCRJ9VZnE2IAYNU3xhE
QU5iJ/f0YL2ENERd+/1UG6f8zTwq02z/KDCjIHz43En4ww7MRRTIIC8e/f7O/iVW6WmOB7/19eic
ZFuhGWCskm8QymLhiUWgB4W0od+VX7ufEpbiJ+wYDh2h1fAFK4IAtomjxVVu7T6sHMrmgXLFlCB4
6qM83zpwZb7Xb9l2Ea4hf4WUCyBMuPfOjZ1Sm5P2eWB2vvSmqjBJBJM0uaqnm8MLdYRjfjCPEFmD
YMyCrvdFCa13gllk6DfVa4TM+ytK5498x09tV8ZQc83xWpY/5hLcGAI8T4qh0FHQOWKbgt3eB7Lz
eu9T2YxIsRH36JskKGBRQZdxBd8uIeuI4pRdPrINdpRW+ExYKTKId9w6uLMyTnVHfaOzXX2bXlPx
Inwf28onm0xlrnWUbX4uvjDQ+ZEK36py8nN5bk6xI9gaqA2b0CxaAc7AybXpEfi2/A/DOjxp6aXw
hpKgAOrOL3rX0jcd7G1RDB7bh8waTjJCTLcu3PQb4ZYVXeAf6qH2fghMo52170b3+QGyUfgCG72L
6Js/XSdHPtA/vusoCG9qMJM2moKEh2SQnSOw78fKdI9Q9vK0rUInyj2mLoxBx/CPuSYT7nYr9TN8
M9dUEwL9mOz1NSqJN/4dWWuPq77Ob8lFaoLwz8IHf1UBgSKAcYw8pKxt3C8GQFkhiVZ8AQAKN1Jh
6+5dPJbXwtGPnIrVaMPS4yGnQjDqJl/h5491MY8whQweyO7CmyAFj6CTcjOayLQjSSQIeKGpI+9q
B/AVGBDMetUFGuGvTnB8MXMV96t6OUSvHxokj1BOOltDsqUDzBE5hTttBasn1O5g1iHbMxGWdSYH
yGQgvVJTSS7hTnu5K6+vybAWnHtHC9itRrwN1cpD4qEDYiDtc3lL3R4Ble1so5u4+CKnKQ7yz4fi
Fuwl8rBwtI4OMhwDwZFwj07l4el1u/qAesm8yi4Lhn+bYHEC2kImRqra5+4Ep4i/ri4dyaQvpIb+
51kSGn60KZAZ7MilvAIDhV23gZO1ZXijzTy7zYXPTQ9N0NwLyvVB4XQroN0lojFO/d7uiFBk610N
yLOQ63HmHxbbzz7dTT50Br4MIflLv38cunMH9B3wo7mfIJaCN3c1rRsn9u/q+rFqFBv+xqRzDe+f
lXLPnMBycmJUGqzdx/UnCx4rQDRv5Hw4v0tYN1IuBUJ6iHtoHd8LLyFYOHuyWTzIuUHaQVPoetgK
qRNtlsFs72uJP4+XDB0gOuxhFoSmdW2Q49hExVbcaD+wzU5Otp5PqAyGKxpyZn01NevkJT7SeG8Z
TrWHw+OLJEnqzFfaEe3cz74SL9uAAUecgPzYCYeJkasCIOBDcfLhkjNuKV6KJ+7ndRxv/Qr9Hdkt
Xr6q+iif+r9lD7rx8BD8nmrvSo8dHcghFJcv0J3DUP6SvNKP0rN7qXB9yX8guBCldzxdUlnN4FHf
IaZ2pVpy2MjQW0zzDnEJS/0e/mitW3b7BgTC5Fr210xHh2P+TcQDDTg3iK11R1Zd4UVr/OwSutO1
6V3aaF0AnbDarWkxIhOFaOwhJrnpsCeKexU8BBRSHOU23kttPUPxOHqYMArwNlBjaGQCRsWLNuDm
n5f4oz+NwWAcGJ152ziVk8HYczNdip3ERnIJfamfE8bDnxzb8XMHASL6EkxR66Qf2eCWWjDDPW0X
G3Zh5FSTnc879ghc2uWrsmqD/iIhEkrz6g5FBuE1JV8j+bB8TvD7RU4RQJQ7MfXjnQqjnS4nxlm5
cVhyBAIU20ITjHEYo3X19cAOazxkDJogOiUc9P50e+Kpiu5Uu6R/MNDOMvekaqrvYkOD10qyNfEP
fLy04+r72B9W6rL2EGkQKNgGAwC8DAq9mtamVxKX+dtXyyn4HZ3yM9XewyuXKN4fZ254uek9pmcK
10m8Yr+tUyBk69YfEYV66VaD/c//0bieb/T9bCPPby+T6NKAMLvkWV9c0IZ03xyrS3WB+zhWkTK2
GQmIZ0YUwjJvgsnrB0YM27zP6kHD2Q1SnyvIZsCY0LR6beWIAOJtSNZTIZBbpqG4czJgRq4A5CTB
4TxHiwd2d9XmeAs30CR6wNpXLKv0j/lXp1EJDtwHZ5TPEmrZK03AAeVzknKDtEiepFvpg/DKPOkm
34uNgTnPrR8DtU/ZCcnPIWKenjvLn7VDslmrHES+T71Vo8yV2xsq7G5BLc2heUk3XtLI6+A7D0/z
OrnTsAuFdO1VxktNIW4Q3+OFAmlZAy/ZG4H3rbuKFzbqPQZuimVTts0XzDcOxhObQU+W7Gg3YzvC
5BLZfrTtv/VNvWYbfETf4ZewVdbNNvIFlwQAYqU+R+ymao8N3Bm4ekf5O9qCv5rIgDgI8f0aJhfj
hFg1ujVO/n4EkGaToGvgP7WGFyanvZhSwBA6T2+ZRMhmuN/UfVuWaRMA4xfsemsqcN16WMfWh0a8
o/L6XeKiYesowPvoAqUuO9881lsBW0jQANwyhyr9fa6+4H/C4eGnWKyexRFN2S08xa6QOVkOMf1u
6BxZ8WlINfqzYQb1eI5J/SYxyB1xHTG1errWVDAsvvQKOa1zD4DHCqutKwaaje95XmgtH35VeJ1l
S/7MlCt+BGrgC3C9n1rHemV4QeiTzXJDv7N1h1X+qsAjYVfeeJoO4XiI6F8DbvvTQHEO+Hr6oxBN
ynRVCPCviBQtHSGh4B8dpZ7u4waWifd0rl50h7VcrMzvCFTrlE/B0l7+nS+9hf26djvIKsP5TaVt
XFzT88NxRZpqMs6kOLVwR/+LSq9PIJQ/Mi1bDqIRBWEiDYcmXd9juA+BLX2pLpmEmJWC2QHi5peH
1J3VlXLDtnGe4EhLBkTKk83275m54lSazK2Pu9JcMo7ficTYGkeVjXfA8sR0Bmz6e+M0l9nGhtYL
5ZK74KFSikAYj9cWtvjXRt+Rjy+1DUQ/0eD9zNsB3dvQNlW0S+mnDoYWSh/IAS8KW5vjytPZY25X
nuQI1xje7HpV++pdvQv1Cjay+xgoJm7EZ31gnxtXqPXWYmsPazImsuk8uZ7ZJrtiF6/SAiF0YDAi
SfzoaMwJsgcZaJs+bshA9Ce2wqlaxPAo8zspLTOOfoZiB39HHsGguDKZoMpLy7XMbpWnzaQeSKnM
gOISX3gN05cIKod99mV8hKoLHdM0+Azf8AcK/3/GA9uXc6Rknso1B5wJdbVmtHMaSw/Wtk3X9RnX
hfSjOK4blU5FBo4eUObSY/v32XsG9sFnP9NBROGJs/dNHcGz7TT6sRx9/9yIHvCSGuK87DhtQS/E
y4x1zaaAmEe8C+oOhE9Rul/02wiSJ+IWyV4Y0CgOOJ7z+SMtHAhdj89LNXoAJsTqFZUAul/7zCWp
Il5aGPLA63IFOk7aWtH3Snt+Cu/h9GkmDhTWGBfaDYqvDm3p1L52ZJhxwWPAOI78ChwrsS3fsPy8
8XAwnqBzke7azFt0m1jz2oFEo7HpOQVEXIwUFnyn2YfL6LGUqkt+FrI3ijobGhJM1KFvLSfBeMxp
oqR+wPqhK42OTldaDfXqUZwgl5jqlRK+5alfYg0qp3Qnim52pWDNAP52NHJVt6Ufl/4ZoP25cuyl
A+4M52MHCyj6UXfzDj9MS0r24aZP3zKCBuoFaHLy6g2xFiwSADQgUI5IexBDc6BIGw3QbmDbnLFC
DBrU9iZ7rIwC7ja3SOE7/EucMGJnz+RCVHjrIUYTbWp0aCWOGslvAHKuWAc054eW9xR2JRS3qtca
bhkFh2X5raxDSTXMQubaAXuu/dTxa7oujRVdo9KmRp7yaS9OGOcI/YlO9TxFDTKoO9LRSIPVtEgk
FENaEZGeV3q0aPq2E6GB2m8AGQcpO9Qfp45i5oUJmG94gwlKJpss41xusiOaR086U2NqyZRLtjF2
UP02jeND9Btxw5EtyU6t3sYvpBSsWy0gH0q8w6kka84dnU6FfpZ+JR4haKL4tVMjznKc2KnekPl+
3jE2sFyTCR7RBUK+DEudByqSOPjLwkUDXu7H1kqHXuP6QJM7/hMKNr67UyyMaWtkKrlobA6d3Eq9
iciFcBThMGHr5vw0Iez0xvHA+WR3B/aNuVEoYfuwxdn4rw35cDBJbncuVuSvHBqaXqLv7LvbfdXr
yv6q/yir6fozE4l9WmDH/tQqFtyWCEqT7wTD9NwzCVcDn4Yl+k5agK6EI7HsKtkXp7S2BXLsZGYJ
776FMz0n01lnkL5hbTxMupf+4HYZjsIxZuze0DISXFpSmwt6bbfhii0t3eaUsPbQuYRRNWgHQiOq
SVSR8VL5WR6KfbbhhuzuDDM3yQO0YPzl4CXrfksFH3NDpJdtykNZrwBq/unRPn2QaIc6VaQ9AaYY
G6cobmic+oK4Sqg9uL4smbyH6U0z5QUX68qAkpXg0QjL5joxdxn13GPsNuiLcZBMZ/YW30TkHjQX
zFh16gM2XMb1NZFjYrN25ZnNy46k00rxyBdg0wHdIGSG+zSukPahCL6WdqgMscqed5hb/yA8Dyuz
4Rm0TW6W7jmfXNRf8SKd2O58S0HQcOzcPvsD6XlxT07FydhWAeSo9D/sf68nGg7pD5R+O8vn2Kv2
OPl1vcoPYX8o08/Z2LSyz01FNho9ReEiF1ORQsAtXgqm/UXBobKu6QcxOUwDkMav5DsJJuEGVrP4
MWq3P8keng4GsqQVzGUeyunI0uoORKp0WUcIEnWfiuiqpAv8A9x6PzPtUwdyJVBdkHlKoGPwRDxa
BiehIOVIPySOErjnkXnIfSr6eUjgAqkkhFZQyYg2UpafLdpvFPiwf4Kd7XGaNOvtbgx+5MmXafQJ
2gfFq0rX/KwCesYDo4Ltlgqxp2SHh35Iir+SbV358g4gOCua47hZYCFp58ETEEee+Cb4ECXjws/a
rjtGht2/ji957Mvr8BHbeLOqcqzClfipk/vQjyb7684CWocB9yA7dFljsnpHnteDm30/dg/Zrt+0
OBB+whqkhlMAXED92beOSDQ/VSck89K40U4v/WvzowXjbnyLt+H1cRk5MAk6R3tsnci045NDj8n5
YVwr0ZUq5xsw4sMmnWgXvovo5YAL4cK0mbkc9mA+s+/w73CurB3d3BIUn6UNU+qY2Y0Ojh4i6rfE
co2OrP2uHj5G+m3Jv0VfBQBwIA+f1/pv0VH8IN9EzKYKf+uWoqqTfeXnt8pRol17whvpv3SO68qB
SrQj8UozXLUCcUGascOPJTvQ3p+tHTvsWfrH58EW78o2sF7xzbcoLhNfdhBxkMOUP+XP1Gcixewl
enmO6x5curzNqOjOuwU67xNMcDyXZ3yB4kt+Bm8G1TBWauOQASGBQaYHO42CFnmQJdlxh3WHlle3
3dOHxbOivAXtn0xoYzlzuxdncs1eumsziNFWhXGpQ29UjzDT1ldyvsCu8RUm/FCz3RbvJlpzj1dm
fY/4Rt1vM3Rgy4P1wBPIbxUHAbhkJ41qu+bVxk58fpChK/WNaOzC0tfmG/+RkbGA4Cz/vCjhtlA0
e6wvlnGaWiju8EP15DjYyqquVm90P5nxn7xwB2HLd6DO3Afh3/LAqv8hN2KpwbRqh7VpQMXnYtB2
xPhLfgSU3ipECQjDSl98tWqRQ9uaGvOFToMdfpKnw4UvyXng8RItkbCsN0LorBnoDqGTS0gTdeh0
1+7KP0vGbaVdrdemfK3IOIeao3/2worACz1yu8NZCQaoYrzuOmB+0ILFDcNqHIg0zPJbHAebo8os
uQF3yvdYVL6G9DVRG5s5xqrj/ib+Y5X6KbBJND7Hdz7sRnAJWwMQnv4QEa+T0JWB/DsF0aY9XYUX
jqHKxagCI9Yp/OBEwasYrUDvV4GcvSQZYi7+hH4z65krakcMKYUwRDWWKJoTEXRYQg7D9H4tYLHH
3J6J1etzQVSjpy/TjdEarvhamDVkxmkrXVYfRg+/NPwE3PxD6IJfTC4XA5n4mCUDgpEtgcX2jnxw
+JmoZ1zMlKQfNaGW+uMN6zZ9FFIw8Bq9J48yUnTa108CZZIabK0XvPZ83Ub7J7oNQIg5pa8SygM3
mG0FR6lJzSBqnQVrQnt7SsCKBPD0DldxZKedgFTADpO+ATNOIGNNDq3pCS8McgKpIrlCFfYmr9+P
F9V7blBGxq/22WTKrTuDJduR8GjI1uCAmp949zl5YQlRDZtQCJdCImeFj6AzB+90wT1AdXg4I5Ky
kmj4BDVlo8r2N7d8PKpMd0i5q5txhBKGHAxuCciIdIBO0K3uo3aF+AGkVbRJ1x/CmZwoJiPI4g0p
JS6LCYIcdbxHpHP+qhyKzTOgIoFYCW7VmNKRyDWwIBivDUFS+Pkc98q1PGQeZ9snwyam1xA/i/jb
JEOTwSzuCuJtss3P5CuL1pgGrgZWlxufhFnRCNhFmxN+7A856Kk3naDWMWmir3bKTZW3MgbuKz6P
L8m0rMDsPUwJErxwn2YHQwv4MNTKsVoyI0NscVZWw7l4p5KsPXeNM77HLEJeX0e7mkV9yyLHOkM6
wyamyu6Bs9uzwMk0IYjoVTUZRbhrVtiuAhcr8wjUl3AE7MboWSZdXpSUAjF71x7X4hlQaqMYSvya
vfFaEjt0G6iZJ2s+885sDBrFJW8iJURY3YDFOsZ4fI3H+8bexUFfwdtLJDEyTI+Aj0LPE7LrSrtS
nUFA1vqshL8d6Jgn1PUAWjbk2if9q7R8PVqhZYPn3CrbQrsKmH6uWQjd8hE8IwQygkl8LosnWSIP
TDahNeAXIBKsypLar8c8qI5Ia8BA2ObFAuyXLkd7fsYxUWkLIVlRrbh6rpVP5hdFYj2TT2d2GxKk
CC2yImuYGy58IZaM8agxKdMbfy0ev3pd0IzIHr8TclUXms/p1k21nMaWFYX1iu0d/6mnPwxqP37y
dr5nCVdcBrojPAf7v2VYuSPuq8bdGZgRV1BAruMSwTyOMjwGDHjNUs8xhiNnISPOeKnIrFl+Krrm
vLhBCFxprmECaSDZQ1xcM4ukKL9YnXymTq/v4IfCqhI/uOucZGOTvZP25wGXT2a9W9wRCMihyK/2
WEpOPkJqCXI7qpmaS4hSLauEOeNeiQbDbPEcmVTOeUZV5qJJaKBszY6n4g20pfaZdTqauCvW1gOX
GS5q3eEamSKsAksp1LBwJ6E95y4lyi8kqrijn9gHnzDQsiv8VUnb780I7dDl3CZPQqqyN71l0Zqe
Ln2wVnhIylWG3IFN9PvNfAOsLFyCSlgN0o0mR+rjLuFJraAL4mGruVDulSZeAlk+darXDD9fz8Ff
np/zhmHl/VTGlwmNHN7EvdOBwTRyOyx6xeOq2ET8hZcwHcjBxJSGl9vmblFn5tLyFvHsZQi4RtRu
uP+5dvk47pw3cb0sgmWSamCbbgmyzV4mkBgU1vClfCM+2124IdiAJwVjxG2yHExoDPfjF188nKkS
CERMPt/L7fDf3J75QJ00j/bC9JAXzoiaVfVsaAd2haau2fKFsu20dU9VQINLlyKw6IJ/YxL5sGVj
0ErLZoAesaFY92ZsoSnoTJ+JZYPwHbyQaecOuU0V7SF30IPmFMkrAdswe3NxahaJZuoHwEDxfqHQ
Zys7krUqamdG55qqruVKb3q+JXkiZCQTzqx5vjwE9SwA5fSexjHtnBwJSuPI/SDGTGyjoGa2Yxp4
Ldroy1oEmEL6WV6W1AJ9JeOOu8NaBdZ5Ge/aIwA3yihzFbyOaZDQt9VQCICglu72fQxiUrnwhpjW
RGtHvY71wVROgxMWQSOhK+tSc49zHG50EiBXowhobWlAl9Ak+F3gXPa8o7DBtqBntuu3LLLu2L9S
II0e6Dy7Uep0b7R5kPWoUXlucFtA6QSU2KAgtnxESxSkP8uAq2Mfa7GH54jcbJt6ouXUheQY5fp1
tlzMidWfBgTMgYm1KI7k60LdA2kTZd+E+1red3z87EMEWIlrSuOW4oEYyyQv0nxRuzLHXOZAPzYg
8fbMQ253QXDVDhgO/PJQQsMS7nqX5uy8pcy1DGy0tYDoyB7BEwjHmQawZfjtwiODUyo2a9JsLuq0
/meEsaVCR3ssGVUbZSliYbQzxtIz36c1WDfu7Cl4TAl7kfHR2oANVy5VJ+dxVN/J4TEacEFV2UpC
rpe6dnE2ZJd2fAasbFdx4TN1DBRVayVGrdvPAXwysFggHj80bwmkShonHUad92fQG84woeNoLIuD
DdnadW375OT+cH/MK8sypG6nLvnJMd9at+YUck8ETizGZMPAEuYt9FQEXHhZBuAiJ9a9kGQ+yoFL
bAo+MlE3j+Iyz1u+flkEA6lMZ2A+J/RYQJwEKllOojKbyoVcepMVwNkxwBNNfxQiXU6A9XQaBM5k
sECvif7BZrS28Q8o1eJ1Wa8ChESI2ayfOjThX0QPLDICXGJglaitGt8yC8W4nTjBiC5cRTCev9vO
VH19WEZaYQQUmyxfceLMxLVQWqBwbs0aK5G8DqDNKyRkG7GXrkpFynK095jYAVsOvIsKI+gp98mm
eG4H5QSkv3kjzwaSwzK3UIQBjSJDdDLyMGAbLPuHjlETfKFbA787Li1D/Y4nmOoGecOGoMK1KJyD
YXkJ3xlRUd6D7IIChdlmB1TYEBmFupUOV2m7etAlybpWTswliVZUMR+UPZsEPUwyhbhsuc/O6lsf
wCWZXCxQSZoUOBcMeIzbE3Fp7LAsW1h/QvzmxQDfL6P944TUyBeyjYCG0CzyMM+VumEZchdDBI+H
R9u0zgZ9eClByRfhbpOurfiliwCAo/zF5vG6FOHwFTsNRKZJy+34LfyAWMGMqfdmI6CsbL4Wldcy
prg31gf91DUqcZazrKR+DbIcfjUNJ2VvCW7L8MxQl79Q2YPIf4i3Tzgbhg9I1JaqF6mEGKoWfAQU
JRBVIZH+ijFlXbMX0QdUv0kjWJRpgrpZsTCZCpYsiH9SUmUS0PANap9cH06WQbedU0YXDiOzcljt
FPFGE/Z1UpDLIfOM1+1JuPHYjNd8VBS/6dxCvWbWOMkRbRfMjZC9whJfPJe74JVV7SwPFwpxrGtQ
xtsYsDV8E9Zq8aTZ9wLYz08yIny90brsPD6ZihPnds5x6lQyq5Gi/3MxIMuZDcksGu4MgezOcHaU
Psum105sS8DpYYsgpMO818NG5qMQw0w8hLxZ8NRAQgU5ZJA9GDuXBRWnrxM3BNiBXSG07ozi5SI6
u6G3xJ4HJgwMTL9VtBV8IcLTF0mdRzD4nZidMffqYavOKxI5DLdQnkI8LgzLrzFis9bH/JM1w5bi
yrBEM1yUXMGvOccYYTmYokgMxHzNpGF5CkArusP5yMswl+03gBAMFOedoK15eR+MxM34y7lTgFkr
nEo6YMb6ZP8wwRnjm7sRcpA1a2fxfTj7SJbxkDHEOWO3iBMx6pEKjmaRtl+KDEwr7yoiGnPAjO8t
icOOlpx0Gu1SfRfAkmm3xd9b+NxtNQswIVAO0d8BQDjNyA4PrP5ohAERKfIV+bRc+X4FE0BJBk+M
uzd+MPJHcqME68Sry/EN8oT0J8giGIAXmEEHxYG8BmlBMpnD+UGGKcQjfzgdsvG+OS28Bq2KZoIl
Yjx+lcOiX1a0ppsYzIVrGElzqkWDptMGDoEN6kKwfqPSIIMShmQIFb6X2cxTOoU6Y6OpJJuUdHCh
AARsMopwAejqKakhqZag+4SbFtJaMQVEVapIaIvqF/2dqY/QurzJBNYUOptrBBkodAs0tSB+XMLO
/D/qdRGc+PBLyDI7aVREZxAx4pNF4uyxtNk+H9mhTnTBRydp9ttRvYz6iLpL2Bo0ViBd63Sq4g3x
W6OaBFIL8/AvCZ8xa38eRfQ9hhwytcLpHEO80hteil+DlAjaG4Cm7XHpEc4M6TyZaDbr/6s4F+pI
8oSZefh96pFBoGsp4vn3o4sCKquJzE25tAWVMo2eRat30IEkDFkPF+7Sn5v97w85mgFJ/j7uYqTL
erk2Halh4/5S5f0r3BYpbaBpFUfJ+GxwN8TXf1+Q6umP+dR7T1mk8X5/PIYn8oH/Pv79bWhZfkVZ
rJ+/zaS/ROu/v/6jlSdUdRqU5bwVluZgIXs83QlaCLqfEF8CvtsBEAsXKs7l6s2lT/jRZB3cgMuv
v0/+88bl3SA7+cu/T9ZZuB4exGBdS67nYYCE/P3m3x+/en3Z7+X8/vr7pFY3V0ukkjgpdCtFBRoR
/dIcWy8D+/tjXB7+x3O/f/h9Tu7jlZLqSYDO8K6AJOq/2DuT5biRtMu+S+9R5g7H5FvGPHCmKIob
mCRKcMzz+PT/QVR1VW3arHvfmzAllZmiggj3b7j33H0xkMLrQx4mlYlGzkQWJ0D93gi7JTaLzAdI
dls7asetGFx3Y5PcRc0KtcHbuZlfHlqr+gb5WCyIxdxgHW8nTAaK6W+biYbOL/wVuTAvvQG3eqi7
3Vi7LEYWNG3Qt4AYDAgIhiJ6LCyEMor4blmtRjrgEHASAiJNCLuvcnKo5lrw3s19cGfN41PVcSEP
woVCgO9beZCWmuyhmVY3YUDCM0C45ain4FfevjYuA0G3gRojWIXEtOsizsf9mvlycO2KRQhDEqfx
nomjfqohARyUg/C1HqGrTJQnEELig9uQb6oxaNESMJ8rAeBgXsctz5VGkt1Li66yYmoFLie8r9ZU
3OEkoEayhGuILp16toYBvZZ2h2ObjcyhYCdrzH27fOKdjmb4oF23bfoCwZ5/TSPZ0JHXXwQMc0FH
lEEe07aoYpmeWCnbei4hvIf+hq2C2cqErtBiK7MQKkeKUs6bOgTbERP0yn/ZVyOKkFzSYeRl/F6K
DpzWJvZGFrQJ/XPp+/FJLmiQSLCPAwaE3piGrIn6z6HkTWtqwmdi711peodiotoU2qOSmiDr4Gib
PvEH9kgzBxT/6s4o81HPUHFNvyZ3A1I8ALL4pZkAuTJ1j5NakYEZxSOhMHvZM6zyQvZRIJ/2Il5G
NG3wqpayL+7z2n61164LK8QpYISI1AsHrY/yCBKbHvnUDBasezP+KHu+Y8tKEQVawbXvJhcsGlDC
3pyLKVoo7BF7wln7AbGkOQj3l060e416LrjcxWhaxdF36dEZomPuT5Y9X3ozTIS8FsUFOgBGCQGE
wHdL3O5reS/hvEVjQTJJ9ncsx+Haksl9X9jVM+gwFFIserGgLBfpux+1DULdGaxD1ccgTMeA8JND
ZkfR81g8tsrT32EuDIu706MKLiTHAPWCgQkY7S5dOQeu1dz7vgtSrO4+vciV+3Gs0arw4d3Ulv/c
y5h7L56hyEZBvD5E9DmxPzDN8b+KahnvlhFvW+I4X7VFORflipgt6hFrKApSKciEd/K2OPWxuBhf
uqcRJS0xiTlKpRHzXtL/SGOLLdBCWEIiuX9n58snbuU4Nhj7sH08qCG1zwqAFukHVP9z+NNVHnaO
dLwnayE6zG9ABfeDI/W1qeorfprugm/lkoXyL/xeDDQVgzMOUXYNCJI69+K6MgGPMpCMgPMol/VZ
LC+dh3m2bRtoxYgjsPmdgsFHxWbPNEmgSjZN5rWkgOb9RoTul8jL/JCX3iGUGTdB034bm+Jz9GDF
Dr08LCp7WJ90nLpEhJGIZV99M/8K0ire2rHZBQbL24hFBYLIYaL+dvTRUvI4xsDMhYfVptBoPZpl
jC8J94juhni7wCfejHTFq2gRGYhf44Ct3ZV1Q73l2qXY25EPgnXgYvHDeQtzsN5gGj5JYcEHVMX8
7BhDorh74RHJf2WhfR8UiNc7YtMk8CK/x+bmjWzWxpaxoWl+OO10hCVkAeBZ8SerQbKalmivgvbb
LLLppIS61vxoGDmi/o6M3sy9+uOO9Dc4rsgr11RFK5xpYr87rpHBOnaXR+JQvjdatkw+lvjUxIqa
sGQQ1cwdPSEmLK9K0Zs1w3QqpYdu0LBFtvYYYdW2JFt4I4AqzvhfzzPZIIc41GYz2wWhFCAlvAwQ
Q1ypZ0CSb6EE78xhnJ7s5JsXleJhDU/W0aIuNvssL43tt24eWOogxWobcg5H/3Oa9RfhxfExH+O/
s8nvkKibb+U2wnJ6KoNPK16Gq67K+3ANvU8wHeMeED+zVSJB9G17CarmKqoqvqbSvBfeQJ/HJmPO
5L20Fo7NYBj3Vuqbncyrd55SSKdWBeupoz0fRupm7UJMaS22gJH7CuVyly2ut8NS+ieZwmvSwmMz
xDFvloqyk8jr7prR7WYpa5faYQ0EW8IjTWp46xK7PUU4dFg8rCMSvMNRQ9xBnNZ7x8//tqT8HjD2
h5jUMYGO46lVcQrjx/7e5dG4M447Hcah8va5P5xqd+aqdWxv7460R37j7HORvcsBqk/Uzs+WH7EU
UwNk1QDqYVkWGB91d7UnQgRqjpbeGez9KOz+alf50zguP6aye2zylhlBOqkjmU1XJ66iA7lQAzPo
8dVhagiwd8ObVx4sOwdN10X+FthgwahzRuJiKZzRdniypyGjtbCac+diSGo9hgp1Z2dv2H8eCZy6
gqt5sAg53flLjguCgr6uatiAmCXvZMIEJbGKryIpd1ni7qjfnZ+g2BjUBe1L4UhG5X5wiqnQj3mE
rMMz/dWa9YvEhhwVjWZlEhQIuOGDtsmxGtpveoVbDxZTRenRbC1R8Bv0HkOYoEcq4zGnauzo5AlG
mmnhu6cOUqUmZI7mUA5ITTqY3Xdlx2wuqPnMCNkfHL9EZZ4M97gep7T4i3H/rue9+FktH3UzBJso
Dgu6G/7+Ho6XZdHx/WzgLedoG/ofszMhZp3pBsBzLwkhQM10JU1PoBv+ilyPwjxqundjvYwuevRU
g5UMk+Ernp3wVbNZEtBOwQkEwX0UDb+j1g8P1km51bGuWN3a3cQYgNhd6HxQByXxbE3uPLtp+1t2
AKltyo06YAjeBMtHHCLEIMYgquaZj/Gn37Y7J1pIOpAD62YZcgUtKbFA97OKzbWvWKEGidqPUrMg
9GlyaMO70qXhTY3akCQCr8j4P5pYn0a7/8GF8+IFZIrCA02D6jDyOd1VYegCqc8uk1w63ObrjEmU
r5OOyxMRKBf4oPwlbQy+LgN6BRgdY5rC/+xBjK+vbmwvjwSR1PeACRjrzxQsTAgCM7Q7OVWPSnbe
NdWsXieMOKlJcJImS8jZlP4KSohd5AuhDkrSg+e5jFwnF8LDKMBL+ZCutvRI7oUMpnbvz/K78tLH
pR+BdmbNO7Z17skA9WaCId22OXKmmeEesbxPqcePElAEqiZb3cE6YM8pRrCa8pmJWZflAJq6OgcT
UNwXTpswAe+Y1XnE+2ZRe06GoX5vkS3uK/br0B1egOIyvnDWjMCMgm4QbOlrWTAabpwC81752iU9
7TAZs1scXSSMAkd2tH5qa8JF+oQIWYpvJmd+O7zRmlaHFhs2cmD+MQ+ybpel7ueskbsZp7mMmIwZ
WsrPxqkf81JpFFBLt1k/PF4672geeXNdqKFocilJrXxfeNO8d7rGxY9NGWFxMmV9sx1L5iBhQuAE
te9O5eJP3gAbnsQIQ3NszCWuj77mQ1pBHt2Nigc8ZF2bjb08hQOR66rM8btxTBYjTgsV4JUN2zcl
suC+HpjslnZ5LOPVhoDgs5AErk7h8iDEII82cIgj/bQal7UqQLqeRmI/OQtyRgRhNNRnmTbpcx/r
5GB6luvpaossS3hvi0dCrSAKROYk1oFhDcnOnU7eiP0o8EGxB9AQsOQNhvuKKJWc4B9HAr0b7EOg
MpLq7Tl6D9wBvSlwWIRu8iP6yHws+AlF/dbzl/TaasYp9Vhw59kifJj9dPULsD4hBvMbfG3cg46U
T1WAGdahtCG1J192UxvglFewIBw/gspGa0MiV3E0XXnBx/innv0Y+FUZMzlpP3uvOi0WEQR5l437
pZSgp1Bua78tzg1jtAKI4iKC6LFT/HDbhfNZLDSGrmBeHQhkZDPaDLDM7r4s2g/LApan7EFTsyTN
qZmRo9NFMHKKUf13S3de8L+0EETtIboPRPJoO6NFyg6b0Nb6vTRtDdX2MngxE5uAXWNvvZSFf4LF
znqwZ6spQq7vrGOLXvgPNENg99TvMTUeuuYVPeWsaLxoQb/VfQzh9M7YwaV9Cjjl3PZY+k2NgUJX
17BXIwuJ7JSK0pz9quFsqc25ZdNvNSI8kKAFLwq4VYCl+WAteXHXjWuwpi+G89wqhJOgpvue0rnI
UIZKhftEjvkJuJ96csbhNDAeGaIwvjczQFeQlfUDzyfHaaIWiN+E0FKnUW571hdRlsklkPHHFHOt
kg+Xr08LH2hKWOxD5Ec2ZBi3yF5byTEKgxqIbeQE/AvNjxKM+K6bm08xug1LxZiPaFWxyVk+gHF9
MwmrwmVgLQ94NkT+z6o/nOeFBXX9aWJiLtQUsaREa95WyP9NzfbDmIG2K08fpli9Wv44HAT5vOw9
iLT+NUZr4oypkGpYpGl0qsl2jXkm3up9WWYsZJoBcF/mD0XbfltMcbSyKHrN3O/tMPyeEo2I1tBK
Vow5tny7FWhm1HGtOLdTjjsEBYksJ/QKwRn62L1prkqKz2YByZArffGhDdxp1wvQ3g4vrc4HUOHj
HyikjIpdXCFDrN271k/TVzfOPrzxvSpL92txXos4fc4n0MJ9sbAGSqZ16cwmCNA9G1PnfuJC2jGN
+jvUejh2ml0e3JqBm37RBwhKKZNFFI3wW35aC5sFQsZ3w4z3zELDt5Ppdw6sYU8SLkrJgvO9GuLf
cZl9VX5UM9WtnxpJVEyBlnLgVoWL+KVbIXcgA9lHdsv7zz6Q04PorZ3OeZPgVpQHKHnoAMjviu0n
2QxHP83paUYw4pzgm15CaBsidbIjRcFv7pcc0KMefFYXFfh86BqbaZ6xHcD5Zex2yiH/btVqTBwh
wem5qxiI9zV45IViyq4e8fiyuqj57Jra+Si0/qNyi3DYvv0FYBcBUhxCclzI68skE+mEMBOLqsin
t6sCrDSOhRsQHiQWfQTjkwMJROPb4qfOx8cx23by0XqkYL6nwdgc2FgFrHQOHwZdfcWsKbsu/+uG
Y4RCHg9qg4CZkybU4qeVIyeShGDsgH6yBWYZZzkeW5rmF1ndBBkF+7mty1PjlByvDq1cCGy4b9uP
aViWx8x90uSbwaqzsgPMjwLtIlAly6Jibpmla/4fVtY+d2lj9mZs+7v/D3r7vwG9KSVWNtv/GfT2
9qco/rTtnz//TXr713/1v0lv8h+AyIEL2tJRrut4+n/9G/Ym/qGkq2B+BJJoT17/DXuD6OYFUniB
YwtHCuqN/8DenH/ogGGKpnZwA6UD5/8F9mYLm2/gv8NAHdjptAbaEVJ5QusAtN1/w978uVGgRnAh
Gkntf+NA3gIIR0d1p06835IQSwXfZsNtOm5IB2Gnv6Yl3n7n9gLDFvJkd8tuWX/nlpn4n9++/cbt
a0WP523qMzaYaGRu4YW3EEtivtdo0NWC/89fBsQH2JnuDoUXeseMlektvdJfI/Zuv7q9MOoBINv3
uCGsWj2C5SCKr22BC9x+SYWrl93tl/UamgmZnC2JVNB3SqZRe6+Oe4J/rFPtrMf4FHGlBUi3MhCU
NXBK2DucKOgAFaY+ABhnKaBOYhFiFTbZhdz5hMvHi2Q5DJlkG2vcuwSd71MT/ZQTuqp5qr41kvzS
LvV/W4/KEaiYPPMw2wR6msnap84SHo1FLkfeO2zjKlAqYnjiuEEuN692Qs7du5mYuLhHStxHamMG
DGN9kxyEHcUsYIF9RlN86TofcHYPj6swH1WDMGqKkr0TKMROpEv4ETFVlurXVJVD7HTuBoVqveDF
wqVrBrPPXZbqI6cetfzezp3vwsve2rGjgsPCS+Qh+o0CQ4DM82eSqpAD+GySHQB5+0C/BhEio2Sx
Me7I4KNgBV1VzYS8kIi+WejrPHBrypzgMybTDJzbtkJzqhkBUnDfUejtuu6QlGL5ZpmXsUt+ZBMi
iZhhrgO8ow6F3KZqkHtNiwIaHM2BgRMyBhZIGpYANnOL3JfOUeB4s4P4MQ17Z8+wwbqL6CwzuS6x
A/xViQnuHWoFVLbyr1VY3raIbX2us+pJpU39bKdnd2h8zmmKthljRyR8Zx+AjAEGhoW3kLLfVNby
4nN47w1KDmsOiIPO9CXq2LqSkJffwWD7YTNWAFAUy/0kAzDTofcL8jo9xnzP7f1RhHV3JEoGOXGw
fMahjZiOeeztg7K8tiTab2cSy0RBtE/sRs7WxCM0NOP8jjoPb4Hy023m89iECc7JuLBBFCOtg6e7
6dhuSJaQTc5wmhvoBcDHhLEsbPdjzbCriGYMFQriU6cROwWEY66CrM5rzmJAB9Wg1mWRUzXedCVu
M9+Gz9pOT5S02yJAmeE17itsqF9Zz305L+Vz1wlkDFDWLXIPYUuKfUXvfYJvs5U4ZmRY1RtloQLx
Y0YbDfK9eUIyPcEtt1x3m9CAerwbhVewQugzibwSLgVheBcrSt8aoQqKNXkRy7Fm9BvbfY3MM8f/
XwogGPieWkdwJ69MabZ5v3g6iruoH3Eux9jXZ9IstkWNA8zS2B1njQ3CB4LcfAxuH12cDMYj4VH0
JndhWjgXyZ3ddzOhQV0v78B1Aw9betp/x/BkpQg1o0NMIFGGxZ7ZS3PwIATveYCeywbE5Dx/tKNe
ibIE883rN1YXJRN8FRHEaxiPEhGVS+8z9ck6lPvYFduxzj+9VstNIc2Izg2sBXOHe+ihf3oX/b8X
cMcDWCOAxnbKbZO2YHRivKQKf2KEi7Zb6NqsgnAqAF67lqFVpe+Bi/Ljye/00OHqcYtDIuiMjdbM
y6lpVpBURp8qv+r5FOXNRxr15AVUKjlygBwyh48GM7+72hSP3vqHlDX+3mEkicpH1R2is6c33qip
cZ964XxlLmdq1O/7eHqahrh7mDOHqMOmIVxPv5JKGL23Phv7ao6n4yLB8/CMiR5VzpIRT2xsC1wf
wVaHIcGiCw7K1alm9SN+2ysciqyCn5G1aWI0F1Mab0OCkQnHHbahAfkVYqI2nJyD8DaVC1ujy3ZR
i9bQMYCSa4QS2mHvMyFMmGJi+aYoIqEmwLcWQfsJoj5HmEDH6Rd+uVtGgqc7G79mCGWBfQuEMhsD
5Ehc4gi7ahiDP87E8TJ4c4YTjM95dernAeOFV5wY+SCqbfIP1/lr5QycpOUOG8BEp7BEQl5Wf4OS
lMI0HI5WI3tq6+xtytG9T1bTHIp0yLbE03tPrkGbjuinheF8WiTnZv9V1dFyJCT5nX5m2JIbiMOm
HYttWWh7x1MNAoJjqnKQrWXzyfdfkgDzkhX2m0BK/IMuYXF2YI2nYm1Ucvr/65L8WirF/0exqwhR
8Hv2JwOaT9Uw6nNkj+qoV8ydUoMcOil+sa36yTSkymPcmdb0CNkMWIzQZyL0ECjoR+GjCpjRGZx8
O/zRlNhHA7Js7NEw9cgNi27b2TgdK79MLSgdszlk7GPgZzkCc96SPxFSENwJ10FAYIe73C/bk2ED
TsoO4Ovp0tJg3anJC7eNSZ7nKRk27XuTDwzwqUG2FeBX5h/zYdLTdA7dGtk7sh2V5Mj+amy1qnks
iKS8K1PEA+SOIJcaQ5gxjK3SgkNjTP+60VDscphqLLLpHBPRg5j7PjgVXuX5vuorDpp5PoB/+47s
wWWcjgVxZVITivq30B4uQ7dpyF9bdVtcKsyqH+d0eWu8FtSZl8zXYR3QyromMEU5L5GMd4m1uJfU
wG4I4VB4RJi6igW2rrzDLDwGyfuhXc3XrXiEgc+kfkCrpUo+E23RxgfP8V4syz1qFzMakyMCeKuJ
xChEwwA3Eike/MJ95ZPzIYIMd0FVTQcAWYCj6FtuLymFRNomwc4nUMFFgeakQFbMSPkwuOAFTNlu
Eyz1OSl2JxLZxLlcX5SxP3Ou9K1gSjv1hQ/thUN9IcuDLpsnz+jPweTke5FhNkWuOoSRmDjrnBod
Xu6+CZZ3dyacf4iAtIjRYbIdGGRylcjtHYKNn//Z+w8M36ky8xyyXYLUG+phlHgRSjL3WGMEWvyS
AbL+CmmmmOuGcFU0gYTTGCAXnchFsaxfnPktAsX6MeoGd39TyHiWo1hEsdRJPYc7S2c4VmuUXQSv
8phCmrKxBydu+0wXvg1zi6iSu0a4A4uh9fxOAAxjcSWQ0C6Geo9G4gW6aUWWoJ0AvB8GGFGxr7aj
ItY7VS9eQsqd5fnIqR0yE4UBjVLwZ7YCG37elcwPLT55B88dH2OBsI9+9ZiupS1b3DeVSOzJTXw/
6ng6+wysDlObkGFu3P04mcdJlchnHBuS39wxJUgyG8oFyspVg0LSIvupLHgp2m45qfh1Nu/rggYS
PiS627fj6W49Yc3J1zmC9iFkhF8TQjSFOGtW9Zpns7Zk6gukHHNtrm2sgF31luiUv+1MJb3vwTQt
OnVPeW+PnHu4fpj9naMK36uYV5MQSMHatbpdmnvmVHusRvw62Xq1RPMYMgLp4qHeinX7bMK+4mLo
QbMpstXz8NNpw2/JQrHcOjmo0fpdKFSCTHKOoxHvimn6HqQbHXpJOATQ0H5mCJ76TndMZM80qTP7
rvE+gmid2pDRtjXaQbubRcsZlYC384P8k9jyFnogG74V9u5TR3U5j1RUfNZ4RxJ82DHnhSF/pCDn
9VDaGXIo9W1ics3w7S2uLXszVGo49y3gZ7QqP3UMWmu5Ae4DfvJiDuttPEJqWtH2MsreF91LvnGk
z7n+oA40OF0BdBZevE9Ztmb28GdIQ2tHInsYIbqahfnbTdnlpsWqxFvFNP4UdYoUhLWJcEqUC17r
IherGgyATG343/ibQq+OqeLNddgKFYIajM0hbu4pfbZqt8ZbCK8pEPXxFtIZZpjlKfqqTUVa0inX
L83s+edqfRmj3+QyzCc2xTlEh+JdKanyO7FIvOApJmSyzFnSG0i4NXJlRePmjEbtCbf6QUWh71xs
vL7vbLvOQR4HtfGuyQE5R1Pxreaw3Xvk7lQzfKW4fh1GQ5pT7wMZQrg2LwFhhz2S9sw6t3H3k+rh
PavLmI9VCxVzIi8uYVmY7m/6M4LxgH3pCpmRcZ1zP7tYrjL8eW5P9pJP1kSVZ/aZ3BvCOsrvTAan
XcZZ/s8PNYk1z3YNQUdPhJCQN1MDooaq7zkl3ofMn0mHKOXeHz79pOZxr3IspMIiObjPrhlQbLBu
FpJ9bZdondjU4FYDFtzxFoUda1A9x+QTa5Q1fR4f6KzIBh7j8/yEoKPfMJVXG19Fb+Ucefsu6cyl
zxfvRG4jJV8izqGXIFIjXyDyldwYn2HYNPOQuDWhL0tyrotNwQSONN4KAW9PqnMU0jOXrX6vY+bi
0b8zYWdDKCkHTwoB/Icf258mrRhJztU1seUFmv2qPVguGbNFd3SRx1YLHIJlcc+NoKT2XQRl+Pnr
FIyzcT7zQq8MnnzY1sHfnGnz+fYihKECC131POYLz+jauzpR+a+XrOrfh7Kd9mu+1j+/XnuClbgZ
KuDYvISej24ti/qrQL2/FunEgsvnW7QtqNAO+QZfsroa6caiEQCg2JssRqFiIbIqJ+v8HHtOfyYV
PUCK5bENYyTh5U63Nxkgkcyq8Tt9Jx2PfcIinHNc5yBr11+lI5mF5FWeCu4hzLpuC9meSKS7wiJi
Rk1YpLqIpOO2dnbd2NBWOvWTLiJzEF7tHxd8vX6t9XlYf+8/L7evZQmivsiaqp1e/xX44+HZS5IX
UJj+fprL9KziZ9vJZ/7EcP7tMFxB/BC456RMuUBJ4n6oLRQqxhPczBr7SlfbWGCbrjs7DSpTYIsf
IxBt7oZVAFnir2LE/geCSah+VD2zgjwliv4uawwPcxA804r9KyD3lpIbrrekNFS7Cbz18+1FJMNy
LHqbiGpIWu4acH/LU7y9WMtzrSyYreu19p8v26imoJ+f59wVZ7G+LH31VnQOlDV4pySbsghv0WPI
ENTJ4vNQJQuH78JRfIxyckCWdLygcsjLfV+QgEOGSE2rnoFPGU4RNprQ1ixLJ8HtwmpFmdx5ur3k
uAxFX766nd9uOi2/1Vr1XJzhLm7A66QJuMQGm9xgM1puWvs8UZQegP8ffEJx7g1PHv601XSSSucq
kpW+l7yns4p+TMULe5Ki77y1+oq2bIPjn87QQyLM3PYSLuGzKRr/taooDUSwqQzRWrBm3adQx5yr
JvvqGusQ6gGTTUXgS+0sJAhO5Huyg8MXQBXxRobwxfWjkIA9GoPJJrSrsT8Xgfg21f2Pok2GO5Rv
SD3V97ZC/OLYQLknFZeXVNS8WRGmgQSeXR/gXXEd90/XZ29G5Pro9mLeT8o/mJH2LDTl9LLE8Wkp
ip8EjcnfZDyeGQp8n+1cvSBOirZuUjgoKm1zHoOVoh9ND1Vcf5Fgs2xRvxHr0jkIp+pkuIylBi1j
+/eD6LBW50Bj8gD5ZVz9kmOmLtXjlOXOCx2IvW3IQNuzU986hhOxnJfqlNh0vlEl2dJHJBFEEfXE
7JHC0Ix+f6C73TZ1QVhN2DTXMUSvEjnJizv+nCeTftqQHDrRgbOYFCJ872fwPYukfuBWjJDqu/LN
uOQGdNo+TRW218oU87VDvL1fUMUc/LnVV1NifE1azNRNrraaMGpCV6AwEvYF4SWdD7762xiIzZ6b
kMJHOUIDElgrcPWthGRMpAQFRuI7033dEsytOvbkJhh/ZQCXHt2i/W7KgEy7NagnXAW3RBb5uM+4
TG+X8E16O8dpfoxEuw9VLzehlmAJ1+Ofve5C0E4PPdNK3m5fohaaz0/1Go1ze5nnfkCup4jVsRex
7dcp7bBOaW/h2lYZbHXr8uHT7V7NC7ZLyQOYScHqhFDxdD25m0GPx0iZ/S16XJdDcZ7t5omuHmXR
+k/2beha2d63bqqjvb1Go99eSN0hJB2qSUnGH+mP3Di1eWrjcj7dfl9x059b2jOyLgy1Qi6mCvZ4
S3F902DfpN23F3tqt3PI48sGvL3rPcQedy4ThPOt6Alb/tK3X2WS6Ii0kO+3TqekrfHzFUU6ScDZ
PCjEWH/JOjCHKs6R43uI4bxKI1JbEygR8kaasUoobcYtc4G0JuKHN0yZR5Wr+yN/PYYi/YEPDEb1
0HB+WE+TJPtyCDuJ0wJ9pjN5f8g4lZfZCS4BucWM/5aKsNV+l5UvJkrORo5sYgvoPkmYvnkLsYqL
z/Q4tgGpEy6Fv6DE7VbzZ4HRJ2K8dp8iOwrxoHlYwGfAWTytiIvnkiNyjaDdWWm8Q+iC+qYjS7kY
DqWCokY4xyZgqM74aNzqaj1qoqde4RAcsCH38HayGjWFn/gvaZT8ZagFYMlak472lRGrECxG61YN
39Ikh6pcR7s5gCTDWsO6w0nU3DUWdtJ4LqBbk+O2b5JvWaz+9ISh0BwhuRkjHHp2+NhH0wEuNJOe
Nuz2DbAqm+EixyMcgJor2m8ntpIHhhpgRi30EEwXh51yQ3xa/TSetcSmogIsPVXMm43WO8edQmYc
qMt+j5LEGRHtEaiz7RcfOoE+IfG/5kjoWGnw19fLd3f0zwk+bZvc5lqzHsdp4G6r1kCGI6KDIe+W
P5niJvX4r/v1DMOX1s8yRau4vE4SIQTFKwrUmOl1C7Ehq1V1tVOwIr6VyMdyltucVa8QQXxVvDme
xGNYewSysM6AiaLre49ZaWYlfybAAAYD23ViH7BRTf4ZjxqGC5EFAKCy7dItD7K1LrOCS1d31iuD
/tddDZ3IquTH0DL2XcvYYvwp6K5h6oj2JV/ij4iq6IVsD8AedcL0vMsZOFMOxln0SiOQqPtuztHe
xea1XeAhOSE33oImvqjyN8+O7n1q4qHtzP20/qDr2amvPmzjkrW949m//TpY9n73XugM3w9UDlY/
764Dfdr0jnNAlnw/kl97p70wpfCrHmpiAVksWKChEokEJ/RPrZH2EXXlPQmKTMtI3N70Yh800/c+
iVGYyvktIMtQekTlVpxZ3GoNIfbuFpUk6mE1dQzzJZwZaTbGAkmeud6LbbMQiAcNjpm16CK9e49R
XNuyzM3yqsGrgVmH8OjnNLzvyfBCqA2ySbA1EeE4bGfPKbbzCp4aR3dnuSnaSknoXMSqJ9dKb231
x9Ldl7LNg13g1oqsMqMw/hEZstej8DRHkCPtIAL0n+KPNiMDLBdQsQvMjT/7KnNlg2iHdIHMExTX
UvNmCQ6VEMNF8+k2zt/pd8GWkEy34t6ahXvNI/O9wP8RtYbhHXqLDuv30mVbMqVo2aqnOVbo0TRT
K4cded5Wby1EF8tfXmtXBPRLCsO0U1z6+JNkFD5p5ACTgfyRSDTnhJvtuxb0XZJGzbbPYDCm3lZU
mAKGkZEAaZQFV5eSW9AcCdoTZH3JtrE/ygRXUJKqb05n/4pVUa2iMig3S/le5IzKJal6d7E0l6Zv
oClPYM5SponFLN8AF9bNvI9CPnNVD3o51s0x9IdrXqZvqdNDRk6WYusNFD+5DvYmQSNsx8XPSEKv
q1yPiVSzQNqI8SPXL1g/jiNVT9spyEJFhvCAC8tZTXIrTqcctoFvvQgRdq/Gsb+Xs/5RpBUeLmn0
oeNIb433YIfx3yhxcK2MEQYzVNc0aAk7o4LbyFBBJRE+njbIBz791B7tjNQmY6ews1Pr1I/MjfWc
oIVQ6JKsEh0LmkFSiQcH8Fds/WrxhEBO31aE4+yTGCGCP0lnFzQO5i6i6l20Q2hoTYNAHIkgeTDC
prkGKOLbjyq/DJJPWp18q+nP7rymKvEos6xoI/nuZx2Q4CU4LUF1jQBIkYu8DvDScuuUDdLApTuM
YIeL+bG1A5QYDcY5ZdDlNPcL3R1vRPpaV+qv3SxHNmt8//74Y/Q7/y40GrNand2bt/9h7zyWXNeW
9PwqCs1xA94MNCEIgt6WnyDKwnuPp9cH7u5bp08cKVpzReyoDTqABBZy5cr8DaKLRMMdEFg6QKXO
aYDYQoGlQA9vRr4KyZsYz7T7sHmmiQCvVJFPEcXBTZQL4LZQCFcnwKIKVPgkQacnQNqbCR4wbZob
K6xAtBCHTlUWcFJZVVWAIIOB8+cAMVMoy3zVIVzaeEhEBFOhH/wI4ab5hqqpEXlCVSwsLLPLguWA
BqU0Zp6odUq9ADbRZJB9aVEPrEHHFtBSLBqIUkApyTykhXR6DkUGf9J4o7r5WeZZBX8fsa8eSSpL
fAhzg3ZQYrCGIEn0lc9wbHaYJYobYs1yGlLQtPSILMN3zC/DlTK4VAmUKoR+5pIRmtFpjzCNKJ4S
OXqnw1auoFqNC6r3GgLK0a3KY1TOjPjajQwxcaBhl3FLL7GiyZykwEQ0zuJ2qSOZARR3m6Yo0Znl
MCyHgA4kPkFLoMzoSEUBQdVAEkUbkfMwIWNqxtavjBWovGqhjuSVIul6OaRrst+XMtEYmjL66GUn
HUIanH2SvaufKG8oR7noXoUWScdKy9UNmEt76rHyBpKgo8aGZ6c2mPqiNesfYoxhl6Jh2tnQ7Rqf
7sJAzHCljsprMLWOmVofuD7tjIlWMLYeVHvMI71cHfUKSod5p+aJCXlfDdDxhFn2++fucnn3u/zb
c78PhWmmobEcA2eY1QgVa7gJZI3iI5M+b4Zg4yiRaIjr0MKBqJ/OTgHMbPlWmX0F/vL+ysOOIU2T
x+L+8ft7/rL5Z3fzPvO5mKDL3B7SvAtTaU/SJE108eYDzn/un/19+OdL/B7vL7v+29v/HG/s8X7y
JRRXBi/q7fsH+7maA/2McqYWgWy4Hxq7JGmdTiJ8KF9+FCcldA1fzNBlaT4pio3rtinQRc3NfJ2R
XTtFpH/qY7zuuuewzJkNYacHY5AfDWP2BM1eo6kf3wKY7llgGBjytdpaAGVEeYhVidVbZEN/38xK
rERLkwVO07Zvnji/cV6+3P9ArQMRct8EdYCw0X0TeD4+EvfNWjSibYo1mdepmzzd/f31+/6MjIr1
n73cjUvvb7r/0eXoP/f050l1IrfUczJn5uDf9/1+rT/7+n38T+/5p+dUoTE3Ru1CI8QUpB4xgKfU
uDAAqC3vD4OZNFn/+9X71v25+6v3h/c/9x38Pvynz/7TrtI2x8UAA1jaBTRHaLRRV6Jv4PNrGeDz
4398UsGX5q+vg7DGCvT3Q/fH90/qJauf1oS0Q+ugahnS9KvZ9HKA4X827y/d/2jQs4QSp5l5d79H
v2/9PqeIUOj+Pwrtv4NCwznUlP9vKLRN9hW+Z+9/xaD9x2f+E4Om/gvQg6IZIL1oSOozxOs/DEdN
81+iBYQF9Jc5o9Pml7K8aoL/9T9V6V+GZhmiCCdPUnUVoNn/qEkTeUkx/gWkDbCYDv7MkjXD/H/B
oMFjYFf/FYMmKZLJ7iyN/owpy3/DoLVyHYQTeCiMRp1Jbd1EV+ZZNExP3hjEC+r3dgKM/VhHMBH0
iJqgOkKDHyVEOdSI+uOgYuyNT0IghsCJGtghrN/cFA4mNKv3pk5x54vlD93A9VDNpEuly+q2i8P3
0ggCeIi0s3Igzbs8h+KapC2qhil6Wr2Oug0oUWfKkepgnqk3zfDStFh4iai5F63S7Ugbt6EpV8s4
Lb0FJN92oaT53koywJhjt+9Giz5EDvYnMcWDhoUrAAzk88oy+hhlWnSCiqDnvPzFlwkKXdNehcpb
VJZaL4wQiL6XIvTWAlxpFMWkutmOCMh6y1Ez3nJhCFaYk1Mfq5IdrMgFb0EJ3u9dwQdU0HYSevC1
U1WUACI1+9J07TVKUhvad+HEU/HTwcSWVizgkl2bw1kEfcpaJ4DEGVHnAv0d2aRJFT0OVncUNgK7
k6ASsnRKLLDbnkaWkxfpRuzeg9b6jpEDLWVjnyYID2bSSfQT2S3Br0xqXz5pJcv3Il63CetLD4Tc
UY3afdV2+DKEwTmtVKSacvXDV4PmFKg6BpixXq5zX7wJN4o4cAJqfBEV0t9qthA3A8mBiGcdLW8Q
L2X7EzUnS5b95x6PqmXao9SsGPJnqxq0q/TWVkokFGHfTEcVV590Mq5jiMbEmKr6qUwuMU6BRsci
VY8TcDSY1+Ms2BibtBGugpJJdpnHX3pJc7qb0OexNPRnIqEHD2Sk17xDcjqQpAkNH1Y7EX38JbDP
S20iZIjXHmDtIvkEkJhsIxzlWa0AiOt77P4MoV6HpvAYYtJlZZVyCQLUctsuxblq9DMYBXzpjHZ/
/ZQPuQ4scrzCepOWxOh64xkQG2W92APadKzag1mulO1iQPlJplC0G8XeP0LwtDBbH1tk/PVbH+fF
M2ulEZVzk04Ki+xchcRDctH56oSsVzKDldCbgg4C5XekgcvCuxHCJzpCc90ggwuOQQJVv5WQUE2X
RbxYdWtkhRtnZLn0eTWV7oMigK9MVYR1g+moa29Grw4PLcpslgeGe/KBiUUCCJxWEMG7CW4N1Bxz
1/JkQDS2h6xA7ixFgEUmJ5HyeIVhmYaRUdIvezEN9nTH38NJByk9IiLeR/iqtW9yBPlsRF3IDJE3
jpviKpi+tk/Ki9FH5pFkmapblMQLrQMh1RnfsR9Gm54+lTdBcZFUWvVC438ISMrGLPZca0o/cVE9
BoowutlQrWWuN6J8AZEG1zlFgxlETT+c0/W4wGxHQghEkSIdzhR4Ar2nSKe1+nnMRAwn1FzDfrbR
V6y2+ga9kKlsXqKx3EWtiSY76lStOX1miakC+ZxXOwWSfUOBHqDfXFqt/Y5Fn8WF3KBLFI503YQB
GwRa3NTbFwnW0dfyoHC61AZnnC4DNTopPpaNe1muj76E1aU/HhvgsLBPYKqn2NgYHjpdOZarRjFz
WDTfdAAjrrsmOgjUO2xFL7AP62b4q6guCilHNi0l929ZhDE6NkM2rJFWBQ/n6zCuMzySMgPwl0mN
jebqgHXxQQXo44QWZcMGWlUnKVexMF41TC1piqa7XnhO5DbELil+FoC5AaWBkTn2eKFPsXoRrNIn
/OG2HOMgYA3IHYhNRozQUT4XrZegHzQnk9Bbn+TOdCFKvPulfOxC8HBdnOPeXBgoJ2nCMogxXOrD
bynP+4tlZUBYJ/MhBZCzmhO9W44ArI+wggu25uxN7XUIkS73dWwhpQr/eos4LkESQCg1giEArc8y
fwDwoGoltywgZgJi+G02Q+Pq1NmKXivB9gyaG6nty0Slrqb+Asf7kIvJFSrktRHLL9Wkfxh2abMy
qGJ6CVNeOLa06oaTRMkfSCUSv8UARFkoOsT7BjxiWtefRHjskPIL8djXYXFqJeMxC6TpYEr1iLYc
kkFK+ZqJKrxuSdgrsQXgOJ/ehzIq3EkKvkkqh31k/MDXwQDKoq85lsjwKJuxkByQDe0F7Am699NJ
8aLpqnrEUDn2nHZoZc5CNK6rCYvmknK+G/baKbJGyqcGDR5KmND1K6x3a0h+vtraA54QPsbRssB6
WG88+qUapMWkhcLaCuTu4lTua3N699Qs2sZF/KQbYn+0Cg3PWSCNWjEU13SAsBGbaLDTfF+htwDt
39cONIAuvUzdIK1n9CZcaRqfQoLVX/FdWJm4r2KQyUooe/B1cBupwLqO6NWaqRwdUGTB6YoVj6u1
LDYSFpQRLqcrXQP4JnlWviOZ/ZgUlBiiUnhS9MppVeujo+XlNKVJkyiS0YRIKfdkeXYWNOC3PvNt
aE1fcdd+RGNLF1HFPaNssnFHUNpGwLg9OQ12mandxsgaloInIm6IroLdTlIPkah8EGNSHJgj4DEU
aiQS6k4Di4ylnE0PZTH7MDTJuUiZC4WxngU9RJxK6GcVFqpJI+GsKYboUDW0nnTasEOVookUBaNd
xLUKqxdru0H6kYeqcE3KKhQj1z7k3uWI3Afm0iBZUibocm1N0kjR1YcCW+hkX4pouBFp4sIP4sBO
GhPVkwxUPcDXCr/nuQUahX580FD0AN4j7qCdnX1YtVhZdOqx6WZsYie/s5RHDdlojYPfAZNVa0Fy
qYVYtqg2X5KvDfuSSulSS1I0vvgl0UNeWoUt5dXXgBzHKpfyR10t3xpwNuuYKtTCVxXdaaztmDfJ
LWwqZUk0NCWEKgohfYYvBiQc6ThxTJCg7jIVriYKKRQEBUcWpo+wDnJbirJjlWuoS2o0/KRQfZIb
SYbTD7A8WXVW9VScRfCmuZkipIUB51IqJBDijTkr6CYOpeCJdsL0GfR0YGUyPdwZWkTlaLUUNKLW
lHW2fRGXbjGiVJ1OEtWWpiaJqwhssY/GVoK07wjbmM6wzY1S0owirklo6+fCjJrvqCcNeCjkNBqZ
ItpNp4W9TUeUSAtUwhfIQfIpejKVEv+p9BAI1i2MG5jTYdNB0x0dtWQ5P9U7kEzTthlDBI8nhJ4G
qE0WRDgC/YApKGpMNC4Sc9VJkm9nQkTLFaEVdHfJAg3MupoK3/DGOwR5WhzpvUDJo9U0kuWD7ekt
XAX1cNx5AbCiQaBVaWQ32UBvachMPB+UilKMMXr51pJFyh4FECNYFsEXuLIcWYUKUbDWewjV4CH0
wG+MXdWhDBL71GfVKneaHDiZ6cHg0Oc/Wo4W04r6w388vj9Jji1tYvB4QLLxKVHNArF+gimfjRwf
WSIg3CECD5o6IKLWD3hVzS9nIZV5euKnsqU7ySzCknve+qeH//Tc0MkGCgMotd0/m1B4RY5SL+z/
417u7/NKCbcXHXoMOqUCbMt/H1OLU5x7fx835PC0kBNE0H5f+cvm75fydWValGaFeMe/9yYIiBvT
R5chRZJM/dnvf/dXSj4eYloBFIZb4G0sdeyt/n2W/vyC+67igvZRqoB8+n05rzJ0wYzYRKmMehao
dLtscmWt3YdCNdfu7i/k8wi4b9WUfZaofoGOnD9xfwHBoMk25lEGLSi1paaZ6dsTQyq4YxDvUMz7
Hy/KcMCME1dKuKpzqPvLn/tzFqgd9BRicK1ZNLkAItbAI7NtK5QZRlgIazcBBJLakBPQnlkZrBLq
hPJ8QYOUEdrMNqNWOqRbUdPSP1t/e05VTSSvu9YdDfKWnVyCxVctwHBjQgaoFZgizdwkfb53ZG12
IhUrVr9BhkVJgH9IF4ZYUeR+h+ohx/n9M85HvCMrf58DB0TRF8VjbyZK3Vvz/tQJGEnE+3CGkP4+
33WDtRpzGV8LL922RsGKG44lLQz6+VagX6nlAtfQVCtmsJQ0P++vKAaAb7mr1vcvXMyw1/vW3x7K
oA5WE3QKedrfxefmb5DU9CvucIZf+bBfibGgQCXHDGg96XOVrZoran8gqfPDP88x7lCuXbjx5jyu
pu0ZQ6RzVDHQmq2grp5Fa+EmIOzq4Fo5/SreZwvj8DxsIYRsxlW5rJeoRmP4baz71o601XnaPvcr
F4mAhY5iikPBbIz29BCRdvdubhdv031i2q53qxztgq3uao+xvY2zj00d35229RI5N+d1Ptie4Exd
8BxXy+fItPdI/G6eM2P5bAor/TR+8kS75IC43dw0yhz5l4THVnzjxnbT/bN3a2DFkeggeRFQwt+G
G7LgC98NQXoOTjEXK4nqB842bhTSdrL7JTJS/RJVhLxaFtYtBbsRcC4gzvLr+pewPKjZidOCAl49
nXPtk9MzwsiZpo2lvVBXHdCeOWUW7dIQ6Vl5W9b4uzs0AEVhVbd2h2DveCqnsw6LHfu+aSPKOknO
kWN7h6TxnYRMvT/3Ky6JhDsDsivRPqHKjBDJDw6m1CwMHGoDWqlLs8dD2o33rQkfm57+ArYMkDf6
dkwKyKjxsyZY+ordWjAyHDZ4aKmrYtpgezkEVAiAfjvqKchcsd8hhgGin4tASqBbB5MF8ycoABnZ
np7l8Fp66zyHZzWgqz2K5NBmbn0DrQ8WVU03HK7HkeR/PthwlNBXoNv/MqkrMMxxS3Mf9y0HCky4
Aes0UtGh6XqamNcOwGatEDl+0g1YQeCzEDCCNY1qhHkzT+XGNE+Jd2bGcvhPfc4d2SXeyReUFzX6
VXNn342fxtEOn5QTQGAoXHYBx/6aHWTJ7g7BVuCXblVARA+sMCV06MwPETtBqH4Q3tzgQzwnzYIT
1n3TnMneODu04L0rUXFhyRihvINyXgUP3RKS3vixrh/ElTMQWfc4ElWHZqZofxc50sAb+DvYzSUf
WXqIejR34if02ipEdeLyIF7bBTahS3Fh/XhY0y7pLREDj8UhwErkmD0mxV7Y/KjcOGX/2m0GbJrk
tYFH3QbqDipy2NgNjGigUhCcGyelr0WKoyVb5Wf4Ufjmi3wfvTMEWk1YicYG1YBl5LQ3vIK/Cozr
n6RoYzYu8NdidLhO0ZNeXKxZUrF4kFLXLy919srHaYD58nw+1FNtLWhlc9Ul1thYziLpBiNkPDEe
uWSt/TxtxU+XF9sXaiVvUrTu0INnsWLHtcNASkAz/ljISyPCeZXgZOJcOjoRdA+Kgj9c/hkixn1T
QNW6qMWBweUHgP3mQ6LRMZm3DJzgEz+OXXJDBFxYo742GCPhmYXjtIKIM97NGBsjjdItZpMJjaXK
qu53dPAJBqP8I+Bc0rRAmlc1FFgJTMo+8A8MysRYKmgjqCuexJ6dL7Mz621yP0uzr5f5WBYPVvHZ
Kl9IcaEP7ZTVJq82NIkMClvVil2G0V6oPnACpymIEvJNqVapvO9I7jt4lpnkSv24ltp3xTt3Cikg
xhPlJR6xGhre6BKJIgpt+VkuDuZtkrYlUrMCV6Sn8879LWVookabjrU4gCt2EeRfzwiS5k+I7fgV
idiSe49aoLaouCfjFTwfY9MCnbLVT1NajKu42rTT2XozT1xhuVpzXjv7PbTNU7M4hsFVc8dP7mCd
nu5cMmRBZPfVGiUPY51ap1513pULAr5IGSPNt4j3U0r0ZIvLAWhv2zlz7CbGvjKUOIYrbVvavkT+
eYzxoWmb/Wg8cPgq++yJOtMIXcJG1JVf6lvvBWiEm/BdUah741ap0Wn8hO7o0I6v1mpMTn5EKuam
n9BHv4emsHVB/hDolS2DkG8ybMcXDMCOnAPqblQx3El9aSVoOo53Gle9vPAfiJzhnguHVTRny2gf
+Qoqb9YMu3NQtXoxh9W4gjEyfhJ9CKUD91qL7BDToreWtpI7zxyqv8Sz1i7mqJk9ESwRGpgH6kyO
BhfLbzBccEr6yYyZSRn1AoAON/sR3nImd2HVbblYlHHkky4BI3HSjYX2Kg3H6O1VvQmHb9SMxE9O
HQ1qYLtgIUnIaDix++iZSgphVwNCCoWLUS8tCdX3wyupKxh2vjcK+914czj7wqNxQWP3BeOBN+PC
9Md1NFxOUPDef7LhonhVzbMIOrTIBqFQwTzMxC5yoeeZUEUReiFthccu4EoxNpTsXAB4NxHyAkK6
mi7QJx2GFt8VNq2d7lnYMxyqhcnlQM3WJZWMN/NPtsXPd0Ye04Vho5u5BftEAfTEVbIu3PUTMzHI
UDveG5eU/TEfuM/GG8uwfcGOA6jJyZKgoLjiSTgIj9KWi8S/5+hpsD85CfptdkRYcpq0A2ecTX4/
P4vBzxTabef7VNsVDp1roPgXppcZ8pI/JU/yjcuY75mevZtxwAsL8T9ilGtFhCzOlXFg9tMu3GU4
xfg4iwfZTub62bIPRXnNESeXqQwXB4wL3N5izDBYWJPySUIlddYVUbR+eeXD5CjwtZBr3xEqQbtP
63DPhSf4JE+EQWnLnUe/ZM8vIwa8MLlrh1d+hfLGr0F0hzmUMwuLB7LsikMZb69VvQ+ZUN/4Q8Vz
RGx56T8w7FNwU45xQeIDUqHDdcHSQ10F75m2q5knN42jYlYwD1Z6PnwBw+UMp9VSwUVw/tQwD1J9
WDHMkh++FpM/h2ApPq3bCmj7uf7ktvYMl6sCQpcpewSUiOI5cfWARnm4IYsS9nxyxH/avM2jVHUS
yZUZ6HtFBJiASudxIFkAJXFOfqjFm2R7/hUOxYSayHCjfhBQeG0fZzE6Ymr5BjtkoWn9mVOQ78Nz
NOJP6baoluLEjlR6tvPazVzTZ9RDwVZlruSigHsJsWFsD8IVgUUcuznFGgaKVr2n+NFRKwnqmvdV
7Urt9F0ShOsJKfp0A4KNphbN8KI+V8hB6w8F7YMEvE8k2drh3byxSF8gwkloGOYgJwNZsfvh6BuP
57F8yVI3Wajh2+x/LFINANmGILqArRMs7KbZGN60n0++lN1TtFXY356TlMriirSpcJhWzW6HwKm0
19MTIQqpi0X/OWylkQrGXAQobDoir0ynPbvpQ9wFgGxVzGrY3nir3DoU+ZN20K0tBl8JDRHJ9bxV
lh2twVG7eRiY+aHAC4kjPfq1tJjMY4Cs7HgmMxd7vIcOAcOVjFjFdFfEXI7gT+bK9bn6Bw2jAYTh
0m+Ttf4TU6vxGLGiZAD7jsJ9itnqqSSnmQfYviSOkOt/MmZnya0Fj410PcBDPqM9WL92o+2R+WsL
SXQTbVW+jO1G3GDKQTBv1zCOBnXFHIjWamAeGx5eBvMoiXbcLzq49orjui5BrqmuwmNVrRhp+Qvx
ihEwoFROTXtYtdYhJR3yl2FxUMMlpAiX9v9EFCCsIMZHAUze0BRkhUG2MtgiZgyuIjqC+NB3O74w
Kw7Glhug78t6h+mV3G0hFwvzAfFN6o4k6cwYdbuWjgnkL0YKeQqJcM8EZSuHYURvfpnu68+h/kkz
mn8XunsIwaFaqm3lB+mtXHJTGq6Hl2rCemOHLo1JakxARv8f6WOPKnsiDueSijSi0mvjw6okFvzB
aymDw38HJ6mylAmtW4IIRvMEulbd+ixRV2F6naodp8LcpG/40Q7GVkUfoAJauggaG6v5BLXVU3gR
HHJLR2NwrUlsK4cB2EDkTsO9SEKiHOrXhts9dZlIyVqbq76mZZGglA82d1EcgR1/csvB/eUmhm5O
dxltf0C03I+0GUjkLPTyN1S+YM4/U28aqcdjeER16LP5YZoydlbmgD4SDgQTLm6guk18gATrC+tE
stNDf6D4SLOzvoihPaVvNHfLLZ0WuifBSqSASOqSIrYCWrRDRcsBY105Oi2xnnKtvsGaru3x/B0q
GrVHUzmLr6UwD6GBWxlIePtlWsHiXELGh+UmUI79MoMzBndZ+9TT6YYVJLzAEUQdflAOQrnjmZGV
91PeL7TjmEEiWKpEfgiyw8ugYfDR2DUcUJwWvlHjW4yv7awFgCDH1uQVukcREtUrEUp4e2mCE5JG
NNT5KWhwF9naJ3uG2pQ7urhCquvhatn1KjjeExOZVRumldaRG8e4QqlIv/3H8cyEZ6HHFe5UcRdR
2UVYCj5ch9Y4s24qhFiR7COFNMTFcfPLp0h/bdVlvMuYBjFbFVp4JAvvwVuz6MbxBWpMvsz1ZAsr
Bw/MpqfZc9GuNYVhFdayi0eFResTnytIejZF4w41uMZn5RQsSe+FGgyhrV29C5pgyheaaOkTRFOB
kAFKHFOvG4JvSBJcrdZfFB+IaHQw/Uu3pxmJTTJYzyVhTHrz9ta1KSU7b8yYYdmtI6xRlDcus9pt
QteU915DfBm2xB+GAuhgUlVhkSjr0thrzbGi0V7txu4SAvfvH6bkRe2cPBjdIHhV+AJUdBEkWKRq
iVg4oAMwkHZ1Sj4nZdlestf+rUxYyi+ZgYmSO1wQluF+hDSxsLb1nlkZEiNk5OqD/4NTcpIfmzON
GOw1QG9SjNa7E37pwB48dQmOeJjp1Y5wSOVl2DgllTaAB+9EDJDUEVBU/Ogo0dYALR04CXv8bdxx
O+vJobzqvU2rYa/tA6Kb0+x9iUgIepT04N10D/56esCoDRa+FYAx5ox04BeXvv4GegGfE3zQtqjw
kSuz3rOn4L0WzLNocE8VG9XO3yyUM4iZTOZO+eSbS/OgP1JkcSC8AbGAkc94x+++eQbzjCFfRqed
wh19VGsFs6BgfbUOVhI5CvR4eAwJ+rQU97EUJqG3TsJuNwLt5Hxc/F3p+o9yu4adHLuocoPoDk5E
U/U1Pgw7TcQNEj6zssYMZdZZwas9IJyhNb0QdtoJ4sdNJipAAV4PcHnpdb7jMi8yfOzqJdvglhXh
RFi6YkkFwJ0V3LaFq+7bDYp25fnmHbFX2hsngZLCwjjlTr4Tx8VwQ/VScAKyUHmf/gws704wtIeH
0EGiHmnc6UV/9d/aRwTixGAbLXEZ4oyv+cZYS0x7LF2TZvaeYFp9lq6az8YYH3N5l4MRrm9caEi/
RI/FLEGxyMIVra1eWFfIUfokW25+6BHrICZifkLMPxb4yG8Mp36Jnomi+K5Ci3QlzrKyCSPi9y5X
wWEANsX99q0IH3QEOtDAvZbqGekPCb0PdWNKP2RdZrUmRxArlMOxSWHxn2JAXmH/98rSiemPDEEA
1E1ulgP6qPAIoiU8/59rDWccVHa0Nx1o246P8doGr7WYmLkLhkVCXYXv4m9SNGFACE6AjO12378Y
QBDIac3ndA+WWjMxChnd6hmMQo6ramJ34sJ3CmFHM4tVFS0dWm0mwKAFtqntRTWX40HGWoLGDMKH
+kLEo6jZZO1aHmYfF+QTaAw+km6yQh9fYrxYRodUHxC4dZ6kC6V+cZPNa3aQJE7IQQANCyuqGcJh
XL0zCmR8j5kFXNo2Y/SG2A0KP05wRDHji9YfqybQ9QZ9k4X/CJdGvRlO82zpWyAWi/CpNTDJWquH
HGfROXr7j9jJEq9Ww0v8Ez63H2B2c8rvS+lTo3qytNYxdGbMfcaNWO/j8Q3LSEyfFBATxHHrgNxS
CkXi4v8g7kiMA11AxrGXyiVtcRpQcr2nHCBTRgkcwN4b2kzggygfgAAiQyDKg+jASTp6KW4QUGsX
YRltbW5I8m9TiV0knk2zOvLKK97zC26+WLPo8W42upyW1jE4YYIJjQvdDeaqHs1E5PoX3leEFFe8
Sc12XyuaYnMaM/xMt+ErunhUipR59RI8dZLb4owy2dEVqWvUgkarfC2eKKl+NtGFTEtwoYq2zdJX
jxaKQDUlYQDl+bQmdMRbq1t4GJZ2m/4oPZu4rC7c0mV5j5csJ7S7Nc/6a0AUpSW+yn08HcCjD2s/
Osct6DXNBSrQfnMGWAX+pEc5/9ZwE23UvXIdyCcegY3L3SF+l1n3+s7EEEFLcoX+tO1VDk0CuLXZ
c/FRfOSf1kHbVqzsqWucgAuAFlDKG9zlBbw9fEcdUpXvCNnikGz7jJXtjtGBUhh1DFc7DcXFp76w
bbai9OPtm4/wsXgunDkrO3kPmbL2m5OPE6uykAbEXL3vssanTp+DAVNSgim0/GiGzeK7QdfAntY+
Ruyp4ciGIzgqwW1BBkAAXodu94EkB0aorHiUdUDTbTesm/UAFsGez+OaSOJfSG8PUJfLBRbj+TE2
XjDSM1eQo9A5XADeuF2to/9GvwpmO6FFvFFje3qnAaTP0fYpeCaFQsUShQfbyIl05hk1JiQO8CIl
7HfPxhGvA+riJ4VIHi8sip+LaCWzjnfTg/Y8fMkUft+Ua/7obVrMDp/D7fDASPwuo3OHFmQZPan+
1rg+qAK/7RPFlkfslY7Y0uLTIxzjLdL1zMgMBe+cANxflm6Hg/Ds0wxkcXGKg3WHBZz4gqWsrW9J
zqhuxPKl6b113ENSezByYd8I/tmfG0AIBLD2v28iOkcvqBrJIUUDs7s+V3DjhKvez32fsRUMAF4d
rY8ebY37c1YZ7gpwPG48t7CCGTcORIKCjFxRkpwR3vbvK+n8nt+Hqo8LQyQ+oOWFY9nca7t//v7n
/tZGncHnI/KXoC1L4sB//XwMm2rj98DuAUM3gl7++ePPD+/PeUVPih6Y2juShpTNWQ7Prha/b/3b
J+8vaAhs/eUteYUBfBLXN00zAf9VgUOjdu2VtIfuf/xyPsZ9U6NhLzn3TdOIoacZiKe49YBx97/f
3v37a/4+Z/lC+R+7uD95f0+K3grGVv7q9333538f/tkK0gAno3mvv6/EaFCBkGFq+n3BVCDDotXO
G/OevEwqCmt5/8hfDn8/ASBCsTEVRm6r2ieB5J5OC6tzQEZR/JpruGEGX6vAyKQq003UlWtNM2Az
RKboykp58FN6XmFE7WpSHqQYvo7S32rJWrcFy79YUTcCWtJLlEWhQ2p20zC164F5DX3hw4ybQ63K
b5bRuDA8P9sGTn0lYA7XKs+BUkFQoGVhCRaAEXU2iUIzCLGcGuonNC5qzabbpZJExbhDLQvZahFO
CV4gBnpMGjDZIH5O+ggvzxo1+rECg4eMyR3rE3dYiKnDo2JJs6JudOv7aZd6pGdi6WTduIyktRxZ
DvKze7+Mz1H64vvkKVQ5ehZvmmlthHogVYzQTu6TaoUROOuV8BTU6UqVDGKX4p+nd9FUt0aL3Q7M
iq2aVo9FKLyL+nTJtHjl+R99p9ALylg3E3As+YQwGWZdMSrlEL1kbE0b+JKor+oTRR3PeBuAi87C
YmegZoh9VQgTQbrH+gE7bVNhFsGb1fcB6xUqBZ2874RDkBx7z/gemwHh+EL+AklyEH3jxY+BsMrt
BCX2U5K26IR9ZoglLtDUJgkIavCr7U+QmR+0kWH4iQqMX3EK3CAMV4WA2ATQRE1jOd3IwHSb7NkY
I3rlEs5O4xYwySZN6bNM3n4IIYxW3XnECCTsK9BRkLtjOkLIrgVis0obXOt6nVyMcO9VoBpV+bG1
3M58QC4pwnZHdlptciXd3PnUPBvtjdP0UQP6Q0rpJMnRh0q2lSDIheaV76D/1RdUPVLOGWJG30XU
ftS+6NFsUMn2mOOxA245Y4jM7BsDwrhQadjhTebCa6Q7958WTKlglTdcSuTOPqeYdpGnXbEee4Hq
SR3UaqmmKmiQddk3FKF0EbTCrq/z5aDmGf4zhjuklMG0ljWVOvepSSwRL0e0sIy+8tRWZUNc+mn/
WJjMrmOjzR5u9bDp4mg/gAda1tqwrGfuGYYUxTGsxdepwMW3RF5t2SmsJ1P5aWilfFOn0xuK+YQU
WQIrU1dLYAAC7EZ4drhxdhrergnIyxBql6Wo34wkR5KaJ68335tRP3l0pWeGN9qrw+MAz6pL4Hnr
WJ2bHfJHkngYDf9mBNk2lZSGihXlD6WXr8OsiVbZidXJ0PBqp5AbnD1D9VFpTdS8NPm9/BQV66eM
024T55yuoeyYZMedjHIWSpHs3BpHJq/O2zUazj5COWAFqG0lLGEm0VuB8PWOgF93VtR8S70lI8pX
35JCfwRNXgHEBH07lv5h6rT/zd65bbeNZNn2V2r080EdXAIIoEd3P4ikeBMpmpIppV8wJFnC/X7H
158ZtLPS6czOrA84NapYkmxLFAlE7Nh7rblenBz5wlhQRzMRmzOvWgEqZ2oxFV9j8nkmoAb3iV64
8NmOiJ/vjSqh/qjJpxCB/+FbQ3w3dM+2wTJX6ePOTh1nZVhMt8PJcFGje5iqs48azn3rDezi4Etq
HzwYCdF63n+IZn5A7RyhY+BY6PsR8VNFvHec5inqOF1k5tDeoACkDQMqd5m6hKeXl9TIyIq252Op
aRfckiavrv0cOR7gRo2OTKRv3WBiVkmAcNfFX6bBeOpD5F9m3QZrXePEHIU25oTJoj2EkRV4wRZS
ysF2welERJNZk36E/UGlOgSn4r2vy69+y5zHZgCZgVaD1lCJSC5CSQKViUvaIcnH7GHPSNtUJSET
F38Cie92JJsy/bQ12p4aaw85YvD4kUuegNp8scvmc5UPR17z41ybm4qCduxipqaa/hS4NL0S79GH
8p3NMzjM8hQJohu1nI2hlrN+42fRhxgfrGIU2CAdzBFFeDKFlSANho6S6gQJeyo5B4XpAt4hii5H
J5gzAQjfp28gJkLE1e2HcGhvVSnBliJ5TVi8F60Vvrr1HG+RBo976XPkZ/3GX4UhNCFjhjVpku1D
00UfLbkDJ4OYynoOUKsLj9ARtQsieyhuM7ePaA92mPOb6jkZS/zvbX5vncDfzlqJgiV7tzPTXHyF
lDfeVuEvafvqhHhQhQ6DqZgUwpQEAoT6OzP7pPn1MRir5oi6WqlKaagbBfmopo9deUiZ1rTZRQu7
V5ukDJJX1ahL9epETZZYmi6GAsIT7IHPkTPD22Q2iezTvPERzpXMPbHnLwdzpaVkMo6S5K9CMAZO
NLA8dMzLliaIi7Z3LIuTlTP7Qoqb3wh/eNJHb7qJhLutC5/g0tFs0FTbT3qtU7HrOVdt19IIqZNH
fTbfCiIciqZDzLMAbUxX3KZ6ShGXSDhAN/Hk2HdWTCe95fQZ0hFbFRkBNL0PvykXhDAMzcKydlp3
Jy24spbOmCHwPbQmY7ohAs0/BLQcvQzRp7SmNy+lO6U3tIyyjBYtYA1G0kfca/4y7DucrSNzkjwf
Jyodg0Z7mZ+7pmpI04L85TS0AFxzp/tEBxgRFtfIJ6qhNuJFhDhs1XTlm5E4m/9vKft3LGWmdBws
WP872PzMZP79H9smfcm//ugr+/4Pv/vKpPFPw9RNw7Eg54BP1qGUf/eV8UcuNi/dM6TnuBKK+q+u
MvOf/Av8afDNHXAcJn/03VWG4cwQtm5gAjP48v/819v4n8F7cSpSGL1589Pn/8i7DHlX3jb//R8o
wX82lLmua+lCWc14XpbEQPcj1Lyqg67OPI9MbdJAbswg/DLtQGM9Tm5rrnW/ONWN3q4mq2YLzmlG
Dd7okAISb8kJM25xhB/peAfZya36R7eY95FpQwxksGIxCm3I+rORICTJC+EoBwmeb8B65cYMotjx
C3bF6JPK+Bhihsb2MK57qhgPEi8dU9ddM1E7R6Pj7oyScyAdfLz4y7kY8Pb6AYyr9Jjqfbts3YLG
moVbq0oIv0s7WOyAvGvlDEHpS2ARSDICWThNN9x54IKwZn20lb7PmeEn16aXfiGC6ujlLSJQGhB5
S05OTLezwPtG4zb+iCdCbN1GHsuUs6Q5GqckTTd4Sb72k1zWRFTcRM1gUqOLjWdlB7JsFgkgbEsb
1lXdPbaCn036tCez92GaznjFVnCO30k8l1arQG/MQhlmyEh7ABxMsoHqcvgFvVZeTVUK5Xn/CX7E
IQIdUuRi0+Uc323U8JW+1YbpFNXyqEX6PtLnfeHpJ8/XiYyyNyTMnXycTgOy5My41GCk7aReQVha
R06K8D36MOiheFr0hH70HLndI762Z5g3q2zX+M1KFu5RWuM6G5ODk8Qvhj1j5uPXTPLDYPTnUCfl
KyBSuIUKwNTVTACHzCcRT/vYGQAoJzsYnLs6ZjQzx4fIZYZnRIeS9Jo0QWne3baiXQIRQFI6rO02
ATLtHQdTXxTSIVuS3CVtOumzA5LlSU+ZSHgi/LCwreE3Kfaosbe+Y3BeFcQWA96JFSld6JxdXGPT
8ZOLhmIjHQ3a8+XSaK1n6MEvgZ3eAUDxXONUhvambOkAA9Y2zGCn18lBvcOGP1y6xrxJ5uRVJOmH
HYQfpASf1ctYavOlcrmoxfxoVDBi9bdJJx3TSBcM9TgGctB0KZHyZFuhSQqs4YxnDVRiAazNIVkE
JBgqPm83GgzAZ2fTUZ9kDJQN+1jM9tEMeQXLcW+EYhME2CHC9MMN2pbZJ4qe0aL1kyBlmC/qmpwr
e6PrZHPbESjf8c0tyRB0V2MyPjrhdB5K8RxayW4eDJAgCTaQ+OX6Myakx+NknRqGJcGgpYuuCj78
Bm5BmtN0GtMXqY97R0CE4F0JZb4E95ILrr92Qvc00KKPnu0u/qiZbE0WZyC86tgGDhxwdxb3eUaw
sI/XHOT3ZZzhkRNTOsbzKZqTQ0LCCeidfaHVD0mx6mNIu1V/Fmn3WGvZoVfLgfsKweECzP6MTboI
xrPJW1I76UvT/0Kyya4d5ous5ot6Bzt92mtpchBh9qJeGHU9GsFwloRRacV8aSbkqIxmerRD6lei
liYmi4G9FBvb5K0BXncaGv0EbBJn6K0JtyKwar5fTbYnujGPdGSS/ODePDckWXmzvaHEeAVIPoes
Cb7oHjotXKprO0nGvXpuacBaNpCsHhmU0rO5juP8ABapuulAGDt2R34k93qXdbcUTx+jEKsoeh5U
blk0PppGe6suJo/dv4rMi98SzptdWl4pq5fPY1mpRPb5oottg3chKJvb2o7p39e3hdWxTM8nWY+n
0B4fM91etjAAs/GkddNFAmBzczxlwLZf3EB76r3g011Diqqo9bewhniC5qU3g4hyxjlacnzzbP9z
bg8g0uMP5c8xwatVXMxaQF7ntIN7dISnXWonfyjuLJAyzmDc4tvdVHOyS13nKOz+ca70U0mu06g+
tDcYdvbWK8Frn/Qi3mFE2VRmSgwsz33k9phCLgleaVJiFvWXBiJ1R8SqV7aPTTPDQ5dQwcb9zI2g
/occlIbmTrO4vEZgkHZgAFXp3hof0jrXZi26R1CPWE5FyVR+XtXS3qjFKmq4rWbMakw6050h+0e1
YIuxXgZFfO+xs7XxjMoye2mr6rPpX7psfAQ+FlJhjm9m+N6QbReMDgm0yUGtCbonj2HMe8dN1JgK
A2ZE0aIP3OeuK2ls5+w0nniuYEewJ4Y38P7OjuCeZ6G6SfpT2MYvLT8jzVndvO4QEqgDKs/hVste
Ym/g/gjv6vCoflZmyuP1jiNWyDAJiIM/+aXVtKOR+9lKJ2Ox58hMuB0jhnCyPs8m3fSgJFdj1Frr
xpysTToG/kK32yc3rl4mr+03EKje4gBiNAe5G6miOa3OGhfmoPKg8+AuCSeCMKdJX3HGsRJJxmDQ
AjSbp01MIlsG43yRdslzNo4nr0im/QS4ojWaL5ZmY732Qa8liaKb5hgX2WdbbZHbI2pnEz15qj+O
Q9jvjHjoviFIrx9dvzbNDJ2GjLBc6XyKQpw2c+xY0I4jsbt+dH3QRP39U2Gpp83ZFgIHh79mR4Yo
4A0ZPPViIs/Yau9orvo73aOKTsl4WuB1iayFV6Peuj4QNW7sshjqqT/bT0RUoMrq/J1PuvNYpJil
OFoErT/sXAD3YPJo7KXArSc9uhjSCLdTNqzcEACs1+mbCjurAfGQnv1SnSNyoa2Gjjx3g6OV9uw2
H1juiJpMV1NuL+KpXdKCkIgGJV9pTZTz+DSJ7kVx02nNvsTA9e2hI2V9z5ODTiSbowzrEfdRy2SX
UWo4gafWwhPxCsWK+uuCMCO1X2bb22BmtVdV6L7UueFiT1FUzbz7AhxpgY2JHFSP1L9YojJwUJsU
qbg4o2yxpg/E3WlOwnLDyLhlphjkXNhzbL6lWrLrc/voCqadYY+mp3Y3RTk9dyVH5ZnbPK5ZPLgF
8qk7Zx7ao3pacLPR3KDQEbb7C4z59l6PiUe+oa2JEI7lbzRhBkyMPaTmHDFNPZr19JiI4pg6SEZ8
Fxlk9BKJjTbUe+Ekux+K+u918491svHHMtkzyREC7mA60pYGBfyPZXIUQ8KNsYNvOpnQCtoORvoI
EvvRRxQPZH7Wpn1FHTXKavU3P5lso98TH+BGeJweLFvownAd9czeXs5RHlDPG//HE0OXO5PMN35g
nCaLmJMpxYNKY4z1hUInipurfFzznKMqlf7mx/8BOOF6lmW7kmegmwpy8fsfP0g5WjGh1BuzpYhn
rcnD9lariBTTz4kxnB0remkKYA9IMbJ9LVjVKGzBka3/5okossW3A83263//hw3bgyficq6iaPPU
///+iQRW7oVu4+cb9ebbY3+2qUxSbe9K/X4qKQzS9iwJjoehvegMQgXS7pxPNMENdp+UgtUTmygX
q1I+/fUzU2e0Pz4zjzREKQ3bkOInJgeRyKRtT26+8TqOUDrN2tD6pDUEP4wD7TKLhGCRdK/Xy7ts
qM/T6Y1K7DFosJrEL7o3vllwLm+u5SEZKqdgbTraU5nOl5aty0IW6UyUIdR2TgZEtRrXqgRxvAGh
hb0JuQFUla633CnpeM7CeOdm+gkj7gadDBJMd5mC+SLu7xx39coQz/A1bis2P9/t1nnHFN9tzjRh
NmmLklGAlyTPI+zRFjo1CrtmVVk1g/PgogXTWzLrT87I4Bf3jLRqBErd2S+zj8rr+PbxS11UDNr7
hSkkADSumpuUOMdFyvkvI8oGvVb/GNZF/g1687uT7Y936J9dHsIghsxwDN02zZ+uUxOZXFaYgghM
s7kVhX7q4Edk6eu1sh4vRltv//ptN6w/e98FWWCc2l2gMT/ngXmD4XI25c4MnGlPbuMDfHEnti5x
MZwbNr5bVyTAdVnUZlIs9K5/5LgLkoiGJXV92ttbY34gGWmbF2T69WfPw/xt0ouT6mLQKUjTfjpZ
A4gT17xvzD3EMhpAOYKSjq1jyO9m1sOOUkx938Etb4EG2L2zERSg6lSQciV4YbYzzHHvDfpikvOl
51SV2Zg6Ynq4Kk6HGXOHib/u1yIm3T7qQYe8uiHTLQOimgcIBvdzsjRluYkmdImERNjb2EC7KErM
kQqrVZKylXZcRf7Bd9FscNZ/gzeOZ6F/NCulfA3u82S8DBKXKrL1niMYFbj1bKZKZUWws20hfJ7W
RRq9qKK1LQdiJNJjNjVPdTe99SblWE5nswrPWDWY7ZFOse15jQM7PiQ61l1XPJsFvJV+l4npbtTi
D80sUWjaS1JrbqcyfTFSfyfNJcGdY8mYfbI3E6t237rPTm+c1HGPimU/YWZaCdS513NS4WyYLLHs
hjuc86PJpsXvQezw0XOCI5inhYHLTxqwm139zXfFURq0Cf76SvtD7hwrn5CuJw3dlSaZAr9f+Wap
FZUAq7JRxzd1pBt5240LuUhP6lcmsnGT/81q+2ervq1TcrqulJ5tqj//YdMhlSqSxBKx2CYcyBoO
pnDV//q34sn/cd2UjmEKoR49U2GTfvwhESGkbarryG5cxg+D3dDESQl/GeGxQe5QA61PiV6d55na
AEDCaOj7Jkw+VJUNpnYfQ6uOLIQKqF7otEDDNY8Jx57eFM+ShVDmEGSw1TdFjTQzfgW0Rt3UJweX
ik4g9FcLMd79SxeYlz5mqa7rJECUg4okOzQO0n/ZnS3e/85HbuJNewy0+yLnaXIuk9Z8IRDjmJRi
M1qU5E1+sOV5HkYGy/2jepI2dUjlOMfJch4LmhZYV3q3/FzSYXC9m5kAqMSKD2TRPRrSfkbRsHed
+ADYBucYZoRm2qtjE77agz5LRqI1OjZ7Pwf3Lh7Rm4Z+gVlzSqK7dzP2xZPRSZrb6AS7kdJLN6MP
m+0C7PChipJDPybkU3uY7JOdi5BS9RXUj9NxCd/0sf2cO91jBqifod8zJHr0XO3ZG1MIKjhufBQt
rOCC89rfXQZ/UuBwiXnC5VSkC2H/1IHMzbIdiynLN2TPIaLLyJcnmhRkAOemWqIU0xJ9X6iYOVK/
EK+N0Xpoyi0QrAf0ZHhD5v5Yc8zrORp2wjl2wt017cUuZngc9kYd3fr+1GTjOdQCwBnmXeXGv3iM
j8q8pSWnH2Mreprc5CVW0y1p8pIOeQciFM09jb/c7m46kzWvogXQc+dTjaqioqvHc+ejEmZVreb+
rQDmqOnNnlCKN8nKn7GYYeI/CHRh5eRiu7UpPkaMY2vVvfO18ey5/dnouiX6p9us+KIOqTKJd7U2
ru25vS1pjjQW82ubaof+i1OOlyrUTxzwxkEAPRzWqhrzk54sEI0a3D7m7W1gdAQZADnuh7epG9eq
CLIb1bKwnr0YravF/zB6QMu7kJyD2AoGBTP3TyUtutZ9TWztTO3eLv/6jf6TVYzCTf3HgNxvGj+9
zUNQAWEdesKFXOTeaMREKelrDsNaXeRWO56Es/PL4G+uL9O2/rjMuJTP7NCGYZLA8NPyWQnGiqbo
8k0b2pcMDava51y4rGm3GrBFFGl28Id2qfpnpCUtfUtsagqecqLxQofT5EaxgLN0s4lajpYVRXZC
W7PWjYWqxQzn1aGRAkf2RtVLLo1SOZ5UdyNP3OceWPxQMStjyRiiQ6fBbuqdNahXOXAeSkFZ+9n0
FvjOMYRQQ14axz6V8pIe7EzHjUaYEBddnNNCzIebOrPRhq4aaBWT1+HVHc5wizfUE0U1v5lqM8p5
N2Nx5wzzqm+TQ25xHodJM6bTPpOsG+oeDqzkRf3O1qxfZkO/xLN+qDrel+RVk+mB5Aui/ejQIWcO
Zb0yHVbfOgXhPu3lqO9bLvuGk+uMo6xKjy1WUtt/ph/IHdu7z6pDESAHbcOQ7VYcyzn7UO0Qtx/v
cyrzr0WFKiIbD0ZbLI3hoybzuh2ygwP67Gaa57dMX1mI+WgRQOtYaBHD2Ja7UpV1+CdeZp2ZwjDd
ByRNsPoNyC8qppfo2UiKgNKc7iZdoKDSDyVJYFMsj92YvHSTPKqutUG/TnWbGLmThCZWqgnH2etN
/dKeRcWSGBgGop0u6abF3Vnt8BH3xtDbx8BnssrnpTnt0XdHtIvqLjrktJP70TmETXIzhDOOpARG
vh9CLEjFRq2+qrNWcF4UbX9vDKvrIXbqHt1peFOqnZnmjNEBb9upVbejSa778cFkdGDM8YuI4gOh
1Bw2wxdBnlOt2azQdF8zfDaTjz0/Cfa2bT+rTltGznvN3ZvrONcFHfiU7YPqsgwf4sq5UwWTkU4X
kYrnOGDs6ZukWs9vfchWRzXR59lO6wHve/QRPaywCFIDiYQeJDO9trZNaS9Wq6DYUN3uynLaXy94
hh6qjIzYhseB15PVS9AVEHmOa4MDWCmPHqw0eogLMxu2avPJRcsJ0j72DXr34E3X6OurC051X2M2
1XLk7NBUdGvGjBEE7YVG9pd0ZsITzuykFYv/3K/7iq4zy7HqExLY/f7Xq5ZhyT9bPqRte7rtsIhc
q5gfSqGU7O/KFHa2aeT0lje8kDPiBJK1epq4c0fYpTqMul12RxuTGc2ALT5fqt6zurCaECUGQGPS
cT1axMWQntPEvi7b128gzdcqpsCto4/Cm95iVznixiOb94MHX1B3UGCnQ1Lf0Q8aVs2nRDMJ6IGf
PUaauRMKIAzASeByhK81dtPGqkrM6l13yiA9rwMToZBdUjK7GKmL6JmoM/MO6QwiIierbw2zeilr
D7JHXOo3xMA+1gW90Lagt6lb5XBzzDmjL5wQ66xZrAeIZB5d7ridLoQwhH3/gegcRTc3uFpfwtna
Aj1HtoSQl1XdEe1+ZbI4qTXnIdD0o17VN0WNOcKlCumHi6WPZ/hgGyC8MAF3faGYUc4xBSXiW80t
qJplhaJNLYFelx48rkh1/zXSezCsh565RhpjE+K7qTIpMNXRONol9xrRtAUzAXVVJFIc1TchxAYq
O2ccOgMa44TEHHfqpCGaHsGfs7GL6Q260Kqjb59NGNhJ3d3UJVVQ0Z31u6hC6mRMA7ALNG7A3IMK
0XfbPaLzOKkbupW/lv7/93fH2m8D2zd6YHUUhO1Pn/7PY5Hx3/9S/+Zff+c64v3ts0P0VhdN8dH+
5d9avxfHl+y9+fkv/e4789O/P7vlS/vyu09W14n5p+69ns7vDejJXwfN6m/+u3/4j/d/Z+5uCM/l
Rvzf5+7bYviJ43r9B9/n7Z7+T8OmGyM4l6t2zfdZu0dYuDAdwzGl4UnTUWHhv07brX9y3jFcKSzX
o8unwKu/TttJH3eoUF1uNpezCv/q11/8e+fwrybujPXVueaHTpauGmoAtkxLUAdJy1IFyw8rypS1
bZ/LyN1VVvKESA4wAxjRJteYvnnFgpX/4nIAu3M1TAIR9KmwtPGETeaLRqW60qopXdORU3z3/q50
v4S0brbWMm6S6HM0QxIs0w+gMtFmmjwIYLgoCQUWKc73qdc2MonMR0ufV2PpWvtSr++iHnVVN3z2
ax1vQJ7UtyBhH+kHWp8mCbuiQWtEw5f0bIYYTs6m5OQ+mpXBfRAlWcx1CwgyAUMQ1O4dMPUbv+6J
TaIvdmspYJ3t0zwPamulFTJblIaMtnkiG8zdzhPbjH5fmJmJtysFvh3MR7qvy9hBN+6XwkId4LxL
B957E/bvkU1e7Vzbd5HXjlvhItYaZ9Jo0wbTNaGpVAiWthcCqvfQ/jJElnYkDXzJwC9EXeCv/dwY
Pydo6ktLHKgJs1fLc/ZFE20C8oc+jX6ub42u3boWSVkyS+alzwlg7VO9G22v3wY9juPalluX+gy6
s0/zu7yn0MojYhEqb4yWPfZZayKSrS7lDMvFJO23nOZ9nVgbkW4nJniIwpv1aG/IomtWVhTiwC2j
pRtOr46WmndT5+krCjUF/suPZGMR9uKQwlvnXyjrP09m1EEohZSXhphdfPtrlWP4bVKnoXyOkVSZ
kyTMGCfMNCTOtkhObVObu86xBmg95y4zUO0XQP2RjBm2G6/TSNKyXJkmzXqP9s5KwllCeCs+LItm
JnUiOon6Lh417w615a1zSdo8WM/eeEhHEAVzGr5SufUsrjpbUmLuWk4iwi6y29wmJSsq3mFfYCoN
kGol2DnXekwKF6U/AViIGvt2WDKssremaeyHSs+xuAXpKrbqHJyNIqzajXUbIbrue/k1p2e6kgIt
mh74Xw0nGjZWAqcvCdxomUQTlikjIjpNk5/sHKl+r1x2dmAbt5z/v0AWHTepaA9JMBcokWEuFkO7
zbRiS2KYt5/pcE1gTIrCJwXjvgya4JMTbywspQZdy13CBbauDIHL2H22GTXup9pFsG7628wsP9V1
bx165Mp3sfEh6pFUCK3zV3aO3J18YazGKAxKKeq9YwwoodEZYvvS95kou23p1fmybXEbgRFdCDJW
0TNmDja0N20kP9vrs1+CqUUiAs9sqawKOxyJNO0BLpr+XY1kFL925XPVTbggM3edtqRfoXK8HzIh
ubXRbipuU6hjASLfqhcwlUR+IOA4uHEdZ9iQyXvrILmGGA14WbhY5g1mg16CgqGdGga2bXU7SkA4
Ti/WaZcGi2hIA+AKyTOlLsiyHjmgjd/wS0RHlnqctgci+Xpg4TKmyblhAHxD7vzebhi4VT5XTZx/
MRjebIYYLkBIcBjqw3SlF80nEm0+hK8v3STbBxGmOG+Eu2zr7y6TSafQ7IXpA331p2ozxtkbz5tQ
zERuyyLCW17Ry3BJxrBlQfYTbqZiYOJXdE3I6euXEXdb4nOIaZQkoZ8RS+jh54xFm+T5FpdzigU4
bWG11g2monNd4CWd/S5Z2s6YHLVzQN0p8zzamqSIimbocTE5lNHhTCRYTMvEqfJbu0NoPyUdscjY
ozgNcIpx4lPdAKv00qRcCaDIOXkXS2WoGxzNxRx/73h1u4gTQB6gkvUF3ad4NWnknFYzut3smThJ
ZDOOjZwiJnxTh/knqvmuMYE6pEQxwbH4agcOjr4EyrEZBLf0RPHfOfUXZ+T6ESO/ZdUCFgHd/JS9
k1WdrpO8nrc1+CK4fjchsWN3XmQNyy7K34rRu9Oh0R2TDq18a7TaUu+xtUNniEKectEPGHfrAi4q
EyKceDaRQ9r7jLj1NhpJsClGHRLF8J5IYIfTSNxlE1nBhT33tkV5O9ce+KTWICRzmu7iOGRNyrNX
4WifNd3fGwPsyMCm9R2YQAW0/qkaO3z83gLVo79La0OuCPbeh2kTPKDDOlfMH2/nkTO8Jexk1XcV
Pr6wx0U8yofJV6BYMuBIxdLNe6hO/YXsKH/XxVgSGlOOy2Fy4NSUxrT2G5EdddmC0jZLeyVISeI0
BH6xEPPJT+p25XXVHQHKXD42vsE5ltMpMTIYuBOj+AgTaQspHii49HauwLKX1ChKx9K2lqYHG09W
GioorzLXIUoJohk2RdRtcdBky2tCYNVAX8lDBdFu4nbX45tyepTWkIarZe/gOC6BZtJyYk9wx5LA
5vSzO7l07frqs65DUlGhSCuJaJ2GIfEunW5yhZsMJNqZ140xt+I7F+lRFBOLL5FjA5k3UVfeZU4g
9lYNKSPAreg03Cb2iB5iSCH2BtZxLr1hZ2okr4cRfvMow7EQbXpfgojTWmM1eqDC2Nkr4iEB+ZX4
ValaoGKCbR2haLEjz/AIi/BTpCMsgle+TEix2cs222DQGkigR6Xs1tJbGx2efEIASfLD1wCUt93a
IRtwBPVv9AQXgksfKzTdQ0c6zqZ+0CKcHaFlqUTk4NEnAQYpB0FSjl/2iyEci03dYY/FskAilnFn
+8yswji2adb1BBeVt1WpjXfkyurMYOxtlxT2yhnAavIss/smogzwEnupYZULUu3BjcJgq7cuYEDN
gdXazekdqO01LQYCIFOY29VYwfJRBrQrRBB0adw9tGAHJFKMTTBLYwYsVUPoChAE+qXTLP0QLWKt
wiO62v1qthOGCXMbJGH1DfZ3/Ugo4p+E2YtOiyScpn+4Boi6HWjhioYDV5mGVdp0zIUdosbMuMzo
I1pf4oQuU5xjH7JK8rVZxDZ6q29svZt214c5JR0WpuFLkg0oHOz+TZt9fHZXBqNORszKTEl0FcqM
l9lzt1E4C2eEwCrCAIpUxLGdOVUO0dUt1y19Vzy6orWgTUn2gcRGh64p3XugTSvQlK8tNTjRbwAo
rk9yxMTD7ei0NFIQd4ydjTi7TzCSN5/rzMF01OjQMOrPftJCd/5XBqsBByYmA3hNK1DBoN07aLoY
hVUc8RR11e63YOLrR789ZEw+CczC8aWCH68Pzb8+mkxL24JCqXs/AloCzLHwzpavx+TQ+8m2Zz3J
OxeOTJ7Ei5yw9VVhw5htqV9vDVGerk93APlyjXz+KbHRGuCUEmdGEvf1wQlCidvfeRqVNVEoA2Ff
BikaAHXbj1ENFoazDHtr3W+xH9XrRmE4RV/zteuHjeDlTfR0JNccaKVuPBm9AXNPwS773tAAC6kP
yVwlum6u3OX1bb1mp7vM1uASXR+vXzBEcZodOEq5Of4SVE5BncnD9aPfHq5J7leYqNCzpaMicWjV
QMWS5FpaKrzSVg/XT+speddLlT3/ry8lJUBG4XXUWXlefnsZaE7zslxfq8a072yTjrz5SFLvvAtt
FD7+zHTAneOcXcok7lk9NNcH94NuJolSQzGxnwkQzQFnlEJlGo/9uHApdjY+40ninn59QKU67Miw
Km5JA/ucaaW2I4Zd29F94ZqLuD8r3ErXmPPrg9vTGNWd5j3VZ2ar81DN6xBe5pXaeU0nvT5cqZ3f
PspVRA92A7GiWf9LG0LtvD5II2e5vEZ/Dj1rH2J/VnWoH7HKD3ai7khia7AexYwfDmPU2ZPDdHv9
wx6F9M6qoLu11WhCzJpxlXeKxqqrPOnr6uH8ixF6/ciYXPzQtfrpfRtcInf4nkJ6fS+ub1SfWEyy
c/nwLW7UvybpwEuVkeGsv12gMzTi367XZiBSoCRz5IcoUok/g7J5a3YVJuTrhTxek6XEVDWbmoLA
vb4g1+TW314vkPXEIWVxF245Tnx7Ca6/5fX3FZH5PVH5+jWW7fzWrcNtNvXLsq9JTdStr2RlYdAa
mbHI1vhkcCJGswGW0aypvS0mD/osfmmCYOGaPRjsNgaRVHzW8i5axC6yb3Omg+u57bvOu+I2qLPS
YXquk4QF1g2w8RMTzj7ugWmcaJL/9jAqfg+BxvsGmI6HjnXlzNiMwEHoskCGFtnnPsThA7qo0qoj
sWun2uHspoW4oQUJy7FBNIDpbEUjzkVbPFRQPQsSGEsxmyR8ULwbRLXPXn4Y+0Oc528ozC56YPRI
17Ct0Pp6YmYQh7AJyO19Dvr82ZS+QygSt4CRxUiV8pRkhfGTDsWFMdvtMEJzIEsCex7TB6e3nrqG
k2dN9X5DtXPbSSYV+ozJM0i7zeBPlD5M9ePSLPdB3R5aa3A3QRp+rgxU8KpQZfBJfx2k89bQ2V8D
Ha2eKwk7U6mOE3LAzH2MLQLgaETs3VeNPsGKyLENGd3D2e6InJvcftcIcUjrt9H85M7nMsVN76s0
9CpL7lCzvnIgwTOGyFFjeHVjCsJgyeNY+i6GoCTLcOb6pA0GNdnCbv0QB/Z9np4Y8X3FBDYzjQtZ
QNPgpekoVkiQhA7VJXcugW2LUSr1Y3l26y0ZDOuKTOUFqqyCl6s9JTKjThgBRYssXfmMLLoCYf0c
9wd9vPhSKi6ScyAGdtHWNbeEgR8Zi19IzbyUZfnZTdnrLAjBuL3rhZuA/WsL8PLKSP7S2P1j47hf
el6EOcTp3w06F6JjP9Qp3dJMP/8/9s6ku1Fs29b/5fXJQbmBxutIQqXrsB3h6DDsCJsaNsWm+vX3
g4hM58lz7hvv9m8jCAnLtiwhWHutOb9Z5wwsGWcFspl/ZCZr6j710U8O7b0dIoYV9Jmb3AeNmIO0
GK3d2JtPUxhCk/GZrRbOe8Nka6es+qTM2IXMQZ9Y9kFc4eykue+nB/KFP9oEP4Lf0RYmPoIuqXNV
p2QEONW2UrG9NeoEIbQDZkDqjBmlBuIDkzF+JFp/b7OZPRBvYKFUENf5BNvIy8orDGuLD+FMyuol
w0ia9Uzae9SzpTJuAEQ/zY37JTP8F59Z2tbkczQjTTwREYq/rYZVIIFU6TiAs4EhWNMcGqG+VVXx
wLPcGD1mr8jARV1ChAgZ7RPRXc67Ca8snZIFgsLK3U3mncbbECG3z20KxyzQj0ZP0qbVoxbG0bux
bAYqzqr+KHxExO23eUI04oTgzNr2W8PAaTO0wPYYiG0Lz1OAoyJ3040ZYLekTg7lrL00ZOruQgM3
A6GXLHrcqnX3oYdQNq77Vx1GTqNrKnBMbL7dzOlAKIMAo7y7U61HbNESvbEAACJqZS1PLqI0Hluv
7LceMHqCCYpdajaERDa4VnnVaupkXL1Mey8KS8cOk+JxIo1w09rdiB9Zrw9eTyxSWn7ktYMKWchv
nm1C++39oDKM9w52EKkm/Y2kxNpgWCWtPfexAkgwllEPscRmkJUlDxOq34sqeuTD/cHKYMDLIvaP
eiawWboayuBau9LN6CrWS0IPBj29A20O3K6xDi3SCD9ucrIMzR7DC7SjfHT36SQ+qCwgzKmeIMr8
zjUj4zwWz3hQ71kXz1eGDeHTL6ishfqwlA9gtaYh0Vivo9Poh7nRX8okrUA12xflmsaW6InN6BE3
oKyfds4YYE7nMfCiYUfmzHa0AVtaHkDaAqgRgSU4rk2wPfXGT/nZUseO6IblU5JMd21JN7bI8Ivr
nW2cKWCfuWoAswlpBE7lFRk8LNXc4apS+gM+/jehW4yLHYcA9nUekDu3uo/amhg4MHoFMFek1X3W
IxOOaQt0SNHD0PsgYwdGmzCcLQFaaofcNkeiRU6wI7+1dKyvOK1hZOLddKLmg7bHtG9GubPsTB71
MPxScw46l379EecDPtGQy2fRvMd0UQAOf3jpVO208spjRBREdo5qus+wcQjQmoV+1TXq1q7zn1xi
rlpOZPtiRax339ACv3NJ77fWiCPXd2xMOQSVpj8zR0yMfsm0EQPXxpSaTNnW1my9lu7VPm1tSlku
aXyQWgG3e6ThlcLAqxZMda9FiLV3leffGb0itELjLENVCxNTxzzV2V5CPaq9uapxABJ7kDyWKJUm
eWgyp7gR5QD2rSCcV6nBxT6EVNG9y1lYbztPEpBiD9aut4NGXVfhuDVs+3szuiV1JsPJqsAkM783
ZH9vCsPf+xW5Mxbq5a3HU6u6ftqY9M9xc6pzXcUvlV4TqsPQEkVp3A8I8+Z2ug8dhs5RkcyBNUYg
wtFKM1K/tdWcbPoauEsGXKvSDTIwTPFA/LQLjDpLj+gBLKserjThvcW+c02WOhdcGzRRaT+W2YzL
LM1cmqWc0CLV34UQFVQjj0MSEgFejDdT1NvXyPB/JvNwmNNhurKtweHyZap9fM5Ab+xGwskSzhJb
TQAvMnKM6nMVfU2coOhaoI8KNI1UG9sxHiIO/dzYWzk+CXf4kVnZY6WuW3JWEAMRd5Wr2N/2ymTN
tMgSCzQDiTA3JaBpDKfJ3dQfRmPWz7TJkA/p2Pfg+oPBbpDlJ+ZdXGC2ye2vGf3tTdtzTK0btxd4
9EoAm6VE0Wc8Yu/F247FALBeSnNIqqgK6AUnhxSU6ZRkXPyjj2IM5SUcbB1HIPPPVonlZDgeNSu/
5jK3zWLl3+DvxbY0ll/S/i3pLqFZO0FHSbRxZehsQ8t6ajoc7xK6Q+dmr34IcIlZRHOc8v5lNsY3
6qbAiJaM3mEzAHy5D9NqZ/XULU1yb+U8n9Ydfo6xfaJTeaUVng3PZwEW2K+OM4HtIfaFhfJp1lle
YdJ7J07toarB83Rtt3Os9E2a9ttMx2MnO+RMo81SU3HUeZ52bSZ9CkKJEJNRAZbjPeE0nIGYcSPW
+5oSvJ2xDa2n2g5Y+Te0TB8sUju20EwCp7CCzvBxwRFEYuZpvZ/npZU0FM+NYVaBcltJM9M6Caso
aHmoyzSS/BcL+xaLAkFiHta8qvDFjoAiYJS48vQMWRirAQRRPREaY5PVVzGSOMSWckdDpSXL9bXs
+xLdzI9adiEQBIhcMjb3SoBPlbr/OsgSWAQwyGJL14k0ap3EAW9pmCtjunLrm2GmaeE31WORuw3r
qwmiv2G1527K9XwjI9md1/t6HXW0mrBvPOct6SXN2kcoklSd1/ufm0TGnC4czvRa6WL2MOQBaTXW
MRr/pJbzEzSdX4BFkjWbx/EGcfXcLL+oHMt7ZiLjnoKH37Ds+tz0YFWA43rptlp+aTo6eXvsbSJU
dPJ25uLFo5URyNwnas/NWWROqidjt8QbXnozTo6k57pSLZEsXQT8Z00NRT46sMZMroB9lId1vy5e
UtOeTkkhhrOlRlwlikJwnhxjN0TE0WK1VwzcmIysdzGKEnFWSQBcS2sjWZocsV4X8ghEaBPV5LUx
7oJeWc4gl5eGCEAgFuFrysdfm7zTk91sziBBl4W97SfyPIbWg9HlVGpJ/ugMZrN3Rkwu66aW5Xie
cbqkidCO4bJwTlMiv9D4/L71ua/Shzusu4zNXKx35bICR0QD+EDAPPl1/3Nn2RDR4JBVri/Wn3zu
giZD3ao5LI7mUcZc3UOGRY2TKlQEXXfOl3ZWTRg8LCOiyJ08BTajmG5h5pVAMd32LOu5Pa+37OXu
emt5RG163dHyYRC2nd2gVbrzLMyLTqdQiVoq9c66afAnisbeUrCZ50KY5lkut/q0jk4uk8++9Yxz
mA12sXEGMsPcJrtd96URZ871lgEEBu23oMFZqncDO1JQOuhPPQ25gx32pO7Ub+uddbfdld0p4x0D
L6Wf103z161/3KXgRdwgoa2uz0+rRotDdme0/MG6qqxfm3X31HXhaazuVTsDHmSZkAF7T28MO+Yu
wYYmSVtsMoqELQ4MAwLCopGdMEGJZbPeXTei7uAkNg+Z5EpMvqA647lYf//fnsTyIgnPcQHCLs9j
/QrxioQ9UDLHQ+YEofdo1w0UzUluVSwj1lybqta/FhGLldkF+pTEhCCkBLg5E+Y3fbTCI1oYq5H2
DVwUqDgVLW2tp5vdht0VPvkUnlD6infqjRpom1vTQDhUIXZGlUCQK5+qjqMkIycvrsiKmDP0W2JS
OnGnvFwjTjvKfNYShLOTJNMW+CSmem9N9qVjRdONpXPIen4c1rvdh74bWW8e5tBOKE6iC03fhj2n
JjGeKqN/13L+AtGjMoxSjVcBZh2TUo7cnrjxTmScVBF7adAvawGgblVC/JZl/Ivm4C8JyP+KRjBD
ISNHXPzfi0Yur2X72v4d0/D7W/6Ujdh/ALwixVf3HNv2TQMN62/pCM6SP3THNtGA2B5l46Iy/VM6
ov+BNFTXXWH6YBRgMvwlHbHEH76ve4ZH80R4hrCN/5F0RNf/XTrikxrnWYZwLJxo/zSDMZ7xcooP
cTHC8GSluX412Eq/cruBEzInpEhPBIJfCQRT1f0lWbridotPcbOe/JW7BMHOSbVpRQL0abkWZMtj
1lv9cgn5vIsqY9t3DRbV5WFl+D0JbXlaQ9bXZPX11hq83ihlnQCqfe7+/Nq6L2cZ/TuPff1KV7Wc
gKzs0qxxUTHF3D4hOcEBywvT+KUvKmOf+5s+JD97ZkF1znRGBZZoiq3XxvwstcRJlWafAKms4mAW
tTw2vo5PGDRaGY3j0bC13RBr8SU3kzEQQnz0naoPeDVi+6opWiIzGuCJhaOf100bciJjcvaVZQ7s
LGvkU6rzep8kiPH1NQrLPcGX2oH82N+XUH6fPP/jLuaS7zOYLmJxx1s3J1HUickAzGd1vZYpBpki
UL2ISV+uousmd1iVlgzsNzaYtjx08dyimN+mJkzAdaPNXIs3602GM/KY8zdXRcSQqAc49fk01ucy
L89vvbVueB7dvtUHchm4uNdLDtXnZt3XVQwVGOsdS8J48aiCGl2mOildTJLTmRpshZPHAR4UvLue
R8m7XkXXjc6MGAVrfxyZZpGgIUFydrm2n/v4y+gn47kaMSfN+j4xmpFmNm1nugzT4u8FL9VAOpWE
tMyIf8YZXw8e8ezgMcJZK4CksPbMTKrjeBtpvX9mAJ6yYkv7oFRwcq0KRYXe9iCxdWKgCPkxisTd
lLOPDgWHM1cU8OPlMj4aDEQJsjbe/Mq7Sr0l32tJ71o3pir0o+712/VeUlXe3lPxdUofmf7lMj5Z
N2Hy561qcnrAww/MH766E3M5waeKWG76szVwt5O1ZISqvReHybFEhnn0UxX4YdXSocvBTC9l6CB9
CH+VTYTuUpDGHvT2zvQ//JoUEGIhaQHMy4X316NlEQFVWh9pt+9j+xKiMW5169indsirq+5tGl1I
I109MHrzh9ZaE1Veg94BuSQ5IxRmNZKTsyrmaScJEKRUT+WuCBvUtMvLISaPz1K9rNTWl8HJDLnX
pXz4x99eLjPMiAXAoQsbDQ47a5FuGT6R5VBCoGSzfjZxadL6Xm8yGKQCKgE0uNtiGQnYifaz6YmI
0xDNtjNZox2l+ND66N5j34fHP7KqgjQVzCECllyDrxT3yHiEihmOKvkoxpS4kh7fudv0T7kmiKFR
PjHiZX3IsgQC84hjOES02w36Gd8Zc5T80OrQ/MxlvDQvQymh9WRNmUu8nzdBC+YgN4leALblleRz
hBMS9FDRqkpSCBB17wxHl9FWs8wEbdsElE9iLHII7oJVIGC7iHDI/rl4MBs/32tj9BZNHKBV78PM
6gQD8sQ7Zn3CUgsiJQVMCzoNlbrB63e2ls1axK+31n3eYPRBJtIf66cfK3Rzrhfj1LKyRzsljGgT
y54mCvpGjonF4mRhf9UNiOheAy7711Miou9Yw8pZz0HrLtcHg2drqC5QrxvLWmNdcDBlgC6/yey0
IOBattXRrR0E3SVv53os/LppL/NsJfqjv8wRjQzWeJlYQWaFHaAMGImRSY95pgeFusTedc4sF+rZ
SKHZ38SSM4S5jJqzCCiL5d35hjRZwi6vLNnak21ehmQhGzrRkzDv5wLkMxgBzi8xouicYKh1CbOe
39BWXUZbpL/Oy17MypogeK54TVIedUNqBwy69xrai4FM440t5XVSAe6WibK3gAMy0MjuRD8VTIk+
J9GOjlG9c9LmilEMWsclM/MzLRMQI5k4WncslA/dfMGuGng1WXVxrl7vkjv/s9YrRViElNtp+VUd
Xrez41rvU2YZQZUU+WWAgHyB5Eu/4+xEXHjHdKkZ15vrxl12/rpltilyIk6bTVQ525E13+LpZ4pn
U+hG9LJPlkl2x6znxWUyVHFRg5BBpWGyLTpk46IEXFdOnGbGWqWnsGCqgM6ARLAQhyiBKLNV+Gdd
5wwbcRTt7ax4KFtSkDqLdRKIQEbxBBgTUF+gDj9bKYZvl8kJnj6uBes+FDPmzs+hqxUD53naltMB
n+7JLRcKYd3juej4xB9CXzKKGdzTQh7qiZU9DsM4nwnx3AwTXdg+tEOUrBPpGJYTBV5mnPCCg9O0
owPIg/7C5Km/+MR31GOQgVI0RhnuBb1yfbu+U0Wj/z3XNKYQOlgu6Tf+tuhonLWRehghkmPov+mS
PjqqGl7MpkOYcKYPDhx6OK+b0pPpHrv9s1oYv8kyiM+XQfy6IXW8PHuySE8OLAY3XNjBv77gA/As
EWnl78043BauHK5MI+H81UWYFE2IpI3xgEOYDFq3fzWZkDUKpCxQqa9JVL1OLcWbNTTAizVF6N2k
M/dlDDm5X8DZLqljlr5rJwwZoQzCcXjOHZIDQqFSslO+TlneBo5atYA9GFcEcAg6zxl+MiO2ANM7
9deiF49ZOCK319r5sKhOnVwGLf3wgQ8jrYbkGntPfjBjnGEMCg45gOCtk/jPhZFcwbSZjsKy9nKy
PlBn3FQTYxqFiWTswbAivZyfGz/Ci2b3e2tGnuU29bPoichJ8me3G4sbJmeFRZhDmSzR8mlsASZ0
b9pMv9KTCvcxCDK3Ys41g621qJ8CQBkg2svimLqE7wKiYAnn1ce8Zkqdu1hdqjHfIY9frgOvsmqj
rSZrQLmVmTEWD4zjmHXmXR2Lp4IJFL/ZjQt5GyZ02Jxuufr4XFrmnsDGEMiFZ6OBpFxVZJ6AMkGl
SgCRXTwmpp/tZDIQ1zCPxnPLNcnr9Q86uKQJ5tqPTrfEvs/rHYM/sltnQXhdSPU3ip9Gz/9Ilh8N
WrJE1vXRIZIMf8oepfNMkeHjUg+KOQmqqjtEwH9qz4guozyFKSDbPGLAkuiEo7TWt2kajPsefvIW
zKYaycUQZh7Rz/teO1UMk5S55UTKse+2FdJH99YEy3uyh4mX1w9fvco52wTLM7BJsaMUSb6z7phB
pw9ZUrQLRA3pXuGeLI/8IyRtXTAS+i0cYPRjeo1nBCoohcNecyC9ImZ+MuuagJhpzrdtyZSj84i1
I3uM0D5zW5XC2uejvYtnNzkkcfnSM9NKkpRLHnCR0m0M2kIECEGDxsep9d89RRiQH+vPg7PoH8TD
wKDmaFfeSzYVxDc4NvwJKMrttTB7tQWsiRZ4rIZrhYSyRNJFe9fAueJ1e2P2X3JvuNZ8nmn/qKL7
TKDcER0Ke71nFhM3JrPU+MlmyJDDZTjOjC83SVLddRaNnypjqGgPPHzEoLJzkva7y78B8dmSQeNI
sHHI/Z6Qp8idnNOrzoFHZLWS7i4Kc2uwCJc2+/spipEaLpSbxiSY3PF/tlHDidBGMmFXbnYQfagf
NH0Uu2o4jqG47dPK51MMCy4vbADKzOM7l+GiVCPDJz8j5to55FOFRSd0p12MjCAaKqbA0WYo+i+M
OX5qmjxIgz9cbz16/EQ4+9XXaCzfoljxtAfaMExZMPnxxmxMN36rsPXRlFAvhm7nb0YnXntSKAaW
y+j11LfGp6ULGIXWeYlcInLcHe27eCLxyEAhTwLaWNBpE6yZ1rDdfkzTvc1lgyWWI0mp+gzeXW+t
D/rcV67f+ZnQ+48v/6dv+f/YVyTNta/JZJlfdVCsftHireWKa4yLlO0XSH5Z6iTL5vPusBLl1/uC
mnGPxvq6CcvmDF6wOa+3OqHLU6TT92HMrRWsGdbd66ZYHvX50M996y0hWqq3//bLnz8mrZzfv2z6
kvWU3Z8/SNec6DTFOnlvPKvPB/7tF3z+nD4Ll3IRHx6r47/+gIrK+RDm3Ymhn49zrv6aLte4ZK3g
AYjvsgbKdL6utted6+bzMZ/7qmlZ3X/e/8djXBRzmxLFE8hY8tqWn/+5+XwsMkMqzM/762NWqv7n
vlJhiSaDZ3nkf3xmyreQvXklmX2fPw7aSbfPhvRe2o01B9Xg3hnMgzFx0y3vW9ofnxuxVF3r3Xqa
6s0QIrjFU0Ct1culjfL59V/3//PX7L9+yvr4rImZT44Va1kb9jNDm6wQ+ibpdeYD61I4Z/Y33K43
Z9tlUTHWhFqhGT87i9JqvfW5SRah4OddHRF9zsn0+LlrvVVqINVFOw54I/7lG9bv/0/7+MQkdF7/
evTnY3Tfv5dEJux1zTLOcdGzacp3DSBNoKTm/eJP/G8L83GS7//3/7z+LJKSfMWuSX50/9qPBIPw
/2xhYp9TP7LpP3zT7yamZ/zhuwCjHH+xqi3U2N8tTM//w3HhJhkOxKGlg0mf8ncL0/IBypq+QRfT
EsI0dBqfv91vtDDx4tHYdAzbELrxP3O/WYvL/2/eN/BZOvY7z8EDx4Tn3zA9lrBi5u9hdB7GIC2X
FU+2NoDEqJ0qCT/Gj1gozc05d+3HQuJqnb0yPurgpTRoHtownsqu6RG+ojvQ3bDDQV+NJAlRLiDQ
xgFmFaw2JfqyHLNInKVfMq1zAnRuBFPjJs1DnaaFn4SnoR7eG5O+lJqxGv7VVf7df/87i8gEff1v
fyevFH1kHWX1giX6BxNqRAHoZKYnTiEK+yV0aT8mWUECB+vFUPcbDNVgaDs/coktZvkYGeyLKs/G
EdDucJjmxxJffhla59nRuZg3DGrmLE0uacPqT4QB+kN1Vr7xJDq33Rqq+lJq+htrGftu3eQF2bXC
H/Ug9MO9TaTpaA6nRFtqZlkv1/EyKASd1v00Z1Ac8+o0IWw9ooCoA9D7pEuF5nDxW2x8Y2K/ZhbS
4yabfJwXzeM6sRLLDMun53MucLr/NaZaey6kh7qnWbv/3O27YAjnImIm3FkQIAg/shY557qJE9ZH
oeEzy196retm7UdbYXg/sl7fh05Hv8SgAt1XofVSHaVrvvcV4UiTjQZwHQdGU/2t0hM/SJe5YKx4
zUrfDclL0/Wz1CK8NgKhQJWxaBuV59DxQNsBCHb+YdicybrqPs/GhZMae3tW6Q8i7+nWVgUx0MKS
gZNxCSiXu3On+3/brPs06eIPmNyjLMr4kFjt3bg8quXwW6RCR3OMCXSicNtUuYWC1KSMdA0evKG1
ERH6TJSu8u1zjeXgvN6ChWCc26/YIvp9R4uGFhUGjaik2M7ro4xmOo6/Wqk+I9WWj8Nu0HADeUki
KI5nH/x6/WpmKPnXEfo6TJ8s417v2DXr5r5g+HcF5IlGbNzLYN1IgXDdiqrk0msYGVXVMhSX6nnd
tW6iaOSLxaztQVTfz/oizcyVQiy9bKT3YSzq47zE6BPZ32UGJ71CLuRwUNX66GL7I3cuxsZEep5j
IM4mj76BHW35Kuhr69JUzVXO1W8L/P+7J150RKnBiKyM5JQ/R/iShvIGN95zpVF9yEGkpw6yKNQV
Eo1liRB/ZrIPmGmpaiIXfU3VL/r81n/2BaSusEz1c0v/oitmccJcE1/KKRJ7dOyPUdqwJnByhC93
+CXhooBwyFWRHGo/2hHH6h1NHxQqn42jmyIZ0/IRaYPu86sZifu7bOwg73T5Va5rDWmaRHFrDS5d
pijKVgYpvB54+qXXTTXa/Or7jTrqAKMmcrBiUrtO4qVPgkGsCWrv6ivf757WWe1M+xMbqhqDuKat
102sp2IEWqnPR7ToaQjoFdklZk0fO7X3tj9uQ9FesrpKdqbsnpukeyVpQzuP6jjOnnGCYrgtldvT
OIpzglFqULJTf8GkhB2Gxd5QPtXF7O2khEC/jssFlYxdeIETDf5G5PLFGmJrb9IKpFvYkgsdN9tY
g48V8RJxFPtk7Bic8Yy6fEbXV+zHLJ9PffSjmoR7rpdNTiTkoE+njFbh1s+rdrueKLlg1ke76Iko
curDPBb3ravcXYFAhXGJglFdPjY5LIY2htrVVVNPASiJ9x1HZ+sYWD8sDHprQ7zyTOvkR0+xZFI+
Yk0RXfbhR+R/TnSts1Ajb6p/TxdK+Ryle89MrzCA0KbO/W+xa29LA+S5HuXPCDeqUzxIuiUhCQSe
a7HsgSLqJRqhFql47VqL5jf693NcayaaxOxxiIiWra2n0szP88QYiWnUTaUApRZe+E5/x47K76Ql
1AEDp/Uwn3K6TUnTHoRXYFzVRVDn0XyOfBv1MvZZpKxYYNpGfNPEzLMkqyt17Y7jQUE4b4muUDF1
H/k5pinafdQCEE605sh54sG1nlsDsUCfQwP3K+pbDoiHPsMuaLowpsyp3vJkAoluhrkExgUNX67f
EN4bZ/oOtLi7m+HX3hg4W22yi7Bx6tVuyncjb87gZKCRUV5slaOCXLPEtvRndFQTkRpu051srOiX
0nqgOTDuSqFfF7H1YmMjRYDYJvJdTPGN7WnGLmpTRu5jffKN0rkWDg3VQtVEVihJjDuNdcl3WFPn
3hiWFuOmxi4cZvPMVL4JkeFhsDYZZGD8w5aemQRITv7bmFb7hGX1/Rw1UOqI1AFM0t9KN7pYWOBr
+tR7JjXBWnvjtyqPWCuPDaHznQRwWxA9aPghUZM5YOuk/moaMSMznyaPNflo5ylf4r55cxuyeK3I
IjZ11KDgaWkXJHk/I8kRxzSSGNSGKfB0FvI4/IxjFc7XY4MILquzZucQSgzkGQ5dOwas1Tkfzfj+
O4a3kS8TAmtqujyKvKi54GlM2pOLaXMzl5p2L9rl6/Dsq8I8m3Leehqp9eJHGEb8L3FSt5DpHcHj
jU5GLPyTiTY/HL9scZE5Zrt1yXllXIypoC5fEp3KbHggGwNzW2XBkvTCu0GY9RcBp8h2FRm/WPQB
7jdBYxE2zqlsb3XVLcS84gl0UWtmX4WP4AdwEpx8EyRm3zR3czXVOwhH8QwtqMyIwMHCPLgEy8+j
utf1Jj9oSlYX1X93Ouc5yVHeR3bmMp/ksDTsDCNqB3Bd+jPA7gZXqRqCquPtl0lqkXkm1L5Gi0z8
Ana4qc1Af+nm17y6deKHkAivW+CYL3WJRL+dCxVgictQ0AGP+JZDmd7a+N6RE1n2wZyYrrue+y01
fSTmajCwKgvjjrmReVfEQESq8Fuc4LmGjftYD4iREM995PixqikhIRLiZupTkTFjV7upIt8kN5wJ
kEkpTinjvV37gYQMDXMZbdIuPHSeQ0ycsoKyxM4wJ3b1WrUWseBdTy9RpP5xZLKwcbIQD2Le4uzT
KIFVKJEARUCN/ZpLyKNtFuZRyOLKGOtrD2MLllS4OXN7YqxEyrlP+oseDd8nwmAHb3r2quLkjYok
WqXtGtFynDozPlPpXlw6JPR8fraeJOdlLr8xqqUXSCCusKvrLseYWWotI7vEIww5s6bAd2Px6hK3
RoDyHNEMs5nYY6dBSjhuFQZj6YbZgfKPPMaUOYLDRpNNcU3ycN0h72+KN8/34q1H7Z62P3nTv1RW
f0+yXkzLtbhbcofzvCj3rZnCq/PthS7x1K51XpQe89zYjVPZ8VGY3uYlyNjI4kPpWPsaCTnu1nt3
JqmsdI1jUQLzAjfF3Gv0byMos9VsYRweUxYMHlDosve2jEnfybk06kjcz6Mndqo0rzVajJ6AmVF1
iPK72N+boSLezKOWyr5NudxobvoqOkI4YxuVhNbtO57yDnc/Ot+ivTOqkNyNAVBl7tHy06WuDqFG
MGrI1DAxMUk2MRpW2JRY/quv3fRzKhV2FwDKU+03h77EU56q+sk0x+dxdL+VMvxSmbmJg4NgSYb0
e3cumqM/PsvSPbij7R2tKaQdC3Mbm9UWYfbWbU6d4hOcWCVjOqPYWQDuAXvX82YAErmh0E/4OHV7
ZzLTYDBGBFBtd4Mp8RjxLu9LLy/3GQk+Ue0vcArCPJz2Ys35c11LsiPsIIzofupGNAc4E6/sMsLN
WZrlxUAXGvvee6Veh9Z84npzsHxkVsJRH4x6TvU8crwmg9i0cCBP1JwfrsqHfVSAphgQcGvCv/ar
6KJl98guIK9SjlVWI3ZlMj8YZvJACz3cCD3qdrHzYy5fpMLknoSUQQi0OQ4HmFjyISbAV8v1J9il
dL288qTTVufdSL/WurOpRE+IUuTNpzIF48RkmJx1+EkKO98GgeYUR7y3xoLry+R9mN0YzqmOyEBD
5P02GNlDIyz9UOQWKzknuQYoMpHBIe7Mzh6CYag5D9eWySmlPKNMRQIfnca0rI+zQEcwuBoLpzob
DzUtYJyzhJCFBpglZhPoFiEQZMzDppw87dCz6p2lG9UuifpA9ECazAjS66hTSEZe+lTn1b3lDMOp
Me6GjHq84W92Gss92MSw+A0BxqJyLhr5enONIiJi3of3V52JWGLMlBDa3NJ/j1hyY4PaMeExAhm3
39wquh2JCw0raNwYsIIm5o8eC3sPai3ddfqcAzzwv9sWyRRMaLCGmks28QwF5rYc62eziDAEORqW
lYhMBtY3ixToXWnHyVoGLxBnDqrvN6XsSFLU7ZGVnfYQh3qzH+vJO8AqK/azm8stPefHrF5eUs6F
wku2bSix441Yf8oWAXO2OO5KcVtp9ArHnJpYtc2Np3Djj4r0QzMxXyOM0YFlmLflzNmLKeSl1pyn
XFjXeuP9CJknuwj7tyLnLGHn4Cqy7EdquM6OQdeLY5Opqsc49fxq2kYGghtY8RmWu4TZ+VHh442s
aFtLIrZzW1R71mYIu+3+hpPjHFE5RgZR3Ul3k5cWpSASSW38IB4Eog3S9Mg0nv2GHsjUnlU8/JBd
LiEGHIHIJgd/cEgQKKNt0KUJgJNhKUrQs20yYhFBX1z5hQ+pEs+TYolY5VW0q9RJLf5NX2OS43P6
Mw3r4jInNqqPIW+nR02j5kAMS0PrZEUdFXchMGDl1Q8nZLqcielOw/pCB8AJjBaTbOxYNfMXcRDj
7Gw8zu+TMpOdDEG3gcuz6Vpje0rShLl1km5jHRd66AMioGmFOTejhHcLFBiWkyUB2SuHrou7A7hf
fH1+c4/F/qm0Eo8oNfKuMiwCpXy3BJnBrEXIpjQDfW+70/d+bAmyT10+9MP3XHlfEuZNvZbdmCkm
/yZfBO6VH2KW+O5SwesD8qZydIHghNq3vJ2POFlutdwtt3ZTf+EHUzYBKApaL/umt0MgM/ArSBDG
ne5R5HUkCe27DnFe1b0k+VCeEO2cjUkzkaf5JUtdaujoSmQuuIpwWlgT0Y1iLYfxQapNmVc7CdgO
sY7YTjo5tFXdgYHh7K71LC5RDpGVHgHe16mwHV/2JGx7KcNPleC0lo96xGgGIkQQGykI9Bg7ax7O
N8u/Aj1SwrRnzBj7ljLbd84LHUQO1zHZdhOAUkVBMqn5FOv/xd6ZNLettFn6r3T0Pr8AEvOiN5wp
kaJIjdYGIck2ZiAxJoBfXw9Ut7oralW1743CcXVtyySR+Q7nPCd+rwR5vIGooM/W/gqeUa7yYoWK
MKNi4HGgLOhXXY5VSRUej//yQhL69+afBjXzYnguJkWW4I4MW5ygKqXpHjkCLFCugfywZ1Q3YYbB
VFfqDi51vQjn/+Zx9qRI5IzzP4JZQD2iCMabTyaa7Tw6Bmqpcuh8VpEz8Xk4kajtIW172PzDl8DC
kjQG/nNJEbm2mhCCSRVeCRbcWCP5bw5t0Zon/FLP/m/cKygebsEQYIpDvj1VlBu6dNdGisC4zIjg
SASWZQiJwao7GHKoMGbpkcvxOzETzEsS7ZntYfxsM0kvzz2B4HDEnM/rFmo0QRkBjWEbhlg17Im5
G3RKQwGHG2sXMElvEcCaWt5aO3EEYiTYKvywGD3VVyD5B4s4uYXLE8kmuNgGKr2PkSHtpzBmfCK5
kNJXFdmv+WBm+zGoT0qLb61b7tjuI8FKnCjvgJvp3DhQkSYAoJuhF09kQsICTIrnKbooFw96QTxE
OAT8bxrIdfjQjCEDOw1O1rc+soz6dTdnk/5LaRGL+obmHkiQM+KDqGdrzap8VWc+Yi1h0YfcNyzG
J4sXkCr/ZTRLHLzYrHwuSm49m1Uu710TWSQ/c4jOuCmJUMW2XJOu5VdgSnT4l7pqeCiD6VZ3pHvl
WQjMEjVYLYAxNO2hDaoTgHc+jtUwIjuaXzC+P7GpunS+bWxiN/4Ds2rvoi1FS+LcnLx+tWP7Sj6C
5fSvlWNfWpaAPQ6YkZrCG/N728ueOounBWTTLi7krWg2pO7iQCpCPJyRdx/gqm/mdVES6y7z8FdI
dyP6hFHVeO9AbEtiIj0bTddiwBuwimNf9YCoia9YnjWr+lM35Vvl0UvM7MGdofueK0GymInfia78
setbtR2QBjSlfAnNJ+HaoHQq8bftprMP0orPIjIlPj3jJi8wDEbNCIJfHbyZqMvBxADXiM9RGPh0
WjHyZFhfFGxrnSDo6NvovXaTIyw4jyYarXs3JI8Ie9zU/SuH7AFHCrMyM/qMreAxpONc3D9uaf8V
oniqln+z0N2LW6Wboucg9+F94DiXq5Z3au2lNuq5HDVp6Z8BS5tjrHcYhn6b9nhExFo9KOM8RolE
qKyOGWXqugQRv2tKuIrgStDDCHeHukTvxobBGfN9OpB8XOSh6DzAWzNCTP35bqKSxNS2csxpK5Nu
YKrfiWNE4FFCr2DVBrd0+ipCk/x5So5VgpGlqcNhzXKqP47NjHgBpAv0MeNCTMkaNBoCDbvaOB12
Kz+ZoO4TG5pTMvtIxVZjgfMg7Lt2l8/mLxIvUaSpDGGhKu8g2MWHRGZM00E9h5A0V5TYjDBn/V3g
V10NoPkRWZRMJOnN3cJvGBEgCGkNeroHbdev2c5EUUPjbcqdkdivvkNFIwbDXY8qf6gzIlotMX/l
ahRbrOlsVofSXpm0EgB0FQIFqADBnL21KUYq0d7qMMdISDrq0wgQZRxdMDAoipbp04F40I+qK17w
WFW7mBBZm1p3La65G59NhQxkKpsEe/ownvy4+d3FUbC2E9vcVxMZlPAJvXNIkU+tNX+ORTAiSMnt
B3vmg1D7EymoNlhNHW1EIdOzguHZNZCL5MQdwgladP4ljjNajB4FtIeyfY9VKdnmVqTX4WxOh+aQ
F2P3kMwdszSTdOzec3EwI8fVAPr6DCF7/teKscgHXWmv84lBJbTEjH83ItuWkNR+0aWEE+PmYLaR
b1aAC/twM9s53BUwQKtiSB8nEYR0IOOzjpH2VWbisCeatyH7jy1nnL+qS36f0noTlfj9Z3dQmzEN
xk3hO0+BLOL7JCL5M03v1JJ8RZXM8TX1MPi85ispxt+KsQxGGOfOU/ljXuLrGOZB7VRoOHsPsNo2
TL0v1Fc4CP3wtfStB+R9XyOzn/sa8iDKdmCnoxaroMX6HaJt4bi30pXftCn09nTtypFTsGo/4faE
q0GO/ZrGEcuuX/xJJwcYgcVUSvp0BHboOyig8msrTJu8PuZzjK93WWoi6uLT2425uumGhxsG2jEZ
av1giPg1LGEe+2r87NK6PjXI31Z+hKXWHh1iS8kos4RhXGI9HadxGVba/RoMs9URf2TIGK0K0MeV
laKsmSbrAiy13BObSNKu6Y0HyPSU+3EA7wxWUZra022qLmKIq3VqqP6alMbWaOSRawLppXGMS9s5
ls3fJhI4ZoPwNwhttU+rmWUGPqvEFCfPGJJ7z3+32Ins24wS3yO/7dy3zouWVnUJ1ENpyQ0UDurw
Ym8YrBOKKEPUUrFqwiCOx21oeEIvtZ93d2Eecn477onRbLuz/B6PhFH/9vrpFk3pDWTEuZvdd8BH
SGP790yMzr7WvKMePSg0SphYyZ+6K+yrkv0L7fISEfV3IEoyRz5ETGMC1IWWfsRdCraorzC3ohwT
c3+zq+iR0ZHecxQSTNz5T+Ugwp0z+89hUMZrWVX62urkT5IBMadHwmrJFU8a0atOyIMilukB6tFn
mUEXWraFm0SPzjYxgvfErZ5NLGWkY4NyQH+86q0peo9COg4js68z8VssWeKBJRhOqjBJ3hRbgl00
vUVzdt9FDFFn5f3qTQsrc7xBeyWo7aaQ1Cpiy6kgep/aMCoR0CZlfU2xeNIDFcs9MRyIfJiOg8ae
whwzJzl+rXwNmDts77wsi7fETMTwUuLzqCdCEyJ/6wMFWicVyVi5F/obgoYPVebsVFcjy801mZAz
z2T94NwJXIqkv9VAG3DNrqTnndQ5Yy1xa23wlx4jcHfpJuNs3MyRstfY0XzIUu0fW/BzxmjYqiEN
N65hn/HI2pvBhzuOZi7r/fhgkbuJo/4dO7mPCIT5CsSpSmQOZ2IbH+zefXT0VLFcgjoizdRlkWeK
dZpRlccwD5GUzWh10SBPkFUI5q5MGNbs7MzenpjXZQ/hXHzTXMV7tP6w/ILPUQFgkaqSjBKBAERY
N73mT66HdEOwHV4UGZAlJGzvwQEbU1j2CXv6Lcto8LLJ4vFMh4sf9B/RSJp3C3JsEv5bXQyfVazj
U8a2exOkbDtlle0sXq2hqBv2HorhTmcQ19NUl4y2eVu3IapQ19hYiIYGq5uOpCFXqwEkKG/e+Ow5
H1k8PySFnRMyKPo708H+yFUis7LeecEk8fk67iEqWEtbIGTQwOtjN6tyk6vqqRfJq+r1IbAne8Vg
Md8MikOgYDyT9svcftFDou2xd1nIut4dy2zzq2JU/RYPNr+77bcNQuVt0hfRQ2EoDZLchqFZ9tCe
XG56XW/DrDoVCzUQp1N7hKRibmSib+hb3WP2jLt53qYAMlyNaBpzwrjrDADXjinkdUJ06k7BS5bb
7QHQltzUBjIrMVV7KQ02N0byTdkwbzo/qdbSs65ZHbYbNI3WKjGpQBTIxlXqFbdMgHYMHaASsBIW
0B+SdCTmvyNs74BSxK3LO4/XxYsevSwnI24wGTYSVN7k6N1t9zInSq7L2bs5BbdBkMwPNg0hhzYB
Orbn3dme/C41hfo4orwNpYzesu7S9H9DavPrLMsARj9o2kWRPyN6mDKEs73s+bhdkfs9WQPczC5k
LKcjq730hvlVTEusXyYubY+6kor/JEyu5yHv4nOtsgNIyw28/fq1gQqPVV7udWmi5872jfRO+UAg
Yh/8yeJP7UESNnialF1bhEICtK2IMV04vL2p7f0kywazFUQ/Py08xMnONrbBpnRV6m9sG4yBb5Au
/JbO6m/Z9JTIHRFSjfUrcKryt+UWd06x7aemOqexRyInIRnevKSwki4cqya/nwtzA8Iv3s2OR1MU
UnrracUr5fMAhKsCBc1azIa7GSpMmk1C+J/WNyI8UEaMZLM6Y7ueWnQScCq/vAlyXjeYwBbT+ZyJ
ljH8FGS7ZBpODqy2XQpFqe8zUDc0Dqw3SI6cInHMVT/cA9ff972TnfrxvSnb9mhQG0GxTFDWxsYp
K3D7FwVzPUCO0UbZfnevBxHTkkIw8ibxwcgY/1IxX12dTZtBz19UGwIIzmfeuwgyYXeGHW5+vH/4
Y3MYoHK09/g3uPwms7haS33jdug52ibZKk0cgsu4HHsLDfZg5ZcxnMGrDN2+trcycw/s1r7TJUsc
fW6K41owEqP9MJfEcZLZ7rzWPsJiYNvgpu1OlfktaedH/ODDBT5oSmvM25nW8xfryjPy3vTP7BlH
ejwuM9J5oVNtKHDa2zTFJyhwG+U43lfaIgLo/ezoGlX04NikHQRguGgZzW2akXbLqOjMrbFi19Zd
XLfh7TN5pLP63CT8nZKzojX8DUMCB8tLXz3KmNEJacrWNq/9BUypyDtjw2NLptol8BfmPETOm+Wv
IC0vTlVA55UwEbv0RFRw9uRhDEzG/PTzRYi0ODleSGcxyE2s+Cy0aDgoYpEiOxnq5YAJASSa/q6p
aOaTQiZsjnzIsx48o9wbdp5yPxLgWSiPZ+sxMGpOTfaKqAbYRLSEUXej8x515T3CWqi4MZlZTlq8
FTnvNZwg1qRY/aLOQUeybDpN9lXwy+RLhiNjujSsCEm4pOCaAj/jZG5H/uSqvO9ddxUk9bNF/gUy
/0BsmNRhXrkTLUMv35H72nGttR6qDpavWKM+QcbsZYQTSZANYwcRqRovrp9X+6zF2BdYeltTBlLE
/RnLmb0lc0zd98PWCtgeuDCTgQk71VaZc7iNJwqUJWLINvU9upR5H5QFuQRD+hAJ/wZOgqn1PAjK
5IDBXWcz/EKjfVDjgCd02RxWILRUhszQlcegDeuHny+Gl5KU62wHx0qOtrInhv6xsVeQGehEGxtd
WNqQzsnYfhpKksyZ4tR4DfrSDx96o7WAQPXyFC/2CIuRqwW5d11CF1j53ozn1ApOVkErUJbNIxCk
pVi+q1xqp7FjAzJFB78s5c5ETzBF8z2cwteodpyTjBPE/S22JyTtn9iMgWvkCpyKH02AijGsSJ2+
VSw2pzwztvUgT+PIwUS8xVG8pjbaDSWKYcfcWR+SlstdWiEPGXbKfU6EcNEq1N4jlXekByggwTDf
rLzz1+ZsnaI+8wDgzt/+Kuil/aosylol1kZJksPkElGRdj4gcN4fKwv2iVsUd3biPUb0CI306y25
5fVa1Lk4OKP6a2XJb682/F0N5pDoosbeOgls8b6weQTmSu1nPk2VdL7yIkBoA7RvVSI/M4R3ahuk
KGXkHf3MBdCUMF3qgjPuw+gpZfGYAjahLOZkzF+goesHxF8SipN0ogubEDq60j/S+3PLcPCzhgVU
G5VrLhKGhdW0qzw5rtsiPSjJm97SLcBpZaGWNPyWPvJ3cnR33Rw99izIGN9NLbE7NfLAEgMDt9hD
o/FnxH17H80StBxXQm9gomtiZiiqQ7XOuDvHgk18lpcDOBr5SSHPymICDl+yrKY8EGx2d011i5Jw
3gUJ4aMGNLONmMpfrv9smayGjCE7VfBWViFZZD5z9QDHkFUWH0Uu6baZAQXddKPlD4+EOjMUCBA4
NKFcK5CPN8836JXaI9MWsA6p5jWTzp2uAkbxrCPokaEpZMZ0mWPM0ml+rdqSTmmM72LkfPvAtphw
a+JVxomm10Xv5yP+JwVhTWjGtDHz7peb+eJgONQPfSIutQNGN3Q4d+eCsZnhu9vKVvHz4AJb8tV8
tcc22VpWiAqzgmjSOy2l2xzcF30SHpaR96hSnB6d/TuY6O3zoDwMujL3pd3gT88nEtbN18xMcUYu
DtVg+fLzK3sxAxKTgt1lNgawUiELU3NsNz8S5J8vP2oMpAkDgG1jZAkdozFqrLRgCoVK6Y6Og4VP
UlGwxvRTqMOI91pwFtBwlm/9fP/nSzsS/dMJ/4UfnZXvjx04gDe7C8328ccN+/OfIsbRONf0IV1U
bfjTX+IFD2rnM0sqzowFGtjtqDq3cxVsOJTbu3n5gqYQAUjqGPRhFh3fwoL5QcP8fHmFwzPd+Yv6
jIjdZ68hUop4k/nf/xPpWfr/4yD+WxkiliuXsJ7/K9xdUkr+SR9ZYlD+z/9++9N2/+s1aaKkTFD4
/vsfuoTN/vM7/xFUe96/PFLFTB+SgxuYtkFqyH9IquW/ADHYJohpG1VzsHzr/1EhWOmawBq8wLV8
10Mh/B+Sau9fJNgiOeVKM5Bdu8H/hAohGZj8V7Ex+SSmD5aQJtMOgEPw/f8UKBJNtsZAEMVHLZxF
tlb9KQZ0ZVInl9brmnttYa+n+WJi3/efXe8Xx0nQEpr9w7CbYts96h5VCZkOCdFTa5Yo1Mt2IVYt
bFjlep9JGl56fHfbyqU4BoK3aJRUuM/TeKJ7CM+Je0/IhQtx8U6igWKHG5BmIpsMSOb8pj9d21Hb
ua89rP4Hv1eLdg20mYFJjJ6o3hluQIlvISmrjw1w5aNti2IzTITaAbX/9KK4ONm+RpXFatMkh2qI
8vmEFxFWDG1DFNeXYpgF52eNrsZfMXRc6VyaxyAG989M7yyAvmxsHrStKZ/6uEg2VtYPO8Mezrlh
zY+jW4ltMbEYqVvAYG2XchpPGYSoTgXb0UIO5ZgEbth+hS6DKKNtnlDwKzk+ZT0ceyfZMABbBqo1
SJj+s5m4L+ykmy5pAF0plx7FfcoidMSPO6lzo0f8bIkHPKBG0GQKJJ0ReE8UFFDb6j4hLa5Pd3iI
U6YC0S6eJzLnB/9W+O26ZXF7HB10DNJpz5CcV0hYlHxWHdMW1LjPpsSO3rWvbqyvjt0QguHu8P+v
XOYRZcMINHmbJbuFYNrWhrgHRnCBGHce+uDF8NSnTT7UoKZ+lVnNroMUDjjTPy7fxZDJxBt0aFQu
XjgAiU4JSbejAEDdYWOpBSiAzp6SJa/urXE014lJJhYCkkPWuXc6YqowoYtkOrI0ecOZ1JF32vTs
NE/Sp3UxGVSzKSxrYxGKiZBEA0W2VcZQOh1msIeQqcFrut0+JQqtGuJsVbRIHys+4KvOKbi2ahSM
fZLX7+ypGgrqzvMaPnBRtUH+RXq5Oes1V/m6mmS0J0ObLnT87oro2ZCF2plgvYBtZWfZxGzIDOtG
tX/KQucq8+DCkpfVvf6woxx6vpm+19hsL6goIHDNGiIdiQtZvyjURn/bF01LjmewY/MMoktk8QnI
66JRjnd0zvvMkAjaSvJY2JxiNgz21tRPmzpz421kEbTTR+G26Ps3iczpCBop3fagCDgJeMy4Aqm0
QBo34QkUw3WQLHA8oErICs9govdmO+gNhAnkKwQS5IXnb80kfiIsheHQHMCobc1VTTJbZxf12SP5
d0AS9xKjGlO3pLn5hRT7yi7R7aj5d9ohVC8r+dth/haG0y4oDZ5Fuy0ojQB7csX2LG4ayn2/i9+1
8xjmbofsKIFbP7fWtgu9A4NGHpv3NL0xDiFVXqvN4NEpWabzgD2gXty/qETfSnP8M4nB28eE7tXu
eOxNrBoe3KbKQTozZyhc4nEAM0AMQM+6ZT34kvxWVGuQwwDRBAvrP7o2XbwLjPDaDpdQtjOmCdbq
BAt7pMhwAND3SCWRp7HNXQ+zM5ISYNEXOj0ei4QtRPsZ4G9em+3nOPaMwVG9TpHxaczLGxTNAEek
vfNCpg9DzFFGE3sQC6oVUOd3z7xoUxSsJHOSNWoScE9M8ybcqeFtrIPwJS5ytP5PRVxXW7wNnxNw
3Q1dTHTXli7/mIqFJpMTM9DM0zUy3tzyLlYUgpeL9Sv4BsIE7NfQxTbvAswYtH9Msti/DhYiITVQ
LSINBXKHzDeIKrXNY/pyrboTW40/bvo3ES5xenheiynoNthV/uieHN7CWJqFCdWqYzx7RdFudfsd
kQXyYDkVvlgie1eLbcSSLi299+WXLhOMCUVHYHFgddbaStl6Mco9+yw39mPF6JDqObq6e2AkzbkT
E0I9ttT7uEkKZmTThvEEgZwiECu7ZibiafbwFgbo3rmPA+i2sf1SLHIZK6ataFOcKnlyFxLR5le5
3Fqig/RvilWRmMYulsy2La8/10X0UhuH1q8vetD7USnMtGmJ6JlbMqTKvhYBkZ+2ApmhCn3XOmLY
mM7WQRjRolRY1izbpc3itUH3V2f09YSLbfyphMjcTOgKo3SPOf3DDZh2F39JOHxPiUVkl1hfMfKP
R7znM/I+JC2X3HhgJ+VywnG8dKpH1yABbXcWbFeErsiQm72FVHMdBjXiGDzdtRMaZFLjZnEsPjvJ
K3cBqmxQSHtPRObDEKM5a7jWdFE/WlnrP1YmRAu8GK7tle+jtON7l9U9d2Ry7KFTbnKmOqfEVef2
UFquuNhwIdKYrbtn99yQg3GPUvYpYaV/R3mfPYre4EuuiyM8vUOsWjBt3tbs+icQbS+OHUAS4IMS
ZW9xVfpgd/Ub6a8Ejo/1Dk3LdKwISF3XrrUvIjFvtBUc60TNh6E9cq7Wu0mAYpzriw8O6Jr590rD
NUYg/hBowqmqedlBefx/zRzspiG4zpYAwNqTCQma7nc/gbpNMGPseNQ+VKNvfTeJYxvx+Q8QrxWK
DyY1B410yLp9nqy7WK4keSxbPr8XRzubqsoUMk4YtJVGBWOrP8gE0AyPLO77yV27SMs2JuiQBtgj
xEtt7irt37Vg5HCJxr+K0XpumFqx97ZBqgoipVN2kiS5b+MQ0VmPEMRArBJOHS1xQTIj11HSCOZ4
RrbmUhjO3vCOyvMQoijdFKjW3AIYHqT8i9H42ziR0UftkUTKyis7GCA0eFnil6ECaToV8gPE0F7P
kFoXAVfQjm9uQ6qQrAsSDb03LCI7/uA1owtthAdLmfG27kokwUHX71iLtAcI0AP+rk9HzPq9MTBk
xGa5b3yEudK6d2uN8MLnFVt8nytLBi9DScZs4rsnSdbeLoi0uXE9pMcskF6LnLrLdfPPtDNYfHWQ
9+uIyXpduWshhlsxda95P8ybqo4RngEN9eb6OEVBd4pGArnp017qAKAhzOZi3WqRnStY8cAKZnWu
RnKpGLFK9WWEtfVgIfR0PHYEYzKmWCpI8Uria2Iq5z5TzqcakmZrNjPGQZbmTkQ0QfQ+qYATsf5w
G/GcpSwOrDgkuhfD6yocRXuYvPjc2hkStny+5gmNO8MI5xr65t+iiFFmuGA1zNk/NpRPwLW99KiI
18n9FNJS+JYtH9RGpjuP9/lItZKffIY2TslZl+iw2RVtHW3RAiuA1ODUk2yYdvWEZqFpzkCVcjrV
L5ZIaBB0rvZoHvJMfgksXeuB9TRR3MZXGyGhkhXbb5Fc8Cgl92YR2JsCB/dKXEqDI7rUs9oyhriF
dX0xf0AQAB7S+QGq8TWE7rIFRERJmZMKUAYoJM2Zvhub27MHQ6Bq7SuyALkxWFtMtWHtmta4VeNQ
EkWOTiKmRA987jGtyD6Vy+Ge2jhzlq6hvznGElJfNVfPck5+0Z1xY9jgj7AagefgegHUCXWobbll
ZwD1I5GEnEj9dm7n5ldh12+UvNR2LQsIa1j4qap97MsJPImJCcKu4qOyrfo56xAUlUPak2aLLLS1
hM/TzevtkSqt+D1RMI57e+hfRs9EK1kygkz8MdzNC4KeuJZkY1tEgI1WxBJm1JswlSBHxV/OmJSa
vC8+gHx5UDBDq39tyIwSqUeRasuHIWK9Z/NvXum5IkOPeNVpsJiyBN64ah1Wpj7nqsdKllne7O/a
ybdgZHnZJQ2ZmlMn1R81g8pVaan+MIcL00wQxesWtb0eQv3KTG4/e+V58lIYZl2h32FufA8+1Wia
jZeWJMTeasGELa7OunAeDZqNk9NzoiTpZiwinzREF/vA8i0+f1Vot0dXJ1+tNdwbPp/RjAdgE+fy
K84BGTv8VYKtb6zrt8mZ/sg6Y9tLDBgVa4lqUJ7asy1Ira3LMwFM/Exti5gpJbGlFf7KM+KvKOsx
4Kb1BwnyR9+duPcekRjctb36pIu6usP0qkWzM9CFbKS8L/L6o0NctI9Ks0axE9wKqCgOmB+E1cxO
IW7MUT6g03NVcHPG6NP30dwE+EtQB+cSr1ETfYaix5OEqc82dxHtjWfrs8zQ8YRmvwkGMnpyMK45
tKECDT3T8r1jw9vH1uCG8Rfe2ZGwtJnubRjVL9Wma9MNXmxvZOK8RQn7zMD2m+rzlzdwhpBEh6zi
lzTPgZ1hjoDHx9XiGzm9Qfk4dxx/Xvg4R/K+jNVrIoatEno1++2jHUQwoHMPDR1653huaZWWdJo0
YzqUrv2OfjMa7pY/Ks0LMAUdlgsL3jqbkiIEJy7FeHHcGKVf85jO8r0kUiTVeo2eDDAjJ7QIce1U
90YZPVROC8UUzeGKc4HMAZQbS7TMGMkrVPJXq2YuZ6MbizLni+D4sKrOs/DZWOBRY2J4TlVzmTzx
KEMiH9xf2G9AmlenaHFBtGKjmALPSiWnd/BaKQNw4zkujUOfcipjJKwkEX9E2DGB/6grRKmtPEc1
E/dsK4WgKCTXaMw+nMCh3qudr74ITtS/EoQ3HHXT7r/RSO6QXO2zEMSNmW8wi3AVUAi4WHgo7dy0
fCDwalu08XfgjNd84byHy7RSeo8OrgxLDc8gyNd1wdBgeWvKBC1qUOwWE0RM876YBrAupVWUbUwN
i3X0gkU6s2byfjdW8q4LLLxZCskAolZA9yAmwzfNjbS85kL7hCTjVYvi51CdB60+PWOflHJCTcmu
pXJwxk3BYy/1azQQs9AS9Rem0HJQWtjOC2XFK9OLnDKK7lnE4WPmDrtoCfKzB9t5uimmoARumj2u
9gxlbpE9ZqNAK83OpWLichaZQRoxLkujwsjTDRwa5EWyGKSPwvC18nmbcsM9RgNDYbdFN2OLem35
w567n5QZqzsnkXEZ0WSvuLhS1itkr2vxlFRyh/i0OYjQfiw7XFF0gAq3cgdrawrv4Wqe5szj3A2K
bVPVfyqXHyBErm3xDM3kQl7a2nsLimFgKQRY0NUzPusWE38aEJMiUCOnyNNFiOAUNpphxJ8NZV2C
uSLMq2JrmP7JitSeyRVlHBlzZJb1O/aV/rmpKQuwddPMx2dqxy9vsL6EPrYNZVyquS3AooEArrHF
TBZx1bRoBPckh1lVXyoZ/GNhE8vCgI+5coHaM2gfVQQyshPVm+um96OHFCJsja9G6OnZSJAFhahZ
w7LCCOk825F/5up7HKxU4CbBSDOJZ3cQFyI+XmXLCKZqmVYZKtiJRF5Ye3IvVvOHiaZiZVnoGTqf
DRDqUD6XO9kYhE0UAcSeMjsnhu8/JJF5n4Uy3vkKZcycxHdE+uyGEJR5VWvGTXzuHLPt97GSH1ZV
UUSrb3voQpJh3Q2wSueIwG6bSsuAXYRbLMTUqQEezN4JUFr1YERJ91wm2TEMUth0TXefM/FEbRXf
RfPewPKO0hAFo9eS0eaicMStcl+a+C4gG9O3m/o3SwG1zj2IxvGMj1RxbJiMOrdFpk+WHsj88yQI
KlqOanxK2WJSboWIZ7sPEzPtirBtpnINgSJiOjomuo/I6e6nmAFb14fvke2u6gZNgM6MHd5x9BuN
xbKo0Q8Vwmv6UYaTCXsnOoq/xcADiqyMTtIZ3jHy0i/opzwXRBw0Tb9KKgRubUBXonOPvUszg/FR
4trnkpDVTGbbWNL4FY63H60uOyC8prubnQN3qocBSDIQGFq6BIqzIOWy1V6X4012DhObwCbO0WIX
3ta2Q8EchfFGYU7Dbex/V5YmQbKtlkQJzbTKOte97R/NCGVUYBOfJHvqgmI8dYpBJeCpB502j0Cs
9iaj2JUmn2xbi11m1tgrGAWmbvp7Hl1vndHQYfAxv73Q+YPwvtzpnN084Urp/aCMpyZoD4Zgn44p
+rEzoquViIfQZ0sYBuQuQ7OmxMOzTFOAeJC0a3z3JLTk9nfSBunGT4dTUmHBNMNdJpvlEbWAXXrQ
aipCqDByY0qTz+GMxW/w+IPzdj1O+UNuML4s0+6aV9ZzLyqGA4gWSoGaqWCFjvTLohvDXhAZ4hxa
VCZC7RLDrdGdUbcZVrZ3CpKHvX2DJwt6G/PYyN2qIC22djZggLDadVkwGS0jCVt0G+sm+C0MCXmL
iZSbArkpnGHeM1A9hOSnhR59h0hyBIHNiPW/g5wVQR7CVlpvS4/iF/QDPFFsZfJYh6ccG2XX1N9o
RySS0Iw10Dxeg3xC6bB8iVolWefkzs5lPcRC3DwkKeqRbEHEVxjXddz+86smambsXFg4sZCIOx4U
OkJ6nY3jM/v8+YJO172Db+neYbHmA/jzH7sAEbLEOkbKNeD/Pkr6ncXA6vgTThgRkcRAxtlVddHe
LY7sDaMZuXIXaNVP/qIVRTEggwXeOpVEJkNvWNRxfkOzwbrVnpJpzzi5vmOPfNBFMe2thYKKQ5Uv
y690R1HjTyhWuMAQByNjv5ITnaT4axpcRATEAtPlb48XTomC0eiWVYDqwadj//l7f36Yn18xEq94
2/+NvfNYjlzZsuwXoQxw6GlEICS1JicwMpkJOLRWX1/LkbeKr551W3fPe5BhCMEMCRfn7L02r+Xn
NlahCGpJumxtvsRBmXtGBeYYmwVBTkzdhzK0OBcKsb9exAXbVjorr+gcivNkg4COsYsh1VaHricx
1taKAe0pKq/smH8KIgJrokRZlFr2ZUB1DTGSN7jCN+NqCDeGIn4aBW9jveg5a4JR6J8/NwnbO7PK
rcj96imp/dwB7vCfv1pvS2b0RXPH0P5zB7pSc2fWLOYI/D5RAWwPbCXx3//3BalFUcarUzxJ2QU1
qnc8TJwFXou2D9EKKgg6jUWLGK6LRLrz8vrRzcL8uoxYDw/ABaaRAnadh5ccsuaJRNlNpg9LYPQ4
8PWB8OSma7aQKhT65lSiQ+7zvgXEx2Yl8TWNgSclfjuS93nBxD/Cv3/IwuZGVqyREubSzSQWwXw6
yisXrxNoRoq8jkgRcgzO70UAPq2K4cSewL7qZ3loOg9IAFUpbXoUUd0BGEManWJ0jizvaeQ03Bka
VUXErs9z0o4Haya/mh/lJbGw0wgmlglIwz6dkycDscKVhliiMlygAynZMxEd4IUGHvvMUQRl2N9Z
md9e9AX3dzk3iI+K/eLVOP0nM0HMBhoAF/95AT60ZZgrt8vQY4TtSXjLU/1Y6HN/LsPhvdbyZ31q
RYC+ooSK3Y/5PftENN52BWSDYGNgQrS8dcekH3TQkp6LkkWciL7Y+2Z3lWbIvRPSdofU3BfWuGuK
6rsWJR6Tm4gM2pr04cacD5lL3TO3aXojVk8b83euOY8Nm+qsri5ZNmcnEyDMoFkhhqPk2jQR9NSQ
B21UTKl3cqy+oXmCYD0apicF/kzSp0EU1FvM8TbsrQe/AcruJze6BOxcly8U4wE/FvPEVrJ4ni1G
XKLUiPIZPmJCzdTTVp5BqwTco+tUGGdkQqg64UVU8GnEzW9hrQd5aOI70/NH23JfLY0OzkBRNov1
t6JnZCXL6XtszDda2QcQntEG9zCWQtG+xzM17FI8Nh2xWBLHV2RglprbV/XuUHL4HipdBxXQ0n26
Q3TnI4azS5tXGTMMsZ7ohpsk8ti5wXLR7acqZP2zcHpgQisOYaU/1910GATC6lj23+3Ysbxin0sF
nLlSnCrd0i5t9ySSidx1Pe8Yz7yTAJ8oRQNDhkaNU+cI+GT+O7WsjI7JUO6KeYNdEmQJEIGQXYVy
+C4YJ+enSvi/HMKnL21FDcro8d+lc9vdarOD7ntExFUiOOu0GJmQf7Cx3Gw8zbW3JnSKYx1L504p
6UubFEqdXkZWFsgwmq5H2clbKOjsqY+ORpH5WSNyGkzt4yYv2aViI/c3bm8D98CW0DmPRp8c6FLi
i6AFlwydhmSGmndoUPANUcE56NHU99GUsthDt/Q3WtleE/f5OjT6J2OluStKEwRnA2cecHpR4yHN
hvlX2sy41LMgEqSMIidUFoLmybFSCggzXFLDVLaZao9PGbMtdeENBM8rg2Ld0XFLIqC65GsukCCJ
9l467R83pRC6YLef8xLFmq2NW+kDCE1pROh8i3jycJTE5sdSeXw9vretLf9q8euHkHQrEJbYf0Nq
rqhZ0OIQIm1xoO6SkrS7NG2/BcZOWFkvjlTMJDlwOpYvjWvcgkEaMVYPY9BY2gEDGJssH3eF8BQn
GSYSvoeTH0bbNmVLmec2SFbMsVpE8dcfXXZuJnhYtw7MJAWz0A4snaXc1RCIFowJ0KL5nfCVeM2F
WPlXXbNvyB7LdpQRknh5BUV/EtZ42xnRHvgEz4wEnui8/qTBOToOTvyUxDZYHhVkEDU07zzNIkIa
0WSn4b6V6DLLlN2WLw5zi41SYszbeEeq2W9abEbECDKZX1LXuGoa56NmCdbaRNzDQyQz2nuofefL
c+nc8LMpTAyx5XJf1YTq4TawUONOIb9FdUdiA9MuapAV/ODRIwY90CzNik6mBRWoLSlO9NZ9mrqo
mZJPoruOPj5lXtqy6x1qcbg27+aQSgyLBbGz5+k5LmHuJKn2kKfZVTV8aRHWP28AL4mdY64Ta+ug
5UQFSPPQ9gKTGKOFiOFAVB7UfBe3HXxirMQ31KnuHde5Q9V2X/RgggvAqJl5uz7v3GUJxgUsRU6X
7Ru3fIhbpM0CVYKxsOS2dJTy0nHDDQskVkTpvO+t7NmNJ5+uK8JEUcy/Nb87gALCFU9NBSIrRTZb
1EHSP7Qu59JAWOvWa4prVFkPjoERch6bQ259+tRxMRXYvyrGrZHc7bapn5M6ObRNrMyAN2TLnmXM
qDj5dx7VJLOjUBR1MSOYZX62yJ9Qk310nvfHy770EmwVvbMnkGRBi0deB0SBc5Sue6MfGVzxSjdU
WCfAtGPzQRmXzaKXsI3sMNa071pRfyZR/oCY4rbxbRC21oI7JERQTypZwBrkKtajs+5bT7ZuvVYl
n1nOG2BteULFl2EicT/mCDXDTOW9QkpR0YbZaJRPWZMHdF8JgHAC2oGf6JxQW2fVczJM50E+6Hb3
S49Y4yjA8tgeiB2/YqI9ZN1wqzMZGDEtG6wfVUmZ2FioS3qVkW9rg257gzc+memJVYk4NDoJ6HMp
rhGG4nWz3upFV92r8FKCMsMKGvQuHOKIZJ6NbqOhr96Tfnht004nTVfeAhOsNhjd78eu+PY8KkjK
m+Nl+Ky69querY9c8aYylgW9fK6d4R3HJ26+YrpnrVHs2T+6TABy2pLy/Bl35t6nO4E3kEZD0XzZ
fJ+gseAy0NAHtxJ4mZEevfmRUJ/uHk7UVTXthF7XW3p9JjwgUDTMNMWOfZuKP9TOpbmTLt9o1U/k
Po2SX4LdwEiX1RsF/R3CJJ2GF/JNzUg/uxpFAL4QIGetuccJda3n9IstPhjkBDgshpH+rYjeW3yT
+lxf0LfRvPCUMDF1L1Re72xNR/Mcn5LJ+hyHFN/t/OTNxidFs2xrjAOYBDQNCFt/qfM7LCOFUiKS
b8rR04mOnGbLebJ09zSQt8CJRBduNGclfCYRvHHw1AicPioKOHI7G5tAygZUaL+wqjtbW3sh/Hyj
tzijQUo3G7uxXpEGHK3CaQLdMeZTTMl4Xe673bcAT0EamkYqJCEETM23xRCyUKkZMkG2GWn3S7N4
FdjYvtoGZIQ27hY/5+dTBA5CHiwrBA66EQla/N1RO9eGfE5F0e8jPENsrO50xUvs6ZSYuWqbwRtb
ShqkZfjkS6xcMX2BKJyu5zR86fTh4mDsD4waW2cfA4gHKjCDBgKItdwXyXJwAThu2jy9lGyHqCrQ
Cum8GltjgqrJ/TRbuRBtb+/cKYHIDrLfSadjkRuBRYcft17kEG7nkc3rmeOBFM/XGqzJqW5zqnTK
DuzK11ostz2LyEMIRxO8fnrPEgiNwuy+IbwBwd/4uDKQPYY6UVWlSY+7J1BYL+og628whQVDX08M
Gc7HRLkCXSLjCl+utS+0+KGuI2joitAxAgoA2FEC7hCK4DEqloeGMEmxPYTnRqQ1g0Ohe3KG5d6d
6d5sXTquNIMuVcuuomwhf4WDezC96ZmfAlrL+k7YcEWQ/dxDvHkeFXEE+U6EL4yJjOSiIJnGcoc8
rN6xWCORtuCdM0SdCrRD4Uzdp20zThXOlc2saCeD4p7MKwFFsVCq6AQ1hPBZBUmpoaUMo4J8dBBU
LFAqvmKqlMBVMkVZoeesHzDIP9gAWCpFYiGMwE9vGsVn6QG1TDHEFlpmnSK4RB0sl4kJK1d0F4xo
C5JyYBWVbmN/S9BKUc2r+px1ZAxz2Z+eO8pCoygeOvAxteLI0MN/6VqMqqb95le/FJRzp7UyxLcl
H0gLfSgUk6ahZzkrSk2Y3ntAaxZqIq5GWaykeu/0cG0yADeImGkpSZg38BT8bSmGkw0ORyguThbO
ByvRny3tI0ud3zr4nFFxdExF1DFB6xAmuAS+ou0QFxPIsbgRYHgscDxhgbpYo9iWAOrJFbFHc2D3
9EB8RgXzUVQfS/F9YkA/oSL+UI8GCKcoQIupMybOxS5WhCC+NdY2yantycKIKaLOWUhgsw/wA7pQ
CWbIm14oz1AjVPwhDxAR2DscoKCJxsl9M0AVUY54BqDEBKcoRlru3EyKa9TO3waYI0fxjkJFPooy
R25zRUPyyYKqoCOlipNkKGISc6ii9rR3pDnEIB+aYge0f98V0Hd8avUQbz4XEEyiz99GkEwGaKYW
RBMIWfry2DFZUI3XNMSvZ8VzgsPi3NObdQE9OYr4lCr2U99DgRrZfkYLeTKLe+tJLGr5QqjyrNhR
DhApGwtHBVQqBy4Vt/IwjAIm5WR84a/stikgqhwgFXNfdCiN516RqmgTIz5R9CrAdRtclHeJ4loV
AK78QjwO7ndL1LOv+Fes1vH89G+4fcKqya+xUrK24d+CZAmvY4YDCC+wqUMIzQVohQLUFu3uYyrJ
t/cXaung7dn1adT9gpGNWDMFTpmTcoxrLgeqVkHG3vk69A6QI2Ff/KmLtAz8PjLg0Dhf1jxVmzTH
5jhI4yG29O40jQVD8+y89V9eKeIjKYY0s8ksdw19YysOYEJSrCiqfRyypU3HZ8+ur2PhyIPnOZtu
KWYQd88Sx9UBy8KjI7T0LDl/WfDBq+9EZe36iZjRBptGgErmILqOzlpxNMxuRAhfPy5RKDhZb+2G
yroRyk/HE/I0iOG2hVu6BXgAQGDKAcyAgMcRbmM9GdwHzZ63jqNfJYArgpjyCnJKjHFl02/lZCFX
BL0rcLiW80gUvHYU1dDfgyilgZgMKPQGerhRFZj69L2qj/8/9Pr/AL0WaKCJ0/vfC7Vv0+wTj///
0Gj/80f/aLR96z8s0wCwJEwYwabtE5z3j0bb0E3y+RzHtV0BpMjyuOu/sNeuusc1XIeIPs9yHYTT
/6XRNv8DULZNv5AnUn/r/T9ptA1F0P5X8DU3mK4vkO/zMgzE5P8GhG5AaxaTY9RnTbqXDOUpxbfq
7Cr1chbGLxRCt9W04JCmzL8D15LiFtmWPXXTmGUH9e/xMqM/3xaaRTDHjOkLs/mGPrnFfpZas24B
xrUg7FGDNoNegCctWPyYB+awlIkhtLZj031NNZEFS1uOrEFxd3mL8gjSFsXNaDm+R+WMJKDWi5QB
bdJVccw9V479Utk56oIW7n6jaw7ap8lVsZ50Qv77QrM4Kwl8m5E7265P2oy6izx3du/rYT2WLjnV
EapdLX1ZC+zVTDl4vVir7Ijy8l1q0zFYr6Z5jutzaQU4WArxP49b75WqLr8e/dwxY7DcsE8LjCkC
WtL8iVuCezUvZ/mo0pHWC11FJDVL6KBmEwFrXIERherz36Ou3OWpy5S20HygeNWdwp6QwWVBroxe
sARwQxepli4YajTpi7EbWtq+nhkVl5+LxBgko0zqbVldJjnO+gHako+2QdiiukhHXkEogSV1kzs2
amQIhgeGXMoLTX4nRu+XAzWZDvnCokzP3rKFIkMsqw/PQ6jPzu0+pGu002PHI/jDKy4MYQ5mSRcY
rfaOgx3A10D3sNbSrUG6zLF08iuU0zCXGuhR1lTTlu+QMuC8xzqXdiEfG5TsfdIkRz2e05OGZsUV
bYQdqjfiK23+YxZGcT34ME95NddjC8nMtS5NYvZX4dwD9RZf0bgMDKIkxoCrFde1xlWjQeaFctS8
rhob4AEyVVRyw+NcwtggY+XKmZA4NnarbSLNjtGDN/w6uyWjvUVHa7RMGo1FfmPFPtC9vBkO5hjB
7zLSoWOHMbIcqjVCkti8eGrzKfLxqnBD68pEQ1uOU3vBT2Bf6RnJmK63vKz3+dXIp4eIH3kF5Xf1
AJg41Akb4h1569csJs1rQ73qro1fBk3M+wbR9nofcgnz2pH57Szo9cf68uxESXPorK7FZF0sV83I
2xodyedBkJLP/shdumi/zKiJRmNJDvbcXzt9wzm/NgMSYFD71mn/x21j8w7o5AYuOn6nNM4vmvD1
44yGRhSkYTd+2Z1bnhxXuTpcb/y5KGKS6FUKGgNgh/qBRGdIi8kh6ebLeg0ZKtmfOoXPaXG9nSMi
ykYypClxv9jRM2J2yg0qh41a0KQY1fbEyVKbzl3GooClxnwmFYM+JXFumAmncw+2GRCGss7VktqL
U1hkd+EijUGxV4kngsHLP2IVpziKGYEAJXq/EyylypFsk7+HFVjphjC5o073etn+yjzC6CyVTUc/
ZjyP2adl882RV0DtVBC1l7cOn8XQ7VoVcLfe5KvQO8p6A/V39pUMCWiYNBbTUsXkjSowD4sxAoY1
Rc+vIfKnIiFxgIy9dBqGIDZFfV47b7Pqma1H620TEookzexDa9ACb+Gs7BbDOcL9kcdKBfxZ4CtI
A/M/TRX+10YV8hz1KqHefxp4AIK/n2QPBKP0Jm1Lk6w5FxShwUmNx9kHTiNs6EVMY03gqxDCScUR
1sRcb+GXZNCEkcq4a26hrjxta/Ou04k1dGD8K5p+q6vcaESTwPXHvW5HR7gcB1TE8Z7Ow7wfku7Z
XGbnXFMv2YuyeHJCPnQwMHSgtBEZjYpc1FT4IlMlX2Nn+rtROgDiATEiASIwKyquqHTGeF60b9ar
/ol0L0MFPGq2thlUV85Z01fWw14FvrRrqoy6GGvEaZ4kOZLItpilH8FB6w9gzfxZj9qyfOhIOcWO
x1ZP4rc8OzbO4a2/RnZC7KSWRwEbVQ0xlm43gxLsxrOmcsitwuoxwcPki6iFnwVZmMIlFNNW8Zjm
0t67iuiPqtU89tgV2ne7/R0Z9PYQixOItyi8vLsVNmcqyQHpdjJimkKe80eqgM71kRnFvN1UAaRb
H52qSM9QhXuGCZlheVIdvRFBr212+2Y+1cWMLD8fXaqc0Bg8FReqLRaOjgecmoqLz4//572vV4e1
i5ku0fXcEkSwfgxtAqNDp86xXlsvEGwXnJbOVSbmr7EwqKgmyMaswSyIp1LxpyoIVeTS3YC7wDTJ
ryNVP1AIokiUMP03AqEyODfKvSpedbmZVNgqPKt9q5RCXtFcjWj+D5lgi9Kzaw96PzFw36DwkLSm
YA0rDxPniAp31fU9qkZ5hlXBFfJfdRUE26tIWD8ZG/ZDbo/XdNjVKpJ9vSCqlgGsLKhwoZiJA38L
2bg6xZS91g5ynpAClipvqcNcUDUkbanu8tpY/rlYb2uX/h4NPYhaNditF6D8/zlar+pqyMvhqW2i
yG12cRkxtxKmu579kY7TmEwGBoL1wvNtEgNVFK9tdVdJlHhUAwyKk1M4nteLzqApKEjzXcegfGFI
j+FzFAWtdwxJt1rlLEFn6R/r867j7c/L+Lm6EB54KCDiE7LGghCiZNh5J2Q/ZGkNlDBREGavrU1C
8NCN+nm9gO9FbH3OJ1LqkXVluHXN9sj+A3QAMGtM6LEg/XgpqukoiictdDB443yGOE7IMuUEzqX1
3PTXdCdLdSO8jtxzXTXXUehqMF9oMcXGXozRO5C+IOEPpUdMc7smNkMGU7kQ8AdVuoJQaYgEy1LQ
Xg8tdX295+dug71z35unn/vWh64PSEKCpd3hw8x0PoExsY9jyFinrnnqQ0l6IkF+rv49Mp0USRxD
e+1EBkGBPLhMIxXRpP6kghhDWGRdKq6tDWSaLFNB3rKlMrOTwV2Qy/qnoSK5KHJJ/pCEGUmVamSo
fKNaJR0ZRB7R6SvPGfJwIHQcJeqoWEOS1sP1xp/H/K9uc1X+UqmSmH4evB7lKrHJILrp5/Z/+/v1
DuLl/nnyfiITStOAKa6nXlXlcrxdD+vGgSlDoVot2NnvTgzoPXFTdahnx4mwgn+ZQn+urkfDotIv
1xl2vb5Osz9Xc3DCGCuxZk+QcUmkgYqr9CJCTT7NoDoHf/Uj6jyyLY/eQ4tUZFWJrBceXXYyFfGc
Hod63I4onq/WC4D8xAUwI2+p78AAMQhEDAXAeVXPGM7zjGk6XACyHCX5ZYc5aoOeHIiZTwPCBBTK
9XDyVYRvphkIYf7trn95FEZKBHQT3Y+/jyqCXi+r0+Iy+lCVZwBu1aS1Hq0XBEJjFlsPq9RZkGOq
B7FrqfPjerhmkhsxNZTjevg3LvznfxGtjXrVnYbsEhFRg9+BvcDGGBrUKX//83+95ee/XDOm1/9x
vQ2FgnfqVYuTVdO/PSqeY2/+e8/fw/XZ/76Q9aHrdThsPGq9/vcZf/4rnaIq/AEHR4rrzgwQ6j2u
z/1vr+Lvy/65++d//7+4rcwviVvrDUbjFL4odqGW/aiMrK1wdvRpKmISdQSXU2FNivMtdhMtQiqc
IJZGYnqGpXhJpDfsSr96SWEasphd7H3R6NbBCN27FmvWG1vhPyzRP9GG1sESC4rei1bsS8HDjdLC
nibsfCvb+HmyC33XJ2l4dvCsWHEPnysk56RtIchmZHTuu7J7MkvJTOO1aFaZUTbOMDyRmTju+lp/
pQO/bDrDwPDoXkDuXpRiFuVBgSdavU0QCWTy9MAjNSY+x91345wiIknZtmMq5lzoWmj2cN2GpsoO
VdH9Dp1YWVDHcAsK+V10kwwc581LOnfjVgm9OBcZXNPs58n4MDUiRHFqgv1loY13Y3E08+T2zjnn
dDmmLWkKGp9b1loX0kQJv5XyPfa64iaOv8f5K/PDQ2Iqf2+iITsu4tduoOfmmvHJomsVFOWEQtg8
mF11a1QRTJioxgge9d+oXXaV7tsHEVKRwIm9jxp2bn3TvWqu8w2WDioUBYwcu3DMn276FLQFjgsz
3dsNIhdkxhoiFyeIM/MrDbN7n9LEy5B/6bBjepZct3OffeYNa926oe0q9bt6pptdSor9HCFsGgt2
HFZfbSPnY/E96tXoRE8lAUMbHYchejm4TeyyD1NDbyB3MJFHbrZtQPkefK/DuNnGu6mJXtrJTy7w
/qEpWz2WYLaPQWHQH6OVsJlyO0DAnu1lFRdbw/Q+E37pZ9wbvH5rIAQvlk+EwD6HLrjeSmjXi8MC
NGe1WtiOcZi6ECkLKkAVNHMcI+PRGxvrYGLajvF4PEjLe/RgfY4+Ohz0i2Azjei2b5NDR/zwDpUV
Bfy22oV85FBa/IM2ks0R5f0VgKHwWxvaK/7V2waWOS6ppqTCyQDXWka7XWKGSckCa1OXqILpW9lW
RoqgfuvLRj+lUdecYedc6cM8I5fQ4HRp2U1VW5up5fdq0B/aWpVzGOp6Z5TECVvjzI+zX0wC1d1u
2/vjnaCbDwCSBnjXfQm1yPJ0dzqN1auG0hVdSLmlB9PsEsvb2nkEVbvo7GtPmWVghIGk99PkYonB
PNTUY8GdJrNOyI4RHgo7fatN+8tu7QeCf/S3qi1fK4ao7TzA5ffqXiehfWkOYhmHa12/lq1FC2Ji
F4knil7yAA0kMzdh2Ew3Jcxtp++QExv3Ttm3d3Pxh4DvxxJpxYWRdaNPMWPfk3tV6z60+qqE2T9Z
FLC078UwXgoZ7vHMHv3Kx9WW4LvPI2znaYZldk6JWCmG9juMMyLpLf/Rduv2WF/6pLUOlgUxr3aU
oqOnpAxQGwyRFXK62eeFqhbLPOrwGjyAfAiviBBBDhn2v1nk4o2aTMxIDE5EaLXkqiQH2cMkz1v/
nHvxRIsrualDowucKP0oob9gGJ12LYLkrVky8rkKEtdR90He3OzTOHzNwyHZNg4MMzs7xqP+WLla
iGon3ceujfS6ti6p7tb32oRYLMERsXfR2IydT44TY9RWn0FNyY49rjWxi+7amyIZgSKRd9w7h7FE
59fT9/WdotvRt/yWjrjYsykUgOJzGeH3eIQEhSKKNy2/L6Tdw3UomhezsXEa63OBt5MPWrwMQ/an
ki2uBL8BYQ3s39b4+VaflCl4TwMGYMtI3/1wOi4KbBm7xGmD1OtLWMjYIjOcDhO6MDIAH3PH2/vQ
oz3D6O8ygERm7hzgJjwMs1HskJpbgWIRBF0ly70/k3SVVF0QGzjn5PTZk4kyefXWX8bnLsrO1K8I
sm+zR9Saz4g46P+gIJ/a+DJjzSmE8zUUexw+2Va6ydnHvRPQQdmU7ugBCv4zxujsRmP44xnFMY1R
OxMxoyBP/PzwQSM0qpYbQ31AhRen+4wgMBQrHb5hKww0fDxbULjFrjILQtZZHxGyJL8qmIFZqXQr
w2GEsMtKGBN1xNbTY6rKDpnfX2emjtbGR0BZSave6oVBeghBVIl8syxgfnZpkZbRDl+YNIyt7lec
F1g4ZWy0O1Q/O/ExuLWg65S6R+pQVTlsgb9bNxEYoFCPiFKeocvBssfADRwud1La9PG7ZV8veXgz
VR7l67GUByvs3wlrPpfshvc4Ni5QyZwbo4ivG70kmYJIq32aeTfUm719kncTWzSQ+T3l4Y2cq/s6
o882DBCqyIdOXGkGIlleSyiemzrpaEs5qPpjFo2bcSixe47pvUMziQYVNZJ4+rQEhPCEb4QW8wt6
p4k1o0AedRfZlKEsWj27CcFKrr04qbi0n1WcPFuL9okwuz5PIUZIA77die3qDdoVwbIgvjUH4xpe
V3Gwq9u8MO68pVGaFSAGg0Zikw9vlrAE4wQiFD8pvcZ+MJ+7Oi43fcy8TAHhwdLMZzdkgExlpd9X
UdEfmiLBQB9pUGGNJYDTBnmzwsbc5XIbl9aAYQzKd+zrh6Vr79KGKy4i26lfrogIv5tKnWI1X1nu
uhhrZ0YHOPaB4boXjQ7xqSwrLA5Ntg/xC5NfdcvKr9tGrvtcIfTui/jOlSggysH6Uqh1vI3n0pJy
C8iEiHeIgVOceIGDKQnhoV4cZRf+MuLpqV/4HLUEKQxyYsSlQKioS7Y0MGtWsIN4IJX0bEfJzeKS
kKaZGIpjYqOqNlFkq3hnDcVXRqra3q4bknIwUVP8HQDyep9hMkiKqCwBTb+91WesqlNlbgcySxJv
CPDRRr/Zc1DFJ3bXf2204sGvMNwZFqJ6T6/udHkeixJUpZudRSJZPum6H6SCEPt+fGCXy0TNWdcY
GiMcDe8RqASR7xEaIwSgJOISpwOfZJQIJYBWYLCfGM3961htQ5b8wWbXuUt12AFeulzPZnVvSN24
aAh+qwIxatIBR28qeMkuXeFlqat7f2ioNXtkMEbQ8zFiQ5Sqywsl8bgOU1a3LhtO7U0j6gYUzdRA
KZhLpIHenmpTcRdJ370FPjZ1pf/BcIQElsX8vuoMHyHIBBqgSS+Nrp+B8beBNKKJmbaY0HBJOjBj
4M62eSrF/AA3b7oDzI31Cg2O4sJLlFKVRTOgbI6WQ4q30R9FROmryMsLCVp/XHsB3MGctNP74leZ
WN8kNc+bDOX6PmJphTJGn25HMDfp+FSwJDwIoN8BDf1TNergNwooqcBLPAZEX78fu+kqTmtymDwb
tTO13Wz0A5ZJGu7GtNmyh6Wr3t6kVtyw9yJEoRwoUPrEUSFwUK32Tu4SaTWn0WgSCAqgSAhEkQQd
7RySB7adkKB76dwwd3z1DoCXBSvVTooW71MbXiXEr7HQiv/I9ho62T5nfmUZGR7tvHownUdIocZT
2JBQEI1E5XluhbaX1nX93g4Uznt8nxaeU16ReZ9H9mtlkt8q9XvDc3L2fUUXTMaCdbX1Q/QKy0Mp
NDTvOTpTnU98jrWOik+kbxK8wNl0gR+PYd7VKSZPD70z4jktR8gj09ntYxLjc3HX0egkbGX6ZRc0
vgdvJOij5yYt1JCbNMuLhz9iu4QiGE0QGVaIimLU2o8eQujOqBaCcCoA7jN9MYkmgy77toAAglks
e5rzBt+FzL9NpA3QS8CxT4bXwkDQkNzWgrLdbxHn3R44BWKBtD/L2T+WjWNjFaI7mKIDPRoh3LXE
rUCOYDVjl4MODZYRvcXrzOGZs9Im4bFNmBvMWx07FKuuNKjkkuxSaZBmJfuPnrF/S0jNcoghCDZd
0jPgeUFYQnc2mv7TmbqntPfvrZqqOrLBrWc0SBdAvLRYxcx5+pyLnHcn/NchxwqmuzpSnhoA9lKx
XYvnnF/2GFBIu7geWndaTJT0KQDlnn9KG029S4RBdnIbVtBd9MPY5sO5vAxSftnSdTZDQwoIzIMx
GRHsMCvZEw6haPgNmuIGswFfoFOd+M7YtlnFNstVfqBfPns188ec+6/pYhwqFyt3Pj2LODrh8Tiw
rP8M03g+RT6L5cJ3HvS2uAZKCK2AEKtM686d3R+g18y7YkHpTFKr7XFCAkeQO8AvOEVGHA7kGkzu
p1hCbP1jpOLdcc7KiEZzBNAF41dpXPW6qGhR1tOls25oDUU7Z8HuHS9YI1J4iAuJWHxlJBBl8y17
FypBtnbpWJMyCvuUa/Suf1kKs7xhl4JDBDPXwkdWzSH0lsYCLNb9om/7J+4XdReFx0jw03asZ0aJ
75rm2b7KzYMxRDUnBmQO0pARgtlYV5YpuhowUC9+5O0SOuuKewoc38ZKq9UvTqQP+12iRd4DZ89o
Vym7FNRbs0dDL5Pf2EOwMeY22Q2gHxeCO9OWnGX55aIYPA38JlsXzuNEuxrLI4LGYpGAYCkmtk35
JyZqaxvH8zGW85dRdDiJh+QUAore+PqA/iRukOhiA6i1tz6C4sXkesMa4dXszMdGDHeAKe49Q976
Cd9SnkSUUvPxl0lGYd0xP7GRr3tyjqSMkc5BlK1Kf29GKfyCGaA6ocrskGOcEaI0DnEes+6LoZ71
GZG9g4/lTXbYflpGtdkQhKiBTCHgbgOJCLrphNyIj4KSHj6hkdzp7RTRu4ln+Pv6THCY9CzjKqXC
IG2E/Jk7fpp1++71Gs4dHNYSnAUo5OQF0WgsjPcoRx3dtTay8ZnZuUMfMxjtDc5FN9NolEzOtTDB
bVXo9ScLsTpyioV2/4XqEwaA2s+OWavXIKSnrdX3z3K2Q9hn5wxP+mYQ4qvsLUIXwU3vNbbxHI0P
c+XujU7XgyElnhUh8Uar9XPoFtG+hY6kNDusNbFD845wB+QdMKh5dneZRshFbz9Mpfbcj3980Jhb
x3ge7brfZp73ATLTdR1mORM2klW6xzBjt0ifCJsFI4Ab8fxNlsgtza9TDBfLBjeKrC0yrop54EGs
VBGys3IgtAZiK9wMUqCIXnGJcAUcSWgKQlyL4SG58+NqF/X6l4EM/jDzEvCyM/LxmmPTK4OanrnB
crTxCV5kjwpIGAV7CN/KcXhLkz699n2jjMbGPtGE2EZYULaVU5uotO9kp8tAGyFf+QiRjAVcedv8
6XLyuljv2rm8HYqSqKtnZgSWvDXkoNGHrUZkViozVufamylj8qBae4b79Z/snUlv3EjXpf9Ko/fR
4BzkojfKOVOped4QsmVzniI4//p+KFd/rtL7oYzeN1AQypaVYjJJxo17z3nOdwfxmVvMiOZmwLkF
dWc/E2hlNfbZ0OJRTyZTYq8s1z0eWfOpCMlFZivAw3gu12Ybfxd9BCoz24/s7mHB1Q8smmcbXqiM
uDyLjb18TmaWBquht3mPOSewb4AtzxFXyydgXSYI7OKa2iy4swfztUrzYBsgfyHno8YDu4pteR/T
gL7wnXPmIjHIQ4aDUXxDP47YhCG7kS7jU2QWjR4ePPxkCWzccUxuo2Q6JG191epiq9SVm1mvOMlW
YY+Ct/lex2w2BnGj3ZnLS1yOCck5YNdRWOMtIwaCG5eCNjKv7Sx6t0L7cbY6E1NVt+vS5if8cWwH
7BL6ooUCKB79YNrXrrGw9IBFJ7BJEPonK7fxSL7qby0+LTt0Nihqjdi5B3H70DhjujeJDGNwSYHI
rpRsnb7YtgVXjHIwoPuuWrcz0HtDvc1SvkEKoYVgng2z+Nnp4M3uum9l+W3QIVZcBhxEDjwyRrpt
8P0XXvnT4mDzuf4ZkbEFJ+Kh7G1I+7j4cThKQqeyhASN7rWkwCZqlEdS2kwgkdvqPU/VQSl5XyaM
iJycRsF4cJCB5lZ977rpCTTMszT1/SCLbQwlcV354a0/znSWe/Uz87PbIHqCU3ttaXEZt+mhM/Lv
tcFUSUlxygXphjPhEEaEQV71uLldHdRry2yeRXJTz8lr1uofkP5trZAy1TXc49Y/V9Z4UXXxdWgi
WBA2DCX3p2uC/ouwuq58y77qe7yVzNDoIlFpx/WmlQDD2mcbbm8cvagxEoeinW5FyFZQGijQkrs5
2f1/QV/JHHD6g6DPZDf2r4K+xfqnk/fyH4q+v37qL0Wf7/8v3/QQzDn2osxzPfipfyn6EPsZjm/x
X2AaJt9xfyv60PpZ9JgCD+HeorcDlfqXos/iBfEwG4G0EMoYdmD+vyj6TIPf/w9Bn2naWM8d9Hyu
6SA8RFb4d+hqMqmhA0ugDqXbEwAR62Dnq+mhmYnamai/PcsTmzKGsz1RUoMRGLZMPGEX9Mi2CKqJ
M2sLbsqkb5ZBiXIn8Drnse3cW0RwjyCSweUPJvxGn25wzswA4JGPAZIlAIv3oTBZrRyY/QSOHT1L
veZOU2w19ccqqUWz7hQxl+rZhxbUwItTbKY1Zsi6emHeNm/pMvREvpuHFOoeRigU1SKUmPCGbjtS
Mfl1AXu56cih7Iydj9n7IlAcRFO8N7nT7dmpPagGsoeKeK+V0YIgczCXOaa1i3oXQyLhVGYpuh8t
xfOhg/aag0bfsNLi5BQTTR5Jp67M3+uCF1D1dBwbanIqhmo1jRSlpq+IIj3WgY+/adJ7Qk2N1RjY
YgMuZJ9644f2X2P21TAIRQSPyRMkybGpz6pxcdiQojiYdrSOSKWA3gt7y+RBU5Ldhc7Mn/edFwLh
woIHse9tylx7/zeJ6k2VY40q/0fZFTfYKVv9v/+n+Z8XiOOgHnW5SrjmbPcLlTedfNVXfV0fajt4
MFqzR8LDl9zXOF7BslxEUweDIO/YAnFQDs7UOZF/ncx/P5av4tPFxBjYhu04hudLc8Ei//1atQTr
JmMGjMJCkVNSl6+2yURpX4nuJrKKRxEw/XbyP52B5Rb4dWIWirJr8mulbZkSda0bmJb95QzMnWcy
b/HyA6gy0mqwHHJhLykSMVqatrWojBYOVzqgNasVqi2hBzy+Q3vkbXgH4JFP/34eLPO/OSInkIbp
ccMyP+DJ8fcTkRqWHopS5we6CfS6EdOusN6zH4NENVaVjXNSUYIvQyr65aehzGcGE4zU0pmax/Yo
xIbgB7QohCoe+7egynefL+WFtINtCjUdpvf/ftD2clBfTyMEK4/K3Hc8+VU6HHEHJKg3OGgoJttE
T/s29adN2wsUPCkQTkNCH7aH5tUzSfJpIu7DJDS8Cwe5KiFLH403lTs7aPFqiQo3eoh1unnMQ5rU
I9iiKiY9JgtWeZN+ayuGEjntrmMfNhqo+fQt6PQVtFZOhJV8jGLEG+IiwXJj647MgJamUvDwh3e8
XBhf3nGwaK59Wk+Bg2b7nx/TmEU58blGcijb4cDEk7TWBlJoBJzWn61Lm+lJUMIhMywnXXSN9D6E
GV7ks0eje8lNqUFAqp4aCvo7fkblEiWBFW+0BryiwUNPKiLBJlddSB6YV/MQCOquXpd5+B7UJpvU
rsmObgZMtHS796ZCQKsEjM4KVVwTymV8vXH68E/3yxeON/eLaxgA6jDYBXyVX+4XQCSSUQu+mlYF
D1XQDZzy+VqF+TfRwZhtfpYTtm1M30weJrK2KxfGwAZjKPEDOOTWRM+2RDOuCiKZrv7wkfx3x8bx
WRaKG99xLOOfH4liJ2e3DJEOzbQ3VCaPc169VOTTUW57D7VAsz0Ld/O5HFi94V54dBHLyCNFHOIj
df9GkMeAmNh60zL+5swMxVvsNlyWet31jb/CRw+AbVY/XccAMWU9zMF0dBFV++5NE5lQqSyGnBUC
aXqExQ2COGctYDcjHYEAkiZviRN6539/2+Z/PsJcMO1AjEwPiKtnfFnlIeQMSeTV6WH2UBy6eXrj
aHCbiGqblZyT27KxmUG3u6GFMQSVEl0dQhmzie/SwkEsgvTk4g+H9GVdcQKXw8BIQJOa0sNwvhyS
kwgmSVBxDzEgpwtUfXhuPWenivJQ5tI5xK2f7SNYrlaAQLWFpppIcl10Yf7pSJbb8G+36eeRuCYW
dseXhuN+5c4zp/GEEtymbRKuXOdDxyNVdR5122QhpVk8hzKS0Y8zXuuICVhVxfWe7SEegSH3sEfL
R0BLoEVIQd66lrupPOsPx2gv1+V/HKPt+YHHysfTZDmbf2Pjd16ulVeNPEqwLAY0yI9KZGsnqJ6E
5es39E1zZBSM4ZpwX8dQxVAxu0BhrtykuKKg/MjSZSBZf2RukN6PJjHBUFL61EemL/JoHUJoXVWB
U278uUBxZtF76NgF4/DQ53yk2vMVCW6SncsfroMvy8Jy9mFrsaabnrQ84+sdyRwzSxq3TQ6GM8HP
acm3b/rplCygxFaz4bYZo5UWqsYWkg/c5i4lJXIiOktXRDpJ5NTlXmap+MM9436pNpYDs6TDCQdu
RS2+GG7+fsp74kqqOYQ5DB9+hzwXUx9CBNb6CSc6nNoxzSBCZPOdH9qISRM8gGBsrS2E3dEipIau
HwubLKEwj6E4IJpcV7UtD46FVWXO9XZG7ebJIb82IAltZQ8Fs098E5iCt0/IpX6wR8NcGpjivSpq
Ald6TXRo+zHCet44M0LZ0EGG5uDBqdwCM0cVb6cqwXVQZQQgWfGE1HhQl8hmPiBKzaes665KKyPq
rOdzhBbWuHX77s/pebSAdeebqo3zfYAajo4Mco2MTnYLHA/bB8ItAJ/i9t8//CU94utl7XIxM+xl
h4Tv58vjmHKVYAUpxN5Z5iIDZpMcrhzDJd543rngE4r+Ngy8cOWHjKYbMi63c9HUMKwY+JqRtSNo
FDBXNroHiZ7ZjYv0hv7pemJ+elBV+aOynWbrOdEzkBu90CZBaATKxe+OAhEHdHLwW5RVYRYG28ao
r+teOa91+ADVSbNzugSzDqFhDl4IpoBPp+i1IjsKF1RqdZw1CvgYvWIuphW10/J8GE8DDbuazt2g
JTzywW2BCCFl9AyGNwOptxb38nusybvJh2mF668gybDCKxRE+zYjaiURMcNMbKN7TPV7069wNnpA
vXGSvLmRsG7LarrmiFs4c9V2huhzdOaR1FO0vv/+AZlf1ktuAt/g+jfYuVGr4if8501gBGVb6Zyz
JBJgL22pr0FRYsLE7HJBP22Xuu2mGmjPNT5NX2NEh58jBJJ+dRu7Jpll0iJpbpH8Z9AIsDW1mz8c
4Zci6/MIWcepNyyfr183BYkg9CTEovyrFm6G/r4II7r0Bmu773PGuc1IG2ZqQZ9vmyvqn6ip3qaE
MlmCw7qoMA47s4SzNrMB+8PR0S/4coGjGZK+xdbBDXykXP88f5OvXU1fjKtMWc4uIcx0FXXDWw6E
dxsSiLGqx2E6CQc/S1kkNrb4fTGn4L0/F72YvNB/PyD7147+n0uJb9vMiQKXrRSH9qUqzVUtLLqW
IZLaHOiJrbO7glEGY99D2ZfihW9t2zgpLyNa+7ui/hHQJXu3q1eimxie2TaZACQ6CREX+2H245NT
/aCc6U6hHMp1Qnz8Nk7sm7CYx80QgzV3eSyucoRPq554r1VPxliH/rWPAZhnY3SjZMKWirv6wEd5
Tkf9AakvPXspMzjdzjehRZooZNnwCJMAvG8U+StyH+ydp5JvKo3jy9FlLpBVirlKShWMGOIIzuCm
o8I4xgHH2TOi1I7/3aAd3EMoVUho7THYN2V06nJeiggQvQUSBV/MiO4CDzY2gaMDUimHmXxYJHh/
wgFp0jwS5qB/8nHrVUPu4Naa/A9b1eUmh1hF+5QowyVgvIxh1BlALC1iCk5VlJhrGTvpg+W/crLj
s13injcQU8mBrPuozbIVKn6mR6ZvXnp1627CPBqeFph2p0kqDEq1TnZeZKFNqhUWPedNyGG+tQEw
O5KWhDuDGCmG2EXoTecimkiwQvn2KslkOSV5R5JMUlDPFvSb5955LUgbo9ZL1lkg1zUZ5mfQ7eOp
8JnVN6y++6DzWLG6HGt2HMa7SoXey2yRyAjwBGfDoS2sn7gLrbsuT9/lPA30gSax85Gy0WZf1hDP
33mD7axfeAheFaYIzmbqHmBdhVf5ko/alvBFwCnwSfr91gpSi8Taoia+DMxCLYMBdOzYrFCwxDe1
VTRr2yn3oeUwcDQ7a8dInAwN4DqH2UlJVBEhFLBKPkUmgZhTXV7pYSRk2bPTVYN+G1uA9+rjyFul
UYkYPQlIkMeiGDtEkpdyyIADM/4xG5iYRTqqB7bN2BkIo+Mnp/LCFBUmlp5rOS6r9uCp4WOQ4GIi
4aFadxEKOuUUrTXZ8zQvzo6rI6gpmvSYrNgH04ASB9AeRdUyoezWfWO2i5CMaZgFbgNk4cnBvwnq
QANY0HJnOepspHkMaIyJtJVmyNRKsTbNNgMlg1fTqYtx7yXOLfrgdivLkTq1I4Vvrpb8kBHYGsy9
6DgSqzB3y6/w5KXMK+PWaMxT3LNtbC30K0vRrcpwC9t2Xjcms0/fk/IiI9iFLY4FrLcuYBiYG7IP
6LwpbKm+xMyupD3uZIiYg57LM3Mgchl1mK2yPkhu8hyc2KxZvmz/qSJ48BZdCtNYGALbsCIvJzAn
KM4AQC5i69ES0Qh9Frudo0mTtiiY1iJmljr2kbWtPA1QJgovCd1lP+Z729xu2NeO9305eWdqoDot
wn0AWHUhN1wHwotgznzvDdxysxO6i0EzOsvloGGEXpu5BJxZAY/WEgG0xy55m9mkoPQxM9wgdqAd
ozRhRndlTd+9BZHYNOY56+GBOWkF88AhSJEIDuyYZcVouoMIlMz9g1NY+xhWyWU/2g5SFJbywIj3
rSaprsSq35vjOfSGdmOVsYFOsQMqyBuvVDEwP/bVxkm78cmvW/Km0vkxI6+H+lHs46JU1z5cQmLk
kvA5bucnQl/BqgmGJ3ADic8zgBlaibsrhtl+qmUao7eI+1Nvs8tlNUxipB3cVtsa0NalZ6NygwPj
PJdWBGka1c2JDCGM2kIbr03otLiVvBtNFP2OrTvnyac/YTJzSDIiFE3TWkLt/O/VAC6+jNDeCZIS
VjR97lRkBveeAEamptQ6mW76VuctWZLcrpSSV5NEFO7TUkbs8OIoHj3NgjfIEdOo8Ac03JR9QPBh
VY1Gm2F3B1uL/jqZAV2QznjbZ9rj6kOVxTabHU4Z7btgNAHfIQsEquDK+KEYRnVtIBpfO4ldsh+H
o5INZxle81HmB3NQ32QwunR7zfqQk3oBtrC3r2iTvJgUMoXbalioSXwuyvyUJ9ZuJgbFxVp+USmb
2FG4ejzrdb/k5OhjDq91laBPV8N7WTlPmJvKcwYjdI1LAi0T8uIEVWlNZ/zq81VHLdOVkfjhJhsH
tTFQbWwd880ZFc+qgQgg2H47a1qCZEqjPs/aOth24axb1OPCIjK4toIjQnAu8R6Nvs+8f1vHpzlN
1S0xH9WFr+0j9Ftz13b9vSq8FCEm08oiUMuonYSHufLu6kmZ1zHtcNn5HaMmxNXD3M4XiY262gwq
Yx9FvUaaxGQYPu/K94IQi0t+mhJ4xS5NVyQs6DnLZjoPlXrM0ROFmd2/5CSzoS9esWOxL8jfuEKc
3GEH5wNOClTPhYvATuVqy/MCNNgyp27L9LpS7mXpeenlgDeacm0gztKGdEdOFasai2BTVPZ9/JMy
EkkaRC2CZ9UhFdVmKAsfH+e+NG25dxqwQFyxB3S4L3MAYC6WBhO0GLF4CzWooAS0A9ZoZIst28iO
ZKcygyT5EMTsHoIJK67QJpNQlls8x2geUh8nZjvCJKqJebOLTp0Mb0mbV2IToi1AUVDbe1MDBBsg
2m2D2X/MxuADnRPsNSfGNUuTC7B8B5wjglcfTqd5INdK9OnGyOKOXbiLphduR+VF43WOF2AX4GAt
+p+6NdIbMIR3uaPijS6YoUxZ3KzzbMKW02dHpV3EQSNAaZkC+8mDCr4T1CemKfHWLyrMOuRbHMiQ
ffKT4W0Qz2PhgS1ciJbdtIIN7t5ny8CD5/iBuwBPe0BlSPjDIzkdqMVEKeVe2/xbK0JxYRUb30/u
k442I7ecZtFFtDNFxTLWmbG01zsvw5+QVBDo5dM4FdeC/vcFOz/aTgpiQk5cDrg4utAMSLT3hNce
HYEmB4aY3VvZBMescNGptwIw5IgVbxqjbcfYmygkxjTUTigcHTIj3HtKasQA3nDZgSOKksJHgD2T
WNPl36ZNWHYAk+AqoqnFIGu/RnhQVmOY70k2elC0Ri4M0b3gYUaayjJwAKwT4U1c1MQ2lDGYMBop
GmWbtWgQ64RoErnLkhkh+UxUlZrK4GLMunDDVMDd25aRrKS5McYZwBkiyvp56GHANnQ31nXO0pxE
1sMwv1hIYDdZ1C25HUjDzcyx0TgV7QYK1Ec92CPtW+/DdOonvKYxAzcdbkKRboVPORESsjlBtMl9
4xVCH1oFlBu50jtojjzfgcFdDDE2Cmu8NAKM2fMgXhxIvok3vbO3Z+rc+LtYs93Ox4NfwgyIM0Kf
4RfBC7X1Y8wGjrKCcAPK9r4XFZGE9TfTs0/SQ281scjRgInPPfpgrDM4cLB16ybGhZ4GOI29k0Ja
jeceu+sorrNyE8y1JGsAf61E+ZthoboAw+eiHAxvhhBwWt+Szd3mwxodGZI5Ov8XrF7kg+1GCU5L
ZaB8nV0Xk8u+NIOC2npPuvrcTAKBJIEOSuTfrXI6BdHl5OEuLRdVO5JeKoUuu2rxPbFcK2MVh98y
P7/zZHFfewoVdv3Y0m+4WHJL1k3AJt0hTjcDNl8Wxj4Ac74JaMsA9Od2GRo89a21LtBWzXP3GLcg
LuglQhAIM7YmIjhAmjfXb5Czylukd/uYR8Hay1AqpUs30ADnswODeF8rLAALcvLMCJBbohnFmrS5
N4ojluzezdZeHDx6icHSiSb7t+v80+jql+G0SorFdLU4/X7b0T//+OvL4mRNQLqxrH3+7xD2m9Z3
3z9f6m+G9oDx4V//5vMHp8ZAPsE27vNPv/4hylbUK6Nx+euPny/x+7cMmY+YviF6aG8K4qKqId3V
TcFH8c9XttraQovz21BvThoDQA6b7feLff7fr5/89cv+9ipRYN2XM2m7vzy/n4dhuDAH8TNHq8+3
+fnjX47vby/55d98OXFfT82v11nOXtSVj4GmGTVF58hlu+60RnFwNUF8TIX3fYo6YJDjewBKkFq1
240CS2DtxzM+ftntJhRFIFsQ8Lk80baphnoTmf1wY/sU+OjpXoq428ZZ8t5n5TlXtEE1qpsVylTl
ZAsGG6ZOO3pc6p2/MdqsJeAkauHC9M9RXAZnCVClMYbwoNsYBBcTYjLbofmWWa0vTLu/MeZMUVqJ
4qDCGCROXV5WzN49WV96flHckGU2egADS4I1tmxA4o0fo5whlPYniLHoLiVJYgDAgbjG36OHJGEq
cMYt/qiS+lyM8zvK8ttsJEhwwKVoIKjEsrAChWusbUSi6zQfF9LXcMhBXV+owTilyr5V2FzXLrgB
DIOXLZyXOskNvDKzXDUT2QoOXtudJ9UudryHkGvlbICCli7h2tohRNwXN53VNXC+yjXsBiIiaoif
BJ5ErhB3ESAWckqiChx1I6Rk2sVJ08jIECzhEXXym9y4T2h1r9Usv/vQtVcAIla2hmzjDQePSwds
zEdOzWbZnI02HramW+NSWUR7aUj0yKTslbREsoP3ps40Jqh7+nBdFeKqgAV3LfxDUwxn+hrvBo68
yujWiCNHUj7ZB8WDO8EPf0zJ2byMCXVJFGfPDqbX2gxuXKZJO4WFCbq12PZD260pFdUm7NKEHm12
W9shQQBRIPdjOMES54HqkLQXW9W299TVULr5oQzBbCr72eoFZvKeQqSRWcXR0k63U32p2FFf+9Ww
jZoraYTJpTMRsWly1cMI9ZtdWDhYKHW2Hucp5WeDg8UDFC/hGK7syXjMrAJfwiyIJiFFMSYv9sBW
sjtmcLVNeg/wN/xdie9q9iZ18DtaHjGTzAk/jCxTD8E2a+AkOrg1BoDEz3rRE15/ISZcO3jJwrU7
R7i1zOQjGwGkF4b9EU5pjFl/IE6j9fyrmPRqE2stvzAnj0nCKZy6+oa3ps8F04SSufKVSAkMTuQP
nSNwEeHisUg6c5W6brdH10wiyaasSbQnhYkzQ3KvmYwnsvTKtd9E6b0cPxxDGwd+CPPWWGTrooND
XHlvGHmGkyLpbL5XcJX2zYxxPLE11J3VZ2zbHLUsp9b87jpUkiU+97wMH7LI+WCK5Cg5r2I5HTJX
HMO45SDBgewR44tV7KCiqyOfgS6uXnS9AcqvrHoZcbbsfBsBZFt6IV2j5tpOLTJjjAWAl2WoMatN
rJgIGC5m20Sh3ZsaBUYB6ms6f/MNWmclmAEimaBmZOWWVKlnUHuEbOY0khjTPWid3S7jgakbRlZt
L9naiX7IdHTput8MgubomoobNaNriQtgjVAG6wvcHA6MnrHdJFFPjKyeVrmFxhffirlvGvet7CQP
DSeCqutiC5MJmhFrwJBn1+2LmcWnVpqE09vzh4ExiJL53qqHXfKzCyNy2IgqQYeosSGbP7kAMeCP
OTVE6jyZkpwL6vxd2DrAfYUk0NVGn93O0z60LS5ApChxnq9KmwY/2+T4oplQ1sNxLDb5N2qMsY2S
E5j244wufZW0RKAvw2co4ndBSd4GD4yn3LWLbZY8BQbCVWCAR22EGBpT81zJcdfP1tFyiP4aHQiX
U/IgEqFWzBQjXIyhWODYxU59uAkQrMqnCHVptJQpyj5R2HLTFf0DoNtru0l/FsK/9Vvgt224+Mhn
Z5Pc6aJpwOxr7pEpvy2y4jy5lrFhWGBL86O1bWuDgfWyiJrnAFT54sTFhzwUD/VsYJIuUn8twKpw
KeEwG2cA6FLkW1kRkFAQkaMcmgmLD9Pk18CEr25QrEVnYVwlRvpEBB3TCXsgo4zJhwU4eEW0L6Pr
OXpKM+eH1UzhVi+tp3n2jmlJSYEPVN7ZJNZKe2WMQ7NxG2lfau6AWIlvOuX5MMgXoUo2LERHnPsW
9r3rPkmzA4j6NhkGKU8WOnwS7g6RFjdGkzQ73zTwnKKOpwwnp0EyO4tD1e1E6T/hYEpOjVG8ehR6
TWtYW6vDw6hD2mXD6D3AW8XMYXvI933qzAbViyAOJoGiGwcD+9mCOWmVjnsj7XHbIFxNuvA9dmKD
5Oi233d5dU46941g23QbtBmjD7mjKfrSm21yIpXohzfyb1FfI7Nmk5iEAVFfhJzOA31hP+HKjAN3
2vgWsEkEefW+sLZeyX7DT7AM47Ivt708tmFT4neJK9w428avaeclGQSuEGGwOYB5CZv2zvLoaTRO
/qCRmuOZv7B5erJVTRCH9+qQp5Z5UvGyxdPaOi4UgDpgX+932bjqyBja2B4ukMSh4mepOhqacLU0
mdgPqgRsWwkq3ejzvdtGP0M5HxCqkGjjZDyWBybbs1aLdNVB9Us38WLpUA1OWGyDioUT4NppTIt9
FfWHuuyxAGNFMQ5Yprx1mSHEc7PkMaSRCcNkJC8lGW8sZ3ooy56m8IJ5qgy6eTy+B69fiaYngDay
jwJP8EU/VntF2ufGLRz3IgOA1S83qYH3b8NvnGDT7Zi3JvTb8Az4IEPTuODEphAxTUFNM5HObJiR
u8EXNWIcWinGMBclY7rLJvpRJoBoZkWydGrVyYae0F3alf6uM+sJz9L9XNnlB33xHG4uWnyzPs4M
aJ+jLHrunNajSaApjszmJEbG6GV9CGdiMRuVEwUYzNc5VuYGguyJm+gDn5/PXCSzybhBBg4B+EoM
RbwJIyKKxt56iYjk8MmyKhws27yc1PVboQFvY0C7SoLFNy29g0pxmYCnWlA26PyR1G99okPqPj2u
2bgR71sY8hRY6XkiL2OPP/luDHeo58RGK7XzUtWznSHIOnmzyPS8KDZJPXF6zI6YB8FIqA36tbI7
grJq5wkM7d1U6acmZpzdxN5zV4+ErIF5dkIb/VJ7NmJKEoegTCR8JyOyb4TG9aYGiR8rvva4/UnK
9K5St8fq4zYhhD/6nVo/hx1+jQrfgzM6xGSOLI0N+zGuESIf23HeuBrRGjlR/dGMLiv8UswJSBsU
QQEMNb2bzZtWFYtkE8UTzhTSTadw3accTlfL/SzUJfpAZ9OP0JhIeF1KceD9Rh2f3YKsXbOn91nR
j2TyborrsQ3uP0lIMAq6I61bmtJl4kWbtKab8usvu57xukIcZMmKwVKOm68QomaJre3HCG/mtosI
qdE6xcA6YJZoZ0z8HW56NrBs5vceWLtPqtXnFxkJIj5jSqcU/MLnFw8IxjqWIG3dzujwzPFFA+2R
swFHsATvX3XdC0q/EMeXtCDKkdHYtrUJbUQnp8F7JC6IOYHI51fUuZvM7uTeXPh29ahQoNnVZSgM
dfz8IgzCkD7/j+WKyHoaQqvPv8uQx41N+osk1cYAspIFLBW2A0NUyMXkD5juwdFkCES0pY7D5zv8
/We7K5agcWA4USHt7uR2uL/6mmjt30ygXxgie1g4wK0fPeNBDAF+b6a0Dg+fv7O0Y833/uvXJ3Tf
dBEG+7TwMIkJ+MIXQTmrbTeL+0/mj35l0KyO8fL9z380jijexoX+NdshD+hWC5+UhwEQfOmuvJr9
RyQNfH4L/8uHzsuqSDdCAZe4ELGLh4BcoRLTzLpMuBhLo2+BJlNWcAVAEDKWL5kmB32+8hfQUeGE
vJ0ZtlpShwlkU0lwVQ9R7fOby/6dD5JB4fht9vGXUIuSpdS0S6xSW/BOGHbf/gZPwSjx1yNtqwu4
jg2DK2h++JnWqH2vUq9Ag1q36ZoqDq9MBInvk86XCY1khnF5u1fEdWISsPA4Um0PwrdeM3duD35C
Xlzuu0eJIwTMgwCKxPXbtsW2myCzfn6hn702O4hn3dDIFYBsn44GLPXPb37+X778URGNgHueXPqy
Y+gZi4lFfOmtyX580nnNKKe5iMylg4ONgeLysfLsiVZa+8oa98oT8DvhPAigENH0uUvhaSEXIJJN
9MbPqOKv5364zX2yBY0nrOBMM8OeLq/xNLOvvUCyemON9rNpmU9un+hVG/aLj/8OYOl2mkcCIazu
QE38o4qom98it3tpyE1B1cdLu2V5LcVwiwLzSfeER4XicfSoQGT/bkA7vZjNpl0Lwhod5x3x5e2o
SNwIagMz2IRUDHCpoMm/8gda5pZlFye7RcBOaQabRzPq+y9kUyWnyyye2dQtf/X7i6YfxdChiw/l
1F58/n2+0NBEyp59+d6Xf5rky8X3yYr6/LbRtXKjRgeT6P993V8/9gmW+vzLzz/PmoQxo3HOFQDb
DXLcch9Ndr5i1PCzcYezk6N2aYLkJWSIt1Z0m4p6Eo+SCgAnYgBCXxlrX5yKNPRPqsPb6OXGeQwL
b8Vc8FZo/zpUEFwVlHTdQLeEGvPEY3YxKIZ3jr1MwlwM1kTp1jYAatfmW9pfKPgJ7uuxreU9t5xp
/Oz6qr3GT56UWLDdSpFZlIaXnjw6A5wAP4vXU9Cnd3YB2BOXz7gqqyw9eiMJmLoYSdzktlJL7y7K
CT8QdfutQea5q5B8NlYBMrey9qJqHtj2S2q6Zue6Do+71thaaJTXRVLO8AHMezNtxj1RhBTdhABI
nxpjYrne2d4VdMz9GDf6ZpzzXaON9ggj/KDcWK5d0B/Y+sd9zJaFUhHFdYzIfEcnkr1+a/6UQLuO
uOHXoAz7VWqnL/VY0aJx5o1kzZ+GZ8P0+6OsMoibebu1PO+7zsnu9PRt2+Q3Xht9OECgTkYs1lFE
pG7cPw6ZtTMy7R5Skp0Hg+J30rvW9fsD29nHQpHaMFcM6sxi+qi0/9RYZPE0yyBAV/KKu+MxCWL0
BmYERNP2t34bf0v18MLTnrdYHRzbYi8Rxw9OgN3eReTEvH/OwQcUGfdZO9QAnZqBmQtGLSRfP+Bq
Wvlwmfreg+lFwwYRKkElnf2A46Q9uliMV6LNSXSJ5E9CHcOdns9hCfqISduROWYRCHTBKsQhPN87
bFYK1zJ3ZvFse853WYImcukLrpirTZtFC90yjR0lx2OHyaKlwtvYMUTqeszPCURiWr1UuWzO7Rhu
jbXvNCyicQbXIKBEEBSxInnnBnTeGyCpmyHqb1LEAP+HvfPojVzZsvVfeXhzXtAE3TSTTKM08lKV
JkRJpaL3Jhj89e9jnouHvqfR3Wj0tAengFMoSSmaiB17r/Utu+BAKQH3wseMidzyW1rXeOfh7mpi
PWmGbe6cVOPcLxbDqxwliQmokwbS/BIbDIGrLvmtWQQ0WK12qtoeYdJ4mcv5p1iNz4klH/LafexA
iWiD/aTL6T0pph9Vklxcez5k9OztrCFeQ5Ufnov+bJmajUXOBU9sfSaJ6xd3P8cdEj86RfJFrUVq
S5UcTZWfWejJYnJ+O319xob/PRvie2QkzwL9ay4QtPW2XLN0HpaqhA4y9MMaM3WGJfhZ9t4fIh0o
iG1MM53O22k8WP1vNDCfk+F8mC8DrCfaOyyUS1t/Kd3h6iffUIxonkXgoOM5u8Ll/5mvCZdILH+m
/fSmfHPmTIR5GT43r+hAhwJnNAL3nzyXaZjp4HAouK8q1t8Gz0mCDJ0wfXh9167fB71IR1Efk6kx
5yfL654ND9dDzzSR1gnOO8JvN2h1VhmgS62nb30dqzpDdpT1JvECrsWQng+e93oT6EK+ZO3Q7IHY
MOpvT8k4/BwKnbgJ9U5AQh6ObKulUdLsmyL/1M1kPK9pPZp9j1Gw3RuVSRsUn/qMhtyoJJRZY75a
k0MXjGhtNeb7qWuhQzPY4HB9n0AKn9V9s9qGRPva0eQll+08KHpX7rpmmTYggSg5YqvEKe+Rb1+J
L2JIIKRkbaA8IwnMeKT21ccXr8+eZC83LZ3XmZClbPX2VhqtX5w8rFY8gGSy0P4r24PWeQQpTKtO
+JjJ/nG0tF+R7z1xhRWVCHv79KBilp6yCUmFC8YkutPG4X4EMlfH9qEmyLEkPoLc6TcaTJar/0H8
XI0+EwI3f6pr9TwNy3sj8Z36RkHAUnnuCgYgGrdnstE/GjSwjPQLYUheWI9WjkXFHfxP3AQ9duwx
2SbS2vWpjqLGnrZNlfZ7bPmoXHukJL9itHQbf4o+FqlPocHnIGVFJtoD8bIbOAUIaphXjtYnrYnT
YmNRElHzNQwzkX3aNmt6IkHVdzMiQ+uciNmVa++1oX8j2+6VqQVNtJEOclrI76FuOXEa3qOexvux
/RnpZHNzyrrqpXbJjOXLS/23GfSyx6QQQVwYDRDB56h6g92Lu4LclDjJaAU2ERtPB0jHi0DR0tjf
KryqQvQ/GCYBss88aJOmic1rmtC1mTrVw6yOpjn9jgbOL4TRP3SOjq06KXVCl6FDzLC/aIuyuU6P
cYePeUZNoID1cEx+WfovLcV2NOYrT4ecCQNe/obJPf0jUFKdgXGsRdRWJ8WIlYESuJx+qdhNL6nf
vccVCbJOr/v3Md3UDbPkT5hx0wH3Ezb7si6PCWuJ0BhEIEwoAw2nW7BoXM8sMhbUoLRAF9M61wt9
Vt0lH2dK9Ku/yujJKLmLPfvqzY54btWzNeUo9WrkFQZqPDsaMuYU4AIw/AZsR2Uwus5XRFFzahew
19CEtXCM5H4Z4/ZgcRAL3TzF4G/FRBQ1yNdrh/OlrusG4+f+T27IQ+EjeyLqiPXVNJvARcu4WTqk
VXjhBpJWPbGbvabd2ob/Qghw8zxkOS0U0U97ys2U0JCRBvSQp6fKVo8t87yzLwb37KStucNbAlSo
teszUCsc8oZ58c3iM16BrBE+iuPMTEzCwT6P6x9eTUzqbHB78e6RJbD6TtRcnOqZFrnegM9KLQ6I
eb52llBL3nWArnerDVMVpXGgf3bvZKjnbn/AsKOYLYOytf09IQMAzHsLTdAKm3KkTWnNJkoCPcE+
OTHbGlvJ9faHoVDuaT5Kc7E8eAzuHfLvVlciok/yh/xzVERoRZwZZ2FWJocJ1a/Z1uI8sxluG+hR
G1HPRNeOvf5MrTo9u8cGcvuzZ8PbKHTbJPoH3Ec0MP2aStm9DMaMnRpuBi60zNwTzYz4GgLGo1W/
xtDOHm7/A/dWATHhQ9TgtMnqkYLXAEmBMFF0532/XJMlYV91qGYaQt3As3N5QGWJczJV370gGtky
OwDSYM4So0sPDhO6rdP2C+Z0xD9uZF19d0Y2N0YaeVbYIoibTbbClSJcpDnsTZPj3pAtzkZOoN+V
rzFcLwe+G3R+Ab817JVOz2Xwr7O3l1ajnvkugZkNB8Wmfp9nrQH8yaiR4U3z1pEA9sx9lKbGGR43
Oj8TXBEH0IabPMNDECNHhmQ5LmrUSXu2jpqPxSihnCgyIzuNM3b7zjlkhEkOC1AHeDK7ZPVZYqJj
iLFol7mzx8BLqN2dEeUd8pgh4DUDQD1EB23OoKp4rUIwChiPnSnt+WJLj3cOl2zfODTitTUaqu8H
CEYT6gvEA5goxV2UIqjsrZ5a0b0jbfKhBhti0PijgtJ63Etvns7Z42boHRuRYnrvt3Lh5CetEX8e
G2govCw0RKyO2A8u8dy6lySbC8g33X2ziPPSExc0u93PfNJ++0IKtKTlZoxXeUsNmqovuRDodTi6
RvmpqDAfUwSWBBywwizjp1DqukzVc11NOTNPUhPJ24a3Qg1n1WybFaaW1NVCm8jd0CtVDK9R/Mkj
2R0GunlInOarm0Wn9b/FZvfNXLmNWr99TxCJMdZMOklMRmS+NERO33uSHNCJ9d9qvM2skp9aUT/V
BD3MYDEQshD4kwNdZ3NN6HnWQJlSlmpRCzNAAAWEvgLzO4wCxlH8WWQ9gloLjmiq6uWSpV9FZftH
xm40UJ0ecEGnGmjPyDDTCEux5tiXvGo5EXdYsmOfJliX39F4BcpoZXBNI2Y8dqQzI3PecclkD0Ms
f7QkDRrJOB6qmAPbIrOzn/VlOJXipMgTWrftGcMxOEdjqA9xbsVUM0NysGZO1lmpY4cs453ZyujO
cgreSr0YnizDPMDJinI/oQZHcT0zWj1FWfIw2pN2jJhJw5cgio88wGOVGCDDZg+SAnw9yKZlWNIj
XJ9xPYQbU9IeyduTGoxdC4AyILnqmIxNd9QxX2U2CfPOtDwWRvGQtKVzgI8aU3MY6bmyG22Tz+49
+yHhx81PXiH9mKzJCKDr/KO7ctBqOnmmWb+ZTKH2zjh8VllGILmdPqEqXt0m81ll4uKMqccpmPqi
r+Rbl0PycCSqE2Yes0Nz1oExmNTDBM6dCcmyfLRTN9JWtM/EdZIC2nCiMkfeb6bIEVbK7I7nC0xg
0jzYpGLM7Yj5x4UR5lXiCLEJjspj1UwC/7h98hrYYIiWmUrY7wWKCMuewAR1E4buSnwai6Htqtyj
h85EApojIFV/IEKQzsLtipXVMIV5ek8SYh/12EKXV6B4uk7XrvHcU8+lDaqu7oNaUCIWBijbnMoK
hTnuTxQi9IH5Vp7Izr1vP06jomJa7cQ3s58uB/vk8IBvIxs2kGvbCySxZb424un2rwjoRqHp42kF
U4DYu1qBgUmPAippb/gMwq4HhAimt3cl7FdsGFQFmXclpYDMA0Ctraiyi6szN2kdhCMkBW19xHGX
2u8tvha8wNDubtZMPdY+Y1W+cNZnZraAMk2iU27kFJu4aer8M5GxfjAcmsH9YoS5nX5WAhErkhbS
UVevvTGJnZQMcCsCz0gGo7xMUVc5y1Dtk5DVIdmWK0oAAzgmTWR6miB6q/iwGonNG9koMVr5hjpw
4N5gnovdnwXNONAc6Usm+JaAYonZaaNjYXHF0UXdQdY0ADH5L6ODZjYtXkQ786NzrMb0TA6imR5G
i4qr6PnyJEItGXVNCF5t3Nz+pZtzoL0tqbkNUCQW0c9sil7iQbHSMUNCvsZpdySiTPraH2ua4Py3
VbmdFiY0YPxoyFBjzuV2QWKkteZv1tPVwpY/GA29OFMSuAvcDVFWC8EsQQohzZoIiumc2tYvF2IU
VXV3rRMqar3BpmuyzifMj5Ez8i7Y95oU3CTTfmp5SOBnBl6vvcwFnvImUz+HkbOY0zD10VJutiCj
PlEZhZGGyqwHy8mVYRiZbbjvjCRmchNnFB40OPcu4kKrLIDSGcnnbT9ZWtLM4+qosofJtL+ShqND
4/Mlt/ZdBwVm/aczteRcTT+ShXtn1JqGU7PCDo0IJeX2Xc3sXhAIuXeaGZo3CRCHDgNBPw7zrkw4
5AJc4ZhaSO3VSYb5Thri0Or6demJtOnacbjUzNxLZqZHN6/m41oDO4VsH8DzcXBQ4ie4VfEwUUbq
s9lh+CtCzQKklQ/rhGcJmLVVgZRQcqrR+dnHXXG6/aFN40eSaPGd0ho7LOr0rMFcirZ05oAxcgg5
wfF5T6SGfNZWa8ifnh6iBSc46+gTw/Zpv5j6U2MPzo61xD5ZY3RCjEI9RO58wxH/0Hrth1/A2Wp7
4zEh8iAYlBZKh01yfaj0lehAlCqkRoaJ2bBeP9prd7bCmSaiu0XQBOW3PM/+kWEPAYmc+dU8uBsE
Tvpx8A5uW/h7mvzOBi0Cg7tWDwqpE/+Y43i6yW4NuKFbgzgPbeTuURhMG58yQa4nNbMz47BnADPU
jP54EcHI6emPbEIJmkNkDKgfH+28ubpzjKVsCTrcPX3pojbtUp4lqV1rKhkkDhRNhZM/i8GukOF8
3xiJjoUAG7onfi+0Q3y2Rm3rrg1b6bwNjUfeM/kcuxh1T9W3bx2V8badWYNuCxHtlRq4guVvmp7t
OCo0Moqtz6VaT6Ojy9mfAN+h5e13mUswu6e4JSd0TjncWtWxdJn601mbQre8B4S0YENT7UGHEkGl
iF7EFCg6Urhctc9qPPbTu6FhuCY8g/rXp//N8dAYGmCQ3R2uF9S2E5vq7ToBV9ck2jRh4JknNyO8
fWCyNgn2o9qCTvS6UAgGlK7s9TBQDDhhKUP0XcIjgDDF+FYqmQPeyUCrBW6sEbGEJyOK1plGJq46
Ogq8q6luY0+sMnoGLFimwVKTI/cZhmmk6mHoAJho9FwA5ozxgI3fdW7yuZr/h774LCueJoS0iL0N
LTDVajv3pufYGN4UjxUeJUgq/3wE9Y6hd4bnOxbjC4lkOStWrlgfSYKv2isxW+yP5NAYyQ9c9H1Q
SYxoUCEoS/hH9eDuVUmUpBkRMEtv7VvHwE63zAv0jiU/uhLuwZrsyAuta3jb4GC2KcpPO0Zkgj6A
7Bva3iAYScgpnzjHX7UYg6BrIJhb16up34HERLXtsZL3igMfseoASCj5MIjQqjSzT79Xl1tLHRuJ
BZQfPUYuYJ46mQo04ZzdtU/J0r7somalXOTlQ+OOAMD56Vr5ORhji42Y36aBZrpUgln/cigjeO82
7XNyrbmPf62Jo7wjblnufJl9klSSbFsLswwZnSlI8lMBe3awpb8tZt52T91zJkmuLVOoTUnf9n2C
cYZbpI53hRur9xLPoS69tZ0xfoNlxRs82/qDV+vf8/wcg3H8oFGB4rlaIPQKJzvY1tKRTOpagUaD
qtb14q5uazKUzPFizdOxnDj8+YYwLxM1Tlks6KxrFe19x+c9iSCkVMg30fbzODcgD0hPh/0dg4NL
O6DwnlZ92pUBwKPgfVyfkM4YvwZfvZpmdYEpcJU1OJCoI0gO0/tR78SR3jeHnNFgrEefWa5Pj623
LFJUifpKS539nG2WRcUqNItXijdOxN7HQgqYW+BzdkT+vq6HvCeoDtywSdLPxI1e6rx9rBbxY1DJ
76JwoI8Tk4CXjQgez94impm4pe5zS3ltSTqEVrp29gvKXbG+RO3MD+prGnuLvVohy+Y+bpItVl8e
74ayA9/tsFkghSqdFdkvujQo3MNtw4442+qwnBmQApO2ixWGvxmz03QyO++z0b1jLnzcgSQlGin2
rKH5inqwhgYPlz7aL7PHnJycVvzMgNLUpoId6ijMLMTqZCTb82gLBilsftmng5l6Ey/+YX13zaxf
diUfZ9a8l3lguev0LN9o2nAddWrFcS0nZou8rha3slcDGOVl0Cvc0j2tbqJkrzU6vM3tk3cTLu3M
Ufetpz2Pk9AYx2N/o4poFv9qrt5gtbARWC72zcFnkUvwWs3uFRDhcriBqG6vS5z5GwwSFw3tNL1F
7m+MCWEcs2xrNyxLEeJ4DBugNflr3od55ZsGGEtYHfDXgrEEx2P4W6XEVWsLroJwOxYwPfqTiqXa
r3+vK6RWlK5eUExIhZAMddEaUC6YmKoLhM4xuP2s9d/C4f4Ej7Sp4wZmznrcaVwdYrzFmzSmFxxR
a5eeTSep+pxwRZD7Ju2QisyKwWGxbUYeCg9PU+EQ0EG1tB68ik+ztO663MM+tnKysrQ6FC4dxShe
BXYOv/biZypU5cn24FMl69m+1JZLXttfdsNJJYKVv0loQbtJ4+8LTXdCKp+3yQfD3nG44+nfFAWW
gZs11xsiBujm2imcqzDK403bcxQvC0oE1/MDF/gRwx0MGZq0nluT+EXkbQ67eLe2K0j91TgKrNsm
DweBAd2yx6KhhUuL+2wlulftR82dC7Pcf+0x1kDhfUxBqSJl95maipEjI+StqBP63mhTftG+fxZy
fBvWU1bRuadhAuSYxmzT3goGT+RDhrebBMf0U5q89J1w9qMPD93JKWtbXBwYkLpDjMQfjeWCpGTx
aRmvz6O88ZEgg/Np/9zWbrx0NBoMFOxzfZgGEn1rCOUc7K1nr22yq6vEd1F+gjGbfzAG1RUYfrtC
iF+g6cXJfLTyVN21BmEfKREKge1mzZZ0pfw+o/ewLTICKbjboItICo+N2ntmnLOtZGIGfIsdRmHk
QbjvDN6gI8lOofTn13xUSeB3OSIc1TPi1wdYk64jAyQ9oS6N6KItrFimq148C00ULz9ujYnRSusv
h6nvHww+I6E1CNmU3R1FKttdp+57Ol4LuiUvi978yuiIyOp26HCc/RTjGlwaeBowI4w0zbGa+t1u
sEb22JgCCHMDDMcEYO/cDg9gjzC1qLx4MiyUNzXLN0aaCVGfOWaXnhM8/PcyqDS9epg5LT4tCDhH
9CR/IX3+N274v6QTegKawH8cN3z5lVbf//f/fN9QhyvJDMzK+hX/JBM6zj98y7GFY5mgHf4la9g1
/qHDUsBp7jqmAycA/tg/s4aF+w9he6AWXF+Hjggl4/+TCQXQQtt1AQ3phq+vxel/i0z4d64DGhdY
b3wj4DC+Yzh/w68MbqZrw6xBuFMbe7PWhQRKcuAcN+aXcdd9jC/aMQ7I/LOP2Iv+zYV6+AuG8C/Q
u78B1gABQW20bY9wNH4byIj/im2oK5uYKZ0XyZoBRGPhGE6FvKJzp6+LuR9Tuud8o8//H/7YlZXz
byk/eJWnLuXHdj9G/Kzl/ajtAZNtiVmO+pMN9qT8L37k39lHf/9F/8bqwlreRd7ET0SUNS6Pxhri
EcbI6NNgyN7+818PQcO/+3GeAfwN8Y6puwjy/k6b7AmTQrfY3lbm6A5xxB5qy6q5oySrvJYyOE9C
q6bYcPx4CBQnt4tfynxDxEu5YQSJ4QVhRqZFHpII34f4zmRWEnS3XbrShmFh4dbs9XG3uPp75E7G
psZTtlMlnkh6l2zom5kbv7GkW9EcXS02VkkYDhNiWjMwnDJ5H9EtoVJADeMYFJcLhHdseFXg3Exx
0xQgasUBph9FbT6NmExw+KwYboXtZOH4YTnlNUJ/dxehDqxE9577bP5aOr9aHudEgg6eZ/Lany9j
CgCW+fpBykUPI1cH80jvyaCNdnC6X72aefIs1u9buKR6tXVgkBVRQKKwV1mQu6WZdnFlTdKnfVcl
45FZxpdVU1FFC2OSyvq2S84WTftBH+IVqnLQ9/1Fs+W7MqW7dQeu7JIxFuzpbOQGc3VJ593pZ3Km
kQoXzicA1IYTFhy6ZRItMmL5OvfsXk3Tfehxy41Bxl6l2o5AUHpoNQANB4xEQP5mm38xHP+2NL4O
ozhvL1ZIx+RbmXHebD2v3BrV8lgb9b6RhQq7UUYhl+1ADsOPSrtz0CiBV1wYRTe0EAqctqkxg/5M
Q4KJPlzaylnKJHBU3/kyvyYOBt4YwVA3vyqZJiR4NPupQlyau8s3FurXuPldlf2vsW8L5uhrdZX1
2hZkuMqzMnRl8xFhf9RcZ2dWjActZ3q1m/JblzWxQQPZGHyf0ppfdWXfq/rBaamsc9KqaOACKwX4
7lH9ME5/winWAErAaV2R3JXXdSjM/gyRuNri1yJ/TWuY+a6DtsKixVP2XDUPx7h0MF0he90cZw+x
aVmLbw2Ayx6V+VaUOrEEGjAUaeCQTP/0a31Y9kx8yF4455aBa8wC0GAW3Q/6j6i66/63XyO+1BKX
zIw8vytz/rW2WN+kSOPZiHnmzIX4YijUhlHDdPX4IK2AtrRUS7nVJ1SvemZeCoxG6APBybd8Zrev
Hn2jewI5RHFjGOc683HhabS7LB2Fa6ElRxQUIQJemq4tzw8JxXKTFBwu6UTckI5EZXQ8MnzB1O5v
N9r3WHTa6BcMnQe+FzCygTU+4mJIAJsNUwN++hAYibxQaz/CEfjr8a1MIh8i5CdG5kyoJItHyCcZ
JX1PvJ3wnnJcsZhb+O0izUDavOSg/OwFCwrBm+tzM6vqJS/lFZA/SQ3F8GGQxLmFOhCuITPMCH3w
Bn6nwLxj652RjgNT/C40XO0q0Q/TiM5cLifXdFcqNCO1xiLIJ+8eUK5B0Bj7C0CHV63q8JKPXL7b
k6fnecC6Sw5r3HCw5jUs0rbcZ1kUpl0Uh+ROIYpG2L119zQxdv6EJwTfE+44YWaHiX7MaDb4iBGB
gzTh7cxjewPE7rs0hmdTZtfcNLYrFmVrrH9YGFi2/cgaL+D2+458nVyucW93H+5qdXf9EUueE28y
X4HJjdsNr7PaTm8kZ5lUbci4S4h3dLjJAWP93BoxhqtoLI/r4+TVwKmUyWIWk2LiNulrYb11rSl2
utfkG7t0Hu0a96PDC5nkjKhrReMNbVGk84rT7YDiwpJ/W46QE6h+dZkgJR/tkZzJAot8GfFL+S0T
Mn5IFotvFLxiMynuCDDiekvcXGVGTx7Nr03GTRWL+d2BZthYvn9YLOcpsZiF8sGGmb+s/PoxFSBJ
Jrkfu+pVM/NuRy8Y+8Cagbg+FAsBvG797pvytZ3Ua+evjezongkd/u8UtUycza/rjAz1xPO4tCGL
KvJwiSOm5nMilmWN6cqPLrVf2yqcYuKx/M4ClEQDw+ZpZC1j1GU9SlE8Gnr5WPrtH39xgwlDPzR5
3mPBHV1mLlev5TsxoaTRmWVuGQbQb0dQLLSVydZfRp1LQf40PhZGOQmXFYmqu5011iA4XFzWBJ0c
SAr48KQVpOw/207Nl46gAThKKNpov34zL2XtzNKXYrgHatMutOdWEj7rp+bzq8Ve1jPwU8fe7xiD
qVcFIpoPSesAq8KmxPYH+WW5/YKGhoK3HRMSb3ngYcx94F5ag6ibPenigCdpdBjso0Rb7d1++MmO
vGZbJmGXccP9SEWh3pePrugvbO0fiRX/6HLc66kr8IQu+Rm88mZ0IZH4KQ2lOSmCwbTCsSs+F8Np
ttm6qjETJY7OyNE2dEsLVHWAKyHJ+1oFMJJkLU926lA3KAWGhhgp6faPmapoFPiwbrzO2RuJjUuy
4hVKOrU1ZPnYVbwU5iwfRJ2Az+kvLdFum1UNX6w7XzIUF2ayj0KrRzSryTN79IlbGAXZVHOgR9jp
yVfyo8udsEkMyLO6Qnrl/xnial/iWgxQwDSBUeloYvkVoHDhArDRY5EqtNV4Y+88NLvorNWr7yZb
Yo70kFVWAylfAoZKE4hD+LFUf+rky4JCSXfz+8HEiFY47RJ4s/eja0GcjqZvbRL8C607YfnAPuvC
+9wOcV+Eus23YlP9TZJA2JTiAemGwQY4n3P+qwck3CoaDo05me/IrwLPLvfFRFlDbvhJZsN4yhxk
Na29mxhinxcNFJQYAaukKYwWaf90XB7ltpb8qNn8kIa8I/xuWyVNT1d+GY+T04KUi/37pZsfUX5g
sx6RXUfkUOUMgbYT+QDboiAc1LP4pZLK43IWTgnAKH+ZFrrvJmnDjJzhzdb5yI68sFegjN8kI+k/
KgEb0QpgEHVpoWuNxeqsgMIhh2PWVtbWZ5TMgO8RsvanUAVAo0H70AbY1ogmuRpqOqTutqbDxHRN
Ehtnmk/a5B07n559ZjJHQumFCm/euUCYeNbiJig7XCD6uHgHTXRnc2nvLelUp37J32KNxWdCGxJa
SxY2jOzsST94vgF7yiC+tUrXEBxLpywD8t8aJVxWBlwHApO+Frep7jKro49nw5Gyva0aphes04J+
3qoLJsJySHRvw393ymJP74SkMdP/ZrWTJ2eaz7HFxHSYMTd5ckQtONa0xKNfeMSJqLh9iJTQ9UkR
t6buTW05+3P6geopXW3n+OGtAhYQuWMAlTBzW+BDMNbFpH3o71ocoU8YmoMDyPKwNPjqfL1ZZ3QJ
WsYBMTaHUKKWxIuy0icrccmHGqb4rjNFhfMdMpblRyRz1JQ/SHa7/Tx7V0EjsUppj7H3Zi3NlzRj
+mC7R3gjn5EnwFxppbmHxmUs8+/J5aWKEqO5pICnWYApCoZoQNmM2S2JG/0wmPVTVSDb09r+q+fV
pEv0G7Ubhtop+RJ4ZOlMAgckcHulpCyBT8UbZGqIQibyuT3/XvTJCOeK7FYNrQD9vZy3hSW31UhQ
hzac/vVEsVCkrpfyvkSXlHFA4M+7yO0wYLF6xOpsyMZBTFDRHBcmRFNaXutJwiCFGrBbFuPQnrXo
obB/xwU3u3fqLMS4cEEaXYTYXtJtj1lqru00VF7UhgTmfubDVIRzmXICyRAe+nCXfJsYIw63VDYe
8UhRNUA8buHKu3HPTm8gJNBM/TW1oGzHhEMWnL62ftHCPpH2r7KcAoqtI+7f6aFMiQgxSSS242gf
sYXDN2CKYcnhD4nUFG5z/smpCG2qSVOuaQW1cAn3xqJd2TQxOzr6bx5jIKMWsZBwoHeVbr6tisjt
YDD/vVGYjfoKqkrbWgn94fQ2GUnyp0bHWr226kFsJHvfaMkyQhwIOqzFA5+xHhF4RHQOq2I5ZUFt
W2eRIhSomDu0y5HBXUkUEW35WYirU9u/Rw6sjAaZYjI3X6f8bPrC/V3G5p9KLJB21uhMsITppjW5
r44gKGF22iNSs3zb6zSgaXW+F8705Db0sI3aXaXIyTH2ACkXJikmXULKmWtIgn8yBkvjH7ubo9Bu
eg62Knu19CIBlC3lkRr1atNHNwsQNKln1TvDnNpTT2mBWkbT24HDZp6F1JQO8sceL3s/ctiweKSd
Ee+Cnu8chXqWWKad1c2oE3rvx5AbhJsJ7Tlt3CezmRxOE2W/L6xV9AZrHNEKVTPzPeRiFLGqITY1
O/iTnV4sO3qOLuiU7KceyiJqBewX+PGyjABdvbZpu098bQb1pYYzh7eoOvJ/n+4yJIGhOTvpo3mJ
cVkQbpmx2kx7S7wjZRvQoPvPGIGGI5UVg8DZiRAzraBV32UJl/aZQrjcTzPvtS/9exD7nMhpGSSj
hLjar/lVluft8Py+IHcAujB/iq7AtMmseyzia4ZD8ljRmY0KRwKznD9XUCeLIu+ZgYgnlBExiLPH
fI2ry+M+yBCCmxO4IvaPg8RP7YmOmYQzc4rrh/MMQDAUWScPDrZWWMne5jbT5LTJ4+njAprjDos1
ka+TXJ+0gshOJM57qzURDNs7mXBi7AwiaiSrJQ1XhKupZt2h+TsuGrU+yEy141YldRzQgThUno5H
zQXI09NvqPJQI48B4poLBEBfDr6Xn2rZXIYCY7XvKHKtqflS2EOJWIBYJbsG+1vgVNbPymjCzgAb
Rbzwp6slHzJDQPTV6cudoKrZNHb7iyRVzgWzgcRM3LU60D2YT4s3g6tikkZk9qO+tN+5UtCmuIZ+
h/s/yYjvTQAD7egXHpy++qkryABEJB5V3TzWqfarwQHILJvDV4m9e1KEmU0GexplDgNZ/2kAqhnc
G7WD4qDrfuuSbO4KbtLGrMDggLXeLcCDwFHO/raun0abk2w01Ml2lf9kVtxv9ErIrRJI6Pkxz5Wg
c5ivEIAonCDBBw6z63Pk4lqqdOTob9rsVvvFsZNdZJRX06MFliJZhjxZhGWV2iGafuJflp1oxu+y
b56mMnl2q+jtNrV0ipYje1I52ItYVMkAsnRbC8qEAMfUJut5sM0A5l+9i7zQpB+1aSVjR+aqpF17
y6mBg1rEfAKu7nnurMc+FRdrDX3sdBjTWWPsxsKaj0LwaQrHOwhbnAmMXzBXZxeNJCYG4finisV6
aDB57hBbrgOzEi6VRnAzJ5TAzctdWbSvekX/hLzTTbSqQrEbiSBuygdn1UIYdJNC1XC8G2A6BSOF
PfwTFsGoQSjbTg+DRWpn76zzPt15cyiSALcRstaRJeuK0cGAoR+xzDDSPyhUM5Azxz9O4rRBtr/N
16uGIa/Zx9RI6+ga7ic6PtKgORwxoGwNEpxRVW0QWxdlXh2cuiaOzXNfUV76u/V8h/qpC1X7btLB
QIeHS6BieQPLtgceyZh/1Zu2zXV0eR0TVSTnIqP8UUK7q3XzqZD9D7cawG0ojEJTqa652/ksKBBf
rNTZKzdfdgnuhNEwqq3sexWolCVsRdbmlQBwluQMleaJTJsZk1maYDagJXhQ5Qo8Ner5oFkdMW78
H6BM633M3POIyH6H8bgiQXshDjWfEUAz/7b0RjtOdvaE47c81qb9aLWWdaoogqJ1qc9hFutRvUO+
2/POAZ9g+GygNKDza8VxuW01jBiWjqpHLdZn0sMo7Zt708VxZq2aB18pJPWy25muK3id/Qu6o+44
yuJISN190db2aYb7IOJW7m+JNSU0nG5KaDhhfcHm8dde7Yx+sZUc07KEU5Pvs2HbfUKpG7k+7TQ9
CeTSvtdLuS9HUI8eSj0wMRzhjVVnYToelZwbPfhWjWWkt7Y34UtjFhhCUA4DlLmfpXyPMshwjqnj
CVQJCTkMEGvX6o6tvK2L2SvM8u7oG4hQnZ6ua1fHe1yfw3YyyyLsBK3W1v5/hJ3HcuPasm3/5fUR
AW+6hKMXKVGipA5CFt57fP0d0HnxzL4n7mlshap2VYkkgLVyZc455h2qMzHKQGkavfmucuEtA5WE
rW7CjZuyK2Rkg4/rBygzBZPw0FFQml7F4DFMZxXxXGz5hZE0JLlFnhQFGjgL68XU0PeCOaTDjALd
1czUy02i4MlVz+bmoMNbjwS6hq3FjjlOJRVLSpQjFwKho/cnrOKu2UhzyiRyFTSqoqATGDN789C3
jrreX12vxD4RUUh185qpH3dOJjBKndsvPVBp1xHLiX3iFGeF24Zx5KRNyNHoTW+k8Rg6nLgnf2qa
XZnDxuhGmo+Y4XhWpOz3b+KdRknvaRplOdw45J4S9zw393Sg4/tNNsgapMsrawSVgG3hYUgaT5+m
Y1FIq2hQTi9qJXwWDDXD1HBksfqwGkxMI7o15oultA/fdYFMNibMQJEwLaE4RS0bWbjVQLwoA0MF
A7sWBM0MndFJakBDrBoq3gpVVj9ewXMeBZUDhLVIml1b6Xcxsb7PVp34xTOoZReJV2APmthsaqOG
qLAKKVIsyBODRFtZhUitkR81K6I9p3H/gc7Hx7jOzOVCuP0prGJl1IiZjSJ3CaBXGQRMbBqdTpAF
qk6sw5EuLWLU9V8WO/PWmjNeDRi9qZx+jeMEHnnOr/H8sbRW4tNFOekCVoUIEcG6i8ZgCGwSrjYC
ylOYRprFSHZtApK+icitfhhlxqQc9jpIAOXz2AFLDRvGAZB67ui51tpa1kEa6g+jQAO6E3cYb+x8
yG/CtxagT1/WXMYMLtYcaQA+Y6+rFLRUguppQ+TVBDP1av1Ra7u5SdGq1hzJWy341IOYcGzzTHHl
WWpDBilqFSOWmEDr5l2ZlAOREgxs52VTdNIRhvGmhbmatzzvI+/CLJuPtCHTACwwGl8t7DetWzbD
N6FpqMik7KyDu9fSkMI9aWe3fJz0o6LPaPXkSXA7LadENNjzOuybld4ewypgetxLN6ECim1CM4SV
xAcpEPyjRdcQw6LWEPdIigF57KlyD1DtqXX9YcozQ5teuFKhflQICAHQ3JPQPDInuLYSi90o7KuY
8fMiNx9TOlf2WJVbPeatNVP5QWPwHk/KbRHU25hCsOrGk8DMcZMqFnKXCnQ0d/wHrsknVSje1Ibf
SIXmYLU9OQIaZDsB/JIuVI9ZBYy0ZbNMFw2rAgoW+livfzKdKraOOfcC+qnySxFQ5XUN69mfmHB+
ySXpHTYrH4sqEyDDfvcneTFKVvI+h6FH0LAGquhfeowm5gycGXbG+UrETuSrdYKEKwdXEE7RaVVx
SBxrgSxNTo56y9bUx5Ik7yclIGog5hCI3M4uAliLU2umflNRc2uMWfSk0e2hk3F272YeSdsKgsEX
xcbcjGZuoNtNxiuw5i3u5Hc5QTEUKw8t/SU3UU2wdvp04SBp0D9HoJjTa5L1U9riYphb475o+quo
D7Ej55ROUVSOLkTFaFVg/AnGh4STuxj2FJ1AFv90GtEqZfk75GUhXQSV2FyAp14kgHVP5+ncaiz7
Mdb6TR4mvAZUccuMsKczjAoMXfkkDYqJLpSO3ozXFJ3PDENergh8CDrrOua+mP+Mg/VZmPBI8AtB
hq/fSPeEyIGHczBvQjPx8xKkLGTPrmoipD8URiReiJlpY1dmmpjM9JTXg22nbLWATFqJxypTJOSk
+dVcI+36hAVyisq9uWq2rZ6yxJCM2yCFj+iGaaAOI3b1av9XsNQIaIBnDNkBI1RbJA3ibOMyJUV5
RJpSXXVxNyjiSz6CgWkbUd9rU3xP+jpE7UdoSDornlCK0aFkVkcklP6s1aO6xadDWyD2gbQHh5za
RWXEVNeVvG3y9BFdRn3WzX5XIiP1lzZMfCDqCfQ2NEPKLZqn71ZApQ3Tfz5Q7DUHDcuXMOUW+g1G
MAGn+X5a2E3akk035ELIgc5KxWdmGiUSo4EcPe05F+Jwhxol3Ar3GjIK5pLd0ph71O3gzdY69W8v
BCSOyld+RAHAbjDp51BjywZRdFYEGsAoRgU30061YmIH1IBfCJVx+5M/NlMErgHLaRy0zEYnxogi
F+9voUexQPLxGFw7DWVbjXTv79aF9MQRX8w0YE5rECCRXAoQjN8MaaKjKtZRzM2LiNzdydPhDLsU
4xcyLAOdF7Dx4X1VoZkDarq/55zzyq/ScN2RyzWxRF+5rn77MHLNgH8WfCI006pUnGBG1rveDQOx
Ytb6Gss1ILBOF6czaV3UJUcLFi27TsrSKYtS30QzjVBkUHrFuBfhxnaKUT/9KcAi7KuYChas+aZu
x+Rb7eXE+rBGxqRIjtwqM+dtklIBJAbxKaKE+6+E6u0EKv2ObAiuvfqk0FgEKLDQoMtcFHdIyTK8
hHSHIxS5rrWwKy9tz+gbAJPHJ5QM47yXwI04RbE4MOF5BpV8oT7hRcqcN2T4stsOGI21ao44e8GV
FAXXnMTfWAKHY0WWsR+MvdTp3yToWXulDUnelbH1RUY3nf++Q/IsOdyoEgP9KfZIJABIS1IjwlXU
uSJbRBeSlKgSxrIZqY7tCnGdI8zVM+7MdCelW2O6ygLPbNLl5B5ELSHP0wzg32S1DqW7HAcH5pXZ
XhoEnmQy8FbLivSAlRCZ+Uh8Lr0GJ0pIvAnYH7eNMF1IRQGCaxFB3InZT6ayy0x6A8GZ8lEP5Oy1
ThS/ES1fydQ3GNXTddFmjpLxJaIz44VL8l2IBmNS2WRqIxGu1QfvmKQMxv0KdMD8fR7DnlZ2RtVo
nIrIwddmbQS9S87W6qepF8Kdw7i+F8S8uCaHKVhdIL2wfiSvM6+cZxIVqNZwtqtCy8HpCvLWBAeg
0VmQawUhYV3FvlHqXyMDeE3OeGYryJwalvJiTAiGKOvLuG5oqDCViqxrouyxTikJKRpxA1Mxnn/7
jiyoDgMiuojLwDlio8XQdYrap/X/HVTxSegKyckUkdZbhDAwt5hrxCHSYCMM7iEU53dj8AylQ8K/
3MoaxfhktD8Wc3lHAP6p0u+tOjSYDOiRpCcDBTKjVUdNCAbvDA04lbzsxbRceFEc9wta51JcH6si
YoiUD+2urtJzXtWg/mRA+FraeqXCAEsKhg+wd8Vt6mnFWimEjqZ9htVd7sYYhSYV62rdA1Fnrcka
CsncJExzeYazkc6rvDmcfaqbtQs+DUe1UiOgepAi1eBZ5niGi0sjazS6SWoTOGx8JmXgrO4C/iub
4sx0fB/oIuxgAzQy+dEnDNLdocqlj6xDEznBvPdH7kZQl9RyqC4XtzSGxs8Fhp9qkR6VdP6VGYg4
PfTavUxvyVfT4rWIGHZaGGRZvACxRpM3kClwQJy9a8My8HWtozqSZX9KBG6+ZWmZExHAI4UD410B
v+k4xgDQw1U7IaFONWiUzsX4VBGs7ugaWyiFDZJKZn2msdSPhgpSu0ZfWVqXUabRqS8Th3ATU56g
pF6XDA+pOkr7asmJVUhlt4CpvI05D4U1tBnSFqAdhBLHDitq939fSnbxvSJBkEXivvyfb2WRG0zC
zyvSH1Z1ry7a87/+KvND/tffn627ZlFe//6FWLwlgbzJECtwsgCI3KkQnRuuI/14/lmS3WJPSYJn
Maw0gLWnWxGbzUM2kqcqFaHic7LJCdCWLRQoi3W1eAJspZJmMBaVtZUsLxWIrJ+S8MGCXfjxqC9l
g2XWCsgx4GYp5M+iM37S6xwK0i7uiAup5uChasdDGlnLhfcQ78UKQ1eioaSN+w2Sf+tBlKsKI2/o
zqFM9F7M9Jh4lhQBzI+msY7lomogbEuZ7/PzniQ29AXZdAAfKc2sI76rXaF1pZdU1VsapR2dhPEt
ySU7n4LhJOLw9UcT5iBhEXjkLeUUNirc8IxrqGASnKqx95jrF0jl4/SQ55NvxXwiObiVjZxrw6ku
4ebB2dxWJWc9mZIpTwovtpRDEwcplTV4uLxsPCEtnycZYUZCPNiC7ou1eeIK5v29K4H1pNXTDIfK
leTuojewi0ed6MOgbQ70pCDzLdhiumzQ9sKK5oqkVN0RpoeUGw8ovyxZEDqY4eUvrUWKdC27WyXG
99jwRi2ouLx7KH50SmuiwJKDmK9POgAX7LVT/Ag64jyMhrGJ6By6Eulae6b4u1pkuozTzUPjztFn
DJ0kx2sbijqSPjCIEUpoknJG0zMMpT33CxVU2HZnRZRBDC4WoPSJPLiWsRrdB61/RqWTcPCeCT2S
qx0NQByZorUdwZNzIoVPNv/MYDHvCCo2eAf3hIxMu6JF+xFHTJvrAtfbrNHLKwb8nLol915acLOj
1trUGUSSvo0YfVVp6IKtkDe9wPOfVtX3QpS8V0XmY1WNdCYqprj1zGg6WWVIQ6QlB3XSAD80+n4m
NwIL+PgrJyMpBNgbLGZ3xlL+Jor2oo3zF7E0yIpi9agZ2oHZm0NjiGYk9Jq1s3RHlgfguS9u3MTa
WZ1JKe2aDDt1tKhP+sUU4v7ax3BX5JCGpSglDnSngiycQIf7MRq7AkKUYOQwV5luQQtTNB6VwTgB
kx59zchomnEg3zZdbh7wH8MSbgVrP4Bc2dVQmfejxtvg9s93oQWOvhTLljOIJR/1Plj8KZWVUxJU
Jjkug3YuAybsSXRqazU4o4ciq0ZOxIshBYVL0mWxXZj2oHBBO9/hHH+U6EM6mqQNj3Rge2cUNOFR
wS4yCBRwZphPT53KaL0RuvhWq4TtCk0t3nqrnrFlGvkzkh1Yh0ZJAUxMMC7WbtpJAQcqlSfM1oug
eRk5xmAxTZsXUDrc4VpcvYSgAO1J7IuXrmaIVBGa9CKZOMYJcUlfxKbKbNqXyQvy+8wmESR6+XOC
SlIavgQz86WOIvV5KhARZIllPrMw0ZBvK+MZeVVp43ltLpi1XYzmMh1u5FFmgyLx75dJtMhn+Nui
O8WvfUaaUDUyWw8sgdFiLVyiRNN2sd6O5yBUh3PXxSNY6Uo59hFzzPX3u3okpMnKB+ZUhnZqpe6A
K28r9br50qXmczeiiyyWT+iIsQN9lJ4IdiU3N8O3ZOkw0UUN4+OwNRx9AvyoF8nklWPcuG0Pdt8c
uBDCVJKahUWeeeUMIrvBvDzoqluXzEYbUZpPMnUJjZFUcdMu/xDm5QgDpLwkegIspDqPo1L6WZ0a
l4VXLCT6sQiTvZXU2WOusRwzAc7pvVqsZ0OBLorXH6TYDdJRDtiImAiqFUoJFc/5KnLsIKc0NMAF
t4kjHV2AMZw0dWB6MgbmHtEOVpOmf+zC5NA15eLX7ci0RksvQKe2fTMm+2nVfAULi/wwME8mge0Y
lOZod8s+qA0d80VMZUc5xSbQvRdiuWwZsrVuPjffZpDQcMPGuq7aIenjYH36hvAGUCxVozEbXc+1
TElsSK0aizuLCM76Y92wNehRzdRP95cQIRZCsAqBgEyXJ1KwZZDqAzgB77aVDSJ3lQklSdP1U0Kx
yaEJFIky9wcJUMOmoAX8YJTJkcnXAZAogLvALL3KjDEMZs205fZbQ8YehGGqEbHidxximucGEIZi
huOowgaztSzStr2uc6afCgdDheTiguDkkDBYVJPnVpfqSzhPYIZoirFsEy1S1ngsFLSj8cuyDMtj
SBsBNx3alkIRg1MbjZGt4OnuySzYI4kDCEf0WBBlLCVhY6d9DYtyoifAm1wgBxIsZyySTKfuZIpS
em7JlZrHXj1mBLO7xJ6Ye3UgiLmPoxy6yYw/QljPZfIDU0GEqopyF5LqZ86a5wghM3cWHruKYfmk
Scpqzsgx5gzE1bNqbbNQo2lZ0qvF/HoUg5amQDIDn7bGB4QWk8FybMHP2rP3B+6sR4WNx+peTsxH
ZtHCa9IX4FcmdTyAllR82XgAwls6bcTApq/kfC9Eg8iq3x8n5GUYlcAYJmZZH6nMzuESDF7P/cZo
PYUCEpU3jnUSaiMCOyZr2neT2tC7H+CrqCC55673OJlke80QGnecUeKV4ZsgWsjeaRn7c19f5mnN
Y8Pns2UPfZVljkGRYq7Nn21jNGdLxq2stlniFbWZ+UQD1a4VrB5NPdz3Zs7mWTXXVuEEPFAQwFQf
6aEWhPAs08QsNhCPVDaAqYzhaBidB/C7geynP/wdHPkkN02uC35UL1sjA2WYaSgIBs1Hk6pfBb3B
6dxrmdvzfjx41CfNQI6bFYPupiLn6FqUUYYL4XnJ5erYLhwvBGUGUaGrtHXIG6DaoeU65ujGhyR5
UcIg26cLnF1R1g+W3oGP0LqtmiQXrZzpkmQhQcC12u/w+3IW6sJMOoRlLx2WgfkgDEUaoevv/X0Z
1u+CxUKWpjUzzeq81ZxcB0zW6C0JBgbpH+ScCTYeK08N6nynTLN4iNf/8fedXDDmL6yVMTx1oHRP
Jh6e69D5mmwv0JC4T/fxskElal6H1xG5+y106l3sSJfi1Xwfvqwj+alqhNfYE2j8AtNy1BeOC+q1
5kZQ3fGK1S34UDDCjde29i20hMJmbavAClS9yNpIb+HgVX6yFbeZX7j6F7/xUD7p/FVk9BLnjXKT
v8j4vM7Lm5EAI7IR2WkXUnMIHm6ejWPsLSdB9ITtS4OBDicoBf4D0UzWjRGh+Gns5HOi2MpT+qkb
nlo6C8gDf3Lq1Cm+q1tKo60+GdUDLGj9Gr6QUt3Wn0N1YkFYUSHsI4wyi4PUurBZFNnpcbrinDyh
jM6hQhY07BzL9OOKE0PmJdCPfKQw8mP9WYKk2ObZyTRugvDFW0ec5ynPaWcj7aHHNH7XO4QlHaPI
Dxir01lFptXY1b7y6/SWP1F1q7AKQGEgV2TtuOIh6XfFS/IivCMloJWE7cEt/V5zlRf1M5MPsrhR
wL1HP91Jebb2Cbfqts/RHm9Dhomb4QBALocBv0neh4982CjXyDEvvLnZVr8mf7yTRQ334Na/SB6x
FEhtT0QqVEC5ntjVkBD5nDglF7nIcFaNDfTrDBXGpngmlQk1iXBLgNng5hzcoXOC7rw8tKMDM6Zg
nsPAh3blBt7+mNigC5/GLfaX0mPYIyQu060D2DSuzbwvjvmL9KDditFW9WsvbzMUvid1D4Bu6IHe
edaTeDVu8uzI3DjCjiQVysvXfo83YKE3nNjCMT+YJxrHHCRvyS6b1jsg5MQxb8M7A7vBK36aU/0m
XCci0DzFz3eLqx6eEU665LXxZu6wXxHU0E3+ail5P0gSOYtn6Xui3b8BXY3N4QFIfPeOHeLOApwr
u7JypdgfVR8lRsemerZ2EeLr1jZ2c74RlV3ybIp2z0l22hs0mXlUnf5We8WZczhaghlY8j56IdLM
0h2uSMuIpXHao7xJ9uHT9Cz4yVnz453x3BQXLd4R8xyEzl26ypdgR22aAoi8d9A2fppDbrMMtjRL
6K16ITQolKBvEFxem0OAYvPee4TFP66cdnRsm24brdlxm+g8fWT75mRcKv9jiuz2qPiViyq3dvA8
39N3DCFPxhWNS/m6BhbDZHbV1CM0NCJJ4jf5hWCDeKKtN4gQz6Jy6bbSgabP+M5Spnwy51sF9SjA
fbrfGbK8s8IHg1JzWzxZn1pq4+98FmxGJpCLbt3BHJE7bKXP9l1cOW+25Qqneif2NipQy55s87Xe
mU8SxKgvoHxO4/cP+dPq6EGKS1bYNn3Kxq1wo1eUdFxS2kHiDdDLV/uafIDLqV3D166LsWnuFSjY
J86Jyy+wxS7b5kfxSbla1yjZ0QYLdgsN5DOfEId1MNbmpv0USNLzKTcKlzGRvo/25YP+OnrGe3Bs
DqFfbKvf1osCO/nEnD33G4tQdaYn/OObSt304iYot8zpDr3xmF3B5MXeIGyyZ/r2r6JiY/lUHW11
dTvtFrc1YmSkdeNvKJ5AzCQ9W+LG+EbHOZOdYp5HpDX40FmBbngWavYabhpYlTN0E6R5JJGBVCeZ
a8cnv6leog/BwGtkt1+cWCe3mwnp3DCMzTaEw22lCxEraEeIkDr0x7jhYnMzkZOwbk2r9mFjPlRX
jOZmCUmI2c5BGH0orgigkdfpbrsPnom+VKEyN48IIqflIjzJzB0fk2f03AKt4E2W+xhIpdO8xXin
bpmZdjar7ld4Nk8VyENHdLuj8DRdrOPyIDBEpWI4WcdQOwU/I7zBIxmHdICZiN7YEeFWFK/azbgY
b+ETW8KbsVO+hWO75flLONTTMMjxo9nRtnlp9oiBYpSitvhguZgZ7OhN/w0PyMRDhq8bmXhiG4Iv
EwlYitzAkAc3sc8g19q3IToF0oB4mB3Lcs2nhtyfXzF0hX3yDoAoeJR20kPdfyTH/A5njK4dwXNr
kLrNqQ2ZDFyckZfzkLGUzcG2Zj0UR1/dtbUT7vLZS36tjhSNjeloI1umShyQzaBXsJxQc3iyyBCG
ZvOW79pqy0gJTYXBfb4TToxgUVnPjoJYhgHIdrlGhS/Km8INIbnbkWsgzb4q80b2uhfrJIl+dcAE
qRmb2p+Oum/xmEgPwmvqdltKd/kS/4SnpHTMb3HY6aypF4AXaBd6x8h9dMIUQepXse0OzDhz3mL9
DN9uHm25sKfDGoDqlufizXqlRpeOtQCGG7ijI3zQ50eOG3xrZ+hS8iUl3jNY0LNsuk9LRKeHwPjU
BCwLjnDVn8Lhqk/75ZA5rd/aIQYgvz4RrvdZ3OXb/JozNPqk9RPtzQOUFtVt36KXanbbLx456F3d
QfkUHvl0PYlgHIcPzBgf+CCW2gb2Et/SaGtZ12Tc9NJOZoxGWqnAVeKZ3ih3Md7rpjvttPQIDn0r
+Qsijddu26HcNTcwUvXvAFbb5AAIFA8kBhun4bcDwkfvS6YX5BcvLYJBe3gW3hY+6cEl9JqgJBCN
zJvcYn6EWlkciJvl7L+pj9FW/VStaw80E2XLbAMU+gp2imBbpAA8JtpWIKHhmXBI/IsdTB88W3x4
BwyKs0uiSlhtxwetP+qRjxsD8O4v+bKET2kA307M5LUryHZFeJqpN2Jbe2muIzL5T6j1WPlxelyA
aSOpQVlroEwG0OjyYAL4881tDj6P7AkIDJe82kmFE4k2AyvkD/0h60Bob+ZiLz/y5w2SknAbDC4Z
EcOBZPJVW5mCLt8wR9IjTyk8KPGc2WP9SqWQlM+6euo6pzVvHCSF/kTBVv00j50FRXMbUIa+J/lO
urJAIX+S42eagsVj+xA/FHgq92Pthk/9Pa19yIw8MYxrNkTl7Egd8KovoL0Rm/6L9jAp+FQ8TsUo
A/RtWAKD2NOco5xDhRSfww/zXT6xSGQ/yXV4N+jdbYk3eS+P9S7a94fuTX2sMn9mIoym9AkyIBF1
hLTY0UKirlO5tbG13rvcN1EU5YeSVILigfwTLIARgJKHcHkqv6v3FWeDexPNg0lp/kOECHaP4hdv
V67+4C2bX/EuYsPKdGBIaOexMNrUjAQyPzQwVfa0SW+FH/eH9olpZ3AXgAmelt/yqD+Vr4lpB1vz
FlJ+7YsXPKi20tkT3rxTpTkVFwvriG7XPKxcJW62ay3ZDQoUO3umjuuKj5AkXFqjp4m+3p3XiTkU
8wDb1x7SCQYd85GJW1DdteEqXPInnDITaEUeM04dSEU/EXsuP2xsNcaIAzRVepTBQbyjW3lqOXXs
AUVozNrP5paMKD4+Aru1q3ZCR5+8zF5AjfrJjS9AadlTt2L4IQ/YLt7j2ml++iNEZB4ZtidUdQjy
XwB2k3W1pW5x8ivw5sbRvHKfeSB9TuaxwgtmUgXb4CIfqBzCd56Z7DCU+woLjOoTkVU96QtJ7N7q
t01RsLuASogORU0naXvtbACgPtBXp0+hgtVEyu8BBGHiWT0x/g3fJRYsKqrEwVhSHFLTz14CiTzc
7zfhvZrexfI6EKf3Stc5hGfoUUHFPhIFhNSUZySCTypBRI99RVgLZX0HV4zaR9xY31wMdtWUMp4D
zQ4o1Cm/Tc9mvBneiThu9gDC6LJ/z9pGu2FoYTopEThzaRj5efWdsF0A14+kBnFqj9tDROEnk2Hk
meRJP/OAlijHPZBy19BHZGuyfu6JuD2WH4O5CQ/ZLTxXHKEsaqUewc4PjYBH9ZP5DAdRClbTxSZj
HVEsQwBELL6PL8UjL1u6iO/gqm40M/ixuKM4I7zh9YEGSi0uHkqHiyscsnd6dxwUsp82OCAgWafs
t/Cb1Zj8IBRV3dm8Y9j9TH6bbcJIb1e56ldwNDFrBpz5qJE35cl6xMtIX686jvu8tcEiutF3njDD
4jy0JdWQ56jZJy57FPdLT/7Aul/3r7Q+utom/ZlDgxM+qI/CW+6JX+LsgTMEDSxcUtZDhJ985N0H
oRvqVwNcH0u40y025KNxFw0OiOav4NDew+aQIObdyUfBMfY5NrfIqeF+mDvg4m8W2ScTTygf9i8S
egHs+R4fiIFWwgkmT/Ota3PtnhFz3k0YIfgfEX7yrKII9eZjBEnZTX5Z/aTM0QH4fM40+MLNz1DZ
lAiUTeiz2eW7e3+NlGP2rb1ydz7GH4FPPHzgTLFjHYyzhL/wm9kCogtreYGIXbqGghR+o74LR3Fb
Y5R3LVgoDqu/fmB04kREEyD0cZNdu4+wwF+kp3WxWUVinOGMnXSp1kOsyYTBp58Xnudn6fW1lhjL
O7R9GNriOWdjrN8ztOz25KlnbhwuUnSVD9EP9lfzEQRo/Jvchi82AeFJ8oq34jbnPrmW+jXwp53x
xBrFQ2F8M3U7Ksd5DyrIeCNlDsjMQqCOPb11odNDByFzVKFKs6MdFXHwg3Kc4zra2+RH5YhBZaRC
6N1EJ+xV4iOrfLiZsFucEjwwt/JcfiBHt4iisxEGEGoXPIZPEc/TJrhnP9zDwysl9AyJyhav8QPL
kcySg+Vsw7irvbd37a29szxGj8RQbuJL7Y13zq7qqThKnnHYpVfRNV4bnrYaQWnpsXiyWGpv1NbP
w/u4ZRpzr54RqJHaio50P1BKe/MrB/YAbO2xQidZO60nMvJj2Pdi7bmbPptrTRRvaMODZMkYb+br
PB0sZzgHX+N0T1pPyH1N9EvSZdj17W5rnElr5+i3Onw4xI3YGDfi2/oATRC8DtUvgQjydlG9nAqg
J89jG/r8wdLXDvO5emAVRHNo7WdebOM3j9p+8vkExKPitgwEn/EYRxuiiWlJkPlX0hdio2S4dV7L
Z7yEnwVlWeROrvhN9EDauizgd4GFfBUubKqtcao+2lfsFDIHT+kqPMeaHWrdwKPUq76BCHq0MuDx
jGb2f9+Bph1woFaW0xJ74xgNjzTifQxN72scdslckxRopm4StG0Xanh6iP9+P0WEladdza1ipYdW
GgjoatjH8TwFoCoxTClL9ipkSusZncb71ltB3otawbehCZdXpXdWJ7hLYmovVMooRMf+kopJ7WeE
PjpRNWB1nnkYxvVLguzG7pls4PFeFGRw7VGVJsqlqfzfXyazOfVqpfupHmX7iTxgtVMpKLMmq/fW
j/VTttZwtICkA6cvS5qw6BPcvBI4qfx90Rey0oXQZ7hAExOBMcmOTUz5EJl3RJbNNqoozNE9YkGk
8aziPUXJQYt2JhpRS25CegnpWIxVaCIakLA+N+dRlb/lFLx4kazca/Ma8H73MQQ3tEy9U9acuch3
6m0Ld3cdzj9KFZwgzMuUsGGPeew10eWWR0XEf8yF6FV5i145J/NtYXucrkZLjMGC1YLODIOzoHpR
2/usol5dv4/NCUZh3H4LSXKzQKk3U/vYCUvKGqna5ZR9jHpFC3W+z5Wg+J0K/XTQPWk2LukcbitB
PiscPGH7PxaS+mSQO7cxZFICCA4lSkYhpCi4Bgx33LEzX6p+0bw0RA0UTMvzuMgPXA4KGLJe6RNV
36YATskYegfK85cpE65pBRGOvog8yObYFlO763FZsc5k2Y7INxataTuKc3RuBEwnmDFmP6h7fxDD
2F6hYDAzjJOZWdNhKCgySYX2FOhgjIEW1bcs+YvcaYVsPyPYxIgzoMEH+EfvS6/9qiM8XQF4Hyj/
zNMyyoU1yQsD+zmpI07Dkmn/r/+L+Pl35BqAPtW/gDYr4kdTTRPxkqHploo7kx/6D6CLPmVyMQhm
sx1V+BClBaZgYL+QiaFqc2Jd8tpv1GRfKXAlCaN+/p9//H/nu6w/3ZIU0dSZEKn/4OYYkzZ1Wmk0
cL/G32BSHbENaR0kdDGEVaBEOBDdLhGv9P/8cyWwQ//tbUuyYlimxnBLldcX9v+Qc8QWqKs8SQ2T
FnI+Gpxije7HxniZdbzwi4iaPm9O2PBOuoWek3EyJ9tS2anWuP8PL2V9j/+8ApJMwAZJdxav6B9X
QEo1cUYe2mwDESxCUgtgIYSfCA72VniIIP8xn1yBMNy+E9Oz4ZkAi4VwPK8cwvk/3A7Gv3ktMvwt
RTFVTbb++Vq0OJBkoYyZlYMGZnlgg1+xAtlcfUR40QLBVP/DlVD+3Q0oY/EwsJiIuqr/40qkTOyW
qhKIWC9o9xlj/mwoGjpJKq1+gbW5fvyG1L1XFYnneeG3OFHridIeOQAuk2yvEEOAxDghVpADDJh9
PiWNvxSkHrZbHFdN82KiAalmlKldzuWtiD1BWklbtyAtqXZjs7v+zxf1311TWVEMLLLmSr36x309
hypJB2nYbs2cjZA8Nig59fgfHp6/m/Sfd44i8+xoIvwtw5D//5t4wuk8d5bcbIdGu8GmuQ65cRgN
mt8dT0xFC9YYi+tSDeAYLL4Zzd2UaCf8H3AOx+yqR9xRWVtdxv+i7sx240bWbP0qjbpnNcngENHo
vS9SOWuW0pLtG0K2ZM7zzKc/H1W1G3Y6oTzdfW4OUCiUy7YySQZj+P+1vkUKhSQMGB+0tN5UMzNL
iq9JWV1PIwCNwik3eu3d6W3wI6/Sav3xzTJ/o2cxBwnTsU1dSQPE5zxEfnoZlW0BDjcFxwHF1tR3
c2gFIA5bWi1jyjOdqjDdAgveDdCe9LmsLNdZlTz5BkzXIIYw4gxvhL6/ybgCGAhzQfjQCqbev/NS
eL0ff92Tc4ewaNyxeLmm8/77P31dUSsnd0O+LiProjWg2mC4uphm7JSRdp9iWuqzp//rYF9Ggtql
jwCOmswikXpz7rucensEE7duoahHGHo0BHyEJYYmx2ob23RP3DIelzNtZAyoCZVmufFt3qemo8Xu
08bog/T145tx8vUVyjYtHc6bw0A8enb4Tf4agwOComVlmBSZuxCR6PhJgtlcmCJf1PObhy8rBggy
P5zOfIwkdaUZJzNgk8PGPrwRAMWTRux/0UTGW+PGFFz96yIpYPcknLIJcyXv/NAF3jc4EZfYKCmY
Rt1+piw1M4bq4wszTt9Z6bisxqYlf5uX0KAygPRqW+eXdkuJ3RG4AlGtrQdQM6S/xLvJULuEwnkE
+eXjTz+1LjLCZuKZDnBPHK0J1uBZrZWyJowzp0ejNNHP7POujzaG736K7IwCSd+cueZTs5alQ0yy
4PtAsjvCycXEhXdj0lfbaeBZIrj56sj868dXdu4zjq4MfLKJT5QBi8jvenKqjSXTM5PvyTHJy2AI
xXtBk/t4TKoIVovZ8FKUxlr0tABGZhE1MMDsPLsnT5vClxWu7LK9xi9zj6mJZjz64SS5SrzyMqy6
607HHypNg0y8hC6VS8UgGIOvYeGvm5lJSiTcCAts/ASHhMroDIzy3Yci9L7NwDHpodL4+MYZ86v8
62wvdN2WAjynrpDsH60pll20QgMWtPURpy8alvGFRSi5iQgKIjmvmVsnn3B303IAd+NrJV2Tgq1v
AUX+46+iTn0TSK5sVm3TcI8nndJxdTkWotyW2Q/Np9kemNSv3cagjzsSdtl4lwJgRSAuP/7c33cn
qCYlwjrXga0v3+/QTxOv8o1mquKkJNQlWLom72TNzb7Iiw4/GpPunD/58SfOI/7onnN90nYxztvC
Ot4dqzoMJ6IKcIdZEHojlNlsZT8XVfT0P/gcy9QNHjCzuTVf+U9XRu4B5rLKzbeS2s3kkbsEiRtM
9Zm9phSnruenzznabGkiccje5HNAUjSaspZovjnlOwttQBZg5BZ9xYckzHcE3g3M28UXK9q5ZXTg
8qk1dG231tSsuRLpSqDHMkSgryN2QouJ1GjCN4l1sChBEboZbksLwE3rUzMi/xH7faGTpWAib4EU
jqIXuk+rJKIKz3/0YS2bpscxPxI7u6z99dSt8zRIiQunQ0cMVn6hfAsBfN6sgnz6js9c2/UcKPFM
9sgj6eUX7fdO6sgL4oBM5zLDtTPEL7275HhKq21mIatEfjFclBJgHwvMTX2zzHfIkIwDPsa99IMv
feroCFeh69iDdQ91+4cOE28Ze3SwXVtSw5wMd13Z9meCP6PpjkNzufGosOaKBnjnYLeJYsQDcgie
wmk6+OHtxyPFOLEwsaF0bSYDHWWYfbxbSpJJExzTcvKMAQKYQf/YJdm96M1HWalvVCO6hT7G99h5
nlUa3dUqsIA09Vj9r/LQ3o+Z9Yh5/bNtlCsjKD5NWvLVcMjKNEVDxntibqYxoLBTOnD8/aeqc4hX
DLz2AlPiZiA4qKrxV7vxPbY2ulRW8JR3tE41gKBCfUv6/tEm9Wpq2kcTMnTdAfyOMhoiqbqpymBl
YSNsLP5ClBDHMbTLoMfLGd2npnWFl+TebLpHLHN+9RqN2U4I43X0jY2ngfa2KHSIynxpM2NTDLQe
Q267R5qvFYYJpaYVJGnEFXgWLubvaVp9vKzd9jFwjNf3v9c5V3Ve36O+XdYdhAoTOV+TqD1U8q1N
W7Ct9Jc66rbewJxmWJ+Fme3wWeyTMLueAvPOt61bP4YNEVSftCm/xu0CcycIPgV9/KUiQfaqCWDy
eL720GT1tdW6r2SYU82X1XOOHfEu7oi6yeAbT23+wBmUMTWD7c+MkBMLhamgpVJ8slFlukeTiZdC
LTWrEXU0GLLcr8Z9A7n0wlHUIdPKXkPRfg0RsCPJqJCz6Dz2uB5ognqi3575LvNyfjSBCtO1wE0o
WB7q+IhClaXr+iLNt+BAkKfvY00LZ6MaYYjo5VrH6PYI7/ULrehfBrf5buT6Y12hrAkCaa3yrqCb
KDV/1zfDmUXM+P3UITih6Y5jGhIq5vHcXvljpwWtQ6IxlgHqXYVEKkvjBXG5f+kN1RcvnaATumay
rV04W4HW71pyVs4sajMc+fgWwbdlPZOSHEB2LL/O/c0YE6ExtuBl5SeIAOkG/1+qrd65IZg6FkM0
jJdZgjhRkPg70zSa2XNudQpZcQIPXXe+2+llgp2AsvxwB+9vus49DfkTxhLTii9MhXLWq5rl5Gh3
oku4lrAxIc7B1rJykiVaZ4FlIzmzeJ6aqTgfkf+q29Q2TPNoH1bHTZHEeKogtLY3jalovVcvMKgW
XVIdyj47JO2I9EdMwGLyl49H3u87aGteTQ0XJLSrbPtonxl3Be4mI8KOImk34VdaDuN4oFq3Dp3y
qjfTh0lDPPTxh54YU+zawV27LhsjoTtHV1zUed76XZts8xjJJ1rCIq5fJqcF+hHd2h466QyP3PCS
Ru49KurXjz/+fQv469tm6YLLNg3LcBz7eGPmh0mRWUlJ6p3dWPQWO0aHYyK9I9N3sm6jxLnvMAfQ
3rbpSWugLXqqE2VnLQZdPletOLTzbxP0fjvWePmLQVIxyV/G8UG012D89lGORd+tzj2t36cJvjiH
Djbtts3Xn6e0n/Y/pU3d2mlTvjim+0DgBp7ka4QJHwTlmdPBqYEhKPo53CZ2QvbRRwVIhT3ZqHgb
x3ANXBwevrtJ7fbaReeNZYwTZaOeP34wv2+YuTxbcZBU7jzZHG+7rAKwpiYJSWG+i1Xxko/GASTD
Ui+MT++3PPbSlWW6Z8bj79tXS+dILvR5s84HH70Edk0Ro/HceKu17X5MOoLs4tvQ0a8+vjzj1D21
dcpdgvwWbuvRFMa2awhDfvbWz+x7p+MMTyD3XHBjqcy/lJq4ii1zHen2WsIWsGpm2UrgtGrHXYgo
EEgVsRaC0CrNOzeyTkxC3ANDZ/8uTd3hRPjr0Bo0cyDMD9tvhQ9oCoNHYQ/MAd5VEzaXbffFIJBw
4UQwooxzQ82eV9rj93Ge+lwbSBgrzdFns4AQQBM08VbZwCUsjH5UQGAt6G7OvJ73uwam2wKDJrgG
SCQZGcxcAarilHzFOeKt77yJkKjw+h14Kw2MgJKXWhh4j4c0hljDSkDEPK89BTPDrJY44xCFFG22
9ursIbEwkQ8zQeYdOtbM+Zs+bhJ8YsnsaDu8swy0Uq7sHnjR+x8HiKdgJwF9wkROqRUcXN9/bWp7
/57KMuX6bIonZ1qK8gL2MUiO8Bt1PZRvA3A/Le+2gLjUhWmULwCe18V8DDgz4OaX9LcbK9VcmjGk
so4H3BTBcA0sJrqx1756EXq5wF454z6tUKOVAFE8u93nGSQSTFOvuHNWoqjvPv4SJ18uIgdoXygT
/v/RRJJaJZsHP0+2eDqRVHHZemwcpNucObSdqDcygpXDuZdJ3aHW9+sIxu0msqLMkm0vaDqhTZQt
yA7m6brs9myhDjAP0IODy2iETVqbeVV53VUvp3Nf5PedylyhN2gTSYqf3P1fv8gU6diIQbNujRru
Rcu/lkO1qf2XOB0/27OV8z3fprRvZiN8Kr/99284d8FiQbekrh9X5HgNnC4OmM3G2Hud73eFviyt
vDOTtfn7IZkiGDMjfQbK9+bxWzvUcWZMOTOGE9NiUHD+F0mRoM5y7+OR6BKHOSsSzTbsHLXoG0Y5
5HkiT8e1SZQRe2mU5hA5J8WWd27fhZZ6TmHmmB5hAwPywNpA4HR+Gj412xBDYRm0HU6UZaRTSRB+
XYyys91r5HprRfHCrbwgcv5q1M/O+ifvkylg3YG9kL91bhJukutQ/dqOw61mtCCR4+KlpWwKElKi
rEnCb23yzQL80mvgqnp2pE65DzMEMB8PDHd+A46nAx4UTV7LEISTHK1zqjUBPPllvMVkjEsH0L8E
/ACBkvCqOET7hUkqb+q7gN0EW4J7JeuNLr+40jqkaGvyt8HHuhKm3bZmuxSxQIKaJqNx4l+dIrGo
H+xrW3nXY2Me5EAxo2Aw6KJ4sZr4SYnmMS3yFzXoVwWgerLA8DJVXyppr0qf5ClslC+UqilBqsNk
lA8CWhPhVzN4+C3MabYHMhWr3HSu8Bg/dAIETOFWl0ErwFsQ+ENwpOe6AE+d5yzkmMuw11GcDjpY
S/MqYDgsyDCFtfP1/b9dJyWklrtclFRUgvxbpJ9bVa2Tz96lwsr8h7fveGtfefVcUkhZ2cpqnwFb
knG372lyLucXoup79EHBuLUNUsAHksK405EyDlGVvUR+9b0N6t2kWwctZJfZ9EzYZVU+wuK4m6yq
Z1uqLuIq+B59MxTIkTZAlOCMdzi8tjkssnjmTLmJgzJac147Bpcs7PqiE+ge57lYuPyWDgEfvFSB
W6fDSZD7D01NP8vVziwDpzYYhm5xjMTgreZj3K+zYuK2QxQCENlqjbEwhuzBH7w9qX+GX37Kq/FF
L9DqeMm9ysczZxzzxBJkMBnOm2aateJ4v28avNUW9u3t5Bmv4No+A/t/co1gVarsMSq+tobYiu34
5szGMhvhTvBZz92r3BMvsmsesxKgnizo+hVzpWpTDwgoTC9bU+/BUqWax6BKdh+/q6dmV2pahsN+
n/3Yb8fuDtrqUPl5vu0jFG1utitb6jtp/1jF2W4q4r3eu2sR4NBCpTlmfDl0JItebx+TBnWEG2Cd
CW4J9fweDdbnVOqvEyy4SH4y0vElrvUzZ6qTj9cwaEvSi+FMd7z6WpqKwkrW+RY73U3p9BWioSe/
KS51Pbz32WxlybAaI38zSvtsrtCJjTWfPVeeTcNWzNW/ji2mvL6prZKxRXjKBXnwDDDrirdmY+dL
W4secdbvg0l/LRL9lTr1GmLbJuu9G9tsH7HmL+JGImMGPi307PrjJ3nqsMuX4zgj2INxcjuadVPy
1wDO8ySnJv8Mbmw9TvbnyGa69AN3wfn0Ss+oLfm2feP4am8N/tOZb3DiXMWT0ZWQDgcsebwNLFwr
bNKM6lI5do/z8+kdtfVrIObNZ0t1j4RbP+WpczXE8oboXoXOI4/EZ5IKXxvXvyeI8nMGZF8jshZP
8Zm388RybAhUNUpYrEm/dec7+JZkQJYZSuiWc3X+ZtvlIakZQKFf3ss2O9cMPjVYBDFbpm2YJse9
o8HCyPBys56yLdWBdUVAXAXPZAF5dVk4wWMUjPzP4czrPD/jo5WXfr1uC0EH2jLVPEP9dHAvpn6o
dI/iFY7l5wkd44A33G2u/Tw7V/h2Tz3tnz/raLwpLYojy5oLZQo+Vh16GEwNSF2ccIzwpRxyAGwS
WaMlNoFe3kxF7mLCkZdyVLy0zhLL+mEm+qaWu/bp51XFuNNz6xlQfUonn3QScEvJtCnm2Nze1Xe1
VhywxAYg9EVDsRaKxKV7WbTV4Z18jEQzpf0Im694szJjS/zyNrI7sCvRtKsDY1dm7irLu9sxfPVN
d6XqDCWdu5d4sCm5mKQHNvm40Ut1WVTdjUqBvmjjpppq8p/LQwzAp9WwmmIATbrrtBt3osWlVrY/
oqg5dDXf0s9uhgyCSepNj3ZCp8RURBrlmLQvQheETUK2b/FN7oI5eDa3FMwXT/9MlM2XuHYIMWwX
2ijGC0Daalh2OiE5AiLNusSP9k64VFzK2kIliRvP2jtogtzIL9fpgFJaT18KpFlUFmtysJrLyR8T
WKgZ64hTkuSTMwLBC2wsQbynVH645w3GCUqrZRP5PcLNpodNByiqHyMCItr4oU3ZJAplAQZJ9IQf
MVP3kSXCSrBvgsENNpCFkIxTwV4QwvCZnM2BGAexyYgFklpxD0YPjw6jfpLZPajzpSjYj7n6sKsz
lkIbalyMX7gjO0jFbwp7kBvWB+nJORnzrQvze7/K7rW6QUvhoXmysLTn32tpPJsJvsUszp+iYQfL
cOE64G5pHDy7wJG8ApM3kGIVbAObnxV71zqhVi3gABHY60bbzUNicMp7NbqX0hkxkfIl53kASPoG
fetGxHAPveCqD9vPuesPy6wdNx9PlyffH8N1DSYHgWzl6MDqlHXZjA4Tkll7y8phRiYXcyxIvEAl
ZI3Oqp3UJZd4Zh48tUmh/sHpFTEFWqWjj7WDEYaKT+hyQ/vH0NVNFqfU87MzM9HJ5chmhyno2NJG
VEefYyEOAl6vsm0/qm3bt3iiIMGnuHWppuTI6RZFGNyryrwOicUpjfM7hVMzPouq63CPqcIeHxxV
kZZp0dt0FPBwJCWK0xb9e685V/zvG4QCHPrkwvOnByb/VUC09hIk4pVeAUiWFB/Jpb1qmuouNonU
ks6ll5p0sGxgyR5BND3kzEVqZLyCtbf1k+w195uHNvD3cMUv1dgBUyBtqrNJSm8zqvk+QSE+BuK0
b5dj7hxECwYuZrpsx7lHmGgXZgWtNBhnp5M+vohs2hLXjOjbvTAITE4DHSH/q1nHCHM6DPjkehFS
Hj6UxX0lczTsFqYBvZle5qeZQwbD/zXESxk5Txyl4pSM5mIEnxXdV/CWIPeyE/nqEQr7V8cuYN4Q
cPSWhh9SqOmia8kmlayCCJwCVag6dZulGXWklVdgHA0QwgnxxkR+kEKAQL1JijeMVIBJddjcQweW
H2FE71tEGjTWoRhIMB3R/LtF44N3UDi0DTgU9B7dztnXOibKpPIX7YDHtouepriAvpHOInE8n6HH
B8xYwY/fwVPrpSM4oiv0bgzV+R39ab0M9dpOs7jLoB/SYzI/pU5yOfb6JjaIq/lffdTxEa0r4A3n
IB+3gQtJMYMvnFFjB5N40Tfamcs6uUt2OFehS0GOxnHu1+vSS7PIS6viuuJtHZCm52erYMjX8749
MsYvBonpE052cMNnLvPUrocqDSUptlqcw452PU6FrCBLmF4G2r4Q0NMUy0vT3LiBujQKni+//vjG
nv5Em0r+HGz6W7UBODXqFjiG2yqqMIBVB6gyL4Y3PudJ9dawhkB1Wn38ke9Tx/E+a9bHUutErewe
i3+muoDqT4LCNhqS4MIi5LBD44jZUhE0qleLqXEea9hMZMH1yaOUB4KwEcSM7BGqfm715XjMm3uN
harG7IrPNG3YkYbTRo1IG2wthzpB8oib2pcxojcKXR6muGnnFK5zMRHR7HtFc+FK3rceVxpZA9S2
Lzs4ukvelcswhC9F87YmlfixSjDGNTDhUiW2eWp+GlR5l2nZuPCoxCJoXgZNAE1YafHSJD+B2myP
63h2n5c10CQEgISE5RecPrMLOP5fIgl1wgaO9/FdPTlqGbOCVhCtaTSov47afvDISgtUuu3L4i0Z
CTimkuJNO/B1N6a1atplhN9xOlfIPDWA4AFRyKSga/12Mqg7bQwK00m3EKrfoonHp6b6ZUyal3TW
YAxVcQ/35/DxxZ5a/ek8oXjX53+9765/mnl0VcUIkiEfxiwhObiaC4VOa176q9zeR9K4TfLyMO9P
Pv7cUzPeT597fH6OJivpcltPMTYPG0lUPZyh+qY3jecq7/7Kdv4+/If/lt/99T78W9amd3mYNfU/
/lAnKtSkEDuIxDiWMisclcqbXhLoQSjTVmTRwzB0/TJEtu5TjTWrpCHGpfhhE+ZG92najHqAl13C
zKBuaPCgPa92F3a9Ff5rkkM/cpzhNvLFPazKIfUAnIoEkZ9mvPoOXqzaApbn2V8iNJIr00SWNxC7
V8MYDCLAOfb0qWlBmkzxI3Mj7F7IU+sg27GnxRaN26TGrU1y2/O7ucSRkU7sE7Y7dRPnuJFKjfOG
Af56wcmLgnHOXl/LDsRs1FhCqDt7xsbvbDLumpo0PYIhkVKtMrv/0k1WTwgcxx6jsTfIvW48x4fk
3AO/JNOEJbiBMRFf+CYM4VgM91YS7Od9c1mJZ8mOeKgZG0QqrPxgeLb8iRis5hDl7Q1xD8XKjbXL
IbZXPfjZUAt+aFM1ruyg2ZMx29zYVUBaFOZXEnrPLDGnXho1B1DTeOBtPRZ1JklRo7ssqKsXnK5y
8dyBo2h069ku7Esavs8NEWVnZnrz1OBVaDJwQ7i0io/HE+dLn9xCJggncW9MgPfIbj1zadQXJSTc
cE6HMuYWXB2qreNFRBqm3s0QRtHWj9LHqqWtWZi0fVNSO8zoR+YVn9HbE27VTTNaIr6ExQsvoQWo
DjZrlXRYgA0bGsTH7+AJp4CFxwKdh8l0Q63y6L3wtTFBU5nAPPLSNfopHO46Fe+hMm6slKsif4tw
dkx92gh/PdYCwvaUQpg95lTIfYyImmo2Xcss3GSPpOqh38LqtCG1ACcu/HYiPZKnTqw9RwCPLyBe
NhoBFIk+R0Pr5L6GXbD9+KLe60tHayK7fduYN1OS8s88Yn6a0ZQzyrQxRbIdiLgvKaqDUpOHJne6
i8oc1obyimWegg5PTeMQwFfgDJ9h7/XJBmmyeBPGHAOgVspAnpmHTgkxEG3TOpp3Ce5vhVl/sKfC
65hsCxlctWHyoiXlfZBjjLYtjMgNGScVHO/aHg7AH2+Dobm2aX0tOo+TZ1O7T/06DbK3JuZBQalH
5pa+jaQVuD0/os3kJaE1qH0s7ceZe6qfmEHRRiAVQOBGY+e4q6lHnu9QNkrRZ1cEKcX4/dqRacPT
9yQ/oxHh7g5THu76YK960AN5FE/XSofd0Aev+liatzTQ6G4nEIOEN+dztiWqN2N88SdelzH5Rj5k
tuqz5hY6KtwTkhVVQY0jc3hb7LDTlhFcVXI7edlGqOO2DB+YrABUZrm7TWJlkbabcZaSYp+bJOSI
gLrw3PmCmxLsAagB6UsoUHTdzDX13vApPjzXpQjQGiptpZcFylNNPEg7fM6QIS1EaxmLvmCvJDV5
Favvbs8U7ETtq2/rS89mN5N1W4Rsy9L5CrH0zff8/eDDfvIje+mL/H5eTzr3EzGYX+dNYZOI57qq
Dkbbvpr0+jp+3YWmQfefHyz05hCw5+/7bqeKhgZ5cAm1vlv6Yf/j2tPFjWI18K0o3lAtxJJelUSm
KPeeOGSOjxABmWI7mF9Fs52SmTs66l+zfPx+ZiycGgoI0oSOaIVD7XFXbaSZkNSNSLdDlCdgIcUC
vO9D6tfDhvMc9ydU952lEeI5z1/4bOLUOKMsObFpwSAo0Znb84p+XOAl7ros03mDpnIeX58UT44L
YrhTJfcGOelWjeVqwke6CGEtn3uLT8z+lEro6VDGZYd4XH3P6LG3fRpm27glRLLIoq2VwzBzAd0v
RYm9KseMdCXtR5t3YJ16AfDQeusVObnPQSM3ZhbdeG1p7sQ4RwB2CgghuVy6vevawbuGlrkkMOkQ
SoJD2Vts2NWwJ6yqv1axf/9lW1T/8z/59fe8IHjVD5qjX/7zkKf885/z3/mvP/Pr3/jnNclteZ3/
aD78U5u3/OYlfauP/9AvP5lP//vbLV+al19+scrQ1Yz37Vs1PrzVbdK8fwu2d/Of/L/9zX97e/8p
h7F4+8cfL688AmjE2J6/N3/8/VuzuXVWwbGj//efP+Hv354v4R9/XIdZ9lbnDQWtv37gT3/r7aVu
/vGHJtWflkQmikdUCXrrOmOkf3v/LeX+SbcPWY+kl0V5y+Gzsrxqgn/8Yak/qWUKbAPzcdi0XZam
Om/ff0v8Ods87XfPq43f0/7jX9/v7w3uX4/u9IaXj2GR+2kRxAniMjZdTqJ8P5RzRyu7oLJLsSPT
LzNdywOI9oXbVQCPrQ6T8VhL9vhO0Yg3bwimaFlIN0FfROE3cA9lhM7oB03e3n7VAyfXPlmeU8qn
vqia+oc/Wkn+Mrmi0147+ulz0DUi+UlMaBwwe5GyUkoJeBWMkasRmVkQEPRY2S7oId2u66cQY3G8
iuoiaCEANnTnA78yEBdJAia+20E7x8E7pm9eFkGX3MY4EWBC9GRirbtca/Cy6+3A6qlUmV+WWRga
RCMEY3Hrt6UnNk5CqXFjtp03LrgSP1zqbZJ91aXEGEZ3J3aowdkOvgEHZd6izHwr1DcJTdo3cxyg
gNS1Bkp7CPyUREK4mETd4LrCDx+2tXM1Jm3cBbdtZpnEE/XIxOuaT4tGvd4Fvk0lHMGsHRovbkCO
0q4kXhUHap3ooLb6OI5YH9O+2niB9WAR3bsgjaOEuZJjZb0QI8vWusq9+JtZ98wtmqWS4JrcijSE
YON6WDpptwBPS6cAexwNeOV9ydK6DtewYNmq1eSzwx8KjXFehAUkNboH+sJy3FHdtVPg9p9EL0vx
yB9UxasTDMEnX/XJd30aJiBbMQBpEgGrgk2Rbdn8KFs0X50gbinJKfqHqWrAS6FYOWSGHcwRIpm/
KiOXaOQWzDDhBf1g7lH1WfeZkwAcg4kNRKMw8ox409JzP7VEcfXrrCua4R6BRmIgoI6iCJvHqBv7
quJSqb2JOG7ZTpsWEBhqGMXdNNQk0obOaBK7VdaFsxyF2ZYLr45ymOltMMHpDLUuu1NJqckfttuL
GnLahPhkMTQxDMo0Vyme4bByfWQ5oR9ql6nviHGZsmGDIU23W8JAcjq3wYEy5zN1SNgl+TZ9abN1
SDR75REo7t/4RTua2yisU3PNbq/Wb4qiMx4ji1ipTR/bfXlNng82RW3wB/eJHBplbnFfSSJsmFEE
cAjfaeeAXx0MAa6KNoYr7fTtsDLHMlo5ZheCifW1z4WVjo8dO8kHo6oBzXkwMmpiEu50SMhXvAEk
MDS2fWsUOvWsoUnC14SwYQKJ6n7TZ2YAyrUPv5Wd42+QPNqXqS6LbV4jfFFYLTdmgf3F1bjNk3QQ
H056Vq2CpBGXVmWU13QidOjbmbjV4klbqlAbDknlmBs6avll6pbu1YCheaO8PgVY4Drgp610V9l+
/+iUPu2Exh7hlRscfFph7nTPt5/YDGLOYONt39STeLPSfnxp66S6sbTOosJB9E7fAVvKiFK8L7IO
YL1ZA3kk2vNe5n77rUsM0sr0UDwG0CpCoAhuAFlh4A/O4QT10Buf06wOt6KM4p0z8qrMwQhrQfTH
NpZgchepzLxtTW7DVlMcVCvN8a9IvQglAAgDqxMz5G01RdnXbLA4RLTKv3Ocyt2wyfJWlPqbdUgG
xGpCs7CtK7PeWm2R3SvB7BK6TXUtGIqbjjC3NaG/9l1nedqLGY4DPyovnrqwaO6wwbbrKtPGdcLO
4XaK/GTnRDqQ44CUN8ju1p2OKxJKSWClN7HUIK9Fkf4j1aOMI2Ra3xiDhKDr0Ih1KNSn5s6qJ+1Z
L6b6uuncpL7oxxFiih7ExV0gEnJkOo5540jmhylShENCEdveFaC7cxP1p9aJGkEAKD8z4jVvjWZ4
mJyyJQZLgP7GjQD3aiwIQ/VNSfRJrzZxik9M1raGxbmctVLtDE2yp+x7a5gRI0RnusUf/tjllXNT
DXZ9k5dBvvJ4PlszJE7DS+NhZxaNtrbiCHBbIMS+DI1hGye9TVqZOcCgBc/nFGMGYo1zh5fCwso8
2/1e9WSKxVMZXnFqHddpRdoonaBi08ucvm44g6Zdp7qRVWNi2CyCT16djNdBK4HmmUSElVCiN03E
5k2R4r5nn9XgmeQdA0hAMhqv0qYNLPc6SUf5JOs22gwysi+bYCivm7jTN+bUD/deqleEjGkuUzKa
YhKu83yj0IGQpmA49J0mE2i1NAkrxYGZm1Ox1lOKQRlCibXmG2hdMC0uDdLGbty58UbLtt0H1AwW
QWL364Z5czX4rljqeWdsJ6fzrltyWNajIHSFBUFuBt5owlsnb1MWBTJXS4+vm7EyX0lEq27sqCYK
xZ0ReTIHVKcHJKHTNF9qKbEuUvbDTotDaxWRBXTRRjC2hdvyxMex22FvIaYtRTiMbYaAP50GeNpG
6tl1U+dTXEnzVvPclp0tevle0aNJm8baexpSYV5vJtGGpIykYbUo6PmtS8TiPwJL9y+NcKZjkW/6
ICUnO91ujVXU19bS6AyAmCmlkHiSNNNHYgXSVEX7diKJOOra/lZqCSy3Nu1uiOIkisyLyFx2aY9h
UfY3EdvmVRYi4k/1ibQxjW4SQVbhsA19AVxvpvd3dVFfFyoJl6khsJvhFVsOyhPIASaGQ9tBweMU
NYHfdpJ5wdUB/dENT50uX6HIJZI56r2VMxnDhdsk4IgUoZmDwZuRWhksz5Qj2gBcmzp4VRFvQ93b
ycBXF5HeboI+nReQPr8cWe/odJHNPBQGozSl8ZVgubqIo4nTQW83xGV1OmtopSdX4di2Dxpetgs7
RdExkXS8a8awgTKGzgEACGjIimmmFkrbuqq2V8gTB2R/TruZ4vmoYY1YT/KqIFlX76xNlg8CTNzQ
wr/AGhzcd05S7BIpA0LdZQ0at8UJJLCZ31gJ4TnrGLmHS/277811Taapdz2EFkEfeugn7TqgB2Rv
B2PopysKslNyMZST0xwGa8Kyxf4St5FVFf01i3qSXwgjYBPnWCNMs7QkkWAdIUagQ5pV3Ug2C6l+
eKn1q5Yz4Dfi4nBs/m1a/n99Cvr/6nyDVebj8w07Qv4pivDXE8773/vXCUf+iXwRHRciM8MBP8MZ
/F8nHONPkDy2MGbh4d9HG2H/ifFUuK4zG3UUldj/OtoI/U9Kca6BLRwBsoMd9r9ztDFR8v96trGw
bWFb4Zs5YhZ9HCsHQmK8oYDV8Y4OQrhVffO1tcBtp6RNWRkiS8l7pLRu2tB1lrxlpMgPY3xhN4G+
rXDcLagtwcEc7+JKNJdKTbcKjNiOaM4XCF2UwI32jco+UzXdpn2couLu/f5Hl5vZFd5nRIZRTi4Z
Z3tyF2E1RsRGjv+Hu/NabhzItuwXoQPevJIAPSWVXEl6QZRNJLxPAF8/C6y+U9V1+07HRMzTvChI
iQYCwTTn7L0XCOh2iBJtvLPSNxBYu8w0CZufOj/UWy8HdEafu7d+tkiJdpMjzrYqCJ19GASBVHrd
fRSNWGPYGm83U5APF8Jwh28iAaDY+/aTW2K4aKWdhfT3wNAvyGB0+FgFaf3TULME01syPH2pHVyj
Cu7TbCQJXitLADaQZbU4v8tWhAgzMOnRy9jt5SRZ70GkOCGE+Ka1BsKPoree+96SaDLid2y38g66
bXLnxWyjeoMJzZvi+cJyX0Ut5JENi/WjXVhkJpRdDR4n1TRQxhSyA0+Qvz11NDSkx8E1XRI5VkKk
KJU/SUvrambFdQ56MhyzEfAnEKAqq/dFLNVDnixPaEYAA5Km8eTrX6exOo5Qjn60YMOWLn5X9qDT
RYTOoRnxsJ9TwDsNZThs+aiDaNfICXZ05pqvZezbIYLYZ6Mu533QtbxQheVUm71tFY/kojoj3S41
PSwrwrsmvmFfTRm8SRAFDiboC+MRBS5eGMOpFUl4thaG2duj5z65cyrUMXCiijg/+7HdoK5feWm8
YFo0Di7MIAtVTP9kDgBxW7UWHCDsnmAOtXvf4p/ULQMPlpucPV+Inerltxt0qV/JS3qi/vmD5nn2
x93bX2+Puz3k3929/SG2U2AHa3FpfSUN8SVMYGaKNh1IYf3rPW6vV9/+cru5FHawa4T7+Ndh/EJD
LcPnxqKv9fsofh+Kw1UNhLVhxbK+7/94eLfn3v5qZ5YR+TqJgrdn/P7D7a5IBUXb280/ju/XI7Xl
1XHzciPgcG/+eOAfN28PvL0NDXM2UcTyTGZBI9mv4IOsPzpiR1aoPD0wxXyjRDZu7BFu6Thn/ckJ
HHYPYnouC2hkY/bHD222swteYH6nAUsSud2Gwfq7SaG2tOK916j323Nuvx38Zd5YvrlEo0BEprrP
zOpV1JgmWf9W2nSHebwkGjuvqUIpEXApGbh+L9T/tcvtlpUU7DtimsO9OfXn3JtOKlDLsU1NFfWN
vkGpRfS4cXBZQF3YcloXbf0RONK82NtSsD4OKcB9prNl7W9/N8leOXjdeInRGZ5LDd4HCm2xG2tl
X4Rw7cvtVp+XpObj+QxGCKXs7WONC2sxU+ciSm3cxjrn8PfvvAQEzKC3J9owzoX+2Lc2SLCIZdZB
KuWCMESelCggvkaSVTt7Pe/LlMB6T2u/xfS/KYMU9nSLnrNzlu1CThIYGh51+6G7ufHrluUnKeC9
7A3PMTyJlJxAWCd7qwgIRwsIp1684YBKxDl3bIC7WW8ORUKkrSHoS9nltywmpZ2tYrErdaO+Fl72
Wta9u28bVew6JPObGbFCpA86Es6lmi4IvSbALYm/Dwr6YJDXLtX6Y0pN+npGG0TO+gizfWAfa6Er
VQXgseQueZDKdkMtxhCg0/w+Yng/IoNLLmQaJJdxSq0ThLStPjlGBEo99DuLmDuPFxwly1GAedXV
Kj9IHMovLPV1RdRpS1rSTpXactEgQ8IEapdLlxakENWrBJxf3X5PZlGzwRSQ7m53Yfrov/7wtbFP
2HgqKltHpfkJOAcKUlbDR1AGis5eVpv3pU0OfN0DX9NBxBg07bYjiv1LDGP0Iii0H0bWbE7/NNqE
BjBuXOZpMeBeAFwF1VOHTgBbq6wVF78mnH1tOa+3C6u1tGlHBCYpFH6cXxu7Kq5LNxI2bs8tewXu
2loHy96m0IiVqrj2QVuFyiNQlxrH1u1wJMhUfCKv76GlrBxVHrTfKhvHDbIGamrgnY5DNpMcq0HU
AEBk3HsIACvLyj9LDfecFaf3ppsYxEP65WlyUuLmEierTtO8lCc2V+VpjsGDiVaNu0XV7AN6i7D0
dH2M6vrqdLv165e/79+eiMMm+ecj/3r47a7Jx7MLrOH+9tae2cNUkZKokPWlfz/hj5f+dbMs8pcu
NpNd9ftIbu93e/ulKDi8VsWoElzZbP84iD8e35adsTXp2G6FbvT5Rmuo4t5++Bpf2t93MzMlA+Vf
f3f76zDayd62k5z9p6kZ5raNdXeHbfrOGpqI1vIUVXHKF879SpX1ax+LBnFw89VdvA9jIkuJHLA+
JBUs36fLG4Em0cR5hdbi8gWyIWqyEDTDKbX3GDBw9cVk0wO34xkmwbm9nUfTIutdl+fzsaiNz1Ry
ji71EtktBHIZZBQmBlBzr34kq+SQELnf42vfxCuqV2jJvYYEdCC2I3MsGdYVDj56xRtNuCpyRUFo
kY+6ojeW9FjkzoUMxP6QY2X04io0DOhvsG0WiqnHXKPGTBIp3WNevnIJVfOaOnKE+aZKIArsPr1d
4UVFW+hXz2yCbdN3z4YNdSP+nNDygdfr9ge3ohSpMNZS0fDvUixrWZbAbii0D5CaaDelAytg8slu
zkxaxEYRVh1JFP4oh8tQMNUyEGJvQk2HJBIwNmCIlvhY2G3BseInUUyUaZ0qPmZ9si5RKKjGzXRM
oHZuTUmmu9mwg7bEig7xrWPiIEhHeD9FRtORkrw0RAB08H6aYGpWDORnrH4EXefOtM0s75PG59DK
juR+j4jOIiP0OHUIwVJA3ImZzr/UYHaz2dnDue6QmHyXTpXsCv3JNYCuE414nTWLkkpBKLBAiuzG
wBjkTHbjHJCADIHyWBPzBMldC7bamD1jtqNQv6T1rl/cD7aH4pzobQdzuulYi7kPszMUlzJrP8pX
DzhhuNBMUxpInkIf3jo3zsJg8r4i6W8jc6rDjFbSvnap4gT0MpBAqdBUGouKSew9Hbvnmt5H2Yhs
oqvnq4eaUnYUD0F+NGaAWQqHJdVmIIqk//r952WJfyRDcPAq+B4eO3pdDu4xIBCYM2Zd21JMGwhd
y5hfEUXc9zLQQ4XnjcOcKFeQWw6NjGR0vX1JYMkE1MX76qdHYRauyKCfZzqfqvxSlbEMO51YF2fc
JjOdxwBAIYXl5FpSTaS8yezmToRakocdyBGFYBucLTkebdPFk2lYHxNhVp9c6uVtkrVXqbiWfDem
fmBUG6fnAvVr/R5N8FMxnLyRhgvxNSyfF4fY7xihimuvY3LwEiTaEDXYvbdpGkMAsPI9SSRIlXgg
CVeoMNNCI9m/hOgipkumPPABbrBPANRAntwZpngxGu/VTlu+UrEgwFK3DoMyDwSySKDjlD1K74po
vAkDkAirSLAyqntv5hgdXJolVititEi0FulwGMitARU5WDGrbDzswEQPYxqj53P6F9eSXyYXHsOU
Z0BrXdPa58NdY9mEXvUMK46EfFD68DpdNyeme3a8SNeCl6mzXtMMttJY52ihWjrONRHD5JQHC7wP
VmF7p7SsbVywB6QHYJ/T7N41sL80ZNdAIi+XbU1Yy2QT+t1Kku4D8RYPuX5U3fSm6JZEvurvEun5
l2Gq36G83zv4kqM+7xMckL15cKdA+zKhgtyVZO3HSwprfea4obtbW6cpZFQEiqo7GVyOyF4dgqIj
M0FgZtYJ4m60pLthnqPZSrV9gPJuhyeyRjchYC7H3XVd4lA23LpODpLNA+qERxYQnJuQGiSo6BCb
Fw61dl2cUBL+3GbauDP6Sgt7JR5jFGfnahiByXtcj5rrbynl6KFrkKZTCv+BTJdNOXkADr/4gtAX
l2YrMUts5VJTspACP2LoLOVLExJa3AZHX/9pxl58QEragpwSZGVnxBSUQ3pvjP3qLeHUmvjbOsDJ
swfAD0cQQw8sREvWaDUuaf/Vt6DZ2ZML9U1OH+xY6QSNoH7KZeWdJ5WxLu1iRGRrXkFccQVb47UF
ImzSLgg12+VVkYZfjQH9XeCOxz5YdGh06jFZvPeSpFVCnn1/U6wjXjeK6tQ36ZtRtqi34vzks35a
cCKz/gYArtl9wcCew0mlfO60Pq1Nzf4uhpO/xPFTx0nfiIcC4us5noW/ITf2Z0IJY2P2cjhY8J9U
4p4YqbDTBu9W28LMTNima/aHqbXpCWYcG2Ri8fPmvS2ZlOy+/1lLQVgXJ3rDuArpbN2OJqa6JiAf
GXLkc+v17CyK4sEiT3Ij9eJbvOoLsfpujJb858Yp0oOCNVz5PmIH55MIENlkQOnJhtzPRGVXgQHo
ciYjv+igGSNjvOMquFh+ca9L/5Hq5xXNjVDDVQ+nvFkJKSD02p4YI4YT3X4XZv4Kk5kSN0KSAJRB
mkNwQbqzL11FQ6V8rIESNw4p+STRku0G1Ulk/i41DHurvDiN5tL9sAvwJaSPHVKjg7yVfDNTRFWD
rXpYf/Icew1YzC6Q4Yi/OLO2anAfum5cxT8EkKREk0MmrncPtV/R3Gjcp9LXP2UlXz8tSYAml933
vBQHJXNgIpPzzaU4/GhrP3zcDUMngsepcbAasRtyJ2dvNcahdsa3NmVh4c8PyhSs/AvxpRy4vLQM
zwVSOpbIcCb6emPW9o7Tjp7aBC+11PKHaux3t6duwiAybdM6zoDz8PA4PucVda1cmHyImncIfC2m
iZOVoTsy7NZO9YW0BXxfLvjgKk3ePeng5sAgZyHVOplW+Qy/rE3FS10s3xNMtlFmz8NucP23xa2N
QwVjJDYXXDJ8rsj9toJtA2ya6aMvCV0rfAD3Hfy4ZHqUTQ8avvzmlkvYpnu/qXlVCCV6+dE36Lmd
XmNMhMEi0/Zu9FNixJNxAR6FO6Sx5+VujJEA61n1UVKjKfXscVblh+bUKQj4OpyJBt3T0HCoxIkX
WnjQxdYll5nh7LNbJmgjZXear3vfxQkauJv+yWsEzA0ygRWkmYBuDZ1hdAYOVAbXbXZYz3ZBFjN+
4JoPqkxGxDR8rkr66KPLFmhCtZ73dXA/+yRK5o51HgmZkPT4AIQFMWkGAcho0NJh18a0naf7Wf10
UGqTBKuVuCkye+cvtHOxHnweCDyk8m0/lYP+OqNM2/sJW/h0uBp5ZZ2FdXIsXR0/MpAEm8AllFe2
NpHW/tmcVHmGxlpsZrt5Czwm1cLxfmjo9IXJsAnMO9jUiaSR3kF6SAqg5Hl8VwW2up8LSh1aEG/d
ymb3mfjyaPtHu/b9gy+I4SOhcCGHWPWX9hPuVz2UMjXC3K8W1AL2ymbGA9OslJJ6cc+0B14ORLd8
1G4kltw6aip9kLaAUFkEExly65bdc/YVpY5NMaCKZp6ElMgXmka6uFcWHZ163HawxJ/kYP80Cx13
jhQOAxvJ3AzF4xaNW3dhXVdlxteERdMQT1lE7IGzSxsPVTab0t1G2tNyHYS1afj2E6TRUXfgX59T
0ioH7zMoZlbXZjFCCulYT1sXI8/CwnecU7W0ECgKJY+kJl91TbyUVQOcaPFhBKC2CD23eNec+akf
aSC7U6PTQWnfKYa7R7fbpj1tSpOcgkALHXORx94yX2E+nIkYDEKjtXyo8/c5CqTNjJrRTIZzkA5M
ippAx1HfjR2cR2i4LKydysbh0FxMGiZDGldYGwLIwgTnqApgoJOlXIfNw2gCGQnsAvuUyXQ19c+6
uLgGeVR0e4dtNy0ROlbOvqk5Wy8YdDpn+DntyeecINWlVPq5i7vI6NX6UbDDiR33zuuoBKo6vXcL
lCkLvWIChR8QO50dUoyNhMNhUXXlPIF5iu/NhJwmtycxDRlGiMvztQ7UY1bbrw2JmXxLgjEkpv0x
N5CfJvXsRDkwTEX/8iOnb4/pNB/DDFpGhWKF0sZ+ntSjTGMfakOCJ7LxzrQe3RDpapGeOn8/Z+ZO
t7ryOHim2mE0J16ldY6NMaZ3w1De5d0EV4TRoq5ndnNWbB06qvwJmGjzLRAN3ktVJFFtmasRlljz
JLNYSgs/CjTze+1qwLl7EiKB49zXLavkBQgueLN24uW8pD7TvgR9hoETn3rwOlK7/uwmfX2aLH/Z
ogjFtlJ+t/KnYY3WtoTw972fPUqzltHcen5UMDmEtfhR1IO6NGKg9TrQWq2nUMdLQzCFz+arzbHv
GSVImaksdlVJBCKSfQ0FJauitYTVH3zq5BG7HjDhrIltjMWbxg36aMAlDBACQi9DR9yM2XZMwCja
8MY8+5ql/gjxrKC9PqlnvHIPRBX423iGFJ8H2rMXiC50dZrkWXeskMMEC6iZqT+qtDgsyXz2K0wQ
qBYKplbzsuTY6rTOHrZz16L5VSYJJjYlUuEv3p5t5dHuxc9YH/ODhHzGSI4zuiQ9UPdYbthLcGqG
hbhXlzF4ZC6kvZpNW6K78TZWmAi6zjx1CZueAg3wuRjbI70G2hQ6+jHhwQ4DJN3M6TN5pJDpm/5x
8oCOihHHRje41OIMtFoc6+j5YDZipvfBO5FuVZJ7MLMILjF5QsLSDQvqjAmVSBC8FXnSLqJZ1UyB
ddogdYq3Y4DuZGC2bHK4Ob7h/PB0U55h2r/L9OAjI2Kys1P0Rs5Hn1eMH4SnGViDNtLzADfVqMYB
zvfKU4Da5zv8OxRhutTezih1dDsPtpwxtjYWlLdFHcbJfW7jUguNwSOqtNfNncPQj5jnXYiJpUrp
v4q4HTjHADjNAEW9RUbKRi8RWQ01Oe5d8qk2FhzdkCUnnTbx0nxYlKyN7hWraQM/qKuui9RmPqK3
bMbeLlrta0uRwtAni7p300TsSDzyq/0CtruGn5lvC5i+EhG31eD6zjKy/xfxiui6CIsEYBrfIbkx
LfWlqrtil+iYJJs7kfbi2iZl9SDzrNktrM2jsn0tiZBlPqGQ42Fa7+0GfonO/DGVxiYrUj9sFj3e
j6p4Bo5NgFXPstTUy88dlBU4BGa0ZMt3toKLY+oRFuFrPeefEj4xatwp8/yDpVhC9zo1CIjfmyFw
P9lN+jOb7PuxGEnTU17kubQ8jL5eQr6VyMoFfL8vHUlpe61xkWsjCAgXy2239iyfc3ZmR9KmHofF
PJXetJe+eSXMIN3T/6tZybNXla8UjYodzclXqqLVxrb7x379klKPDGf2i6R/2CfVCwl3YZN9XcZ2
vdRsXBxqpk1nxcFO5qCoBsCgKEzQZi0HgBFrco1HIEXPlUkQu7HXPbVTqf2qXOFwhXbsypLl54K2
Leo1VBaNr2+bb7EY9xaBv/6IlExM351lmPbJrJ1av3mLJzQzZVUH8BAD6ldx8LMYvAnnkfOxWLlx
YNokcz/v5i1dlnsuiz4qSAPe+MSLEX4kAAGvs6M/awiSgmATNF/zTlxav362Rl3u5IqhH2qDUnT2
SdftZ5VPXF4dpL8l9z43ZkYTEkkEJuXI0wV74OWrYWPAnRrCjNoAarPDVlG0K4tHL6PcdtPLnEBM
g5m0Vaq6r7lE+F4HHpFzIqF6nL+1llVHSW1YWybbbgOeBEhIDC+zKYPgUAy1vtGL+CQ80hFaj6W1
jmbB/o5I57nNh/scLdymyqYvpV/j4Jr9JnKtrZf23ZXyZKiJLj9oxdPYfQWwo86NZX0UPazfid6r
IaHjWXqnH93pO2vM9AkPTRE6w3he/OqIcoQqYB2wKVdAqNIocxw2bRJBjaAKhj157Nau6I8Fazd+
C+fOBPljNV1H5aV8MAMaz4mtzWHS4kEwGLFrf/TvAqsyDk7Kv5/r1nf8F+WOvPfvfUYLHH1vHALz
ock4xDSuWF4SbgC6e9IGkFAMaKHWw6FzwZW3S1Xs0BZedbBIR4QgtFCVD+BD7PkCbYxUDSdUMfKo
JeA6pS0RYkkujWZ+mfsuRvxp5Lu59Y+9bNKTPQLmK2x6UJXf7JOBI66cxdmMpSEvtnYlNpmuSlvc
22l3mUuKh62XVXuP0vEJBTGXo/W5ipUTTaVD/wGtlmT56uS0xwfN3vaaetCk4R34xlA16DMkoylz
pmqhWSl8mF0B+DA11IYosn5fGcFDn+vv8CjGrZFUO6wewcVyX3IJuyjv1u1R6gMs14eQ8Wlf6OUX
dlbXRT+ai+bfqya4m+Y6piyoffQ1tbCRSgEJPohqrby7am5CuEOQNtHsuASRJzpk1fJuLL/LGSiJ
o44IFXv+p2DrjYPJdGJ/w9RXhEn1ZOUPaph1iuQa69lY9FGteV5E1ky8bZy5BAWn2Zr26FsHNFDs
QxE2sQiEET6h1dH1B59q6b7UgpILSrGoz62rtN1nz2v3jt8P+3bOSXQZiU9uZK4fBqzxAWzfmHLn
OBALZNXGp9Kfz06K2KaevPEo8+lq+k0Z1lhSQ0dWW12vqUaPLNEnGVkSNkxmfqE3ZW68IxK1CYkd
pEYjg2HaKLJipf61TQLxyNj800tiiigBjf40NcddzkYpao2jRFr+IIvqUuEuy3pRXspBnLp4ZW0u
WXswrfGBzn9HFwfxNImcrBpiKPWgE+Lj2GR8F8vgqk/j56ThpC19xgnOBp+YkAmkaZ+8shKxyDhA
cKHr26TJ5XHpKKnOJEB6HXGX9vjmze5e00f1IDs7h0aA2nDWoQ4iFoOl2nrDvvKT5aQ0QRlhFAOG
1GGVT01fPK4EGhKHXk9Gro8OvYOdE8dpXhxLYUeeq5dh7RP1WlOehk6WJ6dQNB5/37/datc///7d
7Sm+IPqVuESec7t/u/XXYyRd7O3iSJhE6yuUCIMXsuZR2Wm++fTHy/x613/7kj45kRud4N7w14Nu
78NsSBP695v/eqaXlue+giZCw5c9ZRwfxswXLHjXf/H38f16nZLsQlKWg90fL9u2w5k9k9z//cq3
+78eePtPOt/5kigAJreXTig9cSr+97v8fqvbibvdTYoSpGsJy+F29/cZJeYVMK5lwOfQXuLRodgQ
UKuE6/eRk2QRJrpbhYhrWop3MN3GXGPnMjJjTqbJTjJj0jUNIyxGNsWsmT/dYXnSQ38yg2MKCN3V
4XYKMIOs2IaXnBEuRU1qG+IbW35STisQ40yxKkrdmWG+IGoioH1v9vBZBpIwZxTKblm+4HcjCgg9
i4O+eETEXOoITBCcgh250/W1ZTJ7IEM0r4RKcDHK+Tw26be1hdHO2rpWqK+1tZBltpJNG4ewarhx
aEnIJIJBsNNKDXA2cRf5QtSWhUKPNPseYDvziSqgNFkMqKmHQsByJFe9ErA8a2/LF7ZcgnuiuKi5
Eom3VM65gWiBjYq8QAuIrXT3A714iKoJYj/8dK6LhLqGtqP64uvScnorWlxkGEVCn0oqht1LX5pE
fGW0azwu2o2VT0cmtgNp6nsKaQCCXYJFqOUR1PqGTocMSHO6IM3ZWtRsNyQH51tHtntyslWUJNbO
6eZ3ZDnsHPodukRw7Fq6syeiQqRqaZnb9WuRu98rZRFY1Mzfcer1bBBtBm6rGjepYA40hr6IxuUt
EeZzlbO8rRnJsAPWEAY/DzpV0GkhO8FYtcFy22rSOajV+VAaKeSGlgZ6KhcorIG/b/Sa18vOcSyN
sJ2pDNhWma/MxxJXH9uNwTOMY6+IYFy04a1RJgRQO3tWMesKF2sjzZ73JYczUBYe7aj26xyKAdYr
k1pE2Lu/60s01dJVF681Q2k7Tw0lzmbCLW56dOVRf94xjEXBhHjB6TUN3TKplG4TnPQl/lR3K84Y
CGM0de4r9Nft5MPmLvGb7noospgXQ2yWCy7M6r5fglfcIycnI2lgkg/LTNfSToZ3fRpctK45kI7e
83Y3zRPBD90vI9q/+ND+tOebqBP/NCvRx3VNUk9AVREVghhlNdz94dhNYgSgcqA4Nc80XYpRC05e
RmdBGvlDrqPukHb87NSNFUH/g4rcJ/HOF1SFi6Eytpp1RIK/p4di4KsQw9kotOCTPc2bKfGK+4wL
ofK6J4aC/5jDt7qo/nBZ3Q7cJVmN1qpjudT9//XAF1m27kyN9kgjODtqLjE1JeW8zeTRORvSntJg
Ci1ekkzopIk8zVZQ/YeTd3Pe/nUM1D9cMmOQQvqs8v71GGQjU3ciiwzsST/f17l5zIw0ObLyM7YB
uZaHCi/oLmZ3oDUsGQb95N4vSVm//yEh/acF7c8P0frLcbaeC6Si9uoN1pH2/h24klXzbLeZJ45D
HePI8Vv7OPS053UGQdWlb+Miqn2Vu8+GL5qrnyHxlxRbxto+1uRtXMegby4s6EHs+uoqEMwwX+XM
6EaiIlswTKMINa7xSmGwnZPfK/TbWgeU26Mf3mr0pMs8rsB/GF9cfxwPUwUZPiDX8vZDrrf6fHn7
P//b/+baXS12JPfg6Nb/e5zfoJOk2I+JOLqGWWwV5KEoDbKZmE/Qgo65xYDcXkZgNPY8LgfHrI/F
VNLfz6HHN9OlLMR4KHRlHwynGI8x0YmbUWDraDGK73PwIgeSIJ6GuLJ2tyP/fy18/v/Q/un8J/tn
hymz/VsbvT7pv7TRwT/0AHcgFIt15PotjHb+4RE6QDr0ykj7L9On/g/XIAVTx41JtCmq6d/KaBfR
tA21hwfo/hqW/H+njDb/Go9wZHu4W3VM0UhHLdrC/zoWtIabNkMjkpPZD1vfFtSGyn6fYZM/5YnZ
n+Ysd/bE0IF/597tB8qnqNX19AAcqD6OxndH1tXp9sOv5m5hGua+zm5/S6TXXSYJHbYTCl597h6Q
kX30OgDOQJTtxaAhnFjFD5ekTcHQeNUblvUjBft57Q+0aBZ5enqhIhGKyQxHdzDu46IhqNEVDamg
Cbp/BWSSTV5E0FC28YflaZwNWuzLch4Gds9u5gZHIMSUQYkWRekSIi1uNh0JVCH1e3Rk5pTdZ1nk
Ku+0dmg+69OpbGaFpQ/SfcaTy/gr/kGX3OT4shAYyNZ853aU9tylQVND339r+nMZIiMn82uY1Ml0
YrqmcT2Sr47JqRfkFyXHsSULSZG6vPUbtTM1GVAVyLayi/tdHmA7HMW0N8z4fhIJPNGMGaHFBDLV
+g/LfA46A5MIQbYRftMM1hbtICZJjYhCWn2V3YgoX4ux9fhCORAReOy0kW/Ou6E61xaC71SkP93U
e8wQjx57NAxytLOotzz00+LBJ8SyNwCK6259EhnSVBtRjGEO494nys1fIMhSfZYRzIFVPnCz0tah
O6v4qmLWM4kp4oiWy4OneQZbb4y3QdahAqGFLo0VOphxxN7C+cji7Hkp02EjDTWe2LKciuoxNYbl
S2fupkb9mAIZH0mYZOvo9hix2jzEEUuToMqfHBVgP8ZmWJVYf5qe2kogEn3DoD1Fixf3rLzSGFNR
O24kWUEYkvITLOnZL5MD+esIFD37OSCp8xQTqGiP/nX1gWGl884eZr6zcKwfRG5QGUN3GSqDj1dz
tAc5cpjsHOjT7Ced/67NqeV65O+AOfAobWcjSibbKwEe0AhcRDkT0jPLKGuNTwu0LzqqZvLsa2R5
zmW3NRvQfk2uszTre+1eNzmZJCsdKUW8k0JOkwDH+DZfqw+GS87FjLaoG0OWREiXtbzaj82UnMqO
WkL+aU7ygCPQ5/uF/g0qCueFSgZHbzpESKtiW1m6CEcK9sCqtr1ltY9kTlh8aAR793zPfOR/R5r9
82ONmXDw7e95bBQfxGt3jXMe7OJkz/RUDLTMtrGwvfefxVK+G+VggKCX9iGRMfaG6lHUs9xVdncI
rFJHNg+aAwYAxd95z4Km2Dk0VvZ4CQNf8eklGihdfUQglVTUWmZzZ9ABGyVebBg0d1XBl6fBp9DP
nbZX1XZs98MiHqzJ3ZE+snPtgd0ttSGWxWujw0z0fY/ooPZM2gWrz7fWKVe7Gd1VFsJ1XlDasJet
aQVHJ0+yq2nIe5RcgOa2Ulrqrphf+k5b9k7dQqDwD2ahiSeLh19TP2XT5b97o3/Ea92EhkYAdmE/
TAUXMm6z8VybzledPp9cqnrvdnzGF1lD2ZDc3sDeDY5CvkiFxGAglHwniu5TbFD8d5etEKxZEJT0
W70cy21OXitZ1lQuCueBZcByP3bdG4Dxz6mdoam2qzlaugaMU+zvECKGtO6/ohegRu/mO4TPkSmW
ORK4uLA0618A3G5oBcSFxNvNRi6iMv8zyaE+YOqOszm+MxGSbBQtIUpIbAvaibS2egaPaOpIymPU
QiSrwwLqiEIZygYTIa2WHt31NvcUcjR5cBa2dHZOQPji3lsyrund1XWUDd1Xu6CNXgXBD9nYb0OT
tkezRLhP8+vemC25TaalCRNTr/eWatfieBqWDG3hLN1jQskbC+r8ZbZnCq71cohHrzvoRTVGqP+v
lrDOVGAsZiJU1ZIiWlOqfudnxclsUXiBs3pocZqAZks9vdqT4YjtfWZXVIv5jh1av7x6E5tWkugx
FCz+dzWjWDGZInCKXBLVPDSeaA5El3xvRvktLf30HI9UmyutHHfJ/NnrMz9qZx+JhT9xo4/p1S5f
WtnyfWkpU3QGkrWactKa4eRsgG2pQ6arn/NUVZGR2VfVBfNO9nqYp1OzHcsFatfUNkemlk+6/dRU
lfPdU6+uzN/g2WZPhGo5SOqYNW3UDdtcVz/6oBg/len4SLOWcNqAzUxpBeduYadsG/qHbC/sOK5o
Hk46iZsTO+l2KpBlxcbJcMUWwla9yWMRhOQ4/C/2zmxJTmRb00/ENnDm25iDyFlSKjNvMCklMc8z
T38+96yqUMtqt/W57xvMISKAANxZvtY/6Bu/5ir14/he2F+jIoo+6XEJC7xjVCnuFh/sm74uBqlN
/dnsHgezzfdOEhabxB9qmKeY1PjfDW8F+QRtJvKA4iywr/WqyO5EjLRXgopDT07x4BoSZRV1dL/G
2EdV86Yt8JvMXDjo+k3hQWe2vSVMN/exM3+hmPGSQLxHXIHp9ARMkOfjrcLlc4//3GvPZFHKQzrA
cN1p2+fpAcmzg2vOJZ3fQRbIQGzZiJE6WxAC2QI/ejFdeMe2o/0gKQqexda7fYvIwg7T5nELMqRB
8ZvM+BSFye3k53t7Gs/Qfs2HypiKc1RyW92GImAps+mpm+0ciE1O1o2BbUEMRRG03GS1zdyTYCNv
ZBG0o4DFu/bebuLAq9se6bgqDnSRMwkzMRiL/PoGBEOzSVCRQ++t3GagUQ9upT+TdXgxEwpbS1fu
dZOiI3K1DpUJ8z1exh017zutq6nFiOxY1ka+FUCFwQ+6Z3fQnpjmPEw8RvidXwC+0o2TTnv3MQKy
Ju2zr6f30F0jAPX9nQ69pV/7wE+SBYlZTzI51pespvNaAqhUFKVkhcvuhbeOfSiha+xmfKlJLMF6
aPUV7Qy8cgfTAMmpewjn4i7UQVUmxVoGGsTujY4Oa9nn00FHhekwOrKY3r2FaEJt28VNgtY2fiY9
cUYIcTXVmvRou9GhoaxBVdnTzzaM3z2GnQAlpb6qtDd4MPQVZLqdf5mp8Mr8g7F1hR7eURlZ970P
Odh11+wG4jjwDmKFbfyiGeYLZ7lskatjrDa06Lmzofi7/tGCQn0cRoLIFqP32tXjfVbYaUD3kqns
Cb3Laj3r0Fy2gHHAcxeU4CfPvLGgpSFEmfAWrCON8n9GRDqJ7LGqBVkTMl664x+QOTpgAxoRhzoA
1qjRd4Z96kbTYG5n3KV+Ii76HOa7ybZ+tJ6Peyww0tUmYhlsnFRdsa8mPd0sjp7tYD4E2lhAJp4G
48zLmyfD7HeNIAeO6n5JaHai+hZffHNFc2RoCGA08TPKqAwWBhg4Kq3It0kKcjadG+Q4oxK773Sy
lkMN3YZ3Tryb4WLsTQCOEITX/VJ1VA/l0Jm7/kbTu3uztt5mwbOSWO0FubsUvJb9VnrQLBb4Qp9J
ius7gaIB5EdWG6o+mzGlN8JD4g3i+w/pQHC62DaOVk28Q/Gg3KZ59UlvrRJIfLLeTLocv3Pf29ZW
PR5dp0WJY6qeGtMmLZvBNx7H5hlxqWB2atjMSFUTHHew4jAuSHsCdtuOu+3S7JrmUdOnepeXbnyw
s9XcJExTOqdJL07pPhjMMbah1lLX4JYXKSN3gS0zD2H1PDaFc7uGyb1ZrF9rzep4CWvWxZh2kdg1
0uTBm2BXuY6tUSNEYgpN+I0PuQH2U/Z9TmFd5zGYU2dGBiP3xcUyeueGQOTeR7Rib/iFs3N8HM6H
nJLa0Nw6Cai6rrmJ0P7eZ515JK3C/MMFR4ucyFcA4ETV0EPRhyIo0KtPsLRDbFlNwHagwXpo3zdT
tsLzznDKdtk5VXukcJ9mMbwiOngWsfu6VBWJUdSvt0MFwLrC0SAFmIAqPjwCPzUPYx1T9k5izvS2
1Vay0AZ/xFuLrR2tPGZdt1+jN+A8S9CiixAyg2Hi8NJ6VnrsBK9V0Y9Hhsb3pC2sx9woLi0sfexx
qrPZz8UWVUYnsOz6hBQ1tIljHI3vNpqgt+Abh20Yp5sUXs8nLHB+IKPTwIpNetD9TyOQ0OfYdopj
Ev/otFk/DE0736xreqFuexFLsFpzg+zHq0/OhGTWvQ5V/hamHahPDd5sgipn247etllfRu7atyUF
KjZn5a9or6fjLfd82Tq6Aa6iAf/Tu/Tp2MN3ZxTigDZ+Qm70QEafR8k+u/oEEr8V0bl1EoT7hgid
hJAqVeS9C4eS4qQJEqQOI2Mzdl+iGgaEXaOGQieNy9bHYo3naPWf3Hi4KSMNodNm5T3geufKMpaj
5XVPmg6j2J99CwdIe1+l1T5JtfKHSJOtMxp07bppiHBL0CMFPZk58D6aMmqVM/y85L7tRf65hx62
GWz+f21obWDi1b7VRAg9xbT3bakTK3NdtoLevVtJX4P6Mqpj5gJYW7r72iHJlADVYrofHXUdMmA2
A6oqeK0uVX8Pof/VrIuHWRfDzQiA+JCInni2s7Y5hmoEVl2J7ERJdzRWygDgq+NueRSjOW2hITwX
bmsdHCb3M6yDQ2ujallSgpzH2jmQ3Z6PQxHBu3HEV+jH2T4Op+ms5WLa+AY6+15OPy1+peBK4jZN
bo1xvBdMtokyM41Eq+jOYzh+9jPDubRWv+7iTFa/TTROiAtuSjERjOFtRzEgJLSsotu67n4CA3P2
AJ32IOTBI3KxUxPToMwz9B0yJ+XOx1/ttknj7Ty1z8gGJXufceAwW455MPTRuAUW0fZUHXHWxVxE
ovpz19qTqN0kXfK1ddoEDjZIaE0Xn+Ie/kU3ugEVHphDrkusoxFiuVq3iTg3btv4s0uML90cWWc3
2phtdNFDnPn6mikM9tObDu3MfGQwqf0BGo3Iniz0woW1NIcJMaI9OQgIrCEIE/yGqouedQEoPpAQ
mc7kvDIa4MZUmutebBy7/CKq5Ocq2F1hIpEKTQIRcEoQXvpNCDsl49DfRBSZNmhENKApAGog3WDd
IZRuMBydnMV1kL+rt42roF78hTKiTF83+leH/EBcRwT3Sw0lob3XvM8Jyki4QnigyIzhoXSECBpd
EwHjlFts1Dr+x2agWmpRA1YcSlDxTgceWnts2gq4gRbDvpKLxm6MoJILtcrgbWx1MeVb+HEiqOUi
zieL11Eb3zmOkx6FFYOjzf0HuD/hWR2tk6egFjUYjABnt+tJ6L2OlXUuUNB2w5XPWKjWv62iybip
Sq07u/LcdHS3gs79VumlcVYravMswC1mY/tTbw3q7qDLwFmuBE7yZFXLHJP7nDD/gBQgCtxqm0bR
l8c+OqOLJoIiGgAmyZaZltbWEEa2tYbUC4AyjLL65qKUEj/0PVxMtxfWbtH0HjhauW8YeIJKLlTL
Jz/30UJto1bf6AkAxF60UIqcCTwO0WwfkDPpA7NDdHjUqwlZ2lGqtkugiCl/N88dE1BuE2hKBBbQ
5a/KZgxWgJ8fixncHE6I/2wceaPwlFAiYa77oLXZFIS6OxJG0kKPevpoqW0l0fqpBLTlzOEU9I7x
1yLXRghyXvJ5RjUHBSXjKUJrDUrQXMFIpzJfDyPe8XNbB9eFket1QJBdB2APp52nRx1gWyc5G36z
8Xstq08Lr+cgH/ImcInReaDBTVmt1nCHwGkSeAFLlKtaphs7SroSYUeGMC2cKcjoiWfDeaUINQU6
aPhjEyc3s1lNwSgXartXZeAtM/RMIdlhUVX1pYyAl2EMfFCyQZP7AHC0rIcGWLwa6e1ktUOQzTYS
knWS4uDneljqTdO67aK6D66LHD54kCF3dajm8lFt5/hp4PtwAdcJ6VDD7ALKkV2AQUtMFm8ycUkw
6mNUuYGJpAbkghiOSOf0wXVRyoN2Vg+OT218MOUeDMAYQSJ32MizGBaMWcj/sd5qywD8zcU5p60+
VzbPHaIuECuhc0Quw6Q7gQ7VmSaVJcJVXoQdQNw/+6CRqYqiGhQb1tuIMuAmzSbyIqvzLhqys25q
nqdMuw1hEXqtG1Nel5jxrC+Rqc+Qpq4akC52+Oq52LXE7XHUR/swpManxvS/LkU5oRx10JI0PlYN
uPUFgQzLaPrbuLcQk3CcH6n2CQGTZj8jLbp1bO95saMbM7Xyw0C0DpFk8g/FguzknB89+nExkqVD
m+ou1xD9RmJIl/QYGEZMGk6phSC04wWaKNJ9ZebPkUdp3OrJokJT6gdfgpewqbDa/FNVeyaw7f4X
Id1wHmyiUi17TqRUv5MyXoKazRd7Z+GRvXVkupyK5Aa60ohoojvcpxW7RaIWVYoIgvgM+aBAbPCA
q56zyacRLw6MvAfzR48vB1ht5hMOEJVUaK+WznNRLY5L1yq3ZjiHu3ECD+/4DtrEz13hrju7dbSN
nzPhEl69GZxMO1STe+78lCpcCh44QxLu1i3bc5aOaOWPt2NbLUGDtcoWqoEJ8KoZHroBHKFmfmmg
blQDwTKePl8rKCgaAkMIe8lZZjkeDdQZUF6A1WaX++oV/cIe3z73kAdF2X5N7HyA9+SQ29DEmRL7
62DyVnXxk9tX5SzO0fSc9lP7mUzWxhET9T8w8n6OzlKD1d4c2e4OzZaD7fJ+a3xj3rvG8DLaHuFe
QwKqd75RsMm/O+PwCvQT4pMbf+9XN9nUq+YDVuBmaNEARmoqv3PBsf9J917ugtjEZd01K8TXxQ9w
p58S4BWS6RZF4cMaustuHsh7+oZ97H0SIKQlNrMzJ8cW7F9WWB4jOBjxIa38Pen3+3I6hTpcZ3sM
9aNZuUioWFO6baMW/N8c/YSEYm9MAnJqCzK7Nj6uDRBSQ2QAgAdmdnrt4oyS3yxW2uzMzv/CDGHe
oAxVTVLoPeneyBW8TTMiYJGUjoKVxGTJ5FWCd9sDSD1k9epOP5ke1ZAl/jK2FN47aBiAyhAY68r4
UhgP7dMq+OMZBVtC8NfV9PoDQm0GE9KRRGgDAaqabk0zS/e2AFvS3tK1eLps6y5dikF6wL1aiMic
yuEJQzYERM35WTcK6xCN0hJmyHearePb4vKYdWlM5iIl8Km0QxyXrxE3hnm4vaui2DqkoKe3AzPG
zkvPbdmA0V/QnwLgTBGqCD+vC2cawkI9GC7yP4Yd39K5NrKUgVdjv7e8Jd+OhXtGGaAGvgbExUXo
7Ml6qAHz70wEf2RqKyYXYwZ6432TZKibsBpLpuf2fY3TycZOQ2hkpPoWCB+gaN4Wy9OCsLYx6MNY
LMIABZ618WjgtgVl9I3EdonxD6SlqT7XnhFdGFsB6/ZHgrh93PbOXpuZ2sWwsXYx2LyBd+/RBnop
6WGfYworTE1+QIhONmGMJMc4A/Pk7QUh2HQOXq6921YBzHTUf7UTgoDrbDxXybQeYiF1aaziszNB
IkSghExBmA17F5l9JItnfbuM5J8B2zNmSUoSiW5sRYr6ftYg4SxBHTtfpqwXD/qpa/ZdxZMXAik+
V1UXoRTvfCu76ks557vM7WH5N8ClI685NbZV4pdlj7sEbxY0MH281aIUt3Vvb0a8TmGNvHpDPB68
frkRpn3HgCUA3jC5EebAsUlNMrm8i/Nne5RKfW3zLNY0DDQTXpcfgQ40kvV5Gr1q14cwWnEfPLfC
uasWkxStQOKnXU65hKcm/nNWJ63UVxJHA+Am+ZDiuCzJ7ZhFwJkJPy1k5tx4+R4h5XhMoSJt8tH5
TOD5VceOnjTWfEQUbgqquAWQiFdPXkS3SdJ2e93/OoRLiupUDl96np4x7iab7Ab6ZDIZqX3j6C7u
J1RiUJHUj5ZYwJVTj2HCZ9dMlatvVT5+bagcSH0UMF7jt6SaBPNa4wnST0l2REMzLWy3RRVNN6M+
3HdF/pNkoDU68MAB7I2W1LIIyeN2SFueU7lNfaAWiQQUFlLeAuXJZ/Ka0BpWohS1aBqC04FB1yti
0mILdMfEse6mBe6B3z4VBfKiINKRSAnyEX6CUxEzqAXKNMNHawn7UMI3Eih2oYF0A1xKzCFqQWll
0MbLElrREcTd1oPAMOAGsE/ISVKms8Id5U+0XSn5RVa1Bq7Vzac8zG6LnBeP79co4/Ma91PDM7bl
1M5BnVvnTNcXIvxkDmZ/ApNH4naXV8SvvCQ7IhSCWAdirUi76qy2NwCwjqjxMqn3HhvS9/t1oDyZ
ZE9T2DvwjwoMkqAzB1LbvreToBYDmcICaS7kItOz6xEIOV0DuaS3p32pVeUGDGq9X/S8uJirl19W
+MIXK5rIiDC9ipYEuZvJ6X2Ia3CMkSCm74kuBd9C2IkfRxOollpMac6USjWBzFYBcGa0Vi9Y/eZY
bSCXlKfGz3qw6mDx6NsI69fMrJJhT7bsR6Sj2oENbhPYFcIeapWpHu4lWn9ql4n8h7xlbpj8dbfc
cZ2OEO9vmtltdh5cE+x9Uly7XHchYZ/A+mDyt03koay5JHcelZuVywHQ8FEvEu1oWljXpKENe4Aw
8LowS0LFTiSkclVTfbJAwAzReD8hclFc4h6Q6Vgmd2Vcv2ZKckVHOHCbJe2tVk7u4bdtvdPdjqhy
0FGZ+TlrHx1mMVJQ5ek25E9Vi3p0fx7K5yl1zICR0wyKMaInZBtN4hksP0FaQS5QIqmDdbUyvOLD
fuebBbkZOYvwa+YTqqUWdjoL2BsV4klTl1zEqB3Tkjw1fFZzY5LPC7TuCH0+ChL8RDeOObvw7RuP
bLMM6y3kTzbCbXnGZKivFm4y+AeBXgrqAyLoE+9ntZAl5bV+dinND2ZMGE4IVyY8O5UMw92oc5m2
zKQNJKaDgl2CgEGHBs1QI7xqOOhoihKWynWB709+MiKmsCVKLZuFH+/hA/1CCLwOtDRmKiMX/j8t
s/HtrenyjCKY5x3mZLjLzPBvtAjKLnnm1KfdAu9d307AXk69Y21HOUcs5GzRhyuJIB55XHUjIqll
k68LaI6udR1ojOTZY4I0iviE5HUFacdrSzCnIHh7SkAkKItZO662XQRRupJP9Wu8yiRAGIuo8Tgs
FixrQNNFHT6Fvl8e1HFwnY7oW0q+B1VK6xCa02PvrZRzXHSVC5Bhpm31nOxowaqDWKImQhqyDmNW
vSjKPtBToC6JTdwKqW2bwoAJ5As+QNQfQR65asHoP8I1OPdykjeyaReaOkoAq8VAacq5oB83yHVb
AzOQDpWmPqbw5I0khc3huyOWp3RNu4OQs1CkEusA+QmkCdT6jNL3MWkTrsVYDRc3b5JzTVpBQXDm
co5hBMhTrOTz2cKQghWFaYk8ubh5gXfUntWZgvhjQmSK/tbtuIUjEj6UUdTzjMjp2viHiINU+oLI
i3NSu8QRjEdJNdVCz6CAyGNTqmrgmrEQ3cyJXtdH5IK3eIE9akP2FkdIr09IYnXjwmMm5NPFE2Ks
23iFRD7LwUVuay2n2bhUIXbqH1vuAJpZXYdU615W6Nq7dEYXRV6e+KYEjBO4+eAEfddtqwntsI/O
KK/CuDSwQhdpviOn5W3hfQ+B4+cyPdI1S3R0ZCpFroU4rY5zMe7dNayCkPLh1opDPMncka4iT0v1
F7WqFqv8YBrwFx99cu7qzGf8bNDAFTeoqt5hJgi6hLubura8KwvqtuYhQ4lqM07DeSyKLHBMunwB
mZAM+gtvMA2tkyIH0twilXPIm/qTOcD28LPhzigNpg8R1mrMaXYzuZYNOle3Y6I/EEGQjGTkEnmf
79oRzHDSoK4HHHU4NgYeh5MWiIqrKurxvSavuUHn/MmrxUvaO6/I4d81teHjCp0BF6/hdWFqcJOn
K4a2acrrXO8DpBQunVu/2mh07xpbf0LYDY1ssOLbJQZj0BVvkS+gAYyi2Od1si1RhyVTom9G08uO
TWJ9GZaL2YS3FYDNStj4a4nhDrnYt6rLGWetWwwzcKjMqnfS8d3TSK5yzCEDzfHylIf6qSceAxYK
1nwpz26j9TvsDZAPz51b0vQPXhrCaHo0XLRsawtxkNlJ7mdJVUxqaFneApVaMDEmSCVQ6SeEgqp3
euSKRh1BmUhC1KB0aGpdKtqt1wF/oFpQXpbGdjaTWZ5RlBm+V/qD7YbWexzCz2Z+wlu+IkYdEej1
Jv05srR7n8TFPjUyZMWn/pfhE9c38fg4NyivdJXmH1RnJOk8nKSo/Vy2+nFyvKMaRfxWpOtWNbM5
EudmOQNDYFxbeuPeyFft4Melj6kYEsv/H+v5/2b14Xro1v5frD6qsv9W/mH0oX7zF9TT0K3/6MJ0
MFnE6d3ULXRt/5LBBdP5H7glBjqJiBILLGqvmE8AojrcF10gd2xbwBT+wXxa1n9MSH2+CxbUth3H
Mv5XmE9cbMF0/ob/1m1Hd5RvLzbFwrPAkP4f4Pl6rTIRMl28dxYJQCIagRePGTba5ptC088r9kiH
NDcvxeCl+3xM3qCCk8+dMZqrUBukMHsZSL0cwFKku6H85ckZMa4Cr8Lrn6waLyZ3tCixjjZwLogo
hAb0CmSaOhyQismmyCkwkK2gxn7G9Oz7uqLK5KYrCgDxskFj9zXO5vdSlEcHgdn7PFv0R6mfAN5v
k2kZmg7h4G1sh/RFbs1MoyyT6bBBHPTQrOuzZhdfzUVLjtUv4mjivPbYerLEMVBDxmRjPTbIV2+j
MD9G/IzZEqkRkuUv4PkGlAeWH7NFqZGrtwWTHp3WEe0zC3Ld4i9BNH6bVz17xPVyP/i4gnYEveh5
uhfQWcQZayjgTy7QgyeIb4mf/GgG71KOudQR0bGR2Bmi04+6B7R9JtEKYGZfWB1s/Lyaj6JGJcTO
nABLweQY+wxFlmGBK+KfW/Mw3ED0ryMJfNPAYkZ14e2GKdsLmH67VCwPMSpHcGnvm7LYiTqzd70l
6bOm/0lLEqLvVn/oR9RsBw3T+DWLq41Tf2Ku1e41jAY3wspfsI3AdEDk34wB8BjF3ghpFJsaaQ1M
LfS8g5l2r6i2UxFazWqPOkkg/Gq6qZv4gJIWYx2VqCJvq0PiMM+LuAI5Gj8TFZE3Ix+fnBU1KTSS
dCIB3krEOdQL1xWpKG+5b6a4vSReTuFO0zZzgRQvGfK49y1kTtkH/L9n9JrAL7hIrca5+MasaMaP
G6BtGo/nPIvLHfqo4SmHWcGNne80DJa26QqqJpGqnaUEq8yecUQc6kBPuS1WkEqIf1GXdt/KtS+3
FbYsm3HpAa7cQSEkd27W34oeUBperXtgDuldY7QS57M6ByjxpnACLYL/5rcp9qPEYNtc/PKRyDrH
xfCiJ2RC25lJH5SQ/Vyh42+2kL16J7r0zqmr3jNMaoK0FOAB4qrE59zGy1l3ZepHPKIzg49Di5JR
HD+HsZ9fwOUC4Ux4Z8JrQbqqwIuxM8CSzpt0Tp7mbqs7sIgb691ujmUM6VVv710SkIfIqD2QUShJ
0b9dY0dtHdgA0n9xa2XnhfQks5l4U8OIw9Mg3LZ+CZ3Scr8VbfiDsqW+1VdDA51DMZfJWbfMycZa
0Dwo51tTL9l3OpGnbYYBkZaJRx1poe3YGVQQmYwcDBuJCL+uTwjfYiSNZFWJgpzBdMtIXxrAc2cX
vtoDiG6Sz2VP7AKm2UK9tk0oJeKK1e5XjAV2Q37irhWSk0rluWm7Dc6LbwlYgAoq3OKZB0bgbeja
P7jiJXNtNCKyifoW0AjD49724Ca0iFiltM4zz2wbIerpIEiqV+KSJdM3ymaHqhvmkz0k6WZ1YKY7
ugkeOynIxY7VdAbK+1L78R0WNu0ullAx9FlJRmW1jrwVctweukZ+ZcWo+1V7iNDRQbfK+Vj74EoH
DG0w6STwyl8i7EO2UzmbRzjZ95DtcLfZD223nGfYsblFvQ6DjYOwtG+eWTxlefzNLpP7sjDte82V
ZL4QUBAB3mM64FTxJUn2eW4sOyMlbTtTxCfDdUSWpzroTuIdBVS6HtL3qbUW9FxminPUD/L2Pk5F
Rk6fWVw5jAOVWeodOdTAqQ0SajJB7scdorRS+iTSL9dN6hsdPHxByUv95uMz+cPf1kH9ocW2kpFM
PW3Eq4bEkWpRU3pYNeeHCckgjU3jqMJ8NcmGtUCgLQN7tchap0Ak0/rVk3lYKSJ383Hp/Hv4DZDk
s4qwEx3czeBN0X23dkh7grUbwwn5zBjZYQbqnRPjf+EJV7uLyd7pK6zvhJkBOMCihCAkCK1UUy06
xCO3K38JPi1TS7UoJ6MIUMpHI/ifbbieGLsSYeKtNq/EnLxGJ+bdlKUYCdO1fTKTiuIyxZdIrJ8r
D5/ArPLuVhtCT5fkOHgP97qGqLda1MiAktOJz0NXAAprjYyy9YXnKgtAuDw4UfS1D4tHav49kBHm
CGATvN7zzya4E1Rc66g4tZnY94a8c7bRHNo++jQ7FexRtQ08N3eTjM556r8U1AYCNFC8rFtOUYGA
kShJj8zet57ZXY+zB7bQ9i+oWvZe8yiIp253j5IYYrcyiaCIIrp7RwYBSRdTK6uTmhi54t0fpSAk
koaRE63A9GN7Exk+iSW58KU67EBOMN+optEzPLZR1e8bc3FPGnDSpndgQM4+L/CsQObWqhhxrwRo
xQnG9CkLrEc0Yz5ZejHCIghix53x8IuBTxv6DcAXwJru+KYbenUoeuecTE1x0BGxKMpRgJXr4PFa
5AHGMAP9q54AUx8Qv7TGZKuyQ+pI18Uf20Q0tCR4EOIopr7Q9yrNUnQpWvo1Ci7qKrUJOOgiaX5e
kyyqpSaNf2zjzdgewFA+jbKKqxYr4Heg0OQ207XSFngZ5KxlGa22JmdGAt+fNqO8G4nMnKiFie0T
lSrxUmZzrh6HVaP7RhYaGI0ufokF6Z8lGlDPCI+TtyTx9ziP37U59pZtIx/vWT7eHpDe4Lpa4DeP
iaP8ZHZxet2rjwq00XA+GdFpAHyAntrHN9RnrWYdrLGL021HEua6J2wwix0KmvNG7c2U3U+1Pnbz
cQh1HLn47TDqk6EYvnhTw3P6z1dUS+3m43Suh7p+R22rSDdai4Z4RZG6b398+F9X1Qd/7PPjVD8O
pz7/2KCu2W9/47em+hZwlpUIZM7QzGy16reL9dtOVPNf/8lvu/vt89+a6qfXxR8n7RYWMineAFCf
wLwxu/gyW2l8qRZjBlurG0fkwNuT+iCk0g/qX36niCQbqZJNtW4XX+gkdPnY/uR2UISjFSiBl3uC
l/q/NruaEA8Mr3TpgqJjUGLdmbPECLgyrayJnOSg+qlaVwsDBwdUnMlvGKNB0j33+l3dzQhPNZeS
yurBspDeqzuh73Reo3trxM9zk6MF4ch0z6LyXxYvIkBd9b1bNEGc8kBXcgz35COnVudE58m9rquN
mnzyVeuPn1RT3p/GnrBIpvnUAgBL9dESGfwpKyUOwDgOOK7cSYWL3LJVzTGMESNQhy/UVtX8bSvQ
4ZfSJiBxuqUJEDFGTbJqXh1jZTCOyfEMqZaf+7EmK5B6WNDOmfiCtvq3SDjMg2S/VYtetlKCYam2
m+7Fkn8vF0HKlpoaxn2XzKqpzfrDScmWGzO55NHf1l7dIzwS7SH+lIHZ/6DgXpzVDpmY4tsg9xp2
O6pf7tlJph/r5D80BZkS9T/CzPkUShRBqQYEtU1dBsZe98zvrucn5BtzBMa1uV7FGjg2ys0yZUoN
ycYtt1DcPPLqmv8yGrq5r1dgLh9fseQNbpH1qWfD3uttDu8QuSmSsdB60V9xz0toPs0ISxISzLse
zh02i/Nplkl/bABRsEoMKZgMPXKnztLP+rsWcVIwQpyCOq/QSeZzL+5Xs+yJ3szHjy/+c2vVajkM
76m5JBvIHCRmpIvxVh1lkOWyUR5P62L+mlrPVF7bwM+5ypbc3HSTvjfQbUWqqS+n20F3rZMCE2Hh
SkJRYot4Fn7VcYEQgbz+6k50atf/rKoPcDH+mY/IBC5+u4Nk5dNLXBMgjxSU98YQgg3vUqmEpO6M
eqwjfUT/l+lFWFkfj6z6TC3AYP/VVa538uOBlt1H/fU/VtX31Db16X/dVV+OM7HHrepy6llTJ6NW
C5Xeuq6r1sfGFZttMLRu/nG/Im1wTjrKQeor6rDMNenJqjmrrvbRVP1bnQ2R398dMFMHup5yVJce
Hp7WjeYPn5U0vpLTj7VQW/eqm5A2qSBqLdZb1Zb1EaB2BiMmxuZLff2jiVtjEaCVgZ8J4ZMcGNST
qlrXxXXbgvXBYTHEvjYSypp/j0nqP6lFPxq88lUTyAjxqWp+nH29zqgE3M4VmsYj7a5a1gNazwXB
cU7N0rG+e+pErDYA662f1cX25cClWtdrf92GTwIz88jWNtcvq0NeV6+/Va3rbbx+cN3fH79Nyi9D
BuRRXQs1cA5u3JYnta56Hlc86y9q/ePkV7xAJZFTx82Q8VTd0+uz5a/fIk0jH6suPMzpha7EPYiH
gVBGPYj/3lS7+BiqZmjLJ6/OdwjjUrWRCzWWqFXVUtuuq2qbI6Pg/9X31Jen8H1CHfmsjq/Oj6Q9
j+21z4SefIw/Hma11RflsILD+bvfqdbHt1Tzz/Xf9vrbt/48wJ+/0gzAxz1qC6uO8qC8huo1olrq
t/+27foV9alQUaBqXhfqflxXVUv97r/utTY8rsD1J+qLfxzq37b9sdc/jhTJAX/W960s06g+25NJ
MMcGoMY//hmqtXpmDT5Qvk/++OS6Dd1rurhab/p/7D0+hlu18+tXP/ZxdfYAxjBuDOoPH0+0s5aA
664d5bf1j6bqV79tVevq+6qf/fVLxO5mwBxDthqk9AiOm3eobI7QrYccJz8mTz3ClrV/hAOjY7v7
JZtLLAa6Qf/CcDJLmJb7SF4YIdd1aL4gpHO2GqiAK0Xi19IqT05jal+EEfoP+Gk0OxGOn5Cchezb
zj4siSw+oxI06479VM4ppW8Tmj/VnPpmXfDddqMeXwyruAGDRbqRPAmYE5A/3lg0x8klW4e25UFT
Y9yff/hjOFlRBBzkpEpSGuDyc9HU61W9WK8LBMX+ftv+9spVzX/7+h/b1Ktbbfs4wr/97uMIU+bf
OB3Mh5ipH11TLTzVd6/r8NiZLJE6l/BF2X/l+iQ718fGf/38j587dr+gMuzW6NjIQU39vPDcMr1X
3xwxYT6IuXlUHyyqC/57E8dF/E3y6t1IWmcLqYb6FkIHORpCvDYtSfeJ393yZtBqbnQFFsJyEWh9
gVlkHZKuPZGwc4MJ2iFWaDbF7N567urkwWidG2/278wSzJGHjJY0PhNdYVMgtJ/Ahr3XAnmhhOF5
nxD6nyYD7Gm3gsm1knJCx3ntdgOlSbTbtA6BBtyzEY8HxpdK9xDyjMdeGy7tmxPFNgAIIkMsm3sO
8RDlOqQBpLP3+VK1UInAjk0xDpQJ8GcfTu/WsLOLwXv2xCteKkeh6Vm59k7TwmdnGF6jeEZLKi8Q
O6OWOZNnI8uH7WVJInzTeDIDHy4t/nQofLvzbJIpWO6QbyFL4ZgZKcOiOoRZtMV5IN8vNS2KooBw
pvUYdV36P+ydyXbjSJZt/6XmyIXOYMCgJuwpUhTVSz7Bklzu6PvGAHx9bcAjwyPyvapVOa8JF0mX
qyEAg917z9lnZTc+0aJ28aUZ3p1NLgClcrt3Su1npg3jNoOMui1DfvNUvKQEW0J9ogQvC3kFBfmB
pzM4wExY0yZAM+e/dk517+KrA4hekXrOp9qn5DR8Wl7eXrqxncDdArCNxU7WvrNNs/xrdMuj0Ppy
VYTDABo567Zjkl+rQvfuqPu+S1I4bnRikAgeQRE8j0UNhTwqxZCxlnOCTV7uKiwqzeTEO9PPMxy9
aUPnJt1SttE5b0JSkHPnkNY24pAePeCgkzFFMmKsM0QgqD3bGSWREYDH8t7VAIzQtjBIPrMw/q20
3HpEjO2exFjZ4L9gTlbNszeRrSpl4CG09B7joR3Xc3jzfSy6txDEU4Lo46nAnwsAw3hCSgVDkaiK
FQtUfOoM/zaf6nxHbjYNbTxF81z6lNdi2ua9IdadsveuV30APCcVAGohcjOb4ARAZWdpIFZztPy9
cy/4bEeSi9sGcTmRZfT0nrPR+KD6pKrE7b7LG8BBfu3z5w40nXPaTJ0GGtroPx2Vkm9uIzxINedc
WXCpJWbmefWHesKqR7+Jie86JSuhHdP8XHfBPrSNDg4YYH/ryHRR22pl9I6MdNglNFirrj7AxmxJ
fkwdZhWeUSOibb4y3ODb1HCebJxsE0wIWRrh52jpn3E5kP7cJ/FNLgoCBgpjwylnXNqRXjnzFtwJ
6uRNkfuoyEeTirXTt0sE28F5IPLpoAT3lYIJW2cWwX7sfgQyyq+JSr5cQx2ixi23cU2UR946lxGw
mokvzOz0z8nJzVtWioQOAkJlbkPvyQCmHOB1va2r6m1OvdkifSJGFlB138RHMQtBki78mFp0Z56V
3ngFcunat9+KnVmgI0uc5pujGCXE41ug5LiaWvPsKPOb5nbettDQfJJQrTcPY/k9r0R4H+tZvSrL
fNgFTU2ziTiTnviLs3QxKBqOejelw0lCj3iMooBTWn43/NAhXSMjhGUGVjpWvZWFUa4tXT6Rq5HN
KfNAo/wBtxwpPl7DigF/mBAD4J79PEtMy4z03dL7ymi1ZYPaw7eazmmY38sqOdGORUUujwmesMRI
X72Iu2G/cvOa00+rtUc34Gd4xFua9D1zIfa2ldybLuaSOrpw+3NEgla9kseA47gdq0cCf8zviOvK
vnhVKC2wrpPkolJ/3aR8kJqRnlSMeaHmx22C8cUU/aunAKGmhLrAHeSg5N01E9lJ4bzZWtoEg6HM
woNr4wMwKq7azrYsfmnx0otCv6l8sooYH6Vyi/rtBcAlaglPKkT45smt8VbbsX9v+tG2qP1453Zt
syEQ+FSnc5Nc1/gQCuPW7aID/rDhYg+aD7Gu4Q4xcl/KAoR8DADGM/sZLJL1T7uwnUMFirElh3ry
QQL2FnFfEYC71p7yY1sTBYHvmVxsm4rQMW2YeAZXeQDgFZD3qBBVObuxUurWL1tymRgy70qGNpFX
1oeoQ1IW4yecV36uwI40k5TG7g73GKuLtBnKDnYLVeG9bJmZmjWjoEAPfmpB+50UqQmgyn2vLJTg
RU8KWQ3Exk4QxiO7y0UY3FqT+Sz0EtbbmCQnUkNurPGjakrtkpoTp0uY3ipNwyiUxf2RodyqEEhy
kdrPARR7GgUoYbIe2nifETBWNyc3kKi26fe/sj6eHJKeCGXjRM1HG1sei5VpEFZmyeSBzvwG4HS0
1/nENonlxXsrCb/FRnGBxYQVo1GwR+tiIv3OvDW1/jq18cmrWd463/mkYt43Fc1aL7plKG6uRewg
Gk+4G2l+cGs6ZrnuKvfi63CprRoaIhQ5plXOcC8iAXk5hUaDIvdg5bl3ujFKZsEDl+NJ155TcNyr
YDaqez6CQCt61RvlbtMP32eqr014nweUxigXO8BvLz1gonWPpy9NIgBLzv0wWnsGcwlKsh3NIwud
/Xj2FJd45XrbBtAl4d7dN6bbXKA+36iAQ3Lwgf6JzHgGbd7eg0oHolSYZGuoY5fyCUEl2tXeEJ8M
He2x5m/r8qyGxnsIokAda3tVRFAHTAf6pgSdqTKCYnxPHWJicRMmyimuh5hkhNEhL6tVFolhFUq4
zGvXKmU/Dm10m5uQc8s2G7bAIFn6puixM0cU+pnDbrrSmGHm3gjJuQlwaBIv1lTVs29c5UQmrwIo
I79Z3pSsR6untYX/yIJ7vtWdYW78CMEsiiQIEY3zaavNQ8vuJHoTSnxysrW3USVyH1iKqz7Vajy+
zTteL8JJrOkJyRrEWzzyORAA1OWQnrh37XMTZbtyxTv+CMxO5UlpKWriASOqNWQw/Hv14jbhwZB5
dWzjelg7ZONykzsSnaMx2Q+7o+eMYFYDNsxRKBHOX8MOSTr7ptILNpZRTg8YzOkMp6Fmr6ZAJ5zI
Hy6+InaFCLitCSNvVYMAHUmj6UX4VeYTTjnpb5nX8klExi48FhJPClE4d1Omb0rrEZWEu2oiocE7
4YaaOjNhFMRBVU433JWYBHcVl2BEMmnWvPWoL/C2lO+u6I8gnYyVThaz54U/szF5R2mCL5a+xLnO
2wfE994uFL04DIH7GWbJk8jmmJ0g1letxNTSpPjZA0M8hvI1o/5hHI2/oE5JQjHK6JyJW6l9k0FY
7aOO2mHUTpqa1BnV/jd91BxISuxbgpatGKtpkSfhQ9Q3J1lMgDz8gKk9LuRoZFGuzCrdjIZk6qtg
WHeYq7KraVnxUanuxR3dn3XlGOsyA1fu9RV3qPG2RwaQgGtdO3gm9iRRqXCWqBMQcIy0q2c6hBs4
3ItdE1KPnBM6gPCQaueAq/bgyApBzUDCoPBvBg7VgfwXe6e95cpko154xcmMGKZnLmJRYT9GrA7S
PbKiP2eTuwH2Np70+poMkIDTTH2fCHaBsQYUBgkQ6uh4ndm3LXyEDSwzHBO9t6vgizqzs6EQHlQt
37/oTW+uggrvLNvuiHnnFHVqn8dVvdHJEFsFkR5tM2tegVj8rEZdu2G48dgHsatK91Mzohj0A857
T7EJT/S9NoA+t1r9MMSZfQ8aB9ELg9DwgFf4Hb7JpRFBfWlzzPlDWGsIRY0dwALCSMvy0lJAg3vM
wd0NO7udSxNFkObofssykwEhCQvr0oF4TqzVc4jPaWQHMPjlQyyJjzZstK6INTuLUEF0pvEmheOa
gtgIGEtuYmKpka5/ySlIIT3FFAvST3elsLJ1msV7yoa3qsCA1aE5ICuhwbWt5Nolb2plTNXBy2si
v1ESeBJR9wieDi4x0lt5k8fXTrfmHTr8YzfPPoDLnmVEAwjwDQL+EZVFZ4ieTCEwKz1+4o6zUJlw
/UDnPQ6d+124Qr0Vrvda1WmNISz9imLN2fidgdpGYva1OL9S+1InwnxJa/naoOxhQGps28ABzJaT
LJaT0qG1DSSYAV2SXwUHI48JSrCzRyIyxQZyznqYEDvFkfacxwDGGkgzfjFmWx1YNbXa9AoOr9rq
QwpIlGPpiJgzp2g2QQ1NyB+6cOewH6hH5PguwrR1Qe/OCDe9Zl2URSxIhYdrX459T9QceTsEfSkz
NfaB9MaDM8VYpDBj1g4Yj8hmo4MrW60DeIobSYb5tg/uTe43O4z6zGFSbrnYLigzVjrtTcQqJBZM
5CMXwsdWHwCIQv/pwgHq2XKEMtkqGsXpnGRTq/GgkrLl0ge4MLY0n1P3nOgVtKyuFa8Z5VIMc4gs
RWgVoq6JhEPCNvV41ly9zQ5WJPRVzVhsqHHNOjHEONwdNm78+q6NsdelFB+sZClWfyFHsSNVjoCd
bEQ7O6l0NYWTs3JsquTebfYZaOU0y8bD2MT3mSMLEqaHIxc1zFIfnW/cyrvcz4DrDiQpOI6+lmXd
38ckXIg5Rz2UNpOTGnUaeMwYMFrLBccZSCIwq3+QC+MGe1+488f0RY/BTpjctIiqI2ZQkufcuKF/
UxcPg2pe3OghtFvMmpB4uiAp1qS49XnsHDkaddA4K59sNC/g4NnuRErNgMCqq7igiYy0CujQbui9
hCXwaube9wRHOnsUZfle4pkVBr6VrgYjZ0wGylozQ07ns5kxatPcgEsbZfgz5bNcEwMPyitKfkTK
+WR+v59/xWPsdN8EXS6gHulzPSi6YWN7EG1A3nOckWuZ1xvVvZk+mCPpnSPk9MLq8Li14vSzIu3s
xvdhVnGLeDApQVYkqpY7O8jYHRFZJSYOaUkIGXUF9tAmvHSFnFZiIEqBxjAavLrjNtA9T2b3lhmB
SZSXJB50qi869G0mAgVOD5E3sNjSfOfV1mPszjNYRwYbo517EONdV5Ef24D+2kQVoOvcMoKt7OL0
5BrtLwDx/3Fkn8byx3/+xwd+7nwTNWS/fm8hwC6y4+PXf/6HabrO/6gtvvz4rD+a5O/i4l//6Q9x
sSf+YRm2bYsZnqyjE+b7/VNcPOuOsSE7lnQNSSI8CuJ/AmUtxMWW6eqO5Tnofa2/iIv1f0dMbJiS
H/g3MbFrCyTNhGVI/KGCX+3vYuIUh6U++mF/znu7HXA1YDC8XVRS/tzqXJ79fvj33wvmmY+3dFX/
52/D1YvNPIDTa28MKyMIfpm+L7Po5X/2NuTRngynsczgJqb3/uzyTme/tzTVnvzyVTI7wUP1UriF
ecwnhdNndou72Mbp0x35XiUxoTjKc6zlEDGxmcdlhd3jo0NRu6WIgkgEAtbp+r0ewhqw+mmvvPLJ
d1ELzh72GjN7i6m9xdyezS53Mfvd69n5rmYPvI8ZPo37F7oBx3R2yXuz0KednfMlTkbTqnEy+xqq
h4LBMdEg5DQEc4Lbi8SAr2Ynvj178jtGyuXs0hezXz/BuJ/NDv5s9vKDmFuNmPsNivsMs3/Oz6Fq
NJMdhThBlyABvJkNkMyUAN+FF6DP5IA2mnQ0vzSMiP9Zxwa5bs1OzrSBeOYOtGX+YsbBoXFEd7S1
/qeyQ6ziKn9MICjhQ4Zf4M8kA0Sg4Uw2YBT9EnCgttK9SWb2QTFTEIaZh2AcgB6VQkOqq/IL4mky
hMAnEMRKvuz45c9chd6FsGDPrIUJ6AKGoBcvyLx1wSZr29dPOXgGsLs6mWB6eztGxD2pIr3WYRXu
SQSYZrpDDeahB/cwOYVAS1LuG5ndT6X7jkQaz+LMiMgDQkfrrmc8shAkQEkMICVc0BLWzJiwPOt7
H1XjVs38CRoS36hTko2vYFOkzgvWXcCXM7XC1uFXdDPJIgRpEYM41yQtm9y4+LV+plpgc2NP2A1L
DyVDtU4wBlEoo9byPnryrrd5GZrcJ8E2lkQkGvr3ou/zTSw+NEnYc6pnBPI6EAfqpDq7fZptbC5I
klfqnL1LwtEryrsy85wN/EqNUzqsthh07/DUOWBt8Y5ZdNXBGmKsRX/bK7fYBk7xghcA0Au+xF3X
9wqIIqDczNpSI27titQ8cxIPw2iwmQkL+qShjW4eT6E11DdlBUPVkdjAx64IYIr5FdQMPd7qZnjJ
gokKN9UOEKi7Nb8qUcWV/Ezr7DOsCIa1STntbfkQt+kPXZ9H4AJ3JtWTI0ZsiPZHTjW8khR3234p
+8URL/AXbS5/a7X3dm+Z5AMXmwEj6L1BMWsG6bckTLa6MXxOaf8eEiZ1gPoGfqjNP9wS53UD31Sz
rGe3pK3eKY6VZlYQiNqT5n0ORvk4r68rvEMeB83G5JDfepUaDm2HJdk3eyAPtr7P2dafWj/66STZ
A8vjdvICosAw5JI8QQ65A49RhWaxAlLfWU9mXj7VBLsfQFSzp0F78utBEj6Q2a9RNnZse81rXDv3
Sat5bEzCCn4jhm6jc2Hzm9jMtegqk36voJFwW9dPE7YC2A/2zVBwTch4SDZA8gXS3tvYSp7aDM0K
V5etTeQfcsSMB61A7N9lpEIa9qnSYNFGr2Ji+jG1RJvHFZCksUlPKcr+TXQTsNXYkWfDBjdW4xl5
/Z6/5WsKevvWyoYLWntODbM6dJW9DtrhWqUBDZOgkQeZAXyVyfOoleUqkKW1wV5wG0j3E/eYOtdU
1G4CXNxvJPY396HADrALUpMGRCW3opuITbJIBx7cFZMGKqTEHbeagK9mU9Td04rI7/xKwB7flDrB
fo4Zv9se2tCSaikALspWmGZ+O4p1aCPaz1zc5tCt2fr9KDNxgOSh9s0gyeK07W+lP6yb7hYcJJWl
tcFKVm7K0U+R0Isr6WydQf86guu9NhXlY5OI7GLV0YPhdOsKJfqaOQGc8Un77GwXglppmGvTJuAF
gzS0oZ6QkdL1rrm/8XstuElJG121swZf2hSU2uhsaSLidCbtb0VP15zCdmPRjF2PIK7nS2uYiItM
hTNuk/jLzNB4CPumnsyQ7jbJy5AvflSqf2NB4t0Y/ktnnIuw+CoLdcfN4FwzyllhnYCiY6f3ng6p
MSgIhB9pVqifkYmgL8/qHyEkh1XrK26V7c/RHwH8JOFT3DblgR7KpjCCaYd4/CdjGnK5XReRmLTP
kSjRsxnbRDKYhhHcbZy5CktQYtE+dH9ObUbxhjJYJdSWTUu1n0FZ1EBxGB6JyF0q7nSpOReLiel6
HMLilvHIpxrMh3ocz0xBumPYj/m593fYaxlJmemL0drgsRKr37c5kLU4Gq9swJ8rnXwUP/a4dmg7
igmF/+hDunDYVM8M87aaYYUlFzLCxETAPWkHCQDohxflDVt1jb0D6Gx9sk8eBtxt7g7vraJv4NfW
h1/58Fj43oHsfiLxl1hpiCaH7IzuPLofsxfXDECPpVdpT9Va6mmwTUbnp0hB4LoWUt7e7Dd+SDnX
CvnAt8QNkLDoKT2+kgDP2WkG50RV2rnvwpNeesxuIKMcbHyBgBr3fDHVXlURxNk+qJJdBib+TV8i
CshSLyWny2ea2UEPiIqeOaHXbErD+FH1HvA5erjKKd+ySkRraLU/PYJAEKZV+5YtHeJ3ik+vDQ59
04wgiHp1Ylay1mtm9nbd1+wuapc2Fd3lhvmCW1EmOSxsqMlPUQB5JUrq2Si8pary1lbSX9lHQuId
wgheHoYvi+V420Tq0LrDBwiIgfjHhoBzS/0IbjSjkIcmT7xNMWnvZhxH+6GR3Ym9ApDf1C652XsA
4Y2ZdTrYxZooyU+DSulYu+3BBz5/1vTsVDTu3diaaj3BaNh0gQ6bUzM2XWZ7G5tU5hGY0oFe5n5s
9XbdcLBocjMxcu1yo4+0U1MLwwCfX4zwsvrRdSwY5ARR/kfMklnLCCukn3CpBED+vsKKgxo+3rcy
K27bENOnkTNEcXROIIxKuGCzH5JsJyYcHWvRQVfRV86RrCYTffeYqaPELcsIx4PTNPgjfUEGFq4I
6OtqJpeRZjL4GcVeTdxZy0ASoZZgPOPnehjL10wtqx3AUxNpep5uaKTQORv0e62xSnSBYburwU/u
+zh8yHE5nIVWzoYXNgy2091yDrAHSY8VRrdtRYd+Veb9l2ySrynWPzHlP/oh06/SHma3d/etCid3
O3auuCGuoIUYYIZbIcZnJpfxwckzYKG+9eRNsFYLBs5rGhbC779sZCM4mOYgxKlZ9SkP9RhCNoWc
6kTFKbe672YbYBcEbpBhq56n5k9Z5pb3wJgiXxzdCtQlBnucTZ57WxVRsYkNbuRTUPYby6VNMllB
d24Ir3RivULZLusN/iztlI74zOlh3olcV3shwQ+OKoRACmYRMbPWP4HRuSvq+oLhhnaUZRcHPbWR
BXBf030AZCFYZ4CH0SUuGF5MeJhpG8Hxc7SsX+ulwcVbVB3TCXY2lgNTNUZ7w6IclWed2Ew89tUP
3UuqUzObLJZn5LbcWUI3jqYG4qyQ0NYGCXhDhcJilKVetTGDgp+MZxtdxSWUXNgQUA9jPHZHxW0T
b02a72O919C4x5chSyyYI/O2XXqkls7tOJMMQohU/i1IxWET96XYgUBYxfboH7hRnOtGtqcU//uh
8af7Me79w5D4cqV0iei/tVYJmA3kwvIh7UuAl8ShHf240l8y17rGDOQGA1JnYgYhLXtJKAcd51G3
Tl05xLeVT9YCC0lnFOemmPTrQA/aMsbwDJXrHUsbRDSbDLlkKJ4qMkRPWVk9Cq8EP5pLWPwPje5O
10mfom01ZdWOjqVP7Cmeuch0HMQGvtwpd4Jm6GiPOlnUa5/KYpf3hM+muvHamltS4+1V3Wfqosy8
AJt1DnwGy5PL5nQBDmZ/UgcXHuG/vOcm6fcoYMexsAZLt+e2iI2CVs1vKqFeyg0TN3WY5843C4YQ
RHSCX+3P18zxIvxJc/1gYl7qs5GUgjz4+Qu7txD3lociC0YgKLAggsr6iFqrWzu5jTtLq2C0eB6Z
6aBCMdT8et1WHwEOul/ycSPRZhrMrHpmErepQ7loif94iKxqoxFceOjsIexPLOSCsNBkLYcMb9Ui
dcxsHwrE8hRHu7vtjOZ1UcIu8rbfD2rWyS0vR43xnC3qXdcA8umCnNzDWSW5fI/lQWdhpwCR+99v
/foBdQVhqw+Z1MyK6eW7EdqC3Ht5+vtNj3zRwoTb81sNzV4LVe8i9qu9YDoGxvkvMuK/qGYXWVk1
d+jHULtbJKYUHrRY22Zw9gP9g2QmGXqdn/FxaRMlKrpzgGDgaEAPUm8s6EKkT3goZhFhOHuZlgdt
Fo065wTNgQmHkR2jz3QDjAZHaT5Uy7MhsyZjG2n4v3BdLeRJaybKLM9KXTBItgf51rGCA8DH9ubM
IvCipMd3GEkRD2ZcJvcFfAyIB2+SfMb9LK/NGsIk+xPmrJq1HoKivmlnm9fyjJCt7iAkvsnZEtbM
D8uzlDyHbWsO7/38pb6+adss/IVoXE6+yIDKE7mz07NnbLA2cBQwvedPDtjrGNvlD+cgzSdiyQBd
kt8ZzX8xAJPqpvPEUB4U/IowNpx9kMCMWR7EjM+A3V3dqMZHTAb1cnlrmmSxwQVPDZw/o1eCr8PQ
uLwhmKK4IfMcEOf8kGMw3w5WB65fb3fe2N7/P/LL35rNMcRtm3izQ3aWzHuLf2xRzy+vl4fl5aT5
UFPq3EP8llGGo6ZHaz91Z4o4f7ecOBolA5jhDPGRg3e1nv+C5Q9a/pbhgWQ5rHrA0TkmCznHnJkg
+vwQo97aO0BJFoqq1KBLYWlNawQWMUuJ+SBsZZDROBOn4hlAtdCmEi6UDRIEwnRmqf/ywDX9x7PR
mQE3v18v/6wvbzLlUltvpEb+8/9BiNdRPs2v287M6rd/+W5TY2XHRv8xlDOypbI57349tSsiD7hX
sDeZ34x7QB5ZHbHO//7KHgcQfkAelmfLF/YD92G6NyPCBE4JM+62pQD3tLwChPAHYcqz6reqa+cc
SL6qhqRsbPVAz8HjlGJTanm0iQsmfdafTKqFTvUvLx3yPD3ye2YrGz7939/eshptg9tljgrls10+
1t9wr+U9Nf/D8uz/9yUoCcWhz1nRFzPqwp0hgMDXt1pQO/gbw7nMtrO7Apw79z6I4jpZLmjmZu2/
XNT3y9NqNG8jGZMVNFyLkQGzu8jwf1tOf3kPaeNWm6maDa3FvbYczQVd9Jeni/EUnulBRmG/xz7J
IvmLYlR4uX1IQN8uyB3L6V0ig3WQkywlv3/95WW08Hn+tNaGZYUIoEO0Oa9HC/jnFwPo92tfAZ1z
Ow1eD3/ZQg1anuWsn0NvRgfaxPXGFICjl/eXB9EQbQ2/JmeIMlLhjfT+5lWFCyisD8tTArLI8GRk
vk4XjOzMpI3nZ8vLIaipQLMZZdWmH6Ey+uNvYyQQLYe1aTZKKkMjWASy1d9PwvnlAklbzklB/21n
KPv6l/N7edpGtEITsCvr5WVphck+NYzTX75uObP11rgYQrN2fzn5l6/5/TMqA2FznpXM1mc4G/gE
rqd8mPFcqLJ+/YLLf2mcGagwzLJeV1fTJl5kywtybwHthfN98F9eLv+AeViu/4/28r+hvVgMU8jd
++9pL08/ho/mrzOcP/7HP8cx1j8Y8QIXoGthWrYlfyf7EbT0D8cyTUm0pem5fx3HWM4/YGLanovv
zTN0Yw7gJD+wDRkRiX+49DKY0ZCJAlVGd/6d8YywhfH38QwEGmGbridNm1/Iss15fPOXoFS91bSe
+CD9CKivP0BFfyRyAFZUkCEHls6t41k+4qjyIUMKtfKmkbBtjzktXdWRLzFR71sksiAHcHfCxcou
so+6oXGt6RIPG1hQvX8i4ZNZvxfelwIVaUtTqaDnFU5iveQk5ZP9nGgOAwXdbEjBrj/mOHWNmUFF
CscQmXeOwcwzIogontkkJXACen6yI9cC8OfKDvNzUkKqoK13j/30IurBZbOufCL6IFCQUnqF+AUG
FeQmIUc7MbQns2vJDJzAoGvfY88Ldk5iUsXUcpWRcWXijd4oEppBJUC3k8c6CnGbR0a5deHDdEb3
kum06+bGMcrqvaZFT82cEa2kvVIdFfxUqXalSG3e68G4Lrts5/rNt8o1dgygzp2UWE3M8Ej7G96G
haznxqhvil6ON1Fa0Y8gA2IDQpfivQ/MW0bs+olZyq9XZFWYt8v7COutY6rrt3TTjAuJSwjOi8jb
gwS3+Cvs5syqO5zAJDubcUCSaTqedofQN7j6FjlpiMn2eaHoQo0WQtq0HTaeqPRrAHxg6xKG++vl
3Jq/Ih1MdEbTFvTebSQi+0n2jXlTwPJZkZoR3vbIzwM/J6rOC0qE1VFPxev6oEV4gLCj3ZVm8dhb
n2Q3yoM/gZJfoVqd6PXDpsszc1+C8zFXOkINzecoo+aI0f1lJZr4pCFwXhRWsItNIzwRWETYF6c3
bcPEPatcynM9YvbThhIx2yAR+hXU8nyfTYRQ/TrUMrpEdKnplyP6asOOBriOHon87avn6Nqtk4zd
Y4PVnWZPhN1AivYRPbh9b+iX3jvSWKyfda3gQf8WWJP/uLwwqWaIl+mvYNugOcbOMxk7qzjXojc9
lenJ0tm1I0uO36ZSLzejLpxt3FhvQ9GMT77VvvTguz5BGMIXhXxzDxWBPmCVD2wldciFnd6dRs5p
2v10ahE+KHcoL31l2HREmMHo7I9vvLwTT6ZjXdjktBeHbtEmr81HxH3jl1sRQqVKNmhF7tMydsJ3
lNIQRr19ndhoWt3BeQhVEn8zfENbKaNwH8dYlOy4iL1pFDMjN++nYxrT4qs4zvcTQ8h1lLjimzsF
x7JP/M8eSI+vDXfe0KrnBhXaIcQ2sXMbq3ljhLJNoafckXnZrXRF7xKmsL/xRhW8JIlr78qssLf4
Q4IXGhLutheBzsadfyUcYw+VCZuAjfsgKbvxVTbG65hoxbWxLSZgdZMcXR++omia/iv70AwYjgm7
VeKpQVNkvXdpBkSxwRyxlg6Rew4NM1rbeVM+hU63F6DOt2ljaNsqnvon16/ZfPTms2fat3aZBh+Z
BhqZLdx0LQwdfgr9mrWZDQRocbGdqtKi7eHSlE9Tb3gsiJN8zE0SdgWtFwJMejg6vE9wAUVkNBpI
0PkK2dTeoe6bWWxHiIrMxvuklihi7Vbd5lFEpfbPtziWyZ7wk1OEeAZ+SV6+6gwq9pNbaNvl5Tia
bKFCBgwYzk616tNXYSR3fpE092LqGKQUIzhm9c2p3OlWVWH+RN77haZ1cLe8GgIVbMwwDQ706rAm
D+4TK1DEBGMMzmOU6K8Z0ZBuLcTTOKjuWgvvhSbURupO+lAYZnqP5GafK4JbbIcSSI/T7Nauh/QW
2fq6sDoE3vjPE3A8VnTyzSfbtOAbR66kheWLx9JGdjmmfvUj9PaE//WEG0tI9xrtsClN8tucAvmO
44fCsO/DvRz9/KB7xYzPax61nJSgjtvlhkitcifLkkgdx7rDuhx9ua5x56a69n3YdYZzTGUwvmp2
Lig+wQouLzcFWK5N3VXmsW5s+ZZyVqWhkbzanuedJDjM9UhL8U15E9wkTi940iVSdyco3rott/z6
jSgE/5RGVbU2yvZnr3E9mY5xV6KAfHE0S9vpkUG7uffFzvNmx0+g+fe5IQgAaNjb+q2UG7ev7GtN
Ztu617mEq9xFl+tlZL93NcEodli+yIKDksk2Og1RfvGL0rtTExM5rEYMhkAkPUtBRl+YjgiJvHpn
2EH0mOlFd4+FDlWaHj5Wymat9qGtigKUuxm3dCTc/srUChi9G3evtdB2cVTktCm76HlogKeSWNoc
yyqKns26ooLX+YuWf50lzonGjiCjpxLonU8bsZ6uwkE+FUzd6dd788u8h3FUZvqLX074uueH5ZnK
+X0Uat1tOyT9aZBmf1qeJWBn1gnTsE0WQmi05vzWIWd5IpQO4mu0hEMSiBon81Day6praqiDTJqf
hg6jwuu7Ek0hKnxqEW6D6AijHMuj4VJ8T3wInD/uwZr1AJz41sqr3qFfqmMSBYcw1bsj7bkdoX7c
2BWkdROm/rn0EUvmbXwhCCaprxlMrnuNVXaF2MzYac4PY2JDZHNT2GdkH64Ss6lOfVKmsPH1R+VH
MQ0S3zhMkKQ22Eu8XUE8smVV74GX7Q0w/5RJiToIVX+yCE+rsdK8O+zkUNKL7rWSSXzb28MHBTej
pBJRCtIN3JyOXJfjY9Sn9c7sfcbrbcuPpayStg2UT36XY/w0xcikxwSyJ3gnaq57aG6g6erqJwrz
ddfV+qZykEw2rXHVWiJ3LLP/sobxmNbDzO00ol2rga0ogP8faM/Za0Y0bzNjS487ZJN6au6kM8yp
QRDq6H0TKFR+Dxp6NFytL1oLPI6rBpIv2vUg23qQ0q3K/G5k2m0r9YumM0ft7He3DPd4/+67gs5V
nKofEn3kqqoyuHuR8xx0zUsi/4ux89htHdqy7RcR4GZmV6KoLGf72B3CkTlu5q9/gzpA+b6DW0B1
DGXJErnDWnOOaW6lFVhLAwzJ+vRNqoBFpg6JW+34YgbVZ1+C13bn8MhSw9YHQYOG2hW9iCGK7sKZ
Rrbpo3rpN0EfvJUuIvXiq0OWY6dkXMOkllsqttToG7El7MYHbQ3TMDPJAonDTy1tEjrE5l3lEkpH
sTdpgMyaHj0qpCckeg5xfgpEdqjpsq1mU7yUrfoQ4LQoO5e0D4vzSf0ZgIQO03MwAa3QUg9k3y7Q
FOCB7U0wKweo7h5HE3LxcD33t6NcSIP07LRIue915T0d5B1VkL1M6f0r1m6yy13KSIwge3wkTSBc
lwrY1rSDHx51uO/YSZbhuEr77L6wh0fQ2bmHK47OA2EOnP20hRzr0xriyHc0Tskm2deaiXo/UYmq
yjmzdQxqKZkiRv1U2sDpXOZ6/RBX9U0dGv2qieSJ9VO6ZVSzoZisRjFetIIo5swYpNfgjAtMjVjD
oAZbaN9IQKd6o68LuwiOGq3z9bLsjlUGmDz8Y3ZBccnc/tXO62M5F59FS/YrsdaPKuej1zYkVxi2
vss18v6qOlgRCLW8uFizEbOJ+55uxYRnQU/gy7V0bFcVP08TdQ9Tmh9zlbSGwlEbbAEVaQmN8DnU
caYgcvaQqz+rpX5JVexvo6vTSTCT17nW7ZUkGrqVKLHcOEG0oY0s5HoSTfRXumaoLYT5GjbZRYfe
tp4Id1xN0Xe9BNXoSv3ZV/GwwreKPevJzt03RHofifPFDHCLx4SPWsXkEw+U8pwfJ58+DEs7aa1c
8n7zhgiN7jaVCM6nzCLQbnoHk/s8CeO7t4bvKa5PRvUt5ZI6U+Yno4j2puQnJ8H4MzLjO9rQBICb
1Tspf+WJ9AGmr6nCvYDeLa7erIRjmXlg65jjroyiMwvmP2LoX0LMudKyLk7l3mGSui1Liq9TPr6q
TndGAnUwauXI0khblU30RbUG4xQHYE6vaJWVaFm7pEHSYN00qXXsZvKG8V4p5I7B6CgdeRsUGNUG
iqpeNlMy13WuKcOtIpLbhKBIU41vQ+ZfnJbRqhxncPWyOyFWxuqlR3SEaTInXtLkt30fVOQ+k7QV
An9u8vwmtDqGrMhvGiA3SheFHlZGpBRvxpIcBQX0Gwwc/cSlv2ZdFFRmuOSDNYsGBym2le70Ib6R
mUZPUfS3Dr7EMmveArfbl4qdwKwi+iyTElBTfO7qfty0rRBbK0Ywa9QU4ZEFSYXEBQKW94Y9UqJV
FfPCfh/ZbtWw3ig1VkvsjwVWM/bVY3TGEgdBVEa3GHMf47L5SSeJq7LXZzB/fmAYzmd4nzw4Hb4V
t4gf01J/CQKm9hCjmKcEwMNNmfussuTedDmkSL0fd7NW3Bh1+yKQb5yGBhFSEE+pTwEYN1DNVg77
wnCWdQKjOXuMdTJ5NbMyPPrZxrrrb9j5odKbGE1CSrZe7cYHY4pcX1hOsK57wlMUPBCM3dYzSNJy
YzrFjZ1Oid+7nfRouB1JAumOCImEbKM9lqRwU6nZjaIMmgfT8WYYHEnVFyZT4iYsWsg3rFQC99AV
2mtdGd+sxu727BP3ZhQFm9lx4NeZ6WuclNqhydnFF1JFq4hRC/GZ4w0kKTDXUOXU8snPRFv/kSDT
2oYWNBv/hzSPES0F1jseGCT6JWPfGz1zA/23MSMxYN9s8eMj+FcXr5B9F02Bz7aW2l/j3Fs0DVdh
oz8D6mW6bMCcKqgjw9a5kWZxh2IEEHSmnmWn9JuCbLqjqxwHplcHh9cBXCwb9GpSniQdKYwrsde4
8R8zyzISDIfzUKg/0YR7vmvjYlelebgRtcHGOoQD3S2wc2vpFmQLd//3+vVGlGcvqTbbm+vtsLHp
DsnFL/vP465XEzU+sBurt9enNhlHd0wx4p+HXu9UA1aEWJtO15e83jTUvTfWKMxnh4k20MPiCFYF
zVSO+dRAHKWbe8Sql2SikFQM31HOYrad1D8UPM7xXkJIXWlKuy9le2O0zd6h7LOKkZIVnfXHjPuP
tJq/7WT6rnWEIR3OA+kipxyG7zkNGAnK6JFJ7JijJXbRn7Q5awVTMyBRGNr3hAs8dWhnVuJcTvjo
+q95hlecZcwCvSlOdWV5QAXAuHY6doTWJUXKqQQjJ32VdPnTLxX/66U5A15FfBXBC51NKxTGzPXO
65+Idpg/D+ZTnY44PLT4PY8yyLxttusHo2a7aq/gCI+EawHNJIdpoHmNFlcUORln1+APx1mCz5br
FXv8Q9Xt0ja7K02hbmWS0/KVJZ5ZqkmTG0UksWXFRjdZnc1a/pIZc0SAMW2oehYIRaPkbXbQoPR6
qB3VnuyD6x/tfy5Z1P9YSoWcxDT+j06vgXRFylloyQNRlqib9IsCE1WzqMGpD60WPmdDeJSYHttY
nF2z+Yxk8GTH4y5CY6eNpEx4sBdPxM9gQ6QpCz++T+azTqjFYhE5hUq9MSAFYff2kBVt47FmP+Nl
KEEDjg02KcBHtWNQ0geWhGLnBlt9O77r6asepm7TWvamdZW3WoTMDHZxiUf3q5qcfSwDUl2Ki2my
nCVYGqHDHTakI5Fh9DVJ5erOVVFflDj0AWishKq8oU3zqP2xxK83ZtmjdYrexKye9brlHEGYSI0u
oJqC7Tsx1FuncKGv3BeQsHfY0y/uSK4SxkNrRk8sjSNpQlYZ0V6rToaabPOxwQhVE1PhaDdakNyk
IUHtY9LhyS4GwtZIU8Z8zr9pcwQXdfZY4i40yuwAq5Ui2ONErNbK0IIXofTbQEnYX+BG024Mu8H1
lLUfgUMbpyEMxSPx5VZbXGot8Zl69ZNWcIwy5YCVTx61tjuYFhUBEq/pyrrlpWLgX42sWgiq2msF
ue9Z1Vd7aeabEW8+yJATjLansrKg5BnpTVKjP0YLPBmFs22M1ykgUBdvOkb26FDiBzMjhC2yslHc
osyjin2Yu3abF2BNU5mAOchfwG9vRqHj6yIxed1E8WNlbDuYzEif2AWw4IDIKzvCIB9mlvsrhyb8
urHwskhjeopMBm+jb0JPqV8jyg4ODi12TPQV5adBsmBrpPUmiZPPpMTzReGWyiSuO204E7ryNgZd
Q7gkB2cRNhtjqEjoiFDTV9i0yyD6mia9u8QGq0e0TmPKNJbhTiO+uSEbtHtM4p6tTEervRj+1LAz
EhTGgyVfhDFtgbd9ti7G304h8trUiEjRgmGfzw+Z1mieq3YKLfppbWJfBlGEdiwCOTp1pCx15lGN
t1kW30PjvwmVcVW0010fVspetH8MQ+6U9qWz44MeVZuhq/fIie6TYirXqi0ugyD2AWWShIdj/jSK
flZEsCF28KasJ1zGwTkLJD4vHc8znlWZ9d/1HL+Gya0u6pesRKZWVHnOahKqwAAcYG2ard8P0cnt
g/AVbM6nsNI97dDTCG42CJ8dTkQdbz1qY2AFTnAniBP2QpYilpAPtVRfDDM5mmPxEGq5J7OBOTo9
zkTiLgKwPCEGvi3f03oC1BQjESt1eMYtEcuR4eK6nI2PgPSKle2gtIKx8RhF6UM+Vz8RA4U21z+V
Uq/VoL3LVMYcW5xGicqoLD7mePwIGBSEyH8cV5zbjrgi235DhPfWzcgVTeyUBjk6BMHEq16UuU/c
KIpi0uZjdD6vjTEmO3eeH6UjHjIi7gNjw9n1VKrDXeY4SHrTeC1jnH4DKgY+4Hwmm3HnTk9d3jp+
OJWHYlmqBlXx0yrtVtU6QMyB/tQwBXShuEEvWGLsK1diKnwMuf4UsxVM5vDM1OdTbSPZmsA/8xPB
I1gYJDup9qqLS8fqzZqKSzkP+3YM75J+vrcMFmUzleKOsodJ/N2Q3holfsQ4Vm5GsODSxLVCHEYs
VLi2uv1QJxaxftMe9TW+4MChOi1eB9UFD46e2om1jc3aUAU1vBpqjUBX7PLrMkN1qqYJ9ZCJFTSJ
aCELnrkc75avuMurRzdzK+zA1IytyNdaWLDsy7yJ/JxNwb8QvSaYGAndLrx2IplOJu6TNorzYHEF
++UGaiijZz6bexP/sRN/9tKczkYckQpkKn+yOHvVY2goceJ6zpw+NyHaouFpIMuUp8U31xOpzTj0
qx8WH095jNkwJA0uaTHy1s5tDX5qNUy4I1JF05DQCvYfjYLacHyB4UGCTMCaXSF5jooU02Q6n8m5
BamenmiP8VpErekcMczo9Vqj2wXnQf0IgNKINLqNB/GR2Q6DvFvfhqLlvJcDAfdEl2QaX2CTUMFe
ttvlRDpmicTIQl2+Fql74dff90UBvi+kHEL4OL5tg7IRKmd+D3M3MXdgg7AakJZPZm0BnUUXaIun
IKLA0Q8/rHGfu+zB7HqY+ZODecQqPY6tbEUi0bSi7cS8EjuKB6YiXJKwD2jYGBTS9MckTmlTD44P
WuU+rHh/DLqdX3UGE6qmfeQOMS8S0vZkBmezw/WbjfiO1Poyo+vYwUsjZEk9atkMhsJio+1iAc27
yaTkyrpUUnxSnVXUC5puMyzsGuFjRioiMzqx7Zp4ncV7PiTPEy2YVZ4i3XWXEbKWr8rYv1tkvayc
IdpYeS9OTsY6NHNyjRgCPt5Ymi3jaEuKIHMrAiPq7hqYmXk2J+YfG763WNP28q1OxKvGRG7ZZ53Y
UOAOqbQ5uVe1ERj/KLxFd2lhhm+X0mvqID9yUM5i30/i6KnBU82I1UDBdl9mdGP60H52tWOsRmOe
OOfCGztz76RGlbTVH9p6fKl099KH9DKAb/yhYmuq8HnQnhe7XKFEaUUx8ywTWhxPHwRW7OIZqzTb
vJ8ZRhvaQvas9PmQq2vAOmwmggEGK/V1dx/EH5TtbU4hNLpGuy507ZW2P1N2Fn+NDiRJcispY6WQ
BGBdhMK+X1nI4glfLJ8joCZlywfoI9VeQfmihkR4hCDN76SYBEG4HOKiXLqbfVh7dY6G3CDQthXu
J8ubJww3SDNmxQs7Mq6cbPoZo/YzJ2W9jfHQqi6e/UBYbCADXy308iLa7pnAGjIk5Q0ZYPy8Rzuk
njRhHVDKSPe6nkaw7NxV1qRP9pxSjPJYLHXGxbbq8dirCMuzsBQn6KVsH8IgelYrkj/qAagTHTby
cuS7MUMbCHuiyoL+XIxG7OHf5Ytb4CkzBjOHX8kc2KfTgzo4kjxAZXxU0+oM+eQ+cks2aGk07W23
eje0JZUx3EPWoIjVfzuVuqWv8pKKRFtBX3sa0c76MU6ANWwt0h+qfbHIokoxXaZSfhdKbfpIpH2D
Or+onkVLX9qKbYp5cfxRHUfE7wenx15O3qKZ3Fg5mut0cr476VD/p69XUK5WlGUEyIlZJ7CCj5b7
eQ2ECHYLGpMCz3SFFabQ3BfSXFk3EChSdIt1uN0Ac4pAyQDgpGO/kdK+Y0P7GAXDu5Y6Nm5wEi8L
p922qv7a5IADAtK31/3YvMlsyTchkd6LIM9sRCeZnMSNSaPQDNRqjeEupkyVnpFk+z2YU4rqCbYM
uORawJTOkr3aSRuHYNVYLEEzZ1fNkjW6OXp5r0gfNx3eJnYwtortSJdeoAoLMAHhU5CbvmpaZoQY
JI82VKqVRiVg3RQKIztFQN5ZoyPg9bS5PJAhb2YQAYHRWRirxG26tgPkopmfQ4hsjD1wSgbIBehc
ncnr1PGzs7nJzLVbQj6TtTMeQjovHoUxbh3vW8TjGzuKulVUHnuXyOvGJcQJsMVaoEeacvT4FVgb
aHfz/STdAFbGHHpVXcBocKyc9EZ1ERWwmDRfAlu/M8YQT31MldAhWsy1i9cyjNdu99wlHaRcYM67
rA/EUW+2aPpr39A61raPdqXZkFygwORQWhge/Ji2vnUJMs5kOk/6LrEVc6WEhkrQXK/73cgkU1kN
SQ2p+I7Z/MELYqJ1TbBDSzgCbrI826f4XKJBDrs8g72SGdZ+cJnikqLZs5a+KzuaPVD7zopOtyHO
xn2cuvToMnUfZmLezQ7LEAv0A9rQ9ejKYEv2mmcmegy4jCWC0Yy+03fA+OK2WScWG/JZKn/Kxj7E
dZD6FemFdXlUw2pE2EZBRW8cQNtTogE167GHpjNjUelKf2qnD/i08zlTe1iTZeap+X0cjrBoFfsc
dIQJh4ITA+tFCST5VATxQ9ANLDxQtlKeXVSHJrQWoeziiChqupNwibp79rF+p6ruRkC8W/WFnR36
otzO8UFqxa1Z0Fio2GevFCe7H/rQfSF5kBpOiX30i+rcBpbYNgP1LyamGcOVN4Hm9KSm9PGW93uP
+opRswfAZue0442q9PW++FCTyCtlQoxPZDPGKnoLA4CvK0wuZqGRsqjeV7a1722CdkzMvMwm0KwT
i/VmYBEWxrMottmf6H+KndnlSPSixNkI5iirlNqm1IBjmlR8BvqRoS0+CiWUiOSVmzptjpFtPzkT
RpQgyNIbBRpHA+6Df2kXklwMkoW0ISMz6B9QDkEasU9rQGSWARVczW+nbj7pOK48mjsrtZW3OeCv
bQtsH3832WY9gD+7B73TpeyYGnsmVid6wC6hr+uw6LZZXKl3ThDSSlT0p9ot7/uo7dh2gL4iwu8p
Dmp/xmwHu9FQ970gP6MBojJT8/dVmbdeUMy3mXIxiMvZctyd9VS5ICpA+TE2F23uqUuwh0O8ExM2
OivvdZQ8OXCJ1GOmPA/GBEaL7d5AztFac5l61G99wIHbyuw5LdJrLYiOQ/eusvmySDlaIW+46/sS
ZlzKLznrIytXJ7c2hgX+iG70S685tN8K3SeBBN8ryRvJVN31U6itotAtvDSHM6njHaaO5Fwi1+gh
jCzhrEV0zpvMviipfQwTExGUnlJa615j1EPbqXJGDvOAQsVZhRJDdZCdSEuSpaVhiyKkih0F0YFN
tKHzYVyWfKmhWzNdIB0FDLPOaS6Dq7IIU241KtlMt8eeJt26kuADS8hyplEXnt7/YWzHRVSILyEd
wDI2QVC5rjr4YrpzvnWC3huaCL8TiTpjyvo3xYLuZmXN6hBrTsyWiqJ8reMIomdZeOzp3LWLOWIj
UkZsEx9B01P4Ni2X+RkKLCzPDANmmB/HSvR+2hHth9RkZ9jyJxQJZa4ULFvjeBW/iNNb+saq40OH
JIZ5wLcj42OKhxvXVA6aSDbBBM/Xifuntkwe8GxjZhySQzAPTxP/jUZ09xS/t2ZbQTFK2k2kAoWx
7MI3ioJosEnlUMfXyc+U3OOOtLZQalwhulvSPL2CX43tfv6QGmNL7DrRHz0gqHVbpl9aRJdHtcrH
ICDLR6SvHe13XJoMRG4t3+ck2rGSVu3Z3mUhLhEAmD80qp7n3mco5/2p2hK33T3bYjzLCasoCc0R
Le0lvqrM112cvVsTVuPE0o5YOb4Ci9yikbU/61vnsbe2EQQBv0yGW8JnL66LzhQF0g5hTYe3sMB4
V2pyS/rKVypA59MO1leZatd3GGePWMvcTd6mfg0L65AJ7aEle4CuCo1CED1ZFLzQmMJtobD+JGGF
gpOW4MKriHhm8jSoaKzjMX+zHLsFTsC05EQj4757SJjH112WbKu8lxuFGdMc2U9WFj6oMpfftOJK
dh8Ir8KCJhJ1umJyM7JbdPwsdLYHml1UNI211XPA8dKMDIk0ts3RsmsqHYb7oEQZOeu9/ELaxSYq
A0+kWVO7hVklUfNAtzI1ZVuS9awK8TyrylcTjsZBVoQ04Ya6d07Ooxij4ihDZzWUiUW9M8SB/W0B
Yrktk/ku7Ih/LGMvGCMcxzOAnGXHJdMGvR1Bj5M14wqpz8Gc9+eylc3W0dHmxk4Ig2ZhZ9ayfMFE
QLC6NO8b3fwozfRPmIuAVONJ9RnVevvepMBKfGuaHJFGkeuA0YvdT2uerZwBMjWcNWUmmFM2xKDQ
dPZj9ZLKedwHS3iqatYfpezrxXy87oLutq30loGBJWbZUfCpGgUWZlt5YWhuoxaJ5CSrcFPXxqpQ
skswKele9NN0QwD9KQtbXBpxo+6tWb2hcEANO5m3DZ63msFYjbp6h/VVsi8hVKClQr+WKZTEcJAs
sAd5IhA4+IpyWmxjDbTTcsEkkYEX0F/yVE3ZdPU4gGjAYGkGF0UJmbN0DgOnTy7TZD2IkkQFIyv3
7tAY2zEUDzG9qN2oFiFL0+BQmpbYFhDsexr7B+G4Z8XWAk8dxZOgQmga/eyncALXKTiOg6Y770lF
2XFqQDhAYaV5mFqrUvTsWlqiAA2StdO8Ktbou9Kjq8bPYpaRFzjtu8SIt40YaQrMdt7UUCELonab
6kSficxAs5ZCOTILV+7RgcCNt97AEFak/RSKT++9IY6MNhCXiEuI1VtZ5wuyQaxBDr73Zi1uREc+
dP4RqGb6nIEKiTP9w8ysTVvlCsXYHgoD4DlicbtouCdwZFHUto1HdgC7X8ULbOATTfui1FBJYwCj
gY1PLMMjSPQpC6Oq+bLCnIWpa8OZaKubodWYKfvDUFbzhtSzPeMUu6kiehngn/mpjrQvd4PtuOw4
v2KnLS5GHL9WJfNyTrk6VgpyzmR6yDmod7pjHFSUSSAqWFvDpe08GKY6y6cpnN90NsOjTdu1SqAh
lHQx4vZPoDXxxk3bV6k1wTqghLdmhfw9NFW2TWURrd0WhqeLAJ3bWSB32Cbggfq5wvE6D51EdCsZ
uRo+rAaJNyTSns+f0IawjxWDjV0aM9Vh9UVlde/Zff+ohhAx6qVMbJRx5XVl+5jHbuu3EjN7EZg6
MMNuWtkMTn2SBocJq+aikn8qNMzgWgmuutL0HsumUvhqxMiHlqTehKA1mzb/adOxQihl35aNamwt
dzbhJ/FwhCvPacwScJiLZwBQBUX2DmyaXV56tabGq83j2qmGR7Xv513t5cIjqINb6kCaECXTYB+B
meIfNaLjL8H+F0f/f7hNuzK6fx/4S8i/3laxFFpbuHSLo0iK+m+KwfUxVW0htLs+iDo+LPBf4n2Q
Vtx1vR5PS4zT9Qn/cfFqkLs+9e89JoON5uz/10/x90P+fUfmOwn18vqx/94SYg707Bov4tFqdI6P
JRXl+u5/P8j13TScUjnGEHDn1/srJWUJcb1Yp9bc/P3+/r749dbfV7leUu0lZarnIN27/VtoGd3B
yQm2wFKs7Vsx4gtz8KtcLwVoH/5e+r3NmZfgnN/rCSIrqmr/88jrpXAZqX9vA9e9HoPEABfO7X9f
4Xrv3yf/vtfv8/55GVNZZD0iFLh9qaOTyy4E64bw5veD1JpCB+L6Wv9xsZQcq5vfV8PYHPraaD6l
f2H3qTr5TqfeXG0g1z9Xf8jVKfLPbb9Xr5eKFqxfWrj+P7f/4y/5vTqzCmXvg5v7+ozfO37f7Pe2
60Oyq3/levEf68rve/7zFLetwf5LM1pTAdn+3vn3371ev75U0S2BR/+8zN8HXW/8febv26eze3Bl
V22tJV5KFizLhKH07L64agcxbbTlzz9X1b+JVP//3YPqJ7PjJ+5ScVExG12f9Pvnn9vUsg/g3xjm
+vcd/nmb3+f+80n+2+OEG5CS9fta6AvrQ3OYrzdfnwDGhB7gPy/6H/f/8ybXq//erbh5hZG82/zX
r+C/fa7/+jLXB/5+1utjrrdFKMg2g61/Q6M1ABljI4yuKR/F0NL6ELnetLdhO8T+3+Fi0MnxlVkw
nyOterqOBiUlPDK5ynIPEBs8IOXKdCYXPE0VSops2SxdWSaxFKeyeG9xHWzp/jbHCRnS0VwuUa1r
yOSuLagRIjWh81UXDRDwSnXyRxUQ085dwPJj/1h3MSVHhZImOHraiBL1X2eFfhX0N1KUZ3Nm4gg6
1swyn26nCppBEHhphJ5AT1r2HvRhqQHWi1x38lQHd3MBNwDovfrlZuOjqNzUj2pEEflYIi5qzNUk
4GVrOaukMD3nJdCNJlbLVTFX0clCBXUOlz4MGWx0QfJLLtAC0MQ2PdcqEASwFKaLXm2MtA3uqrrb
j+pkr+xhVu8Mx9J288Ans9iujvYLSxO2Nm0qkLCz0NEcwkljUngbgx54n7PV5zv1oJdQsUluDE1Y
a3o+yoZodHq51GMwtSD0n590I9sXVXVGpVutY2m81kN9APGQ+Syg4o3J3M4K5RSFdKSSiLIbO/bS
k6T1RN2JqgR7jIQyoKIuoE58rqq+4D9bI/aHesEytvoOclr0GNJDnCvoHUBjAJewMZeEBaf9+APQ
IT87vftKT33BYLqncEqBQ2S8TpGoAKercUvv7KT1aoToiYBeIPUvdf+TBCwgVZUVwTib5K3PK1up
2l2r0f5WGmcbGxbftEE5vZKDsWFt/MxacvRlrQIZaeWXHd/mIU17dIE816KUvNXBC91rSoiqZVBY
mWfzmlCzN9m70Yb2Palf8EgQIkSN78wCZhLBTQ4ajY1m8I+H6Bp3qXM3AsXfOZIPPc5oPkOsAAe1
4IeufB3mA756Aes6dIB4ZpxLrcbOPlJ+SAWdvWY8L0eQlljtOYvmb1rYLJMl7YHaeGsVO7iUWvdZ
59q41jj91sgA+9U4IZWLIrtaG2pisJ+yT7QpBq/BG2JIOcKUzX3dSJXtnALStNqJpghYWxxO7UsA
fBesD0GeBcKrCat16PBeFkoyr2hnEERjPx2azkRHp/iwSIO7SbSruXY+qqwwFo76+9QrfusoynoQ
rMuEfqaeEB2jAiuXGxGcwbdQjrC7xDj/cesJnoWxE8q37YL00WI93utiCbpN1Lu5DZy1PmWwdPpH
sGT409xT57D6LhUqr2nfkBySfqa16Py5ZmFM4bHyFec5WlbQZgJPoiGOAXhaQS1EKU8zp/R6WCC0
sRA34Uh1Iqf72qnvZk24rzvZ/aZrHmRaPyGmz9YulUrLrV5FC2bHMPK1o7d+1vbPpRroa0MmVMYD
NadIA2RnFiPw87AMkE/R7khgxZqGorJOFvdWYjwrCUVRbGtZxh5Jwn4FT44N3oHNqYpuJ3QEl1k2
vYRu/x6ENVzguPxK5j+zlkJqQh0Ka5vevfbk1NFTj/vgWMSt8Ml7EL5q9e57C8HXo1w1TojxkpIF
uRVoP0WGnlq1XpPBvKDLfIG/dzI0HpaL4ayr6O/a2Ug2PZKWtpKnAH0Ipalpm+KMJ4GliHbTh9Vv
+yB7TIvuTXQFfaF2ujUSBQwqnkFirleYJBi7DRphNXlkoiCUBC2MF3JMrJuyQx2XvPd8SQvvToBl
U/YV8Q0rbFr1mkBjg7CYzLbx+8jyqFd+k5vBHWqUdjOQ/7FeWsjWmHt60TEQKFQcsuzPEHYZyQrZ
ooynHCFl/lKZggQ88nWyMY29MMWIazX4nNORjhgq+41Usmcr0e76cSlOv/TWgpGJU6yUCCJi7atU
Unig2qeswZpRcF13KhSTzs5xzHQs16CCr2OBkMbJ6GpFU/hHoFIYc3Sdw1Q+qEl9Id9mnRfTqeoo
dEoKVtrAB4b250qsd2qrNZtRIUZlVqsb+lYQnCzD0+2QfWs47kvivPlFitQitKMGMWm2FkE+Yt/Q
VbdB3yCbLC95SmGLgIK6tt5lXG3K0biNiGXxyE7Ghw3KKQxIzukGuNKWMxxaOushqBGvZtbddHqC
rn0AEmYp9G4Q903oG4rRC3TlEwjPKQr6cavHOp2BAY2SbW3pej8aYt7abW5sS0PbmvNwJp39qRhV
3xAZQvQIechUZ6+xyWGmlH9ctUwO/TqMnJVZ1fdogB9zM3ueZsjYRiMfo2b+LEfrRSvR1VAazq3a
t8LxDFPcJtdnLSRSVmFZ57JCRgMwgLIRTRnLkPs0QKESW9shVnCXoFR7pWv/5obZo1V1p5HMjkQd
ELhmO2lk5JRwTMA287WOtYHen6IZEdGEz01tKGqllXYbK2TXNJyfKXLabMeuG/VhRq8vHiwk9uW0
5tx8m9rxLZT0BO0MSahTUiaI6fjm6edgx096vaA35u+EJm0f6tu5j/edkT/SX6Ujp5b3Fa7SLlbo
jqdwjvg+HowZQUo5x/0mFQCEcwyvhhu+S0fuww5bDtVNwGRQzYbW/paGnL2WGXbVtUgYCoP2k4rc
QjEGIMwklgSLR6gt7tIQ3oBAGLHBFLUdLXf/CqB7KZA5+3KkTY9JLVwrk1Guopi5WdGOddaxXw4Q
tBu2tlt01HUVwPS002Nrfqo5xiN1+NPxofZq9RJXab1SYTy7jXJk5HuIm6ACCWrz1YcXUbFMMLUt
4fG7sYTGtwNa5Uu+FgYJpBIxlqvVQJvwLZpoDHZ2dYmdRb3Qyo0qJ8sb3VNalg+krqNm0ApMKpy9
gxN8Z9l4KNPBXBdj84Iq5KS57W3nZGu7G+6qNnwzc8QEnUsZKhmyV5vAVfQhZU80FUUt3aA2PHNs
pAYATwaxl7oRAyuacePo6olTcmt007x3cSaX+QVvAGobzEB4ZjhduherpSw3Zw75DWF5kyUUSHD5
8G0a6Dn1PHwsrey7WowreUsabu12TzGF+F0T0VVB0GPjWsBjgO68CPsj0q1ohYbxDRuMx5Cr+RYE
JFv2Z71xz21Zpd7/Y+88kmNXtiw7lbRsF9KgRVplNkILas3bgVFdaO1wiNHXcvC+z5/PftUIqgND
BCNIRgBwuJ+z99pA6Eg8SPB80Vq3NHQFWKiLDHUqeSFQZ2aHIr/Fl+zxNXoeDoICldWmN71g1eFh
p85CZxXmetFCAM0QM6GhXsFwSO6E3IrQFQ/c4JhJ3gaf+tj3F6Ce1sB/nAM46QfNJsLCCPpfaH5X
0wTB1Rj6X20H7Fr6dDVIWTACJHM5RZqWrkheESKHbJ6Lh0lYgyawiWif0etDkFpkUNOlf/RnIk6Y
1BOAilS+RgfO3JjIMnydkpthcmHjx5LRcD2CyCUPILkzGH42HcBRdAwZbcLmIkqq34BCKY+DMVln
1mPY+VcITt6NEVXKTMzXZGASChN/R7v3so+as8tkMaLIJoPoiikIadvOpZlkT8y1n3zXqtdOZKCP
NscPqlI0W3w5XvkgN0NCLjK/h8KUcDd3b7UopTzuNki34cjWw9ptqd06sqDb5ObAjXzmYC7hammU
/AbOaIuzUxntir67tjLG4dGphq1hOiMTK0INAIjMsPVuMJmqpIbsxqI2Ts/1nZJYuafNdg1ghi7m
DBgEXa7V0d82/PIRBdE7S2PQh1mD7NWg4+9x0mi/zdB8SyoIXi7dwSQW59q+KmqdpIAYMXFeMBGF
rovgLvNJDIR9NzuXbR88FFr/RWvHCmA8AlxF8r6ZcEqvsBpt4SrdpNK2EZE0ryTwnkgluJstijOy
/tXYhDiMAaIx4hAfaxvJ6FiHKs2bSDc9Yt6JKR+tLAZwHy0HSNQQcQrtlfkgCZ5JSueNoB4AemDR
7AiGo21ND6aOeSnlCoz5hjM7iZTk7MtBULLJhbdijRhDIErc8dc8KhzTY07EwaoohmZbgPNY2YN9
FY3F5aRosCySTKZj3SUsz2cNxoCNjQy5qnwxu7Nm7Fx9pA3gaPc2mRcwpTFOaIirbd3HBzo9+cq7
O4TbOssY2DTrbMXdq4ytd9PVph2Q2Htw2dtJGCn563m+TlpmhE7A2V+Blt8yMYm4QjImVBY3CyR9
VWb9tmhXrNyx/6KpvYybq6RxzPVk6rcJ6vpV3HhQjujdawFnieeYb47vfyX0l7AKVkfLHA5yMgM6
D8Zd4wRIpwwyqQML61xWOeoN2yRxxAYBlqKv0hgHQ2ggivQM6TMPSOu1ESDhQdzxkhoN9GyQuAgU
Ycbb2KbqxzQvL2PdPckWek3F/HkQAT14w2xWbq4sf+lmVXXzFaWAl9r+nJAk1cWcbmhY4RPr+luv
HF69bvhIwDDONLVd0/iFvhMEkDVk63JuVuHYYuubBxoCnDy1fS8z77anGbqa0uJS4ljS6FGuqjR4
TR30J+ifHkJx19s6jVCW7ivytUADeSHpHeVl7tgXtkHnM4vE1p1HjBq6dw345SwBS2zIirsJ7OHR
lNqjHvTwBePpDoeb3IA2uC3CgEZ4Gh5Zar34wZ1PrR2RSUFaF33ktVABSgYTTNfDl5Sa1WYanBOy
sZVse5CQMfohXM/5Y4MD9KSn4YFzct3WsbUdU4OVmETwht+AiCWT0Bb/1EWYLo0On1+UzNuAiBez
9LZDo79oeX7y297ch+O0r8ZwV8kc00vj9UiqxEfcdJvJsY7ML/CEM8EYvJXDrJLV13CtZ0dm0s5R
U8oTmcAmrCRpX51LgEWg4fsIXsrGQoPnp5/kH7wAMtxOE4ZkTfbQDAMT0dX0XNlJDsFqn4MhWZWy
LFYdrhY3pbVn9y9ZSYc9pNu5CVOOWuC2aGGCAbejgYXTI6JjD7DxanKzR6IVmbtWCFrrgSmHhJIc
+B28S3KCEAkFJyIU69CLSL6pr0QU74C0Jphex3Odme+AIA4hKTUs2tAjN+IjGabHDBXbTquCYNVw
xW9JVmBtGHApDUNHsN8uIFdrmpIIrado6HxFtEKrMAJhT6SzBPWOyW6Th9RCkuSzCvMLWLQ4vdIa
1GPo1Ks56Q7xWIHoZJ4NxN38HCxMHfkjyQrlHuHbLw81izeP1E+C4phZ9WdFD2jnVfknWL43ZtTD
rgGGPUcIVRs260717/X5uoXt6t2M3E25FK9wKr8lZrgjuO03SJarMMDnlTBGGV67LaT3FBjjeWoh
Mc0Nq/jKaq9lC/6Lg4UX7xZJkLnXlgz5egIWrIttnpT9LkHA6NJsBkw4PHGNogYhh0kNh+62jaY9
71sVcx9tsjQ+Grn+iAdV2yR0/55sE+3I0IS3Iv4MxufGt57Rzzx4BbEePdQVB53FugvDZIWoA0US
WkqP1QITXq5NNLtVs29ad2e96q6J/8N6GklN5Att7yq+vFU5WLdank2QS60XCffDiAa5mdFqcWSC
6AILwUM0uwdD6d7sKO6YCq+YAcDhZg2LSRF/Vw/vWVS4HqV5E8TRbf3FwKtiNobGuoB5eJvbrNTc
FhJ3SsoUWpaXuO3M1WRWV04+PIzoFAAFJjepJy/gvANNpydr04bdsAi8GLB5k0B2b7whpX7zcC53
Oidm5jx5sXtPQNgGf/5lDFs2E1hQ8unUtVwtEdZpfzx0lv7SC+dd85CE8LmOmKp2uHEpxqTc/705
sVa6KY9Nf5U17mXHAAD5ED6pMF5DtXj1tehibtFqgNLMTHemcNd91M2otAJPeQ9BmQrpQPOPibcO
SrkIOVuYxfRlFRxmHTeVQwe5CsV7acvbOu5n+AAOa5r+3svtMyKLbk2TgjkVUnufjiX/mKZt7CL9
YgJg0JQxgcWm1UdMTmDqZADt4p2eOZ+x31KnatuaiGWDFOJkb071VeZm5A82+bGWI34Svd42lfOW
GYDwTDqxwJ63aYb/NhXWexyWty1cd/6Fcx9fEzd51c3DRalBv8lcpBsJ+IvBuguFhjsj/D2X2oOp
PGs4dh607JdE4+DM4N8jnZyEwUTbCRzfEsaH14sjRLN7iDjRkVCtT0E4HF9U/msy5HNWYlUpLZzG
HTmofjJcTdlwWaXJPRaKN6YQb7qSOXuV3Dn19KuvowF0FzdyrQgI+5srMLCmh7wZjiuVyhGipGK/
TpRm9cQ8oVqnmhD/CrAEqZ7qRZFHZ1TQd4U/2CtP117naLjQm4BInPLSZAgHikKcVoXEYDBR1RD4
NSQvCSGr69+NU384Vv4e1mSW9WZ1CzR7hYSNwcXFHRNi/nCb80zIQYjt1aWil2dGfbYIbUIMuSo9
NCQl6pdpwMIUG+FzmqKKdXrIL8RenJPZtmhTI6bXCP10mxKs3VrMY7ryvCTbzZF3zqvyzbWbX0jH
r2UR+tuE85Qr5Bm3g7fVetjO1WXS+9HeJNHLG3ryZEiXsNL5SgthGOZEY0BL3gJls7j/QGhxyOgx
ubpQUcqDI1GYKz316GOxUx+qtoK70aN4A6aJVTkzOs7i8tLKnyDIbOK8ItxBvMQS7as6BeepIYOM
6dEucjlRqOVfYffbUxF/CT1xReX2OoRSyirBHBidjK2T1mcymO5FbL4Wo0vSn4iZ1g713g/mbWwL
boxlco96gfuwTlGG4jHRCGK8F1PxUov0g9Xvw+ALcfTwg1jlHG4gCLw49UVbh69MD4CVx0xRQgr1
F5pvb1t0VGvE9hkoJvPQajZlvXSymDI00QWRcBdkL2hXrDWfx4La7tx7u7YmewalxcCaHiEOhhoq
43aeHUpSVyoiJGN+AQwr7YN1L7kL8sFOQlI1Zu2qZlV+jIg1jXCLnWQysGjU2p01ddq6ThHd1/Ck
p64wTlqOlrmZm4hOhMdCjTTRfREa+2kKmqOj+cjxp8CHdmgVd9pExDJ59d1+efj9XFgcUq5L2jcb
L08ytMC1yb1KAHoHiL3PY38TleOLbyeXNH76nevhqWpIdqu8IsNx4P1yqSMbGKhXntVrBz7PbiZN
y+uh+baFUaxZ2jzNedvtJTP0duAeJlsKkIm4B0v51gsQUInL3WfWhqNtyGDvhb89bwL2ktMaaqgb
z10jkUuiIujwpmhEJ2NhYmrvDsYXbmAuGmbYRRi+WykRlpSI/A1UJTvAIh/rSLBal2HJh/A3qClb
rCHaJEA59D7iwMT8Yq/SiUE47MMjUQoXuk3FSgTmc5Bd9UgR8AhfNurPJaoDY7lgkof41xD4T74N
EcMvD4RmIlOf0otZd+8KsjtSMAwoa+7LCIc7RqZjW9uUNL1rPIyr1vM/29HxuBlC8nLy21S1DgKt
oGw4tmdbjwZcEBZXRFBO214Xp16ie2wiiOEVUXhMrgcua+tIjM9XQPLQToefgk68yWIqoW7Yrwyv
7jizLNj2E8Y7EFLXbSpfxqJjOjSm2Bqt4veQzN2lyMQ+orytO6yUrYicFk5K+gOkFQax/pJM3mUQ
/UYFlZIDqLwILDjrxCfgWkvvi+EptLClSJ81Whwhj4XCvRpFhUq4QpkRpKydPWR5MGT2aaIbzxmU
fz8TQOoySizQoJy9kZztnuqLK+0r1tgPrl48d4Wfb7UWg4E0QFBEGqww3yR+EXVKiiKTgxixaNcP
NpVDilToNCl7Yvydc3olWJprGLszYQSjk2V7lEG8yzxb9MJ2uu++zRgSi4FSZShprsiId3WK8SZG
1nCaBWGpJA06c11jG87ywcgrJqoWSRsS0s+KSB7IF59Z2ty0QTkc8km5i3I8I6Z9FAURvVNEY6qb
KT55XvbWU+TjblNpmE2pmOVVfIxSqSbQ5qvj4n+lWhnteXV7oxdolgYTeZtqPYW/GiosGJc05q6C
4JkJ0yCGyoi04J7JyG0I5gXIHMXOXteCvbySmkLQFH29DUqnZc5P28OVg3/sGyp+CfkT9Ms4YQIr
ymBwtBvEc8Dv2qy/bQqaQJ3TcWiIWqIufxk5cBV66jajCkwcKGsyl6qPqcRCw2pqHzc22IE+0S8F
bXccpQxinunhsUkuS1u/Dmrb2tt63+zkVB3nJsWgkZXb2CS7jXREtNSR3Z0BplOTwdKQZuOTW+ID
1cUjXTOOf0m83UxFNky6FB4sZXXWrQXGV/fcWnJX6la7HpoyuRAe/dOmpWhfW6N2bjmLYYABCxTI
PVlAvARBuS0dNf+shHOeCe7NGEnzhMwcd7YOeM4gWttkOtmd6gm1urbqjQLflpe1zGtzZwUTUm7t
mNOC4BjzTL+xEFxoLLNc54mglQKXWBmufXj+JpQIZyBUyOYS7WpfXZLX+cifyCYuYSsnZJFwLgsV
XXOBv/ZZuHy3oSFcKHsZGhou+00xPrUun7hx+JMm+OjVGLkMa7RkXF8+OwFRHTOGb5+i5DmqbnVK
KJxRNLo5Kts466A8gkTYhvxto552VsMQaqhZlkevZ+v6KMFB2x9sFu4rXSu0rdnb5Z5msRU7BM8h
w4xjyd9r3nTXFneFGW5lOj2DY7iopSehJqQkp2O+BLVDi2gGIECAHS/SfhPdyzfgRO+15fYbz+9P
ET1UCoeBGZDEPlE2d+tPU+R8RVN6I5VT1w/9pzyW/gGfktxGTV2vBBrUjdk0h748tyVnshPimuJC
gsxSX9qTYLgZS/PoEYcwM61wOOfs2vgcI+eNMG85zp992dwGdbp1nOZm7lz91CUYy7vwDe0e77ZN
F0P3QwhZajPWDJk5Mx5XG+TVQI/ZxT9F2sq2i7XXoLUVVL3ViT7OkBTYGiGus/8RZzY9Hdpea5Sx
zDVm5iITM1bWtXuzYqwsxinbcNs+plY4nVysOKuEpY9d9kxmo2rcabW2z+vkXmi5vmv9G9Mm7MfT
pyc5AqjqdKrChLEKSUfEHfDdRWUHBigArzPmM/99dBl34pXA8a6zfpsyufFZ7bMI5q4o5fhsmywH
evxqqzjQmLMf2sqJr6MKV0JFkmfDXGXo0PNW8hV4BJru8DLrM7my+8/Bp6BfE1PACKk9CIoClUm6
V2SWLsUP61GGLA/TXBRbtCBvGkv3NvYmyGGJfSzS9FazSdH2iYBiiVRXqyqgfm1I1nxQ4yj+1+WX
bg3vQurMWNzhYDD27LOygvWZv+MoD3kv5hLNZ2Vseu0dnyjlrMJX1NYOpHILjOfcbDItPRQ6bCFy
K26aLkhPFbrkNcj8iC95NdXBmfOoXBsNXptYDMNVjTXLbhGyjKCz4v5tmqpr7rAps2AS2eoqgYla
ogOpd1NadRc4y6j6B2l9o8/1Z9qhBRFxem/qQbiOG0qvcUUWS9xQOMFA11+X7joptA9q7cMvLTrQ
fUXGrtlXsqPNRoTXh+fBB/VslkZtd9UoZ05q6PM+gmp3nagNgVFXhRZ4p+UpfCof0qHyUGcun7bz
HwAXjIcCgTgheICUsTTufC2ALNjKaVM3jMPkjD6kfUKKZ6I/d3U8bAzT9NaRdfBdPGP2HDxHSQxU
pqWmXXUF+WohCxniBJgLrdqxao7N2D1Ir573JgakrQSmNGZ2RO+Y7hwskGbPxYOL2MeiRBYMvVo6
cUzhGGNdVPasvLJqa7VdfyVr/y4v+ULLGb9qbbRXIiDgOUtAUvJ+BPAa2TvrZkivW9JT/JkyI47C
96E3YJJ6tOXT3niy3MZD3fGrbspwTygqUyHQZa13XdAR22BhR06Mcj6stZ2kxWrkWrepgJalmLZC
V2INr05Z24+7omiAh4VXQMkuI5e1CssydLBAoActox5joIcO6ppJzvjFkAuMzfNvDKu9bfqMMowL
iWOi/2lzX4pywUoAb2Yob9IQ13jiWHIjyiLaaTn4t8bwf3uOxHsonkaB0oy0edZHEwrbDiu+Zc3k
qviH1oLOmv72XE7Qucg/mhGShu4R9tkTS1OXU3QerPqxzRBTCE4us3sYs47cdxQ++DS36MwfjQyu
gRfYH7Ykg9CzDNBygWmtQ9O7MEmiyem/bGXkHgMkP6c6HR8NMPqrqNbotld8AZ79CTdg35PIjlOE
NPcQoP2Q5g8QIuibejj5kZEjp5uupUX3wLHD1/gGBQqjyjoc5m1vio0m20vAY/keWcZxkuE1Ea4+
Wh247gYpgtT0Uob/6bkona92Hi9t8AbMUolRjs8YkssVZ6eGIKjbZTY+rUzNzuijXLtpjKU76zBs
SuvQOOJoQEzqi/Fem2bjskcLZNYOt4HkAJfCYfJufZmZ1a9KWBFaJWbqXBk3A743k1y7BtFT68dn
QS+NmtubaQtxgf6T0d6fdpoQwaaDoxzYMWdLcksotbGOGOurdt/ZxtGVObdyAMnb3Kh/5W6CtW7E
rmRqX5HTv2V29i4gKnP2m/uh4bjYpJ7DxMl27tyBq6UImabFVtNSOmgWfj5TRUrauNioMNCxdfia
JZplhE+MsKdUpI8c/zvvvcUvuYmoF1CmpejfBTq+Q5ZVTvQ1duNdZ3pfdS6e4erf04WAQpqSS6d5
gr4z7rImZDlgG0q9Qx9Vw3Pt2uCN9DjwV+QoNCz5dbrOXmid68Z4N8IBzFKJTkx1s0oRIXzJfWBh
ZX2Uo3uW7Wmypr3HFVSi3isYuENXe7H65Hdr4sSGZT3uK0DNQ4h7vv0qve45qCOVrVNdN/bOCLlz
MqZDzw8OhS0vR4ASeGcHmifb3k+Q1Ol2vYuYqDa1l28dZXNh8Pn0zC8amv42noPLEUnapjTsj7yI
bjELxycYQqfRmRdD+WUNIIyJe3HhAgrMyqbYkwuhb5HNOcwuIDaW7t4YxuiiE4QmRl1zhw9sqzsV
l39mn1oWpZFoNIzyoAeKoBGM8BjJ0i/igkjFKsXRKjU+NzhF26WKw/SWRZgbbbVpwAIRB2cqG+ux
K9V9MDG2JNU9xHV7Y/XWZgTqwL+RbAZ8tBufavm6pebnAsxdNbTL18kEQ88jdyp1m1vCK/DqjjUd
q5EmxlikFKvyfSM0ACU1+cG6AbVZ7nBNgFfLmJTV3aEqQX301ISTEvKOGMutH8+XCfzqNbmE5Vav
xSny0yPR6gjVURwZABi38GueExaL+YjfRXZMAUQEB45JPwCIz4iGXpMCViCfI9lok/nmiuba1sWh
CPJpKwzmu7nAHcK8WluXeQVre7gRkfVe2+fIYtQcE/LOJ/N3gMahsh2IlTL48ibxRvHLbvwnOij7
sYzolWRni0VpHDGNGCPzmmjEa0LWrpOhR+1hHOuIhFKD8oBbuDejiRmO8lS7rxv9BFcGtFlrPncj
vJuGgqlTgFkRMl0HpXtVztZ9aKV3NmPKzvf6fdbO+6A2TiF3cttP131Fg8wFmZSmVCOxwKVYJMxm
tDbIKHnkR0x2anQxHTxjXRTHpAJVLY2dJwSzEoqNQTkiAdDyC3tsP8NUfmYdvYp0XhnNXd70xNIy
EKJFeEF3/5mMzlcvq20I6ZzE+3qvayP9sgmQYcOq3Y3fKcnSsMdARvFMu7aq+SF2vKfUGw+6aR0x
ZZIQJMyLZNAUXhaNTs8N0enw2l78Rku9bfSaG0bXrmVg75yGO6w+vCNZv8mzd9tSgIPsSFH3FksY
0WSiep7DYEMcu43VyXgMqhY1UvAa97jO6XReaGASVgjteoSz44VT+Pd4rShwF/6j3sqLPqyuF5T/
/8+hfvh/51Bbhm2QAP1/Tz24V2EE/7Z5g4H2P7Ko/7zxr/ADYgxs36DwFViOY7s+v/Ofs6hJmrZs
Otee6TokHPyVRe38R2DTDPcC3zQ8z7MIjP4TfmCb/2H7jul6xKgSUqpyEf77f3+M/xl9VTdVPkVV
2f3t8b/RwbqpklJ0//XvhuXp//4/s6kBgjomPGDDNfBeOobHzz/e7pIyUq//X4HelSIMYVimWhJu
YGjXiKPIK+5NmhsjZPEuQoaudd2L78DrozF/QqTzMhfaTT6FCCIbfUIYhKwBB+TOlDMG3QO+pykn
Z9CPhpsI2JmXzJsQI3fYcmHMOoxHKr+kG4D8q+II5UHq78eA8ioyI1KbyTBz+xdrBkJLM3vV9uVV
PJb7plETQgTROoEzR6s1kJL0iM6M4FVvvXsyzh7Teb4a7PHDr9Em4Wfb9cV0tsvp5DNzD7LywsmM
nnQD7zILJmutm9ldJRLKlzNulEOJ9BiFRXeXOfjYzSbxtnXPbF04+BxTyAL4TC4MyXQ4SYAZDtBW
tPI3IEKq7OM5qXZlLbF49zf9iC/YzDtu2D5Im+r3EPPiBNP4Stj2Yz/YaDyzJ82D9lUSCoFzwSNb
pbulIFWt8BG7Cgr3MRs2KoihAUxq3jV5dvJd556aD7WMWjSrlBQKvwXr5kjG2vKNroAUSFmn9Gik
bbs2LZZ7WTVvNRayBrFHG33YiJnGudMzILvMjvrIxYEIy9YYn0ighrLYQAkYikun4ONmfAsdfXgW
H/IGsCQ8KTMkMxtzbobDMq3vRDni0zWJtuyzizl1qD2ijiQSOHlrppiw3ylRiMTss8pvMlIKnai/
t3uCJvgd+KW5wfSY4Ah50DemVaerSOKopId2RUO5WCfO+N4WhFMiPKY9ndPKnu+Ah9Xuhz66l0ON
h1LwJUBgGu+mscSwLrNt8A539qzV1Awo5T0443wDT5IuWFKhbaQEpdNI9hG/Hg0beb+WEfpgABuO
8/gRs4J/iFtxiX6xxpMnHyrf7rZxjpB4drKdBD2O2KvbUQ9Hf9DR4J1S47nIuUO5FjD7yM8uXCSm
OwMDpT3ednGZH5wuvrJgAFCTDcEeyPKFfMYXgpbBQulPtpc914qRnUmq16RuYOAvPyZ5qasWV8Ea
M0OU0dggZmn7srIed7Wo6M+5d3OB+DC2UQPVw6llPYaYqaeaHBIf2oEeVokJycZInDtyw8Z1Ux2c
mTuJQwdzC18UNz9SxBFTpyWs7PJn07mJzYSTj1ioOy4W2ZILepheUBtATaE664uvHi8pFUTmOjNQ
NvK4i0fA8zva7nhAcXcZM3NYK5AsKiV4aS8uN4jZ0T9Yt2i98Y7pNNkS3fpsZJtuygndSBsTzYvv
otVL/URy0XwavHD+3vt5TmuYXmEVzf3ytGzobZGfpx52ak8NxtvR9l/+/DDFgNAwUcVxgLr6r31t
Jjyr6AFefP/sn35doeowtQpHNnHTjaSTHDgxvx9lLV/T1kjSaWOZrCjMMUTX3xQeDXlHgCXvYvg3
ffLh6cynkSuToN0R/GtOeUztIIbtGAYHHDpkmQXKZ1UHFbPBmUSnZY8VBzZ4aOo/Ty3Pp60J+jHx
dj+vT9SblpdN3Es2s8MkT1O+PVMZ/sg43BezZ+5b8uYgf6nndLVZXrJsStY0xwhUj3rTzzuXV9Gu
4l1JNZUMbsb3O79/E/JcfrK8SCbpHbp6nBotZ7cjq/uud8JdVhKMMhTaeZr29YBGnbmpl5sdw41v
vQ7VI9JMA7hA4u+bymtujC6ktSNGG/+4hKGBNmiQ1cMwTe1lb8bmwTXKqyUksRdNxASwTI5pty4l
GKc4mt8QKtwlmXKlApyuNVrrBcaYsUmv5iK0L8ZJ4prViCOWlbsKPfBO9Cv8U+uZzcGMKlTHGlYA
JVeta4ibaU2NEby1iAXE5pfRIEiYtV0Ii+GltcARO7ShLSp7s8b0dcTucIUV5JiZlDogAr01neEd
tNLqDsVUvdskPqyE08SHuJP+Y0L1qnC97CASzd3Wml8cNT96bab+q4z77s4lOPXGlGB/fcnKUPQP
c9knJwRjN32I4NGlywMVCUT4FN8VaRwCY3LbbR276bbz9BcpYtQUUeOfsoAbbmeQwPhJsGhL9Ndt
y9m1GwrcwtUEuho/QrqZSrKpw0hkGy9ZcRkT9y2jIjra5I7uXTM8L+GSqBeAOLZdQ9NNXWg+lRNL
Bsdx8PXisORMLps5Ca+lJEKM2URxGhMdpgWLKuoUvt0jAJMOi42u4yr0PGkQqKJYCbRpICyWaB4S
d+OMtO6o11TfkY8LIyCFLfDnyeXxVOvmvsYPibIIZo85tvVp2QgGYOjAS8Ki200qcY+6mKaVx9r+
K4qw/cfe8tzPQ6qlT1oJxxZQwZ8gxe+QwgmJQMJcASkNxf4Er816iVmkZomNygSeVojEQnVKB4yy
UXLMVXLcssE6Abpn2fUdn6BGy3l2XULnlkhKh1mBiY3muMRn0kwW39GSPw+NeCjWYYQVHUydpBmh
Qcv93l2iJZfHdEYk0pD6w47oJ/N5yarl++SMJC8wD7GqoMz3psMw++sldxJ0jI8USDrr5bjS62Fw
XGJLnRpySOOC6FZHOU5naiNmjTKSoLWfo9yrhMWfiMjlB/mUfTl0tbY/PsTFjLicCMvez2ZuemzZ
9Rh/H3dNxfwtm0SdBsu5UBe4wuDS4yfEwwBXkhMCrwRW5WUXFCi7kda9hDi3aPfp9VFP3lnDClI6
Q3uTocmhQss3OquvbNkIVvXbvoQ++/NcYgAdRoFs7OGIwYbRKUz+Y6OpIM+fh8ve8tzsvjZVKo6+
GFCULt/pcrote1nRQjELfX+9RF/+bH7OweW55cxDSHTUubD2kghuPlHuX1OLn1nMkui5bJbsV2fJ
+lweEy9BuyBpvgZK3afvY/d9jSIXJsxWHTiWAwxtaMN+DpwXaZAG/9UxtPqAGTxs5+UAyeWa/b5y
v/cRfXx4qdltlwPzc4iWI/a357wyQKdOku96OUzL1eomNQyi5dgtj5efmBog8ybWn9DM/XXxth3f
wPK4Sz2W+4n0iiPTvlXyk+K6XEr4Wv9cX8tltDyHl3zvdaaibpDs2oWkMPeodbxu3HfG0J7sltb0
8rPvF6jnqkjgGUFdA7WW8RA8UXfy/rH3t+e0toHGy9x9Rbd8VvdGkeyQbpDAFCubfkLJfhk4JCud
Za8MYpqFQftrOYRLPOvPEf1ODl4eo1dxD12qfV+CyyVZdXFMSEBkMFI6GS2wTEaHFjfin0M4XwVD
gxNIhZVargf1c05Dmulcl25Hn9fo8pgytnr47YtXL6wt47ZMAcEvB7r84SQsl2zoc89ftU3IyUuk
yjpQV2Xg2EwYlyP9T49RAiBzy0l/myi3MOIsR1htanWd6suThRQaur50B9HqzxF2AjUJUQ+XvWWz
jNvLcyEy67BsgsPPcIm3uSbRQ42c37v8/tcyiGhGZR3tdHWTKeiQn9wpg6LgLx9htEYFgFh+ZkbA
EZZXjAbzo8Oyu/yIedif9y4PI1OHR2m62rus6zh+D0VW7CP1kaRiKCx7P5t/9VwJDoYLWL3le1Oo
r2bZ/dvLyZcqt8Uc/16ez5f3UQs8O46V7Cns/PW2f/Xevz2XxbO7IeqL0/Eff5jMtTdvcIbt8tpq
FGu3q0C4tuLTGNTtqERzfrJBA31vpEoA/XmO5gMweVMns6k1vf045GesDMXectWxWN4W4QwjsVP9
muXNy5N/+zXLw396Dy5Q5GPWRak+fNxaz0ZsknOm/vb3r/t+rVwic+EPnQ1LZvvl58tmiQr9/qmk
W6YXnCh0OhkmuoETqjZ0HVpE3AzHzq2nLby+sj3gYBfUE8kSTmKfaQERw7O6Rg21GZcE4tpKGXWE
Ciae72FENyctjZtTs8wSlhTjiDxjauIO1AmuiCkW4c6vh4sl3jWszWKFizAsLyYVj8wgU57EPzbL
Q38ZeZcnUxWzPMYELidqQvW9WYbtZbcWFqeQPwn86AQ3DyQ4FyrKmf+b60ZtPHVbWB7ayx0hLWFs
I7eaVDC0rUYeqcKiJbPV5bMsTy0faNlgIHf3krxpsSRPd7FHTraaJSTq1uiriGrCclG6GNz4NG4M
LPXUPZA8swyTMknF8ZJ1Hau75qRurMteJwjFhs48qwHUyfVXR8Vz9yoyu1ObZc/AGWAj5ToINfSO
6qXLXutiZjXC+dCrgRvoEKndg8kpaKgRe3kMuoGiEohLWzh6dViCeT01KBSmYzNKhi9CzkSyL6G8
aLn+xPPO2ExPMXl+S6Z4qj6n3xA0vuw1fDCYFf1luuSRm5dhRDz58sGXjdsTXg5iB0K7mlQUS7a5
riYUFWt5fd2o8HNfxaAjgQenSDI6imt3PxMYoG8ddTVOWnTTOGgNlhOHNnwJyq9kPF12QwEKcmWH
F40KZJ8VAEZfUtqX3V4N2OAQJpgK6cFSN/VBTcKWve9A458ndRUK37cAFDL1IX42hYqRn8mT/3nK
UWeQULHzQgXQ1zbhjSOZ9Mtvg2hSff+J5eGygTmloDHdc68C7pdflAO2yb//FgZivnibYGerlQ5w
LRZj51BG/SFGCuCoOfiyaZZTzVFpSznFczK54XWonyKHYHEgmrdQHZrlbPODAtbe8tgpoeesYmH1
HFzrzZQm7Zb/w955LEmOZFn2V0Z6jxIFFHQxG+PUeRD3DcSDgVMF//o5gGelR0TWZPbMujcmRmEw
GIjqe/eeG4xEas0733ITUSMk9CcPflDsq0hnNnBqWoa3mvIqOlZljp8p6IeTgOzPZP/Px1lQ9Yek
hCVdJ6BE44ZAPpcwQmr/YYQuaH42ijCTuBbhS3nVnXxv7E6Bz83y8C/PxbTUvV4hRb50xtxt67L+
pgVEvYJmybiGQhH8vJkouJvIUFk3tvbYuVN8isiIgV9sI833yBEEmIk5asK6OIop2tbCne707GEU
uXMwvXKTltVjqSb3HA/F0wRU46AiZPqNtJ8NfQwvRBpiD5/EXduifCfUsPTdK8Pt+NqOQp5J4F7p
sbONjSDc9vgTt5FurlNX3nlUcz+6kUlERAcAUcF2i4dqrsI0ctUJ59QnFCrRMZI+60/3iT9Gh0o5
WOJ6Egul7R/6ah4t9NYuCsSwmWzt2hIFA0Uprg6z1QcVl8TOPyh5NBWwPeI2QeupfG/CcVvZld0e
m7Y9eAE6/qDC9Bw40yWOiNQOxPipx2Kw7h18bYSfSII8hwK/h9CPNBVvqWxV5zqWSLrne21SfVeS
1pxVKQJ6aaEwyM3kOtEGfIvUOaFl6ChqW3K5cnhmNIYcC0m6jzglNaObNM0ofDIb32UxGYymR0PT
LA4EzwQIieubqXNuOZ31T3ReXZrQaYYQgu6MmYt+H6R9dptA5AgN3LzjGKiNFaNWJOFyR4usvRhu
Dte8bDsaW0a8RvxSbDTXvUp4RjunQpeGk+qI4y2lVHhvldpT6slm72LR0RsKqSiCv1oRrn7P6LeU
WvdtSv9y0XPSu8bTP3hbTHnfsDLnxYhBaepLvK/yyYILRfBgFB9Ma/wwCCPcVjH2TDq71qkMJ3cb
t+1LQfcMN6+e0ht1iEIVX2xFETfvvpUBOpRyElT48UigPFujNbvmymxWnuyNXS0FleA0fqhsvYYt
EzY7XyEuzK1B3CuTi2Wfp5tJANnMRlXtXK4U6wR5HrBVOmBIMTqK4LAJEFoTSbQ1NQMpm4WUohCj
3CVZMYEvCdqVzdAfYXbWH8uJpnw2BCs8It86PM8oe2QyF6S1+LvQA1LNGPYhFMvJL8MtqNBXX6VE
49FWfHFpYVtJRz28GbQSMQ9ESYrRhbtpWpoZkVt9b2bxUyLpBCdMMNHGFJs2QQBbGwFX8wYGrTFk
+0hCngxyfe9bEDdlkRobggW3Em3UZpi73sSa3YK1IA0J3n7lNgc6jjiekupLCRkXBYxsNv/Tvfvv
ZJYbUsi/zSy/+d69fvulb/fHR/7o2+m6+S8hmTjZuumYtvDowP27b2fQQvt3o874lxCutOnWzRBM
8ur+bNRJi5csm2ddkOqupf+/Neosc27EvXX0jt/+939ZxKfTCbQNw5PEWKH7oV34c6Mu5Mra5XUp
ryFizLirKXrUxF6gHO9WQdjiktXwfcaZWJXha9tO8bpJQutSV/gZJ6P+4BOozFw3GHa25u+Bb5ML
E1MtrYsdOliGzkxvERri9Nb04VUPAer7vdq2rQKBBJdwEkDlOm1idqYT6TE4H+rMH7dezCDC0/M7
XxVoyqmqYhG8dqO9MgqLonRNMk8+RTEj9umkZIjsKm4eZTtUFwTRT65k2l61fkPDRARAFLr5utQd
RaPNYCKrgJI0qI9NUD9Zsv1Yg3z4JL1+J/PhxiNN/Oi1PZSJrge9rcVUTMzqNgSpuRrBQW9xoH91
NC/A4INGGP2DTvaueSLdNLuj8rpyKK9RNm7dc2tXc45niniSgiUVnA1jL6JonF2sT2cPfAWmx/K5
KNRdRAQyvKlw04OggX7cn1yG0KuoxhqJLfE+6Z9nuNeKXUJtsZpDSJr0B4IHkK/Pn7ADBLQusMU1
F4GIcxsdLDvk8uEoFF/NgNUUzwChYsmdNUUl7qZMbeVO76O9npExWpCS66vyBxf3U10I7CwkETHP
zHcTCEz88d+IDSa9ZQ71CaV97hPPvyEEzNZRxSjrtkc3sc2TOREPmTPTsY3p9Zj/++fByqqD5gfb
II4oieDxjdrB2cRkRGzof3IyzOlpTj5KhkRQYedaBSIhQeQBDiLsDQYRJpfZQmAoNxsgusnWaNzu
1LVZvI+coCKYFWhAPIHl6DT9rqx7uk5jHZP84F1t9PzIoBK5TQPPQkR78u8CutLXFCLRZt42xRSj
h6VLnWL8njCs7VKCc7cwHlucpHlSbhwjTe/KSpx9q2guzqNrJMEhUFCI7faHRfzwFS/gF9oTyV4J
kqmN2LPxiYQ9akTxCVk8wjScZmwe/zwJrziWAGhmID1e5k7eSKXWfRbU6GOqDRE18hPjR4Y6aO+J
41sGVqnjyXPMnHKd++YETy+f+anBB8/u0WFjZ7nxGlFu/ExQkB/UPlRGhv5k6K41/2IftVBbIwO9
iJYMG+Jc0oOQ6dHuLTxRCpkya42WFGtr0KfWdpz7peRDf4Jbqy5uUeD8lk8yDdvnqs0f0yD/IGiz
wRhOrYMXDWozDeehI9Ks1rUSxFjtQAKB3jTq/fTRphe7AmWgvWoS11EP3ioVntqWOucQ8NnwpLRj
YkpxU0dtDw5Mc3ZulH0y5gtqZrjFhiicjso+iYipH8obN4M9ZBo0CDhdAenMZM1sbdKeRapfGxI0
v1ekLl0c4V8mF8sgVX5A5TqqRIV5DLFSWGyE1uCR01yxD/3imVxG/wzCYtj2gyLPC6bUiWakZDgA
8GfShvTW9xLFWDPyj1FppnjfMHnh2aMaW6tuYzWEEtLBBZ7dFe22skMu0zVWca0bSK3RLX2PLsrf
xFkf4GD2PzaNGT+1GdfnyrXXWM4ZrmS2eyqEtleBorksb5pRsiUMhEURVhj89dkFsrP9dpPG8TW3
/KNCekymvYIoTJ9A75vm1pPDd+Z51mMS0HDN4mYblGN3bqEGWVZTniphv4xaae5dGOOc+7EOmD6T
DPRibxF6+pybJ+ebNlQ9U+Y/Hy/3cjn3DHyXqdLb67jTmGPNj5fX3x++vXN5EuoFS1pe+unu8tJg
2eNODfrdsojlLcvzvy0RxgyzyASk1uvSdmznChppU1TswxkY+nZ3aTguj5d7y5uWm/fPJEsTcnnZ
RXPxRxdzedP7Z97f/v4C1WMTXxnNptFJoYgu7/7Pa6At67W84e3rlqX8dPftY8u3vN2VXnzmcEcK
P/+Y3xf9vmL/8be+LeK337l8Zqj9Yj04CDfel/v+PlV3j6MV4BB5347Lx95+4PtPf//Icu/3ty9P
/vTrlmX8tKbvH3/75E+LXzaBE6iGac2fv7wsO4NpPnDzeuG1Lp9fbswF7Los/6eVWF5anlzulZ55
LFOr3nMKfA4sAsDfX9MGc+6jgH9EnUDEXZNPfIlvXWMElmQ5B3NeKZOAaiix9urFCX9DcYrLVGGD
y112l+XZ95ea2kj3tq+dfnt+eWjNH16W8P7q21JUULOsn5aIiHMVl1TAhoqJJiBxnAZUrjqXouhy
V6sobLw9HiNgLiEe281PT+Z+0h2T4tPbW5YXls/54ajvBtHfQhj3OA9oUEyDzCt00PITp/4w2ZDT
d64SWibjXDld7tUmlTCkrTMmO403Rgb0fLqh0TzMbtT67VDHEsSpoDRujMYwTtQFcGtBDEkTjg7G
wPmR2KC1Ut13R33nTA5cPR9fUo0gOEyNc292vhmXAuh8Y1Os+48P39+3fIx/A8tBh2jIocE0DHNA
kHKOJqKiSAxf8tAjdWrp+3hTCPtP9s9+Zj/iufc3kc0ca2koLP0FmDl/9BcqStrofnOc2XvJEOfk
pi2ho8yrTp6DMMCHu4TWIOhPy42a77lFEmTwbGijmLj+gHR0vDntTmK+tzws0UbtOxIiNZSf5+Wm
LxI43cBT1gXua+JBgTKdVYrnlqGbSwuEstxy40xyZfS+89YpHeZK3XIDmuxHqVOLL4uS8BN4tNHe
Huy7ulfReZQ48EdtTsmkDGWnvnYAsQc1bsqPpuk5VOo1C72BXSQYvhk6NjKeA4t1eXIcJU9aoOGQ
6QmaWBpiSETwKfa4ZuyuetZL+1pT6uFyxnaLh4dMN8djWJJNtpUJGmC7Qqreh7Z/FDjM0fOfPC3U
T7p5dgiMZGyMpmTpRcVzTXG51+NhQQFRHJZe8WDg9E91Wr4585ZTFrQGVyztj3tEsjHIKqzrkmS6
/Afs2RVT5Ba0EgMA4Drz9nfmm75x9WOVPiztsKX97izlbT+VB/px/X5Zh3GuTiaORX9k6X0uj9Mp
Z2jAMG/pdhnzP2JVPhxRStgAkSOC4N8B4Euja7kJxpn/LTPzptdy9MPvfS5rpMSNNHDsDnGIoGeu
5L7vgMu9354bG5iJ4RBQD57Php6D5VALdnh36SzIP9uBPz2mFBZtmZ8RchXNJ5dF3PL2c+aNvfQL
l5/slX0MX6SHyDPvU8vPW3a4bJrNXG//w/yK6x/N0BFHMdeRlx+83Hu/WZ5ryAXc9q787M/FaOK+
gY7PhzMa5jmG7s8nKaF3VGRUtVmOumUXWu693yzbYHnI1YThKjTwpZ8n5x5fUHFlXG7eH470Bfog
ALU6irsm6gnLWxp7b3elOQAMci1zvbR0KZtVp3juBSw3vz0s6P1lyNz2zdJdmPsJ7Z8349xZWB4G
hlvt2S1Obi8H6tW98b0RY73NJflHy00YqnI7+Pxfqqr8g4kTM1DtjzJKTIzWtHKW7bd0WZd7y3Pv
D5sUGYRR66jWqPy3lr3r5vAdbZIGUASnPtutbayGEjF7vLQ0AktX+5Fr3vKDTA5pUGZq04tZIaeY
BAJxMdKNgb6fI6seToYG98ysN6BEbvEqmBukQfYpGglPnEYqY0ko0vMgYwBu8VPfN9E2UGW61WvS
A98EGokbTGt/PqG7hn1YfsXbUaAR5JxD8KFw2Gz6KgjOLSBMmDbaYdk7Gon2kF7k09Lif/unZ3nG
+87gVDI+mY/5QJJ0TQNzM8xzIzN9HfRCnrw6J414vtGYDGpVk6ytghJ/s1zVvD46peUao76Hualy
D5EId11IhFjpaTs4gdgpUumvqi5Eomfo1oWuz7CfyMQ5NxgM6fWX91Wi1WtzcvAuRSk5QJYJRwqR
P6AqGLzoHdJV5xR45oG9HkIRHfRSHWVstEwIelBf88mCIF2UJWRuoJWdH+tzG9pDnAk0uvWp9Itu
jVachAGXYbOYB9jDfFV1DKz6aat9lHTzcqO7STHTbB3l3blxzbFU10+9De8Tf8nb0kkCmudqvrtZ
vqefCrKkxCXLnU3g1BWQ63CtN+iwbKItCc9C6DZf55fuZqgXGvhp/fLW5lyeW14lnQdmjGqewpZz
zTQFH4jD8ndxExRnZX6ZTG08GSrQzxlYkojFDfnc1qi6D5amDFwEhGa0KYlbAv/Ldlmx3I3Vvk2M
S+EVtzV1ga2YHDS9P0IQjecQY4SugnHr9rj+Aiq+nUtOzeChff2zA/3WClfiO2pIhaEEYIoSj65f
RQe6b3O+eDrfLPfaOWnchwV2IrrAPjrdreMO8TYmrm6dcy7Z5jXMm7c3cPQeE/vVgRG2ayDv0pPw
N10TuQfhk+C5/LYQl/RaoEtbVTZNXjXfdFDeTh1Flk3acpoZp0/FWBOm12CmjyYYw47O5rGTj01o
p9sxQeRMONh4jZvc3cjSWbsNXbtl62TjfN41I8NERFR49HpQH7xrCd4UCO9PLtoCTY200EW4X543
5rPscu/9ZnmbvagXliffFQpJlJMUrPMHzl/00/uWu8Kwk61l2z/ePrs8l8X9McoFRDjrayIyAjHT
tMLcCzTPHAleUVb8mGeE0HmTnjyMNHIIx3uIa0/bSoMAstqZS2iA+MjzBdyH2twavS9Bn32cytHY
0t8kR3MAg1ZOHYiQCbH6YJefgjbfZ+TeUbKA2hK2SElmsFklO38T1MOZoL76qz8ouKul91JAw0GE
SE3J7whiNhWEBAqp9VYTyXDqu0l7mIzwqx7vBxwUL2qWWzZB79/SQ6qvdI30dZ5E46tTR5dpKOwP
BrWvAyWmdqd3VveSaOfl9V6m/dbWewLx/Np/BGkN8ngCKxaqELuw79xUQalucoVWaC65vIZG8ZAb
vrgEKXhMlP7WsZmpr8uLimDHoU1elZeku3aygTIETv4B0+HNslS2Grt6ZJlXLyIA1KIujGCTrwPc
/RzGgHN6zFEnPJyzfhOkq4CNelfgAiPVfXqu9MHZ5bnV0lTzpo99GQJM50fiAcAdqiJ5KVWl3zH7
mZ2I85nGBvuBXQmGiqj9e4hY+pkAXGRf80+ZqClMnp18zmadqjM0+l5P2/CzhcVoWSvIvcMmjG3j
3Dupe4/OCB7fsnUCeh0Rmsa7Lhj1Sy7H4G2Ro2MeoDwbH8c8bg7FWHi7RDX9c0ZbZflkWLgIZ5WU
hDI7yWPbDS/L8yIFd5AF/nBrEDd5neymX5vzV+lhceOmovpAZbA4YtXGWqbZwatFv2T+7WbF7hTV
ihzBXpAXmJAHPX+uL61s3VlucxOOpX0DASp8+wMtWJ6GCBXTwiTdqrZNTroVD29/oMC+Gxr9y2S7
DeZj6R8M4Vgf4MBclqWSZIj3b97F2hngsOx2y7Y0K/GVarTxYIoxOofuHGs+r0auM7w0nOIjwOm1
nsG+H6vSPIZO4d3HAQVWbCZ0j1vzhM/U+DTgnN8xUQ6QHNbDfTBA7V3e0Qb50bK1+LMWmfHOHOvq
RHZicq9wpXIMZsXXaDDpLEXj5zbKvS3N9YnxG9VRvbAPnmRHW5aTje1uMNPwmdGWsY0D6eKq9tUd
uaiUNufl0DXcxr3WPadoCreaY5FeJ/Pwrq6J8FzeEWTFJhCd/6w8p9wmZdafmRjot5SJAcjPv6cm
REqBxHkJRoO/2ze40LtZdSswnL4tw8Y6kjWW+wJsj/ZXqccXoGr+Dbx96NXzehCMu+om5NKuIsYo
Ts0GnFMkbiwfWNLyLQPnAC92X9OCSAZ0ufJCIlp54yg4HssivO5gI326LG8QZas2TlNH1wZ/8ZVL
hP/2LnJ7y3h0vnQtpFfPdtQ1cZuJXRDgZo+06Gv6xwoVOk5gs5dXafbFNeW7Nknd61+oa76tTyWw
jmpaeONrtX+JoqYlLdBMv6B0X9ZHn4gww3rZ3JRdLXDjwV/3p9R47cxPyxvUCMOpFpV50+hjeTEV
PBxCsQS2Qf4e0m9BcJF7xZCcUmTfiAcnCEuubRNS8invHiZXQ52NYxrPOInCdmu+VhJyTRqxjIr9
85yzjvBCIu2j1gQPb0vzwsfSLayPvpZqUJnt5Axy0bxhZ/LY113/1eXPWt6aSKDlWRtVD1Zhdoci
8dODLMCvFTYNjeUtOT6SnOLsq+n0YPqSCmG5bvbnxFJya3Rl9Umk1d3yVo6ep1bUzUdKK8mu4ZAA
mOWGt33hAbQXufoiIbWb8y+WTGpXNnqIe30cjQODJ3IUbBk/OgEl6ZxR/reMvVJ4nfYSaybZjJtU
U8FN6GAaaAJ32EZEEn4yJ3AP8+axDfdjJ+roo6maajcEA2FqUV7fDkoTWMLLeWT0aXnn1AIMaDtd
v4cm4B36sUm2TVefh7ZqH3sHau3yNji028L0xhctLtWmA0t47UUQXoZW0CMjuuzz1CbX5bd4pfdZ
gP/84ITEkk2EEZ8SIQT5dLgMAFKmX/Xuumygipkc6JKpvu9UnxyjsBv3DTapx6hDX7q8xUf/7NKu
evEF52rX8PqrYxC5gIk7R2Skms96pp+Xt1Kpe41CwpObDJCQ46fZfhZIHO3cc+/tCapOWErza5uh
J4Mx/py00ge9BGkjt2h+WzFwfwaRzZfMvQdhan0dtJSLoufge82EcSorfPkomdpPdT9el2WFjfih
xUH8RH/B2auhHQ6ALTV22xaX3rwMmKmHYfT1z5414Y2zw+Ecww2/JaFKUEVkfZab5WEbeJDcBDuT
Pp+alo/Nn1/eIYPT//TG/zu9cWnbLt3s/7uz9VOkvmIjjfL/+l/flwXO/ec/PvVHe9y1/+UCHbV0
y7Bcx/UEzeg/2uOe8S8Xw6vheSYReo4996n/3S13/kWz3MAPyyvGX2ytHuZUz7JNQ7gea/ibjfXv
ba2/9MpN1/Msx5LCMCWL0235W6/c0EWYtFZon8kNqQHONcMtKCVLRxFqVQOJE0XHDk9qZ6lP8pgH
BDfnYtwighT71uyvP22+P1y3v7hsf/XYvq0ODl9UBLoF5kxn8//cumf+bGAnzKyzZESIWzEsdzH8
u9Epb0X+6pU+rHQ3a4BskHJI8+VtT//F9fvz93v/YWsgYmDrwuZ33Vm/8PPXe4DBYZI45rke/Gck
bu2jNfgHuwE80AuYVL2Na7QrAZ1ZBD7/w2+fN/W7bGH57ewq7CuWBSZXmL/99jrsw6BNKCqSRWa9
Fv6Y7GdMDeMUdxNjKHvi/HGeMnyqzoTyNv5mZ0toZ3aOldnspeL8H4QiZKKlpsM/rByakL+s3GLO
dmGQeg4ajV+2DGK1bhTg7s4pvdVtrKpnK63KHaUgfZepCBiZgncXmOj+LWaCWpTt0zZINwBSHlNY
5GDGVlU/uLu/Xy8TV/jv68XRgCHbsnUX0/hvG20oUpU5Q2Sew84390HlDxvVlCTb+N4P3KvBBzKI
9tJINXrpJvFaaWed0iqzTqTTwE3FS2AaB6lI+0qrEflZ4+w0QTJW7wTxraDQ6yHFHdr6URZgBxjU
kxYUMHfo7eGbHdb2fVs8071xsEybhwiWBrDvoHixG++DFhvmA8CeOw6y5IrwYyOaWL+3Rbyjalme
Wm+8bwP/h8rN+t4nsgR6oyuPYew8a7bxSRi5d/n7raUjsvlta9mobGxbuLpjO6Yxb82fLOyxHvpt
GvgkfBYFJFNfmRvb0klGZTNCXp8Jl0OFUasAcO7m9deC/g313f+/FdF1zjw6RzoH1G8HWhDDkAjH
0TwzLaH3IMjFJtDoYWqHfWk0j+OU7IHiqrPpwysEXsGscHj6+43x1z0HKIDpgu9wBJIky/h1W0RN
WWs2EIpz54c/NONAZ4dmWDseSS25M6N4x3/0T6c3+R+2P2d83fP4bi4Jv+2tootNpzFmILKwDgOc
sw2lpccicO8KP9PIBBTTObNiOk94XpPJuQqS+OpKlx8Br/zDoWP89XxjC4lJGuq7yR8xAxd+3hlc
cFAUD3R5LpKGpIRegqVurgQLrVH3eA/CHb9aDgQVym5kEUU9I7Quv9Kgno4EmkQbGZaAjRrwSYoI
0FPvjunWs9MHSbrYsSD8b1XVxJu6TUE4mxp3CcwaS2fkzuHWrv7+zzT+eua2BXIKuAycPGcZ2a8/
xjd02M12Yp57c2RsP5X+LdM04kaGMNsPMRnNvudeSg2mIrxC85gqi8js0X6RRVk9qGmutQimP22S
YyiDISz7mtC6MuyObS/P0M20m1QhjwJGtLFhxm5Fm4xQdAJnlzpgRRsbj7pFFWQfe6o+/P3P+1XR
Nl8a+FEm+RcQZywcer8dLknqIR5PwNNAqa8OiC/pXglWt8/b4kyZsQ2I/fv7r9Tn/f/Xy5HN1Yjp
sI5YTxq/Hx/02eqCApc8R5ZHSywIxrsyqu/0Et2yZ9XezsvccB+m0j0vN65Bp/FbUuXZP1yU9V+v
PVzoIXx4AjQYIxTnr0dqGTZFWlWldmp8yL3E7z2aqZfuHTuAkz1Ew96gsbcrXaCrROjJq6Hohgbw
aQ+uodo9CV0kYtfBYw7a7x8u2tavZ9R53RyX0RiDvvkvkr9rDctkAjKHmvlUefOUNHW2utUgge0y
6lmBR32ppSXKul2FY6izzkS4pKB3O19X0CUZW6NyBDAHqZ17CwSSPUQzrBoRm1cBHLM8cv9m9EVu
OQcqtVuPUdkqCpS3HQw+GI+WCUDXR1DVWpehgrWIMl2/cSO7OsyVDKbp/r0g16UMXG+LAZQsrpKG
W4xKaAiFIMuHcV8SZtE+S8C91zDrGB4BhJwiAz1bsdU1JntmUIq7/hDpRXH++/2Mv/DXPQ39po3S
y+HA9WYhKaO/X4/dnCK2OWTSPGHiA3Nr2R/EFE6g0mxtZ+fZrRz8not2S16z1pCBxLqvC9sm42Qx
IbybEiqBYSqCybgiEWA8ZXIEGQSoJG1G4xQ1fbxj2PWSmdlxiom0C9ESM9Mb5GmMbbowjn0/9CLa
pwnmeJKAuo1O+zxJDOeUuyre93ZPDTQmuC7oDP5svFKhGVCm8Hx07/A9URXNjpqY+DWMHnN3b3k8
xKncUCHKV6KG5kKD33V3/kSwPOLII3hs0sFRLJ2jEP+7G9XeqR8OPpnYN3k/7fy0zc5GH+RUzyB4
MTxgF+qhUcB6Wk+je+C8Ed3bjdT2NJk8lIef0hLRBHG7D4VrPXBeCw/zsKhOu5cRORilZPUYGhWh
TCGVL6/ShnVpU8OD5WLjFjPvGs6htz1qsg2BYuHWFiXScdLXqjhUl0whBy2twNkmMiVQe1TeBdEp
qnMaVfx7xnCi6QR2FyfA2hkwR4hMw42DODaujM+OANUbEZ23lt3wqrgIP6bpS5zHn6V1SEGubHV4
2xuni4aLorq0xrLyqegCQsx1CxR3m25LFdPTm2FrBS2ovXLSnBxSgLhN1snTriBnZGWWID6t7iZq
JXkHXryn9N2d81oRtuk5j30weavC9neIy5u9N/n2aZzGD7Da+gvg0ANWifAoMvt7PrjdToVetU0d
RZxPQWIZwU+EVYcwx7oOfZpoI1xHKnxJ8vHWhLWd+VH3QNNro3rJQL5pH+ykSy5+mhOBavk5NgKg
NwnxAmZSOfeo+Gr4Pww8sqze94PdHJHSpyDR0h/KVsGD1vk/fAHdtreSbNuFKalqTcNg1kqnax58
TEqabAXnmohUsRuCO8eVMbnuZyroIKjza4Vl+eyHZrlnoNquMaaQApV2cgYd1k9t10KpLOn++mvp
qvHBzcK9VYTDjQYFVsK/3k4lOkyb3fpI5Fa9bsgt2bpk3VYThLbUmg7sa3JT1C3jGZ3/Rnq0yEMj
dzmU5iiyANrzsofXudg2mc+e6nFPr/wfHgXrM3jobzi7ppXnTcVd7xY3nMkMEEuTtw8khilLifFE
7I6+UeqLxqHxwZfPcd4/eElkXMhYAwzOTHpfhmQ99Xl31dqU0NexelQy2Adm7981QH1iKLecPshg
9+zvEeWmrZURX0+Mgr72kq44ZsGEZoUyqBnHISzEOLgf4+rVlIM6kDRTwidJX30VrzhheDedaVZ3
/MBi1ca1c/QN/9X0/PHcZMUPzez6a9DqlDUL6dJls8m3qNvoKbDYw/LopHTinUz/sTYi9oq2db41
Fwo/4UNh0DspXQbeJqy4W5UnmIOyDCl2Ltd29cPrdY3AIfWq0hlr5yD6aqcvgUBdTe612lqJBFIb
1Z8jgSO8cj4RA/4S6f4GhUl4axc0PwM/MDej6yU4+Qj16B15AryDtgZg/rqpOAVOFQWApE0JHQWE
LzT+LQFdcOWJUOAo0uJLUWkfa6bDe4vS37pOFc4lr/iaMaTA+5GsyIIr70oU7scO0E9WRP4Vjhyc
zil/FAMwDtuTs0j+JbSIGIgr8Ni65qTHqiMytupeasC9bab2Xq4cRIl022FSEkbU6vYlcvE4Kv8a
4466l94uBza5sxsY61j0Yg67Qm3p9DINLQz9CStY0DjBU6vLbmWl2YfajIcL8R/+x8o0v9O2G1fu
NCZMo1mTLm+h7pRwWCD+eh/ByRU3iCDSDT57MuJCAJRcrPNDhEZ1qFNoeX71if6Jt9LNoD7UbTtc
ss57CuH1c7x1ezno5q0WAiQ2M3JzwWCuJKDvp+AyiI7RtSkUmGWB7twjbCSoSK2Ng51uMqfOBuuo
VKUdu0a/q/xqjt1tL75S7lWbrnXn9rtlcpYzM94Zzcw6rmv6SyTDF3tYYM66B9/CePFxUuTSDINZ
HT3OTtjRsPHmw1bPXOtMTtld3tRsMgOdNzjReiti9URxzDkHmVtsq8R7QWpWPGSTh2+CdvLW7nsQ
18YgP3Wm3u2gtRIqyslJTglXCEN9Rz8fbPJedsfchyKhMRsCSV+12xy0FHOGTRia47YAGshOYtyD
pyCly2Iu4Rl+yKGbIFa3G3Nb5umTg1b5ItVl7Grt4OFH26xUGYwQZ0pmi+Vwh4B/VZtlsA6Vb11K
Q/vg1TqqVoTKtEIDaz+0JdN4WhSAsB0NLQLnFLsmc0LTQK8IR94afUIQlkNIZ9V7nys1fu7SqD4M
mdnuDa96Ju6u+xyMJgIRPbO3IkiyDR0E/5BMMJ/LeXLhmr36NmIV5AQZiTPKQphdA1Wjysx/ZBg6
Ni4atQv2zvsGD8Wtq3S4nZgNd1nrXgCS1feMwye+DhuG51u7tKzDc6pMONF6jXyWnAdnQIEUMn+R
49YSk9wRUoNqMpd08Vwptn2Y2Md+HJhdYpEyPa3b07UXuwFuMCLReGU0w3CBIkUvKo5r/sfWYhxU
MPs3qd/olVvjt9JO1qw/RKGNwWLq+hPnYZEzJfag2DMf7/qNXUAa1T37ti4IAuyItVnFZtgcR1sX
Z6NLb7y2/lYZcnyJyEhKGwOWPyEVgzK3ZhK3N8q3o42vJx4AT+8mrqDtxCC4wWpKEpcaSl4GtVQu
/ka8AwtabxKSQRgnJ+6BdEx6lBlRhq4y6o3mofCJZeajc4riKzQ9nV56pVm01vnGuArbfYlef5VY
z2mg95fY98SaSh4tXyO2SGPFacqV17iY6UlmDRC7fLTIVsndrd/aCdTXpsXSj+FhqOmt16m248qo
b/sJKGjj/giLDie9a750uf2tLGOmu6bY5n7cbHRPfEk0P2JKkuGC0bq7jlbfDtYt+7/h7coamb9f
TxeCw29ylKIQwZtnQ/OOIPMBB5ckvJffTUt/+T/snUd29Nh6ZadSE4AWvOnCBcIz6MkOFt0P7z1G
rw3q1cvUU5W0ql8dJpOZdMGIez9zzj64F3l1wUYE5JvupJl9Tah+VfUUe+pYvA5VFgdjRqCVyC6+
k/T7uZhxU5ua7jZl/K7rx20YNsdKvINvttCl/JlL8glHufgEL/qCPWAPh8vXWa/jTSgiijjNxyaI
tmbtHmZeskCTysSZ6vfOrLNdMUurtxS4K9CY7knRIkqFbVO7RbqFsXRWmxa8e9qdBZmAKrH0y0EC
PPo4TkDo21l5NvnnIvFnm/rlXZsz3U/ieW9qeKtyjeVaNFYfYrF8DFIaDIv0hbBAwpeFiuthXCYY
Y2YKFLRW4Sk/C0NCukpmWYDwOsVptW851zB4ZDibSBgErkw65swfo1I7SmyLIMGqlonQnLXLMsYV
GQ19TWGcaY5SYy4pU+Lp22Z18LSoThyVt1Fs4Dwvg4f10AsVQXLN2snYcPPwpHbcJpkXG82pmVnA
ZqmOSm4i6BIYC9Wv7lbdUGEQUdGvJdWlStWezZlvkJnOQ9E/DPWK3qnBzOVaCFNcUQWe36EdIjwt
v4v6MffHdQ4kHa3bOtb0HhGgeK2m2ek73P4gtUbCM4SR7J96i1Qu0H/Ya01sjJT2rdPMIWg7/MM0
faBYJmrZPCZzDyy0vl6b7CIo2duQie9FXJi+iurW6Qk8ULTyKhjtbgjxbY4WBzqdmkuNSLJplwyu
qUo20WA/dLyBWsa916ph6Y6t+szFcEct+q2uesWZxM0dGTh5jGlyiSW4mUJCjhfKRKXVGp84Rujr
LOkgRTWQc2KfCh2zaLYvKngNA+BqJvaE3Tc/i0aLAYpvx7H50oYAZixGSRpLNzh6gmRXkfwgxpwW
RTHgajeqo5oWuMyV7IGu4oDDrPKMukQTHZbE4CoL5xiagKFOQBMoxPd1MPzygbjtMPs2Y+1nmlFX
xIpo+LAiSaE2HpOwWbysibkI0tArihicYRSdRElpfKWXSVs3x4aAk/BW1NklMaf7miKY86OHhiNY
X8g/wSG2jOlZ+0S+NQOYF77mRseapz0om39QhEc9tcq3UhfYlgcG54WRu22TjCia/dnKcEHpSLEq
GG2kvfNc68m+loZPpbxb85h0Y0sgV9rwIkF3prVkvqspCOVGbbKrinDDBYoHVNMgk7+zEeciW3Qi
9YiYMeAJS0vZncB9g5mT3kZZax29z08RhSAqwDEoDaJLVK02OGnn+GXd9U13McmyBLFuRdjaupss
8zWFEEIGP8heC/ktOlHHUglfHhWivmJfUuv2UqAgS0zjVo4k7umKhq1Qyg+a/qa10hYoV81XlMVh
ysJbSdGwpLAbyDvhMeapa/L4ZxcZABtMStpxNIOGpxYq8nXCZkbpMyHx08LoPc8feRJz1cNXJKGH
22VQLJsQ576jztewrIutOtgmiYKgXu9VfUBKn0FmD5eYiLVIP6Utt2shabssN14UcJVzQ0hwKwUy
+ZSGPn602iuZ1d+ClVGebHrZDXa4DG7UqcdOSUg5TlqFoG3plLSYCGKRbHQBtY06xYFRRM+lWP+R
Io7nYSYmcrJohzX4Y2Z+ibjlQrmA/mXpd+SkA+wDL7Iyng4IXCZqUrTupwTOQVeOJ0ag0wMuVwno
4rKyumZKpKxN6yH0IbNiw3dK5LND3s8aR1ksJ7TUdyaeIhhxwmpYF4RYvYiMliIyF7KRaPVBKAUX
em3mNI2x+CQ9y7u5an40y5TOqC9PRCekBwlk4Cbm9sURnpcsVjoMuzm98HXSy+97+Vymlzgq7pQl
Xvd/fbzrSQ8XVrwcpHMldFSiaUsyr4vff/19Q1NSw2jfko5qpQN8rQLUmDvyEsa8IXJCUTIW+dW4
HJpw2vfbxxDe87GFMMm4JE+wmtvoMskCHM1OPBhNHF1+32j/fE9XsObO0UJSU2Q+KZP+qubKGAyE
5Io8tpO1jyPhxM6HfzWm5pTVGk8hApAsiT1Bk8heneSA9v2qHnDNC3kRlAku1iVdyAA0cNQNQgbt
vhDf6Ypn1yAe3bfq0gEeJeO7R5NRf3cAp4hfTgnBDsebOQUWClpuazXza0HYwkmoYWIo6kvH/S3q
BpLnYCw7f9CyxWG0fW5J3YrHPiVldMk4OAvVNXThW9Pa04qMDwwJ8zGNaybThoc0ja5DHos7tYp9
vuyVoUzkJCvdnCVZuW2zpc38JAUPQmjHY9coH0vS6S7tyZ8BGZitqw0voG3GuEXNCk3sFhpTaoeR
KIP01mj3nbrG96Y0njpZie8GmCtSEp8npONzshEcUJyetpNyWqDOwuWgrC1T5ShEZKybUSfuNUCv
uEe7wmHoYR7nmtB1s2vgSQ7ltVuT9QJhvdpxSc1ABXjxhOh57rVBClR5AlkfN/K+E2ftmBfr96JU
8QPbC2QhfXwyzUYI2hotM+oJ66qTxKB17U3MDCtoKS2IdZKMBwnnLshHaXSFOCuOnVZcO03jsgZb
EaTFUgRZtsC7AMkJiwQ88UJUhxI30UFMpHQ/Qz0UyObjhAaQMHZxsmvlsboTGZXZs1E5RmF1J5jr
niFPL0UMGZ/1hnbqyvJBb5qrlqTZaRNDd42xUXxBAZsyPzJyUXPHvTkRpnhXip3hxaEp3bT4HuVt
401hEr2MXXExayn+JDuD+BOGbvAa3LpBQibIJEXxanmrSPwNELKsdj43ArkfeRtUxlNq9Bzv07ye
+V4kPVY+YXDI1YakfcjTfS6r1VGLq6+2aburSvhEsOLoYhTI7Spr87s1Gs+rLBPo0ErFkV8dXW4h
o1OZo0M1KQcKVbK9TFWnQ1H1I6J4QB6IvVUrOk/LnbwqBq/GKfJYSVq2VeuDk3RS6LARnOxOa5f7
mvK+xx5zhAL9IlcFoYEzvl0s1sLJbMoHa8l8S6iAZujc/ySmFqeqYH4SjTQ+sxW9kKH4IZhygqLe
vF8mtT0huHgiIk06SjPGVJ0ZHYhS8pqJjrqXFGVPu226VQP/5bf5lKsm2vejfmZSFN0NsL9tFOIc
1ErU7IAtiedaHMVzrqbSuRMx/bGPtfyuE9cF3DYf/P1/plIbz+ZDSTKloOrdLVbF+GGaYP4n7IAZ
WFEC4DyiMiEL+gYZv0eUr+V2NefE3Q+Vqp0qkj0IN1UW2yrUEi/KzCZAGSamI2W0M8xHqRZaNJWM
MdZqcSogJ15D+xNMk/6Iy8oKmrZYXKPCDMVYFAxtY5F5yw6cn5K9ljyJ+zqlfc5D2cFFY2zP4/t4
lV7F+TWdwsFV8gRDHTEQnUjUpmGQtbXUs0BiagjEqKT05MAS6UM9NLhKwquRn5ZDTi7cCCZCUJtJ
MKU6kW1V/J0oAIsNUrXU8sw6HyNwQthXoVpQm64WDZk9zQvuD5IEvxR9owYKCPfTRHeGWLcCk5S8
gyojjxej53ocSJLZ3vA6uifm6EsVTE5SkNYcu4xa1o3yCxahPvy+V83bDL9OATiSJsLsdPMGiDT9
rqWEMy9YHT5Mp/Go5CYjTTJap8OYCw7V2GGVsKmN47aUo+8npEwbKsEdTXwr07ihDGbSxMcypcFg
fmIqJ73ktSFyNIuRMPtWLO0LJTaIGsnzfbc53OVFf1gm/avbaDup/nu+So9TM2s7CNm3qUVBPXNc
e7M2X5M0YiY1wsLpeJiVMSVWg2xPAqYAAigT3f+QHmKlo8ZTejDdw0/RqPPeIN5OQLTNYQ4dTy80
ICtMo5uoggGAMpzTP2AKB497UJcgM3dJTcu36MoEbKslLby2nurVSG4JuFeTlJdBbfRDtfATz5qQ
emPP6UhLZot5G50lnbirurBqJxVSqqwyreyiCpWALjYCfW83nJx2nRBDFjczsVVtfmbQlEHgBtj8
G+4oZtazMgrosHPhYW7FbQJiw+7WCfVmuG9CjGBPZhFHzoDKytt3EqKXPdkYu0nCX2mMPLnTBafs
AHVt1hobu0XmD3nB40186jJlDaIWxmCLvBxoO23i39Y7RdoLuOh3TPl3ka7eIzgmq2Mdmi2ZFjJa
ZWt9YnkDAaCMQXTsCwJ7DK1W3ZSaRFwIh5SMlcGmoLwlkgxHOm/PvdrC7Jwll+UtgVE1Lmn0mU5c
1Lonz1+M5kg9p3VqdcpQ5otGRL+DKvpbZEhU5DiclmYb+cxF78X1h5HJMfD/2xovarBm4p0EjG2H
cgaqRmlekoKsv0qOyfcVANdX0+BUVcsaW0q9Wm4jj2EISb5J4carWB1HfeB3M2OqOmxaZa3/NGox
+IaV3RT6bBofgEvCxlcGihYhtTUlNQi18K2wRDBLEqnsDAciG/fElqGyBQHXc0K8DO48+mq+GMuU
TIZ7Vle3MQtDX6o/O4bhgW5NQRVbIfPX+0gdc7eXw+9WF360iMTFMTRxKuXNe4KexxYsims1Z5XW
GPRBSWwcRETlPgfEUywVD6JsgujQw7epIHs9Hc3Sn1umBOTJJUyUJnXXkoXo9oUR5Fg7rVJ5DqOI
KD2yrmtlwXSlm5FLqLvkVlbCqUC3GidEN2Yhy1REoaAKCRwt59wD58xyQpEvxpJijlHYeGTtfdoO
X7DHeSqSZUq10LB2kpOpPoZlbXBS+GbKUCQZvFV8XduEEX7SbFZj2IY1QU+rNSabzds1oiI70sDr
8/Rl1duIg420O6mkhrZkBhGrTJmeOHoq7tgIc+PlM+IsaTlJjCh8ZGRP2gxMauryZ00nTDuhsrIL
jaLZqsmVTQqipbJcv62C+r6IOFaI45APZGUQHqkCKpbJsWTuPLlLuPlhle3pLfzR0kV027YhrHFR
tR3DaUYe0pF4R2XH8pUzfmm+kYjx8jC7b4xHMninebL7FME4+Th+JjEEIooafysF+DoyyBBNv5nW
J6GobtZq7uD39QG+CfHQ1GPj1eoy343iMd0KSYZfLddDwo6UqTaLuJks+UhKH2Za+ONUuQraOXeh
9D4AIqAm1QnWRlkDyXvSAZjpjXrQkpZnULO+GVHfP4Fv0a56PG5he9FN7sLA0qbskSRpFqstiOXT
BP6KwXKd7mSBffIkUsQX6jISEspIg7hEfyj2CC3rU9fsSkt7IiLkQye/LDAXI2iy3rjWFV4H5vQ+
+fQgX3Mai0KmfQJEe03W8VgMyvxQsDIkEq1/XCMhPMZqaZ7IG6O+Ig9DscLdOqjWrjYolOqiSxk5
KfTB4NGGosZ4lDRe1ems838NLw2JVdYgPeXhNHtw/134LwdhVKMHqDk/A/BKl6aZbL1qvmiDOe0W
WWk8sS6+SnxLAUO8LlAEk7zyGB9crYjPcrSGDqYXmD4QROokcYbMbFi4z3clBdchLpm8qNZLtS07
Qjl6V+bqpZhayWa5FgVUpV9yxW+DRHp0zKJgZYS/YdenRulhd1NYzUp3YlSLu9IoZpcKsA8ScvOk
0ctjYvlKSwU0D9UAt5rlWIyaHDIrRFbBbIlACYJAisrvyhi+cKNkO3LZz1qlmydi7AKiffN9a5Kf
V5EtlseVspMlrE+Kxg3NDokE0xgf2xDX0Ov4dLskVMIpB3LBJtHsmFkN4JMb5ZN9dO+wHryZnMU7
xSQrdNGb2hG7Fv1hiVMw1ZdLkQvYJyHoei3Ty0Sr2XDN6i2Sip2u0IkWTQZRsXW1hNNtUCl+lrCg
2lIb2YvI86LolXZDYt0PrSYewkghwnM2dQ9hqtM1BbyUafPoZwe0OhHWHaOwq3JgLck+XIoLmRQs
Ll1wCYZPTMRbOPKXixFHkNBSozPI9iInJ/H0LEUZ6GZan+/XkWd7aMeQ7ZhCUkMzEYQq1AWE38QH
BZcc1zn7zBTu/XM9kBQvUopUbG4cyFJc+mvGvMAg6REsg7LXykjyZbEdnHFFHmVhBsNalB4zoycf
un1tjQIM67YbVEUC3bQw/bMkS2PXk/I5g08KBnMFHUAk2Iz11u27ZUfQdH5qt7BHEjIN7JpxtBeE
THgIm52Z4bxPDDaGKtoR3TBap/zZsuKjuVZPFdQoF4kKJl8B/aeuyUFNGg1/patAAiQpilzeqGcc
NW4DYTAStmd42uLJ8hY2a33XNU6s1zxD456ysEvwgwrQ0Gc4S0hzMNCCdlQqc9inGQ2VQFsUyazE
BXRKDrNxGgQM7T7xm0EbGaont5l1MBkY3yGiehRRpdlVIl/ySRV8s6eCS+Um3EkEyuuvoPMkj/lM
cSIVjK+YvtFl4w1ULdEPW+1PQ8KIl5pIBiVSBpMiYgOSbNdGh5Lamg5coJcxJ2uPtvSqEbHAtr47
yS0clVyPkNAO9WnU2/PYABlTKuKAxiq/NHgfSYqWYBLL5DH2aMkJbJ9HVx8J/AJyEnN5LRJB1c2T
sfBSMYX8qRaHeqOiMS/HSLZ2oIMgLnHbj9p6GXjk0NP0B3VDuNTd2NqrZZJ7tEQs1ZKBiPM6iOQ+
UKxGpsPFwchAgiDlerM/tRnxrCrYUStCdrWFQdnA90+41SMnlYrKW1JjuYMCRdEZdqZnDs0J1ULv
lep6J+glhDC6MEeWa4QNRl86FqzFSwvhcjcS+gs3xZjdPu1pQRUzPGTjMwFAHaZyoxJSdw7Fzjdm
FCTxaNjD0Ci+rDJ2X2Y2OfXIzsQsxvsIqeBDYcnHrOVxa6SURAzRcup5wCs/viQ8fI4YaSvGUAKu
I+s4zdaTtqaf0hAH1IUDV2/69ze/Hxv/83/4/RiRvDhWFfJlTEixHijml3ljPyS/JIpfAMTvu78f
/H3TGKTHdZ1OpFFbtjucS/vwn6hfYZX6f/Bk//ogqYvtoeHuyqm0eTeVYbh0Ic+zuGfJTqAL/TdZ
Uq0dZluW6fbVinI9hhXXZPbLbP79zvHvj/P7rliUxR7vARcIfuO/3jTjAqb6r383FurQRE+//iJN
r5p4j62m8VUNjJ4gQ4naKNR//Q/ixmXv5dp0fqHNvz+t9Bv38Pvu75tfkrMxjKexSVLKerDEhUxG
TLE97BMv/7zIluAXIc1a9aHJiPL9xQFbGdo9HbbT73/7/RCQiMrvIvVBLcjMzDQ4Y1GWVfuECWvP
EH4tdpUC/nUMWbM2RfShr9r376f/EoJr1Wx3UvnYEbdtyDBkIeMiefhV2f3/cLrH/z6cDlalhZj2
/27hufxM/yv4KEh5Tdqfv9t4/vGZ/7DxGOK/6ZKEW0fdzDz/tPAY8r9pmknAHDlzIDB/NdT/28Kj
/ZsCiRKAqUHQ3Saw/ifwkmQ6gnIxAyk4FzRcJsr/i4VH+8+ick01DeSTClYlUxRxZ+j/In1WBX2O
GoyJoIA7hD/6WSliz6RveGpOOWsCZ5X9xjiEsreNjB77D/Ureuyf0T5y4S3WLlz8eeWqeunr48Bd
o8NG21FWaS3BkQGh04VAxWjHTxy8DfEw4X2+K1zZLz+AakJ2AAhQsDh4kr6bo+UaewuA7/8g75Y2
CehfYuR//I4WqEfA/gb/2CSkfzMutKG8SHJhrgGAhedBku7jATmiqdylEz69dvgjCPg96yx5I8T0
/m9PiLv/+C5/NwWp1vYI/ut3x5BkgrbBmKMp//LdceDjioiUNTCfrOko/qnu2yth7+J77xd/yPzb
yBB/jAf1vgpdrlHqvQdu77P1wBqF/WrtqTepPUun5iB/FJd1n92ywe0u+HWm21A7nZdclg+mxOwf
tAcDrWLqVsH8VT3HJ+VO3NUmqb26Dv15fc5+MtQ3d+obq2TGbAS38DlnsjlWw4akYw/vzVPxNHaO
QOEFxcnwMBUrqJRqB9rR2jgR68JTcZp88RuSsBIAoDQbF7IGo17TbR+ai5Q50rHbmQfFLd6rJ4lc
9q/0kV/Hn1/KP+sOrzEFzBlfFIoZ2R4/IjOYTsM19ejd0p8lKNzBXfGIhXZW23/kY0M/SvRpKjCT
s7vPFcigYQtu8dmx5lVdYc+UhmtE9tonpKXg6GRk0ZS5jxsG6ilk7JLelruVcHDisJ3WfKxu2U+E
/IoQr3P1qO3We5O0NBqMR8ZvVUo/b0en5bX80P0pozOwtT8EGRssrPajBPPdYwwXRcFo+hOKMi71
iLw5OyMrHNlPwXP6vOK/yGGJiTdV9JfBNm7t+3TUP6u78NpXF/kBprYJ6BvCPqoj+tf7ZCdcisN0
iQ7jGkR3pA9XDutl9MyKU3/kh4YI49iOb3Slf1Iv8uXBL1rUtjb58qmXwZAlzo9MJyd8ZfxYV3fJ
Yx+fzaPKaBaDv+4wuPbK47pTfSQfnWOlXlLa2pv0HZ5r2dbP6yt6AcstrsBM3+OzfFbwYu272qX0
XSWafTtc7XRnnGZA1+yyj+YLDO6SKRLShJ/2hix3vsgIn6/iG7N67T7aG63NRFJJnEpGleZYjyzb
DbY4PbvrU8OSM0g/hn3rFFf5XoL2/BR96pehO/aCnbyET+ZtZbRwYYwy9u6g2cpevxRX5mG9Vygn
A8a1J6DmDcrPiTxIJw2aIH+1XM4TnKyDk56tO+uZYWoFwqZ2Zq93Cl4ddv4zXlQezaOcPqaV01wx
7l673GfQJJJYmdhGdpheIdcYNwQXA0GBNlCo3Os/9CBxc4junhU7K5WYU/nWTTtEgx2fu9phia5N
e8kjJVD/gqm5/YK6X3rGnnFqRAonlHP4WuclCOuAtqN12GEXzrCPz1kKGo4zENEVfQqCbsYZpDyM
TJ8AYXznT7HH4vUta+18h40smGnQbH23xI62T5/698UNliDGrOYIqE8iJ7oavUsvqz2GH90fAUpT
a8vncdwvL4BpPBDr1m0IUfTZwm5pyXOyZ9J8HDg15lUZnqzbeO7fCObWbeNtuRdfRJe5HmDhe+na
Tv/D4fwv9gwifCSZExpTICI+RfpXC4Scr6Y26QTEdVHvlhYCtsJ4MZPO/e+P4f9yCG/fRsN9iUtA
N+V/dQm0xNgPYig1gSZNj9u3sJZ5v0TzD00lTXPRO+LacMX/sxb4Pxz9svxfb1cGl7IITUvH6UEn
tRlA/nbzsM2h+7WYgEhC8UIZF9J5l2lQzxFuewZh75LWAWPP/bB+ppJXXcn8qJSpJGq8c0ZD0CH4
LY9VCBN2NWVeajmRVYNWElJMjF42zNcZNp2D8K7zJWXRnERMSJKfZRP6hVT7K0sGUk27Sz9zZCDS
cK1KPUK6Ta9kRDcndVoA76TGAQEVlXf3LNdI+oC6NiB/QAznZQWtxlzvGaGHPs9yhuVLICOFXczq
qdeM4SHSOvls5eWxSZFJFpkh0DtH9d7quxN54Mlu2fQAoVi/WWikQernUYHrSfsaUA83JVJrxrME
YG9j5cKvmv4gFpm0U8R1bwzl6utZWtssInaCvjkrt57PElCSTTmvDfJSk5JfgT97z3HAutwCSAJz
F2xs0YCttF5kTAIuDMYtmCf5M7Q9uo+p7YiVEh8yPVTPydjQz686QwjaOrvSBJLRlkBr2pueJxlR
vIU/J02M3KNU+CHNP/IjqnvO1BJUAE+5kDQx3A5AsBlpCURKq+REg5csfUHOYtQnonHuO+Ocqmvp
GuK0SUXV69KSLq8L6udkzSqwYk/NibgJByMPxlEWSN3WyDpkHzNP6Z1SCV+4WIVDqa2PmvwR8fOy
iSq+20oNA63Wuc9W+ZqO/TkWELv0la75aMOfh0RbEbZwUSBIgWRBkTB21GjtRhrXdWZ40YNYt06a
SRfRjANh0e6k+Zs10f1aC8oOh8oL1KHnes4/4itWy8Lr5u5+jsuHNIwe5aT7TlmI2StP4FUdNrH9
y/a+iklgSkyGiULqawVugXmVXE0kvjvE64rkZiqtwdOAT8CJkF1VBqBUpCmz6RTcRK09kUp6FgSw
26rFX3qbJ6eVwOpDZfZRYSJGeuQg1Ojsdpiey83TZuL3mHEq+cL8s/BUF4X8ca7l79BYyHQp4bBb
BJMw0ROygfyBaGi5KPQ70UCutHAz9Bf0jAzQtkRjdtrrGXaIW+N3GqYHIuUI0ov5OTK3hkKoEgVR
ikQu8xliKPhz/oNTzDdUYmFjzZ0AHbdIonqzCdQ7HQpngeZj3EiTFfqurHFNAmQ1KWQfabCk2Q9t
gvM6QR/8ro2MflrRzii8Su0njT/W+WEdNVeZxyezm06WEu9NQ/RxqTgbFbxjKdxRoo1zoh8Lo9WP
CszWXVIU1yXW2JJFoSF7RJpxabSDcgpZzRBsblxWBiJEFO61XiVMuCY3aCmlZi/r5YI8YQiI3VWJ
GwXFBO+kvWdPEKL3YIo2Z0SwYAiQDoCZpUPNyWfXSPtcc5SjYAEpLg3IB7OQMWON0NCUxASKKTFu
24L19w1qRPmASJqaTbb6eNf05l3YAzAFxdm5qYQJT122PUgsAvxWp+xg6B8pSSiV/fuhxHwpwY0x
6ihyxuf8T1psZf/x3ih/8YpIj6tWao4RESLEunL0opb4rrhH24maMw8P8SD/NJEs+LLMouQOm+pi
i9f1vpsAlTmUAIzd3e7MKoHM+R20M0rG8E1+WgP5La29zm3P+Xk+Sx/IQ7tjhyjccq27lezQzsne
lgde+80J2Nz8hxbdG6kQTsrFfLOrG0p18Q0kkXqNP7qT6s/nAez4pfosjpTsqNeYYrzyN9JfzSNu
q0B1E9U2DM75q1FD5IO67zByRaGTkrcBVVB1WV8aF/EOfJpEeZq5rX6gnGWHBsTTJIL5xrwustkw
tm8SbgvjRPQJn8au3GDxY2uf5p35be6bn2R8i1dWAq6K0HHgE8c/DdzS5+kkA4pb2JoBjKLqcTI0
3BdrZzxXjxTy0Z1pz8/GztiJ12TH2NTgEispNJQ/+fua7krH/Fzf09U28DV4lUylbS/cTVx5sHmO
fQBBFcb7eJRn4gIP+cgBarE5uRAC0mo7HdN85kWyv0wBHIBNI8fQHUskPi0m57za+iOJryK+BlTx
qNsZbKJ7sevGS4geMbf6XIDAcKdJrL3d7NZwNh0Lj8BR00cYaEwcCNwnDqj9uWFe7US1F70w76xZ
MtrmxeQnVyhCCc9uX+V6p0h+OTlIIhim5qyDyBa/ygcz2fPmDN2NaQ3zTs30zcZm1/bKY5zx+gI8
gwhcQfznmDpUG5+8khTxx+gtONCAgXnJreLRorr8gaqttMf2syIC4JMv080eBLOZY5wh0iEDBBgF
enk/jfvZehMuHGHWBSu1/ibU3hjwtCiEPQ+xwR41ejAu6vfYc/oxU7VBnrcwZXtkoNSM5qNxKeGb
obZLjvq35gm39Tm80j91by1aifK+f5xbl+8dvVP6vpanej9iuYKk6ag/ip9c9HPxMVQOQ9P+ZXpi
Vs0MzLrwsoHxUwXm5OilUz3VfvuAGIUQHPONV4DyWdCspe4oOWwBrJ5202meWEOornbJnjRK1dWV
ge6knlV7odu+MDONpgA9HypJup/hTBwEr0lKKMGbmeuK9mO7aQ1to9k1T5tCPNrza/Klx/Gukl6r
yilN2zRPkeYiucbGwYNo0Ehe8KVpJ6nxcLodTDpQ6CEVfymfr9FkLn8gfIjhM1HySFwK3dEz+BRH
4VNFQ30fScB4HLy2DYXYxbourMWBcs3neT+esg5Zsc8zdzOU2ECCjwOwzwOoonMauVQ2+TeDvvRV
tE75KSwDels9dEqK7XJffUKrJKAKmym1SWQbrzyv8IbOSIAHgqdsIZA5M4bP1FMDCBndKQ7K2TbQ
Qr2SPIcM+7w1YJM3PyfAoa/9LizIhXIzxe6IjI+ZYtuC6UBwhJ2JBmI6NTTkpQuxkGcNLSpzAS9/
b1kFTQgynPhGR05sbPY47qjyrEfTcoaXigpn3pmOsu8c6ZVdzU5/yncMc96ISFm5Pvb5OfGVp5K5
gmecjghM14ep8OY7tmPNXX6jn3nr/XTPHlA9ZxxjqPNdgimMb7ToUVBcVL7u+Aqc/53f4Uani0sy
Poy7cWWfyG+dF+7qWfuqcudrJDlL66C4LitfvIT3PfslZ6Crq53JpS3v77ur8NYctQfizvpX84Ye
+T3ed0f2YR5lwi2cPQtsKaf2+JBCsNmtHPp7/Oqfslc8c4X2dyWxn6fZry7Rpf2CR435TD5niWNd
BcjalFtP9efgamdOWPVRuSRP2REYtnyIlAOupRB/5WIvYpBnp7rf44zWb+rZeKieC9i0Cg5ct4zc
kGedFoAoy31opcd2L71iGF6vtHQXbhhGIfSIyWdvMatml+GhmuoM1xiQUDtF4dbhgce9cNXX5gi1
sIYU+SopnsKq9Gpe2Dy2oJiFHflisRDMks/fCeMUv0uV3cT5VAHOTXEQkmPjhINfIkSz2YhjTqGr
lL675pOqwiKaoz+pt/hRsBWEt755k3fWA3A3Iuc2cTlrko3g6SReO9jtni0Ouuj5lAQIA0zr0lxw
6YnqBa4lTgbzD+Ejyp6nXfSyfhWX32OOzMFD8c50BTiz9F5EAWURq7Q7ZuKH7BYlB0X6jAUnNW/R
dE7eJwqv/LiCvsXL1h9NwI+5fubwR8MVZcdwwsXHM134Y49s+gyvSu84fyziJHLrMTsA/vdAYb4I
Fk45ezrnb0wglFfpygBkJAXtynLTb24Su0vquVv0zr3EYaAoH9boD+fxWt0nnf3v7J3HcuxY2l3f
RXN0wONgoEl6Q5f05ARB8pJwBx44OMDTa4Hdv6r/ig4pNNegspLMyyTTAZ/Ze23vq9/FuAZeTJOU
uY0PZI8nYFxlnMo4Psa0gvEKObJ80vUT1vrZX+fePuTcUu04qSCoCd+ydxZI+a1NXXrRr1H0YCDe
pQA9OrxjM3IA2g2iDxaz7+jMchQ2qJs/m6fqvYqu3Oc6vc/uBGtS7+Adsrel8AR88KFR3qN+STcs
0tka387OYeZE8WId6p27H1DcrPCyNAdz3x9pT4drot6Tdo9pYPgW3qYvsR9vyJYxs9XwJh7M+SZ6
KA/BNnobvvt6VVMFPCokWaC4MVzhE70xt8VTYK6ju+riruP7+moJIP9gVdv8OLvhvWa+8YPR/sN2
LgXmb5o6QBrXqCFQHFCEP3DOSy/hekKzsffSI6Hd2+ndBQb4xFHdIfmFe2U2dpOf2wfos5xFgDY8
+4wp2e/dMlD6cHbmN1+gvh/jIz4WBEyu3iP2ybBkW+voEQ1Refbua4Yl6Jjlpfh2WC+qbfHtBezu
L3N4zq0d3pdy5wQ3yMswYfnHiNPiZL6DoaNV+FSzSXNiEtn6itd2Ay94hfew6vCSM8GisR3h/jSj
vc5RuEhKoCZtadTxkqBHzSLGanjO3GuIkvIVwnN03To/XfvVEgZ0x2NimU0seXSMv6lhytuWIuGC
2yTCLkGVcApwzrRbtCn1WzZQ467cb/ItQGqjMO956z+N+Yr3cfLIuupP8DW+s9/K4/X82XzTNYbd
pkKcg1V8pznRjPTMJ2bJ3kus4TFxFlojVzjN19OmuCr2BdXlZkREeZNTZrQwg909wGQEzvW5V6vm
JmWbiy9r5/4xj5SICJaJFzy7182BgR+Hl2Yb38i38piRKL/uPpFBBow1H1HiYq0fV5wpbsW+uRHi
DGDiW32LG96VBsyEx/k6uS6/wsf4tr+Gsex+hsf0ub0CCMP8vHkGNjaVP9Z8N3mrUpIjiLbiSDJ5
SujmVyD2NWsKtIQwPsngKdhp65SMQiVivB96Ms+z7fI868aLTwAGUaoG5nmMpXXWvzdYZn+N+c7Y
mx1cc3Dk3Qo+FRDY5eL33/1e+/0xNCocyPMcnWQ1WOdQpxZWzuUfgt6qT9F0J2P0s0WWXDoT/Z6n
HWxRJvozjjP4YdyNMFubbR7PV+3Eeo+kz9pkML9XiVgHXnYbJ1g0sSYRVl9b6QYA7CUNk7PvCf62
EP6w4RbmDq+Qd5jBcSxhz+6mz2v80yovmB8h8iHsYJfaGRWVERAdOJkY9ES7yluTYRScEJzJSYzN
s3+zcp/swqEbH6yCaKqilLvGZsIOBg0ZD4st8g4zTSfcPiBhQ+UcEUeTuJy4jBpIgLMJUG+CJpY2
rsyg3Y4Sl7W2owJJiU6eQSJ4jeuujSywiHjCcKacqN01Hrj+puRUWDVVf49iIxKYYENApatWxzRr
2qVd68azO3BeB6XCIEWM52TJFovYgyrTiq6TznlDnKoW49spG3JAvxOTTNfI7mvkt6IOIKcvApfm
rBwTDYvsqR+pkMcqusg0ekeY3J16zH4K0fTKzzj+dTPm2nw3xlV7gkh7zOMz/fVdX5sA5SFjbia7
YKWfInUNcdQzW3SP8Rg+JUWAbY4clUSJE1qjq6jWr35e2hB30QYUvX8XZR9yaEkOCq1vIpdpyxTI
TTVl2d6McJkxAMkGV765gmaFbJMQDXKN03vuATpH+n6OLwWwl9dieO2MCsmL2b+VS0SdRcRYFj02
3g9xVMioY/kMCYLzapNrZmrhT1MGZ6tjCW8YEZOTkr+hmIBMa3c72sKg9Z1fDDLGDr0GM9KYyc8c
eYyR6IYEoLZkVGBCmOU1w/zUBK44DJnRrRtDMPv2RzYM8fgyLb/MtulOyaSww6hgAk0OVTuHW5/4
Spe0pTWOEZPwSPtg1ovpwAn3c05mY45BEG0Fpu2XsTFeFKSKxdKjQodpo6pe+p5m7Pdni8z7McUx
t2oO1hC04Xvgtte0/FLcSt9skJ+Yj73pvpY6P6DBxR6wgE7NhrPONIfPHJWT1SBi/oLgy4q6l8ob
T0lBQ1yXlKhO1T+VDZLc0kU2EYzhJ3ZcK40+XZ/SOFXDGaUHC7OCDYKL7cZ9C6X12g5MHBfFUYeB
cp2P0xXitV1c0zLYCSuUrEmDbSrl3mqL+HifeCyVqomOLk+afWWlNDMYmKH9XIj3fjYykLAKxfI2
MN/yevzMYEJQFUdEHjAPKvqjl/an1oa1HWaY89zsiZwIMnMcDinSpFtOCBKCNTdve5SW5JoilxFp
46/CMvUJYucEEIA80C5+X2ev6EuzXplryzAvONPwIYT92kgfoyT78ACkMn0KSLXu+6MtnXzvdDXn
RYzoQFqYWxixUx67holeygaRQ+TWmdBRt2j/TYd9WzzUtyIsL+nYPlkNim+FEAgzpUVCWX8fjh26
B3N8Klw0camNxiZH17GCcwGNuydrtmKdbAboAidGsEB/aqu6ODy1vDvt8tC6lLRe63YrlQ8vWUVI
biTZxXAML67C5tkRtGhWmb0Ffcj6KoumG5Rf6ywWmI2zq9nvNkQZ5jtyZPdVRS+tFcY+D9vAJssn
+7ZmD2iYZKr5ISgOYF6Y7Wast7l+yAR6dEuGH42kc62SAoseZyTFa0W+bruaNAlPQFxuasYMfR99
J0SrOXBf6ypDZDNhuPcJNdtCg2eX7upTp06Y1t8TTSFb92+mf46t+oa9xqEO0OGKvvsONYv7otuY
RL4iW7uuJofZTBFfr+/B+RyLpnkwQ3Gj63avRp9NW2+ORzAmf2p5CifzI44LTqflYIASwppsdKD9
AN6+gc7qcra/rZdcy0qRmgE510WHuJrePvwpnNYeoQPpwgEh64LqzLCvcAFj1jaWXhUjayoA2ORZ
ejGRWnnSKw5Ow9pXVwQEV+FD3GbFToIgWQ05pJRuPvY+yYRZa56r1iCQzZT3WvVvqs4adDAz5Ykd
0yxTExWlulSG8aHVgMzOuY1VCXnZu0UWFfNqDAv0iVYS2I4wyAVGho9Az+NLv7DbQ5QTa0MaIosz
giUBzgeotYunSo98q2as1o7qTBjxk4myqyOAMcfDsW9GCWZoHJn+KnvfcTTDiZsvSGPnxprtZ4ka
bE/84bCaMaV65fwxe+kZIZFxzEzrUghqUNnXT6OWNNF+/6AdJrjRGFwG3qfryeUAb4d7x+3yjRgk
fRO71tilrVKBt++iepc3Drm39cEB3ZTWDPocie87tcqjI+uzEumDweN/Thme51X+SnhMwpl48Vlz
IrNKkr7KEHOOix6aRKdqZTsFI+TM4TjVuukuqWnsQYDTYEbkTqTGUB0XpekwpyXqsyzdRaVStzmJ
cyojwQj3D25+GzvfPFrEhoJomhgAEeBAa+jDl8/DbI3bQK6rOj/OpnUoKkHwcj9shQHKgiADkhQQ
q/uz3owoNjZjMuEGtCGgm7z+fjQv1jg86YhYcO8ad5ML2tGr3WzTCkSqRAfumioo99lo/4yNYowL
VmZ8VIbpbaFarpspo3XohuvOTiAwK5SHLtFWon/oCsFcs2+P0SAOOEmYQbTeZYR1sqnn4QjU4Cbn
KVqnUXBVk2u2ARaSZiytpEwfGlgyq6bzXpDEemszL97yyMSBnUx7D+ACzo6XwIwZ9Cm985yReNSw
K44qxiVKCtO6y4yNZzk5Sxpiky2XfMNBjrvKsl+JgkEt7zMTEMvM2rPlPXalc1LPD9AFXSpd13O3
5E9RAbjjIzZdeO3C+jMUQ3vtEi7CHL9eQW5qdirq74HpVDL49O3U3HSlT+DZ9JNVMaZAX4lVxDNU
uYuthfmaZVCxpW4CKwCySqP5VAfNVwAXg9eStwSklGLTa/yc+c4q8APbiqS40raeInOIr9RAo+Ci
jqgiFNoySx/yIht2LGjQrgtUQQ2r7FwhgZh3KSa9jWajMY3MNWKsg6QFoMCw6utgYesM4SUi8nbd
T/O8T0t1q5wd1jv28sng7Oe2dE9dMbqn32t/+xKbG0lcFY1rk3+mbIa2ltMsrMnk3y9+vyfaKdym
ZvyOp6wgNICLRvEJ4IBlbYuaqi2y7DdzIG+n88svr0LIGeahvVGmYa7MJu5PXqKY8CXoymNCPlcZ
GT4brYwtoipmmpLODUvNCRZZBSQUU8OSpZY38l8Xw1RfjIJ4y3mJV+uyqS1Xtldh000IXvu9KEv0
J/1bSHrFiezgf12kyAvc2WuO2aJD/EuMCC6nJ27LvC9GwVQMHMOdGY32XmH4vZJN7v4TZvj/RYL/
N5GgazsIzv63MGDz0X/8C+h981F8/8//cYun579pA//5A/+F+Db/4Vnsx4CPBp4V/ir9/oX4Fu4/
IO3a3Ernhs5vgWz+lz7Q+kcYIBsMHVC8/G8RHixi5QSCuPiHEwamJVyALtavqvD/AfHt/l0fGISh
JZBOBMDELZjif4PORqMRq6T0vGNJqg8ah4ncV00x5XWrooi9T2eYmL99CmXd1yEthwyxiKhOvDYh
MxPPddW6H+MIuoc6NvGEtZvbQyebd7lQd7IqPJoTHZ2qAA1iiZjMC9tLbeHLo7JaJDOFvZ4jtq5O
wfAgTULoizdVb+frSXIK9yiAczPZBjhlVt0jfCg5zcmhsAApga06Wd1gb//t1ftPso7/8JTYJs85
z4qNUeqXffpvoo5wEG1kjYSLkcsbIjVPcQZLAK91OjENMTjsMlgn8Cza6tm5Ib3gYM/5u2H5HgN/
5kMTj7SvmdgMYcmjia/CmuyrDtuEnVf+TiiYTHHov06BXx//z3877ND/zrpFauM4HqoUgPEstn3X
+ZvgM0psiSU6bY5RHL0WTYTAzCkuhfZNGoew2k+zdVuOL2Ua4E+pKdSboBmPbiteqswYaVBiB86B
hA0ySk4Llb31x+kwEOfg68xaZYG3sbuULqT5VHUdbBybEyVEEDYYicZ/Lc8OpfeqyGbGXvOF4QjT
EqP9LjwK8Trqz41M0XVV+kzo8ouLCiAfXaypWrzC63gKahhLVWodTfCXK2ZxFofosy/u4oQ8sa4e
hl0a5k/zlVQELhnKPhYGZ5hUMGc1uq0C9EX1DWYHqoc5u59kCjWrxFdfU8kAUTA95+cwTd9SlbQA
PEh+tHwVrvz+j50kzNzY9wm6hGMsKRcTMpel6780I62z1TX4L3KqduO5bti/IOP46oec4ibovdtE
DofADqa1qSiM+ijhLDeYVwwGkZgliiWfGRwp/B5Lm76g1ZRjPXfC1h140OBeKBC+8ERD4RrZv2RM
ucLJ+sinR60ognPtfojkaDEkWUVNf5d6qP/MGhIBAS2rvOgAw4tdLLO3ecbuGpEIVbUuO1J3SVMu
uuvGBQhmJjBzvNkGR1B+zPkkwKohzyd8ioKpfa09NlIVyJB1M2i9bSqW5K7Y9JDGCrJn10WPKNjL
0C2mUoBFi4ZmbTH2j6yrmLy4Cx4bQcN1kMy3lkFOMTP5lEqfiqD/jJhsegkcx35GpZiWH4ZfaO5y
DDaRqUhdr+ZLLNAST/X0VqgnuBLNWjblcz25723ffQay2Wbu8BoILVaqL/90dBt20oK0S9NbnB9s
TAb1gsvqbWZj67KJ6YEWrGdj3saCjY0bnevZZFTAdCBI8ZtW9nVj4g+tMnufTqyz85bhfW3hjK8t
FCfLqJBEpGnVuNPRTJrdnDCP7xXkmWGf2P1VUrX73sAhpYF85e1XYF+cUAFvL55AEkj0ffrDsDzG
a8Mpd7LtzEqkEgwgKjQdGjODjtn+Yv57x4IlwUgM6HJLREpVsnZN90XkwaPM05NrzFdZnZjbRGdo
9bLYxH2Gqb2YblVa3Wd+9wEZ8i2RCkWP3EHxYHubDO+9ODjkIa6qwIfIJw6dZaFOCiMLXxKU0jDi
wOo/zhVRbIH87IT4ifhbWjmdGH98GHjd1jbBfpuAhXmnw7tUea8Zr6eVJbd5lJ7zJtv3bfOEbZd6
Kr6D4/sVeTyA0v1wp7HdB1aOTCC6F1kNcoAam9aCxaZ3L11mmXgiALoAxojpQdZzofZFbH2XfPJW
ImGeq1z5BEh755sQRTIfJZZnpgslEhwB3N9V2pnLXqy6D3q5s/Kc+yC5l6MGU+VaOrdVCV2LXpd7
vkyBuEt1fllsd4yVaKkRk9b4hSdviLfgGzlch9tq7G6mlG7Rj2F7ORWEkAi3FoyflYw+ba+4MsoE
gARjTH/ST7WEw8CkDHPLaLI5WH5vjoEpYvpKeX+IZyZ+OewgPt9ThyQCZ+e5LdIj4YJbhGPwlNBd
u/GbaqqJIab+lgUjyCZi0WKgjumJCK+ty3JDFgavOXUnesNPu4/uY19uOkBQqzRCKCXEu9DOVSzO
Eai2LoyR+6nX+TiZE90LuGgOvftKzgT8hATGMO5djQabHrP295WNPTbwGeWnCcStwU8eo9GzDswy
j7DUQZz1fojXb+FOjrdm2B7L3npxvK2btWQ4BMGNH1Qvcdie89R77SWHMDHDJfQ/TPSBG0Lmr2gq
UROHRIZCkUmyBEVf2bFTGthFDH3w2LVqESIl63GasyODXn8dcHoj6DJFYeQ8O2lykNJi1V3a485x
nVvwh89Rou/8AOFOXAbPFgO0LO9YKgeoDQbnj9OVq6ov4R9ypY3SAu8nZrLlpils7hE1XZHowzlQ
IE1InHebmdxcQwvOaI6SkBWD4ZI0pIsKNSQINj+ngQFP9aOd4eKnIRCS4tM3tXnSbQb92vevALdw
ak91u6scVe/sybuNe9dnRlzQmw2PGmc9e9OJ4wvnnglVtJdbX0WDqMWJqk1Az8Ri3nvLdYd0K7I/
aiN6aZPh2omGkOVxhUM9Npka+EtS3XURpPT1yAZBhk3GepjQ44STi+I73yP8fMg8vTFE8Er7G9I/
h8nmPavTj6mYt4PvOR8ehUjWJ7sW5MsqIshiXad9uc1bxCQC4dvMdqqpmVvPggdoOujrw2USMRIC
mvYtOQg+xD309OQ2EjtYO/1tYrNSEkAcrv0SzGXfxX9mYT42mmU+j0Gvlje8AYJ9HbB0HUyyqLwQ
67lffZOqiQDaqlgwOR2xfhlubVCHMZslgsujrfAe+zil+4yOgZZq1RbBnemOvNju+GdOkQw19rS3
J/spabty7xrxwMGlWQ9B8DiyCstjcQJtc6PZ5CU1aBcioSPk74LjVjT3H9L3573HW+J658nsGnbJ
yyzYkVdV4a8Yd429+yC1twn6vH9bnro+yhgX8nqMnvcaN8MfgiyJ/UrM1zEYV55RojlygxeGaA9F
wIxl6K1th0wlaO0aJWHKFlH+ITrW3NRU233qAWGF6x5K424c1LvLCRGYl4O0s3yi1ddrJRGFNE31
TBQttj55k/jNcZj8e8Meb7O6nVdp/kj5eTIGzfA29cCkIQ2P5hA086rjp1Zz7D39PjpOj2tA3qxz
J4m+qDk7vruzc1wpmf/dZZr3vA6ea+Adikfoux3EAvcgoht/am6NsOUPJzElgRgSQZ/oW5GygAvl
3aA+Z1Xga82Hbt9C6DV9Z+vXI0SMbjz2xYII1YhC1VhcnIp0Yw71FnGYTcmwrJ/eyLkbgK5YOGtd
vYYhbtMmTwh7xjRY9216gtEE/BjZ6cEgVxavfLVDDNiSy5BicCz6M6TxOxngEjEW7mhT2t2mtp2T
hd112xZy4w2qvspd+Wix79gRw8LIz3W+RJ+x6is0+9h53M9p8WQbA7WCkbL+cMVjlic+MmLml/3Q
r5kqAg1clyVah8jL9kMFCi60RmC85QCbK/xO4zbalrMZI3LjiYc4kl5N9mxv8m5RC9SM2YqovWHe
bt6XpeZEGKeXpsiNPbMoA/yJi0a7GLp1jeVBdkcdd0j8GHl1UevAt2RnqG1M2SaKtUIy6WsC4yxd
D48B4GSmnaS3yKi4DormIWEAukGv2m9UkpwHaRv7zuPjYTQssXwwjGsZJfLQszBku89qCyalR/W0
sG/UcmEuKJy/vvy9Zk3+ufXHdP9742jksNpgNG5+b/znDzh3sp01lRGBuX/dxe+1yQT0Fyjjrhnc
+lSNZgiwBAma7eyTePaPuKstlnwp5k1GlYCybFj6wC4g3S4X9vIH/d7R75e1tu/KLFO7hjyuk1Zt
gAhhuZqbEf1FVDM4E2/aI9O7TBwEWN7IajqzjWNtg9ZpGWQ7AaqylDEsxpbQRUIXgqPqy4eArc4A
FObR9WqeluXul7v5vfb7K2IL6e3q95tyiboGfMkgOeLAFBt5UxwmH6ookZa8Xs14lQLsOSoY63g9
gdxkzHPD1jTPUTggiUjEfJOFS8fkeGgQjY61jTufecskt61hJbdaJMgVpiDgONCVW1k3FuMopH1J
RLKeHkHe1jGbmSBChKU5Keiot+8D4sI3bTYkOyoYqjnZoJYdJ28DQw/dvOF6F8+20hOLTRbWwAVQ
XCrMAAWaopRVcFHBymXv21C3jws5NTNv8wTgiCLMSIcMvOIwvUqT9rkvDE2VCMVeouW0iuba7B2c
1QXFgyhKqEhTuDOs2oPuwe/vWIRdjcp7Y77wNbczVM+CKrVro9NgMMmX9TEt0GeixHDvEytjhzGA
9IRMceV3HB9KoH/suFA2dImHDpUTksgQK0mCI8/Ncpx1hXK2TdxeCtdtz7YFB9Ia2wfXsvX1ONNM
QZHtdv0AmcRn1JH4bXwLQJdenZwaenz32Kkou7B2R/HER4ZSo/xU/dWcG+GpcjmBdUZRnkuLSixr
4u4pnlI850ZIdRkYHCgSJV+DIL5AMkJHlmcIy1IVP0Le/HEajt8jrguCIPpjOEZkTajxrckLeHFj
MF/zFhEbYWNDH0l8P/j2ok4JBPlSRnBGjxF62f3U1wxPZPnKFIZ2rw6JGfDVXZ5n4T4f4k+v6qdj
XbmfUgcJoSEq32qfQPq6TzPiAPoUvuuIejFGAjrYS9JBMz0avmFt8hK+jifte2ys4hEId3lk2VNg
o1hY0J1/p/E4oI8lv3ilMirWMhP2Vb1cKNO9m0ZPrZPQIlh57u2nNPDv2GUWh3TQ191k1HfoC27G
zJIHAXTqHOvxCfIsgpeQsM85uBNgMobsvrWc8CqV/iFBDAjzabqfJvSTWetZp7F2X1MfqiSWErUb
PUccE42EbfRjewtfBepL8xpRjeC1MhEwell4lKpiFt/WN8DuWHEVcAV9iaLVc+7iEZ6E0eHEy0PZ
H2RnI4V5tEDjU6P719C041vbRp4dSxsYtYpPqQudLimiP73K63tLE0JSqgDnlosoBzzg0bDmN9Wy
iU77vaHN6jiU+dlRMJQ83rnE8bJcdJ6KVJ2SxEMeN2oAAkn5EsFVuA/KYUP8Q3cea1pQs2BdEfCG
UDNb8aGIzzFTmWDFMwzIvIzGG08zLxG+vqSTFe4qb2ZD7+Yetlj6eIBTiLxgLeJhSYwzMV+9EtN2
IPAFdt/wnckeA4gWb1HhPKuQSkbPLby3qb20vHNhbxUnK64280DUH+vqXU3K/LqYMKpQS9jMIdJ3
J63UPRiOrdGDHCnK+AKj7iZykD+nZV/SgMBqxLnhlMYZghGPzikQt87PsymRYJIhsU8h6zEtZfTS
B5qBAgzbqT/jDxjOsC/K9uKlxV1KSYO6S6D18ieYG0BbaxRHpXlOjOmWejrbVW0pjmRJzPkA78us
FedqYlvjYLqJ2DqdWumy2yvYwaV96N94/shRpi2nvWlGJ3fwyyfPGFnRWEjOX5qWbfigB6hQzXAX
oVUAB/AhC9O7N2M2anNMuHLpoqcAa5gHVOf94mEZ/DHfFE5nbzWc202nxZ+4KKb9PMIm1HLeBN68
s+seHC+VCPsLRmu++8RerT8oT9EeMYHTMgvRRLNoafsSrMkTIJ/rQEWI6/oxOqEuFn19LgiqOs2y
O9tVZ16YWa5Ex5tzVU8jWrKwCUPQplz8XkvTq7rhlGw0BrEz7XJVt1e0wBFnx8Q4wUEkwFUVhyys
EbRC9oHMq5Hsslhnd+kMjG0MEpdk0vyUhjVt2eDZBNugYLJMXD9pDqUG5DDLlH9eTZcYHQoaeSqa
oyhJS7y1JbE3s5gWyDSftaEHl6RzUC4hDXy/sBKkh68nQS6VBMBB6TDE+vdbvxdTFz5rRFc7gD0s
aVlDzicV2Phzf6/mVZMeTYW5q4CLMy0Xv9dsT6P3VQsx6vfrfpLphkCzAkGjKE9uCxzj91pJH06F
7+bVCQO9Q78DjnX5J0OKwqzSeCfbpXBpfIRHNnkfG3Mhcf5+D48XpctfN/uc+7dxl79zmPfXXg6/
+q8bf+/g9+Jv3/vrS9PMEF2ObWavWxbMq79+pAmoZ+MSOfpf//r3Vpao/Mi/XbVqRrYejN3NXz/9
b//o95vC8BU5HY1EE/zfH8HvzX/7FTB+sd3GBFX/3pD8k6uh0fgvT8l/+on/9L2/7tTSfHKRK+zq
pVrkQIjIwgWdFlWpA/WC+IdVVyWoJZabG1fwtI8hDzJr79M4MI+wunuaOi6CKB1ODE8hdvx+LZZv
6g7fFznMFXILiHtoA+Ao+RCmVs1EyFApHv2wqNb28g7gc/UVMvLZeiSzA+s3rOrEWoMb4pYGP2p1
tRO2fAj7+bS4//cGUIWJMIaWoQCLBUYAdXXKXPMdij5o0PFPUlTjzk7WfhxdD3Z9KmF2I9KPOEFO
ns0hA9EV76JVKqnTPfXk5jiV27x+SNOACIH6FsXeJnZCXA4QQqq8WlkqJ2rY/2lhBaj0rgE+jMdy
Ybj6KGm7+FUBY1yxKlhbhfPpd7iRGPhgEGmNj0VQ58+YAghVOBiN/soXyBYIPoIHjIFcpljw2/vp
GlviT+RTAIfWQzm6T+RiPYKHqreDLe5+NwhllDLhleOXgzg7ZoO19u36pXW/hWaS6wl1W0D9tFmI
m0yAzBZhU5L03y4GmMTR5yDJz4URw9iK3+3lMaOwr/HE25Y4o4SMKBATftu46an/skHvUNiwBI/L
ByMndVXDUMH7SE4STjr31vaGZ5b7TsIwXTbPavLuvYq0Gfbe+z41/hDDYC5Uplu70Q/Cmp/ySumD
BZ1+1YbVFSkncOTbk6R2A3SZn+o+ig9FON3Xsa9uyFkKKlBGeYMXAEEcTkKkS53vXDewBzepjxqX
gxpGrqjFIgvSd7ToBkKE4I6IEQjD8zu3FFv4AxGOh8whwmZ2UHwC2HAzyv/YaDA0PE2wB39sWlMW
aWTevk/GuAPSf7SG6KbxID+r8LovGw6T8DXAQZkie0RcBwYbnQ0ilmy6bjwXhLm6boR38NNpE/bv
+CkRLY/G1xiCqFZWvq9itOTZc21nL5rAeYawbNxFnZ2NoSu24ThmVK/pvbDtaCP8+rNycHyEYMMV
B5K9k4GXmwYn3Y0NZlTePeNqtBsUuBFhUxHLpGXltR5qlhAFcOWVW3v64IBHzfGM79yKQj5eGhm/
AozRYHUFogmNBDICQDmJiT0xiEMrcuQXhLotaj84B+FEL0infhKII6d7nMLmup7Fn2CQpB1habM1
OPKoAR6LwtNuoxr5EHJoRoqPwvGnbeBFT2kVYO7snmnKjvQSBAMqXjtiBrFSut5d6vCAaw2nhPCN
c5XIb5yNeZI/VDL8EaPZbFVVn1ASofOaEcJHof3eYUtfuZ3ezHmNs4KJ6tom9XsO/GYF91NvAub3
9kslWftXRcAgSKZsJDooGaZu4ErpKj/kNeha9k/aHYjkm5vzGPC8hXH+OoXmcdDpmkFRvZp5Cmps
lBtdvktOcjt7+azVfkHTcqo962b5L8omNLSUrgw4nW3ec341vJaAcdxFtp/w1mpRdOc4odqKkV0j
mTK0MyfHRdTutout0XQSZDDIRhIEbwWCQtCUA9sbX69bGzYdqwLOZgEOATO+clBX+iE6y8mwtzLm
zC3HkkHxW8e459yRQLKbhYOiV6OnrPIOaWs3bluRv2IInrdO0ZKu0TYPkQww6bnyNiemWETGa6Gx
GMwjnys/YGDnv9sVuuRmeSKtTLH/8oobuhW2WtGDcqf3zgu/WuYhvBrWu9jHrba3EaK3bNbfPXvI
Ns/v0xBWItzTdeTHT8tCmm0Xwt8+6ffCl/t2bNKtX5BZH+Sw68ZG6HUUUdJbObq0YEkFmMbs6Ah0
RmWByy3sl4dPsM9GNFTqreMxyQv2klSmXeLSD2rH5xd6zrrzzLseGs1W+c2X3STdPrOneNuYx45F
WisBn8Yo0h+1+0MyFno+7+wp41YvA/t++USWw7GUVQwgEw8eSOlVEhpfdpJd5RLk9jJPt1VG5hCj
wvO1QCDnKbRrNUzOfUCYhe5rosimr4ZPUMvYmeilZ5Uyuumn9C3SP9oAyJGT10Yu2M1osd41GH3j
C5tNRqem/5MzMtjVNasDJjKQRLFqeXN5oHOC9EEzg15M4JqcUdTuXGawKxzqUG3ZGmf5lyNtuSWX
jolgBkUxjMfL3IqvnGNobXhPQW6di5lPg23Zt0ah9Haw3I++W/xdA4i3vuNvAii+KQ2wI1Hp32Y5
NmuobeFK6H7Dp51n3xfpmhIha35fCveRxdr/Yu/MttxEtq39KucFqBFBz636Lvt02s4bhlv6nqB7
+v+DrLJc+dc+++z7fWEGCKSUJQQRa835TZR3Xp1xoRo5IXxR7zJPe3T5Wa6yEpNk23Wc9j7BeQbZ
lq12SLUfdQq4tAro7CiLCERJxCmevwqH2F1aeBMJmKieUToaRqnfQHqDj1ISeqhuhSCnpFQjBFh1
4wEIR3TKIKmaGBzoaXBYGv7/VeX8O1WOIeW/RXedftTNj/Fv2py3p/3F7TL+8IROvijpuYY1p4xe
2V0W7C4ed4ETUL9jx1WZYyC7cdDMgH5wDBPBzFWZ4/Fqgo6FLkwpiEH/D5Q5c9D1O7KUJ5AEIObw
CJt3TIbjf6eL6FWdZ4ay6kMzcMkNqcFNhM2jHeHqTJZbv24C9Nd5TehQlWHTq21/zlbPUMyB1En8
6jnw2kcVVJQlWrIC8gbUd9Qj9yb6qFkNLlfhOC3iXTOUkuQT+9XMBv/sR+K2LgZrJ8fJOPkWGgxB
AFTl2ZQkP8V9Vp+9hvpAkZk+CxVtZNtlO5OuN2qQ2aYcGeNT9cWX8dfaLWJQPjr6R2y4eTb1c2LB
C3x8yPUabYeUUTBoZK9ER6hpu7DX8Kql5b2bt+2t26XPbok7yepoJlABR5WBp1WIF9Q72jZMPEZi
w/iTugAVHmzGDKJ04CvEr5qn1sQfXim/2QdDRpvc859Vbn4DzPtaGQhhCoFAqWKQhZajIBqE3hu3
kUlBS3W4Aq6EHsXrm5orcqEb8U1MDWDTiBoIQlNQzx+gmYyQlY+QRJ9jCJg7ai3Z1kL47YMM3nhB
nO3roP8wqprAj37v+n2+13teubTxQgUZTtAxmtmohTh1WvApKLn9Mod4ru1ZYOQ8F1VMP4m+QYYg
84Tvmd5ztLdLrl/KZKIVSaiRxdQCy/CfSWrGJ93DE8sVRHips1VDTQmh0nceDmvCBEAadBg20yAn
LAiluTm3ZYWR0zqMDy3RG3yEqPCbtlVrl1ZDEXNjcIZs55S8eOon59SwP7cgdfeGsS76tngsRMTn
RrTqmh5uu+3gG5qZAL8xP6O3ydOLfUJ23ZhmpxfzWEae3Ab2yX3bjgcCCg3G3vDkGhota6jDm6l+
EdrAl4JktOV9GvBSN4MHtVxNLzkgdO706daNGQxMo1M/tVa06smPlIy1Li5h5X1PJIU56uCoLeZ8
hmSkmCT9SU+GrQaxZj92fLwd/R1neAS1bO8oUtFGT06EXtL+6GS7JQuKj5aTLpLGpWvQihhzmB8x
FMo6MR560Sk+MMhP95zDw05Podv6IF0m90TtogXrWB2NEOv/4HHH8bJpR9MK+AYFRwdHF0UaOuAK
DUFvaHfoDT7l010By++c0i1fo2a4NaxpoGWGhWdABpd4DPerPuKc7/qvtv2JxkH3pLSPlgQHx5dK
4URpfKk2DqI6di9YD9JtMoWfFALkk9Eju6nHANwQjoxtRvUyjPXipXKSHYxWm8SVPj8MBV+BXc35
7LJ+CjgVLi5cHwAU7k6i1H/QfUgbtez2NnETBLrqe1JNO4arZJ46WTvdpGniIraasd9aufdxlnsG
984oYbJB0unewwvcl5w8Gbl03UBTR06HOisvGlOmsMP+lhrM6casjrYthKyy8A4G9ULb1V9la1GI
5EICk5vkgykgN17S+r/H7kfj2s0btEeY6Efus9LpKByokWk6XylmCfXDLlCJkQ3NyWLNgex6TwtC
swEcYh2fcFwQ2oIMfmAogHYKglpEHgdt+FUhO4CHZvkwODD1hrz31l2Wfo06XAY0qb8XAXgvM6ie
magwF7BwmE2CrzeuGYPyLSjEMwkuqHzQ0IevO02qg/kzcJlT+D3fs+tNh3EgIsLBt2tFXnoZ25kK
x9R45zod+cdzooRRTluy04xNWrgvmt1zijKBfUjybd9rPxKRfAhIe6aV0x2pttKAgGK7zZ19UBU/
3CI/lH5unXWB0TWMvmpDlq/sueGXlPrRbiQqgiL5WjfaNuqDXd9FxkY4WscJLbu1VfIDqvXkrmgr
LPyhz+8UUQR9VHeXRMM5rZ2MDi8HEY+E5yvPD1BNEbVXRBEnFll4uY11p4/NbXzoaG296gaq/wB9
9wrdkElcTvbsziio3hiB33Aq5MVWIxoUF1IVAXOrnUrdJNK7dTMcN33vAy8pSn+nclIhiohRcVo0
c3pe8CPWyoNS80U1+h6E3Q0+oY6QHUFEjyy2DfVGyjkZ5gM7UgA3qAt0JhLuQHHZ0nIag0VwmwjI
PDaaWPIO3Z+RQ+/fLvRuP+X256YU9qWSjb6jQFgyrvfFLfCovWFmlPOJkmMWlMqLH03hWhlE82V6
W93rzMUays+HoC4fgEOVd3Q+owtCp33YZAbOr6bdeJPzQBWnO/bsvLgBxHRZJw91QxZAzF1FK7QK
dZfmP3TtLGGKoRw4UbLLI/f7oBmnQNP9G2Kthn2l9J+TTnqln/GfyHUqqnpUIQFs8P1NCZemlp9n
rlMftqKI9pirmKENnwWR9DsiGebT4JCF6OkG7MtZlydrc75vKRS/XtzcgtmHxuVz3FhxrUNvoIX8
7gsbQQKlWmMAceOHX7nbd5SYOGzIuqeh/tIJfNVdwmzS7ah+TKIiXKMeJCrT6NGb6BkE6kaNQb1n
aMZ/OAo/NBUo/KxllB8IxDjLj3GiQdOVLdOlHgluAaTLIsihTMzpYHYDoETqKfYgP6d64O3t1Lt1
fOzDXv2iNxqhtx5MKVjS64KSNnI0oXEWzxbq4VZRST1I2//mmji64Y5hB+xJj837hnK26Rw8Pk8w
JrE4GF302GouwXSKkouzN+1URwgdwdTxrC+T7j5zGyIReJkYuj1+lFlQ6ZrwO9qk6ygikQ1S5T3c
pkb+5MZsSjnexmrUdrWtbrN4zjAGZxS18B9kVn82jJYTg6tt4pMeIBHFQQYmN2OUXzM/+QjmW78Q
MLTcyowwb086XBytZIBk9YTXDdzNHTl7moS+zw3bP8kQxmvfQvEZPQA4EQiB+HMTUd3IY4gRrQqf
PbO5RQ0Q7noEb2uk3gPx4GhGpkIbN2lpfiw1zAm9Rn8scpGQD+5djVX1ppDWjni8kwhD1Ap9ytgE
AxIXhm3o6Yqm9ZG5LpoNbROO2L8aPufYDpxVWZIZp43w5C1FLUjYlbE1Xa8/clNEGlRExV3d6D7e
tNF7xNjzDZnZk1363b204l3dxO5jlj/R70SnpUcoYmXU0zujhKJIQuLenHFvfASMB4whaUnyEqmx
D9pdJNBmZ5ET3ZdmpUBJTFxR0W2YZGHoNliJ2qUHiSHre+zn01NSXMahEU9qOMVN0D0vi76MP4zD
GN/2TtM9mwO1Km64BBQCo9+iX5x2weRDa62BUkYEXFg2r9SaZf6gMb20ChhpMN0k18CID6LKjaNP
YwiGq+CmbfnP3BKLW9P3xQ69fkW+5+A8i0B3jonpzAkUCUb5qXWOBCpAfCWyguwVbyvzUds2yGke
GSsTAZVZz8IagYwkyU7ksgF9NT8EcJ+TXOTnEUORFbbmM2FwjMmqoiNtJcdP1Ff6fsQUuTVSBTAi
bIcPUuPnK1N/5r/xXwgH85s1UlgKyVazdSifZfWNdjQ9rUHPb0gxhKNHcRpsEN03axVDSwOfc4om
KKz2QE21F8lGBTAOuwrkhYCBVkyIeCZ3Repw6D5KOREpZ3cf0hRrc2HUI3FJcjfoaCud5M5RmK+0
STuVtErWxAoEh8ayKUX07TOM5jWyiubFHpAR1cnRzr1u2ysCxCZV+khUoxeKVjUYF3AKGXF1hDtz
h0YDLyEJyo+9ALwQ9tUeGzyOUVXg7EbfqxESirZbP8wRxhPATspNq1jh6fXOeVbtB+5aaK/yD2hj
BgIFqPGW4cFSNmARPiHJcOGQY+S9ZcLxkOMiI1aOm56HJkxxs8PFuhIoGLZxqRy0F665i+mJrNrO
ec6IbNn1UQ1EuC2qvYXCoo48cg51+TXlQgE9rAXsajQE0tjmWfG7aUkXRMAwlbscbaPLJyIpD05T
/ClSYCvqQgH9LdvZhyG01WAjjhxUu4l78gLF0H2PXxt7QrZVghPuOJndpL5YxrNtec3ZoVyPUJwR
SqeVFzD5zzmR8HfVlO+t0PrK4Lyl0Yv21B6QQnv91yYpjQcuN+e6Qvub6D359S4QEk8G9YXZ1CBx
LKSGbhw65InrDMCW5yQ/sxAu4GDzE7Cr5Ekg3EYednQZm5Dci4suMNwfls1vQzCbzJpB3zRVeXA1
XLxZ/zBEIjsMOj9dHONRSD3S/BRYJjTcqNl3tl3QIYfFE4wTcinRbKw8fgKD98kt+UayJLG3XQZy
iXCRld8FN/k0MFzs0ie/6C5a7b+6BMZtoqF56nKfaK2x/R5w3516pKwtuu41LcpPbsUENSkxjU0D
9aomDFEHdM7riGZl08HxPKIcnraWCSdYa9XGS7OeHm9iQ91iFiFSV1x0BhL87wKs03qsLgTDbIJe
cwia3qVBYNCDJyoUYiQINpexbBD9LAmf0Zup21cRNfGKam4ZfneoSe7bFG5W6urDIbZNEtp4xzDb
uHX7SdgjvczFiiY00zQTOCSONWfbe31Gror/AUmls+6S+jhM4FQoI3rneojZRRiGzk3iuSOkxwdH
upkBsQe/yzZ96UGuCcqLLbP2ri/Mzy6SBDsK9VsT//UhKYI7KP+wiZv2xp/b3vD0HRJPdOwSngMh
eLLvwFdGnCjFF4YH3xIHDBH46tCzDw7qQMD85Vk4zXOQ4MVnCFfDz5tJLgndqQCPFmIO7cXKCdDq
+XEBBeFygcqJO34GJ9as6YLGRGqAzOQi2YC10GjeIjUillBSb9zaJKeslxREYgxvCJpMLlb91XYU
OoVZq1u5JMohTcyps9/mugJkZ9L39iKuD6qa3KPqFQ0Bw+yRaTGknrMmC51RXtLegEq9CbkfHTkj
0beH8sbXHBAb0j4q6cM/lXPjSQN7FyjvgzSNasMA60cel18njbwWLsCEhvKLJauVUViPpG+t4i5d
kbz1bFXf3BrXuU9A5gGrOF5cKOBayZsTOeqMxsY1riioMpExJ0z0wQTtOZfeCY0Xjsbe0OmDcCsn
65E7s28a59xs7gNdyXVVp5+LCA4LYkKtLoqdTY2a8ETV2AdTOMU2rQEelliEQgHiSyGHWpH40tJj
Z5w9BTWqvW2JzwIywDlFsrdmFCYFZUKyE1G1RV3fgm1igpc23n7ygJfkcQ5FoZE3uCzlw20zDqAU
6hfuXD+7kf8C/s2HyrBpEQu1iht+3H6gKFHRNt4MMMaawjO2bY//RRPmU1ZD3HFMhuSTCCV9pI/E
n4q9aoe9lFTQUF8wYJh+mDq9S9IyX30G4LmWe3uGI1+6tmjWlsGN/SEu/FerS6Dg5QEd2JTJhNW4
XDUm81vHPFzFqt4adtmsRfjVlJlc6e6gbdSs7XShkGyNJtpNLUNDpn5bwtazXafuZhQvopIzWqX4
IBkKbWKzAZUtrXsixPi1Q59A1x/TAGUuoxgarJAagQlL8OoWziugmPpzcpebAuRXAXsotfGPTtq3
sKUs1QSv0uAFkFITfa0VG9lDb/JQ7jk59PWO9jSEUq7Qus3kIMDdR44m0xLKWdvZWZsPlrljRgki
bmLQZDREfgwacps0/joRj0OgIqUYenfn3G69dabQh1Bfo4xW+s+jNZlrRKcfl1lcXNGT0oxbn5vZ
fgoQCSFpTU0+52Uq4TY+r8qIMaw+tLWgI1w43rYPhlM4PfQ6ZRsNx8e6gRU8EqOaNXAMgrhC5k2G
5d5ExVfO4/4ynjiLKv/M9Mza+S0/34pR4VxDwxBkrDJKNZmTl4dC0OYLuPVvm6onqTGzu2PTml9j
rWN6j47EDJkj53pB5y47OukTdp9PNbGgQOqYEucV0FE8IsFcqhy7em6roeSbMhv1QKJtkh7WQpBW
8oDs8nl0neCs4uzeH2k+Ia8BtNZkBLKV/l3KxOmmK8acDkbwrU9VePKb9MlUYwrrHIWi3V8wveuX
uoHM1DLx3lIlQQhMevjaS8LxMTOij4pEOmrk423alOcmGtxzYQPDG4uq3ympTr5fpoQMwkU0y+Ep
mtxtzzlCIzfH4YVWyJXW+b8djLyN2vHfdzAMDL//2lc8h4/c/Biib393FxtyftqfHQwpjD+EwOwJ
UETYc/7Irw4GSqs/hGU4eI+Zrjq6za4/exiGMz9JmA7PcubmAh7Rv3oY8g9D96TtGhKTMd5k9z/p
Ybjv3agwouiEWK5lWpZE+WK+a2FUMfmLfZDHBN5F66CySfszStI5knS4xIAJuErPoUGh7lUMDT3q
baEjKdjQsA2jptpWofXNzJAaG8zg+no4Affo3xaGGQ3klrjkBGTjK47g6mSUWnXy8qqhjDuv5q7X
ye2yqnxqH8vaski48641nHCrpguKU6HTtyyN6r7KVL+brf2nZSGbhuSLZbUk6xIx8neXnNaTJ0ET
Lwvn19qyqTIj2I4SPbkfwRiYrFlx3kv04otKfFltJxODXAaal4BIFGXjxGIWll83lzXsBOvQH6cD
eYzFKZgXxixBuy4sBcFHmdZ5yQpaspOWxRLq1GuWRopgc1keKn1rWINqj9ZVN6cogVhiaWsdAoau
KB4xW9c7vzPwS5mYaE9vq47S+2MyPFplTeHdILER6RVKw2WxbMZRnG+JeP9Za67qzwE6T1JTHVC4
JLwi8HGB2hM/vbJ8fzOV3XccIPeaMnrGHjlgIS+7aUN1V8ci2I1Nt3dJfFo5iHtQtCGZTYduphDt
UcGKAwLyZxVyaSrDuTedWPuRfFv8D8E9yqqqrc9TntRnc15DHlsQhCu/MNPdOnS/QTSa3c5IUJRq
yZShhJlShB6rGI3EceFBLN8NSbof0qmt/AnIr/myfH/BRKRJ0lBvae/NoichDqlPsuoVxTHfHLEr
C/tHW5AdZs/KM85ndVrWvF9r18eMsofSeN1ejrluXp+3PCaIYEbHl3bcZRVarV8v+G9e5v3u5WUD
HY08+Fne49t+uIpTXP/2Xq3lzb17D8vmf/5YzdQfJcEEOGf+i8siq8Wfa+8e68Am7jUL0bKze/en
3j6Cdx/Tu80hp1ElFEXU5clhL0u8R/4pnX8u0fz7Whb5r82kCbG8XreX3XUeJ9N6ec6y5+2g6zPN
aNoj8gjXOH8hV/7Dy7577Prn0Rzy997tXjavx1zfTd7iedOQGG+WQ5Yd/3Tc9fXwunm7OkEo/+td
XZ96fez6f7s+ljT6XT1nlr39d2lwf0A7HQAI+strU6IFEUgxuETWeKKm9fvVxYyjjcFdTPjSTrcr
eg9CAiWxtSB4M+1cX23x61w3l9cCXoTxaNmDzRyJ5bJ/9GPz0Prp29/7p+ctj709eXmd5Y28vcJ1
e1lbjnz3WJEN+hEgYnHsqeGcSmiA255Z+qmdFax0Ygbyk+dt3AeUlN+vWqNfcIbNl9H3u0p1YLC1
b+eLOpwFLhbj3DeKIowLzXzNp6WYn+rllvDbQcFy6LJPzDeO66HLprJNuRsTizJxWp3SeeFa6GCX
RSMjrtBSq9VuGpuH5bHluGXNaoaZD/frKcuTr5vXl+kj9eerhsgc4MXpFgU0Pp0sr7rTsrYsrMLr
1pU7YWK77mibmbtNgVjJpD1xhf598U+PtQn3yBqN0PyZDMt9cF7T59/p8lgyzb+bZU8gh0NpdnI/
tLgzVpFtKhq2Lq3JPLp9f/Db85ZHMbHzEnRmsfqlIVhNxg/LQnU+774MAJiETnWChPTnAhccF8V5
c9khE41xeFl8FPXQHYUWNqdloRP1gbk41t2t5QWfcCajYGvo+yBgRUMPcHCLwgIxnaTM5PRcnCzF
5a83uT1cF8tjoC2+inyYw4XQsQ+YtxCzs6BlL/d51xybGS2UNOiYl7W49fHGF+VxVK516ueFHNpx
b4McCkXWw8DrdJK3zemx9gHlj5Al18t3vny/4/wlpz5m59XyoFrOHeS22Qm8ckr1b+0bes3V20Y5
hZ+PiuP8ES0fjA/8ESags/cnYZ485ZmnZS0Ewve2RipjgRKqYPaV5fDMDQ+vnj6ZMzMYTuEJCSDb
IUbf3hTxxh2r5qAPFNsGc+qf+KCKk2VotExLIhEsqzagfyMS3BKLCqEhRNMwQCuD0xl5pzRTTEjd
2aftwizX8wklGPK6eh7VmcvoDQktv7V5m7raXw8u28ueZZFDZUJCSR8fzz9ggbft6/7fDlpeZNmm
SmXvdL29efs7EyPDjefH2EE0A3lxT6yM1kLNYCJYnow5ynJZ0C5c+2VvHGR2sGVgHfV5/7Iw5pHX
stYYs+Z/2V6edD2m1WZp/7vDr8fU5FYDSBA+lS9E6MtiUhHX1GWVsyzkZJ6Hu/+4f7QDohUKFxrm
349Zjv4/PLYc8vZXlqf4Uf898IJ6e/1zy9r1v9oNPaSzMaNIMH8Qy6d1/e++21z+o3hkremhnW9I
14VcLKq/HqPVUJz82SoqW39n1IPNCTvfWorlbnZ93rI2OCn3tetzrrvfXjZKjfzw7kEHWQhX3L//
2eWYf/mYzRgeT7MB0CKg5z57DZbFm6/g/eqyvZgP/vHIxrL4Kv/1/t9e9P2hv22/rf72pwcdD4el
KczOs+/h/9u/HDpFRYFi9ftvf+OfV//5L13fdDLKZ/qP8e63d7CsXg/57SWWPe+3lwd/e/rb/t/e
jpHu0QJnp1hLcCn9WqS/1jI0MWalEYozP3R9/HqsYwqCGqb09fqQb7b6SbfSzFgvq8selbry7U8U
IzPEjHQshqqYtFgMo0f3fV4ksUk6wbK6PLjshhbJbPh65LIWpqHcjGmOiPy621bzZHnZ/9vL6XnW
YIlBmrteVpf9b39p2Y7r6XkqyRtolPKoDc1vaXn6svbba17f0nU3X/ejJvN2J7NBQ4iivyy/lesv
Ytk0A1tCjF9+F3YXl2J7PUpksKKIYU9X3E7zU79YtMNlBAQ+gWzEXwuUf+Hay5VYO0NlcivyZHuK
i/bPhdZNMwxm3s6mxBLrZdX7USsLOIA3z2fT+cQ15+EZQpeSL/SvzWzYxTH2QhcRGCaHU+OGr4x9
qCCMBtIYZEKjMr/TQUVQMjfv0Flb8inIIEEXqvsEyzw7R3A7dq00IfaY3naZWye8DA0/VODkuM//
u2X6fl0sM/wpqolmxBK+AisQn4VCv5AEDHDDxDjZBjdzew4FqGKED0Lte9P+kPJ/sazh3JjtTggG
YZw7EoQBuEugqhgAiLu+u85dl1LEMovNBguD+WLc6WEK/rdg938r2NmSfL//pWBX1G34P+svdZFC
r/q77Hh56l+yY+sPE7YflGzbcnTdtq5FO5CAhi6p4wlJpCCIPypzfxXt7D84MaH0Wa4wdJ7Gs/4q
2hl/cKh0PZ0+tpghg/9J0c6QOgXFv0XaeqQaGlAGLVsnustwZkLebwQ8JxmqDIVwfIiEZe5tgiws
d/T3Iu62eamrB6w/4UMQ9/jYZLoXbSA3RimMx1xB/kiySZ0s6GYJhp1HynDeFlJfvovoKF36ETlG
P+Gy6fyVGxC3YKtgh6Erfiq0GgNV1GeXRpXlR6O+wdm8TiIxvfoK7hg42+pWb/PynFDnoajfQKjA
WfBQeROaQRy2Tw7JuUlgB+tR+gbGJW3ctXgJzmCEvLPdtWonKUFu9JCafzkAnyrGZvjWetpN6MKo
TTI7PZu5nR6mwc8oH439J1HXG59C+efILeFltNa2rME5M4MoPo4jdt8qdNDc4VsH4K8AYdHjx4Rc
3pBj336APAsybnb4lm5pr2whww85LIbMSvdpNmVn5mW34/Qw+qF57Nzqi+fgoYnRS8pqQDwWWe4l
tqdwX4ND6Huwea28Najje3TStkBlNhVsq4uXXXCLjOfG1zc+H9aLaEmiKG3jGHvTc2Fnxlaz6C5T
Qf6h9e4WvJh5FM3UbNC00ndM8W5VqJVCxAn51D8q0PNbhxxbR19HgZntciGbnWY2xV4rLnGjvBdx
jh8EDff7QJFg0mf9LgPKsx2zuCehRxUHtH8gg3dNj2Ld47YwDJ28N4fuMa87eZupeKCZkoZ7wlgm
3b5oMHBhZ1UESsHkobMDOKN1dUD6sBiUWccvwHs3lGDye82FomZWsmA++J3fUXVI4sw8QA0nmgzy
HeYz47lJ0JRunYY5WNjcQTPSMdr5xFYiVFzVlj7sS72F2MuXs2u9cG+KcWZ8i/qYDpVG7i+Fwjwb
YbLRkDq0CUYsrbTCs+y1n1isv5aaGA9jUBkPYjZM+3ji9dy7WMorjwMvClGFHmkr7OBk4NVBYFWl
cx9N22k+ZIbWdvN1DN/+3ijJrPK6rGHORRiTIYgNmhfO1MLy6qJDmCv62QnQZ/hmghI5nlNKwY73
OIG5uXGjgTRfw8JfnkJqi8z4KYnKXcSZdXJ9NKF9PMIk8WN8bRplUtd+GAyYgDKkjwkIIlrXGREJ
vI106wkSTOn/96sSjd99jFudkDEHgV8n+PpR4WkFFtNwQrzWFuNLPuraBn8RFCDY7/vYn7/Tnmar
TzlPx/UHTMYG80IOiCxjtXruh1ydhzr8avhteqyria6y3ZLaFaebQtTu3Avfo4StD+P0iJruXFWl
c++IjJm6nP/7IzQSOFj1YdDQ2Lem2+7R03lbwJLRBtybuWlkSTpDl7jnqE8+itCs771Cf7KD5BT5
hnGjB+5LqPnFOe1DjAe4mzo7KD5lBUEocKPWOVfgG347Hy1oU1y5kKLIdHqYBn084tbg5I7oYvpl
uDM0I9yGeTEjhXybTnFSbuI4dOi+QrsSY+pu/DThh2ZymaiLkpi4dNBvjSiqbmIjRKidv5ombfgC
k8RJVGjgP2geUcRmpG4KHdjmWNfu0VPxFkhEewpdnJwWMd/5kKMgJTbBgZa1bvqhO4nJ++R6bYRI
1clWsZV9lhTcC9v0d5WrFZ+jmBwrYrNUZZQ3AaKOW9sbhscyAnOYOmV4cWaQAzIrBBBAa/FUWUDU
tUzdteCqHsxEYJpt8zu3dx4m2CfEk80yztkXW9FEydzK+dqD3K4K6xhgKg16JCxuVrrbfFNgSDtC
0bbmulAE/MZpNk1G1zato2gfhbDbIx2eU1xqX4mz7Eke1e+K1NqZIRYqG1QrLpW6gD9aFhe7Rig1
qo9i5MovfwgnhNHP2b8NBbaVxsO1mc+VgABaPMr7iTgKVefIB0z/hHhwbVbOF6QV3ovhj/6tWctT
ndCNGEq/nzMtYIfE2XCxMw18DRUwpAnxLoNUfT+FbvEaW715RzvhwyiMc4ZS80PhbJEkQumS5LLp
OBJ3olU/48hTmOHAbiSY1i9WjqlNE1N0yBJzPFe4HtOIgWU0aGfXDzcMWhPAXd/Kzr9Toe5+wArz
KXPUGcBqjKXUDk8IpJqZia2vdYuPNssc7rRTVd/qITzrEV3o1I+v0C1fR5sjuywL0dZWHom8uYdj
esTNEbXRweOM37TY4R487QhI73tQhN5LFVRkyYjgPnIxyykGtE/xmBDiOkaPg0iqfV7zL4+1G0h5
mwzZM+xErzubjR4eoir/5IdWte6TjC5aQppd507Zfpi0mAiyUu1s2AV7O9QPZKsUz+DujXXeALmx
ZUGOk0GYIY6rnVOjfbM6S5DbQGBTobXuHqxrv8WBMh3BHPQbNzQlRoY8uMU8ZN6A033VJbkuna1/
wPYxILyR91OUBVhIbesRaYkZ9P3ORjd8an3pr8nGsfbcqRF2puSAIWv8qY/jl0wl8mWUZzik3suY
9o8MjL5MeYgxFtLE1kzg+nQeqqaWLsNlqjTkxu6XEMTlqdD6T2UDsNsgDKwqcS97ZXKjm/L8diNx
CCoKXTISRwJwmGbSyKob7olKoRlMsxZDeY1pJzSb7N5LU3CQ+he9EtZD0gt5TEVlXPQElzV+Rigs
JgJ4s4HkWbeKoEkZFs9FFFMgc7mtK31WLhTIGFNkf+daN+Ij+hFJ5MJ4En7qHvi5ryDFfLPTR+p/
/hlbOQBP6eL9rRL5mKQBeLvOOxsV3TNyY5j+9/XJIXNBmeIRR9bQlMHZBBVVj1QAYF2iCi+0czeA
75ehDbC5KZuHxvPPHhegCyoftQ6RoOyburEvNB1PdiVI9SiR0Tlp+qOaKkYF+JrWqn8AiTVty6AZ
HgOB2qXRrOdatqu0JWSN4Fqxc9tgrzmk0mXxa2oQoei24/daWAWwHx+rE15ORJLxzTCh7kfJV/J+
koDJnijUqnNTf8/3jAI9yF6ZX7k7XUzrsgfoYSe6uI1Szv2irLG0joPY8U0bWzf4jImWROWqUM0W
3Xxw7CdCWScc/F3hqrvOVgwe4/6CZAOFW4/Mpaktc2O6FcaFTg8vtlX8QOXu7wpk1QThAH4wTRJT
ere+NzTtY1+Ec9PyqXW04mnOCmMYkYjCXk/yESKO3ImKjEoAOPmnrtoi0QwGbULxnHxzYoYdJnw7
2rHODWBoAEEByR8gj8l28D7n1qMWguxEqUWOS6j22XQQboXwSMbNg4RuNLStc3ZTcn0wPV5IHQRJ
mJ8Jt/hpIGa6wD+ArBBM3BQcKNhe1AZk42XJuZXlRkU+JldZhozW4vYe/8MwmD1YmljdM2YlT4xP
cW07wwTII0gPIc3XNZXzcdUZgdyljv2S6RAUaMeKQwatiPofRpmhE+05sdJ1ZxTYTfA6k+EwfjBx
Ae8x5j87Wh0d2kpEeyvu70LGbqu8no55qXyUsPzmiXFGp6Q9x+qk+279yUH/yTCo7OLqriTR08B1
7OGHOCblSaq4OIjE9DeeHMXJIoV6HmFXMXQ9BjKoQGuynX27Gx4zs3wJoRIkyiqPbpdx7yynx4R0
HBGF400R1bAgh+G+CHDRGQCscZcYRzI6tp7tYmMD/k8PugBRDQ6PKLr8ez6HfPtYmS9JPtLRGOck
0NYxb1uXpBN7AEfJrAtdkWZgZAw1Z9e4E0kp8x2lSbqPWR2bx2UwxPulQTG4264tn5pIlfMsQL+b
Asr3/eRdHOiDK1yV5LXpJX4FlG6RjOL/x9h5LMeRpNn6Va7NPsxCeLhHLO4mtUAiE1pswkiC9NBa
P/18gbo23bemrWc2aWQVSAIp3H9xznd2VZg+JJmIQeQNp1R61kYmBdzTxIYF6841qDSCEXOi0yAZ
UJTBtUS2ETK7DKQNUraN/bM5ZJ+MYDKSYPL0ruri6tjnJkHoxqKLRB+W0xNtfQU1xJPVtPVt3zl0
Ix51CYoMZBr/1Ji6T7UDHF4WiMkwUJdbtmtbe20Vw6MDBvu+VnRPy/+Mei/k28KQnpXTPg8wl/hu
9qh9g88uxzHus/ZYaL9AbQWtgOgyf9eRz0KJUaVUlf7RgD617iJqamPBl0VZgdabd2VliGgfOvaB
LdwFVi0rBQhiG8vst97k5dui++xtKiyXPmAlXXOLFPuP8kpv0/jcqWmb/BJQ/rHYlf1KkSuOJo/w
SjjNmJ0aYgcHEFl7UGpLemLC9sxg3eL3R8CG6E+blqzX0kKGXVRhcCBfh7dASHxhquP3OMHgEjRe
yhXLMcBLBz/iNZbVfG1mG6zX7NXHtkqw3euYDmoYDrK2xMYG0+APef5slfm7X1MBFz1EewpGRPmc
9cE0hmcxjk+ZKft90ZrePg2cnuaKm26kYTHTUh1w+D7PTTKtowTYprsgLSC5YmB8KmXTre2SHUeZ
dLhEa0n8vAzAPhtGv0/j6c1HSXsftFgUUpwgrEd4W9Y2+JrBYaeYJJdyKt+g/kvefoS8eLkTnct8
+miyHvojgNIzckqY+Q2AzGEOeEExS3Y+mIPel9Em6eZm13vygh2YRMQBmHYVoCFISXI7iTE5I+Ko
jlblflle3W9HUNRw6iUhxRFurFEHiH0qWLtTXyS8SJvvhjvyJhAibfY0TQnPeG/9Kahftn0MfSjU
/a/JhbiXQj11wRDdtTSfazBV/HBZRS4aZOA7c+CjFmXITofJQJdfKRivCV7bBMLvpggzZzfZCLPD
eoEdljkLNeC8EcjjA448CjtL4neLioshmA0qqhUR4fywRIcYtnF/RbgqA7Mqtvag8WUEbX2Qe99q
sJMlXPct5/YOE/IP6U6/lqQl+s7D3Iz+pezxWRR57l+qAPblmDQHBNvOplPO+AgSUfIaTsN5Khva
8pZDuERKldtzcBmD/pPOlS9YMGGz175hTpTgM932VhfAgIY9t3h7DbiP9oJRzqYqeV4YWu078g/n
1L+bB1DNLb4Xhprwus0a2KSJWncTNfNvDws1gMyR6MCSJiyevDswpdaz1NK5g+6f7iNVVoQzDStu
j/wxDOqj49rtFU1DsepbHe6lB9XEy5pjnd+Ddhd39qDSY5QHEOJUDvMJdSchEtPcbC2M/Iu0Mtpn
QRztDZHCbSNnZjW5uXVvtuXOIEOgzcLgNbSafWeWyU7H/gKso9pB6oOdZL6b/WwfEbtI8KvR7jsf
b3qZanNLtBZi9cnD3+vYxKotV+BY2+Zd4Mcvsm7HO+z2Yz8lh3mq8a+20xmC63qOg+ZZ4vhunHat
Qt+90HfsY1wbt3Y0H8vUWOY5r8lI0WVKD0W4DnC4oqja+qGVbvw4qd4KYB8WXCmuy3lfBW63LRoM
klFtI+2nzczycDgas/dgZY11K7zPviFbyRyKW2llO6tpYaDPmQtpVnpHC5d33YmzmHPjMOXTsM5s
Oe6SkiGVEobPxzg6Ttalox0mTnZ4T1ujeUUWwMAg/wnnJHoSafQexH12Jtrg8/vGgra2CpocDqdV
5btiNl56BjEzwUNPYcL54tTOJWGDuQq7tt9zyGFRrYk4L0l9a9PX0CEmEkfA4ECaK2rwl1jp9xAU
7StyfiyCgL72BW/ydjeA7AcBBkTVt6znGRcLjQjxRKSeLXf1Pa5LJviGY9I1i+jox0O7d1h0Hwn6
UCP1nh6s6TAE+LAw+HqrKraZNVn6D/AsUj5hUpogWh9HSkAbea3bEdGKdhqSMLMjJ9E7b0yZTQlg
j3n8Jxa1ecELs3WzsFoJRrxH6K/AY0abIUZjEnm4FYSPHKsRV4gEuB9Ue+wuWCGiOTlHIz59ZMSk
D4+VuuRFYRwwbj6BO+b7J5T22Gf1gUSTfN+HfsAQMS42YgqjSzq49r5clgkah9raH4X42YHxrsSx
dIfm3QKfIiymmjCH5isICFjrcUCJT+K0Vxj+xSy+wKvsYeRM67ppvU1o+h+hwbPlMZ/Bu8coQHO7
3ZrMejTnBC5SRzdDZTPcqk8PkDW2trra1CzisbAVd1lGAkAYhpu4Md/CvnU+tUEMstGdI8dFVymD
o7SRQsdeeuKHGa7AXo8MchFwY+E+pBHnPLe4sTEMg2FMZj4YMXy4MlI9wsD+GKcD01ySKJ5yvFj+
TFBs45bjtg94zxbLsNYZmkc3qhlmwpigpg3Vdo5tUuxFzmFh5q9N8jDKiZgnV/6ynXCA0KDyqxAF
08jhOdKJuorhqJmh3/ncy7Y1BAdUNtm6wa5C8Y23dpbGwpwfMdx7XrBncL6oZcAbFXHancYA0QLE
UVzwWhuHyKC2zjG/7lDte+uyH4KVDcdth/0aptYyseixbYCDUNneiBB1FClm5l4b2a6q62RXRoUP
NTYmbY9ZucrCGwacx8KhG8f/dQ+9sn9l+TgfuZ/vB+H96tHwPCWx5T+Bwl/rkdmEJ26gZae1ZRn+
MnKGDJItKGbMkIYXwJF20aVR3F0Gnbw1KW0vx2UEE6DyH5iPrAsoVgjGxwwrqKwY6+PPIKHwkCfD
xmBBcJqsScN4W3Jmq2zvDfaHzdQcYZLcdmkbvUmFVyupXyv3V9/j9vtGLmBk+SOJl2NkyfjD01TO
4egflUyqE9hLkkKBUDO6Sx9IG3ySuCD3VF/jMZ3EPaWOPmozCQ9+iMkx7IvmjnxI1DDkZcAJs+UR
exmYss46uSS+MguuF29XXJMtg9xd5dRH3BWxzS6iyZuffQl3aSgxwfSTdRszJ9t5Rv7DMyB2zIne
R3Zx4saZKIc5kr+VTO2opiUSBYAk9xGBb+tKq2Efa3WvzKo59fUa37dDVjRj4yR9NEjxdBKflI3l
wfxaBCNNlkyHb1UEnPgnkxHKrg2CT+B9xlYUHJMdJn6Ke5zP+Jd2Bl9k5LF58rrwMGWeua4rMtab
Hm4zuWy7b/2RasSCTjXqNTqZAlcinrqW60stBFxk2fYqin0qf9ldO01VPYbeDoLuxNiI7BSHfN1O
6+E0tky3edqY3ULAVHV4o63Y1BX+KicT5CP57s6M5X3TSWIJ5uoBWiwNb8oqGCw0Tv/l+0x6OfPz
uvTYaZuuTYfn3y9eVFdcYmIo15gYNhBaxgMlNYdrwYrWApi/Aesbrn99q5O+FVsxXKZ9NkGrqeYG
ZAoPmnI9KSBEThXDwWFICBfQW3yOwQ6bzltRp19lAVQKG+9dtkisctxbJ8dNwf11JCXoBb0Fm4M5
Td5uwjapVsmk9sNY/RpxgzcsjgojuYtr/2MO3sNFRWXPShwK6DiuoZqTWh70oovT4URazqIEMg0P
dmAGUlYsYrfvB0a+LYq7mc+KP/Un4RbJPuj6u2TRo02jPWyLcPjZhj7KLjt5UtRBa8o93OzTspcQ
YLhNjyyMbKBp6OkILYtXOk8e86lGhRvl8LYjc7WIxJgOFjvUUEgAsuxu8kYHRf7aIY3mlE8k2sHC
Ge1k2EYzFQYep5+4mL8KMe/bUj3Pcfo7wDZPKqpmecMig1tS8l45Tos4znLIHMRO9xqg3TnZgsyC
qZ8+3ZAhZelvqALTPbSXGzhc6ziRkT57tsXgJjNOk0maOiRquMUTL0SVv4BiEJvONJu/BH/eeEM+
xxVYuJdvdZ8UxIqKJjgXAzYWKy7nPfMJ3jxav/ait1/A4xA0m6iDyyFwVKQLEMtbBPAKpxc/dZzN
945kRhR0dvLl37q/s6LJvEfNnnxgK93EBtWHqxp8xZb7HBqjvTOx5J3MfHq1h1FuzQgn74gFgjWG
3icGBA0SZcT7JO2Q7vGkrYDY14QpNxOrCVwh6xN6Gdy1IvRb3gQ4rSx3zLZkCJCgzpx+kef9JdRr
YP3Qaj7+9b5EEcwJ6vgAl+WLiPoLWQ/Pmf/ltq91FD4aUwgqsat+KJwDTC78bpXDSPPAFK9JMvoz
mtNG+O20kQZcNoNkhpUtvCNjYWOF2xKjXBK07HWEcyhzZZ8M/nBo47ETDa+xzFu1XMZrIM8URbwp
cQowQ9zJjr79F2WKT9KD3zTWJjLE3ZCKRyaOf6kODeH/8Ozy04yIUMzzM7BsrFRPY3Ob9fgpfMxW
hippcIb+3cjLt+aXF95nluygTNyZTayJClmaavulNpsnoeTJGBjLTP1jSa5TZsMt5UpAKRLy7iZ2
2CL1osr8lwTJRWB4L7go+pMKre3gxMnBXfSIIxK8wzAb62y811XlHNludKcMafdpkjkS/aZjI9RR
8c5MyKpqH+ZMtFkyr2UbkVlBHAjtYGWRKk88xYOXgLGw2SRlG9fOfBhRAC5A4IFO1MzuQnKkIv2Y
2BXTiJzgiKxJ7gV6ReBN/RQ9acZPlC9kS/pcOxpezyYkKZiYKN9cRhrmSeFtxlyZ4eYfv+LFCwLU
JWw3UPwYGRg5P32oN+XkZMd6Foewdv29piHCqzAcHFKwuhCxibWcPanmjjJjceqqcmSKZhsHBXdV
2+lOYvQ69LDmMe9XtEmO/4X5ptnaeqZmzmw0jYrRF/MBiLwxTaXvXyKp3hea7GYMqiuRp8WpKz2U
cSMRQrrW5sJQapCbTh9sJmgxYjwo7qT5bARmTIIE6UtNQW53v8R8+mWVIWA2SXkRq5F6khleZ+61
U+ClCQP40ZTV45LJIMfxLbN8PB3e9FoufyzQDRdexavTGA9UCCR0p8HV5Pz5h9y2XM52sXhWYte7
kXN+Hm1Av3ZQNBiccbYA3XiqEJ3udOBQEBfor6BSbTnrKnoVm74w7U8FG+rlu60CnvdQz3y08+yK
aqEi04Oir+g0HED+CjIkStFdy3ZO9jLhg54U0w+P7AkdsUdr85qmebmll+/8+1dD+qOPoKkrnOtr
gEzvLDCxEubZ6/iANwdRJ+rNkvDnicK3pJxhPOsFKL4aaJP1GoH0Ks7UI/cVGti2evSLWOxoSueT
a3YsASwLJ2emLv5okScT92+2yn50GqRnhFtwbSA1o8eziZ31nZ/+Up242EA5np2cpZon/I1BeXpK
sDOdAtXnxxpdu7AtZ99Zw6vrcmdwnIMICRLm8T45sN+g9aysxDb1vJhk6FhvUhLIqHTA9IRGj4jX
sv9UwoVzwRyTTMX9973NAKs7Gs0PxzSesXpdYcvorecEZ63lobLEY4MOZ68aRUJUm8xMy9giqH66
dk067sFSjKZkOUnAFS7p16mPNW/v+j5px7PDROgsiJWcnFo8OnVWsZHACpbJ8Y5XskUIMDzrfrhS
2T7QrRHC4Nb1NvOlQfRM/se1OCDolTe439y1mtM3j09S1WHnD/rpMojy0L4lSLyOcwMkNR8cXjlN
KoYwf4PSoHoq4BRz0gX7qGeYNwTBU00LCBq3qa9MRImromVpvEOAdm/lp+WIynvcpwR3rFDFQdBX
hd4lz1UM+wpm+wPnRMBYkTGGy2YbU4BVWpyMFsi8bsHkNAmRCa2C0qOL7FZkJqZnaexrpwr2BDOm
B20BxmBiJ9Y24IQuc82j6TW7XJPaY2TeB4F/ydG0KGIUmXOsRM51BFAlR3HTRcO11YgAKEzSuvsR
xPlPeP5LYvZEbrjVQbep2T8PffWZS/uTvLzUad2zWZJjYMY/cwsJC5R/1AIIuY+ji/uLhr1Z53TW
6zwN10b/WGBEo+OxuCVXsW/2O4F7a8v9mANJHg0uAzxnVM6v/iCmg9V9mZZxgKkaHJ0SLQxQ89y3
3Fsc8+S1Kqn3Fhyfla7iZ8XC9tBM3SHpAyIl3N9BERDpKPTRpZdc1xKil1/8qYsgffdzxivEO9tN
mHz6+8pPgWhTQR5g54nd7Li//bKR27gB3NZiZQc8e45CYohIvfZIsymPDrStLT+A3pmSAZlw8YZ4
ub1hAZosgIN8JUZzxFcmX3kTrMXMQChsSpv+CGGAjkFSsJkP/OwaDdBE7fbR7JHuGHW+nhIAhdFi
A2fqbOofDgXrsk75JXHCb0x+M8QK0JGe9mnrceAGHaNGEwCeoQc+4NnRdyU5X56Fr20aNJOmpxrh
/REJ1rRGydDcgxK4aUX2Q2JDFLC+GN+7N69TGa3UpZ0tAoZ0CVchYlzXNQzd0/Rq0WC7mZSbRmtA
amQLeAVJ2rTS71l3LFPzK6gxUmhnjPeR76NJMgvgcW6+DxgMcVpRpWATSOeLh/cv8FW/VfN0Hkds
CUIR7F0T4j4CYDo4AtmYLYpNUQfkVHpyXreuag+2o373l3k7Rsz/6gyI0iSEtS5kzLJ83oxbkwXa
LojFp10/O8qpITSgUYjGWCz7K5Q/qD+2ZiOhQDHkKhxkLkn+gLjC26kkrVkoI2EguCYRBtdRsmX4
SAflznDpipE2vmPp2E4Q4E04MEkuziSB0K2h0AGZEKtUn6VZvKtRbjKEuCtOQVVBVqKmDuk6bCB0
DoeGge1i1STZT3+oASkv35hb+hkA++nOzgNxiJqKKNHQ/vKYB1fm2XDHfKvD5HmJCTpPBf6UyqC/
60lirQyKZK45hWQGOVgNtwx6VAxOPtfVI10el7RJ/AS5AVtLgHuKuukoUnRAdWNtycZYhRlRQBE8
GCwY8caJ+p+qdp/mFioVY/5NWcbH4IrROGNoytqIuSPhwd3RBOhFcAeKWnIx5GQmh7bLiXwhLygO
BraHLqgO4TQ75LfsOq3hkbByH7xQvC8T98RiNF1XQbmPhWHtA+KT3BFGITrLZKOVPa10Y/1i9Qur
oASc0cSg7mZ7vJkxwZnjIx1OfXKjeY3GJNqR0P5ZRQv9l0hVhl7juywu2m9q9jcE5gzQNbxBmbsu
4nNODuAH4p9s2dGBk079M4tgY5/W2dbjj+xSb3yE8tdR6Y3IkJa/ZZCmILQe3opA5dQSz84o6Bg7
Rvkgs/wWp61/Yn8jN2SV/inMED56Li8gAQGzdawj6FUhqoZcvElBOpsmdJNYqSBoxaFDnpel/Z3O
PWvliL7CiSTWZVUOG9MoWDSzt9jomfuXQQrs9GyrDf1R2w/ksMwvZQb8INqKgdJ6sG1rF8VFuW4U
d5Gbmcx61UCcgOnfoRtzNuzEx20GTabP5XueTsBBmw6hy4g0Oqa5d0k2GJtoSdtY3g2NYguPk8aF
rlQPLRFlZvzcSevNY30ElYj5CjJRzypCPnMvKTrEHRIN2nTeH4jInObBCb3wzJrqMiA8xP4qo51v
W2dPBm+hDy2eyMhdrMfoLAVq+swND8sUv4VOtM067awhbGDCqTezxcYom4aC8yFMtuiyblWZXgNF
yo5l8bbxRB0g7quMXZVFp6wewvu6nD7i+7ETv5yUj+tU5i9lW7Hl7f3PCMraLiRMMwtTCCuztYwh
s3M601rkpIqsFjVYDxYCw6sm7rWszi2r+MjmXvZZhVHPR68AdWMKD+jZqWbOabq45PLlkzhSQ3P2
Yer49m9XwG/acylfPKXaBdBCKsZSXX8//PVbiG4rSaTwxo3w+hhTBQAGr9pAEgvmoWWw8P1g/dev
/rf/LWOKsWppPGc/JYDFY3AL4gjfYmyqtTnSZ2LysnZe7T2ZtIRJEUyojVqQn4BW47gdTt+/Cv/r
V9+//Vf/7ftL/vEn/tWXCDHSLEQuSReCOFknqrBtL4loIRnDW20BSjWLFmXeFMwbA+hvEs7xNg/r
FzGIL93p+hrF0bANJGlJovLOuUeUXynNfCeQIwNhFV8CPjB5CtBBgy0aovLk2T0DQdDsQdcyLRz6
+I533p4j1t6NEzVJ54fjdSD7ug0zscndycRW1bKpZMwB74W7qYvOJDqsphDdMTqWdTcfGLYFn58W
VLCLSP9wZo6YxznmumZyAVq1e1f4w8q2fujY6TYETOgNKZKuYcWckqQwDfSEDN+tUxHYHx5HxzGQ
m3x0Pks7uE06UHtFC78ssY1u+GmX0oLm3MJnZgkqFXOhaZh4eq61HzvMDMFV9j2KIlt6OMqoKGVg
vHbZHxNf/tNgfbTW9JvharjBT/ZCEKdkqD7tnaYlsY+AsVU3oquZa1usa2+flJ0AaUpnP4zF1zzF
F2oXrkGzeUUPzVx65iiYvPSecmHr0RGtQkuBc7W6xywghdN4REVEJpDtvgy1BAEZRXwFWHnbjn41
DChWRBrAe/EJJrJr7zk3Qmdh4k8bC1QAcSL91ZmzD68bnsaMwsF0IyqezE/R9AA7E1qfPZij+2ie
3ZPjVO6pX4yTovCecYh01Lx0dGM2Ak9NSNFQ4+Ttxrq+T7vOOFW+6ojFkQOL4a/K5YPbknMFuxCr
J2lADLIeNBPYSsEeKMarza56xaEJ6SflotlEWRKCv/EhII7Zwzx1T6HvNazX7R56r5pXhjWqk1wi
B7wpq7aNSw5hzLqFGPNbNfjpHsaR5Ltjlp6RIOXXJHH4vn30Qj89T8QZtEk2AFqixyOcImF/0AbA
6NBK+AXPhaUz+yzU/EajuJpb/D/aH8JDGdSnskzQfI/W4fvnt+qrA8lqQ6ztPdtyJpmTpPPO3lSS
3NzRucUDurfwVQSogDwTi0/AenEJL30EIYcYgPHT91/ku3eO5GcyhiUqUBq7lplBH9bygG5jAuHI
LBYmGBDlyQswzNj7bPSHQxX2/YHglr3jmhNLK5uterHkCnOc3cd5fII3zr/bM9PHVKsV+eluQLSV
wRuHehiNK91/4u8o8j4gpl87AdEn8waCjUrKt5SotDi6eK711o5uvnb84EdTWndOLOGgqY85T9/H
ukfTOBYHNQQfThAGbLHj7qlfsgJBQ526MKOrYWUmHIHkOSU4ogveraozd8qJGe5H00dSlhMbf+ZR
Pb6wbRDDPfHM0Hwq3Oq3mal9HSbxI0Ysb2WC54mHdD8kInrMQzZb3Zy+Kk/5FyOlXqd92Co2Uqym
vfiaJfHBNIJwZxQivMSt9I8jQbt7P2PqMoi7YvSNQxfVbBzhIAcYHdB4h1ers2hnfkg7hQI//8jR
F02VehwZ5Wg2jiWijl0zhQ/p0kWROoI5cUa34LF5YO8Yb1ioPXspc460ixVcSLYORen/jHEfoObq
IIB4ZIbby9uvdRnV+w1PO6TBZs16+RzaOI01Zqe1SUW6Dqgz9kHe3Idasrcq47e4BMDtD3G+wU1B
jplqucWyiZRbCKmcf5YEuKbRAXeSrcM0blPMK2vsaT4tjas5/rllw3746H2YME43Dn89+OXMxN9m
blBG9SW3+n5vsYnwHERBaUWQxhyfyMc0WSOUD73lHttlofH90JUIVFzTMNENBq9jMhJz5xE1r9yo
2zr9+JWZhVp7PlLnqpvPlEwFhM0WruhG2Br4IYUizokBn/aCA1mc32J5mAsgeG7LZvEb+WLZ0etc
8rVZAwgqlnZ3tmHEzln9ZUdJznCVP4MCgMZqOdOkaf8B6NOuh0i8ktKyinhrHPzKYefZ1xcPfdNH
WbLBKxGa5cH4Vi8b7MJLko05JF/IpcJj75XmtW9Qv6tOMAyMgOGJTTYH0Q2RcbseDQFMQyViNzSy
4dYc2QOYYEthbHcbxnHheTb+TMzr6STEWTaRvPotK+18turfHqB5ctqg8YvB4lZx3oeORTEJfOR2
Dl50TUR1x/w8BTNGQA5RN5eM77728+IxUO5PkNtP4LbmD6Mozr4axt+ZE1382+DO4UedsdPG+Bax
wSlRJ3sxrnFdvNrhtICGh10fM8GfsAzMMGfWvl1G73bnfxBOVX9NzZsCy5Xm5k23QtItDQSg5s6f
QCFGjUH5kyXmxVus8/SGOYItBy/Kxgp1yMw7+J3MAh11O68X4x+xhHN+mRQS0dqaiV1aJOB+UXuf
FinHZXNryQaU1ZLxU+sELqO387LqhRkVi6t0cQvAhEcZ98ONb2KMwue8thijRwAUWOrzyeBkU1X8
w05rfXYD1JRt63Q7quzy6GpEJUlRPBVo5MrAbNAXNybtbPU4IBsVvtP/8lqPRG72vc9lSBYKle3K
zR/l1LV3AaHB1WRBOIqsAK0Awq6pKjUOGAtTFK+jDFV51FAme3v67TvpXa7jfZEM4g+BNUevRvJN
8y530cATRZy6e+08yzpyFHZwkOv4Cc8XfS6ept+uPlgzSO6ZCnej9NyddejimOmsW+0i1R5r1oqK
5HS7K/ZTMVSXPgQ618Ek2yd2yAiYcdvFk+ZDi1wa+XKTX3SVsF2NGab2tQlwPO2sj8YG0RMltjqp
ZU3x/ZDRE56StyFsy0uexOUlqyO59Uqmq3/9lkH+HpQbFFlqlQn2wM1rw/dwwuOVeWx4utJ+jL3A
3Th+j56qisotAb+LTcQ31klItqvhKs67kYTTsQWXEMj22KqGuNc5udPu8pyXTG5EYom7KjFe3M72
t8wB8m0b/rGUXK7I6ZV1UE+PCnK8F6ilXdbBhFYYvDyoHJsyQeSaziCv3OC+Rw/gpMMpCqfk5j0N
MkFC5ObA7YoOgYQ/pus6J1tqQI6JeYOS2BbMkkpMMwWH8YGkWm9LqFK6/ief442xmi7y/4N570bC
Ztv83/9wF4zXX//5+MVv2dAIFz+jjW3QVpgHsS3+s2GwC4M0WgJlD9JuMPHMjX3pWxNgROs/8HTt
CNWITqRsA4dibrOVAsijZ7L5n3NMKZRSiNnTKUpRtMSvfYOJushSm/TIiDCewc2ytSfhGA6l8/+s
UE4a2uuiVsQfls0Bqm98mijhUQyk8rlNfUI//M46Owk6/MKyTQYJJgT9Fm2LXQYfae4Ml4ZQhaPd
OdcymPXlHw9eljeHVHfP2qrYawnqpB4FnDkpSYB615Tb0rQeO0UM1b9/GgWxMn9/Gj3HWp5N5UG2
tZdAmH/yXQ4hhojZbjVZHOqr7LX10dUx8eRO7K0w3UgmHH30Pr+XU4PmR5GgyRjfeUTt6CIHSUmX
FanzyP61uSox79AsYGARGfYXht1PfHAx43SwcafGOCZ+vUJfom9jEkuCSNJmW0j5K7VqmMxWFD7Y
2BCRXISfaZ2iKRrn7NUiH3sjChCiHNFqjfwzuFdWd/Tg+J+RhN5aG5+eaKojUEm0AMxiXj3B/vzf
P08Ottu/P0++41ECEocqhVKLf/WfnieSlQKiIIU+QDUmBY14WUnMSzkU/LjkaVFKuvEaxVF77k2k
rCFZerwH9oPTRUfGw/dB7pt3IRsKNaX14dvAFrttdXA1zOyMfeP6yy0zffW21ThPL9kY3Y9mNm6C
BC2jEWQfBlnjT8Ygzmh4/v3Pxr/7L384yQ8okQtb4m/IvByWdZf3M7J3maZH5KWMT3dD4USfYUmu
hNBFxUeJF4Ltldg5VTOuSiMyfnowa4O+oAiu0/IgYjfd5uDUzuxPe2D2nflS++6wUXXGqJu3FQAV
ImwYXTVX7aj0n36VuOG9sp32furiHBBV0v7qOSKlOeVvsg3qnbdH/DOecOVa93PR5ButTfURlNkx
E2zj8tF8Ndv4I7L76IXqptsTbA41BprcY4oQfIUWCSHmMEkk6sYbUx/5hFUCbGkciW1Nz0EmDgG/
FXuTw5TKo3Q2kAqtsx3eas+eV5W2vCcuPZgKbAiGKg3vSh/YLs0sB0KAl7KOCTJqqvytb2T/u2fZ
BaThs+gmAhwlUlDbfWx7dAyJciuikVvxBBqB8TRU7ZNHQ01cBEbSrELOp7pevldjcbXq2f3N0Xpg
+hmcpSQwW0YBWO3O089xIFIYWa68x2aH48LIDpguI+4JZpDhjnu7hraKRWXYNXPZfGB7QzjeHPns
4t8d/PbOjnG5iJ7raKjL91xJ8EuIFNBiiVMcutmhdepp77ZIMfvYBoBetM42pcwIg8L6+PfvQue/
n0SuUparHN82TWX9/RPGgicyHDy5B5+B6WHJ7nQYbZI7/Jb29i1SIJWEruWWYaJ9Ti2wJmGU6AMS
ejp+j3iSetk5Rqb9M3OZ8wp2d3tlsic3J5dN7zRtZh97h93gFOgWVf1MAqNqm2zJVNm6Te1tHWLW
1m0QfiBsQ7TBdHQtsvlitnxl6g3uAfLU//DhW+z1fztYUFPgepMOcEzLtP52sBhuZcydrcLDrIor
KCv7SnQHcVKpEd1rtztnuU2Wk86fC9tHJt+b3TMdzdUY4FRPddPdGoHHEso32x9XX4wglcuw0kEm
g2e57FF/66xHObgIIefxh4X7b+UYOAB1HL/wISo3PjuxpG7upROe7MI9MI5OdukYsJ9WlbtJ7czd
Ve6+Yf+1mVln/Q9PgSX/+0sPkUC4vsTvwfSRFLP/73BVvVniCIaA39tlD4tbe5eudtiX2e9Ste3D
rGV4qnT0Swm0GyIq34hf2tRKjzvC0RjIkbf+kSZXsrOfUnBlF5XZznOmYKZX0CU9LpGzW9X9m0/i
IDKFWz/0P6vRNA92NeFzM4T56vwne+exHLmSbdkvQhncIb2HoXVQM5kTWEporfH1vYB81Vk3r3Vd
63lPYBFBMhgCcHHO3mtHzgZFCldaHeFXGfN7Y5D1ARLLCvLkLaPxdgeo8a75TbgOvTiClVa1z8oB
YJsVLy0VoU2ZDnMWTP6QFHp/r2ghXwZ//OzqdYfMNN3VxYg63LLf6jGy7o00zTvj5afEDHXyCwSn
KZTXJ/RDxgXWwE2WRD81foo9pNeuLa6i9URaKFEpU3GvadVsmlFeF20JY/axTtjyd/oA+XIsp6fC
Ek9uW+TntqyeDKMhoQlB1FPKZrBQE4pj9JJ7eq1nLS/wnDRZuHdbCzcFAPV2UudGL2kV9DqIk9F9
tEQb7zWbgJag8YHWaQhSsSn6hYkC3Snci7RqDdES8pcBadmO+sd3B87LFjc1KH/Yzeu+TbyHJBV3
Kg7JHkJ4tS3INt3XGaymkO07BL+0hJPtIL4TWrwLZZw96GF7QHKKfC9kX+5NFLstQeQXjOfojKa7
hihK0dwKXG8rSiEBLscMBW8srlj/JVT0tADjc/3VEgWVr2lEyjV1H7pj1PspQISCM5K1X4vBscgg
KXQR+4ZqCn6WiXxAt3kVSLbuPal4GxOHqYswZ1Wy7XqoklZtbccytsNIwSUcybcNO1LXUge1xRgC
P7eb/DEJBnImbP4y8GzW6pP7hlJsZTjs+1CY2pe0HWnwFJ72+t8HVCHV34cWRzqmLVxTmLYCrPuX
yyogLoOwN0fb000d1rOJ8E5Mg7dG0Q2mfzK/d2yin7KC0ONR1Mm2cEwwOYH43GWODz2Bwp1Guss1
V2p4qDUZHMH4EMQeqBdLueGhAlmw65xeHAzDfofavyZdIL1auVXfSURBuld29coIkuamPG2tLDdn
g/cwBHHwMLf7HlmQ4q0Q0tmGGapfj+a8q8to73YEBqZNx9/5lFNIUEuYhYz4aueIHzqrbzc9Vumr
Zaa0zXNB6ITKv9A2p1Lt5tc2CArU/ZyPoSWcm0yacm3YYU3UXxWtRoF1Ox2b97SXzkMfE7SG22z2
6e3S4ESyV/3NGetjqFDfCu1Byq+UL7qDltMtJ7iQDNnx5rDCZSbp+wPwEPQndrTpGZC35FjVKCVt
i76UNx0M239osgjJDVswWnPjEe6FtVl88JZzNmzKeolXTIeUig2ZGb16w0Z7jccSOoX5mE1orlh4
G6fAUtgBG6c8YJ8HCeSDkTexYa8mYlvuccbSHGHSBR3mWmgFiw2MXhVIe2QeuXO2M1/fIWOfRW2z
EgJxNXoX6yXCeUPly003nYcWM4pJMlBuXN5C9CAT2ArgQZjxUElGfpR+UzHCABURDlR58iwdvIrL
Gfv/k0X/mctt/3fMD1zuj7yK/wr4EfMf/RvwI/5FBVm6Dpe6g7vzP3NF1b8cmr66bSqGAd2WzL7/
Tha1/qXPqGxdtx0wP/a85vofwI+p/8tUiohSYejur6DS/5dk0T+3T641r28soCAQDFzb/mOHgVu+
RFPv58dR95N7pyfNk4dmK0L23VOXmtumE3wxc43B6Kdls66bkt79dX59G/6X/yN/+HvNQPyZbjq/
Cow3Oh8Tn4Vw/xgQu1rXptKlgZ+xAdgVFvHN0KCnDrenNTE/kwJ4rWzyRQK5sn1BmIDV/ByHItiT
OBxhoKmqf9hXShJk/7L84yWBRZeQOx0TG+qfgauEs0tmT3zlckRuGidas9HbScAEdr6nTaQ/JEN7
KPMam5Dhf6UkkgMUQNkiXGpKlvbkZaSjtFnf0r6wPJ4AxJCDORQ5DoJ1hwSzPZDxOe+sQcoGknuT
O8gw+vpAKc07af7wT9POvFj7z8IM78jS0XBQFLYdl03SX2cd5B5wYOoqO+pq0s+GA2PUDXLm+tBb
GwWpmtLDlFrHgzyIwtwTb7KqkU7kTXFxh+yFpHR5z6T77kldbf9hSuRU/9tr40Q3TNuYL5I/9xhN
3ZCR6DopVff+yYOr3Rt6cgSmPe59XdnAwSnXjkb5Yam2OSXoaleyL9kxsRMwvHi6p9qdNtA/vq6/
nZi24CLkVTFN63xRfyyAI+JHC1lX6mBiI2gyZ23oaMstbayQ1GeXBhMMPV2oViKL9tLv34q0R3OU
kQE9WZO4pl3wDyem9ee+hCFEN0i5tJTiu4Rp/9evcaypXvne0B2MSPSYMDztbKM70aWrXVUSVs+J
h2fO8B/LPoleMmFvR4uQ4MlEOZFWHc1QrxhumZmzbeyA93RDYp5Gwz9m+aTTJCBWpfOq62QkE3sr
UvKs2MSKOIiL3RFxQWM3E1F1FcM9WoLe5si3qZATGilCALEPYK0av7Ju69YuzsldnecXAn9x0BT1
0TLyj2DOsaO2D5wvYoWiESzXV9oux8B3Q8KHUPBnGJWIrAK73QwOi0OWP2Tlzal5tqpCtovYgfqs
ByxPuN5/PxOBb/ztOnEsIXic615XOmv9v37AZFW5zKoIASX4Ilum+c3wwWNkSp0l4Yv0Yn3cu6Xb
PQzecBsyczpPcYaEJ4BH1aLEIs4r3mRC88+qq35UqTPuxpIPaGy/90HOex8JG4ln5kbgOd+KEr1K
GI6Kz1duGJXg4Tta8eE18ZrCgFoDCqrJTKWg3UvzIXblixqD7hjUDtaEisNyK1a+D626fcAMzaoq
wGhfayK4L4ckUDcig6Bb58Lb0jk7O3X2xNfY3pJmGA51Y4mXzszGx8C7E2vfPmRNKvZ6POGVxNcd
zxILFRUlJmaCQzl5JiR8bI0gBFik3O4L3arWQhRkzOcoklGWZscii46mOcXXZqGgWF/HVmabYRD+
FfqyvpumNjmSSrHR7TbacXGT1S6rGOJGbV7s3t9El1gA+LBpbN/oAoZXgVI2lb7/mEbvo1a3qPzY
ZgQCCeBCEsvCFZy38cbe88Fl/77pCszHC0WjD8oKUXHunBJ9cFYCf/2RiZ2dmp52iMJxlwu3JZ8l
ICWhDcEMNdN4ApkxXKhvkfDZGoe49miXdq9ukbtYsfmO7GSOcw8MsXH6utkZhv5hBUgysMggeodj
eYnIkzZS7Qa0Ods6WuJcmFWPqnTCR9gCZ+IsjUsACunR07rwkfBByvN6eTOqvNxrdBieCTb1GJln
18Vg7oS0/YtF1/xWutkI+YazRcLnguiA8M+JHJNybPmIHx7ci1GRWVQ0n0F1ZJd6EGRMq7Zetw7W
gtgaTqMDisYYmeUjzUeH0ZmSf5JEF3LlSOmAawTEJLjFk+PtlIDEyYqeYRZtWwRI4KRZIrwPeuDv
os5kB9wSqJvZVXJc+jY5regHzy5WIYKbYzm2X4aqHB/aVBseuiZ9U3F8ntrGOExz2drUSw0Vq8l6
g3uGqb+gQ+BDnqFAI2EzNi70k5VM+JyVgwWNg+VX+HRdknqXu5PK3F8/iC3eR9MBwVkeQ3LbI3VF
lE3W8XRZftmAboYoNDO3Kg3dGerUrYHN+I/VfIDG5x65SILVcncsGUwrIxiuJlqU5SFTzwJ/3Qss
AqzsdeUGe0SH/nOMeXTvx5BKGWA0XPQc9Mg6IRGbbvr8G4Grt4fEBdoNfIuWof2wHBrJBzqa47fl
Xlq50423txlYOJ7IwihWXRgkz8th6DzkPk62Gxm00Rs0MKq1CG2c01AwTYh8n4aygB/UNytrUM2z
j7+aCXa6aAWNvtZQ1O51B/do3T8bcKpF7r8VZJAcAgtzYmvhPMvtuiV1uSARXNXara1jjOGTRDvn
lcWHS45uaH/vacm8Ym0/p3pXQ2ex3oRF5pKbp85RmHic2tJ0NqUcviV5q6jWrmDUfXZp8T5QLyOS
+a21mzPlwL0TBKhUKW5nGTGZY0OCm0dYZISN/kyo5HHguthqtYkSsk+OVmKhiulpzYWpdWkrpIWh
U1X72CQjy3cm8EqoC1eq7BE3pzFpmz0q6o4Mt6NehD8lQ9tOIZBg5AIjmPSME5V07bXYTzntsMDI
NimMnscgST/TaA12JoPvIaX8nVWte4NFFVD471e13qV7vUBqqY3yFf0F6uyxLh9o7BJm2L94g2aT
RqXcNfUdDyszZlxQEdiQXP+aBGH769NMiFc7TllF6VkaYJTouIfRuwUT6kFv7E1EP/bX+DQlrvEy
ci5X9SdXRzfKTHVLjak/q1BhvHOHZ2e2v7bWmVKNtYezgBBcmfa2Mobi1PeU6GpaQWaIeBtaBJgl
BgnbpY+Ad2ddIwxdm9F0oD5fHgReyo4n+PCTCWCeb16WslIGY2YfU3/Qhx46iwqRQ5WIYupqrQKR
nvn+HlyfqNXGh9VXTKAUdM+hxwwmzg1w3iU5TFvhIpnDBpN55L6Yrmez0DDG3QQ6bjOEIGW0ADMN
rtmvupZVrFfbbYFmd91nLRCQDhHKEDbBZTDEuQnc/oIpxxDZdBNtd87ySHufyNFWSPF61AAHDEjx
wQiL29QSWsyGLNk7ZYbiVwsoo427IO7e8bGxXBm8F90A/hHr1nPs45BrSQLkdNTeUA5idR/yvaKi
S56NPz245ePctyZ5K/R3TjEU/Hv6EXrjMrF209kdyBaFHjVPBCK566lrnxTK9TCK1gAQyNIpU+tU
uCkrcKKpUZfm6hLM64BU2w2NVZ1saoqnqYaUoQNFzb9RQpm1G0V0MNriShksv+nqRzDjUzzP+MSi
xjrGVvUDAa+2LnWQn1qj0PsYzskaIfhkdmrNMWw9imEYH7Y5iXOGf+oqXUJMJhk7e70ZKKDNkWzo
e80vee0WH6ETvHVxj1COUvwaQwsJxkkKMBIkxBEMSXVq4enZVbF3a8CdbtjhDinx2yDOx8e2yuoc
ZX5NsTy2H0SUAg5VSMKL/IgjB26rQ06mEwEBch1AHsuLxwBfPxatuuZYCMAhUizEWaevmzbUrwqE
2OSnAvXtC10eSpRpFx6NZmD2d+nQWmH0UQajdm3Qtpu8s1GrmrsZBcjBzDA9DwHAGkUq4y5njVq2
nXFQRnlPqg6UZL3DAF0c847KUjf8qKwsv/a5228mr/pZTC7WFZ8JHGU6bkCUlBF6YXfuiyS5YZyY
1DD28OWtIbDg9PChdaMgpIBNM2DTIsKRXWGgGuEtxCFEzZgk76OMOJvm58DGDe8EvBnSJECyyClW
asItg4qo2RoeIYx9bG0Hv2Hu8ZXa9QlVyqzcktSmXZKuSTZTZRGcWztbThO5aZp1GNk/KGNPD0Gz
lSiEjrTh3T20KIT1o4uuocWsDicNpIqNvolk1Vp1yUvbE0JYUsAvqvLc0ynMA+Olwrvg+vA3hjZ/
96a+2DWhepEtKe2YgzdtX+ZzBIixYtygMWi70Ws76j8ry4dtNTrRU0XkIvJW40vXaRNMs7TYCa2h
X6R1PZakrjgnBLG+JBaXbgN4luJ3dLNrh7WpkUYHLRjizXK3bbvhwszCR9y55wA83K2zsKi0aXqM
NbXtyt6+utgM0ExbHXIC27uyTJUb8kHTTyLwHrQ+6n4YTn2k9nBFzDWspUlhsUoz+yxJjz0r2Ohb
vZOngW3c8kjY9/bZlYT4lZMBrgqZQ8UZx+8Wy1+BZq06Za7MlFygBArOpWrB9bR6XKwxkvVn24F4
EAZsk8xKclfzviuB07Lv8buGVvq5YkN27vzQvyy3loMTdMGm15Gcom7S8LLqpnZWEVYP2Zmn5VeQ
25+GstGgLKqfToPGtNPHm2ZFxsnWbPnrkKGNAexbevAvEZmiuiJdM1thItLzBK9m+KGX0bjT9JsY
tPzRLB+GxLYfNIvZJ/eKJ/Sp1qGkgrPSurFAXcRjrTVUKEs7esD4t1hKa2JL8nH1lMNndZumfFju
eUKKE+CzCM49P/QPVkbSNqcxfWs7Dbe2axVbThnjMbal8Yg+JMcRWJHriDoWk04THUuDwNTBFsNN
75sLddLy2ed/MG08OcL1T/lYpiiReDkV4qmLq+JX4fXORTTu0TV7QmP1ApuVH4inJhb6E+qKtVnz
Ar1GmbucZkcYSrzXAqmUbOfLB8qXnIFX0s8vyFMyZJ4WhFpNu4saI+44YcTtJ/g4mP+4j0lEXzlm
gUskBxHBBumsEUmzlmkyUq6mW2Vq/pPRutV+MgYXvybCxI6FHenm02k55Inbpv9xP8DLz/U2TFvJ
58yUOdo/UD2NW1scbKeEQFlaj0nRYmfmIjqzLu9QhlCETrHW8xfR2Ql8DEk1qGxULTsZWp8Aj3I5
ICEFw4S9LsN+kIUu3Wo/RXeVfKpy+yv5av5ZQwyhK9xHaRpeulwHfzv6j3of3dQU3iosZnYjX1jh
HSLR3oaQlzoKHKe0kRgiEYo1zAKuBXslGofPdOXjdSmjd003V2LSsWVE4YuNWmNVGUeDNVrn2eaa
uJcZQay+kQL6xZmcQ+92r6Ck2nU3fcAlmzZ2FqZr/4WuTEhPLsr32aCxA3Rp3PQ1sJK6P0Rm88ji
5D2YZ5jE7NGS7WodelpRHqSIjn5ylFXwQKCNt288Vriy9ldizmf1+jxjrPAp8Y/H2fVVk3Ok1/qX
vH1ine9tPQigq2lgVSMqB5UbAetrqxsOnWnG+6TTxCGxuaZKEZ5DPa/Wutv+MDUwA4R9fBniqUBL
6b7LHG0Y0XaDxwrd9dE0UGoDUZdsImpKuLsZLpcD6CW7CuyDiNSPeuJ9Rm29h854FG6jb03TerTD
AaFpFa9lLqDKZgWCK1Pf9R1auBig5KaIJFHO2hN44nqXl52D3TT5ih+aRfxc3knddRm7b7pUGupO
N1whIYFdinZ0hVixWOVw3lZMnQSxsx3KU/HTmw3hPZ66SWPe1gQLAUwzX+IPA5DnQ6Hjn/XLId3N
FeSsmJrvDBx3hiFa3qRN3l3Nt1ZZT8PESPOfPTk/ay+y5E4A2HuD73VTpTVjCBQVUFuccHyiFFaB
8Wqr4hM5gMkpLNgCmwr3PTSg6CLLGnFH4TzGzrz6yqrPYZYX73wlaKa9t6rs8ONV8M/aJqKTU057
tJ7hmrhJD39crK8sxhA27TGaeDGs3MSgYOYYwU1L1KYJZXVrYLXs6kZ7Qzpyy0J27dHYuduiYPpy
PRylWJ6rtVd5waEBJLuf9Cc13VogPPsa9t9jGFIxRJ8LWNZembbjsCm35b6bbf65B649KSSbpVdd
NDq4OANytNnU7IVKPsQZjzKHGBaVCVs6qUr6SEjeldV8zigcrcj0PpFYGewY92Z2hH43EuE8BBSo
M81+cKNjZ476F9re0Ft8xzxjViPcBDZwyVpqH3fuoz7Z1wlnwpqcWGuPsVKskg5QS9x3zTZ56Skq
H7Qw6jZUqct7XobPDnBxbfLcC98aAdkW9SRPV87WjSkpR3mKTmayz2bM1X90hrjcic5pNsu84Wvy
VY2WcWShcMljv9/ENa8+MaNH1+691zyCA1aMb46CxJz5dJb1ERiNG1T5esKrvxF9/AiSiHEL/95J
AJATkG5oQSc0jOmhtpzTYOHKO3ifW6yRPRBE/Dye6Zmh7nlsi8pDX5dyDQDQxQFw7BucAFoOa8Uv
BgMOaM68mTr5znOmVyIYipNF6XpaLzd/ZavVJFaHTfHZpXO+GvSXPFM7DVVsyiiEYLGYBYtBwZ6S
zi2G468w676CU3BPE2vAbNVJyz0t9zPZrYYgDI5LEFIx20Cr+fA7IckUc1LR//XH3pxt9Pu3e0fV
u7EPnl2Z7UXRr8vO/nDisl3XZiLtra2Zu3TM4kMHE+NQzb8wx4lNpDwxm6ClVRWe6Fl4vxy6iICT
8XvAHtygicxiDWISwrlEw+Vq39uCbk0bdo8w0C/0zF1CILC3J0X6ZUwHuCIGJtt09sxM8l6nMPPY
67pbLNfaSthBDxUqmp68El8mEWfwIHr/ET9ETXxD6HSvSHqNfTfH4+kWsTCDr0DnVfI8CvTY+0L1
znOLDBxivvuuD2n+orwxf5kcElV95PAdbvXcjk89VIhbMIblxnI0LMV4MH2VICnrkpOHEePgN0TC
93VLJWPMjhOCLSraTSpX2kC7FnXmiuKq+QzhJ8Mhc1L59J0v22HI1gAV9Jm7cmVEQGMxfkI0r259
ALcgUXbBRnEdhROzcVXn7ABHcwYFU9ZNqKy0iZ/frai+unmencs2g9pYYFrTccB2OYnvxkD2uA6Q
wp3iT3aaVmdv9nV6ISK7mn7ZJU6ymyFy7a1AZoVnEEB80vgdNG+FONWamm9DHOwJD9h3E6o2B8k7
igMvO3hBkL3lmXeeMd5fWo/qHZK67gb7NLkxRbNRUiSwsxj/4hfUeFpAkc5gfnR+8EiqpvMDFN2m
Q+YsGWPuMyZ01oWXq0ofD6VZ219TyPlsveCUOLOjnoDqJzXQ0OlairxsqJ1N7tfxUWo9efapiRnO
UxPkPYaOkUws5pampjQ3YTfto71eDntKHGT0ZDX+oqC1wbT4CfXAXGw0u9UuTqX5G+jc5obN/k90
kAc2lGgFSwN5Kqy2WHTihWIbUXzkxiWpGs8WO7jRyJHCNl67ne85Je24lmb+rZEGUMZ00g6V2TZb
c8xeAvYIeEnZBftVGq5BxeWo5Ju17Y3RpmVl/jj4V8RDzjWqcuYhzf5W4f87Wp+zAVY2qQ9iGGbd
gy7PKJf5YFD+Hvto0HZV0TnXvkqvbpSFF5HgUgP2CJMCihNj5rXDcvQoU/sLrqB1YCbpJl8SGfRa
W8uASUqgLCrt9qmtmYxrX3eR6kzf6zLtDuCeI2jzJUKyNsBCotPArXBdRxX0UAcTPA5jgGxRjy9F
g7PYxxDD23b8CIKGJXpfidtSllKWsadtZD8J/UuJt34Hc5AprHE/2QVRB0ERGKcknCyqGMWulZJz
bAA0FfvTWziW2UGO/TPf1ni0M8UeKO5wPMjWXDku+gv8dHIf+zrYcE4whggIGZFaTxDFD3XO7wdG
9a5mcGxHG6kc9fbcJc2FMqd1GcSH06b3DJngYzCBjUUq1Fy1FKeXyZRW9TVYm/FjVP1NzUpfH6Wv
xcd7GkP0XZPbnzvbPkcSKxBMy3efwPuHtvQuTtByBaKqx+JKyyZGn6qgbq5jifFx8uv7RGkbCbbc
mH0b7iZcR+cmbJ8mO6aSbn0vjWGbWRL5ia+x2I7McVsb2bxTh+tVarBiOyhPveHsbduCl9M33/Qe
dtfsaNnUHZaz7pBXiCHTfIAqXnZytgg7W2269qWLJ26sjI1eFMF2qRzUaWpvvNlgrPzsUDl9duzi
rl2HKIEPY8zHYZrmDS6B81G9jgzKltfcR9kBE+viZ3+Q4Q1BkTzHMOjt0tS3w6hApQVFfkUgJBS7
SCWlPYs6d8C7zFNAQa9vwfFMNdt/SsXFO6M9q3AdJQ7Wt8/NdBzD8NQaZnizNXrNLJJgp+uVRzKL
z0rIofP0ENQMh0bVaDDTNJ5U+rh7KAYMFYgH08OJWLfxTrAJ2fp0Jdb2xOfHwtY+BxDXz22uXvsB
p3gpK28tqsx4dQAUMPDwRwVRO4HXIs7M9Uiewdv/6IzEBoETaaesfSLxvv3UjfqntmGGdbIp24NO
heqSmGJfoDQ7+i1mImR1RNnQGsMuZuxzcgnXva53NzS/4HdY+EWNeQGv7RzVkL+ZIiLjoZblesxw
eCSFZ6zHFBqvhRbt0eUpNqELAxYePyFKJHZP/robnEPI/v9cz9YpS432OWfNCCoZ0Fwnmz073PJq
EQV2QqK1z6xcXMPAftNTsz0wVr3RqkBalOUlpIR5aSEqGr5AhakvwULeSBe6iBp7LDTY0bfMDmRb
tH5M4cQT+yVdFA3fdCrMuNub4XgRLCjwo3AIJSNy5bdnr2dFWCAXXLW0pU6hTbMZydNLn5KA5EVa
uNHKM5VU4K5GJggi0X4mHoo8/JDFi2G63V0jychyP3RrtF5QaNovE0X/po8/Qr1rrg5mAxJzPJyW
QmeLGHknPpGJOl340oyFdYMDRD/PbWKS49IUSK6ZngMfqlhWYSYs4ceeB02yQUyHK5J8rFm6aWwS
y26HjfTDHza0l10bWObJ1hP3qJo3gIN0DkREPKYT1+nKZmKn3Cq5+UuxjHNz61GyWNk1AwYvcDhl
NV2BlarFDpgkRT/nFyXHnzmjrJ760qsORVuXG6+zhlWOlmJlhcwvk/R8yYxY9LfAcsUuSmjEd1nz
KgGjHrLei0Y62rSYFjeKD5hJMSTHtXOvygrR3nxYhp2EKxgdSnxwhjtNS9bqZeNmSPRpU5uDqK8W
jmMfCgKisgCYKaIedO7xPZhvOaH2I87ZdGdNbx/6RNAbVd2mqxIe8zJUfF19MaMEGmftguMaLIIO
4+QYRCk7hSCgy+qwA1XGa1YlTJNkl0EiITZiynz72jdDdOhT/QqV+KRqYAgK2tmx1JPuwLg3bQ1o
rhRjU/hU+fQlAFrIDjlVz60Ir1lT6R+eMWWboLezrT6Jh7Zm45+mbYEGBTRqTbbIHoIg8D09+dwL
iHpxryCEW/BdcIa8KRTFrPdPjm74L1UjCP0ZxjNSbbkJIqddIfL5NgZmBSQ777daIM8BfaOPQfc3
k42fvWJJehOF713NAUVeaSGzo4By6ljqCScXXwFu7AgUoXvAIjRzqf6BO6nobUoqO/vOkCAgy1q9
RJnaKzxhPWvXC2z1i9al8iREVd5LPb9Tot/GsSy+wOPBFdd+s/IsP3iqHl9wf54pLbyEBZRucBk4
2mZ30nJmeHqxN1lybIsmyTcyTb1jgvx6zcnNGV/Hr2ZFFKRLOQPhrlk9ZuxMx0B6K90Ym3VJqYw+
1OcuIBhDMG+saMZXqJnFCw1wfZMQSg3WHBcIlS22fbQ7121YP3VkAhzLnEpFNMz5SFU+vGXK+qHV
Ew8liU78aiNfwdGqDfr/ab8MwkZOVyl0WdPhhvuGZz3EcYdPaezKfDNmdDahqGv7VnOs61Q7bwEG
hpdMV+Y1MORbXD7a9P+f7dgKX1QlqFBnodgHkUImoPTqZPYF0ZaIN5i+5oOBrOnXrSWmcrmLMxOZ
VQjKIbXgHGJIU8BKlTOt45a07OWQZf27qOJkMyDBMGcUYOsUdO71RP/3zZi29rEfrxSb89NyWPga
oMRIJp5JG/oSqJs3FMC55KNVNAMyIECqmHLJ7I34dTsL7XDlVwbuLKklRy8EDbrkMy4HRLuIse3y
DJ1BP9ZG+z1usP5HS+R1PxJavyRILrcwWNiM4fZ75Myhr92ckfzr5hJA+YsX4jAaBTVBYPSVAYDN
YbrTfFju/j5YThBuy5lHGc4YweUJlif89VT/57EK2BtYv/yQsgGb4D8lHj7H/m35tXh5bHmC+Dey
5I8njAvEWYZjvZXUSE+53fNFaBFM7l/35wf9QJuoNVdoZzqjXrsJZsYaMOmJ3h3hs/Ot33e9AGhR
6zeslf7y+PLx//HY77u//96gzROvfj9z4kO4pz/YsrTnC1wwJ7++ueW+phV8lWHtnzj5dRqXIQHX
ZoVnGqOesW6sFEGGgmnbu4rS4fPyC5r5VcmaDDhnKOqzEqTALs/rTBlnx3JzIaksP1luCYxMWz1q
vv1+aHmcOOn/oa7UsCL2o5Mffz/d8hu/npPcD9yeBfo5QJgNcers7aOZY7vcWg7LD6ACaAAQWnMd
Fs+K5ic+5YAKbmcT/KZxRSVlWp9YF62kbyTH5WsOltPt99eaIDGfL6rlShpmTuly6OZbpg1gvZzC
YAtObDiVRTacJOV5inrc/X1YHkuDiZ2hRtU8bjzCJpI03y5vxJ/5ucthdCrCZOJqQC7iZq8qIsJp
1gskGF4BYqH+nHVNwQArecZYFQXgVMp9Sh+3LoQFojJRbLkvgFyrFe3mPSQoHHydvUvL8nsaBq/A
MJ+MmBJsP2xHWvkrSufaavIFsoMRw6Mjz67FFh9cC+FNqAtoHb4mobynMiI7aIy/u4r9Do3wVzvn
H6KRp7PINa1l+bs7Gscuq4HCwuXc14YB8IUqKCqwa+xD8aMK+ibL2XcS+Rff9CGFzsXm0Lt4sR2c
HF7gql+hff9KLY5eOY1RfIzHuPD4ZnhCNBkztHXc4pAClVBCKqNyFyRJiqglRr5vG1fPNKsVEWrD
3Btu8QRDlb/rjjpjvyUsxz53TUmPtB03Vt2+m0n1QMVs33qvQifRMxjdb4X13tipvc4bRQZ9/I3R
ekMTkPfjAy7TXPRa5fhtIsZPgxt/kjRmMZ27K2BOr7J3vmj6Xq/TaD04zS9L+qgcqKeCfoFXxxNm
Lzo4gWSzwDQeAlUMLCDpYQutUPP0bUsN6Op7IZAuAH5YVsRKyOGYI7aI6NzgI4Nm7hFaRj/RH1nK
ZzCXHRwwa7UxEnPOJsFRRUtGkgXQHc1GG2Y9ysTWDR5Pl7jPQPxXwuCTq9mJnTzZHTW/hRkBDGNX
BJhioAZ+5PZeKrZZRsoSv6i8Xd15j2Fzy2Cbb/M0xnIPSc9lXbNpjHXHnjapSVBn+UUj0KY5aEAq
Q2yzGkqyJE3YKSspgRpUxvPYAB/HN96SJxGTYpNcee81pNcQRTHUhR1IrvVQKQGIHgBXYWdvXJ0/
Ae01E3XSqKbBzQL/CN3GWgkhD95k0sMgXXDqQnjerf6VDUTNJSsFPCxfwPLI/HxDXX417LymeB8b
A7JsHn4NC9hAaKI3KCS97WQ5wK1S8TQ61neP0FSrJ9qNaM6q4TNuK11uPZn+b/bOYzlupM2i7zJ7
dCBhMxezKe9oikaktEFIahEm4T3w9HPAnn/+ltQjxewnOqKaEkUWCibN9917LjGSeRbs69E54P6A
w4RyBzxypXdt1I7PVtpBSzKMacsq2dqTp2YCBi/6A/AusKFR6zyN2EGzwczPs4LPLrPMfZpz0Vzp
qu/mZdvw/lfkHqzqbiBdIJ8MZiFsuk01f7SIar7J5tY/+okGEeJQLphDyz+G7ug/GV1U0UEnOIW+
IoJON3gaURcTAUqgQ4FX40guCvlWniuQ+zhEp/IJGqfMrw4hJY/4VgAJwr2AZMCKx+S2UWj80LWg
V7Jpo1GZaPqncZyS275Mnpko+qf3l3Y8jWNjPibFJQ74TUll/1lJW7HHCoYn36mp9i9I/WT+hiWK
mKp4iJd0TgmuaGcDKGCsStUBjMDymBjxQxj5p8ixLwWNWdm7/bmaXXoEbWesMv/Bbm1QLiLeTenc
30Mdfazy+mtkZopvTdSqJzu/85wWHp0phqMU2mbUqBHbFGLciKwuIZvW+8Jp7FvBzq4nO+OM8Psz
6x29SygjUvcbY5aLznDxkw9ZmUhW/0MN+2fkLhieEHq0K6snZIq8F5ZOJcvC1LypPOmQzDM5N7mF
XHFE17AjXgB+fpe4a6rYKWV/n4TZSFwc4VyrHn+k4YXjlnJVsyqMF3vs4eEtbjl0V4cZZt0GdPm4
wSlRbuq4XdTqGYyjrv02pdYjyorosaU8HwVt9uwRZDM36tGNPMYVDS14IqZN4aFKDPHwrrqpaqqS
cQGke8YH7vH2v1YWix/N3FKiuvJtFzcHZkrrR6vF3FuJin27PGgh9WHoaXq3IIJXaAafJaJFUFVN
vRjhdu4i7hg9Ykx/fQjWT24PjoEB1RSuMGkE2j/I2VUQtaScteUhM5A7LQFMfsgIYAxRvGEi+5ha
rM8RBJQ7VfTRraNCwCmZWBtlQYxMBb8xo3B4XsSmZi+yux63c0tz+ch21bxdVKDv1ajfHPUiuP7O
uLCcOdPEPYEO30H1/r0gGzdDaicFDk78cd42dYU8krJ7K0B8AWNOnb3by2Iz9uLYQxnbs23SH2f7
IBz9JR6mS9CAHB+3pZDRF88yPxQUcyj+uN8QqLgO4xdLYKox903hxqssjue/QtL/V3fL4uP56fjx
TjueVOC5f3LRTk2CZ0Z4BUNdztLdwUgetw0fAtKfRlB9RJUBRTps+h0xvq+9FzM8OBCdVAs+tHC2
aPsvg/zi6qQ+AIt/VUsFpEpKGFXDfTKW5X4si2HdZJG7bxPn1mnT7i8v8P9bwJ6m8tt//sdnVnmg
L5q2jr+2f3dzLWAJzFf/e9L7BwT8DIL/8DP/doBhIMfWwmNneRTKeSiHb037n/8B2ugPB4n6Ysph
RAAIwDv93QHGX0uHajROS+6pfxnArD98SwlyzVwqRabr+P+XhPcfzA6Wcl2hlM8BOrZP+eDHZ0v0
3RwXEm+5p77KzmdLdJ3FABotRMj1txNz/7PNy15+2XcPMpJAPikOJATWnI8fHEgEWFSWXYTBYaqF
3lkS7Znfj/ZaVDbP4LyuzT+bxjx2eluZ0w390tfKGI9pZoLB7LNPmZ+dihS7CVX9YTO09I7HKdw4
msagzOPnWJpPZcq2n3HkHKcuKkOrQsgGE7h2NDLcEeh14saXIpS0gFm20F4ptr1R3//6g/o/mcf4
oK5nSlNxpXwu7/cjVgStY7S1VKSCO4exlZhtEwD8XexSiKcCIVJ8E7H1FS3qWxqTsYDq0sRqC+Mg
L7fgc+DFZwem7bfMyS5p2hN3q6Fqe7W71XAH1pPHig73xcoi0guJlHjRXVScaKN0KfQfyXrGc5rF
lW5tYUPc+KG+SRPIaqa9fW9wG5ZZ7BQzeOw53QlqKZTKaLGp0skxKYFHmxSYFVEMdKNch8NuyUxd
DwzTK8XSD55L+4obFu1NWKEYFs85SRlg3iLwPIr8ZkkvQOE65EfiN5FMh7wc7nt8aZQlbL3BqzrN
36q0utcmGVraQlej48eS/QdBGj16FvAmk6M/FlURIgbvP/cktqwzLx02v7lWP/mpuFaLxU+4irEZ
vOX318oE9c92bVaHKGLVJargKbEBeoMg74GXwIeC813nXbcO4ahs+goye1GjB/XcQ0MA7Qoo6F6k
0SHUtlz7mn5y7XvbYLCsDYu5Uxkx5ruVfB0baMWWQ//I7KcVAYKAsr1wX5dIQwjcIiGMFsMLDkx3
qVe/uYlqIC6TblChRoFJxn1f9QarZwp1s6O+oIyBb1dXr2mUX5yikOya3IQGKFhQV58zq/zQDfl9
RsMZgKWmhdVf2L9+gid5TyhRs3NPBS3yyfIQsABUDIw76BsXF/T7mJ1ss+kxUVAn5B9gL+EqOrnp
UrVQV1aOJoJO0maiJLlTasKglT6NjX6T5EpyoR4y0jJ/M3j80yMlfU9hDpWkeryjcv7G+Wkcm7ak
P6hDbMM1rs0ZfEToTjvhFKvWemwd/frrG0P84ztKXH8Oyg7MsT/cGG4vyGMRvKM92uhIvfuZgFBY
5Xw08ilfypjuu4HeLqaNBB6EWJqFR+0XFnThXB7rOHwDj02n+tB3v2Gy/NM9q9CKcbdgAVQ288bf
oUcW7LM8Q6B08K2LIgMWBwWHxkxG29MlmL4rvH6dUz7+9Sn5h7eF/ObYLkgqaeHC+f5tVW1Zkjg1
echIRBpd+WSWjAck1r81VRdswxFVc/M7R54wf1o4Y8IkuptpcpmmfpqjkpAuxcCDezBbIPxxeEcR
qV5FQ3oJSow7fgn62Ok1ycTP8CSfdELxoBqtHtGC+SaEOhMgCoicaYnHLrvxkoLFE4NMYOppDzr/
kgq1pxqBVD2ZqP6abB3L1CPY08vunSaO1/DIXvLauBLgesp7TvXkh+lGe8W24n236ci2InW8XVIO
LffmvUci1sb3FudcCkrfYwII7XNuIg0tPoWTtbQbsfJTZCdhDjxsRRDdypP119Z8JkRy2ATdcKeC
itSoAAPBXPmfWtCq2uXIBu3rja5QQgSw/BFuOG8jlg8RQD1PYupOgIu2UqfdCnHpkhEyLQNPOs7Y
JJgMTKdfjxOXrax2hidpxo9QEex0erL74rkTy79lal2paXrwW+acyujNFY64JyfkwQsUJ9et7Ncl
EE/DXiG/BQ/eUFX0GdXOlJE+1Fm6KugNQ+zDywEU/XdcGsyY3GnfrSSkST4JN6LlS08pd3l2/zYa
BBYypGiuR5A4KKgGe5fk/V03zfPeCJpi3SvoQkQnRqK8sW1qLHDab+ZhpuhZhcdppJzdb8kQs+FS
4LwJpHlA+QvpIUu6XZYwEbFWWbvDwPYU1hyd1/BSWOK5SxqifTJdreklMqBv2E7RsXJ6tcorduAG
eaw+pHw8deupyVCHSnyMtEjNVeG720AATLVnyQxCLhbs2Lc2906+BWUGCM+XwjzW0UBOC32muEfQ
ubjLLe3UNwVMEG2QNBoE09MIkgTXjLstuJ0aje5ofrTN6EIx9EFiC1zRmbYp42gXj7L1qrqUtAFY
RC6BgyvYKHrbJgbut5m6X8cSKxTYrvH5rzuB/jvPu13UGy+eR/52HU17DFvP4ME+BkXnEvnovtRU
DFdZGj8mCUjrKlxXoKI3SeBfZIrU3UOMX83dccwChOitf+V9idfzCRvu6mObSfTzEc6zpDzABNtK
M4s3nh4IsEq6jeQM+SmnyvnQDilZDlX/kFfu21ShpqQ6saOr1a1EqRJMshx3kETXiIX12ofbRRKD
2CFDK9fpbPGzNO/HwGJ2mkdyDQiNg8u6Ng2XsxfP3TawCYAOWXyV+jiOGXcyP7u2PECcsQVkT2V4
EqZ0WZ1SFBKwWAgvXc3U6DeSxgVJOf0dib3xrp/jfM3ebFMldkG1X6F8rbglaFtE3P5IJgZI9ivb
RowIKhvdiLbOde6aR4ykC8ScXO8Uf4Z0SnqaInudXJN2WxV9mMP0MXGrc5yUx8QDcwjvkizpOCKI
uTqklb2hYr4bMHsRDURvNXc2Jkl1LHJxSmQgFE3UM/h+qX5O6qpCD9eK0T+GTaXWpaifMx7XVS/s
azT4BlYIfRbgMz+TfkX4N5BW3/X2ZeB8cCv31jMrvW1ERJomYqDcZHaplvgZNBsWSoYBfSTF4yJ+
zvV4TgSWwKEwiatIy+fRqvwN+Hg0XWMBt6QDnJlZNaZ65tJIU1RWhj9CgVkZIYmhOFsZUaYIB9rs
3xXEc8+RfTcBKi4N4zOCmCuL1hWzjb8i+IXV05gBbgv6j72VP4Qm1z+rTfOM5vaER/po9axQXVYr
BSC/Xd4Zj3bAyMze+U45qGUatBZpEl8TmfM8yeGhMVDOoFqMVo5hXea6QQEgeKpb0OuYE+Z1tRo/
kriXrUadrcpgQik4EJy+eJh0tq+q4mNND3LVxBbBHdlEKGBApNCY2p9Vewqi7s+K0Ya4JJ5jNdKu
BeeZVtVjLt3jdTeoiCRsarLSyG/MkdA3tIUlHiyd9d8qv0L4bgYHRrbbZjx3XvWxrbon1ViftHPS
1XyiHU07j7CnLdGEyOXqHN66P7ykrgt/LGDRDVoelsw8wq+dc79eJT3G6YkwnTLKnuu091dWqj5r
CQ1+MdWkag6pLYKCsDMaI0Xf71KG+tyQ1l1bp/jawXLQnQnCFclne8NyNIE2zcZP00ufB0+DgXNv
LOYFWZoAxk8/JjlnJ3I+oErOLqBYaRl4NHRZ2r4oi9kEO6u+lobKiSmG4a9EdXVCuOEFuwOdRAdj
bDESTQTNQOlP/ImanoUcK3Xo+fA7n5EvNOw++ocKXkgCopTR0FIkb7TPvsqvRlveabtNNrnsF+kb
EnoJ3rGxydac/Wef/Q2GzMxZlSNojHluKEtngd43sjuChU23Yol0pUb9OYif6kbR6Z8YNCP7Cs/H
ZNMFNsDet6MT7UVEqFDFSJrU3mkpXzEoBO0Bqx/dGm1u26UhDk7V3/adjaZYEmQzDM8lEulVs4TE
qrk7deIYD4gK9QQxCsQ3ctTpixF/4imHyZwMeHiU+tA16joK5uoQ80tTko87Ci4/cJfV1ayz8Og1
qDiq2N8CByiQ7C0ZYX23MzNU55KdH+tIWjdds3Jn+xUeyEfprKwSCogsmDfjvju7Xn4q7fCrbW36
NPyaOaTfZBVyPVZTz22JLrJF2bop6Q9YQfNiGuprkMUHrxzYRgTGB+0BbvBFAQJv3Vc0+fShM53X
vp6eMoaX1ZTKu8RHII3W76B6hcCDbaROT53y35IEdKsraw60L14GBZPK94jxy6Nbkm1fg/C1AT9I
7jjMPHLSElshgB7hRkRYIJafHaY43MRMb82stvgy4cjjIlgNwkXkRSxihcjED4eXyBssIltRRANs
p3QA7PZQd/Oz0aVwjgHC5ypFMsD3c7pxU6vfXEp26Nn0cBCTeClm0vcq091alSO2qGlPM2MctQgT
n5yUZ1o4b+PyZrOEwWGF5FiXFOQrfL5TFT5HuNTgrBNgOXxsDUyPgf9qhQLvTn1NYvMhI115a/gE
NVrGrPBjMsTndZZ91IWxF8y5w5Qke+rX49ZF6ka4o/iGHQCX5vQ5b737YSCix6eKcDTK8bX1w0uL
O7nP+50iRmFduMYziiEH03W7nYYSfToLHnJ/ZmfDNJBuwAfc6/JstfnRqZGCEWovG9IePPri5hL6
yQYQ0czy4s7wUZwi6zet515Zrs47XJLjWuopIwLDoK4zot/GfbI4KRE8jUPUn96/+vdLuBQosoRw
MbNblIEoxU/UnfdTnsq9t8jzCWcpTx65Ort2Lm4njDanqGpnUNc0zLDcInhZfrlsLawXKeFsoKgd
qXBMYRVIgaBFQpEdU+UfapnFu7xu2xPBe8wc+IdXkY8oj2xksuutm9I1b8zcXlj0sGRb6yaxIu7Q
7JlbnGnX0cRQIMpBXcdqxO1bspUyPLtWe55lv6saoVehob9Rc74f5sxGLZJ/c0V640fXMmbvgcnq
PghGzIpyXCs/uh+K5jlv9GOl43PWFd/qYTzHlrNghj7LzvvknOSy/QQYt+qy4puVhvcWLEBhYeYu
fB+OBSl/rDJu+s5jXu+exy79xhrq3FfLMsUhd9ucmfoohhHhsCQwELE2aQbTlndB7YQETGWf2PdN
J9eE6T8siH+6XfxWD13mykXkDb3AoYNPGuJSil7kKn8FslojMpGu+PDuT2gXoYbmQuvGPYcZjyjR
1Whdl8yH95d8SPH6xvqWdXewCxYZwtwxjAF93lOkqU61qcGAxlntraq6eEIu8LVZkjrfr+77V+/3
CjJkckcJgFl8IMDDg3fhxaIleP8KCLFNmYf4zIi4Gtg+T54FJQSx4RcLg9OalvsxRowWJlR/hj7/
EBDYjeoDz3ui35KeziGlHzKLoWjk7gVE87Oyu3g/eVAZ6VIveRG4d0zaYKILT3KivhO2pE7EPa1d
HoJjQpwBxQIUYhVLt7Vjt2tU/4TBW/OfzjSQg0YNs02kXPXFWoXIvGWBKLKM3d1cd6/s2lgeEUew
9eYbD7RkwjegZI7bwWN7EnB66jZ5W3w/XB3j29gndExrPkBrQYIsRzLEZ2K3HZaYJ5/tZe0HPIjT
ZG0r700v0/pS+nvfJAaEtZReWWBqbclqcwQEcbbcM7LZlYghHmR9eyytDMn58nZxYD8LMW3RM3F/
UMJ7L3MZmXpCBfipmlGY05zFBpcmX5tAvzmYG/2WIOyRz5fUt5EJ93EIiUiyTCIZ49Z8SCxJjW3g
HxE2aPSkXKqC2dWLRL6GEYwwAPwFStR1OYbzrstJFmnxhwhPRRsPUGTbQ3mcWMIlcfkZ7sajW+cH
VJv+urZRUabd58ybEurLFmZB279Y8SXtUrnJYMP3pPGtI88aDj711PZzU7CDWu6YcY68TbXUMb3Z
2mbRrhdUD+o2K3ESjBunJjINHb5LGYFLKQOufpKbCGlcnvFuKSsORaT4WOO19Wt66lQE8mE6lwJ3
XdBTqPCS5iWQ5d6fON105D6IjgQNp1osS3o41w6065Tg0fVQO9sCI/OKmvsCrvDJFjc4KM9o78f+
WDTnTvBwv18e5M0IhwnI8YLkEykx5bafERGYTGUJlcHBLe7Q2OUrbS7B08HwMDvjANqz5PHQ9q1h
YxZzKZzEFatpqeSDsUAPR0VVouWs+MnCdPLij3EXX42AWu/7XafHaJsJE4UpgkcCgcw1f3qbZ9YP
Uf9XIUTX3DyzHRLkS8WR/oNJ25YsngT9Q7J8j11bxQ2Fo9R6vwB2tGypl0qMn7nXuna+piW1IYV+
iELStxgbc+48kokKVjJSu/dTClRq2Nox8WT6Dco96xxUhe+/rdCfWdvi7p376OJnSx3XQOyI7Jcw
DgQhOMQes3G8TQqq833BXi6LHbnqsDaSRYgQEhrBTbqE51BsAFJiW9uZGx41Btf1vbidU4yjsk0e
xADlSFPhMUh92xa6gywyZ6wXhmRrjRSGi9KJD6IlaBJgLmWjzD127YBkbko+hQ5VGGFcaL1qYg+K
U5qRrCyRWFC+ZzqO/HM1iGiLiaFeJ73cQbdBAeLk7UEFj1HTxPsIQTNHT7GmPkDTIH8kobGfDuwU
ZjUeybs+1ob7GtJ6YFdQbqucRJ5QfxlCjeKoq/BQyvktM5/b5QZ2IwprhtKf4iFA/kya4pzzJpq6
majN61D6+8ymOkfmO2oMwAzUhShZcONRv3DXuT6/92RSI3mjvMJlHuRTnFq3RAJdm4DblgVUk2bA
2YkMsYwOjvxyj81OPqDZtHcCRy6Pbg0srKuuTeOwEyj0mzkz0nb1jc1QuTLjDDnH5FINE9AxLQej
+l7gUwXZA+dpRPSVmQ11NbAPk+5h4kZcOlU0X4MguFmquIG+tNX0EPXhCxQPFx+6ZZBbi7IIeAB1
NFbBYS+RH7nRZuJ55hM236pS1+spjs74ExHV0OPDmUyBVIHfMBhTYHvNgvoDrbYshMZaqzLYDvGD
9sbPNb5jpthNgA+ZDT9McIzJ5mJRNn1WiSPbnMZBnmW14JjUISviY1Ed0OGATyl2EGT2YYn5mU7B
S4wb2sQVXVCREujLSFiPW7puVbEXOSobJuc2YzEGtX0zeB9rQec4TKdnD/e1yPzPvTS+1u+2bGGQ
B8sKjnxsD2IvkJqYUpRrr2v2NyXe7nIxece4vf3F9t3g/8ZucdGZYF9D3g7RtcDweq+5DZR1cFvr
qcJFDnjg1qzSWxvqbLfYzFP85vNiPA9woJNtFZ4rPOkCbzrA5Qu0JhSKvZmAX+B+XIzswWJpJxLu
FZN9SE5NdWsop9pTsk3O2ZwoHHXMdW3XsxLWxZnAtv7ktdfYoZ65gmE8zdmEw97+FsxWJddmUM1b
6szEi9r4Ad5fQrPqsIf/z59rRVkTUfTJaAp08pWo9zbu/nqx+YvF8O87jCH9aEznBk8UY0m1ATFO
QXShBoDSACw8ebUJW4I/K5hrwga6qfGuUl2080tAQ3ZeEARiYRFQLIDRgcgth1PgDSmx8IYtTq3W
NnfE8mXphtbp/av3F63R0MXM3dsUEPXp/SXo0og9Lnm6baQxa/3PN+YI0xk7OeI2qRPWhSRO0X4M
Ozu+lJuwGioUaoYurLVDWeSA0xMmMM4XvGNHjFLSPZuKNyqYtbEQJObp3y8uDpGV7XTjNkJidTac
+i9lxf+LEn4rSpBLRfx/FyW8fG6iGIhGkX+vS3j/sf/WJQjh/QFEFlWNK+HJLjqCf+kS4JL94QO+
t+S78OBfkgT1hwkOEcq3tDzBK+2hf2kS3D9oAhMBj1IBFYHg6P4vUNrvRQkM/XREBP5H0xOmZ4kf
SaVQNSimN513BcQUb/JaT8emDWGDmsM67Jg3MxrLRNCEq1YB9/aGgt4K/exiENmpKWW1UyA7E3jK
MAD029/O5D+oGCz7u97D+9Ep9Be0umFncYJ+aL6hJ3RSH73iFTodIufCuUnVkv0ocQPHqbgWTvDg
CsqxoKgIblyYYhQqsLKFSID9TMZbHbJ+CmZ6WNJNLsFMBYpEGUSlYojuuiDeZTiii5kenl0EX35z
+N838f778G3TNBcMrMf1/751UoetHlD7OeSEj+XHei4SyvVkB2hYBetyRvsYikjdRzR97OHjFJrt
fcvEmXl+dLEjJ75QsTj9ZTqC/ighrLeyFc+qhN1UGHKDCDSDEA9use+bB8u3mnMQCkqgWbKxS9MH
b5Vef/OZllP+73bQ8pl8Oudo2pSEjUy9//vPhIkqzFWS2ldu9BwDOcmkPSkEO3MIj/hcOuTcwr1o
7o9dqSVR6kVl4OqPpsvoBMMel+Tze24Na7+dSipx68gnCznmmuAb58FLEXyHOZZgBYfp14f+3kX+
6dB5duCNCp6qH1u5eZkHUIKUdRXAO0zPSB4msR+yqqYZRfXRD3tsVzOK43haNvHp+Kls1iR67dja
IZ6Nhdq++0TZ/Yw7mxUdHl4gcBRS1hUf4Wwk1o0BU4iWZaNWVp1HMDgQfcK8OUcOEdu+DzglibUi
1pXoF+4NypekrqH/tWxuSXSdeOHVtornZK2HKNpVHlHVxlASi2iDYaRElToFYOhgpooRBJsKLTE2
QSWwRoW3OBUVuw5eoG36vZftXQ9jV63Nm2ms4qMbG+1OLA7VADjMEBbTJ3Z4kFGG+KU3ig6FJnEq
DBXjvjEDeyUTkezwQfV3718Nur/XCdECpm00D7ZlAUWrgmNBS1dWREYCbQLwrp+82QEONEKoMIQD
tTepK9TzZr1h3ffn5I3qyFr51crDAcKLdOgqlQcXQebh19d7EY/9dKt6GF0QeyHC/KmHLgdJJqEf
WVfD6i6931GBknW9D5qU+R/tjvSt28F25LGYmucoJsVAZ3JeFWERrnERipuIRPSO1DGh65mtqrgO
xmaxRlDNnOB11+pGubl6+c1hf9+D/+sJQ7ymUOgwJPP/758wohz8ZHRrcZ1dHLKmFz3gLLizfQqb
lpfJXZXjda6CRYnly/zGoQ4YG/qxUZ8Xxu7ZM+O3d2noIB37CAqCSnOUbe0qp30QUT359eG+h7P8
8FTZApEC0LIFK/7jGN0rlWtKrOKasT26J+RqLadll5Jeoo5umJR5hfhdnkCAXsSc64sIUW1r2R5/
fSA/SN7ez5stkGo4CEmQ//4oIgF7RvyCyVWCh0wRj/S3+iWNSJco4qX5bHQfsp7KLZvVGFJuaKGF
b5EO3b2fygmmbDwNKVhkhNfAsNYoxfEyH8sKfhDh60QEJsaFi7PETecA60BvWnGPa88pbvOKal0g
FFoysZSxK/NiGDlQ2yR9TXRk/KYr/67A+fGc26bDkkIAlP9pJGNjVajKDMxrM8ZfHeCS54GyIpnA
IH7TxH2Y2Hd7hbziHyYOG13DJ9zQN2LqPch09rwrk7bbT3KujxF2G6sFK7qajXEPxdXYVEYern59
bbyfJ3JyjSj0vv/nuz9GrIkyMUk26q1r3bQSR2VMJKgPBdTvvpbs4+7wf9kkjuO+wcnjbjtCi85Z
nTgY9KxNp917wRZu6xTjV1f2wHAiojWJ0viEhqZfMwEToSFtGJBWcjfMtCssr7ehkb14LfpDE6jB
SRdQvHLeAZ87YRJInzdZ2QDzMe2KvqyfQQuesguFWZvwpbNvjQ/aRAzcUvCFtFMLWmE+qKd+l1Nf
xoLWH5kVaKKMM7j63LrPm9B9M5JuzV5eXI3OP9kJRckiEY9ChTZxZiDlBBrjk9sUS4D5eINbyDhl
Uc0WnQ9l1Xa/+/V5d5ax4ocbxbd4JJASuYSz/ojWTwAZdFiDxFWBVJgRwPQPUzQX59mv6wOoqPHB
UP2wjv0ivUzTjJ5twNxTYCDsjaw+ZKYT7LrGOc1S7J0cPG1HBdV10NJgpcCJXUWbUBZU08LnjjZ0
YEu1K6uu3HjUaVcBpapDPjlwcT1FSmhyR7/Pe5KSaO/cOs92Z4FkKU1AE8Fwg/xiNw/6UMoC/i7g
v7VqQehEXb4bmQfJnPWxTKAcOFoFyoRfnynxvXL8ffTwUTwh1Xc4X+67MupvMhdjtLreCxxxHcv8
xSFoaSW76FWn3IhNJaCdYKGgiggV6t0U704EVhO5vCITrjxPQYrooJxuctuffqOafFdF/v0aeiZd
ScnGAdmyKdm7fj8fZG1o0aSdGmo8NkzWQTf3SI3piurnYMFb1L5xGQ3apNRma6qxab5nYw0d1CsX
YBi3b4nf7uBOtbuUpe2bWiLki7vevEyBuoE1bEBJ9dK9Y5XGjuigeKebWW9akAzb3EZL4pgPg/0y
eMyLxjALCM+ec9B++9nI0+EoglVuzOAzFlhw4eThekzLPfFLWOeqEr1YY65dMAQ4vrx8bS5Uziwu
NyPdeRKsVbTD8V2TwabddRSqcmdn5rgZXJt9vJhutf6c6Km7kP9bpgzNrD0K1upYlzMhduiKSGsq
ERuocKjXESoDsCwoUtzCwQUfF+HGz+PfBW9aCNZ+eLDYLpk8UDajGoIeHDXfX5RZaoU+AE4feKLi
NjPmfueAHF+7WEzWhXFx3erPOBjbnT9P8tgm8UnZefTUzrjYB5ekmcj/smBrb92pc2j++vO8ofHC
slGYR9+v6Q0NLTlNboi2OPG+pE3I3oaWyBa+inlbNPGuoypxb4qPwB/Fgw7G57b3zBuStxKl78we
TA8nzMTLXX+NO2+PhAI2M7XA6GHoLe8xa42TpmuzshKrhzO/HXty3iWP9Mou4u4mn/hIvQN1tyCZ
sVNUrZhxknOXJEBU0gc/pjU7R6ySek8dkLdh561LRLiScq7EFmjWpbnJRgjhRFQNQC40gPf3r6zu
OmbOyQ9IMAjJ8rtAm9+aetR3LnXjrNB44MDt7/0035RhB9rCNfNtKUeB9NcC+TYEVwL7vO6SAzLb
tFXyIgYiPRILYzUVo+2sA2dVzxN3Wjo3GBRx98OBvwvR1K5wc/R7P2l81CCoZsKGOON2CNiMdQ7t
R5zlGxPI5Yq2s7it0lcU9OLYkdC6nhsz3HqjRcvVmC6qFNm2braNYj1QLw0GugghDdAuuZ1QakId
VN7WHrOvc6dRZdcRn9N1bkenuxBhG9+l6wyk750dRxWF6kZsenuw6bp6+Soz22I7Am/O3P5bAnHt
bA7NbdYDAfBkMG5qJBnebHRXZ+Du4fKmhCj6f4rEwBa4AHlnIHRuADsl6ZV9D7/xE2q4zyStASQi
rPU65ZgI2Ssde+ndO3XwWifRfB8XA548VGK14IZIHGNnlE1xqDSeMdIG/gRsZqG6IgcGEqkJ+aGg
62HOZy5bvDYk/nE1iYPtgptIG30bGzSdkhL5kqlTiLOTd1/yqBzGUrU35Yb9T7BXeXRBNfVNCsph
qm6SmxS9OhO4TVZV0FDCnIBopzWu+AxRmxQyO1tIOihnIA0MmG9VpaYVkVTZTVA2N13sU9x25Hj1
G0ItSstY9zkfy4vb6U7iuiKXnmgsSIHQ71wAZf6QYdGbOo8EKHZh4Xz0TaFvh/StSHnAxhQ5nTCr
W8Ux42q8gtMabyY7wGXqOt4mtqjprCpW4AzINDcN2zu3Xt/th1qNy1/Vd9ECMXJSmhcz4bPbhKL3
mbDQcFu4DkAnKukjEsoPDj91MUwzpzRgyBdwVVHQz4cS1QscJMe8T9vWvJ/mCSPS0c3p5sctJ6lJ
KHp3GSomEgARx0VxeFv2tBIKx71kkfe5C8j3cv35ELejdyfSnoot6aGrwDXcdShndIS+XW6tWi3M
jnXa25/GQBr7PmkCav9th4SWO387Lt1+Gxz0DuLGN79Nxlu1vPilCYhTUhRib+efgwj9Dkknf04Z
MbdzO7RHwwruCxmsjWp2APg1N3UdhDexB/qrU3V/EFH9Iau0Bf0cUogBwB9eok/tYQXpYzF2y/xL
PM9/Imzx93BgCchtVX+ZS0H6OSMlvI/xjPcZNlZz0khA1hntU0fN/v37WiZM4rtmJEwy8OvbMIIe
GZb4Z0Pt/xd357HcOJRt2V/pH0AGcOGn9FaUTyknCCkNvDcXwNe/BSirlJVdVRHd6oGiNWCIIimJ
IHDNOXuvDZWXUHvyGHByMxBY6wDFy0Ha9qS0tK/bHKAqnv6k7IM7IzbWnkk2e6ePT2YwlFjabXeh
tWW8Kjs7v5fGpYiIeolL7cI4Faxa+OG1wD1qB7W3saEsE3eG88QiZFTr+mqH+vMnlBB9D1r/Ws9R
BdVua9DXFQ9KMPbr3qHnPIQmUiXAZ4A33r9l9879LYqR7I2wMdMA2BYVb3cFCUTzPrc8OJF7YVQG
Rz9xN8zMGdX12DNWv90n/GUB6Y7g9om0Uf6TvgE9+YxEzMZKzGFtJ5XJ+03loh8ozL2dGZwfPaPs
2nbED9iUMEN01kWW7TUrVNTDIZxuSCHH6F2ANLZEtwPbupxpFIHsOppD6T7ysSunQ/fy9mMK5TRu
4i1RHu2hmm5S3WsOLQ0mKiZ4L2ZqQmp4K5stPToAeg2U6tv6MN8Eml4fFJWbJgm+W6lE2pdAG5nI
L2uRq8NGZskD/v+HykL34HTU6t0sTdYzgSIZEiYgJAsrvYMva2dcLGNFQ7UYhzsRMFCnsIZZCoG2
6k20nGBBZljDfPPX3VEiWx4VGjfwIqO1NApoRDWtYEVmLA68/DDfjBMy5P1uNSjGrqvR1Ezgjpne
wVxcHOa783e+1IHwzPcjOlGVhn5Kh79X9dpdlBg+QHqmZAS+ylYy2K9EQNcwEO6qteJxm1v5PXHY
NIn8tl518YAnClWt4jT0WHJlbWs/1QLOkERnqWMXZU/boddwLLloyrFcGj50696wkNWVEqQN8m1H
RvlV4t43GP82PjiWtSKSF+kSMSlDc8FYibeli2GnQTO30TEvQAsvwUQNi3rIjUWdhBni9pQDRb3i
ICv1l+IqLy5a+1AhR8UP2OHGiBOqSK4r0rppLhsrv5NrmyXOCaFTtjfzYO+UzP1wxcpdmL1kCopg
UCP49mFN1SCAlkrenUSfzHt1FMeJcmeZYQy+rKGcCUFhlWo2sbJ6faQ0tEP5lNH7lVBEwkltE083
TF9716/q7fwjpNkZ9FyeN383/+z9uW+v/Y8Pv/8GM6A42HTowv7+m2nNkLp4/zNFqYZbd+iPf/zu
eH6OALRJs9EmMXGYICrTPzu/rphWRV5Q/qxq8qMI6uSBnOEJg1zX8Ingw377K/Mj76+b/5X5buwX
gjW/v9L8AUl7FSHhz/pNhOjpiKlxapSxQXLy5kcEbk3pddxr2ABwKniT4cLDcD/fjEJUqElUfUn6
CQM+1FMxdM0y05xy2QNpR9yM6B+8o3pUrdhZxW7HjsMQFMMK8Z2IGWsfqoGJOaQ0D2QlTGEh+M02
ZIXcScfhSp4fnm9a9kEHx4Y2L8piEhHpIRyW6dXMguYB9d6xAmC2nZ83/2i+me+mZmbsFJS8IA9+
P99MnN/fFQkaSnqj7ur9BazkE2ZiOg9pMTg7E8Fj5CjNPo0RyJkVkydCqxq44IjKKB3NXfTkS0Qy
qemsKT/lB8830QnP32I5qkdyQmBsYirhsflGWmqhriOfZW5esAhrS91dzUqr+QYjOeiaSYI13wST
Dsue8UjvP3T++fD7z+bXzc+ef/b+a3qfRFS3niT4UkWU2NqCIoKYTvWYtus4rdnvEVyFG0EPgAVQ
ip3t/SYrLevPHw4maNn3h/+6Oz/QTAja96f4Q+AMy/f7/+4lLAeQtmj0fYOWWsfbs9MU2e/btzDg
+S/eXwnCH1U2U45ptIzywtt5MxJq/ivvT3v/o8oEkHq/+++eN3fD3l/7xxufH/nrJdItlfWon129
uK4onzbG25HrW9KxQaVOh4no3rq5m2G8XhqnxJBPR6aIuwwgg4o0KrXN3fyZvX+i8123EWzAUgj3
HPr5+/nH70+dv5s/6DDv/JEiy/SCrtOUYZnZ6bjVo3DXwTbLd5IA1HXdIiJmIz7rDKtBmkDypzOg
H0VUP80SRHcefOiyg8VGXUPi3KT4yQiIqFk8ZQI+0nxT1WQ6LN7ve6avLJU6mNwzVrG2R5MdxvSr
p+EJZyXcL6H51CW844xBNpVqE6okac1Hdf5cKha+G1AK9wW7uv2MaBbTBzw2MIOa9XwA/zr888/+
+IiK+TR9O+rv33pxwWkTti3kaf+7rRC/Y5phfhxymPSYeQrYonZ20xJ433uKRJxk9oQxxDHMdnZc
qrNxlNrZYCeBO+p5JBBNPUwjlvHattsAtFxTbzsX3XnOUnIRibE604I496Uov5rXiuXpJye78TTT
3yNC3/uqby/HHNFaG2ivJPsaV2Wu3pvE7RI0ctXGanUkh+emdCpB6C4L5k1Ym8OVYcfJ2mAIZs6j
S1TDCspFaZ3DNrgfKzIH7cS4j2SJjrl0XsHqoG5NIvSFyK/XSshc34fuN/Qj2lXegufrDd3bq4NC
WhS52rWlfnMDx9pA3Bh3jaM9m4BoETNDWRcgcnN/MgCM5aYinxMXoNdvyOksaUkML+HYf8uULsdy
QwVKVdk80WESrA1ca1PVMTv82IaXo+c9CK7++0gDeCNTsO+eX/vX4JoD0l4m/l7kD4+Q0e39kNk/
Mi8dNmrdujsPdStUZPe2zPzw1q7Hclt00UOXGqicUidZaUPhr/Qhd9ZRKs0X0VEw07XR39Z+uJdc
DBc/p1pFHhiC4jA/u5H61QR2xxTruahje3/FYYdm64B/rbLvSqZm567oUW5l0Y466DUDUnk0RnSu
SYjxN7I6gjTjG8NV0/u283WWRcZrLwb1sUp2+GPzY67Y9gYwWL5yxLBtJzhKM3bRniSrtRxipsKI
THJQQ+WSz+P7aOtXnVuYR5A3i8zrY2C/0a80p04Zq7h9VJK9lyYI5wWxzkZA0raTPWJwXyo6NuLK
eUn8UFn4AnEc4WRTXNOyaPr2FFsMCjh5ymtRkwxi1to2qYlXLjE/OwCdWGd74xqo0KUb8EfB8wf0
AWXUxIsIahCKctNTQtEHepSpEx9JjK851SI2ekx0imNfAf8mCDOiiQkaSVsGybZtbjD54d3vDOeU
dMWj3xH9YCC5KjsPFyDhQgvVRCFZeWCHnG4wj71UvgG9jo0btOjuKQnwUKhp0B1D7VVRFLlUOtoJ
Q+0PwACaiflE5oFumVuX8MbFSJAnGKCCiG2H5VHu1D9S14fP62qP9G9YwbJD32iaXHN151d9yYk1
oPbW0yqb4JF3QaGLU/oy0nJ+bNxXUQy3wI69Gy00vuml0V/7vYf3exjOtPDSK9MmRoC1SreH7agu
h7x+rPrKvBMlyABREQSo9t+zihoVYmrrDL8TpIKkj+SqzWqkuX7vKMlaqhHA4zRGVVjnjyDXiz37
0z2iCKJV9P6EGpn+RdgRcGay/82qY6dhwxAi4r/jACMeNJQdMXkPUZFU93G/iDzRX8f6xrf8+gZd
Pogi64DFPaFUTFdUS2yWSIlYAknst1VoqFuaNv1EdQcYrfjqyQmsfJsn9A/KbPAJSbOWmYlWT7Ao
qGLgwDrSkyPO/699JxIySkdcKYLwbHWkRjjgMF/pnqEfWXj1BPiIaIcTcImmcelpcALNNHoaoBdN
u31k1VXzpOSEswmCJc6Knf0cmuwpKOwNT8k2uiCaABtpcSz7tr1FenAnKkE9gbtQ1AqdbgsJw7b9
OvkVrgjyuGqDuN4PtvKMB6y4agpgfAMOwAIu7yFOxvRE2/W7UKHe9/V94w/OxievJjfHc5QWT7lS
XVlm1W9Vj16r2z+r5N7AsIqHdQSpDtIRInj9pxrtJeaHF+1JQKc6KwGAgWpf2K12Hw7fQpuEr7wz
vknRWrs26m4bM/o1Y2j6hL6JCTwsSYNVx172vqZDvaDTUO3T4dYJS3Xd9Za1nPlZsqPCqIPJynSr
3trsWhMrUh40oUK2OokkEveBjoacdsDJLAWWI8e1sSoqWGKcTj0Ovgrprdp05vB1NMqaxLS6uTK7
DOFZXrpr175TpQHONCMai3wvxKGEEqFgJgtQsf1tRD0KWyxGGVKZEGIrZ5MsAqjVd6J2KGnpxSVo
ZQo8QWtPGAFyOVQ3DuW6Vsg7lnLk+NE96BM5POl1jKU4OdV6FNzhqJw9XmAs66pA9S+DB0X3uhtb
pRA2EngwjFZ70w3f8WxUr0ptTTE0Y7hoYk5aqpGkaEa4jWy7H5ZV50tqQHFxMzTMaU5SF0tCsOiU
JFQT2vGma3DCzD/xdL86wh37GUdusrMMOLkDZDq1z05gY5TdWLOGEvAXV7XHBVPk5HsV/B0j6ooz
xoZ2I03JdYG5mdJwHD0MONMqPw+Wg5NGF4j4Fad1SsfDrbjps0uP5f9QhVDwOCeWtSWObc3EAGux
XhXN8MMym6sh17AWDCGovwruWjYN22Bf19hSub5ZVLL0qtwN3G9K9wOih7YhTVxJr22r2UKcyM19
T+AwqVtlw9RrKHcJnHDHMH5lQysfCzM6xCpOK8NLwtua+AQclv5WzYlPI7/lZbK1nesuUwGB6eqh
uYHOMRyt0kDQCEidtgtbecPelkPmU+/Gs9BQFRXWvgNH+kBphdNXacZFhaY1132cNZY1rZXkC8V5
dZtEbOGdUrpnIyKLVAPB5/Zxf1XJG7945k+Oe8lR2JBO8RRYlbEY1AC/r9LVdO51zIoGJVOPI7Ms
Mhv5dMzyQjErJPseebRx/NVPGo+OngBdLUW9qayB0pxKb7fwAuS/NRnOrFSfDCN56KTB4pUSK4yA
ZjWE0mI90N/HZiYQl+G/lNK/9BXVT1zD5BYoOmg1J9lJfXC2lIUprmDGUa0XmnfalWq3Ww6knqby
Wc9gVkCk/+mj3V9AwjNuptwCtyRv0Xave78DF5Ild7nPqdyFGChrjeGfJQxnxTBeNODvB5e9smxs
IPmaWa+BuD2G7JqpII/hvWe1Z9/3zGVJJuEWXi/2CIMsa/dHWPbJVu24XBsEROvIrq+UuKlWMOvW
Efl5X1XjF6s6nIHgJFdgnzld2uInzZxbsxXqD10JKSQDxmX2Kibz60oDnnFTJPZDMKYAp30LWmE0
ZpwfJWvGLnbIqLHQsopS2bo2VgbFlO4eyCtTqPqoltmrDQLcDWt58EIsMYMBgzwVXgvvPXBPhZVe
NMtmXY96ZB0SjLKrY3YaFWvpE1txrPb2jVJPKy8vIeKiBY+hOTcjSL5dM5VL1DGky6YV+SZJSnzc
vbUKfKOlLIyFLACF2GH2iBdeHFnPrp98c4LJcJVY5Ulq3UrK3j+qzRAs8BOoO1KYcAP6+rWTpc61
mcmtZ1PBSCRhVIO/o5RNXcUYn0s3hX/BYFDTjllpLWW4HHEywQGNdyhb/TZCM7MEnN7sSgXvEREq
yZ5mFa/uadglLPaDBBMf7KMTogTqxQZ+luihsBVv0ahNsm5sFSGS61wXvTscYqE+464vVonGhGLT
VM168kKmNX3NxLcr7P5HaWqXftgArmWshpp8LGP3GhXoRWgUW2C77wkhjpdNWq9wpNnXZZQ/F1p8
DNtC2aqawDJMSPEiovu2rXGYEN8CKzobG2KytfQ2GhQik5w2XvWK84sFj35USJlZVK4x7ns4iBZz
2wV4174qJasKfD+UcPsXCw3qylDa8MFU40uKk7PvPZZNVj1uwgo7fNzYVJd0k4veaDC/EiIRoMl2
4m9kNNs/MwKjjfw51FXSNiP1krT6c4609GK7xVcYwGi4hZGuRVEPrDclHJDINHeK1h7zWBbrIETq
F2QayBJiq3QmFuSWXUpCCwjI6XdCtgYptLRKl4TEpNjpipfSaRudQxOYtL5U5zZm/E0G+CBJTl4L
cT4Ru5Vyyq3txFYzekKS8/EXtfFbMmE4WDlZwTZsEauwhh2M0OdcemeWR/XB0Qk/jvzxSg1RG1Sk
OMcn20+fS0Nq1+SQ4LwpywICQD5e8GZYi0KvvLUD19fT2wWQVRJEhuZ6aHBRx6Z3yI07q0yMs9Y0
WCp8LT+LoLtJUP4DuIaI6qGjL1BNbRKtOPiuFixth5zlWZ7pYxJZk9+abBhfwaiImiYHWPW+x+aR
Bx1AyGkxHiv91Wun079pJ+eDzTSaBjmMdNW+whP2XXPypUGD+tQ5cqc6NfHSVk4cpZYPtIDHjN8c
ruZzHJnsKvbTYi9D+QsZIkkRhF3SfKHbT7Nm0Qva1WHPmlI1jiUWy9JviNVG38/iKI8PFupRywOh
Giz8x8BRTnRp8iu//6YUCDUdipDXCKIj9PbM9/NNjNj1XKbDV3gvmBQCkZ7G1NwRkcv+bMJsGRFK
pMRpiISBnMv25r7GKdfET3VlIJV0NZxkVuFtDHQjaynZg8xtp1x0h0h6+jnyysffpYFE0fd+rBxz
ftjHJ57XkS4dn0ezcE8Z+5FFxMZ5FTPZwGB0ftDx3zEYtEf8BDdlHGtHP7KwAEfDcdBtPnDVVM6G
K0cc+uClCJS8NeTwk/11vVMG81X0GWF3BPvtZJBrC/ZER+gETzT4SGuMAxdBrvojH0mnAmutENlr
1se2xdnNdbMrujymI6bUU2vFW6miQaVrtGs9M6gL5dTgjSqBiyPLmCDStNxTAhb7suFuUPQGOoJB
PcA1w6BoxPm6zkBbAqOXW3bEEP25uJaUbRKChHGZAHK5tgi7XU1Cm7aid5OFZb7Q3B4xEj6r3l7X
uCJoROhfzfyHijXbHnJ5atiN4fMsvnLOkE+n3zZUNW7i2L1SCqo0uPJTwijU/nrAYdw0AQBZMMoL
cpaNG9NVjtQXsPhE2Tlp9A3GH31nqWQVsiUMNmOBC5ZgE7wiVF4PIlLIR0xq1vPIujY+UaNYvsKv
uL3iM2ZHj+DQppkKXJhrAtvdBoMaL9Fhyq1is84sUP0e+WWD4XGJDeWws2oLtVtFdIAyFUiSpv5R
hJ137gv/WvjdJQg997FvNCTKmaodmXeJAigwpYbsFlWEgYfM0FiSEtGxcxEKwn0nmdswW7yagCfS
hGz7JsbirgxFulb0CDzLsMCwKG6NIfqZS3qsfp3129gz2xNxvy650RDzskb7pdQqNLs6XY9tVV6k
lPXKImZm5CyFjexgULFon89RGYGXaFdKuosBG5wKWl4IITH00R/qD7ntyutgjA4W9RklkBdZWw9F
oZwtjEgbwwaq3EKvRdwxnJvINRZN6rdQ9JKLUlbq0po2JD5Euqt0bL+OZITbXSx+SNAZaeqKhWe0
4kEyJEJ8CO+7qqHx29lXZS3Kb27abQjz+y6E67Mfh9BrKuEOup+6hfQFgVRv05vWYkWCYxobNLaw
3MX7OTiFS7Eiu0Z+qe+9iqshIf6HxRgeSWjoa5vawxK1TrRCSzltGQgmqmh51uQnSLs7ix6eVJaL
tQ3DeVfBdaGWReNcVtnIGTmwW58WJZGmRQeS8NoN7Us67UW1K8FXL8YQsWOhy3vdBHji0eanYeDh
LIXfiz7r4PVETAqPNHESgbdRq7V0MLAw1I0R0r9TX9wprK+sOMZx8dThUTq0BCTdajrNkAL4TTUs
Z0uC47B5UQ1o3EHhZ6vO918NM+5oMwI/ZrkaKNmvdICtpLMld4hYWdaBm66HDsFl3QJRJG0PmAhb
vSV9FGXTJSEU+Tpe2hl5kQ4u4iHAepmDQ8ZFPG6d+kEhsmMdO6GypwWvo2Ya7UXjieYwW57r1LAP
cUOOKMh8scENR3CKb2y4ojOEklyoFb08+HmC1PK4w5DrR2p7VGMHg+QUKXntN32ArZthVg6GsWzs
oNjmXXlHsqSDCPys08LfofMmWiYzNm/1NbW+jVxW1BUwkMswsl2olIRwpcz7OhRwmn3h+AsjKeqL
Lq+ZjcKTUttPcwkmsad0+0Bou/hZzxONHi6CoHzZcLmNRk8TkcQPGO7tViEtvCL5oA+lcZ113Q8z
tY5u4sl1Hako9fHeL+3evDPrjEjx3EQ2UeKWtnL3pnOJ84qLij2r3ntUSYtfvO0bvQwfUoIbVzUl
06VuwubPCpPFUUcVRU4SjsBTv4HSAVVI0DqyW1guqU7wtoCUeBGteggHY9OPVbgtEHGvrDEbN0rg
kd5q55T/bFbWul4kt1ALH5wuvHV739j7pKCsjY4FiKV26UZ1c2J9U/Oqr+32WNBEUK+M3INhUOg/
WyQWJ410VQApzcp1UU+EasXp5lpyGcEuB9DEDEfSZwsBwe7ZJ2uE9jnTAqND41gX5nmOOopi7yIz
dePYufkii7MAo3nSU+pIaYT7xIxGqF2Vv0xVwKpNRV44YSEea+785yyG93rnNSus+uuCWlUEthHS
APwmpjcu+Isl4SmJB7Pv5a9Rz5cDOybEcUa367RXFlzhBe47db+qT866k193Ezc4yRNgaDny1Jir
eUm1eZlKrLC5dE6mr2W31G3FEuu+vWI19dBEZQi9UkE9EJrOCcHRs0Go1bH08Ui0thGuq8SDoVMn
wEDKGsWD09P6qKyT5VnLQU3RJIHT87pWpbMNLtp2/eB+oCWBVHeyuufaMiotc4WquN3VqnYak8I4
e8iie5wqxnA3JEGxN4PK30DQAjA2lR5hz4Ieba5F3FOlB0exgezzVLIZPkUWOawe/RcHzefRj4tL
HU7iRVdZCZ3uKXEq/kG6t4Ud2cf5JgG4vA3q9DaxPR3lpvEzYI+KcBj13EIq2QvMdlbJ+Yl4+v5r
HNroTrFQawH2hix27wvDvUu4EI5+7a6t2p2u6phiXJ9Q4oqD5oISrr6Iwtm6npowxq9Vh7KrgskG
eOqv0u1U7MsjE1kNjC5O1SNNlmY/jBULEiAQBxPNvxYrpxLuwEPYR/FN9SrqcpuFefzA7KydsoGE
lqrcgqOK7lSU9fjpB1o2mjGcXa1aYjCtyXlOAEbU1bidawtadcsWRdkRBB9uR2JwgK6FC9Wpwp36
ow+U4Fh2jPaxrtxlDfdEa2Je1twz2fTkZoY2kvuqPGCA+xaWrbOGDc8V5WAAlw5V3pBkK8mi1jay
fofHgRpWIPRlTCoCBZtwN0RpzhCkeTsUIsiFhpTaUkogdmdl2YrNiAVgoLxTa73fSi0gIwBwfWYP
W71Bq5c72lWaxYTITQqarqhvM2BfmZRwfdirHYvcdPYRCYIYf/PmWCrBNu+FSspV/sghwF4+sgQf
dO1aD3j7GR3KJeL2dFOSwLZsM1JZdVbEWzS61QEwC2nckDZKS5yGRHlVZGdtyXcaN3ZeZZsifMR6
3O8Cj1CEJrOIfjPDs5eRP+4nXXNKHIzEXt+mV1X86uZgph2RvgAk7KD+ViscP/65iBu5zoQebUxg
uMvMCsE+9Zg4FKnpT2ZHcThuvsZ54h2SWrnXiwa8l8+4ZQOe25YVERwg82+qvgPe2v/KaMqvu4Dd
BSWf4doioPXSx5B07OypUgsigbGMIc1TkdGEY4dGNmvOsDHEuoPduACIpcGfP2M6Ms+WG39PCTPY
586gXGj237kJrQ/KddVVL4my8MhBqao75hwXQFFqH2vyHmqihxRcmrvOvaXuHd8pBL4NTb6lZ9gt
ibXQbmURE8/oo51UE5Q4fsjZBrruZMX6hYD0/AI6Ob1K6oe3O6LjvECSDRYGwZ5lZPZR0RGsKpk0
1m9ubTZn96GQnCSa3530BrpQ1xIaISvc6rPhQkhWUKJmR0mrKN86KvLGyHJOc5yA8JX8BB3payup
5Kmaep3TsKqDFqh8XypLu9AqKlFiN+8UeQuofiNlZ9cNn29EtB0RMAhsLXsrwrFd2upA5gypEVof
9demz47T926qQCOBrWZb5jkDYAWRrGMv79dofrc5HxaRLJm2Qh1qn62xfBnTqNv0LRIOOIzWxqji
Z38aT2wbJHzZKDdQ4SP06UO/Q8eorFhG2rtuKKEXtjdzOBh9A2Vbyj6gzUHbsaiZ9qWLZs8o3vLf
UCq2ELCAgRUtkwPFLmeh4L9YZE3MsrTOj6SVUnxiHobrgSbLztaRVx9LsyVao0A213X4zXhPaBKb
buu0FOT8XnskYZnmiPxOATPeDQYxKZ4kUFwrKhvCInJ+XTT6qZDasVDH6MI+uWArEAJECSD0wNLI
MYv6FFwbU7unoD9FzlJj3Zm2HO6NyIhufIYsfxgQtdjDnaxJZCvU0EFXpi27YlqehRoJfeJEcQGj
UaTQIskHZ+VVLbocLDSDFoh7W+edIuFNDYhGqU6ZVzrFT0uPjb3CuvgqkwXR0sYqVkLrm45H0bYA
gbV6w8DUOkfyl13wd2q7U/ncFIKjq2KwWPxp8aqKwmoncpv6XUqQKHuU2A5MNNKTfTKkREgT65D7
ZXTdUc9YWj2l3rqJmkOB3IKepnVVOKQ8jGy4TpUlvnrWt963mkc+rIdQOpJ+RSUXpt6iLrB69p1q
YGwCQzx0ev5qiFJeec5WpG7N/pkNUOG5rD+s9HYMMCT3FVGRbfEsbGUt0/AuFTJbK63VXI95ujfK
CNZXQKbq1JmLEy51YMfOrtEGPj0RgrMphXYljOhoD/etgQB9yBOXATIZLnnQI9Cy5DPh6bxJ11uJ
XN8p7JROifGqIMfd+i3g0yEvmTZbe0UH018OiUVIag5dQ9Fi7zGdkJcB7pFMa2gTl6Nch1VINcRH
wZyMhg8bSi+2GbQQt5HHdujk9b2PWOloGuQcRY8sncoVYuaICbkCBGSNO8fTaZUolr4XWfqAVLo/
ujBsjgOdor429UMr4/JcIVjZus74aoOcOapCT4/zdwAis6OMtUe/BDX6hn4w/gGB6EcdZyhIhzZK
6jNJ0mtC6sJtY6ITgPwwLIVANuaEPsrpNr+V2IfoJPMxZ12ALDFyJwYsoTdqPGr3ZGpWy5KwkGXl
g9nrp+jHivb9bC/LaK/ejdF3hFiX0vCs55r9SuBqz0Vvt7d6AhDTlsAZG1mQAqTYRz2eTAUhxcA6
H8+ia+SNHn1DlmjewcXeGgMp7aHaAt455kXdrrRcQAlqfuVh+hSw8t/SfqCqi3qdSXm0N8R4EhsW
sf5Kw0Po90+GSmIR4NN+BdqfTWQavcz6iN4n58uTYXkeDekvUEqjLpcA00sHdpETdPeBG4mTEjBS
UoZ6aae4eLR6C9QUBBfB9DFNLuNKtSa9SnPsDOMx1fpb5Hnuyo/y76Rnp0DtlNUgTG3iyZ0NcKar
usG96xotwOOBjaHTHSvaRUdwfqeCYNOVLLDxGjmrbr1psWu4OZF8+oOP7/3AMslaNXS5qZ4yOzT2
uHiTyFbiKgS8uQmnfEDolsUUJg2Gp00BseOjW6PvdjZ1SvUklLpCwGtAL7m4bxOnXPsOo0SmehjP
6U5BeyJzMW5Tf1H3FMwrV6OsKBsPW3ocresUunAb5+ZNGFoJ+lRzH53RQHoPeg3f02S0X7oWihRg
wtRGs4EY7rTcqYRPK4p1ppTFsl8o67BWxYOTkMddooti3txOaOKU/FFU7w4pPRE13dE0mQeGfIew
Su4kEoQsoPBcdjtdqupOSV8xuuQk/YSXgILsAmdJvatra11bchu3kf1dksJcreUo29tcVBcnkMTU
mAphaS31T8ASUC3jTl8FsUtKI/PPpSTRNTKwLaf5U0pJbYGdyGZ8KYqFKOxmIz12eTaiicHNyvXO
TRp8LxYI2N53exR9aXLus/Z7H2nUJb14rw/2AxGvxaYEzglWOsItDvxq3RQmBVXalaykyX51XO3M
BuWm8rQKJkr17Ovqlcjr9LoxxUYPpX+uHe16aAMC5MmnWjEQDofAx1CvZir9MPpP7P8mzaO8Ugwb
HvNY385+gsbQ7pFo5vumYV1kGNEdKXDdbsysx8aY+FeFPeBSUX6YkpkiDeJyrQwugfWexKZH12lp
JZp+yprmxa/K5hh2wyQgNd+Mz//fEFF+v5HVS/OyzhrcLTftz2q4/Vm3VBH/gQyZHr3Ow6y5z//v
nvTff9H/+jn/5TfGyne2ws30H/jhv8JSiB78w6z5z39p/n//229IXnhb7Q8yZXT3C1Yt08Ko4s5f
AFaSHFXX28OKC08Fj7pK9MTb4/hkQbr8cYj+00H47+/v7Wj+9+f8yzv4j+E38CGhh/wLZmb+l/73
g/DXr3g/CIb2BUq0ZhL1wQKcL7g1fx4EmzQbQBJvoJnP9e6FbU3BLR99+5ZwSNmBSzJ/cTz/5e1z
eADpqNhD3h7Ho/65jsJkKf3gQdD5jDmUJJ65b+cAv/DPg+BYX3A467rgUnj7+nQHwTWwZn/oTNCN
L5TvCchAdDB//TUaaJr2hYMEWcMkJOztQvlcZ4IAWfLRU8FQvxCCZrm0WN++/h4O7C9QOxB3oYCd
v97Gn880JlpTat7HTgXni+viaVYN8W8PgqZOOC0yVqzPNxq45t/gsf/TGYELgcHQAXj4e8j7a0h0
BaFopDGZ5u+T5O3K+0SngMk//tFTwP4iMJcRZ/R7SPzrOiCV5oulkW7iqr+Hi882JAoyJGEbffRC
0C3cn6rBLDN98Qv/nBimU4FoOiBlv6fPT7dCchz9w9cDy0AVUJHQf18PnFt/HgTb/GJYjmXo5KXO
X5/ueoAiCP7jo2cCZ7pt2+bvJcBfs6Nts1ZmJQVC6ZMeBEES44dnR/GFax4Wo8Vn/C/nAGsDlQU0
q+i3t//ppkUNltlHhwPhfDFdk2FF/+sScBgHHEA45Ba+jROfbl4UDNgfXRYYTIy2YQNE+r0f/Gti
dEy2SqprT/DJ+evTjYbo9dWP7pjYLFigO7nS//1I4OhfDGPKKiVdc/76dOcCFnXtwyOB8QUqlQrV
8t+fC5pmfLFMxFOsIT/bykC3COn54HxgCJbIrgVn9n3A+3NA1FT7CyOFMTGx3i6Gz3YUAMtN+bYf
mhXZLWmcAQT9vu+G/jwKjvuFPzMtj96XDvzBT7RU5t9zPjotUEebRjyWwm+f9LT4/pejYH1hV00N
xf1dYnobgj7VUXCd/wdXBAg4y7QJwPzHuPfnUXB1qo0qGFT19+OfbnbAdCM+XEUxKRUxMbAifjsZ
/p4jrS+6obO1+kep6dONjkB+xYe3DA7rIYMJkjLJ/PXX7tF1mD2oLVN9fjtKbyffZ7oimOM/vGdg
ChCoif+HuTPYiR2GoegfRW2cpA0L/gWhERskJFZ8PsdNWjphBjHyxn1LngRJ7evra9fGFgZAyAAC
V5NSacf3BwgVKmsMDjKFqoMXKVxeH7/OCCzMaI9rB0yHx0fvNR4/ZTxdBdOTjZ/xsNQQ8TWdm+nU
CHhBxaojaXklQjfpSWlIAN6db4EaEzaiVNqrmBYZe2eNjYKgqlCQB2awlMBYPGR3RmVuj7tcQfgI
3+oJIqEy9jORgzYbGPBgVc2ddIkKQ7sFd8yA7+zNWmLSyM/OCNktfYyJKcw0p6BSuKMEUVjvYoRD
VHUMQCe/diAYjIDenTBPdGNhB9uvckQGkJJV+TWlSlpjZFHZcmRCAxSQKlFYA2xir7m4cwLhr7Mm
jAAhddaMgnRHPJmoKvDFVaW5dXtcAqL1FhDSkhD6M/0L20N8OQdFzh4iH2LWudf3XfnCsppJAWI5
SjEram6nivOEMzBGl3G17qhhTLlY06NEQJSVmglKVHuG9x8nxCPiYa/deHr9BChzjlwDXUcJ8+5q
+RAJdfFTyVlUat9AwF9AUJnbGBAwgrJiS2z8OaDuDAKLNiZRdUNVaj/3SAtm8y2gIIL2Net6OX04
5dUtICMTM+PUqWH1BwhCFme1BdRkqdAszTSujp8DUZcMBLDcI4UvARVt99eqt0c7LtISEmDHnMYe
DwYjoGwDHhaBNbjjA5FAbn39QjsNq+lYStMFkdEKkNHZ5aIr7Q4n8WUF3IJupzExZLWCVAT+39tR
B4asrAjBjPxox4LtF3oKjgnWZr0FDklvEalil06HPIlSM61neJ3nW6jNTV+/nt4uH3+0Jt/tylWP
WFksU3psHLtyK9IqySJzUDqDbpTUkS0IYGYmSjMGL2uCCTa/H4gS4pnQlYrK3rOplph4uoVEidTo
EZTXJApbmKafYsE5Rm6NqYzJj7H4y5kRDqzKAdniRNsR/wYooDW9cL3sIu2A2ezN0+vPYu5QF1wd
tYBpQreTxQVJocKTUZcOJ/EVHIUxfObgCA/mLXOfe5H5migiH1FpImNi4dX2PECU/mEwfPqi/+v1
/fLy+fwNAAD//w==</cx:binary>
              </cx:geoCache>
            </cx:geography>
          </cx:layoutPr>
          <cx:valueColors>
            <cx:minColor>
              <a:schemeClr val="accent6">
                <a:lumMod val="20000"/>
                <a:lumOff val="80000"/>
              </a:schemeClr>
            </cx:minColor>
            <cx:maxColor>
              <a:schemeClr val="accent6"/>
            </cx:maxColor>
          </cx:valueColors>
        </cx:series>
      </cx:plotAreaRegion>
    </cx:plotArea>
    <cx:legend pos="r" align="min" overlay="0">
      <cx:spPr>
        <a:noFill/>
        <a:ln>
          <a:noFill/>
        </a:ln>
      </cx:spPr>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1.svg"/><Relationship Id="rId18" Type="http://schemas.openxmlformats.org/officeDocument/2006/relationships/image" Target="../media/image14.png"/><Relationship Id="rId3" Type="http://schemas.openxmlformats.org/officeDocument/2006/relationships/image" Target="../media/image2.png"/><Relationship Id="rId21" Type="http://schemas.openxmlformats.org/officeDocument/2006/relationships/chart" Target="../charts/chart6.xml"/><Relationship Id="rId7" Type="http://schemas.openxmlformats.org/officeDocument/2006/relationships/image" Target="../media/image6.png"/><Relationship Id="rId12" Type="http://schemas.openxmlformats.org/officeDocument/2006/relationships/image" Target="../media/image10.png"/><Relationship Id="rId17" Type="http://schemas.openxmlformats.org/officeDocument/2006/relationships/chart" Target="../charts/chart4.xml"/><Relationship Id="rId2" Type="http://schemas.openxmlformats.org/officeDocument/2006/relationships/chart" Target="../charts/chart1.xml"/><Relationship Id="rId16" Type="http://schemas.openxmlformats.org/officeDocument/2006/relationships/image" Target="../media/image13.svg"/><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chart" Target="../charts/chart2.xml"/><Relationship Id="rId5" Type="http://schemas.openxmlformats.org/officeDocument/2006/relationships/image" Target="../media/image4.png"/><Relationship Id="rId15" Type="http://schemas.openxmlformats.org/officeDocument/2006/relationships/image" Target="../media/image12.png"/><Relationship Id="rId10" Type="http://schemas.openxmlformats.org/officeDocument/2006/relationships/image" Target="../media/image9.svg"/><Relationship Id="rId19" Type="http://schemas.openxmlformats.org/officeDocument/2006/relationships/image" Target="../media/image15.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chart" Target="../charts/chart3.xml"/><Relationship Id="rId22"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chart" Target="../charts/chart8.xml"/><Relationship Id="rId3" Type="http://schemas.openxmlformats.org/officeDocument/2006/relationships/image" Target="../media/image3.svg"/><Relationship Id="rId21" Type="http://schemas.openxmlformats.org/officeDocument/2006/relationships/chart" Target="../charts/chart11.xml"/><Relationship Id="rId7" Type="http://schemas.openxmlformats.org/officeDocument/2006/relationships/image" Target="../media/image7.svg"/><Relationship Id="rId12" Type="http://schemas.openxmlformats.org/officeDocument/2006/relationships/image" Target="../media/image12.png"/><Relationship Id="rId17" Type="http://schemas.microsoft.com/office/2014/relationships/chartEx" Target="../charts/chartEx2.xml"/><Relationship Id="rId2" Type="http://schemas.openxmlformats.org/officeDocument/2006/relationships/image" Target="../media/image2.png"/><Relationship Id="rId16" Type="http://schemas.openxmlformats.org/officeDocument/2006/relationships/chart" Target="../charts/chart7.xml"/><Relationship Id="rId20" Type="http://schemas.openxmlformats.org/officeDocument/2006/relationships/chart" Target="../charts/chart10.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chart" Target="../charts/chart9.xml"/><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 Id="rId22"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2" Type="http://schemas.microsoft.com/office/2014/relationships/chartEx" Target="../charts/chartEx4.xml"/><Relationship Id="rId1" Type="http://schemas.microsoft.com/office/2014/relationships/chartEx" Target="../charts/chartEx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10025</xdr:rowOff>
    </xdr:from>
    <xdr:to>
      <xdr:col>20</xdr:col>
      <xdr:colOff>461212</xdr:colOff>
      <xdr:row>60</xdr:row>
      <xdr:rowOff>30079</xdr:rowOff>
    </xdr:to>
    <xdr:sp macro="" textlink="">
      <xdr:nvSpPr>
        <xdr:cNvPr id="46" name="Rectangle 45">
          <a:extLst>
            <a:ext uri="{FF2B5EF4-FFF2-40B4-BE49-F238E27FC236}">
              <a16:creationId xmlns:a16="http://schemas.microsoft.com/office/drawing/2014/main" id="{014C4C50-8CD1-4446-8391-3AC94C2F7BBA}"/>
            </a:ext>
          </a:extLst>
        </xdr:cNvPr>
        <xdr:cNvSpPr/>
      </xdr:nvSpPr>
      <xdr:spPr>
        <a:xfrm>
          <a:off x="1" y="10025"/>
          <a:ext cx="12693316" cy="11450054"/>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569118</xdr:colOff>
      <xdr:row>38</xdr:row>
      <xdr:rowOff>178591</xdr:rowOff>
    </xdr:from>
    <xdr:to>
      <xdr:col>20</xdr:col>
      <xdr:colOff>321469</xdr:colOff>
      <xdr:row>59</xdr:row>
      <xdr:rowOff>57148</xdr:rowOff>
    </xdr:to>
    <xdr:sp macro="" textlink="">
      <xdr:nvSpPr>
        <xdr:cNvPr id="2" name="Rectangle: Rounded Corners 1">
          <a:extLst>
            <a:ext uri="{FF2B5EF4-FFF2-40B4-BE49-F238E27FC236}">
              <a16:creationId xmlns:a16="http://schemas.microsoft.com/office/drawing/2014/main" id="{5F5CA829-1994-40FD-B641-642420A9822E}"/>
            </a:ext>
          </a:extLst>
        </xdr:cNvPr>
        <xdr:cNvSpPr/>
      </xdr:nvSpPr>
      <xdr:spPr>
        <a:xfrm>
          <a:off x="6685171" y="7417591"/>
          <a:ext cx="5868403" cy="3879057"/>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11</xdr:col>
      <xdr:colOff>404813</xdr:colOff>
      <xdr:row>4</xdr:row>
      <xdr:rowOff>76199</xdr:rowOff>
    </xdr:from>
    <xdr:to>
      <xdr:col>20</xdr:col>
      <xdr:colOff>321469</xdr:colOff>
      <xdr:row>21</xdr:row>
      <xdr:rowOff>28574</xdr:rowOff>
    </xdr:to>
    <xdr:sp macro="" textlink="">
      <xdr:nvSpPr>
        <xdr:cNvPr id="3" name="Rectangle: Rounded Corners 2">
          <a:extLst>
            <a:ext uri="{FF2B5EF4-FFF2-40B4-BE49-F238E27FC236}">
              <a16:creationId xmlns:a16="http://schemas.microsoft.com/office/drawing/2014/main" id="{5A03CF03-2725-4C9B-A18B-7EAC1F660910}"/>
            </a:ext>
          </a:extLst>
        </xdr:cNvPr>
        <xdr:cNvSpPr/>
      </xdr:nvSpPr>
      <xdr:spPr>
        <a:xfrm>
          <a:off x="7132471" y="838199"/>
          <a:ext cx="5421103"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8</xdr:col>
      <xdr:colOff>452437</xdr:colOff>
      <xdr:row>4</xdr:row>
      <xdr:rowOff>71437</xdr:rowOff>
    </xdr:from>
    <xdr:to>
      <xdr:col>11</xdr:col>
      <xdr:colOff>333375</xdr:colOff>
      <xdr:row>21</xdr:row>
      <xdr:rowOff>28574</xdr:rowOff>
    </xdr:to>
    <xdr:sp macro="" textlink="">
      <xdr:nvSpPr>
        <xdr:cNvPr id="4" name="Rectangle: Rounded Corners 3">
          <a:extLst>
            <a:ext uri="{FF2B5EF4-FFF2-40B4-BE49-F238E27FC236}">
              <a16:creationId xmlns:a16="http://schemas.microsoft.com/office/drawing/2014/main" id="{0F9C1E9F-8ECE-4285-8D4C-440BFCB6EB46}"/>
            </a:ext>
          </a:extLst>
        </xdr:cNvPr>
        <xdr:cNvSpPr/>
      </xdr:nvSpPr>
      <xdr:spPr>
        <a:xfrm>
          <a:off x="5345279" y="833437"/>
          <a:ext cx="1715754" cy="3195637"/>
        </a:xfrm>
        <a:prstGeom prst="roundRect">
          <a:avLst>
            <a:gd name="adj" fmla="val 7988"/>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0</xdr:col>
      <xdr:colOff>161925</xdr:colOff>
      <xdr:row>0</xdr:row>
      <xdr:rowOff>123825</xdr:rowOff>
    </xdr:from>
    <xdr:to>
      <xdr:col>20</xdr:col>
      <xdr:colOff>314324</xdr:colOff>
      <xdr:row>3</xdr:row>
      <xdr:rowOff>171450</xdr:rowOff>
    </xdr:to>
    <xdr:sp macro="" textlink="">
      <xdr:nvSpPr>
        <xdr:cNvPr id="5" name="Rectangle: Rounded Corners 4">
          <a:extLst>
            <a:ext uri="{FF2B5EF4-FFF2-40B4-BE49-F238E27FC236}">
              <a16:creationId xmlns:a16="http://schemas.microsoft.com/office/drawing/2014/main" id="{7266909F-DFDE-4E67-ACB7-7B82B5F3C0A1}"/>
            </a:ext>
          </a:extLst>
        </xdr:cNvPr>
        <xdr:cNvSpPr/>
      </xdr:nvSpPr>
      <xdr:spPr>
        <a:xfrm>
          <a:off x="161925" y="123825"/>
          <a:ext cx="12384504" cy="619125"/>
        </a:xfrm>
        <a:prstGeom prst="roundRect">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r>
            <a:rPr lang="en-US" sz="2000">
              <a:solidFill>
                <a:schemeClr val="bg2"/>
              </a:solidFill>
            </a:rPr>
            <a:t> </a:t>
          </a:r>
          <a:r>
            <a:rPr lang="en-US" sz="2000" i="0">
              <a:solidFill>
                <a:schemeClr val="bg1"/>
              </a:solidFill>
            </a:rPr>
            <a:t>2018 - 2021 </a:t>
          </a:r>
          <a:r>
            <a:rPr lang="en-US" sz="2000">
              <a:solidFill>
                <a:schemeClr val="bg1"/>
              </a:solidFill>
            </a:rPr>
            <a:t>Performance Dashboard</a:t>
          </a:r>
          <a:endParaRPr lang="en-US" sz="1800">
            <a:solidFill>
              <a:schemeClr val="bg1"/>
            </a:solidFill>
          </a:endParaRPr>
        </a:p>
      </xdr:txBody>
    </xdr:sp>
    <xdr:clientData/>
  </xdr:twoCellAnchor>
  <xdr:twoCellAnchor>
    <xdr:from>
      <xdr:col>0</xdr:col>
      <xdr:colOff>342900</xdr:colOff>
      <xdr:row>0</xdr:row>
      <xdr:rowOff>85725</xdr:rowOff>
    </xdr:from>
    <xdr:to>
      <xdr:col>3</xdr:col>
      <xdr:colOff>431006</xdr:colOff>
      <xdr:row>3</xdr:row>
      <xdr:rowOff>117094</xdr:rowOff>
    </xdr:to>
    <xdr:pic>
      <xdr:nvPicPr>
        <xdr:cNvPr id="6" name="Picture 5">
          <a:extLst>
            <a:ext uri="{FF2B5EF4-FFF2-40B4-BE49-F238E27FC236}">
              <a16:creationId xmlns:a16="http://schemas.microsoft.com/office/drawing/2014/main" id="{98F38396-39E7-4DA5-A6D6-ABEBAF478E64}"/>
            </a:ext>
          </a:extLst>
        </xdr:cNvPr>
        <xdr:cNvPicPr>
          <a:picLocks noChangeAspect="1"/>
        </xdr:cNvPicPr>
      </xdr:nvPicPr>
      <xdr:blipFill>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42900" y="85725"/>
          <a:ext cx="1922922" cy="602869"/>
        </a:xfrm>
        <a:prstGeom prst="rect">
          <a:avLst/>
        </a:prstGeom>
      </xdr:spPr>
    </xdr:pic>
    <xdr:clientData/>
  </xdr:twoCellAnchor>
  <xdr:twoCellAnchor>
    <xdr:from>
      <xdr:col>0</xdr:col>
      <xdr:colOff>119062</xdr:colOff>
      <xdr:row>4</xdr:row>
      <xdr:rowOff>76199</xdr:rowOff>
    </xdr:from>
    <xdr:to>
      <xdr:col>8</xdr:col>
      <xdr:colOff>378618</xdr:colOff>
      <xdr:row>21</xdr:row>
      <xdr:rowOff>28574</xdr:rowOff>
    </xdr:to>
    <xdr:sp macro="" textlink="">
      <xdr:nvSpPr>
        <xdr:cNvPr id="7" name="Rectangle: Rounded Corners 6">
          <a:extLst>
            <a:ext uri="{FF2B5EF4-FFF2-40B4-BE49-F238E27FC236}">
              <a16:creationId xmlns:a16="http://schemas.microsoft.com/office/drawing/2014/main" id="{85C7588B-005D-49D5-9616-A14AA437B461}"/>
            </a:ext>
          </a:extLst>
        </xdr:cNvPr>
        <xdr:cNvSpPr/>
      </xdr:nvSpPr>
      <xdr:spPr>
        <a:xfrm>
          <a:off x="119062" y="838199"/>
          <a:ext cx="5152398"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11</xdr:col>
      <xdr:colOff>114300</xdr:colOff>
      <xdr:row>0</xdr:row>
      <xdr:rowOff>161925</xdr:rowOff>
    </xdr:from>
    <xdr:to>
      <xdr:col>12</xdr:col>
      <xdr:colOff>454820</xdr:colOff>
      <xdr:row>4</xdr:row>
      <xdr:rowOff>9524</xdr:rowOff>
    </xdr:to>
    <xdr:sp macro="" textlink="KPI!B2">
      <xdr:nvSpPr>
        <xdr:cNvPr id="8" name="Rectangle 7">
          <a:extLst>
            <a:ext uri="{FF2B5EF4-FFF2-40B4-BE49-F238E27FC236}">
              <a16:creationId xmlns:a16="http://schemas.microsoft.com/office/drawing/2014/main" id="{1851A47C-8752-4DAB-A73C-26292F29FCEE}"/>
            </a:ext>
          </a:extLst>
        </xdr:cNvPr>
        <xdr:cNvSpPr/>
      </xdr:nvSpPr>
      <xdr:spPr>
        <a:xfrm>
          <a:off x="6841958" y="161925"/>
          <a:ext cx="952125"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AE7AC1-0F27-4653-9DA9-0ED833F46D94}" type="TxLink">
            <a:rPr lang="en-US" sz="2000" b="1" i="0" u="none" strike="noStrike">
              <a:solidFill>
                <a:schemeClr val="accent6"/>
              </a:solidFill>
              <a:latin typeface="Calibri"/>
              <a:cs typeface="Calibri"/>
            </a:rPr>
            <a:pPr algn="ctr"/>
            <a:t> 5,009 </a:t>
          </a:fld>
          <a:endParaRPr lang="en-US" sz="4000" b="1" i="0" u="none" strike="noStrike">
            <a:solidFill>
              <a:schemeClr val="accent6"/>
            </a:solidFill>
            <a:latin typeface="Calibri"/>
            <a:cs typeface="Calibri"/>
          </a:endParaRPr>
        </a:p>
      </xdr:txBody>
    </xdr:sp>
    <xdr:clientData/>
  </xdr:twoCellAnchor>
  <xdr:twoCellAnchor>
    <xdr:from>
      <xdr:col>12</xdr:col>
      <xdr:colOff>545902</xdr:colOff>
      <xdr:row>0</xdr:row>
      <xdr:rowOff>161925</xdr:rowOff>
    </xdr:from>
    <xdr:to>
      <xdr:col>14</xdr:col>
      <xdr:colOff>488752</xdr:colOff>
      <xdr:row>4</xdr:row>
      <xdr:rowOff>9524</xdr:rowOff>
    </xdr:to>
    <xdr:sp macro="" textlink="KPI!B5">
      <xdr:nvSpPr>
        <xdr:cNvPr id="9" name="Rectangle 8">
          <a:extLst>
            <a:ext uri="{FF2B5EF4-FFF2-40B4-BE49-F238E27FC236}">
              <a16:creationId xmlns:a16="http://schemas.microsoft.com/office/drawing/2014/main" id="{A17FF9C1-AAC8-40F5-B5CD-D30771C8C0F3}"/>
            </a:ext>
          </a:extLst>
        </xdr:cNvPr>
        <xdr:cNvSpPr/>
      </xdr:nvSpPr>
      <xdr:spPr>
        <a:xfrm>
          <a:off x="7885165" y="161925"/>
          <a:ext cx="1166061"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30FAFF-24E2-42DE-BBF0-33AA57DB95CE}" type="TxLink">
            <a:rPr lang="en-US" sz="2000" b="1" i="0" u="none" strike="noStrike">
              <a:solidFill>
                <a:schemeClr val="accent6"/>
              </a:solidFill>
              <a:latin typeface="Calibri"/>
              <a:ea typeface="+mn-ea"/>
              <a:cs typeface="Calibri"/>
            </a:rPr>
            <a:pPr marL="0" indent="0" algn="ctr"/>
            <a:t>94.1%</a:t>
          </a:fld>
          <a:endParaRPr lang="en-US" sz="2000" b="1" i="0" u="none" strike="noStrike">
            <a:solidFill>
              <a:schemeClr val="accent6"/>
            </a:solidFill>
            <a:latin typeface="Calibri"/>
            <a:ea typeface="+mn-ea"/>
            <a:cs typeface="Calibri"/>
          </a:endParaRPr>
        </a:p>
      </xdr:txBody>
    </xdr:sp>
    <xdr:clientData/>
  </xdr:twoCellAnchor>
  <xdr:twoCellAnchor>
    <xdr:from>
      <xdr:col>14</xdr:col>
      <xdr:colOff>579835</xdr:colOff>
      <xdr:row>0</xdr:row>
      <xdr:rowOff>161925</xdr:rowOff>
    </xdr:from>
    <xdr:to>
      <xdr:col>16</xdr:col>
      <xdr:colOff>360760</xdr:colOff>
      <xdr:row>4</xdr:row>
      <xdr:rowOff>9524</xdr:rowOff>
    </xdr:to>
    <xdr:sp macro="" textlink="KPI!B8">
      <xdr:nvSpPr>
        <xdr:cNvPr id="10" name="Rectangle 9">
          <a:extLst>
            <a:ext uri="{FF2B5EF4-FFF2-40B4-BE49-F238E27FC236}">
              <a16:creationId xmlns:a16="http://schemas.microsoft.com/office/drawing/2014/main" id="{66682E17-9123-4FB1-BFA4-7AB406CA51FE}"/>
            </a:ext>
          </a:extLst>
        </xdr:cNvPr>
        <xdr:cNvSpPr/>
      </xdr:nvSpPr>
      <xdr:spPr>
        <a:xfrm>
          <a:off x="9142309" y="161925"/>
          <a:ext cx="1004135"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B4A851-51CE-42F4-A272-DB4D993663B4}" type="TxLink">
            <a:rPr lang="en-US" sz="2000" b="1" i="0" u="none" strike="noStrike">
              <a:solidFill>
                <a:schemeClr val="accent6"/>
              </a:solidFill>
              <a:latin typeface="Calibri"/>
              <a:ea typeface="+mn-ea"/>
              <a:cs typeface="Calibri"/>
            </a:rPr>
            <a:pPr marL="0" indent="0" algn="ctr"/>
            <a:t>$2.12M</a:t>
          </a:fld>
          <a:endParaRPr lang="en-US" sz="2000" b="1" i="0" u="none" strike="noStrike">
            <a:solidFill>
              <a:schemeClr val="accent6"/>
            </a:solidFill>
            <a:latin typeface="Calibri"/>
            <a:ea typeface="+mn-ea"/>
            <a:cs typeface="Calibri"/>
          </a:endParaRPr>
        </a:p>
      </xdr:txBody>
    </xdr:sp>
    <xdr:clientData/>
  </xdr:twoCellAnchor>
  <xdr:twoCellAnchor>
    <xdr:from>
      <xdr:col>16</xdr:col>
      <xdr:colOff>451842</xdr:colOff>
      <xdr:row>0</xdr:row>
      <xdr:rowOff>161925</xdr:rowOff>
    </xdr:from>
    <xdr:to>
      <xdr:col>18</xdr:col>
      <xdr:colOff>242292</xdr:colOff>
      <xdr:row>4</xdr:row>
      <xdr:rowOff>9524</xdr:rowOff>
    </xdr:to>
    <xdr:sp macro="" textlink="KPI!B11">
      <xdr:nvSpPr>
        <xdr:cNvPr id="11" name="Rectangle 10">
          <a:extLst>
            <a:ext uri="{FF2B5EF4-FFF2-40B4-BE49-F238E27FC236}">
              <a16:creationId xmlns:a16="http://schemas.microsoft.com/office/drawing/2014/main" id="{37A702B4-D61D-4C4E-90AA-81E58B404312}"/>
            </a:ext>
          </a:extLst>
        </xdr:cNvPr>
        <xdr:cNvSpPr/>
      </xdr:nvSpPr>
      <xdr:spPr>
        <a:xfrm>
          <a:off x="10237526" y="161925"/>
          <a:ext cx="1013661"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4CE8837-5174-4E25-ADF0-FD95B43CC433}" type="TxLink">
            <a:rPr lang="en-US" sz="2000" b="1" i="0" u="none" strike="noStrike">
              <a:solidFill>
                <a:schemeClr val="accent6"/>
              </a:solidFill>
              <a:latin typeface="Calibri"/>
              <a:ea typeface="+mn-ea"/>
              <a:cs typeface="Calibri"/>
            </a:rPr>
            <a:pPr marL="0" indent="0" algn="ctr"/>
            <a:t>$0.26M</a:t>
          </a:fld>
          <a:endParaRPr lang="en-US" sz="2000" b="1" i="0" u="none" strike="noStrike">
            <a:solidFill>
              <a:schemeClr val="accent6"/>
            </a:solidFill>
            <a:latin typeface="Calibri"/>
            <a:ea typeface="+mn-ea"/>
            <a:cs typeface="Calibri"/>
          </a:endParaRPr>
        </a:p>
      </xdr:txBody>
    </xdr:sp>
    <xdr:clientData/>
  </xdr:twoCellAnchor>
  <xdr:twoCellAnchor>
    <xdr:from>
      <xdr:col>18</xdr:col>
      <xdr:colOff>333375</xdr:colOff>
      <xdr:row>0</xdr:row>
      <xdr:rowOff>161925</xdr:rowOff>
    </xdr:from>
    <xdr:to>
      <xdr:col>20</xdr:col>
      <xdr:colOff>64295</xdr:colOff>
      <xdr:row>4</xdr:row>
      <xdr:rowOff>9524</xdr:rowOff>
    </xdr:to>
    <xdr:sp macro="" textlink="KPI!B14">
      <xdr:nvSpPr>
        <xdr:cNvPr id="12" name="Rectangle 11">
          <a:extLst>
            <a:ext uri="{FF2B5EF4-FFF2-40B4-BE49-F238E27FC236}">
              <a16:creationId xmlns:a16="http://schemas.microsoft.com/office/drawing/2014/main" id="{A968FEDE-EACC-4644-830D-9281DC56FF64}"/>
            </a:ext>
          </a:extLst>
        </xdr:cNvPr>
        <xdr:cNvSpPr/>
      </xdr:nvSpPr>
      <xdr:spPr>
        <a:xfrm>
          <a:off x="11342270" y="161925"/>
          <a:ext cx="954130"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FFF3723-8981-4127-A9E8-E2FAAF4F45C8}" type="TxLink">
            <a:rPr lang="en-US" sz="2000" b="1" i="0" u="none" strike="noStrike">
              <a:solidFill>
                <a:schemeClr val="accent6"/>
              </a:solidFill>
              <a:latin typeface="Calibri"/>
              <a:ea typeface="+mn-ea"/>
              <a:cs typeface="Calibri"/>
            </a:rPr>
            <a:pPr marL="0" indent="0" algn="ctr"/>
            <a:t>12.4%</a:t>
          </a:fld>
          <a:endParaRPr lang="en-US" sz="2000" b="1" i="0" u="none" strike="noStrike">
            <a:solidFill>
              <a:schemeClr val="accent6"/>
            </a:solidFill>
            <a:latin typeface="Calibri"/>
            <a:ea typeface="+mn-ea"/>
            <a:cs typeface="Calibri"/>
          </a:endParaRPr>
        </a:p>
      </xdr:txBody>
    </xdr:sp>
    <xdr:clientData/>
  </xdr:twoCellAnchor>
  <xdr:twoCellAnchor>
    <xdr:from>
      <xdr:col>11</xdr:col>
      <xdr:colOff>133350</xdr:colOff>
      <xdr:row>3</xdr:row>
      <xdr:rowOff>19049</xdr:rowOff>
    </xdr:from>
    <xdr:to>
      <xdr:col>12</xdr:col>
      <xdr:colOff>454820</xdr:colOff>
      <xdr:row>4</xdr:row>
      <xdr:rowOff>57149</xdr:rowOff>
    </xdr:to>
    <xdr:sp macro="" textlink="">
      <xdr:nvSpPr>
        <xdr:cNvPr id="13" name="TextBox 12">
          <a:extLst>
            <a:ext uri="{FF2B5EF4-FFF2-40B4-BE49-F238E27FC236}">
              <a16:creationId xmlns:a16="http://schemas.microsoft.com/office/drawing/2014/main" id="{1D5D6FA9-1B5B-4223-B8D6-7A9199867B31}"/>
            </a:ext>
          </a:extLst>
        </xdr:cNvPr>
        <xdr:cNvSpPr txBox="1"/>
      </xdr:nvSpPr>
      <xdr:spPr>
        <a:xfrm>
          <a:off x="6861008" y="590549"/>
          <a:ext cx="933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Orders</a:t>
          </a:r>
          <a:endParaRPr lang="en-US" sz="800">
            <a:solidFill>
              <a:schemeClr val="bg1"/>
            </a:solidFill>
          </a:endParaRPr>
        </a:p>
      </xdr:txBody>
    </xdr:sp>
    <xdr:clientData/>
  </xdr:twoCellAnchor>
  <xdr:twoCellAnchor>
    <xdr:from>
      <xdr:col>12</xdr:col>
      <xdr:colOff>489943</xdr:colOff>
      <xdr:row>3</xdr:row>
      <xdr:rowOff>19049</xdr:rowOff>
    </xdr:from>
    <xdr:to>
      <xdr:col>14</xdr:col>
      <xdr:colOff>556618</xdr:colOff>
      <xdr:row>4</xdr:row>
      <xdr:rowOff>85724</xdr:rowOff>
    </xdr:to>
    <xdr:sp macro="" textlink="">
      <xdr:nvSpPr>
        <xdr:cNvPr id="14" name="TextBox 13">
          <a:extLst>
            <a:ext uri="{FF2B5EF4-FFF2-40B4-BE49-F238E27FC236}">
              <a16:creationId xmlns:a16="http://schemas.microsoft.com/office/drawing/2014/main" id="{A4F0F1E4-707F-415F-B09C-C5A4A091BDCF}"/>
            </a:ext>
          </a:extLst>
        </xdr:cNvPr>
        <xdr:cNvSpPr txBox="1"/>
      </xdr:nvSpPr>
      <xdr:spPr>
        <a:xfrm>
          <a:off x="7829206" y="590549"/>
          <a:ext cx="128988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Order</a:t>
          </a:r>
          <a:r>
            <a:rPr lang="en-US" sz="900" baseline="0">
              <a:solidFill>
                <a:schemeClr val="bg1"/>
              </a:solidFill>
            </a:rPr>
            <a:t> Completion Rate</a:t>
          </a:r>
          <a:endParaRPr lang="en-US" sz="800">
            <a:solidFill>
              <a:schemeClr val="bg1"/>
            </a:solidFill>
          </a:endParaRPr>
        </a:p>
      </xdr:txBody>
    </xdr:sp>
    <xdr:clientData/>
  </xdr:twoCellAnchor>
  <xdr:twoCellAnchor>
    <xdr:from>
      <xdr:col>15</xdr:col>
      <xdr:colOff>10716</xdr:colOff>
      <xdr:row>3</xdr:row>
      <xdr:rowOff>19049</xdr:rowOff>
    </xdr:from>
    <xdr:to>
      <xdr:col>16</xdr:col>
      <xdr:colOff>332186</xdr:colOff>
      <xdr:row>4</xdr:row>
      <xdr:rowOff>57149</xdr:rowOff>
    </xdr:to>
    <xdr:sp macro="" textlink="">
      <xdr:nvSpPr>
        <xdr:cNvPr id="15" name="TextBox 14">
          <a:extLst>
            <a:ext uri="{FF2B5EF4-FFF2-40B4-BE49-F238E27FC236}">
              <a16:creationId xmlns:a16="http://schemas.microsoft.com/office/drawing/2014/main" id="{3970CDEE-032E-4927-9BA3-C7B32D2F412B}"/>
            </a:ext>
          </a:extLst>
        </xdr:cNvPr>
        <xdr:cNvSpPr txBox="1"/>
      </xdr:nvSpPr>
      <xdr:spPr>
        <a:xfrm>
          <a:off x="9184795" y="590549"/>
          <a:ext cx="933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Revenue</a:t>
          </a:r>
          <a:endParaRPr lang="en-US" sz="800">
            <a:solidFill>
              <a:schemeClr val="bg1"/>
            </a:solidFill>
          </a:endParaRPr>
        </a:p>
      </xdr:txBody>
    </xdr:sp>
    <xdr:clientData/>
  </xdr:twoCellAnchor>
  <xdr:twoCellAnchor>
    <xdr:from>
      <xdr:col>16</xdr:col>
      <xdr:colOff>491134</xdr:colOff>
      <xdr:row>3</xdr:row>
      <xdr:rowOff>19049</xdr:rowOff>
    </xdr:from>
    <xdr:to>
      <xdr:col>18</xdr:col>
      <xdr:colOff>203004</xdr:colOff>
      <xdr:row>4</xdr:row>
      <xdr:rowOff>57149</xdr:rowOff>
    </xdr:to>
    <xdr:sp macro="" textlink="">
      <xdr:nvSpPr>
        <xdr:cNvPr id="16" name="TextBox 15">
          <a:extLst>
            <a:ext uri="{FF2B5EF4-FFF2-40B4-BE49-F238E27FC236}">
              <a16:creationId xmlns:a16="http://schemas.microsoft.com/office/drawing/2014/main" id="{E33C4692-4A17-46FD-AB49-972989269E61}"/>
            </a:ext>
          </a:extLst>
        </xdr:cNvPr>
        <xdr:cNvSpPr txBox="1"/>
      </xdr:nvSpPr>
      <xdr:spPr>
        <a:xfrm>
          <a:off x="10276818" y="590549"/>
          <a:ext cx="93508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Profit</a:t>
          </a:r>
          <a:endParaRPr lang="en-US" sz="800">
            <a:solidFill>
              <a:schemeClr val="bg1"/>
            </a:solidFill>
          </a:endParaRPr>
        </a:p>
      </xdr:txBody>
    </xdr:sp>
    <xdr:clientData/>
  </xdr:twoCellAnchor>
  <xdr:twoCellAnchor>
    <xdr:from>
      <xdr:col>18</xdr:col>
      <xdr:colOff>361950</xdr:colOff>
      <xdr:row>3</xdr:row>
      <xdr:rowOff>19049</xdr:rowOff>
    </xdr:from>
    <xdr:to>
      <xdr:col>20</xdr:col>
      <xdr:colOff>73820</xdr:colOff>
      <xdr:row>4</xdr:row>
      <xdr:rowOff>57149</xdr:rowOff>
    </xdr:to>
    <xdr:sp macro="" textlink="">
      <xdr:nvSpPr>
        <xdr:cNvPr id="17" name="TextBox 16">
          <a:extLst>
            <a:ext uri="{FF2B5EF4-FFF2-40B4-BE49-F238E27FC236}">
              <a16:creationId xmlns:a16="http://schemas.microsoft.com/office/drawing/2014/main" id="{BBC3534E-54BD-4AC7-A792-DC940D883430}"/>
            </a:ext>
          </a:extLst>
        </xdr:cNvPr>
        <xdr:cNvSpPr txBox="1"/>
      </xdr:nvSpPr>
      <xdr:spPr>
        <a:xfrm>
          <a:off x="11370845" y="590549"/>
          <a:ext cx="9350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Profit Margin</a:t>
          </a:r>
          <a:endParaRPr lang="en-US" sz="800">
            <a:solidFill>
              <a:schemeClr val="bg1"/>
            </a:solidFill>
          </a:endParaRPr>
        </a:p>
      </xdr:txBody>
    </xdr:sp>
    <xdr:clientData/>
  </xdr:twoCellAnchor>
  <xdr:twoCellAnchor>
    <xdr:from>
      <xdr:col>0</xdr:col>
      <xdr:colOff>361950</xdr:colOff>
      <xdr:row>6</xdr:row>
      <xdr:rowOff>161925</xdr:rowOff>
    </xdr:from>
    <xdr:to>
      <xdr:col>8</xdr:col>
      <xdr:colOff>273844</xdr:colOff>
      <xdr:row>20</xdr:row>
      <xdr:rowOff>95250</xdr:rowOff>
    </xdr:to>
    <xdr:graphicFrame macro="">
      <xdr:nvGraphicFramePr>
        <xdr:cNvPr id="18" name="Chart 17">
          <a:extLst>
            <a:ext uri="{FF2B5EF4-FFF2-40B4-BE49-F238E27FC236}">
              <a16:creationId xmlns:a16="http://schemas.microsoft.com/office/drawing/2014/main" id="{13AF4898-B0EF-42C9-A741-887E8ECC6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438150</xdr:colOff>
      <xdr:row>5</xdr:row>
      <xdr:rowOff>38100</xdr:rowOff>
    </xdr:from>
    <xdr:to>
      <xdr:col>5</xdr:col>
      <xdr:colOff>333375</xdr:colOff>
      <xdr:row>6</xdr:row>
      <xdr:rowOff>85725</xdr:rowOff>
    </xdr:to>
    <xdr:sp macro="" textlink="">
      <xdr:nvSpPr>
        <xdr:cNvPr id="19" name="Rectangle: Rounded Corners 18">
          <a:extLst>
            <a:ext uri="{FF2B5EF4-FFF2-40B4-BE49-F238E27FC236}">
              <a16:creationId xmlns:a16="http://schemas.microsoft.com/office/drawing/2014/main" id="{5C43AF95-66C0-46BB-A241-8BD3FC8628E2}"/>
            </a:ext>
          </a:extLst>
        </xdr:cNvPr>
        <xdr:cNvSpPr/>
      </xdr:nvSpPr>
      <xdr:spPr>
        <a:xfrm>
          <a:off x="438150" y="990600"/>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a:t>
          </a:r>
          <a:r>
            <a:rPr lang="en-US" sz="1100"/>
            <a:t>Revenue by Quarter and Year</a:t>
          </a:r>
        </a:p>
      </xdr:txBody>
    </xdr:sp>
    <xdr:clientData/>
  </xdr:twoCellAnchor>
  <xdr:twoCellAnchor>
    <xdr:from>
      <xdr:col>0</xdr:col>
      <xdr:colOff>466725</xdr:colOff>
      <xdr:row>5</xdr:row>
      <xdr:rowOff>47625</xdr:rowOff>
    </xdr:from>
    <xdr:to>
      <xdr:col>1</xdr:col>
      <xdr:colOff>95250</xdr:colOff>
      <xdr:row>6</xdr:row>
      <xdr:rowOff>95250</xdr:rowOff>
    </xdr:to>
    <xdr:pic>
      <xdr:nvPicPr>
        <xdr:cNvPr id="20" name="Graphic 19" descr="Coins with solid fill">
          <a:extLst>
            <a:ext uri="{FF2B5EF4-FFF2-40B4-BE49-F238E27FC236}">
              <a16:creationId xmlns:a16="http://schemas.microsoft.com/office/drawing/2014/main" id="{FC2F49F9-8025-4795-9399-E2E3B2B8F61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6725" y="1000125"/>
          <a:ext cx="240130" cy="238125"/>
        </a:xfrm>
        <a:prstGeom prst="rect">
          <a:avLst/>
        </a:prstGeom>
      </xdr:spPr>
    </xdr:pic>
    <xdr:clientData/>
  </xdr:twoCellAnchor>
  <xdr:twoCellAnchor>
    <xdr:from>
      <xdr:col>0</xdr:col>
      <xdr:colOff>119062</xdr:colOff>
      <xdr:row>21</xdr:row>
      <xdr:rowOff>123825</xdr:rowOff>
    </xdr:from>
    <xdr:to>
      <xdr:col>8</xdr:col>
      <xdr:colOff>23811</xdr:colOff>
      <xdr:row>38</xdr:row>
      <xdr:rowOff>76200</xdr:rowOff>
    </xdr:to>
    <xdr:sp macro="" textlink="">
      <xdr:nvSpPr>
        <xdr:cNvPr id="21" name="Rectangle: Rounded Corners 20">
          <a:extLst>
            <a:ext uri="{FF2B5EF4-FFF2-40B4-BE49-F238E27FC236}">
              <a16:creationId xmlns:a16="http://schemas.microsoft.com/office/drawing/2014/main" id="{FF6F494D-1F5E-4ABD-AE2E-6237D1064FB6}"/>
            </a:ext>
          </a:extLst>
        </xdr:cNvPr>
        <xdr:cNvSpPr/>
      </xdr:nvSpPr>
      <xdr:spPr>
        <a:xfrm>
          <a:off x="119062" y="4124325"/>
          <a:ext cx="4797591"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0</xdr:col>
      <xdr:colOff>419100</xdr:colOff>
      <xdr:row>22</xdr:row>
      <xdr:rowOff>57150</xdr:rowOff>
    </xdr:from>
    <xdr:to>
      <xdr:col>5</xdr:col>
      <xdr:colOff>314325</xdr:colOff>
      <xdr:row>23</xdr:row>
      <xdr:rowOff>104775</xdr:rowOff>
    </xdr:to>
    <xdr:sp macro="" textlink="">
      <xdr:nvSpPr>
        <xdr:cNvPr id="22" name="Rectangle: Rounded Corners 21">
          <a:extLst>
            <a:ext uri="{FF2B5EF4-FFF2-40B4-BE49-F238E27FC236}">
              <a16:creationId xmlns:a16="http://schemas.microsoft.com/office/drawing/2014/main" id="{679B43D5-A1BF-469F-94EC-FD7E41FA84E6}"/>
            </a:ext>
          </a:extLst>
        </xdr:cNvPr>
        <xdr:cNvSpPr/>
      </xdr:nvSpPr>
      <xdr:spPr>
        <a:xfrm>
          <a:off x="419100" y="4248150"/>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a:t>
          </a:r>
          <a:r>
            <a:rPr lang="en-US" sz="1100"/>
            <a:t>Revenue by Region</a:t>
          </a:r>
        </a:p>
      </xdr:txBody>
    </xdr:sp>
    <xdr:clientData/>
  </xdr:twoCellAnchor>
  <xdr:twoCellAnchor>
    <xdr:from>
      <xdr:col>0</xdr:col>
      <xdr:colOff>447674</xdr:colOff>
      <xdr:row>22</xdr:row>
      <xdr:rowOff>53975</xdr:rowOff>
    </xdr:from>
    <xdr:to>
      <xdr:col>1</xdr:col>
      <xdr:colOff>104773</xdr:colOff>
      <xdr:row>23</xdr:row>
      <xdr:rowOff>130174</xdr:rowOff>
    </xdr:to>
    <xdr:pic>
      <xdr:nvPicPr>
        <xdr:cNvPr id="23" name="Graphic 22" descr="Map with pin with solid fill">
          <a:extLst>
            <a:ext uri="{FF2B5EF4-FFF2-40B4-BE49-F238E27FC236}">
              <a16:creationId xmlns:a16="http://schemas.microsoft.com/office/drawing/2014/main" id="{5FDEEA19-0216-47B4-B52A-C0C4D0159EE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7674" y="4244975"/>
          <a:ext cx="268704" cy="266699"/>
        </a:xfrm>
        <a:prstGeom prst="rect">
          <a:avLst/>
        </a:prstGeom>
      </xdr:spPr>
    </xdr:pic>
    <xdr:clientData/>
  </xdr:twoCellAnchor>
  <xdr:twoCellAnchor>
    <xdr:from>
      <xdr:col>11</xdr:col>
      <xdr:colOff>466725</xdr:colOff>
      <xdr:row>4</xdr:row>
      <xdr:rowOff>171450</xdr:rowOff>
    </xdr:from>
    <xdr:to>
      <xdr:col>16</xdr:col>
      <xdr:colOff>361950</xdr:colOff>
      <xdr:row>6</xdr:row>
      <xdr:rowOff>28575</xdr:rowOff>
    </xdr:to>
    <xdr:sp macro="" textlink="">
      <xdr:nvSpPr>
        <xdr:cNvPr id="24" name="Rectangle: Rounded Corners 23">
          <a:extLst>
            <a:ext uri="{FF2B5EF4-FFF2-40B4-BE49-F238E27FC236}">
              <a16:creationId xmlns:a16="http://schemas.microsoft.com/office/drawing/2014/main" id="{4BFFBB3D-A4B2-4A6E-85EF-4A1E2E3F25DE}"/>
            </a:ext>
          </a:extLst>
        </xdr:cNvPr>
        <xdr:cNvSpPr/>
      </xdr:nvSpPr>
      <xdr:spPr>
        <a:xfrm>
          <a:off x="7194383" y="933450"/>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a:t>
          </a:r>
          <a:r>
            <a:rPr lang="en-US" sz="1100"/>
            <a:t>Revenue by</a:t>
          </a:r>
          <a:r>
            <a:rPr lang="en-US" sz="1100" baseline="0"/>
            <a:t> State</a:t>
          </a:r>
          <a:endParaRPr lang="en-US" sz="1100"/>
        </a:p>
      </xdr:txBody>
    </xdr:sp>
    <xdr:clientData/>
  </xdr:twoCellAnchor>
  <xdr:twoCellAnchor>
    <xdr:from>
      <xdr:col>11</xdr:col>
      <xdr:colOff>542925</xdr:colOff>
      <xdr:row>4</xdr:row>
      <xdr:rowOff>180975</xdr:rowOff>
    </xdr:from>
    <xdr:to>
      <xdr:col>12</xdr:col>
      <xdr:colOff>161925</xdr:colOff>
      <xdr:row>6</xdr:row>
      <xdr:rowOff>28575</xdr:rowOff>
    </xdr:to>
    <xdr:pic>
      <xdr:nvPicPr>
        <xdr:cNvPr id="25" name="Graphic 24" descr="Earth globe: Americas with solid fill">
          <a:extLst>
            <a:ext uri="{FF2B5EF4-FFF2-40B4-BE49-F238E27FC236}">
              <a16:creationId xmlns:a16="http://schemas.microsoft.com/office/drawing/2014/main" id="{C3CDD333-F34C-4C5E-AD1F-B23BF3A3A23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270583" y="942975"/>
          <a:ext cx="230605" cy="228600"/>
        </a:xfrm>
        <a:prstGeom prst="rect">
          <a:avLst/>
        </a:prstGeom>
      </xdr:spPr>
    </xdr:pic>
    <xdr:clientData/>
  </xdr:twoCellAnchor>
  <xdr:twoCellAnchor>
    <xdr:from>
      <xdr:col>8</xdr:col>
      <xdr:colOff>167879</xdr:colOff>
      <xdr:row>21</xdr:row>
      <xdr:rowOff>123825</xdr:rowOff>
    </xdr:from>
    <xdr:to>
      <xdr:col>14</xdr:col>
      <xdr:colOff>148828</xdr:colOff>
      <xdr:row>38</xdr:row>
      <xdr:rowOff>76200</xdr:rowOff>
    </xdr:to>
    <xdr:sp macro="" textlink="">
      <xdr:nvSpPr>
        <xdr:cNvPr id="26" name="Rectangle: Rounded Corners 25">
          <a:extLst>
            <a:ext uri="{FF2B5EF4-FFF2-40B4-BE49-F238E27FC236}">
              <a16:creationId xmlns:a16="http://schemas.microsoft.com/office/drawing/2014/main" id="{421812FE-8EE2-470F-AC98-AD1C49372FC8}"/>
            </a:ext>
          </a:extLst>
        </xdr:cNvPr>
        <xdr:cNvSpPr/>
      </xdr:nvSpPr>
      <xdr:spPr>
        <a:xfrm>
          <a:off x="5060721" y="4124325"/>
          <a:ext cx="3650581"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8</xdr:col>
      <xdr:colOff>457200</xdr:colOff>
      <xdr:row>22</xdr:row>
      <xdr:rowOff>57150</xdr:rowOff>
    </xdr:from>
    <xdr:to>
      <xdr:col>13</xdr:col>
      <xdr:colOff>352425</xdr:colOff>
      <xdr:row>23</xdr:row>
      <xdr:rowOff>104775</xdr:rowOff>
    </xdr:to>
    <xdr:sp macro="" textlink="">
      <xdr:nvSpPr>
        <xdr:cNvPr id="27" name="Rectangle: Rounded Corners 26">
          <a:extLst>
            <a:ext uri="{FF2B5EF4-FFF2-40B4-BE49-F238E27FC236}">
              <a16:creationId xmlns:a16="http://schemas.microsoft.com/office/drawing/2014/main" id="{DF9840D0-6B0D-4D2B-A6F8-D3559169C776}"/>
            </a:ext>
          </a:extLst>
        </xdr:cNvPr>
        <xdr:cNvSpPr/>
      </xdr:nvSpPr>
      <xdr:spPr>
        <a:xfrm>
          <a:off x="5350042" y="4248150"/>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a:t>
          </a:r>
          <a:r>
            <a:rPr lang="en-US" sz="1100"/>
            <a:t>Revenue by Ship</a:t>
          </a:r>
          <a:r>
            <a:rPr lang="en-US" sz="1100" baseline="0"/>
            <a:t> Mode</a:t>
          </a:r>
          <a:endParaRPr lang="en-US" sz="1100"/>
        </a:p>
      </xdr:txBody>
    </xdr:sp>
    <xdr:clientData/>
  </xdr:twoCellAnchor>
  <xdr:twoCellAnchor>
    <xdr:from>
      <xdr:col>8</xdr:col>
      <xdr:colOff>511175</xdr:colOff>
      <xdr:row>22</xdr:row>
      <xdr:rowOff>60325</xdr:rowOff>
    </xdr:from>
    <xdr:to>
      <xdr:col>9</xdr:col>
      <xdr:colOff>158750</xdr:colOff>
      <xdr:row>23</xdr:row>
      <xdr:rowOff>127000</xdr:rowOff>
    </xdr:to>
    <xdr:pic>
      <xdr:nvPicPr>
        <xdr:cNvPr id="28" name="Graphic 27" descr="Truck with solid fill">
          <a:extLst>
            <a:ext uri="{FF2B5EF4-FFF2-40B4-BE49-F238E27FC236}">
              <a16:creationId xmlns:a16="http://schemas.microsoft.com/office/drawing/2014/main" id="{B50B7501-76E1-475D-8BFD-6DC9D4B9327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404017" y="4251325"/>
          <a:ext cx="259180" cy="257175"/>
        </a:xfrm>
        <a:prstGeom prst="rect">
          <a:avLst/>
        </a:prstGeom>
      </xdr:spPr>
    </xdr:pic>
    <xdr:clientData/>
  </xdr:twoCellAnchor>
  <xdr:twoCellAnchor>
    <xdr:from>
      <xdr:col>8</xdr:col>
      <xdr:colOff>170446</xdr:colOff>
      <xdr:row>24</xdr:row>
      <xdr:rowOff>66674</xdr:rowOff>
    </xdr:from>
    <xdr:to>
      <xdr:col>14</xdr:col>
      <xdr:colOff>130341</xdr:colOff>
      <xdr:row>38</xdr:row>
      <xdr:rowOff>80211</xdr:rowOff>
    </xdr:to>
    <xdr:graphicFrame macro="">
      <xdr:nvGraphicFramePr>
        <xdr:cNvPr id="29" name="Chart 28">
          <a:extLst>
            <a:ext uri="{FF2B5EF4-FFF2-40B4-BE49-F238E27FC236}">
              <a16:creationId xmlns:a16="http://schemas.microsoft.com/office/drawing/2014/main" id="{C7D6DE22-899D-4B26-B812-5DF614C85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288132</xdr:colOff>
      <xdr:row>21</xdr:row>
      <xdr:rowOff>127395</xdr:rowOff>
    </xdr:from>
    <xdr:to>
      <xdr:col>20</xdr:col>
      <xdr:colOff>321469</xdr:colOff>
      <xdr:row>38</xdr:row>
      <xdr:rowOff>79770</xdr:rowOff>
    </xdr:to>
    <xdr:sp macro="" textlink="">
      <xdr:nvSpPr>
        <xdr:cNvPr id="30" name="Rectangle: Rounded Corners 29">
          <a:extLst>
            <a:ext uri="{FF2B5EF4-FFF2-40B4-BE49-F238E27FC236}">
              <a16:creationId xmlns:a16="http://schemas.microsoft.com/office/drawing/2014/main" id="{4B123B19-5C6A-46D8-A192-12CBA85FA9F6}"/>
            </a:ext>
          </a:extLst>
        </xdr:cNvPr>
        <xdr:cNvSpPr/>
      </xdr:nvSpPr>
      <xdr:spPr>
        <a:xfrm>
          <a:off x="8850606" y="4127895"/>
          <a:ext cx="3702968"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15</xdr:col>
      <xdr:colOff>0</xdr:colOff>
      <xdr:row>22</xdr:row>
      <xdr:rowOff>57150</xdr:rowOff>
    </xdr:from>
    <xdr:to>
      <xdr:col>19</xdr:col>
      <xdr:colOff>504825</xdr:colOff>
      <xdr:row>23</xdr:row>
      <xdr:rowOff>104775</xdr:rowOff>
    </xdr:to>
    <xdr:sp macro="" textlink="">
      <xdr:nvSpPr>
        <xdr:cNvPr id="31" name="Rectangle: Rounded Corners 30">
          <a:extLst>
            <a:ext uri="{FF2B5EF4-FFF2-40B4-BE49-F238E27FC236}">
              <a16:creationId xmlns:a16="http://schemas.microsoft.com/office/drawing/2014/main" id="{6AF25DE9-E069-42D9-8498-369511C75A57}"/>
            </a:ext>
          </a:extLst>
        </xdr:cNvPr>
        <xdr:cNvSpPr/>
      </xdr:nvSpPr>
      <xdr:spPr>
        <a:xfrm>
          <a:off x="9174079" y="4248150"/>
          <a:ext cx="2951246"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a:t>
          </a:r>
          <a:r>
            <a:rPr lang="en-US" sz="1100"/>
            <a:t>Revenue by </a:t>
          </a:r>
          <a:r>
            <a:rPr lang="en-US" sz="1100" baseline="0"/>
            <a:t> Customer Segment</a:t>
          </a:r>
          <a:endParaRPr lang="en-US" sz="1100"/>
        </a:p>
      </xdr:txBody>
    </xdr:sp>
    <xdr:clientData/>
  </xdr:twoCellAnchor>
  <xdr:twoCellAnchor>
    <xdr:from>
      <xdr:col>15</xdr:col>
      <xdr:colOff>57150</xdr:colOff>
      <xdr:row>22</xdr:row>
      <xdr:rowOff>73025</xdr:rowOff>
    </xdr:from>
    <xdr:to>
      <xdr:col>15</xdr:col>
      <xdr:colOff>285750</xdr:colOff>
      <xdr:row>23</xdr:row>
      <xdr:rowOff>111125</xdr:rowOff>
    </xdr:to>
    <xdr:pic>
      <xdr:nvPicPr>
        <xdr:cNvPr id="32" name="Graphic 31" descr="Group of women with solid fill">
          <a:extLst>
            <a:ext uri="{FF2B5EF4-FFF2-40B4-BE49-F238E27FC236}">
              <a16:creationId xmlns:a16="http://schemas.microsoft.com/office/drawing/2014/main" id="{E2FCF748-33A2-42FC-B936-ED6D0856E08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9231229" y="4264025"/>
          <a:ext cx="228600" cy="228600"/>
        </a:xfrm>
        <a:prstGeom prst="rect">
          <a:avLst/>
        </a:prstGeom>
      </xdr:spPr>
    </xdr:pic>
    <xdr:clientData/>
  </xdr:twoCellAnchor>
  <xdr:twoCellAnchor>
    <xdr:from>
      <xdr:col>14</xdr:col>
      <xdr:colOff>38101</xdr:colOff>
      <xdr:row>24</xdr:row>
      <xdr:rowOff>66674</xdr:rowOff>
    </xdr:from>
    <xdr:to>
      <xdr:col>20</xdr:col>
      <xdr:colOff>600075</xdr:colOff>
      <xdr:row>38</xdr:row>
      <xdr:rowOff>100263</xdr:rowOff>
    </xdr:to>
    <xdr:graphicFrame macro="">
      <xdr:nvGraphicFramePr>
        <xdr:cNvPr id="33" name="Chart 32">
          <a:extLst>
            <a:ext uri="{FF2B5EF4-FFF2-40B4-BE49-F238E27FC236}">
              <a16:creationId xmlns:a16="http://schemas.microsoft.com/office/drawing/2014/main" id="{B2FD5D5B-5910-45D1-BFEC-CE4EBC090C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119062</xdr:colOff>
      <xdr:row>38</xdr:row>
      <xdr:rowOff>178591</xdr:rowOff>
    </xdr:from>
    <xdr:to>
      <xdr:col>10</xdr:col>
      <xdr:colOff>464343</xdr:colOff>
      <xdr:row>59</xdr:row>
      <xdr:rowOff>57148</xdr:rowOff>
    </xdr:to>
    <xdr:sp macro="" textlink="">
      <xdr:nvSpPr>
        <xdr:cNvPr id="34" name="Rectangle: Rounded Corners 33">
          <a:extLst>
            <a:ext uri="{FF2B5EF4-FFF2-40B4-BE49-F238E27FC236}">
              <a16:creationId xmlns:a16="http://schemas.microsoft.com/office/drawing/2014/main" id="{AE55C492-BAA0-4F41-8E02-3F4B05933F6A}"/>
            </a:ext>
          </a:extLst>
        </xdr:cNvPr>
        <xdr:cNvSpPr/>
      </xdr:nvSpPr>
      <xdr:spPr>
        <a:xfrm>
          <a:off x="119062" y="7417591"/>
          <a:ext cx="6461334" cy="3879057"/>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0</xdr:col>
      <xdr:colOff>369093</xdr:colOff>
      <xdr:row>39</xdr:row>
      <xdr:rowOff>147637</xdr:rowOff>
    </xdr:from>
    <xdr:to>
      <xdr:col>5</xdr:col>
      <xdr:colOff>264318</xdr:colOff>
      <xdr:row>41</xdr:row>
      <xdr:rowOff>4762</xdr:rowOff>
    </xdr:to>
    <xdr:sp macro="" textlink="">
      <xdr:nvSpPr>
        <xdr:cNvPr id="35" name="Rectangle: Rounded Corners 34">
          <a:extLst>
            <a:ext uri="{FF2B5EF4-FFF2-40B4-BE49-F238E27FC236}">
              <a16:creationId xmlns:a16="http://schemas.microsoft.com/office/drawing/2014/main" id="{6D4FAFC3-1430-4F75-A23E-8DC3CAD9A6A3}"/>
            </a:ext>
          </a:extLst>
        </xdr:cNvPr>
        <xdr:cNvSpPr/>
      </xdr:nvSpPr>
      <xdr:spPr>
        <a:xfrm>
          <a:off x="369093" y="7577137"/>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a:t>
          </a:r>
          <a:r>
            <a:rPr lang="en-US" sz="1100"/>
            <a:t>Revenue by Product</a:t>
          </a:r>
          <a:r>
            <a:rPr lang="en-US" sz="1100" baseline="0"/>
            <a:t> SubCategory</a:t>
          </a:r>
          <a:endParaRPr lang="en-US" sz="1100"/>
        </a:p>
      </xdr:txBody>
    </xdr:sp>
    <xdr:clientData/>
  </xdr:twoCellAnchor>
  <xdr:twoCellAnchor>
    <xdr:from>
      <xdr:col>0</xdr:col>
      <xdr:colOff>428625</xdr:colOff>
      <xdr:row>39</xdr:row>
      <xdr:rowOff>152400</xdr:rowOff>
    </xdr:from>
    <xdr:to>
      <xdr:col>1</xdr:col>
      <xdr:colOff>71437</xdr:colOff>
      <xdr:row>41</xdr:row>
      <xdr:rowOff>21431</xdr:rowOff>
    </xdr:to>
    <xdr:pic>
      <xdr:nvPicPr>
        <xdr:cNvPr id="36" name="Graphic 35" descr="Puzzle pieces with solid fill">
          <a:extLst>
            <a:ext uri="{FF2B5EF4-FFF2-40B4-BE49-F238E27FC236}">
              <a16:creationId xmlns:a16="http://schemas.microsoft.com/office/drawing/2014/main" id="{D6A46031-6F3A-4356-B8C3-CA01AB240C0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28625" y="7581900"/>
          <a:ext cx="254417" cy="250031"/>
        </a:xfrm>
        <a:prstGeom prst="rect">
          <a:avLst/>
        </a:prstGeom>
      </xdr:spPr>
    </xdr:pic>
    <xdr:clientData/>
  </xdr:twoCellAnchor>
  <xdr:twoCellAnchor>
    <xdr:from>
      <xdr:col>0</xdr:col>
      <xdr:colOff>345280</xdr:colOff>
      <xdr:row>41</xdr:row>
      <xdr:rowOff>166687</xdr:rowOff>
    </xdr:from>
    <xdr:to>
      <xdr:col>10</xdr:col>
      <xdr:colOff>309562</xdr:colOff>
      <xdr:row>58</xdr:row>
      <xdr:rowOff>142875</xdr:rowOff>
    </xdr:to>
    <xdr:graphicFrame macro="">
      <xdr:nvGraphicFramePr>
        <xdr:cNvPr id="37" name="Chart 36">
          <a:extLst>
            <a:ext uri="{FF2B5EF4-FFF2-40B4-BE49-F238E27FC236}">
              <a16:creationId xmlns:a16="http://schemas.microsoft.com/office/drawing/2014/main" id="{644E82A8-81F5-4604-A1EE-F312BB9DB1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295277</xdr:colOff>
      <xdr:row>39</xdr:row>
      <xdr:rowOff>147637</xdr:rowOff>
    </xdr:from>
    <xdr:to>
      <xdr:col>16</xdr:col>
      <xdr:colOff>190502</xdr:colOff>
      <xdr:row>41</xdr:row>
      <xdr:rowOff>4762</xdr:rowOff>
    </xdr:to>
    <xdr:sp macro="" textlink="">
      <xdr:nvSpPr>
        <xdr:cNvPr id="38" name="Rectangle: Rounded Corners 37">
          <a:extLst>
            <a:ext uri="{FF2B5EF4-FFF2-40B4-BE49-F238E27FC236}">
              <a16:creationId xmlns:a16="http://schemas.microsoft.com/office/drawing/2014/main" id="{7EF3036C-FCFA-4B2F-A7F8-0B1E229D1D6D}"/>
            </a:ext>
          </a:extLst>
        </xdr:cNvPr>
        <xdr:cNvSpPr/>
      </xdr:nvSpPr>
      <xdr:spPr>
        <a:xfrm>
          <a:off x="7022935" y="7577137"/>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a:t>
          </a:r>
          <a:r>
            <a:rPr lang="en-US" sz="1100"/>
            <a:t>Revenue by Sales</a:t>
          </a:r>
          <a:r>
            <a:rPr lang="en-US" sz="1100" baseline="0"/>
            <a:t> Person</a:t>
          </a:r>
          <a:endParaRPr lang="en-US" sz="1100"/>
        </a:p>
      </xdr:txBody>
    </xdr:sp>
    <xdr:clientData/>
  </xdr:twoCellAnchor>
  <xdr:twoCellAnchor>
    <xdr:from>
      <xdr:col>11</xdr:col>
      <xdr:colOff>345283</xdr:colOff>
      <xdr:row>39</xdr:row>
      <xdr:rowOff>142874</xdr:rowOff>
    </xdr:from>
    <xdr:to>
      <xdr:col>11</xdr:col>
      <xdr:colOff>583408</xdr:colOff>
      <xdr:row>40</xdr:row>
      <xdr:rowOff>190499</xdr:rowOff>
    </xdr:to>
    <xdr:pic>
      <xdr:nvPicPr>
        <xdr:cNvPr id="39" name="Graphic 38" descr="Call center with solid fill">
          <a:extLst>
            <a:ext uri="{FF2B5EF4-FFF2-40B4-BE49-F238E27FC236}">
              <a16:creationId xmlns:a16="http://schemas.microsoft.com/office/drawing/2014/main" id="{831B11C5-19B7-4C56-9A9D-4F6526797F8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72941" y="7572374"/>
          <a:ext cx="238125" cy="238125"/>
        </a:xfrm>
        <a:prstGeom prst="rect">
          <a:avLst/>
        </a:prstGeom>
      </xdr:spPr>
    </xdr:pic>
    <xdr:clientData/>
  </xdr:twoCellAnchor>
  <xdr:twoCellAnchor>
    <xdr:from>
      <xdr:col>11</xdr:col>
      <xdr:colOff>333375</xdr:colOff>
      <xdr:row>42</xdr:row>
      <xdr:rowOff>14285</xdr:rowOff>
    </xdr:from>
    <xdr:to>
      <xdr:col>19</xdr:col>
      <xdr:colOff>47625</xdr:colOff>
      <xdr:row>56</xdr:row>
      <xdr:rowOff>90485</xdr:rowOff>
    </xdr:to>
    <xdr:graphicFrame macro="">
      <xdr:nvGraphicFramePr>
        <xdr:cNvPr id="40" name="Chart 39">
          <a:extLst>
            <a:ext uri="{FF2B5EF4-FFF2-40B4-BE49-F238E27FC236}">
              <a16:creationId xmlns:a16="http://schemas.microsoft.com/office/drawing/2014/main" id="{AA8FBEF2-CF6C-4AC2-A5C4-1E1C59066A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392906</xdr:colOff>
      <xdr:row>23</xdr:row>
      <xdr:rowOff>154782</xdr:rowOff>
    </xdr:from>
    <xdr:to>
      <xdr:col>7</xdr:col>
      <xdr:colOff>559594</xdr:colOff>
      <xdr:row>38</xdr:row>
      <xdr:rowOff>40482</xdr:rowOff>
    </xdr:to>
    <xdr:graphicFrame macro="">
      <xdr:nvGraphicFramePr>
        <xdr:cNvPr id="41" name="Chart 40">
          <a:extLst>
            <a:ext uri="{FF2B5EF4-FFF2-40B4-BE49-F238E27FC236}">
              <a16:creationId xmlns:a16="http://schemas.microsoft.com/office/drawing/2014/main" id="{5F0353E4-7A80-4A51-929F-B4D1CE2B1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23815</xdr:colOff>
      <xdr:row>14</xdr:row>
      <xdr:rowOff>83341</xdr:rowOff>
    </xdr:from>
    <xdr:to>
      <xdr:col>11</xdr:col>
      <xdr:colOff>154783</xdr:colOff>
      <xdr:row>17</xdr:row>
      <xdr:rowOff>47624</xdr:rowOff>
    </xdr:to>
    <xdr:sp macro="[0]!Profit" textlink="">
      <xdr:nvSpPr>
        <xdr:cNvPr id="42" name="Rectangle: Rounded Corners 41">
          <a:extLst>
            <a:ext uri="{FF2B5EF4-FFF2-40B4-BE49-F238E27FC236}">
              <a16:creationId xmlns:a16="http://schemas.microsoft.com/office/drawing/2014/main" id="{5B2DE017-DA01-4DF0-9E54-EA00ED7A8783}"/>
            </a:ext>
          </a:extLst>
        </xdr:cNvPr>
        <xdr:cNvSpPr/>
      </xdr:nvSpPr>
      <xdr:spPr>
        <a:xfrm>
          <a:off x="5528262" y="2750341"/>
          <a:ext cx="1354179" cy="535783"/>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aseline="0">
              <a:solidFill>
                <a:schemeClr val="lt1"/>
              </a:solidFill>
              <a:latin typeface="+mn-lt"/>
              <a:ea typeface="+mn-ea"/>
              <a:cs typeface="+mn-cs"/>
            </a:rPr>
            <a:t>View Performance by Profit</a:t>
          </a:r>
        </a:p>
      </xdr:txBody>
    </xdr:sp>
    <xdr:clientData/>
  </xdr:twoCellAnchor>
  <xdr:twoCellAnchor>
    <xdr:from>
      <xdr:col>11</xdr:col>
      <xdr:colOff>416719</xdr:colOff>
      <xdr:row>6</xdr:row>
      <xdr:rowOff>11905</xdr:rowOff>
    </xdr:from>
    <xdr:to>
      <xdr:col>20</xdr:col>
      <xdr:colOff>154781</xdr:colOff>
      <xdr:row>20</xdr:row>
      <xdr:rowOff>154780</xdr:rowOff>
    </xdr:to>
    <mc:AlternateContent xmlns:mc="http://schemas.openxmlformats.org/markup-compatibility/2006">
      <mc:Choice xmlns:cx4="http://schemas.microsoft.com/office/drawing/2016/5/10/chartex" Requires="cx4">
        <xdr:graphicFrame macro="">
          <xdr:nvGraphicFramePr>
            <xdr:cNvPr id="43" name="Chart 42">
              <a:extLst>
                <a:ext uri="{FF2B5EF4-FFF2-40B4-BE49-F238E27FC236}">
                  <a16:creationId xmlns:a16="http://schemas.microsoft.com/office/drawing/2014/main" id="{842D0078-6303-47D0-AD9D-E0CA92C38B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2"/>
            </a:graphicData>
          </a:graphic>
        </xdr:graphicFrame>
      </mc:Choice>
      <mc:Fallback>
        <xdr:sp macro="" textlink="">
          <xdr:nvSpPr>
            <xdr:cNvPr id="0" name=""/>
            <xdr:cNvSpPr>
              <a:spLocks noTextEdit="1"/>
            </xdr:cNvSpPr>
          </xdr:nvSpPr>
          <xdr:spPr>
            <a:xfrm>
              <a:off x="7144377" y="1154905"/>
              <a:ext cx="5242509" cy="28098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36635</xdr:colOff>
      <xdr:row>7</xdr:row>
      <xdr:rowOff>51288</xdr:rowOff>
    </xdr:from>
    <xdr:to>
      <xdr:col>11</xdr:col>
      <xdr:colOff>139212</xdr:colOff>
      <xdr:row>8</xdr:row>
      <xdr:rowOff>179570</xdr:rowOff>
    </xdr:to>
    <xdr:sp macro="" textlink="">
      <xdr:nvSpPr>
        <xdr:cNvPr id="44" name="Rectangle: Top Corners Rounded 43">
          <a:extLst>
            <a:ext uri="{FF2B5EF4-FFF2-40B4-BE49-F238E27FC236}">
              <a16:creationId xmlns:a16="http://schemas.microsoft.com/office/drawing/2014/main" id="{174C63DF-DA0E-44B1-904D-71A89BCFEA5B}"/>
            </a:ext>
          </a:extLst>
        </xdr:cNvPr>
        <xdr:cNvSpPr/>
      </xdr:nvSpPr>
      <xdr:spPr>
        <a:xfrm>
          <a:off x="5541082" y="1384788"/>
          <a:ext cx="1325788" cy="318782"/>
        </a:xfrm>
        <a:prstGeom prst="round2Same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aseline="0">
              <a:solidFill>
                <a:schemeClr val="lt1"/>
              </a:solidFill>
              <a:latin typeface="+mn-lt"/>
              <a:ea typeface="+mn-ea"/>
              <a:cs typeface="+mn-cs"/>
            </a:rPr>
            <a:t>Select Year</a:t>
          </a:r>
        </a:p>
      </xdr:txBody>
    </xdr:sp>
    <xdr:clientData/>
  </xdr:twoCellAnchor>
  <xdr:twoCellAnchor>
    <xdr:from>
      <xdr:col>8</xdr:col>
      <xdr:colOff>583407</xdr:colOff>
      <xdr:row>8</xdr:row>
      <xdr:rowOff>142875</xdr:rowOff>
    </xdr:from>
    <xdr:to>
      <xdr:col>11</xdr:col>
      <xdr:colOff>190501</xdr:colOff>
      <xdr:row>12</xdr:row>
      <xdr:rowOff>71438</xdr:rowOff>
    </xdr:to>
    <mc:AlternateContent xmlns:mc="http://schemas.openxmlformats.org/markup-compatibility/2006">
      <mc:Choice xmlns:a14="http://schemas.microsoft.com/office/drawing/2010/main" Requires="a14">
        <xdr:graphicFrame macro="">
          <xdr:nvGraphicFramePr>
            <xdr:cNvPr id="45" name="Year 2">
              <a:extLst>
                <a:ext uri="{FF2B5EF4-FFF2-40B4-BE49-F238E27FC236}">
                  <a16:creationId xmlns:a16="http://schemas.microsoft.com/office/drawing/2014/main" id="{EF4D941B-8FCC-42FF-9046-A3A0CB9C5A25}"/>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5476249" y="1666875"/>
              <a:ext cx="1441910" cy="6905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461211</xdr:colOff>
      <xdr:row>60</xdr:row>
      <xdr:rowOff>20054</xdr:rowOff>
    </xdr:to>
    <xdr:sp macro="" textlink="">
      <xdr:nvSpPr>
        <xdr:cNvPr id="48" name="Rectangle 47">
          <a:extLst>
            <a:ext uri="{FF2B5EF4-FFF2-40B4-BE49-F238E27FC236}">
              <a16:creationId xmlns:a16="http://schemas.microsoft.com/office/drawing/2014/main" id="{93FA0B91-0D8C-45F9-858A-99A71AA6975A}"/>
            </a:ext>
          </a:extLst>
        </xdr:cNvPr>
        <xdr:cNvSpPr/>
      </xdr:nvSpPr>
      <xdr:spPr>
        <a:xfrm>
          <a:off x="0" y="0"/>
          <a:ext cx="12693316" cy="11450054"/>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569118</xdr:colOff>
      <xdr:row>38</xdr:row>
      <xdr:rowOff>178591</xdr:rowOff>
    </xdr:from>
    <xdr:to>
      <xdr:col>20</xdr:col>
      <xdr:colOff>321469</xdr:colOff>
      <xdr:row>59</xdr:row>
      <xdr:rowOff>57148</xdr:rowOff>
    </xdr:to>
    <xdr:sp macro="" textlink="">
      <xdr:nvSpPr>
        <xdr:cNvPr id="54" name="Rectangle: Rounded Corners 53">
          <a:extLst>
            <a:ext uri="{FF2B5EF4-FFF2-40B4-BE49-F238E27FC236}">
              <a16:creationId xmlns:a16="http://schemas.microsoft.com/office/drawing/2014/main" id="{3C397FCD-9524-46EB-83EE-3C6A07A2BDBF}"/>
            </a:ext>
          </a:extLst>
        </xdr:cNvPr>
        <xdr:cNvSpPr/>
      </xdr:nvSpPr>
      <xdr:spPr>
        <a:xfrm>
          <a:off x="6685171" y="7417591"/>
          <a:ext cx="5868403" cy="3879057"/>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11</xdr:col>
      <xdr:colOff>404813</xdr:colOff>
      <xdr:row>4</xdr:row>
      <xdr:rowOff>76199</xdr:rowOff>
    </xdr:from>
    <xdr:to>
      <xdr:col>20</xdr:col>
      <xdr:colOff>321469</xdr:colOff>
      <xdr:row>21</xdr:row>
      <xdr:rowOff>28574</xdr:rowOff>
    </xdr:to>
    <xdr:sp macro="" textlink="">
      <xdr:nvSpPr>
        <xdr:cNvPr id="50" name="Rectangle: Rounded Corners 49">
          <a:extLst>
            <a:ext uri="{FF2B5EF4-FFF2-40B4-BE49-F238E27FC236}">
              <a16:creationId xmlns:a16="http://schemas.microsoft.com/office/drawing/2014/main" id="{768DF048-AAE7-4372-8C07-CA93BF81011D}"/>
            </a:ext>
          </a:extLst>
        </xdr:cNvPr>
        <xdr:cNvSpPr/>
      </xdr:nvSpPr>
      <xdr:spPr>
        <a:xfrm>
          <a:off x="7132471" y="838199"/>
          <a:ext cx="5421103"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8</xdr:col>
      <xdr:colOff>452437</xdr:colOff>
      <xdr:row>4</xdr:row>
      <xdr:rowOff>71437</xdr:rowOff>
    </xdr:from>
    <xdr:to>
      <xdr:col>11</xdr:col>
      <xdr:colOff>333375</xdr:colOff>
      <xdr:row>21</xdr:row>
      <xdr:rowOff>28574</xdr:rowOff>
    </xdr:to>
    <xdr:sp macro="" textlink="">
      <xdr:nvSpPr>
        <xdr:cNvPr id="47" name="Rectangle: Rounded Corners 46">
          <a:extLst>
            <a:ext uri="{FF2B5EF4-FFF2-40B4-BE49-F238E27FC236}">
              <a16:creationId xmlns:a16="http://schemas.microsoft.com/office/drawing/2014/main" id="{60832394-F6C0-48AC-A783-E0E8226D6F45}"/>
            </a:ext>
          </a:extLst>
        </xdr:cNvPr>
        <xdr:cNvSpPr/>
      </xdr:nvSpPr>
      <xdr:spPr>
        <a:xfrm>
          <a:off x="5345279" y="833437"/>
          <a:ext cx="1715754" cy="3195637"/>
        </a:xfrm>
        <a:prstGeom prst="roundRect">
          <a:avLst>
            <a:gd name="adj" fmla="val 7988"/>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0</xdr:col>
      <xdr:colOff>161925</xdr:colOff>
      <xdr:row>0</xdr:row>
      <xdr:rowOff>123825</xdr:rowOff>
    </xdr:from>
    <xdr:to>
      <xdr:col>20</xdr:col>
      <xdr:colOff>314324</xdr:colOff>
      <xdr:row>3</xdr:row>
      <xdr:rowOff>171450</xdr:rowOff>
    </xdr:to>
    <xdr:sp macro="" textlink="">
      <xdr:nvSpPr>
        <xdr:cNvPr id="2" name="Rectangle: Rounded Corners 1">
          <a:extLst>
            <a:ext uri="{FF2B5EF4-FFF2-40B4-BE49-F238E27FC236}">
              <a16:creationId xmlns:a16="http://schemas.microsoft.com/office/drawing/2014/main" id="{4B18C1CD-E2E5-4876-A7F6-3AEFCF3A534B}"/>
            </a:ext>
          </a:extLst>
        </xdr:cNvPr>
        <xdr:cNvSpPr/>
      </xdr:nvSpPr>
      <xdr:spPr>
        <a:xfrm>
          <a:off x="161925" y="123825"/>
          <a:ext cx="12384504" cy="619125"/>
        </a:xfrm>
        <a:prstGeom prst="roundRect">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r>
            <a:rPr lang="en-US" sz="2000">
              <a:solidFill>
                <a:schemeClr val="bg2"/>
              </a:solidFill>
            </a:rPr>
            <a:t> </a:t>
          </a:r>
          <a:r>
            <a:rPr lang="en-US" sz="2000" i="0">
              <a:solidFill>
                <a:schemeClr val="bg1"/>
              </a:solidFill>
            </a:rPr>
            <a:t>2018 - 2021 </a:t>
          </a:r>
          <a:r>
            <a:rPr lang="en-US" sz="2000">
              <a:solidFill>
                <a:schemeClr val="bg1"/>
              </a:solidFill>
            </a:rPr>
            <a:t>Performance Dashboard</a:t>
          </a:r>
          <a:endParaRPr lang="en-US" sz="1800">
            <a:solidFill>
              <a:schemeClr val="bg1"/>
            </a:solidFill>
          </a:endParaRPr>
        </a:p>
      </xdr:txBody>
    </xdr:sp>
    <xdr:clientData/>
  </xdr:twoCellAnchor>
  <xdr:twoCellAnchor>
    <xdr:from>
      <xdr:col>0</xdr:col>
      <xdr:colOff>342900</xdr:colOff>
      <xdr:row>0</xdr:row>
      <xdr:rowOff>85725</xdr:rowOff>
    </xdr:from>
    <xdr:to>
      <xdr:col>3</xdr:col>
      <xdr:colOff>431006</xdr:colOff>
      <xdr:row>3</xdr:row>
      <xdr:rowOff>117094</xdr:rowOff>
    </xdr:to>
    <xdr:pic>
      <xdr:nvPicPr>
        <xdr:cNvPr id="3" name="Picture 2">
          <a:extLst>
            <a:ext uri="{FF2B5EF4-FFF2-40B4-BE49-F238E27FC236}">
              <a16:creationId xmlns:a16="http://schemas.microsoft.com/office/drawing/2014/main" id="{FE0ACE29-DA20-4593-BFD9-9E067ED2CA97}"/>
            </a:ext>
          </a:extLst>
        </xdr:cNvPr>
        <xdr:cNvPicPr>
          <a:picLocks noChangeAspect="1"/>
        </xdr:cNvPicPr>
      </xdr:nvPicPr>
      <xdr:blipFill>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342900" y="85725"/>
          <a:ext cx="1922922" cy="602869"/>
        </a:xfrm>
        <a:prstGeom prst="rect">
          <a:avLst/>
        </a:prstGeom>
      </xdr:spPr>
    </xdr:pic>
    <xdr:clientData/>
  </xdr:twoCellAnchor>
  <xdr:twoCellAnchor>
    <xdr:from>
      <xdr:col>0</xdr:col>
      <xdr:colOff>119062</xdr:colOff>
      <xdr:row>4</xdr:row>
      <xdr:rowOff>76199</xdr:rowOff>
    </xdr:from>
    <xdr:to>
      <xdr:col>8</xdr:col>
      <xdr:colOff>378618</xdr:colOff>
      <xdr:row>21</xdr:row>
      <xdr:rowOff>28574</xdr:rowOff>
    </xdr:to>
    <xdr:sp macro="" textlink="">
      <xdr:nvSpPr>
        <xdr:cNvPr id="4" name="Rectangle: Rounded Corners 3">
          <a:extLst>
            <a:ext uri="{FF2B5EF4-FFF2-40B4-BE49-F238E27FC236}">
              <a16:creationId xmlns:a16="http://schemas.microsoft.com/office/drawing/2014/main" id="{9222A6F1-697A-401B-AE61-46CEA9CD3C95}"/>
            </a:ext>
          </a:extLst>
        </xdr:cNvPr>
        <xdr:cNvSpPr/>
      </xdr:nvSpPr>
      <xdr:spPr>
        <a:xfrm>
          <a:off x="119062" y="838199"/>
          <a:ext cx="5152398"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11</xdr:col>
      <xdr:colOff>114300</xdr:colOff>
      <xdr:row>0</xdr:row>
      <xdr:rowOff>161925</xdr:rowOff>
    </xdr:from>
    <xdr:to>
      <xdr:col>12</xdr:col>
      <xdr:colOff>454820</xdr:colOff>
      <xdr:row>4</xdr:row>
      <xdr:rowOff>9524</xdr:rowOff>
    </xdr:to>
    <xdr:sp macro="" textlink="KPI!B2">
      <xdr:nvSpPr>
        <xdr:cNvPr id="5" name="Rectangle 4">
          <a:extLst>
            <a:ext uri="{FF2B5EF4-FFF2-40B4-BE49-F238E27FC236}">
              <a16:creationId xmlns:a16="http://schemas.microsoft.com/office/drawing/2014/main" id="{1692774D-B2A4-4254-B5FC-49BDC50B26B0}"/>
            </a:ext>
          </a:extLst>
        </xdr:cNvPr>
        <xdr:cNvSpPr/>
      </xdr:nvSpPr>
      <xdr:spPr>
        <a:xfrm>
          <a:off x="6841958" y="161925"/>
          <a:ext cx="952125"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AE7AC1-0F27-4653-9DA9-0ED833F46D94}" type="TxLink">
            <a:rPr lang="en-US" sz="2000" b="1" i="0" u="none" strike="noStrike">
              <a:solidFill>
                <a:schemeClr val="accent6"/>
              </a:solidFill>
              <a:latin typeface="Calibri"/>
              <a:cs typeface="Calibri"/>
            </a:rPr>
            <a:pPr algn="ctr"/>
            <a:t> 5,009 </a:t>
          </a:fld>
          <a:endParaRPr lang="en-US" sz="4000" b="1" i="0" u="none" strike="noStrike">
            <a:solidFill>
              <a:schemeClr val="accent6"/>
            </a:solidFill>
            <a:latin typeface="Calibri"/>
            <a:cs typeface="Calibri"/>
          </a:endParaRPr>
        </a:p>
      </xdr:txBody>
    </xdr:sp>
    <xdr:clientData/>
  </xdr:twoCellAnchor>
  <xdr:twoCellAnchor>
    <xdr:from>
      <xdr:col>12</xdr:col>
      <xdr:colOff>545902</xdr:colOff>
      <xdr:row>0</xdr:row>
      <xdr:rowOff>161925</xdr:rowOff>
    </xdr:from>
    <xdr:to>
      <xdr:col>14</xdr:col>
      <xdr:colOff>488752</xdr:colOff>
      <xdr:row>4</xdr:row>
      <xdr:rowOff>9524</xdr:rowOff>
    </xdr:to>
    <xdr:sp macro="" textlink="KPI!B5">
      <xdr:nvSpPr>
        <xdr:cNvPr id="6" name="Rectangle 5">
          <a:extLst>
            <a:ext uri="{FF2B5EF4-FFF2-40B4-BE49-F238E27FC236}">
              <a16:creationId xmlns:a16="http://schemas.microsoft.com/office/drawing/2014/main" id="{1788B671-C8FD-47CC-A752-760C696F0883}"/>
            </a:ext>
          </a:extLst>
        </xdr:cNvPr>
        <xdr:cNvSpPr/>
      </xdr:nvSpPr>
      <xdr:spPr>
        <a:xfrm>
          <a:off x="7885165" y="161925"/>
          <a:ext cx="1166061"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30FAFF-24E2-42DE-BBF0-33AA57DB95CE}" type="TxLink">
            <a:rPr lang="en-US" sz="2000" b="1" i="0" u="none" strike="noStrike">
              <a:solidFill>
                <a:schemeClr val="accent6"/>
              </a:solidFill>
              <a:latin typeface="Calibri"/>
              <a:ea typeface="+mn-ea"/>
              <a:cs typeface="Calibri"/>
            </a:rPr>
            <a:pPr marL="0" indent="0" algn="ctr"/>
            <a:t>94.1%</a:t>
          </a:fld>
          <a:endParaRPr lang="en-US" sz="2000" b="1" i="0" u="none" strike="noStrike">
            <a:solidFill>
              <a:schemeClr val="accent6"/>
            </a:solidFill>
            <a:latin typeface="Calibri"/>
            <a:ea typeface="+mn-ea"/>
            <a:cs typeface="Calibri"/>
          </a:endParaRPr>
        </a:p>
      </xdr:txBody>
    </xdr:sp>
    <xdr:clientData/>
  </xdr:twoCellAnchor>
  <xdr:twoCellAnchor>
    <xdr:from>
      <xdr:col>14</xdr:col>
      <xdr:colOff>579835</xdr:colOff>
      <xdr:row>0</xdr:row>
      <xdr:rowOff>161925</xdr:rowOff>
    </xdr:from>
    <xdr:to>
      <xdr:col>16</xdr:col>
      <xdr:colOff>360760</xdr:colOff>
      <xdr:row>4</xdr:row>
      <xdr:rowOff>9524</xdr:rowOff>
    </xdr:to>
    <xdr:sp macro="" textlink="KPI!B8">
      <xdr:nvSpPr>
        <xdr:cNvPr id="7" name="Rectangle 6">
          <a:extLst>
            <a:ext uri="{FF2B5EF4-FFF2-40B4-BE49-F238E27FC236}">
              <a16:creationId xmlns:a16="http://schemas.microsoft.com/office/drawing/2014/main" id="{E7E655AC-4D8A-43C6-B416-4C3C51C8E943}"/>
            </a:ext>
          </a:extLst>
        </xdr:cNvPr>
        <xdr:cNvSpPr/>
      </xdr:nvSpPr>
      <xdr:spPr>
        <a:xfrm>
          <a:off x="9142309" y="161925"/>
          <a:ext cx="1004135"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B4A851-51CE-42F4-A272-DB4D993663B4}" type="TxLink">
            <a:rPr lang="en-US" sz="2000" b="1" i="0" u="none" strike="noStrike">
              <a:solidFill>
                <a:schemeClr val="accent6"/>
              </a:solidFill>
              <a:latin typeface="Calibri"/>
              <a:ea typeface="+mn-ea"/>
              <a:cs typeface="Calibri"/>
            </a:rPr>
            <a:pPr marL="0" indent="0" algn="ctr"/>
            <a:t>$2.12M</a:t>
          </a:fld>
          <a:endParaRPr lang="en-US" sz="2000" b="1" i="0" u="none" strike="noStrike">
            <a:solidFill>
              <a:schemeClr val="accent6"/>
            </a:solidFill>
            <a:latin typeface="Calibri"/>
            <a:ea typeface="+mn-ea"/>
            <a:cs typeface="Calibri"/>
          </a:endParaRPr>
        </a:p>
      </xdr:txBody>
    </xdr:sp>
    <xdr:clientData/>
  </xdr:twoCellAnchor>
  <xdr:twoCellAnchor>
    <xdr:from>
      <xdr:col>16</xdr:col>
      <xdr:colOff>451842</xdr:colOff>
      <xdr:row>0</xdr:row>
      <xdr:rowOff>161925</xdr:rowOff>
    </xdr:from>
    <xdr:to>
      <xdr:col>18</xdr:col>
      <xdr:colOff>242292</xdr:colOff>
      <xdr:row>4</xdr:row>
      <xdr:rowOff>9524</xdr:rowOff>
    </xdr:to>
    <xdr:sp macro="" textlink="KPI!B11">
      <xdr:nvSpPr>
        <xdr:cNvPr id="8" name="Rectangle 7">
          <a:extLst>
            <a:ext uri="{FF2B5EF4-FFF2-40B4-BE49-F238E27FC236}">
              <a16:creationId xmlns:a16="http://schemas.microsoft.com/office/drawing/2014/main" id="{72C3A0CB-314B-49C3-A203-CEEA9F1B9F21}"/>
            </a:ext>
          </a:extLst>
        </xdr:cNvPr>
        <xdr:cNvSpPr/>
      </xdr:nvSpPr>
      <xdr:spPr>
        <a:xfrm>
          <a:off x="10237526" y="161925"/>
          <a:ext cx="1013661"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4CE8837-5174-4E25-ADF0-FD95B43CC433}" type="TxLink">
            <a:rPr lang="en-US" sz="2000" b="1" i="0" u="none" strike="noStrike">
              <a:solidFill>
                <a:schemeClr val="accent6"/>
              </a:solidFill>
              <a:latin typeface="Calibri"/>
              <a:ea typeface="+mn-ea"/>
              <a:cs typeface="Calibri"/>
            </a:rPr>
            <a:pPr marL="0" indent="0" algn="ctr"/>
            <a:t>$0.26M</a:t>
          </a:fld>
          <a:endParaRPr lang="en-US" sz="2000" b="1" i="0" u="none" strike="noStrike">
            <a:solidFill>
              <a:schemeClr val="accent6"/>
            </a:solidFill>
            <a:latin typeface="Calibri"/>
            <a:ea typeface="+mn-ea"/>
            <a:cs typeface="Calibri"/>
          </a:endParaRPr>
        </a:p>
      </xdr:txBody>
    </xdr:sp>
    <xdr:clientData/>
  </xdr:twoCellAnchor>
  <xdr:twoCellAnchor>
    <xdr:from>
      <xdr:col>18</xdr:col>
      <xdr:colOff>333375</xdr:colOff>
      <xdr:row>0</xdr:row>
      <xdr:rowOff>161925</xdr:rowOff>
    </xdr:from>
    <xdr:to>
      <xdr:col>20</xdr:col>
      <xdr:colOff>64295</xdr:colOff>
      <xdr:row>4</xdr:row>
      <xdr:rowOff>9524</xdr:rowOff>
    </xdr:to>
    <xdr:sp macro="" textlink="KPI!B14">
      <xdr:nvSpPr>
        <xdr:cNvPr id="9" name="Rectangle 8">
          <a:extLst>
            <a:ext uri="{FF2B5EF4-FFF2-40B4-BE49-F238E27FC236}">
              <a16:creationId xmlns:a16="http://schemas.microsoft.com/office/drawing/2014/main" id="{8C1A9FCC-13B9-49C5-8E52-52065915F16F}"/>
            </a:ext>
          </a:extLst>
        </xdr:cNvPr>
        <xdr:cNvSpPr/>
      </xdr:nvSpPr>
      <xdr:spPr>
        <a:xfrm>
          <a:off x="11342270" y="161925"/>
          <a:ext cx="954130" cy="609599"/>
        </a:xfrm>
        <a:prstGeom prst="rect">
          <a:avLst/>
        </a:prstGeom>
        <a:solidFill>
          <a:schemeClr val="tx1">
            <a:lumMod val="75000"/>
            <a:lumOff val="25000"/>
          </a:schemeClr>
        </a:solidFill>
        <a:ln w="317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FFF3723-8981-4127-A9E8-E2FAAF4F45C8}" type="TxLink">
            <a:rPr lang="en-US" sz="2000" b="1" i="0" u="none" strike="noStrike">
              <a:solidFill>
                <a:schemeClr val="accent6"/>
              </a:solidFill>
              <a:latin typeface="Calibri"/>
              <a:ea typeface="+mn-ea"/>
              <a:cs typeface="Calibri"/>
            </a:rPr>
            <a:pPr marL="0" indent="0" algn="ctr"/>
            <a:t>12.4%</a:t>
          </a:fld>
          <a:endParaRPr lang="en-US" sz="2000" b="1" i="0" u="none" strike="noStrike">
            <a:solidFill>
              <a:schemeClr val="accent6"/>
            </a:solidFill>
            <a:latin typeface="Calibri"/>
            <a:ea typeface="+mn-ea"/>
            <a:cs typeface="Calibri"/>
          </a:endParaRPr>
        </a:p>
      </xdr:txBody>
    </xdr:sp>
    <xdr:clientData/>
  </xdr:twoCellAnchor>
  <xdr:twoCellAnchor>
    <xdr:from>
      <xdr:col>11</xdr:col>
      <xdr:colOff>133350</xdr:colOff>
      <xdr:row>3</xdr:row>
      <xdr:rowOff>19049</xdr:rowOff>
    </xdr:from>
    <xdr:to>
      <xdr:col>12</xdr:col>
      <xdr:colOff>454820</xdr:colOff>
      <xdr:row>4</xdr:row>
      <xdr:rowOff>57149</xdr:rowOff>
    </xdr:to>
    <xdr:sp macro="" textlink="">
      <xdr:nvSpPr>
        <xdr:cNvPr id="10" name="TextBox 9">
          <a:extLst>
            <a:ext uri="{FF2B5EF4-FFF2-40B4-BE49-F238E27FC236}">
              <a16:creationId xmlns:a16="http://schemas.microsoft.com/office/drawing/2014/main" id="{F98F5DCD-0376-4F31-B548-4147AA1B603C}"/>
            </a:ext>
          </a:extLst>
        </xdr:cNvPr>
        <xdr:cNvSpPr txBox="1"/>
      </xdr:nvSpPr>
      <xdr:spPr>
        <a:xfrm>
          <a:off x="6861008" y="590549"/>
          <a:ext cx="933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Orders</a:t>
          </a:r>
          <a:endParaRPr lang="en-US" sz="800">
            <a:solidFill>
              <a:schemeClr val="bg1"/>
            </a:solidFill>
          </a:endParaRPr>
        </a:p>
      </xdr:txBody>
    </xdr:sp>
    <xdr:clientData/>
  </xdr:twoCellAnchor>
  <xdr:twoCellAnchor>
    <xdr:from>
      <xdr:col>12</xdr:col>
      <xdr:colOff>489943</xdr:colOff>
      <xdr:row>3</xdr:row>
      <xdr:rowOff>19049</xdr:rowOff>
    </xdr:from>
    <xdr:to>
      <xdr:col>14</xdr:col>
      <xdr:colOff>556618</xdr:colOff>
      <xdr:row>4</xdr:row>
      <xdr:rowOff>85724</xdr:rowOff>
    </xdr:to>
    <xdr:sp macro="" textlink="">
      <xdr:nvSpPr>
        <xdr:cNvPr id="11" name="TextBox 10">
          <a:extLst>
            <a:ext uri="{FF2B5EF4-FFF2-40B4-BE49-F238E27FC236}">
              <a16:creationId xmlns:a16="http://schemas.microsoft.com/office/drawing/2014/main" id="{0A8E8AE7-1CC1-4D98-B75C-FB06F3C0B8FF}"/>
            </a:ext>
          </a:extLst>
        </xdr:cNvPr>
        <xdr:cNvSpPr txBox="1"/>
      </xdr:nvSpPr>
      <xdr:spPr>
        <a:xfrm>
          <a:off x="7829206" y="590549"/>
          <a:ext cx="128988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Order</a:t>
          </a:r>
          <a:r>
            <a:rPr lang="en-US" sz="900" baseline="0">
              <a:solidFill>
                <a:schemeClr val="bg1"/>
              </a:solidFill>
            </a:rPr>
            <a:t> Completion Rate</a:t>
          </a:r>
          <a:endParaRPr lang="en-US" sz="800">
            <a:solidFill>
              <a:schemeClr val="bg1"/>
            </a:solidFill>
          </a:endParaRPr>
        </a:p>
      </xdr:txBody>
    </xdr:sp>
    <xdr:clientData/>
  </xdr:twoCellAnchor>
  <xdr:twoCellAnchor>
    <xdr:from>
      <xdr:col>15</xdr:col>
      <xdr:colOff>10716</xdr:colOff>
      <xdr:row>3</xdr:row>
      <xdr:rowOff>19049</xdr:rowOff>
    </xdr:from>
    <xdr:to>
      <xdr:col>16</xdr:col>
      <xdr:colOff>332186</xdr:colOff>
      <xdr:row>4</xdr:row>
      <xdr:rowOff>57149</xdr:rowOff>
    </xdr:to>
    <xdr:sp macro="" textlink="">
      <xdr:nvSpPr>
        <xdr:cNvPr id="13" name="TextBox 12">
          <a:extLst>
            <a:ext uri="{FF2B5EF4-FFF2-40B4-BE49-F238E27FC236}">
              <a16:creationId xmlns:a16="http://schemas.microsoft.com/office/drawing/2014/main" id="{A51D12EC-2DD4-4A29-A607-F7D1CBBB35AD}"/>
            </a:ext>
          </a:extLst>
        </xdr:cNvPr>
        <xdr:cNvSpPr txBox="1"/>
      </xdr:nvSpPr>
      <xdr:spPr>
        <a:xfrm>
          <a:off x="9184795" y="590549"/>
          <a:ext cx="933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Revenue</a:t>
          </a:r>
          <a:endParaRPr lang="en-US" sz="800">
            <a:solidFill>
              <a:schemeClr val="bg1"/>
            </a:solidFill>
          </a:endParaRPr>
        </a:p>
      </xdr:txBody>
    </xdr:sp>
    <xdr:clientData/>
  </xdr:twoCellAnchor>
  <xdr:twoCellAnchor>
    <xdr:from>
      <xdr:col>16</xdr:col>
      <xdr:colOff>491134</xdr:colOff>
      <xdr:row>3</xdr:row>
      <xdr:rowOff>19049</xdr:rowOff>
    </xdr:from>
    <xdr:to>
      <xdr:col>18</xdr:col>
      <xdr:colOff>203004</xdr:colOff>
      <xdr:row>4</xdr:row>
      <xdr:rowOff>57149</xdr:rowOff>
    </xdr:to>
    <xdr:sp macro="" textlink="">
      <xdr:nvSpPr>
        <xdr:cNvPr id="14" name="TextBox 13">
          <a:extLst>
            <a:ext uri="{FF2B5EF4-FFF2-40B4-BE49-F238E27FC236}">
              <a16:creationId xmlns:a16="http://schemas.microsoft.com/office/drawing/2014/main" id="{0A5159FC-27B7-4DD2-91AC-972341ED049F}"/>
            </a:ext>
          </a:extLst>
        </xdr:cNvPr>
        <xdr:cNvSpPr txBox="1"/>
      </xdr:nvSpPr>
      <xdr:spPr>
        <a:xfrm>
          <a:off x="10276818" y="590549"/>
          <a:ext cx="93508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Profit</a:t>
          </a:r>
          <a:endParaRPr lang="en-US" sz="800">
            <a:solidFill>
              <a:schemeClr val="bg1"/>
            </a:solidFill>
          </a:endParaRPr>
        </a:p>
      </xdr:txBody>
    </xdr:sp>
    <xdr:clientData/>
  </xdr:twoCellAnchor>
  <xdr:twoCellAnchor>
    <xdr:from>
      <xdr:col>18</xdr:col>
      <xdr:colOff>361950</xdr:colOff>
      <xdr:row>3</xdr:row>
      <xdr:rowOff>19049</xdr:rowOff>
    </xdr:from>
    <xdr:to>
      <xdr:col>20</xdr:col>
      <xdr:colOff>73820</xdr:colOff>
      <xdr:row>4</xdr:row>
      <xdr:rowOff>57149</xdr:rowOff>
    </xdr:to>
    <xdr:sp macro="" textlink="">
      <xdr:nvSpPr>
        <xdr:cNvPr id="15" name="TextBox 14">
          <a:extLst>
            <a:ext uri="{FF2B5EF4-FFF2-40B4-BE49-F238E27FC236}">
              <a16:creationId xmlns:a16="http://schemas.microsoft.com/office/drawing/2014/main" id="{CB47A2C1-CF6D-4BA4-989A-3EAB8855A55A}"/>
            </a:ext>
          </a:extLst>
        </xdr:cNvPr>
        <xdr:cNvSpPr txBox="1"/>
      </xdr:nvSpPr>
      <xdr:spPr>
        <a:xfrm>
          <a:off x="11370845" y="590549"/>
          <a:ext cx="9350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a:solidFill>
                <a:schemeClr val="bg1"/>
              </a:solidFill>
            </a:rPr>
            <a:t>Profit Margin</a:t>
          </a:r>
          <a:endParaRPr lang="en-US" sz="800">
            <a:solidFill>
              <a:schemeClr val="bg1"/>
            </a:solidFill>
          </a:endParaRPr>
        </a:p>
      </xdr:txBody>
    </xdr:sp>
    <xdr:clientData/>
  </xdr:twoCellAnchor>
  <xdr:twoCellAnchor>
    <xdr:from>
      <xdr:col>0</xdr:col>
      <xdr:colOff>438150</xdr:colOff>
      <xdr:row>5</xdr:row>
      <xdr:rowOff>38100</xdr:rowOff>
    </xdr:from>
    <xdr:to>
      <xdr:col>5</xdr:col>
      <xdr:colOff>333375</xdr:colOff>
      <xdr:row>6</xdr:row>
      <xdr:rowOff>85725</xdr:rowOff>
    </xdr:to>
    <xdr:sp macro="" textlink="">
      <xdr:nvSpPr>
        <xdr:cNvPr id="20" name="Rectangle: Rounded Corners 19">
          <a:extLst>
            <a:ext uri="{FF2B5EF4-FFF2-40B4-BE49-F238E27FC236}">
              <a16:creationId xmlns:a16="http://schemas.microsoft.com/office/drawing/2014/main" id="{4F723135-0A06-4768-B83B-F6489C968C44}"/>
            </a:ext>
          </a:extLst>
        </xdr:cNvPr>
        <xdr:cNvSpPr/>
      </xdr:nvSpPr>
      <xdr:spPr>
        <a:xfrm>
          <a:off x="438150" y="990600"/>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Profit</a:t>
          </a:r>
          <a:r>
            <a:rPr lang="en-US" sz="1100"/>
            <a:t> by Quarter and Year</a:t>
          </a:r>
        </a:p>
      </xdr:txBody>
    </xdr:sp>
    <xdr:clientData/>
  </xdr:twoCellAnchor>
  <xdr:twoCellAnchor>
    <xdr:from>
      <xdr:col>0</xdr:col>
      <xdr:colOff>466725</xdr:colOff>
      <xdr:row>5</xdr:row>
      <xdr:rowOff>47625</xdr:rowOff>
    </xdr:from>
    <xdr:to>
      <xdr:col>1</xdr:col>
      <xdr:colOff>95250</xdr:colOff>
      <xdr:row>6</xdr:row>
      <xdr:rowOff>95250</xdr:rowOff>
    </xdr:to>
    <xdr:pic>
      <xdr:nvPicPr>
        <xdr:cNvPr id="22" name="Graphic 21" descr="Coins with solid fill">
          <a:extLst>
            <a:ext uri="{FF2B5EF4-FFF2-40B4-BE49-F238E27FC236}">
              <a16:creationId xmlns:a16="http://schemas.microsoft.com/office/drawing/2014/main" id="{1F5FCAF0-E0D1-477E-BAEE-D42B076AB1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66725" y="1000125"/>
          <a:ext cx="240130" cy="238125"/>
        </a:xfrm>
        <a:prstGeom prst="rect">
          <a:avLst/>
        </a:prstGeom>
      </xdr:spPr>
    </xdr:pic>
    <xdr:clientData/>
  </xdr:twoCellAnchor>
  <xdr:twoCellAnchor>
    <xdr:from>
      <xdr:col>0</xdr:col>
      <xdr:colOff>119062</xdr:colOff>
      <xdr:row>21</xdr:row>
      <xdr:rowOff>123825</xdr:rowOff>
    </xdr:from>
    <xdr:to>
      <xdr:col>8</xdr:col>
      <xdr:colOff>23811</xdr:colOff>
      <xdr:row>38</xdr:row>
      <xdr:rowOff>76200</xdr:rowOff>
    </xdr:to>
    <xdr:sp macro="" textlink="">
      <xdr:nvSpPr>
        <xdr:cNvPr id="23" name="Rectangle: Rounded Corners 22">
          <a:extLst>
            <a:ext uri="{FF2B5EF4-FFF2-40B4-BE49-F238E27FC236}">
              <a16:creationId xmlns:a16="http://schemas.microsoft.com/office/drawing/2014/main" id="{35C7DB3F-53C2-4871-92B5-FDEF35237825}"/>
            </a:ext>
          </a:extLst>
        </xdr:cNvPr>
        <xdr:cNvSpPr/>
      </xdr:nvSpPr>
      <xdr:spPr>
        <a:xfrm>
          <a:off x="119062" y="4124325"/>
          <a:ext cx="4797591"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0</xdr:col>
      <xdr:colOff>419100</xdr:colOff>
      <xdr:row>22</xdr:row>
      <xdr:rowOff>57150</xdr:rowOff>
    </xdr:from>
    <xdr:to>
      <xdr:col>5</xdr:col>
      <xdr:colOff>314325</xdr:colOff>
      <xdr:row>23</xdr:row>
      <xdr:rowOff>104775</xdr:rowOff>
    </xdr:to>
    <xdr:sp macro="" textlink="">
      <xdr:nvSpPr>
        <xdr:cNvPr id="24" name="Rectangle: Rounded Corners 23">
          <a:extLst>
            <a:ext uri="{FF2B5EF4-FFF2-40B4-BE49-F238E27FC236}">
              <a16:creationId xmlns:a16="http://schemas.microsoft.com/office/drawing/2014/main" id="{4FE18866-1BC8-4E28-95E6-68EC669E8D25}"/>
            </a:ext>
          </a:extLst>
        </xdr:cNvPr>
        <xdr:cNvSpPr/>
      </xdr:nvSpPr>
      <xdr:spPr>
        <a:xfrm>
          <a:off x="419100" y="4248150"/>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Profit</a:t>
          </a:r>
          <a:r>
            <a:rPr lang="en-US" sz="1100"/>
            <a:t> by Region</a:t>
          </a:r>
        </a:p>
      </xdr:txBody>
    </xdr:sp>
    <xdr:clientData/>
  </xdr:twoCellAnchor>
  <xdr:twoCellAnchor>
    <xdr:from>
      <xdr:col>0</xdr:col>
      <xdr:colOff>447674</xdr:colOff>
      <xdr:row>22</xdr:row>
      <xdr:rowOff>53975</xdr:rowOff>
    </xdr:from>
    <xdr:to>
      <xdr:col>1</xdr:col>
      <xdr:colOff>104773</xdr:colOff>
      <xdr:row>23</xdr:row>
      <xdr:rowOff>130174</xdr:rowOff>
    </xdr:to>
    <xdr:pic>
      <xdr:nvPicPr>
        <xdr:cNvPr id="26" name="Graphic 25" descr="Map with pin with solid fill">
          <a:extLst>
            <a:ext uri="{FF2B5EF4-FFF2-40B4-BE49-F238E27FC236}">
              <a16:creationId xmlns:a16="http://schemas.microsoft.com/office/drawing/2014/main" id="{CC9D61F8-982F-420E-894D-E957B1F087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47674" y="4244975"/>
          <a:ext cx="268704" cy="266699"/>
        </a:xfrm>
        <a:prstGeom prst="rect">
          <a:avLst/>
        </a:prstGeom>
      </xdr:spPr>
    </xdr:pic>
    <xdr:clientData/>
  </xdr:twoCellAnchor>
  <xdr:twoCellAnchor>
    <xdr:from>
      <xdr:col>11</xdr:col>
      <xdr:colOff>466725</xdr:colOff>
      <xdr:row>4</xdr:row>
      <xdr:rowOff>171450</xdr:rowOff>
    </xdr:from>
    <xdr:to>
      <xdr:col>16</xdr:col>
      <xdr:colOff>361950</xdr:colOff>
      <xdr:row>6</xdr:row>
      <xdr:rowOff>28575</xdr:rowOff>
    </xdr:to>
    <xdr:sp macro="" textlink="">
      <xdr:nvSpPr>
        <xdr:cNvPr id="27" name="Rectangle: Rounded Corners 26">
          <a:extLst>
            <a:ext uri="{FF2B5EF4-FFF2-40B4-BE49-F238E27FC236}">
              <a16:creationId xmlns:a16="http://schemas.microsoft.com/office/drawing/2014/main" id="{5D98B968-F6A0-43C3-9127-0EBC52393DE8}"/>
            </a:ext>
          </a:extLst>
        </xdr:cNvPr>
        <xdr:cNvSpPr/>
      </xdr:nvSpPr>
      <xdr:spPr>
        <a:xfrm>
          <a:off x="7194383" y="933450"/>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Profit</a:t>
          </a:r>
          <a:r>
            <a:rPr lang="en-US" sz="1100"/>
            <a:t> by</a:t>
          </a:r>
          <a:r>
            <a:rPr lang="en-US" sz="1100" baseline="0"/>
            <a:t> State</a:t>
          </a:r>
          <a:endParaRPr lang="en-US" sz="1100"/>
        </a:p>
      </xdr:txBody>
    </xdr:sp>
    <xdr:clientData/>
  </xdr:twoCellAnchor>
  <xdr:twoCellAnchor>
    <xdr:from>
      <xdr:col>11</xdr:col>
      <xdr:colOff>542925</xdr:colOff>
      <xdr:row>4</xdr:row>
      <xdr:rowOff>180975</xdr:rowOff>
    </xdr:from>
    <xdr:to>
      <xdr:col>12</xdr:col>
      <xdr:colOff>161925</xdr:colOff>
      <xdr:row>6</xdr:row>
      <xdr:rowOff>28575</xdr:rowOff>
    </xdr:to>
    <xdr:pic>
      <xdr:nvPicPr>
        <xdr:cNvPr id="29" name="Graphic 28" descr="Earth globe: Americas with solid fill">
          <a:extLst>
            <a:ext uri="{FF2B5EF4-FFF2-40B4-BE49-F238E27FC236}">
              <a16:creationId xmlns:a16="http://schemas.microsoft.com/office/drawing/2014/main" id="{DF71CC4C-DB2E-466A-8A4D-FC5B9318DBB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70583" y="942975"/>
          <a:ext cx="230605" cy="228600"/>
        </a:xfrm>
        <a:prstGeom prst="rect">
          <a:avLst/>
        </a:prstGeom>
      </xdr:spPr>
    </xdr:pic>
    <xdr:clientData/>
  </xdr:twoCellAnchor>
  <xdr:twoCellAnchor>
    <xdr:from>
      <xdr:col>8</xdr:col>
      <xdr:colOff>167879</xdr:colOff>
      <xdr:row>21</xdr:row>
      <xdr:rowOff>123825</xdr:rowOff>
    </xdr:from>
    <xdr:to>
      <xdr:col>14</xdr:col>
      <xdr:colOff>148828</xdr:colOff>
      <xdr:row>38</xdr:row>
      <xdr:rowOff>76200</xdr:rowOff>
    </xdr:to>
    <xdr:sp macro="" textlink="">
      <xdr:nvSpPr>
        <xdr:cNvPr id="30" name="Rectangle: Rounded Corners 29">
          <a:extLst>
            <a:ext uri="{FF2B5EF4-FFF2-40B4-BE49-F238E27FC236}">
              <a16:creationId xmlns:a16="http://schemas.microsoft.com/office/drawing/2014/main" id="{DFF5D3A8-5CBD-4A2E-AC3E-0E5CB0ADFDAA}"/>
            </a:ext>
          </a:extLst>
        </xdr:cNvPr>
        <xdr:cNvSpPr/>
      </xdr:nvSpPr>
      <xdr:spPr>
        <a:xfrm>
          <a:off x="5060721" y="4124325"/>
          <a:ext cx="3650581"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8</xdr:col>
      <xdr:colOff>457200</xdr:colOff>
      <xdr:row>22</xdr:row>
      <xdr:rowOff>57150</xdr:rowOff>
    </xdr:from>
    <xdr:to>
      <xdr:col>13</xdr:col>
      <xdr:colOff>352425</xdr:colOff>
      <xdr:row>23</xdr:row>
      <xdr:rowOff>104775</xdr:rowOff>
    </xdr:to>
    <xdr:sp macro="" textlink="">
      <xdr:nvSpPr>
        <xdr:cNvPr id="31" name="Rectangle: Rounded Corners 30">
          <a:extLst>
            <a:ext uri="{FF2B5EF4-FFF2-40B4-BE49-F238E27FC236}">
              <a16:creationId xmlns:a16="http://schemas.microsoft.com/office/drawing/2014/main" id="{BFB1DE39-D2EB-4FAB-8189-B2B0060807F6}"/>
            </a:ext>
          </a:extLst>
        </xdr:cNvPr>
        <xdr:cNvSpPr/>
      </xdr:nvSpPr>
      <xdr:spPr>
        <a:xfrm>
          <a:off x="5350042" y="4248150"/>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Profit </a:t>
          </a:r>
          <a:r>
            <a:rPr lang="en-US" sz="1100"/>
            <a:t>by Ship</a:t>
          </a:r>
          <a:r>
            <a:rPr lang="en-US" sz="1100" baseline="0"/>
            <a:t> Mode</a:t>
          </a:r>
          <a:endParaRPr lang="en-US" sz="1100"/>
        </a:p>
      </xdr:txBody>
    </xdr:sp>
    <xdr:clientData/>
  </xdr:twoCellAnchor>
  <xdr:twoCellAnchor>
    <xdr:from>
      <xdr:col>8</xdr:col>
      <xdr:colOff>511175</xdr:colOff>
      <xdr:row>22</xdr:row>
      <xdr:rowOff>60325</xdr:rowOff>
    </xdr:from>
    <xdr:to>
      <xdr:col>9</xdr:col>
      <xdr:colOff>158750</xdr:colOff>
      <xdr:row>23</xdr:row>
      <xdr:rowOff>127000</xdr:rowOff>
    </xdr:to>
    <xdr:pic>
      <xdr:nvPicPr>
        <xdr:cNvPr id="35" name="Graphic 34" descr="Truck with solid fill">
          <a:extLst>
            <a:ext uri="{FF2B5EF4-FFF2-40B4-BE49-F238E27FC236}">
              <a16:creationId xmlns:a16="http://schemas.microsoft.com/office/drawing/2014/main" id="{0865F89B-3C2C-4F31-8423-7DC70FEA72D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404017" y="4251325"/>
          <a:ext cx="259180" cy="257175"/>
        </a:xfrm>
        <a:prstGeom prst="rect">
          <a:avLst/>
        </a:prstGeom>
      </xdr:spPr>
    </xdr:pic>
    <xdr:clientData/>
  </xdr:twoCellAnchor>
  <xdr:twoCellAnchor>
    <xdr:from>
      <xdr:col>14</xdr:col>
      <xdr:colOff>288132</xdr:colOff>
      <xdr:row>21</xdr:row>
      <xdr:rowOff>127395</xdr:rowOff>
    </xdr:from>
    <xdr:to>
      <xdr:col>20</xdr:col>
      <xdr:colOff>321469</xdr:colOff>
      <xdr:row>38</xdr:row>
      <xdr:rowOff>79770</xdr:rowOff>
    </xdr:to>
    <xdr:sp macro="" textlink="">
      <xdr:nvSpPr>
        <xdr:cNvPr id="38" name="Rectangle: Rounded Corners 37">
          <a:extLst>
            <a:ext uri="{FF2B5EF4-FFF2-40B4-BE49-F238E27FC236}">
              <a16:creationId xmlns:a16="http://schemas.microsoft.com/office/drawing/2014/main" id="{E9BB83D1-C3CA-4C61-8171-4D9BF4F48834}"/>
            </a:ext>
          </a:extLst>
        </xdr:cNvPr>
        <xdr:cNvSpPr/>
      </xdr:nvSpPr>
      <xdr:spPr>
        <a:xfrm>
          <a:off x="8850606" y="4127895"/>
          <a:ext cx="3702968" cy="3190875"/>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15</xdr:col>
      <xdr:colOff>0</xdr:colOff>
      <xdr:row>22</xdr:row>
      <xdr:rowOff>57150</xdr:rowOff>
    </xdr:from>
    <xdr:to>
      <xdr:col>19</xdr:col>
      <xdr:colOff>504825</xdr:colOff>
      <xdr:row>23</xdr:row>
      <xdr:rowOff>104775</xdr:rowOff>
    </xdr:to>
    <xdr:sp macro="" textlink="">
      <xdr:nvSpPr>
        <xdr:cNvPr id="39" name="Rectangle: Rounded Corners 38">
          <a:extLst>
            <a:ext uri="{FF2B5EF4-FFF2-40B4-BE49-F238E27FC236}">
              <a16:creationId xmlns:a16="http://schemas.microsoft.com/office/drawing/2014/main" id="{6FC86817-E182-4E5D-A054-4B6C9F4C70A4}"/>
            </a:ext>
          </a:extLst>
        </xdr:cNvPr>
        <xdr:cNvSpPr/>
      </xdr:nvSpPr>
      <xdr:spPr>
        <a:xfrm>
          <a:off x="9174079" y="4248150"/>
          <a:ext cx="2951246"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Profit</a:t>
          </a:r>
          <a:r>
            <a:rPr lang="en-US" sz="1100"/>
            <a:t> by </a:t>
          </a:r>
          <a:r>
            <a:rPr lang="en-US" sz="1100" baseline="0"/>
            <a:t> Customer Segment</a:t>
          </a:r>
          <a:endParaRPr lang="en-US" sz="1100"/>
        </a:p>
      </xdr:txBody>
    </xdr:sp>
    <xdr:clientData/>
  </xdr:twoCellAnchor>
  <xdr:twoCellAnchor>
    <xdr:from>
      <xdr:col>15</xdr:col>
      <xdr:colOff>57150</xdr:colOff>
      <xdr:row>22</xdr:row>
      <xdr:rowOff>73025</xdr:rowOff>
    </xdr:from>
    <xdr:to>
      <xdr:col>15</xdr:col>
      <xdr:colOff>285750</xdr:colOff>
      <xdr:row>23</xdr:row>
      <xdr:rowOff>111125</xdr:rowOff>
    </xdr:to>
    <xdr:pic>
      <xdr:nvPicPr>
        <xdr:cNvPr id="41" name="Graphic 40" descr="Group of women with solid fill">
          <a:extLst>
            <a:ext uri="{FF2B5EF4-FFF2-40B4-BE49-F238E27FC236}">
              <a16:creationId xmlns:a16="http://schemas.microsoft.com/office/drawing/2014/main" id="{99803551-E89E-4B93-B343-61D01F430CC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231229" y="4264025"/>
          <a:ext cx="228600" cy="228600"/>
        </a:xfrm>
        <a:prstGeom prst="rect">
          <a:avLst/>
        </a:prstGeom>
      </xdr:spPr>
    </xdr:pic>
    <xdr:clientData/>
  </xdr:twoCellAnchor>
  <xdr:twoCellAnchor>
    <xdr:from>
      <xdr:col>0</xdr:col>
      <xdr:colOff>119062</xdr:colOff>
      <xdr:row>38</xdr:row>
      <xdr:rowOff>178591</xdr:rowOff>
    </xdr:from>
    <xdr:to>
      <xdr:col>10</xdr:col>
      <xdr:colOff>464343</xdr:colOff>
      <xdr:row>59</xdr:row>
      <xdr:rowOff>57148</xdr:rowOff>
    </xdr:to>
    <xdr:sp macro="" textlink="">
      <xdr:nvSpPr>
        <xdr:cNvPr id="43" name="Rectangle: Rounded Corners 42">
          <a:extLst>
            <a:ext uri="{FF2B5EF4-FFF2-40B4-BE49-F238E27FC236}">
              <a16:creationId xmlns:a16="http://schemas.microsoft.com/office/drawing/2014/main" id="{A2CE480F-241C-411C-9FD3-C47D204BA6A0}"/>
            </a:ext>
          </a:extLst>
        </xdr:cNvPr>
        <xdr:cNvSpPr/>
      </xdr:nvSpPr>
      <xdr:spPr>
        <a:xfrm>
          <a:off x="119062" y="7417591"/>
          <a:ext cx="6461334" cy="3879057"/>
        </a:xfrm>
        <a:prstGeom prst="roundRect">
          <a:avLst>
            <a:gd name="adj" fmla="val 3792"/>
          </a:avLst>
        </a:prstGeom>
        <a:solidFill>
          <a:schemeClr val="tx1">
            <a:lumMod val="95000"/>
            <a:lumOff val="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a:t>	</a:t>
          </a:r>
          <a:r>
            <a:rPr lang="en-US" sz="1800" baseline="0"/>
            <a:t>                        </a:t>
          </a:r>
          <a:endParaRPr lang="en-US" sz="1800"/>
        </a:p>
      </xdr:txBody>
    </xdr:sp>
    <xdr:clientData/>
  </xdr:twoCellAnchor>
  <xdr:twoCellAnchor>
    <xdr:from>
      <xdr:col>0</xdr:col>
      <xdr:colOff>369093</xdr:colOff>
      <xdr:row>39</xdr:row>
      <xdr:rowOff>147637</xdr:rowOff>
    </xdr:from>
    <xdr:to>
      <xdr:col>5</xdr:col>
      <xdr:colOff>264318</xdr:colOff>
      <xdr:row>41</xdr:row>
      <xdr:rowOff>4762</xdr:rowOff>
    </xdr:to>
    <xdr:sp macro="" textlink="">
      <xdr:nvSpPr>
        <xdr:cNvPr id="44" name="Rectangle: Rounded Corners 43">
          <a:extLst>
            <a:ext uri="{FF2B5EF4-FFF2-40B4-BE49-F238E27FC236}">
              <a16:creationId xmlns:a16="http://schemas.microsoft.com/office/drawing/2014/main" id="{7F5956B2-F33D-4EB7-A81D-D5CB956D8D6E}"/>
            </a:ext>
          </a:extLst>
        </xdr:cNvPr>
        <xdr:cNvSpPr/>
      </xdr:nvSpPr>
      <xdr:spPr>
        <a:xfrm>
          <a:off x="369093" y="7577137"/>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Profit</a:t>
          </a:r>
          <a:r>
            <a:rPr lang="en-US" sz="1100"/>
            <a:t> by Product</a:t>
          </a:r>
          <a:r>
            <a:rPr lang="en-US" sz="1100" baseline="0"/>
            <a:t> SubCategory</a:t>
          </a:r>
          <a:endParaRPr lang="en-US" sz="1100"/>
        </a:p>
      </xdr:txBody>
    </xdr:sp>
    <xdr:clientData/>
  </xdr:twoCellAnchor>
  <xdr:twoCellAnchor>
    <xdr:from>
      <xdr:col>0</xdr:col>
      <xdr:colOff>428625</xdr:colOff>
      <xdr:row>39</xdr:row>
      <xdr:rowOff>152400</xdr:rowOff>
    </xdr:from>
    <xdr:to>
      <xdr:col>1</xdr:col>
      <xdr:colOff>71437</xdr:colOff>
      <xdr:row>41</xdr:row>
      <xdr:rowOff>21431</xdr:rowOff>
    </xdr:to>
    <xdr:pic>
      <xdr:nvPicPr>
        <xdr:cNvPr id="46" name="Graphic 45" descr="Puzzle pieces with solid fill">
          <a:extLst>
            <a:ext uri="{FF2B5EF4-FFF2-40B4-BE49-F238E27FC236}">
              <a16:creationId xmlns:a16="http://schemas.microsoft.com/office/drawing/2014/main" id="{BDC5190B-CA5A-4D06-B3E1-5372963D957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28625" y="7581900"/>
          <a:ext cx="254417" cy="250031"/>
        </a:xfrm>
        <a:prstGeom prst="rect">
          <a:avLst/>
        </a:prstGeom>
      </xdr:spPr>
    </xdr:pic>
    <xdr:clientData/>
  </xdr:twoCellAnchor>
  <xdr:twoCellAnchor>
    <xdr:from>
      <xdr:col>11</xdr:col>
      <xdr:colOff>295277</xdr:colOff>
      <xdr:row>39</xdr:row>
      <xdr:rowOff>147637</xdr:rowOff>
    </xdr:from>
    <xdr:to>
      <xdr:col>16</xdr:col>
      <xdr:colOff>190502</xdr:colOff>
      <xdr:row>41</xdr:row>
      <xdr:rowOff>4762</xdr:rowOff>
    </xdr:to>
    <xdr:sp macro="" textlink="">
      <xdr:nvSpPr>
        <xdr:cNvPr id="49" name="Rectangle: Rounded Corners 48">
          <a:extLst>
            <a:ext uri="{FF2B5EF4-FFF2-40B4-BE49-F238E27FC236}">
              <a16:creationId xmlns:a16="http://schemas.microsoft.com/office/drawing/2014/main" id="{BF7D92D2-3A63-4644-8480-ECB39DD8FEBB}"/>
            </a:ext>
          </a:extLst>
        </xdr:cNvPr>
        <xdr:cNvSpPr/>
      </xdr:nvSpPr>
      <xdr:spPr>
        <a:xfrm>
          <a:off x="7022935" y="7577137"/>
          <a:ext cx="2953251" cy="238125"/>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aseline="0"/>
            <a:t>       Profit</a:t>
          </a:r>
          <a:r>
            <a:rPr lang="en-US" sz="1100"/>
            <a:t> by Sales</a:t>
          </a:r>
          <a:r>
            <a:rPr lang="en-US" sz="1100" baseline="0"/>
            <a:t> Person</a:t>
          </a:r>
          <a:endParaRPr lang="en-US" sz="1100"/>
        </a:p>
      </xdr:txBody>
    </xdr:sp>
    <xdr:clientData/>
  </xdr:twoCellAnchor>
  <xdr:twoCellAnchor>
    <xdr:from>
      <xdr:col>11</xdr:col>
      <xdr:colOff>345283</xdr:colOff>
      <xdr:row>39</xdr:row>
      <xdr:rowOff>142874</xdr:rowOff>
    </xdr:from>
    <xdr:to>
      <xdr:col>11</xdr:col>
      <xdr:colOff>583408</xdr:colOff>
      <xdr:row>40</xdr:row>
      <xdr:rowOff>190499</xdr:rowOff>
    </xdr:to>
    <xdr:pic>
      <xdr:nvPicPr>
        <xdr:cNvPr id="51" name="Graphic 50" descr="Call center with solid fill">
          <a:extLst>
            <a:ext uri="{FF2B5EF4-FFF2-40B4-BE49-F238E27FC236}">
              <a16:creationId xmlns:a16="http://schemas.microsoft.com/office/drawing/2014/main" id="{7E8F79F5-E47D-447E-95DB-8F282843797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7072941" y="7572374"/>
          <a:ext cx="238125" cy="238125"/>
        </a:xfrm>
        <a:prstGeom prst="rect">
          <a:avLst/>
        </a:prstGeom>
      </xdr:spPr>
    </xdr:pic>
    <xdr:clientData/>
  </xdr:twoCellAnchor>
  <xdr:twoCellAnchor>
    <xdr:from>
      <xdr:col>9</xdr:col>
      <xdr:colOff>23815</xdr:colOff>
      <xdr:row>14</xdr:row>
      <xdr:rowOff>83341</xdr:rowOff>
    </xdr:from>
    <xdr:to>
      <xdr:col>11</xdr:col>
      <xdr:colOff>154783</xdr:colOff>
      <xdr:row>17</xdr:row>
      <xdr:rowOff>47624</xdr:rowOff>
    </xdr:to>
    <xdr:sp macro="[0]!Revenue" textlink="">
      <xdr:nvSpPr>
        <xdr:cNvPr id="16" name="Rectangle: Rounded Corners 15">
          <a:extLst>
            <a:ext uri="{FF2B5EF4-FFF2-40B4-BE49-F238E27FC236}">
              <a16:creationId xmlns:a16="http://schemas.microsoft.com/office/drawing/2014/main" id="{34286F59-A2C9-4506-9D83-11517C071F6F}"/>
            </a:ext>
          </a:extLst>
        </xdr:cNvPr>
        <xdr:cNvSpPr/>
      </xdr:nvSpPr>
      <xdr:spPr>
        <a:xfrm>
          <a:off x="5528262" y="2750341"/>
          <a:ext cx="1354179" cy="535783"/>
        </a:xfrm>
        <a:prstGeom prst="round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aseline="0">
              <a:solidFill>
                <a:schemeClr val="lt1"/>
              </a:solidFill>
              <a:latin typeface="+mn-lt"/>
              <a:ea typeface="+mn-ea"/>
              <a:cs typeface="+mn-cs"/>
            </a:rPr>
            <a:t>View Performance by Revenue</a:t>
          </a:r>
        </a:p>
      </xdr:txBody>
    </xdr:sp>
    <xdr:clientData/>
  </xdr:twoCellAnchor>
  <xdr:twoCellAnchor>
    <xdr:from>
      <xdr:col>9</xdr:col>
      <xdr:colOff>36635</xdr:colOff>
      <xdr:row>7</xdr:row>
      <xdr:rowOff>51288</xdr:rowOff>
    </xdr:from>
    <xdr:to>
      <xdr:col>11</xdr:col>
      <xdr:colOff>139212</xdr:colOff>
      <xdr:row>8</xdr:row>
      <xdr:rowOff>179570</xdr:rowOff>
    </xdr:to>
    <xdr:sp macro="" textlink="">
      <xdr:nvSpPr>
        <xdr:cNvPr id="19" name="Rectangle: Top Corners Rounded 18">
          <a:extLst>
            <a:ext uri="{FF2B5EF4-FFF2-40B4-BE49-F238E27FC236}">
              <a16:creationId xmlns:a16="http://schemas.microsoft.com/office/drawing/2014/main" id="{18E1A03F-1962-4E8D-8192-5EAAF656E3C0}"/>
            </a:ext>
          </a:extLst>
        </xdr:cNvPr>
        <xdr:cNvSpPr/>
      </xdr:nvSpPr>
      <xdr:spPr>
        <a:xfrm>
          <a:off x="5541082" y="1384788"/>
          <a:ext cx="1325788" cy="318782"/>
        </a:xfrm>
        <a:prstGeom prst="round2SameRect">
          <a:avLst/>
        </a:prstGeom>
        <a:solidFill>
          <a:schemeClr val="bg1">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aseline="0">
              <a:solidFill>
                <a:schemeClr val="lt1"/>
              </a:solidFill>
              <a:latin typeface="+mn-lt"/>
              <a:ea typeface="+mn-ea"/>
              <a:cs typeface="+mn-cs"/>
            </a:rPr>
            <a:t>Select Year</a:t>
          </a:r>
        </a:p>
      </xdr:txBody>
    </xdr:sp>
    <xdr:clientData/>
  </xdr:twoCellAnchor>
  <xdr:twoCellAnchor>
    <xdr:from>
      <xdr:col>8</xdr:col>
      <xdr:colOff>583407</xdr:colOff>
      <xdr:row>8</xdr:row>
      <xdr:rowOff>142875</xdr:rowOff>
    </xdr:from>
    <xdr:to>
      <xdr:col>11</xdr:col>
      <xdr:colOff>190501</xdr:colOff>
      <xdr:row>12</xdr:row>
      <xdr:rowOff>71438</xdr:rowOff>
    </xdr:to>
    <mc:AlternateContent xmlns:mc="http://schemas.openxmlformats.org/markup-compatibility/2006">
      <mc:Choice xmlns:a14="http://schemas.microsoft.com/office/drawing/2010/main" Requires="a14">
        <xdr:graphicFrame macro="">
          <xdr:nvGraphicFramePr>
            <xdr:cNvPr id="18" name="Year 1">
              <a:extLst>
                <a:ext uri="{FF2B5EF4-FFF2-40B4-BE49-F238E27FC236}">
                  <a16:creationId xmlns:a16="http://schemas.microsoft.com/office/drawing/2014/main" id="{D47AFAAA-3269-4C6A-A6B3-DA2D1D3B1F8A}"/>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5476249" y="1666875"/>
              <a:ext cx="1441910" cy="6905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369719</xdr:colOff>
      <xdr:row>6</xdr:row>
      <xdr:rowOff>116305</xdr:rowOff>
    </xdr:from>
    <xdr:to>
      <xdr:col>8</xdr:col>
      <xdr:colOff>48877</xdr:colOff>
      <xdr:row>21</xdr:row>
      <xdr:rowOff>2005</xdr:rowOff>
    </xdr:to>
    <xdr:graphicFrame macro="">
      <xdr:nvGraphicFramePr>
        <xdr:cNvPr id="55" name="Chart 54">
          <a:extLst>
            <a:ext uri="{FF2B5EF4-FFF2-40B4-BE49-F238E27FC236}">
              <a16:creationId xmlns:a16="http://schemas.microsoft.com/office/drawing/2014/main" id="{9A928BE3-A9EC-4701-9051-1FFA3F8410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486903</xdr:colOff>
      <xdr:row>5</xdr:row>
      <xdr:rowOff>96252</xdr:rowOff>
    </xdr:from>
    <xdr:to>
      <xdr:col>20</xdr:col>
      <xdr:colOff>240632</xdr:colOff>
      <xdr:row>21</xdr:row>
      <xdr:rowOff>0</xdr:rowOff>
    </xdr:to>
    <mc:AlternateContent xmlns:mc="http://schemas.openxmlformats.org/markup-compatibility/2006">
      <mc:Choice xmlns:cx4="http://schemas.microsoft.com/office/drawing/2016/5/10/chartex" Requires="cx4">
        <xdr:graphicFrame macro="">
          <xdr:nvGraphicFramePr>
            <xdr:cNvPr id="56" name="Chart 55">
              <a:extLst>
                <a:ext uri="{FF2B5EF4-FFF2-40B4-BE49-F238E27FC236}">
                  <a16:creationId xmlns:a16="http://schemas.microsoft.com/office/drawing/2014/main" id="{7336AEFA-48D2-47B2-B61F-DD5002DC79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7214561" y="1048752"/>
              <a:ext cx="5258176" cy="295174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369720</xdr:colOff>
      <xdr:row>23</xdr:row>
      <xdr:rowOff>143878</xdr:rowOff>
    </xdr:from>
    <xdr:to>
      <xdr:col>7</xdr:col>
      <xdr:colOff>591552</xdr:colOff>
      <xdr:row>38</xdr:row>
      <xdr:rowOff>50132</xdr:rowOff>
    </xdr:to>
    <xdr:graphicFrame macro="">
      <xdr:nvGraphicFramePr>
        <xdr:cNvPr id="57" name="Chart 56">
          <a:extLst>
            <a:ext uri="{FF2B5EF4-FFF2-40B4-BE49-F238E27FC236}">
              <a16:creationId xmlns:a16="http://schemas.microsoft.com/office/drawing/2014/main" id="{1F0C553F-5B07-47C8-B9E2-5306CA4C44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50132</xdr:colOff>
      <xdr:row>24</xdr:row>
      <xdr:rowOff>20054</xdr:rowOff>
    </xdr:from>
    <xdr:to>
      <xdr:col>14</xdr:col>
      <xdr:colOff>120315</xdr:colOff>
      <xdr:row>37</xdr:row>
      <xdr:rowOff>170448</xdr:rowOff>
    </xdr:to>
    <xdr:graphicFrame macro="">
      <xdr:nvGraphicFramePr>
        <xdr:cNvPr id="58" name="Chart 57">
          <a:extLst>
            <a:ext uri="{FF2B5EF4-FFF2-40B4-BE49-F238E27FC236}">
              <a16:creationId xmlns:a16="http://schemas.microsoft.com/office/drawing/2014/main" id="{AEA7C923-82F7-43C9-A593-7EEDF7BF20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220579</xdr:colOff>
      <xdr:row>24</xdr:row>
      <xdr:rowOff>20054</xdr:rowOff>
    </xdr:from>
    <xdr:to>
      <xdr:col>20</xdr:col>
      <xdr:colOff>290764</xdr:colOff>
      <xdr:row>38</xdr:row>
      <xdr:rowOff>70184</xdr:rowOff>
    </xdr:to>
    <xdr:graphicFrame macro="">
      <xdr:nvGraphicFramePr>
        <xdr:cNvPr id="59" name="Chart 58">
          <a:extLst>
            <a:ext uri="{FF2B5EF4-FFF2-40B4-BE49-F238E27FC236}">
              <a16:creationId xmlns:a16="http://schemas.microsoft.com/office/drawing/2014/main" id="{66581448-CB3C-44DD-A305-55F5DB893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399798</xdr:colOff>
      <xdr:row>41</xdr:row>
      <xdr:rowOff>140368</xdr:rowOff>
    </xdr:from>
    <xdr:to>
      <xdr:col>10</xdr:col>
      <xdr:colOff>180472</xdr:colOff>
      <xdr:row>58</xdr:row>
      <xdr:rowOff>76573</xdr:rowOff>
    </xdr:to>
    <xdr:graphicFrame macro="">
      <xdr:nvGraphicFramePr>
        <xdr:cNvPr id="60" name="Chart 59">
          <a:extLst>
            <a:ext uri="{FF2B5EF4-FFF2-40B4-BE49-F238E27FC236}">
              <a16:creationId xmlns:a16="http://schemas.microsoft.com/office/drawing/2014/main" id="{CDA3621B-D780-410A-BBA4-53CC63E4B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11</xdr:col>
      <xdr:colOff>451184</xdr:colOff>
      <xdr:row>42</xdr:row>
      <xdr:rowOff>30079</xdr:rowOff>
    </xdr:from>
    <xdr:to>
      <xdr:col>19</xdr:col>
      <xdr:colOff>304674</xdr:colOff>
      <xdr:row>57</xdr:row>
      <xdr:rowOff>24185</xdr:rowOff>
    </xdr:to>
    <xdr:graphicFrame macro="">
      <xdr:nvGraphicFramePr>
        <xdr:cNvPr id="61" name="Chart 60">
          <a:extLst>
            <a:ext uri="{FF2B5EF4-FFF2-40B4-BE49-F238E27FC236}">
              <a16:creationId xmlns:a16="http://schemas.microsoft.com/office/drawing/2014/main" id="{7CCD6F10-F549-43A5-A6D7-5D247775F4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438150</xdr:colOff>
      <xdr:row>1</xdr:row>
      <xdr:rowOff>142876</xdr:rowOff>
    </xdr:from>
    <xdr:to>
      <xdr:col>3</xdr:col>
      <xdr:colOff>1038225</xdr:colOff>
      <xdr:row>7</xdr:row>
      <xdr:rowOff>171450</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05F648B2-0A60-45FA-AE95-6A70EFDC51E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771650" y="333376"/>
              <a:ext cx="1828800" cy="1171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523875</xdr:colOff>
      <xdr:row>4</xdr:row>
      <xdr:rowOff>52386</xdr:rowOff>
    </xdr:from>
    <xdr:to>
      <xdr:col>11</xdr:col>
      <xdr:colOff>514350</xdr:colOff>
      <xdr:row>18</xdr:row>
      <xdr:rowOff>190499</xdr:rowOff>
    </xdr:to>
    <xdr:graphicFrame macro="">
      <xdr:nvGraphicFramePr>
        <xdr:cNvPr id="2" name="Chart 1">
          <a:extLst>
            <a:ext uri="{FF2B5EF4-FFF2-40B4-BE49-F238E27FC236}">
              <a16:creationId xmlns:a16="http://schemas.microsoft.com/office/drawing/2014/main" id="{C4E96CBD-CD49-42F4-B43F-E511F2E921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26</xdr:row>
      <xdr:rowOff>138112</xdr:rowOff>
    </xdr:from>
    <xdr:to>
      <xdr:col>11</xdr:col>
      <xdr:colOff>342900</xdr:colOff>
      <xdr:row>41</xdr:row>
      <xdr:rowOff>23812</xdr:rowOff>
    </xdr:to>
    <xdr:graphicFrame macro="">
      <xdr:nvGraphicFramePr>
        <xdr:cNvPr id="3" name="Chart 2">
          <a:extLst>
            <a:ext uri="{FF2B5EF4-FFF2-40B4-BE49-F238E27FC236}">
              <a16:creationId xmlns:a16="http://schemas.microsoft.com/office/drawing/2014/main" id="{8B820D8C-73F1-44B2-AF80-0E9AEFE6A1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461962</xdr:colOff>
      <xdr:row>4</xdr:row>
      <xdr:rowOff>61912</xdr:rowOff>
    </xdr:from>
    <xdr:to>
      <xdr:col>10</xdr:col>
      <xdr:colOff>14287</xdr:colOff>
      <xdr:row>18</xdr:row>
      <xdr:rowOff>138112</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D6E46216-F183-42B3-A072-B388C8FB3E8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309812" y="823912"/>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481012</xdr:colOff>
      <xdr:row>55</xdr:row>
      <xdr:rowOff>4762</xdr:rowOff>
    </xdr:from>
    <xdr:to>
      <xdr:col>11</xdr:col>
      <xdr:colOff>176212</xdr:colOff>
      <xdr:row>69</xdr:row>
      <xdr:rowOff>80962</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47DBE407-4F33-47C2-9282-C7518A8D19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081337" y="10482262"/>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381000</xdr:colOff>
      <xdr:row>1</xdr:row>
      <xdr:rowOff>128587</xdr:rowOff>
    </xdr:from>
    <xdr:to>
      <xdr:col>11</xdr:col>
      <xdr:colOff>76200</xdr:colOff>
      <xdr:row>16</xdr:row>
      <xdr:rowOff>14287</xdr:rowOff>
    </xdr:to>
    <xdr:graphicFrame macro="">
      <xdr:nvGraphicFramePr>
        <xdr:cNvPr id="2" name="Chart 1">
          <a:extLst>
            <a:ext uri="{FF2B5EF4-FFF2-40B4-BE49-F238E27FC236}">
              <a16:creationId xmlns:a16="http://schemas.microsoft.com/office/drawing/2014/main" id="{836A6935-F2A2-46B8-B367-A721BCCEEC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28575</xdr:colOff>
      <xdr:row>19</xdr:row>
      <xdr:rowOff>128587</xdr:rowOff>
    </xdr:from>
    <xdr:to>
      <xdr:col>11</xdr:col>
      <xdr:colOff>333375</xdr:colOff>
      <xdr:row>34</xdr:row>
      <xdr:rowOff>14287</xdr:rowOff>
    </xdr:to>
    <xdr:graphicFrame macro="">
      <xdr:nvGraphicFramePr>
        <xdr:cNvPr id="3" name="Chart 2">
          <a:extLst>
            <a:ext uri="{FF2B5EF4-FFF2-40B4-BE49-F238E27FC236}">
              <a16:creationId xmlns:a16="http://schemas.microsoft.com/office/drawing/2014/main" id="{6EBBE526-DE39-471F-A2E4-989FAF0D9C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38100</xdr:colOff>
      <xdr:row>0</xdr:row>
      <xdr:rowOff>71437</xdr:rowOff>
    </xdr:from>
    <xdr:to>
      <xdr:col>10</xdr:col>
      <xdr:colOff>342900</xdr:colOff>
      <xdr:row>14</xdr:row>
      <xdr:rowOff>147637</xdr:rowOff>
    </xdr:to>
    <xdr:graphicFrame macro="">
      <xdr:nvGraphicFramePr>
        <xdr:cNvPr id="2" name="Chart 1">
          <a:extLst>
            <a:ext uri="{FF2B5EF4-FFF2-40B4-BE49-F238E27FC236}">
              <a16:creationId xmlns:a16="http://schemas.microsoft.com/office/drawing/2014/main" id="{3229DC86-CCD6-4951-898D-98C8FB622B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338137</xdr:colOff>
      <xdr:row>17</xdr:row>
      <xdr:rowOff>61912</xdr:rowOff>
    </xdr:from>
    <xdr:to>
      <xdr:col>11</xdr:col>
      <xdr:colOff>33337</xdr:colOff>
      <xdr:row>31</xdr:row>
      <xdr:rowOff>138112</xdr:rowOff>
    </xdr:to>
    <xdr:graphicFrame macro="">
      <xdr:nvGraphicFramePr>
        <xdr:cNvPr id="4" name="Chart 3">
          <a:extLst>
            <a:ext uri="{FF2B5EF4-FFF2-40B4-BE49-F238E27FC236}">
              <a16:creationId xmlns:a16="http://schemas.microsoft.com/office/drawing/2014/main" id="{BD696D78-B759-4B8D-9CBE-AA686C2909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161925</xdr:colOff>
      <xdr:row>4</xdr:row>
      <xdr:rowOff>61912</xdr:rowOff>
    </xdr:from>
    <xdr:to>
      <xdr:col>10</xdr:col>
      <xdr:colOff>466725</xdr:colOff>
      <xdr:row>18</xdr:row>
      <xdr:rowOff>138112</xdr:rowOff>
    </xdr:to>
    <xdr:graphicFrame macro="">
      <xdr:nvGraphicFramePr>
        <xdr:cNvPr id="2" name="Chart 1">
          <a:extLst>
            <a:ext uri="{FF2B5EF4-FFF2-40B4-BE49-F238E27FC236}">
              <a16:creationId xmlns:a16="http://schemas.microsoft.com/office/drawing/2014/main" id="{D6AE7891-8E84-4720-9548-CC7BC19F0F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276225</xdr:colOff>
      <xdr:row>22</xdr:row>
      <xdr:rowOff>147637</xdr:rowOff>
    </xdr:from>
    <xdr:to>
      <xdr:col>10</xdr:col>
      <xdr:colOff>581025</xdr:colOff>
      <xdr:row>37</xdr:row>
      <xdr:rowOff>33337</xdr:rowOff>
    </xdr:to>
    <xdr:graphicFrame macro="">
      <xdr:nvGraphicFramePr>
        <xdr:cNvPr id="3" name="Chart 2">
          <a:extLst>
            <a:ext uri="{FF2B5EF4-FFF2-40B4-BE49-F238E27FC236}">
              <a16:creationId xmlns:a16="http://schemas.microsoft.com/office/drawing/2014/main" id="{2B07B379-7FEB-428D-A77B-DA72B866E1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9525</xdr:colOff>
      <xdr:row>0</xdr:row>
      <xdr:rowOff>61912</xdr:rowOff>
    </xdr:from>
    <xdr:to>
      <xdr:col>10</xdr:col>
      <xdr:colOff>314325</xdr:colOff>
      <xdr:row>14</xdr:row>
      <xdr:rowOff>138112</xdr:rowOff>
    </xdr:to>
    <xdr:graphicFrame macro="">
      <xdr:nvGraphicFramePr>
        <xdr:cNvPr id="2" name="Chart 1">
          <a:extLst>
            <a:ext uri="{FF2B5EF4-FFF2-40B4-BE49-F238E27FC236}">
              <a16:creationId xmlns:a16="http://schemas.microsoft.com/office/drawing/2014/main" id="{0CEE963D-26D7-4943-8CF0-F77D74FADC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209550</xdr:colOff>
      <xdr:row>24</xdr:row>
      <xdr:rowOff>123825</xdr:rowOff>
    </xdr:from>
    <xdr:to>
      <xdr:col>12</xdr:col>
      <xdr:colOff>390525</xdr:colOff>
      <xdr:row>40</xdr:row>
      <xdr:rowOff>61912</xdr:rowOff>
    </xdr:to>
    <xdr:graphicFrame macro="">
      <xdr:nvGraphicFramePr>
        <xdr:cNvPr id="3" name="Chart 2">
          <a:extLst>
            <a:ext uri="{FF2B5EF4-FFF2-40B4-BE49-F238E27FC236}">
              <a16:creationId xmlns:a16="http://schemas.microsoft.com/office/drawing/2014/main" id="{715E006F-B9DB-4B97-B9A2-A58AE06AC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352425</xdr:colOff>
      <xdr:row>0</xdr:row>
      <xdr:rowOff>176212</xdr:rowOff>
    </xdr:from>
    <xdr:to>
      <xdr:col>10</xdr:col>
      <xdr:colOff>47625</xdr:colOff>
      <xdr:row>15</xdr:row>
      <xdr:rowOff>61912</xdr:rowOff>
    </xdr:to>
    <xdr:graphicFrame macro="">
      <xdr:nvGraphicFramePr>
        <xdr:cNvPr id="2" name="Chart 1">
          <a:extLst>
            <a:ext uri="{FF2B5EF4-FFF2-40B4-BE49-F238E27FC236}">
              <a16:creationId xmlns:a16="http://schemas.microsoft.com/office/drawing/2014/main" id="{B8D8A541-40E6-4921-84C1-ECE10DA0D9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66675</xdr:colOff>
      <xdr:row>19</xdr:row>
      <xdr:rowOff>166687</xdr:rowOff>
    </xdr:from>
    <xdr:to>
      <xdr:col>10</xdr:col>
      <xdr:colOff>371475</xdr:colOff>
      <xdr:row>34</xdr:row>
      <xdr:rowOff>52387</xdr:rowOff>
    </xdr:to>
    <xdr:graphicFrame macro="">
      <xdr:nvGraphicFramePr>
        <xdr:cNvPr id="3" name="Chart 2">
          <a:extLst>
            <a:ext uri="{FF2B5EF4-FFF2-40B4-BE49-F238E27FC236}">
              <a16:creationId xmlns:a16="http://schemas.microsoft.com/office/drawing/2014/main" id="{32BA6435-AC1E-444C-B9F6-CD86E9B8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Emmanuel Balogun" refreshedDate="45036.530765277777" backgroundQuery="1" createdVersion="3" refreshedVersion="7" minRefreshableVersion="3" recordCount="0" tupleCache="1" xr:uid="{E61E32A3-0C2E-4222-9B93-41780C55F54B}">
  <cacheSource type="external" connectionId="6"/>
  <cacheFields count="2">
    <cacheField name="[Geography].[State].[State]" caption="State" numFmtId="0" hierarchy="15" level="1">
      <sharedItems count="49">
        <s v="[Geography].[State].&amp;[Wisconsin]" c="Wisconsin"/>
        <s v="[Geography].[State].&amp;[Washington]" c="Washington"/>
        <s v="[Geography].[State].&amp;[Vermont]" c="Vermont"/>
        <s v="[Geography].[State].&amp;[Texas]" c="Texas"/>
        <s v="[Geography].[State].&amp;[South Dakota]" c="South Dakota"/>
        <s v="[Geography].[State].&amp;[Rhode Island]" c="Rhode Island"/>
        <s v="[Geography].[State].&amp;[Oregon]" c="Oregon"/>
        <s v="[Geography].[State].&amp;[Ohio]" c="Ohio"/>
        <s v="[Geography].[State].&amp;[North Carolina]" c="North Carolina"/>
        <s v="[Geography].[State].&amp;[New Mexico]" c="New Mexico"/>
        <s v="[Geography].[State].&amp;[New Hampshire]" c="New Hampshire"/>
        <s v="[Geography].[State].&amp;[Nebraska]" c="Nebraska"/>
        <s v="[Geography].[State].&amp;[Missouri]" c="Missouri"/>
        <s v="[Geography].[State].&amp;[Minnesota]" c="Minnesota"/>
        <s v="[Geography].[State].&amp;[Massachusetts]" c="Massachusetts"/>
        <s v="[Geography].[State].&amp;[Maine]" c="Maine"/>
        <s v="[Geography].[State].&amp;[Kentucky]" c="Kentucky"/>
        <s v="[Geography].[State].&amp;[Iowa]" c="Iowa"/>
        <s v="[Geography].[State].&amp;[Illinois]" c="Illinois"/>
        <s v="[Geography].[State].&amp;[Georgia]" c="Georgia"/>
        <s v="[Geography].[State].&amp;[District of Columbia]" c="District of Columbia"/>
        <s v="[Geography].[State].&amp;[Connecticut]" c="Connecticut"/>
        <s v="[Geography].[State].&amp;[California]" c="California"/>
        <s v="[Geography].[State].&amp;[Arizona]" c="Arizona"/>
        <s v="[Geography].[State].&amp;[Wyoming]" c="Wyoming"/>
        <s v="[Geography].[State].&amp;[West Virginia]" c="West Virginia"/>
        <s v="[Geography].[State].&amp;[Virginia]" c="Virginia"/>
        <s v="[Geography].[State].&amp;[Utah]" c="Utah"/>
        <s v="[Geography].[State].&amp;[Tennessee]" c="Tennessee"/>
        <s v="[Geography].[State].&amp;[South Carolina]" c="South Carolina"/>
        <s v="[Geography].[State].&amp;[Pennsylvania]" c="Pennsylvania"/>
        <s v="[Geography].[State].&amp;[Oklahoma]" c="Oklahoma"/>
        <s v="[Geography].[State].&amp;[North Dakota]" c="North Dakota"/>
        <s v="[Geography].[State].&amp;[New York]" c="New York"/>
        <s v="[Geography].[State].&amp;[New Jersey]" c="New Jersey"/>
        <s v="[Geography].[State].&amp;[Nevada]" c="Nevada"/>
        <s v="[Geography].[State].&amp;[Montana]" c="Montana"/>
        <s v="[Geography].[State].&amp;[Mississippi]" c="Mississippi"/>
        <s v="[Geography].[State].&amp;[Michigan]" c="Michigan"/>
        <s v="[Geography].[State].&amp;[Maryland]" c="Maryland"/>
        <s v="[Geography].[State].&amp;[Louisiana]" c="Louisiana"/>
        <s v="[Geography].[State].&amp;[Kansas]" c="Kansas"/>
        <s v="[Geography].[State].&amp;[Indiana]" c="Indiana"/>
        <s v="[Geography].[State].&amp;[Idaho]" c="Idaho"/>
        <s v="[Geography].[State].&amp;[Florida]" c="Florida"/>
        <s v="[Geography].[State].&amp;[Delaware]" c="Delaware"/>
        <s v="[Geography].[State].&amp;[Colorado]" c="Colorado"/>
        <s v="[Geography].[State].&amp;[Arkansas]" c="Arkansas"/>
        <s v="[Geography].[State].&amp;[Alabama]" c="Alabama"/>
      </sharedItems>
    </cacheField>
    <cacheField name="[Measures].[MeasuresLevel]" caption="MeasuresLevel" numFmtId="0" hierarchy="20">
      <sharedItems count="1">
        <s v="[Measures].[Revenue]" c="Revenue"/>
      </sharedItems>
    </cacheField>
  </cacheFields>
  <cacheHierarchies count="55">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H.Date]" caption="H.Date" time="1" defaultMemberUniqueName="[Calendar].[H.Date].[All]" allUniqueName="[Calendar].[H.Date].[All]" dimensionUniqueName="[Calendar]" displayFolder="" count="3"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alendar].[Quarter]" caption="Quarter" attribute="1" time="1" defaultMemberUniqueName="[Calendar].[Quarter].[All]" allUniqueName="[Calendar].[Quarter].[All]" dimensionUniqueName="[Calendar]" displayFolder="" count="2" memberValueDatatype="130" unbalanced="0"/>
    <cacheHierarchy uniqueName="[Customers].[Customer ID]" caption="Customer ID" attribute="1" defaultMemberUniqueName="[Customers].[Customer ID].[All]" allUniqueName="[Customers].[Customer ID].[All]" dimensionUniqueName="[Customers]" displayFolder="" count="2" memberValueDatatype="130" unbalanced="0"/>
    <cacheHierarchy uniqueName="[Customers].[Customer Name]" caption="Customer Name" attribute="1" defaultMemberUniqueName="[Customers].[Customer Name].[All]" allUniqueName="[Customers].[Customer Name].[All]" dimensionUniqueName="[Customers]" displayFolder="" count="2"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Geography].[Country/Region]" caption="Country/Region" attribute="1" defaultMemberUniqueName="[Geography].[Country/Region].[All]" allUniqueName="[Geography].[Country/Region].[All]" dimensionUniqueName="[Geography]" displayFolder="" count="2" memberValueDatatype="130" unbalanced="0"/>
    <cacheHierarchy uniqueName="[Geography].[City]" caption="City" attribute="1" defaultMemberUniqueName="[Geography].[City].[All]" allUniqueName="[Geography].[City].[All]" dimensionUniqueName="[Geography]" displayFolder="" count="2" memberValueDatatype="130" unbalanced="0"/>
    <cacheHierarchy uniqueName="[Geography].[State]" caption="State" attribute="1" defaultMemberUniqueName="[Geography].[State].[All]" allUniqueName="[Geography].[State].[All]" dimensionUniqueName="[Geography]" displayFolder="" count="2" memberValueDatatype="130" unbalanced="0">
      <fieldsUsage count="2">
        <fieldUsage x="-1"/>
        <fieldUsage x="0"/>
      </fieldsUsage>
    </cacheHierarchy>
    <cacheHierarchy uniqueName="[Geography].[Postal Code]" caption="Postal Code" attribute="1" defaultMemberUniqueName="[Geography].[Postal Code].[All]" allUniqueName="[Geography].[Postal Code].[All]" dimensionUniqueName="[Geography]" displayFolder="" count="2" memberValueDatatype="20" unbalanced="0"/>
    <cacheHierarchy uniqueName="[Geography].[Region]" caption="Region" attribute="1" defaultMemberUniqueName="[Geography].[Region].[All]" allUniqueName="[Geography].[Region].[All]" dimensionUniqueName="[Geography]" displayFolder="" count="2" memberValueDatatype="130" unbalanced="0"/>
    <cacheHierarchy uniqueName="[Geography].[GeographyKey]" caption="GeographyKey" attribute="1" defaultMemberUniqueName="[Geography].[GeographyKey].[All]" allUniqueName="[Geography].[GeographyKey].[All]" dimensionUniqueName="[Geography]" displayFolder="" count="2" memberValueDatatype="130" unbalanced="0"/>
    <cacheHierarchy uniqueName="[Geography].[State in US]" caption="State in US" attribute="1" defaultMemberUniqueName="[Geography].[State in US].[All]" allUniqueName="[Geography].[State in US].[All]" dimensionUniqueName="[Geography]"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Orders].[Order ID]" caption="Order ID" attribute="1" defaultMemberUniqueName="[Orders].[Order ID].[All]" allUniqueName="[Orders].[Order ID].[All]" dimensionUniqueName="[Orders]" displayFolder="" count="2"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Ship Mode]" caption="Ship Mode" attribute="1" defaultMemberUniqueName="[Orders].[Ship Mode].[All]" allUniqueName="[Orders].[Ship Mode].[All]" dimensionUniqueName="[Orders]" displayFolder="" count="2" memberValueDatatype="130" unbalanced="0"/>
    <cacheHierarchy uniqueName="[Orders].[Sales Person]" caption="Sales Person" attribute="1" defaultMemberUniqueName="[Orders].[Sales Person].[All]" allUniqueName="[Orders].[Sales Person].[All]" dimensionUniqueName="[Orders]" displayFolder="" count="2" memberValueDatatype="130" unbalanced="0"/>
    <cacheHierarchy uniqueName="[Orders].[Returned]" caption="Returned" attribute="1" defaultMemberUniqueName="[Orders].[Returned].[All]" allUniqueName="[Orders].[Returned].[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2" memberValueDatatype="130" unbalanced="0"/>
    <cacheHierarchy uniqueName="[Orders].[GeographyKey]" caption="GeographyKey" attribute="1" defaultMemberUniqueName="[Orders].[GeographyKey].[All]" allUniqueName="[Orders].[GeographyKey].[All]" dimensionUniqueName="[Orders]" displayFolder="" count="2" memberValueDatatype="130" unbalanced="0"/>
    <cacheHierarchy uniqueName="[Orders].[ProductKey]" caption="ProductKey" attribute="1" defaultMemberUniqueName="[Orders].[ProductKey].[All]" allUniqueName="[Orders].[ProductKey].[All]" dimensionUniqueName="[Orders]" displayFolder="" count="2" memberValueDatatype="130" unbalanced="0"/>
    <cacheHierarchy uniqueName="[Orders].[Sales]" caption="Sales" attribute="1" defaultMemberUniqueName="[Orders].[Sales].[All]" allUniqueName="[Orders].[Sales].[All]" dimensionUniqueName="[Orders]" displayFolder="" count="2" memberValueDatatype="5" unbalanced="0"/>
    <cacheHierarchy uniqueName="[Orders].[Quantity]" caption="Quantity" attribute="1" defaultMemberUniqueName="[Orders].[Quantity].[All]" allUniqueName="[Orders].[Quantity].[All]" dimensionUniqueName="[Orders]" displayFolder="" count="2" memberValueDatatype="20" unbalanced="0"/>
    <cacheHierarchy uniqueName="[Orders].[Discount]" caption="Discount" attribute="1" defaultMemberUniqueName="[Orders].[Discount].[All]" allUniqueName="[Orders].[Discount].[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Products].[Product ID]" caption="Product ID" attribute="1" defaultMemberUniqueName="[Products].[Product ID].[All]" allUniqueName="[Products].[Product ID].[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Key]" caption="ProductKey" attribute="1" defaultMemberUniqueName="[Products].[ProductKey].[All]" allUniqueName="[Products].[ProductKey].[All]" dimensionUniqueName="[Products]" displayFolder="" count="2"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30"/>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tupleCache>
    <entries count="49">
      <n v="31780.46" in="0">
        <tpls c="2">
          <tpl fld="0" item="0"/>
          <tpl fld="1" item="0"/>
        </tpls>
      </n>
      <n v="113573.496" in="0">
        <tpls c="2">
          <tpl fld="0" item="1"/>
          <tpl fld="1" item="0"/>
        </tpls>
      </n>
      <n v="8929.3700000000008" in="0">
        <tpls c="2">
          <tpl fld="0" item="2"/>
          <tpl fld="1" item="0"/>
        </tpls>
      </n>
      <n v="160989.3174" in="0">
        <tpls c="2">
          <tpl fld="0" item="3"/>
          <tpl fld="1" item="0"/>
        </tpls>
      </n>
      <n v="1315.56" in="0">
        <tpls c="2">
          <tpl fld="0" item="4"/>
          <tpl fld="1" item="0"/>
        </tpls>
      </n>
      <n v="22028.056" in="0">
        <tpls c="2">
          <tpl fld="0" item="5"/>
          <tpl fld="1" item="0"/>
        </tpls>
      </n>
      <n v="15729.026" in="0">
        <tpls c="2">
          <tpl fld="0" item="6"/>
          <tpl fld="1" item="0"/>
        </tpls>
      </n>
      <n v="71300.743000000002" in="0">
        <tpls c="2">
          <tpl fld="0" item="7"/>
          <tpl fld="1" item="0"/>
        </tpls>
      </n>
      <n v="53343.578999999998" in="0">
        <tpls c="2">
          <tpl fld="0" item="8"/>
          <tpl fld="1" item="0"/>
        </tpls>
      </n>
      <n v="4180.4059999999999" in="0">
        <tpls c="2">
          <tpl fld="0" item="9"/>
          <tpl fld="1" item="0"/>
        </tpls>
      </n>
      <n v="6567.9740000000002" in="0">
        <tpls c="2">
          <tpl fld="0" item="10"/>
          <tpl fld="1" item="0"/>
        </tpls>
      </n>
      <n v="7430.43" in="0">
        <tpls c="2">
          <tpl fld="0" item="11"/>
          <tpl fld="1" item="0"/>
        </tpls>
      </n>
      <n v="22179.23" in="0">
        <tpls c="2">
          <tpl fld="0" item="12"/>
          <tpl fld="1" item="0"/>
        </tpls>
      </n>
      <n v="29820.15" in="0">
        <tpls c="2">
          <tpl fld="0" item="13"/>
          <tpl fld="1" item="0"/>
        </tpls>
      </n>
      <n v="24458.179" in="0">
        <tpls c="2">
          <tpl fld="0" item="14"/>
          <tpl fld="1" item="0"/>
        </tpls>
      </n>
      <n v="1270.53" in="0">
        <tpls c="2">
          <tpl fld="0" item="15"/>
          <tpl fld="1" item="0"/>
        </tpls>
      </n>
      <n v="35698.660000000003" in="0">
        <tpls c="2">
          <tpl fld="0" item="16"/>
          <tpl fld="1" item="0"/>
        </tpls>
      </n>
      <n v="4579.76" in="0">
        <tpls c="2">
          <tpl fld="0" item="17"/>
          <tpl fld="1" item="0"/>
        </tpls>
      </n>
      <n v="78211.812000000005" in="0">
        <tpls c="2">
          <tpl fld="0" item="18"/>
          <tpl fld="1" item="0"/>
        </tpls>
      </n>
      <n v="46329.22" in="0">
        <tpls c="2">
          <tpl fld="0" item="19"/>
          <tpl fld="1" item="0"/>
        </tpls>
      </n>
      <n v="2865.02" in="0">
        <tpls c="2">
          <tpl fld="0" item="20"/>
          <tpl fld="1" item="0"/>
        </tpls>
      </n>
      <n v="13384.357" in="0">
        <tpls c="2">
          <tpl fld="0" item="21"/>
          <tpl fld="1" item="0"/>
        </tpls>
      </n>
      <n v="392769.94300000003" in="0">
        <tpls c="2">
          <tpl fld="0" item="22"/>
          <tpl fld="1" item="0"/>
        </tpls>
      </n>
      <n v="29266.227999999999" in="0">
        <tpls c="2">
          <tpl fld="0" item="23"/>
          <tpl fld="1" item="0"/>
        </tpls>
      </n>
      <n v="1603.136" in="0">
        <tpls c="2">
          <tpl fld="0" item="24"/>
          <tpl fld="1" item="0"/>
        </tpls>
      </n>
      <n v="1209.8240000000001" in="0">
        <tpls c="2">
          <tpl fld="0" item="25"/>
          <tpl fld="1" item="0"/>
        </tpls>
      </n>
      <n v="67139.41" in="0">
        <tpls c="2">
          <tpl fld="0" item="26"/>
          <tpl fld="1" item="0"/>
        </tpls>
      </n>
      <n v="8520.6360000000004" in="0">
        <tpls c="2">
          <tpl fld="0" item="27"/>
          <tpl fld="1" item="0"/>
        </tpls>
      </n>
      <n v="26359.991000000002" in="0">
        <tpls c="2">
          <tpl fld="0" item="28"/>
          <tpl fld="1" item="0"/>
        </tpls>
      </n>
      <n v="8481.7099999999991" in="0">
        <tpls c="2">
          <tpl fld="0" item="29"/>
          <tpl fld="1" item="0"/>
        </tpls>
      </n>
      <n v="112750.26700000001" in="0">
        <tpls c="2">
          <tpl fld="0" item="30"/>
          <tpl fld="1" item="0"/>
        </tpls>
      </n>
      <n v="19502.72" in="0">
        <tpls c="2">
          <tpl fld="0" item="31"/>
          <tpl fld="1" item="0"/>
        </tpls>
      </n>
      <n v="919.91" in="0">
        <tpls c="2">
          <tpl fld="0" item="32"/>
          <tpl fld="1" item="0"/>
        </tpls>
      </n>
      <n v="288485.15299999999" in="0">
        <tpls c="2">
          <tpl fld="0" item="33"/>
          <tpl fld="1" item="0"/>
        </tpls>
      </n>
      <n v="35528.341999999997" in="0">
        <tpls c="2">
          <tpl fld="0" item="34"/>
          <tpl fld="1" item="0"/>
        </tpls>
      </n>
      <n v="16729.101999999999" in="0">
        <tpls c="2">
          <tpl fld="0" item="35"/>
          <tpl fld="1" item="0"/>
        </tpls>
      </n>
      <n v="5545.692" in="0">
        <tpls c="2">
          <tpl fld="0" item="36"/>
          <tpl fld="1" item="0"/>
        </tpls>
      </n>
      <n v="10667.84" in="0">
        <tpls c="2">
          <tpl fld="0" item="37"/>
          <tpl fld="1" item="0"/>
        </tpls>
      </n>
      <n v="74698.101999999999" in="0">
        <tpls c="2">
          <tpl fld="0" item="38"/>
          <tpl fld="1" item="0"/>
        </tpls>
      </n>
      <n v="22905.562999999998" in="0">
        <tpls c="2">
          <tpl fld="0" item="39"/>
          <tpl fld="1" item="0"/>
        </tpls>
      </n>
      <n v="7551.41" in="0">
        <tpls c="2">
          <tpl fld="0" item="40"/>
          <tpl fld="1" item="0"/>
        </tpls>
      </n>
      <n v="2914.31" in="0">
        <tpls c="2">
          <tpl fld="0" item="41"/>
          <tpl fld="1" item="0"/>
        </tpls>
      </n>
      <n v="52891.15" in="0">
        <tpls c="2">
          <tpl fld="0" item="42"/>
          <tpl fld="1" item="0"/>
        </tpls>
      </n>
      <n v="3381.29" in="0">
        <tpls c="2">
          <tpl fld="0" item="43"/>
          <tpl fld="1" item="0"/>
        </tpls>
      </n>
      <n v="87833.148000000001" in="0">
        <tpls c="2">
          <tpl fld="0" item="44"/>
          <tpl fld="1" item="0"/>
        </tpls>
      </n>
      <n v="25111.346000000001" in="0">
        <tpls c="2">
          <tpl fld="0" item="45"/>
          <tpl fld="1" item="0"/>
        </tpls>
      </n>
      <n v="26675.812000000002" in="0">
        <tpls c="2">
          <tpl fld="0" item="46"/>
          <tpl fld="1" item="0"/>
        </tpls>
      </n>
      <n v="11678.13" in="0">
        <tpls c="2">
          <tpl fld="0" item="47"/>
          <tpl fld="1" item="0"/>
        </tpls>
      </n>
      <n v="19329.71" in="0">
        <tpls c="2">
          <tpl fld="0" item="48"/>
          <tpl fld="1" item="0"/>
        </tpls>
      </n>
    </entries>
    <queryCache count="50">
      <query mdx="[Geography].[State].&amp;[Wisconsin]">
        <tpls c="1">
          <tpl fld="0" item="0"/>
        </tpls>
      </query>
      <query mdx="[Geography].[State].&amp;[Washington]">
        <tpls c="1">
          <tpl fld="0" item="1"/>
        </tpls>
      </query>
      <query mdx="[Geography].[State].&amp;[Vermont]">
        <tpls c="1">
          <tpl fld="0" item="2"/>
        </tpls>
      </query>
      <query mdx="[Geography].[State].&amp;[Texas]">
        <tpls c="1">
          <tpl fld="0" item="3"/>
        </tpls>
      </query>
      <query mdx="[Geography].[State].&amp;[South Dakota]">
        <tpls c="1">
          <tpl fld="0" item="4"/>
        </tpls>
      </query>
      <query mdx="[Geography].[State].&amp;[Rhode Island]">
        <tpls c="1">
          <tpl fld="0" item="5"/>
        </tpls>
      </query>
      <query mdx="[Geography].[State].&amp;[Oregon]">
        <tpls c="1">
          <tpl fld="0" item="6"/>
        </tpls>
      </query>
      <query mdx="[Geography].[State].&amp;[Ohio]">
        <tpls c="1">
          <tpl fld="0" item="7"/>
        </tpls>
      </query>
      <query mdx="[Geography].[State].&amp;[North Carolina]">
        <tpls c="1">
          <tpl fld="0" item="8"/>
        </tpls>
      </query>
      <query mdx="[Geography].[State].&amp;[New Mexico]">
        <tpls c="1">
          <tpl fld="0" item="9"/>
        </tpls>
      </query>
      <query mdx="[Geography].[State].&amp;[New Hampshire]">
        <tpls c="1">
          <tpl fld="0" item="10"/>
        </tpls>
      </query>
      <query mdx="[Geography].[State].&amp;[Nebraska]">
        <tpls c="1">
          <tpl fld="0" item="11"/>
        </tpls>
      </query>
      <query mdx="[Geography].[State].&amp;[Missouri]">
        <tpls c="1">
          <tpl fld="0" item="12"/>
        </tpls>
      </query>
      <query mdx="[Geography].[State].&amp;[Minnesota]">
        <tpls c="1">
          <tpl fld="0" item="13"/>
        </tpls>
      </query>
      <query mdx="[Geography].[State].&amp;[Massachusetts]">
        <tpls c="1">
          <tpl fld="0" item="14"/>
        </tpls>
      </query>
      <query mdx="[Geography].[State].&amp;[Maine]">
        <tpls c="1">
          <tpl fld="0" item="15"/>
        </tpls>
      </query>
      <query mdx="[Geography].[State].&amp;[Kentucky]">
        <tpls c="1">
          <tpl fld="0" item="16"/>
        </tpls>
      </query>
      <query mdx="[Geography].[State].&amp;[Iowa]">
        <tpls c="1">
          <tpl fld="0" item="17"/>
        </tpls>
      </query>
      <query mdx="[Geography].[State].&amp;[Illinois]">
        <tpls c="1">
          <tpl fld="0" item="18"/>
        </tpls>
      </query>
      <query mdx="[Geography].[State].&amp;[Georgia]">
        <tpls c="1">
          <tpl fld="0" item="19"/>
        </tpls>
      </query>
      <query mdx="[Geography].[State].&amp;[District of Columbia]">
        <tpls c="1">
          <tpl fld="0" item="20"/>
        </tpls>
      </query>
      <query mdx="[Geography].[State].&amp;[Connecticut]">
        <tpls c="1">
          <tpl fld="0" item="21"/>
        </tpls>
      </query>
      <query mdx="[Geography].[State].&amp;[California]">
        <tpls c="1">
          <tpl fld="0" item="22"/>
        </tpls>
      </query>
      <query mdx="[Geography].[State].&amp;[Arizona]">
        <tpls c="1">
          <tpl fld="0" item="23"/>
        </tpls>
      </query>
      <query mdx="[Geography].[State].&amp;[Wyoming]">
        <tpls c="1">
          <tpl fld="0" item="24"/>
        </tpls>
      </query>
      <query mdx="[Geography].[State].&amp;[West Virginia]">
        <tpls c="1">
          <tpl fld="0" item="25"/>
        </tpls>
      </query>
      <query mdx="[Geography].[State].&amp;[Virginia]">
        <tpls c="1">
          <tpl fld="0" item="26"/>
        </tpls>
      </query>
      <query mdx="[Geography].[State].&amp;[Utah]">
        <tpls c="1">
          <tpl fld="0" item="27"/>
        </tpls>
      </query>
      <query mdx="[Geography].[State].&amp;[Tennessee]">
        <tpls c="1">
          <tpl fld="0" item="28"/>
        </tpls>
      </query>
      <query mdx="[Geography].[State].&amp;[South Carolina]">
        <tpls c="1">
          <tpl fld="0" item="29"/>
        </tpls>
      </query>
      <query mdx="[Geography].[State].&amp;[Pennsylvania]">
        <tpls c="1">
          <tpl fld="0" item="30"/>
        </tpls>
      </query>
      <query mdx="[Geography].[State].&amp;[Oklahoma]">
        <tpls c="1">
          <tpl fld="0" item="31"/>
        </tpls>
      </query>
      <query mdx="[Geography].[State].&amp;[North Dakota]">
        <tpls c="1">
          <tpl fld="0" item="32"/>
        </tpls>
      </query>
      <query mdx="[Geography].[State].&amp;[New York]">
        <tpls c="1">
          <tpl fld="0" item="33"/>
        </tpls>
      </query>
      <query mdx="[Geography].[State].&amp;[New Jersey]">
        <tpls c="1">
          <tpl fld="0" item="34"/>
        </tpls>
      </query>
      <query mdx="[Geography].[State].&amp;[Nevada]">
        <tpls c="1">
          <tpl fld="0" item="35"/>
        </tpls>
      </query>
      <query mdx="[Geography].[State].&amp;[Montana]">
        <tpls c="1">
          <tpl fld="0" item="36"/>
        </tpls>
      </query>
      <query mdx="[Geography].[State].&amp;[Mississippi]">
        <tpls c="1">
          <tpl fld="0" item="37"/>
        </tpls>
      </query>
      <query mdx="[Geography].[State].&amp;[Michigan]">
        <tpls c="1">
          <tpl fld="0" item="38"/>
        </tpls>
      </query>
      <query mdx="[Geography].[State].&amp;[Maryland]">
        <tpls c="1">
          <tpl fld="0" item="39"/>
        </tpls>
      </query>
      <query mdx="[Geography].[State].&amp;[Louisiana]">
        <tpls c="1">
          <tpl fld="0" item="40"/>
        </tpls>
      </query>
      <query mdx="[Geography].[State].&amp;[Kansas]">
        <tpls c="1">
          <tpl fld="0" item="41"/>
        </tpls>
      </query>
      <query mdx="[Geography].[State].&amp;[Indiana]">
        <tpls c="1">
          <tpl fld="0" item="42"/>
        </tpls>
      </query>
      <query mdx="[Geography].[State].&amp;[Idaho]">
        <tpls c="1">
          <tpl fld="0" item="43"/>
        </tpls>
      </query>
      <query mdx="[Geography].[State].&amp;[Florida]">
        <tpls c="1">
          <tpl fld="0" item="44"/>
        </tpls>
      </query>
      <query mdx="[Geography].[State].&amp;[Delaware]">
        <tpls c="1">
          <tpl fld="0" item="45"/>
        </tpls>
      </query>
      <query mdx="[Geography].[State].&amp;[Colorado]">
        <tpls c="1">
          <tpl fld="0" item="46"/>
        </tpls>
      </query>
      <query mdx="[Geography].[State].&amp;[Arkansas]">
        <tpls c="1">
          <tpl fld="0" item="47"/>
        </tpls>
      </query>
      <query mdx="[Geography].[State].&amp;[Alabama]">
        <tpls c="1">
          <tpl fld="0" item="48"/>
        </tpls>
      </query>
      <query mdx="Revenue">
        <tpls c="1">
          <tpl fld="1" item="0"/>
        </tpls>
      </query>
    </queryCache>
    <serverFormats count="1">
      <serverFormat format="\$#,0;(\$#,0);\$#,0"/>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2800924" backgroundQuery="1" createdVersion="7" refreshedVersion="7" minRefreshableVersion="3" recordCount="0" supportSubquery="1" supportAdvancedDrill="1" xr:uid="{A571E683-F9EC-45CB-9C54-16CBB2ECD4D0}">
  <cacheSource type="external" connectionId="6"/>
  <cacheFields count="4">
    <cacheField name="[Measures].[Total Orders]" caption="Total Orders" numFmtId="0" hierarchy="38"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oneField="1">
      <fieldsUsage count="1">
        <fieldUsage x="0"/>
      </fieldsUsage>
    </cacheHierarchy>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3379632" backgroundQuery="1" createdVersion="7" refreshedVersion="7" minRefreshableVersion="3" recordCount="0" supportSubquery="1" supportAdvancedDrill="1" xr:uid="{BE27A6A8-F54A-4095-87CC-EBF3F49DDD53}">
  <cacheSource type="external" connectionId="6"/>
  <cacheFields count="4">
    <cacheField name="[Measures].[Order Completion Rate]" caption="Order Completion Rate" numFmtId="0" hierarchy="4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oneField="1">
      <fieldsUsage count="1">
        <fieldUsage x="0"/>
      </fieldsUsage>
    </cacheHierarchy>
    <cacheHierarchy uniqueName="[Measures].[Revenue]" caption="Revenue" measure="1" displayFolder="" measureGroup="Orders" count="0"/>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3958332" backgroundQuery="1" createdVersion="7" refreshedVersion="7" minRefreshableVersion="3" recordCount="0" supportSubquery="1" supportAdvancedDrill="1" xr:uid="{3587EC60-3686-4F0D-9390-7F9294FCA21A}">
  <cacheSource type="external" connectionId="6"/>
  <cacheFields count="4">
    <cacheField name="[Measures].[Revenue]" caption="Revenue"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oneField="1">
      <fieldsUsage count="1">
        <fieldUsage x="0"/>
      </fieldsUsage>
    </cacheHierarchy>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4421294" backgroundQuery="1" createdVersion="7" refreshedVersion="7" minRefreshableVersion="3" recordCount="0" supportSubquery="1" supportAdvancedDrill="1" xr:uid="{6C34AC08-80F8-45A6-9C26-743139267983}">
  <cacheSource type="external" connectionId="6"/>
  <cacheFields count="4">
    <cacheField name="[Measures].[Net gain]" caption="Net gain" numFmtId="0" hierarchy="4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oneField="1">
      <fieldsUsage count="1">
        <fieldUsage x="0"/>
      </fieldsUsage>
    </cacheHierarchy>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5000002" backgroundQuery="1" createdVersion="7" refreshedVersion="7" minRefreshableVersion="3" recordCount="0" supportSubquery="1" supportAdvancedDrill="1" xr:uid="{97AAF4C2-9202-4371-B4EA-AE0280548610}">
  <cacheSource type="external" connectionId="6"/>
  <cacheFields count="4">
    <cacheField name="[Measures].[Profit Margin]" caption="Profit Margin"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cacheHierarchy uniqueName="[Measures].[Profit Margin]" caption="Profit Margin" measure="1" displayFolder="" measureGroup="Orders" count="0" oneField="1">
      <fieldsUsage count="1">
        <fieldUsage x="0"/>
      </fieldsUsage>
    </cacheHierarchy>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5694441" backgroundQuery="1" createdVersion="7" refreshedVersion="7" minRefreshableVersion="3" recordCount="0" supportSubquery="1" supportAdvancedDrill="1" xr:uid="{99E98864-F586-421E-AF1D-E7CA42443280}">
  <cacheSource type="external" connectionId="6"/>
  <cacheFields count="5">
    <cacheField name="[Customers].[Segment].[Segment]" caption="Segment" numFmtId="0" hierarchy="12" level="1">
      <sharedItems count="3">
        <s v="Consumer"/>
        <s v="Corporate"/>
        <s v="Home Office"/>
      </sharedItems>
    </cacheField>
    <cacheField name="[Measures].[Revenue]" caption="Revenue"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fieldsUsage count="2">
        <fieldUsage x="-1"/>
        <fieldUsage x="0"/>
      </fieldsUsage>
    </cacheHierarchy>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oneField="1">
      <fieldsUsage count="1">
        <fieldUsage x="1"/>
      </fieldsUsage>
    </cacheHierarchy>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6273149" backgroundQuery="1" createdVersion="7" refreshedVersion="7" minRefreshableVersion="3" recordCount="0" supportSubquery="1" supportAdvancedDrill="1" xr:uid="{72BCE021-6F59-4E60-8664-B8EB92EDA05A}">
  <cacheSource type="external" connectionId="6"/>
  <cacheFields count="5">
    <cacheField name="[Customers].[Segment].[Segment]" caption="Segment" numFmtId="0" hierarchy="12" level="1">
      <sharedItems count="3">
        <s v="Consumer"/>
        <s v="Corporate"/>
        <s v="Home Office"/>
      </sharedItems>
    </cacheField>
    <cacheField name="[Measures].[Net gain]" caption="Net gain" numFmtId="0" hierarchy="4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fieldsUsage count="2">
        <fieldUsage x="-1"/>
        <fieldUsage x="0"/>
      </fieldsUsage>
    </cacheHierarchy>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oneField="1">
      <fieldsUsage count="1">
        <fieldUsage x="1"/>
      </fieldsUsage>
    </cacheHierarchy>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7314812" backgroundQuery="1" createdVersion="7" refreshedVersion="7" minRefreshableVersion="3" recordCount="0" supportSubquery="1" supportAdvancedDrill="1" xr:uid="{6516E6C0-33A0-4F1D-8A78-6D40AF49C7B8}">
  <cacheSource type="external" connectionId="6"/>
  <cacheFields count="6">
    <cacheField name="[Measures].[Revenue]" caption="Revenue" numFmtId="0" hierarchy="42" level="32767"/>
    <cacheField name="[Calendar].[H.Date].[Year]" caption="Year" numFmtId="0" hierarchy="4" level="1">
      <sharedItems containsSemiMixedTypes="0" containsString="0" containsNumber="1" containsInteger="1" minValue="2018" maxValue="2021" count="4">
        <n v="2018"/>
        <n v="2019"/>
        <n v="2020"/>
        <n v="2021"/>
      </sharedItems>
      <extLst>
        <ext xmlns:x15="http://schemas.microsoft.com/office/spreadsheetml/2010/11/main" uri="{4F2E5C28-24EA-4eb8-9CBF-B6C8F9C3D259}">
          <x15:cachedUniqueNames>
            <x15:cachedUniqueName index="0" name="[Calendar].[H.Date].[Year].&amp;[2018]"/>
            <x15:cachedUniqueName index="1" name="[Calendar].[H.Date].[Year].&amp;[2019]"/>
            <x15:cachedUniqueName index="2" name="[Calendar].[H.Date].[Year].&amp;[2020]"/>
            <x15:cachedUniqueName index="3" name="[Calendar].[H.Date].[Year].&amp;[2021]"/>
          </x15:cachedUniqueNames>
        </ext>
      </extLst>
    </cacheField>
    <cacheField name="[Calendar].[H.Date].[Quarter]" caption="Quarter" numFmtId="0" hierarchy="4" level="2">
      <sharedItems count="16">
        <s v="Q1"/>
        <s v="Q2"/>
        <s v="Q3"/>
        <s v="Q4"/>
        <s v="Q1"/>
        <s v="Q2"/>
        <s v="Q3"/>
        <s v="Q4"/>
        <s v="Q1"/>
        <s v="Q2"/>
        <s v="Q3"/>
        <s v="Q4"/>
        <s v="Q1"/>
        <s v="Q2"/>
        <s v="Q3"/>
        <s v="Q4"/>
      </sharedItems>
      <extLst>
        <ext xmlns:x15="http://schemas.microsoft.com/office/spreadsheetml/2010/11/main" uri="{4F2E5C28-24EA-4eb8-9CBF-B6C8F9C3D259}">
          <x15:cachedUniqueNames>
            <x15:cachedUniqueName index="0" name="[Calendar].[H.Date].[Year].&amp;[2018].&amp;[Q1]"/>
            <x15:cachedUniqueName index="1" name="[Calendar].[H.Date].[Year].&amp;[2018].&amp;[Q2]"/>
            <x15:cachedUniqueName index="2" name="[Calendar].[H.Date].[Year].&amp;[2018].&amp;[Q3]"/>
            <x15:cachedUniqueName index="3" name="[Calendar].[H.Date].[Year].&amp;[2018].&amp;[Q4]"/>
            <x15:cachedUniqueName index="4" name="[Calendar].[H.Date].[Year].&amp;[2019].&amp;[Q1]"/>
            <x15:cachedUniqueName index="5" name="[Calendar].[H.Date].[Year].&amp;[2019].&amp;[Q2]"/>
            <x15:cachedUniqueName index="6" name="[Calendar].[H.Date].[Year].&amp;[2019].&amp;[Q3]"/>
            <x15:cachedUniqueName index="7" name="[Calendar].[H.Date].[Year].&amp;[2019].&amp;[Q4]"/>
            <x15:cachedUniqueName index="8" name="[Calendar].[H.Date].[Year].&amp;[2020].&amp;[Q1]"/>
            <x15:cachedUniqueName index="9" name="[Calendar].[H.Date].[Year].&amp;[2020].&amp;[Q2]"/>
            <x15:cachedUniqueName index="10" name="[Calendar].[H.Date].[Year].&amp;[2020].&amp;[Q3]"/>
            <x15:cachedUniqueName index="11" name="[Calendar].[H.Date].[Year].&amp;[2020].&amp;[Q4]"/>
            <x15:cachedUniqueName index="12" name="[Calendar].[H.Date].[Year].&amp;[2021].&amp;[Q1]"/>
            <x15:cachedUniqueName index="13" name="[Calendar].[H.Date].[Year].&amp;[2021].&amp;[Q2]"/>
            <x15:cachedUniqueName index="14" name="[Calendar].[H.Date].[Year].&amp;[2021].&amp;[Q3]"/>
            <x15:cachedUniqueName index="15" name="[Calendar].[H.Date].[Year].&amp;[2021].&amp;[Q4]"/>
          </x15:cachedUniqueNames>
        </ext>
      </extLst>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3" unbalanced="0">
      <fieldsUsage count="3">
        <fieldUsage x="-1"/>
        <fieldUsage x="1"/>
        <fieldUsage x="2"/>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oneField="1">
      <fieldsUsage count="1">
        <fieldUsage x="0"/>
      </fieldsUsage>
    </cacheHierarchy>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8587966" backgroundQuery="1" createdVersion="7" refreshedVersion="7" minRefreshableVersion="3" recordCount="0" supportSubquery="1" supportAdvancedDrill="1" xr:uid="{3AEE5F14-6316-4319-9FC4-E10FFB57A21E}">
  <cacheSource type="external" connectionId="6"/>
  <cacheFields count="6">
    <cacheField name="[Calendar].[H.Date].[Year]" caption="Year" numFmtId="0" hierarchy="4" level="1">
      <sharedItems containsSemiMixedTypes="0" containsString="0" containsNumber="1" containsInteger="1" minValue="2018" maxValue="2021" count="4">
        <n v="2018"/>
        <n v="2019"/>
        <n v="2020"/>
        <n v="2021"/>
      </sharedItems>
      <extLst>
        <ext xmlns:x15="http://schemas.microsoft.com/office/spreadsheetml/2010/11/main" uri="{4F2E5C28-24EA-4eb8-9CBF-B6C8F9C3D259}">
          <x15:cachedUniqueNames>
            <x15:cachedUniqueName index="0" name="[Calendar].[H.Date].[Year].&amp;[2018]"/>
            <x15:cachedUniqueName index="1" name="[Calendar].[H.Date].[Year].&amp;[2019]"/>
            <x15:cachedUniqueName index="2" name="[Calendar].[H.Date].[Year].&amp;[2020]"/>
            <x15:cachedUniqueName index="3" name="[Calendar].[H.Date].[Year].&amp;[2021]"/>
          </x15:cachedUniqueNames>
        </ext>
      </extLst>
    </cacheField>
    <cacheField name="[Calendar].[H.Date].[Quarter]" caption="Quarter" numFmtId="0" hierarchy="4" level="2">
      <sharedItems count="16">
        <s v="Q1"/>
        <s v="Q2"/>
        <s v="Q3"/>
        <s v="Q4"/>
        <s v="Q1"/>
        <s v="Q2"/>
        <s v="Q3"/>
        <s v="Q4"/>
        <s v="Q1"/>
        <s v="Q2"/>
        <s v="Q3"/>
        <s v="Q4"/>
        <s v="Q1"/>
        <s v="Q2"/>
        <s v="Q3"/>
        <s v="Q4"/>
      </sharedItems>
      <extLst>
        <ext xmlns:x15="http://schemas.microsoft.com/office/spreadsheetml/2010/11/main" uri="{4F2E5C28-24EA-4eb8-9CBF-B6C8F9C3D259}">
          <x15:cachedUniqueNames>
            <x15:cachedUniqueName index="0" name="[Calendar].[H.Date].[Year].&amp;[2018].&amp;[Q1]"/>
            <x15:cachedUniqueName index="1" name="[Calendar].[H.Date].[Year].&amp;[2018].&amp;[Q2]"/>
            <x15:cachedUniqueName index="2" name="[Calendar].[H.Date].[Year].&amp;[2018].&amp;[Q3]"/>
            <x15:cachedUniqueName index="3" name="[Calendar].[H.Date].[Year].&amp;[2018].&amp;[Q4]"/>
            <x15:cachedUniqueName index="4" name="[Calendar].[H.Date].[Year].&amp;[2019].&amp;[Q1]"/>
            <x15:cachedUniqueName index="5" name="[Calendar].[H.Date].[Year].&amp;[2019].&amp;[Q2]"/>
            <x15:cachedUniqueName index="6" name="[Calendar].[H.Date].[Year].&amp;[2019].&amp;[Q3]"/>
            <x15:cachedUniqueName index="7" name="[Calendar].[H.Date].[Year].&amp;[2019].&amp;[Q4]"/>
            <x15:cachedUniqueName index="8" name="[Calendar].[H.Date].[Year].&amp;[2020].&amp;[Q1]"/>
            <x15:cachedUniqueName index="9" name="[Calendar].[H.Date].[Year].&amp;[2020].&amp;[Q2]"/>
            <x15:cachedUniqueName index="10" name="[Calendar].[H.Date].[Year].&amp;[2020].&amp;[Q3]"/>
            <x15:cachedUniqueName index="11" name="[Calendar].[H.Date].[Year].&amp;[2020].&amp;[Q4]"/>
            <x15:cachedUniqueName index="12" name="[Calendar].[H.Date].[Year].&amp;[2021].&amp;[Q1]"/>
            <x15:cachedUniqueName index="13" name="[Calendar].[H.Date].[Year].&amp;[2021].&amp;[Q2]"/>
            <x15:cachedUniqueName index="14" name="[Calendar].[H.Date].[Year].&amp;[2021].&amp;[Q3]"/>
            <x15:cachedUniqueName index="15" name="[Calendar].[H.Date].[Year].&amp;[2021].&amp;[Q4]"/>
          </x15:cachedUniqueNames>
        </ext>
      </extLst>
    </cacheField>
    <cacheField name="[Measures].[Net gain]" caption="Net gain" numFmtId="0" hierarchy="4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3" unbalanced="0">
      <fieldsUsage count="3">
        <fieldUsage x="-1"/>
        <fieldUsage x="0"/>
        <fieldUsage x="1"/>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oneField="1">
      <fieldsUsage count="1">
        <fieldUsage x="2"/>
      </fieldsUsage>
    </cacheHierarchy>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7951389" backgroundQuery="1" createdVersion="7" refreshedVersion="7" minRefreshableVersion="3" recordCount="0" supportSubquery="1" supportAdvancedDrill="1" xr:uid="{1E95F20A-A531-42A8-9588-1B3E4899BB92}">
  <cacheSource type="external" connectionId="6"/>
  <cacheFields count="6">
    <cacheField name="[Products].[Category].[Category]" caption="Category" numFmtId="0" hierarchy="34" level="1">
      <sharedItems count="3">
        <s v="Furniture"/>
        <s v="Office Supplies"/>
        <s v="Technology"/>
      </sharedItems>
    </cacheField>
    <cacheField name="[Products].[Sub-Category].[Sub-Category]" caption="Sub-Category" numFmtId="0" hierarchy="35" level="1">
      <sharedItems count="17">
        <s v="Bookcases"/>
        <s v="Chairs"/>
        <s v="Furnishings"/>
        <s v="Tables"/>
        <s v="Appliances"/>
        <s v="Art"/>
        <s v="Binders"/>
        <s v="Envelopes"/>
        <s v="Fasteners"/>
        <s v="Labels"/>
        <s v="Paper"/>
        <s v="Storage"/>
        <s v="Supplies"/>
        <s v="Accessories"/>
        <s v="Copiers"/>
        <s v="Machines"/>
        <s v="Phones"/>
      </sharedItems>
    </cacheField>
    <cacheField name="[Measures].[Revenue]" caption="Revenue"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1"/>
      </fieldsUsage>
    </cacheHierarchy>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oneField="1">
      <fieldsUsage count="1">
        <fieldUsage x="2"/>
      </fieldsUsage>
    </cacheHierarchy>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80208336" backgroundQuery="1" createdVersion="7" refreshedVersion="7" minRefreshableVersion="3" recordCount="0" supportSubquery="1" supportAdvancedDrill="1" xr:uid="{860D7F5E-298E-437D-9483-8231F7D0294A}">
  <cacheSource type="external" connectionId="6"/>
  <cacheFields count="6">
    <cacheField name="[Products].[Category].[Category]" caption="Category" numFmtId="0" hierarchy="34" level="1">
      <sharedItems count="3">
        <s v="Furniture"/>
        <s v="Office Supplies"/>
        <s v="Technology"/>
      </sharedItems>
    </cacheField>
    <cacheField name="[Products].[Sub-Category].[Sub-Category]" caption="Sub-Category" numFmtId="0" hierarchy="35" level="1">
      <sharedItems count="17">
        <s v="Bookcases"/>
        <s v="Chairs"/>
        <s v="Furnishings"/>
        <s v="Tables"/>
        <s v="Appliances"/>
        <s v="Art"/>
        <s v="Binders"/>
        <s v="Envelopes"/>
        <s v="Fasteners"/>
        <s v="Labels"/>
        <s v="Paper"/>
        <s v="Storage"/>
        <s v="Supplies"/>
        <s v="Accessories"/>
        <s v="Copiers"/>
        <s v="Machines"/>
        <s v="Phones"/>
      </sharedItems>
    </cacheField>
    <cacheField name="[Measures].[Net gain]" caption="Net gain" numFmtId="0" hierarchy="4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1"/>
      </fieldsUsage>
    </cacheHierarchy>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oneField="1">
      <fieldsUsage count="1">
        <fieldUsage x="2"/>
      </fieldsUsage>
    </cacheHierarchy>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8113426" backgroundQuery="1" createdVersion="7" refreshedVersion="7" minRefreshableVersion="3" recordCount="0" supportSubquery="1" supportAdvancedDrill="1" xr:uid="{83EF1DC9-68FB-435B-97C6-8B192046158D}">
  <cacheSource type="external" connectionId="6"/>
  <cacheFields count="5">
    <cacheField name="[Geography].[Region].[Region]" caption="Region" numFmtId="0" hierarchy="17" level="1">
      <sharedItems count="4">
        <s v="Central"/>
        <s v="East"/>
        <s v="South"/>
        <s v="West"/>
      </sharedItems>
    </cacheField>
    <cacheField name="[Measures].[Net gain]" caption="Net gain" numFmtId="0" hierarchy="4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2" memberValueDatatype="130" unbalanced="0">
      <fieldsUsage count="2">
        <fieldUsage x="-1"/>
        <fieldUsage x="0"/>
      </fieldsUsage>
    </cacheHierarchy>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oneField="1">
      <fieldsUsage count="1">
        <fieldUsage x="1"/>
      </fieldsUsage>
    </cacheHierarchy>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81712961" backgroundQuery="1" createdVersion="7" refreshedVersion="7" minRefreshableVersion="3" recordCount="0" supportSubquery="1" supportAdvancedDrill="1" xr:uid="{BDF75F8F-D809-4FB3-B768-C0EC8696CB6F}">
  <cacheSource type="external" connectionId="6"/>
  <cacheFields count="5">
    <cacheField name="[Geography].[Region].[Region]" caption="Region" numFmtId="0" hierarchy="17" level="1">
      <sharedItems count="4">
        <s v="Central"/>
        <s v="East"/>
        <s v="South"/>
        <s v="West"/>
      </sharedItems>
    </cacheField>
    <cacheField name="[Measures].[Revenue]" caption="Revenue"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2" memberValueDatatype="130" unbalanced="0">
      <fieldsUsage count="2">
        <fieldUsage x="-1"/>
        <fieldUsage x="0"/>
      </fieldsUsage>
    </cacheHierarchy>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oneField="1">
      <fieldsUsage count="1">
        <fieldUsage x="1"/>
      </fieldsUsage>
    </cacheHierarchy>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82175923" backgroundQuery="1" createdVersion="7" refreshedVersion="7" minRefreshableVersion="3" recordCount="0" supportSubquery="1" supportAdvancedDrill="1" xr:uid="{B74D7E6C-BF80-473C-9F4E-50AE645CA48A}">
  <cacheSource type="external" connectionId="6"/>
  <cacheFields count="5">
    <cacheField name="[Orders].[Sales Person].[Sales Person]" caption="Sales Person" numFmtId="0" hierarchy="24" level="1">
      <sharedItems count="4">
        <s v="Anna Andreadi"/>
        <s v="Cassandra Brandow"/>
        <s v="Chuck Magee"/>
        <s v="Kelly Williams"/>
      </sharedItems>
    </cacheField>
    <cacheField name="[Measures].[Revenue]" caption="Revenue"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2" memberValueDatatype="130" unbalanced="0">
      <fieldsUsage count="2">
        <fieldUsage x="-1"/>
        <fieldUsage x="0"/>
      </fieldsUsage>
    </cacheHierarchy>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oneField="1">
      <fieldsUsage count="1">
        <fieldUsage x="1"/>
      </fieldsUsage>
    </cacheHierarchy>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8275463" backgroundQuery="1" createdVersion="7" refreshedVersion="7" minRefreshableVersion="3" recordCount="0" supportSubquery="1" supportAdvancedDrill="1" xr:uid="{E1764A9C-DB2A-4B44-9AD1-539ABD660065}">
  <cacheSource type="external" connectionId="6"/>
  <cacheFields count="5">
    <cacheField name="[Orders].[Sales Person].[Sales Person]" caption="Sales Person" numFmtId="0" hierarchy="24" level="1">
      <sharedItems count="4">
        <s v="Anna Andreadi"/>
        <s v="Cassandra Brandow"/>
        <s v="Chuck Magee"/>
        <s v="Kelly Williams"/>
      </sharedItems>
    </cacheField>
    <cacheField name="[Measures].[Net gain]" caption="Net gain" numFmtId="0" hierarchy="4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Sales Person]" caption="Sales Person" attribute="1" defaultMemberUniqueName="[Orders].[Sales Person].[All]" allUniqueName="[Orders].[Sales Person].[All]" dimensionUniqueName="[Orders]" displayFolder="" count="2" memberValueDatatype="130" unbalanced="0">
      <fieldsUsage count="2">
        <fieldUsage x="-1"/>
        <fieldUsage x="0"/>
      </fieldsUsage>
    </cacheHierarchy>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oneField="1">
      <fieldsUsage count="1">
        <fieldUsage x="1"/>
      </fieldsUsage>
    </cacheHierarchy>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83333331" backgroundQuery="1" createdVersion="7" refreshedVersion="7" minRefreshableVersion="3" recordCount="0" supportSubquery="1" supportAdvancedDrill="1" xr:uid="{0F531418-2804-418E-882E-C1398FE3DCCA}">
  <cacheSource type="external" connectionId="6"/>
  <cacheFields count="5">
    <cacheField name="[Orders].[Ship Mode].[Ship Mode]" caption="Ship Mode" numFmtId="0" hierarchy="23" level="1">
      <sharedItems count="4">
        <s v="First Class"/>
        <s v="Same Day"/>
        <s v="Second Class"/>
        <s v="Standard Class"/>
      </sharedItems>
    </cacheField>
    <cacheField name="[Measures].[Revenue]" caption="Revenue"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0"/>
      </fieldsUsage>
    </cacheHierarchy>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oneField="1">
      <fieldsUsage count="1">
        <fieldUsage x="1"/>
      </fieldsUsage>
    </cacheHierarchy>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648183796293" backgroundQuery="1" createdVersion="7" refreshedVersion="7" minRefreshableVersion="3" recordCount="0" supportSubquery="1" supportAdvancedDrill="1" xr:uid="{A0E4BCE3-25BB-4CCD-AC04-287BC0451FA7}">
  <cacheSource type="external" connectionId="6"/>
  <cacheFields count="5">
    <cacheField name="[Orders].[Ship Mode].[Ship Mode]" caption="Ship Mode" numFmtId="0" hierarchy="23" level="1">
      <sharedItems count="4">
        <s v="First Class"/>
        <s v="Same Day"/>
        <s v="Second Class"/>
        <s v="Standard Class"/>
      </sharedItems>
    </cacheField>
    <cacheField name="[Measures].[Net gain]" caption="Net gain" numFmtId="0" hierarchy="4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4">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H.Date]" caption="H.Date" time="1" defaultMemberUniqueName="[Calendar].[H.Date].[All]" allUniqueName="[Calendar].[H.Date].[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uarter]" caption="Quarter" attribute="1" time="1" defaultMemberUniqueName="[Calendar].[Quarter].[All]" allUniqueName="[Calendar].[Quarter].[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0" memberValueDatatype="130" unbalanced="0"/>
    <cacheHierarchy uniqueName="[Geography].[Country/Region]" caption="Country/Region" attribute="1" defaultMemberUniqueName="[Geography].[Country/Region].[All]" allUniqueName="[Geography].[Country/Region].[All]" dimensionUniqueName="[Geography]" displayFolder="" count="0" memberValueDatatype="130" unbalanced="0"/>
    <cacheHierarchy uniqueName="[Geography].[City]" caption="City" attribute="1" defaultMemberUniqueName="[Geography].[City].[All]" allUniqueName="[Geography].[City].[All]" dimensionUniqueName="[Geography]" displayFolder="" count="0" memberValueDatatype="130" unbalanced="0"/>
    <cacheHierarchy uniqueName="[Geography].[State]" caption="State" attribute="1" defaultMemberUniqueName="[Geography].[State].[All]" allUniqueName="[Geography].[State].[All]" dimensionUniqueName="[Geography]" displayFolder="" count="0" memberValueDatatype="130" unbalanced="0"/>
    <cacheHierarchy uniqueName="[Geography].[Postal Code]" caption="Postal Code" attribute="1" defaultMemberUniqueName="[Geography].[Postal Code].[All]" allUniqueName="[Geography].[Postal Code].[All]" dimensionUniqueName="[Geography]" displayFolder="" count="0" memberValueDatatype="20" unbalanced="0"/>
    <cacheHierarchy uniqueName="[Geography].[Region]" caption="Region" attribute="1" defaultMemberUniqueName="[Geography].[Region].[All]" allUniqueName="[Geography].[Region].[All]" dimensionUniqueName="[Geography]" displayFolder="" count="0" memberValueDatatype="130" unbalanced="0"/>
    <cacheHierarchy uniqueName="[Geography].[GeographyKey]" caption="GeographyKey" attribute="1" defaultMemberUniqueName="[Geography].[GeographyKey].[All]" allUniqueName="[Geography].[GeographyKey].[All]" dimensionUniqueName="[Geography]" displayFolder="" count="0" memberValueDatatype="130" unbalanced="0"/>
    <cacheHierarchy uniqueName="[Geography].[State in US]" caption="State in US" attribute="1" defaultMemberUniqueName="[Geography].[State in US].[All]" allUniqueName="[Geography].[State in US].[All]" dimensionUniqueName="[Geography]"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0"/>
      </fieldsUsage>
    </cacheHierarchy>
    <cacheHierarchy uniqueName="[Orders].[Sales Person]" caption="Sales Person" attribute="1" defaultMemberUniqueName="[Orders].[Sales Person].[All]" allUniqueName="[Orders].[Sales Person].[All]" dimensionUniqueName="[Orders]" displayFolder="" count="0" memberValueDatatype="130" unbalanced="0"/>
    <cacheHierarchy uniqueName="[Orders].[Returned]" caption="Returned" attribute="1" defaultMemberUniqueName="[Orders].[Returned].[All]" allUniqueName="[Orders].[Returned].[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GeographyKey]" caption="GeographyKey" attribute="1" defaultMemberUniqueName="[Orders].[GeographyKey].[All]" allUniqueName="[Orders].[GeographyKey].[All]" dimensionUniqueName="[Orders]" displayFolder="" count="0" memberValueDatatype="130" unbalanced="0"/>
    <cacheHierarchy uniqueName="[Orders].[ProductKey]" caption="ProductKey" attribute="1" defaultMemberUniqueName="[Orders].[ProductKey].[All]" allUniqueName="[Orders].[ProductKey].[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Products].[ProductKey]" caption="ProductKey" attribute="1" defaultMemberUniqueName="[Products].[ProductKey].[All]" allUniqueName="[Products].[ProductKey].[All]" dimensionUniqueName="[Products]" displayFolder="" count="0"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oneField="1">
      <fieldsUsage count="1">
        <fieldUsage x="1"/>
      </fieldsUsage>
    </cacheHierarchy>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29"/>
        </ext>
      </extLst>
    </cacheHierarchy>
    <cacheHierarchy uniqueName="[Measures].[Sum of Year]" caption="Sum of Year" measure="1" displayFolder="" measureGroup="Calendar" count="0" hidden="1">
      <extLst>
        <ext xmlns:x15="http://schemas.microsoft.com/office/spreadsheetml/2010/11/main" uri="{B97F6D7D-B522-45F9-BDA1-12C45D357490}">
          <x15:cacheHierarchy aggregatedColumn="2"/>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manuel Balogun" refreshedDate="45036.48246550926" backgroundQuery="1" createdVersion="3" refreshedVersion="7" minRefreshableVersion="3" recordCount="0" supportSubquery="1" supportAdvancedDrill="1" xr:uid="{80C61D29-7FAA-4A9B-A5AF-973D1EE330A9}">
  <cacheSource type="external" connectionId="6">
    <extLst>
      <ext xmlns:x14="http://schemas.microsoft.com/office/spreadsheetml/2009/9/main" uri="{F057638F-6D5F-4e77-A914-E7F072B9BCA8}">
        <x14:sourceConnection name="ThisWorkbookDataModel"/>
      </ext>
    </extLst>
  </cacheSource>
  <cacheFields count="0"/>
  <cacheHierarchies count="54">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H.Date]" caption="H.Date" time="1" defaultMemberUniqueName="[Calendar].[H.Date].[All]" allUniqueName="[Calendar].[H.Date].[All]" dimensionUniqueName="[Calendar]" displayFolder="" count="3" unbalanced="0"/>
    <cacheHierarchy uniqueName="[Calendar].[Month]" caption="Month" attribute="1" time="1" defaultMemberUniqueName="[Calendar].[Month].[All]" allUniqueName="[Calendar].[Month].[All]" dimensionUniqueName="[Calendar]" displayFolder="" count="2" memberValueDatatype="130" unbalanced="0"/>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Calendar].[Quarter]" caption="Quarter" attribute="1" time="1" defaultMemberUniqueName="[Calendar].[Quarter].[All]" allUniqueName="[Calendar].[Quarter].[All]" dimensionUniqueName="[Calendar]" displayFolder="" count="2" memberValueDatatype="130" unbalanced="0"/>
    <cacheHierarchy uniqueName="[Customers].[Customer ID]" caption="Customer ID" attribute="1" defaultMemberUniqueName="[Customers].[Customer ID].[All]" allUniqueName="[Customers].[Customer ID].[All]" dimensionUniqueName="[Customers]" displayFolder="" count="2" memberValueDatatype="130" unbalanced="0"/>
    <cacheHierarchy uniqueName="[Customers].[Customer Name]" caption="Customer Name" attribute="1" defaultMemberUniqueName="[Customers].[Customer Name].[All]" allUniqueName="[Customers].[Customer Name].[All]" dimensionUniqueName="[Customers]" displayFolder="" count="2"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Geography].[Country/Region]" caption="Country/Region" attribute="1" defaultMemberUniqueName="[Geography].[Country/Region].[All]" allUniqueName="[Geography].[Country/Region].[All]" dimensionUniqueName="[Geography]" displayFolder="" count="2" memberValueDatatype="130" unbalanced="0"/>
    <cacheHierarchy uniqueName="[Geography].[City]" caption="City" attribute="1" defaultMemberUniqueName="[Geography].[City].[All]" allUniqueName="[Geography].[City].[All]" dimensionUniqueName="[Geography]" displayFolder="" count="2" memberValueDatatype="130" unbalanced="0"/>
    <cacheHierarchy uniqueName="[Geography].[State]" caption="State" attribute="1" defaultMemberUniqueName="[Geography].[State].[All]" allUniqueName="[Geography].[State].[All]" dimensionUniqueName="[Geography]" displayFolder="" count="2" memberValueDatatype="130" unbalanced="0"/>
    <cacheHierarchy uniqueName="[Geography].[Postal Code]" caption="Postal Code" attribute="1" defaultMemberUniqueName="[Geography].[Postal Code].[All]" allUniqueName="[Geography].[Postal Code].[All]" dimensionUniqueName="[Geography]" displayFolder="" count="2" memberValueDatatype="20" unbalanced="0"/>
    <cacheHierarchy uniqueName="[Geography].[Region]" caption="Region" attribute="1" defaultMemberUniqueName="[Geography].[Region].[All]" allUniqueName="[Geography].[Region].[All]" dimensionUniqueName="[Geography]" displayFolder="" count="2" memberValueDatatype="130" unbalanced="0"/>
    <cacheHierarchy uniqueName="[Geography].[GeographyKey]" caption="GeographyKey" attribute="1" defaultMemberUniqueName="[Geography].[GeographyKey].[All]" allUniqueName="[Geography].[GeographyKey].[All]" dimensionUniqueName="[Geography]" displayFolder="" count="2" memberValueDatatype="130" unbalanced="0"/>
    <cacheHierarchy uniqueName="[Geography].[State in US]" caption="State in US" attribute="1" defaultMemberUniqueName="[Geography].[State in US].[All]" allUniqueName="[Geography].[State in US].[All]" dimensionUniqueName="[Geography]" displayFolder="" count="2" memberValueDatatype="130" unbalanced="0"/>
    <cacheHierarchy uniqueName="[Measures]" caption="Measures" attribute="1" keyAttribute="1" defaultMemberUniqueName="[Measures].[__No measures defined]" dimensionUniqueName="[Measures]" displayFolder="" measures="1" count="1" memberValueDatatype="130" unbalanced="0"/>
    <cacheHierarchy uniqueName="[Orders].[Order ID]" caption="Order ID" attribute="1" defaultMemberUniqueName="[Orders].[Order ID].[All]" allUniqueName="[Orders].[Order ID].[All]" dimensionUniqueName="[Orders]" displayFolder="" count="2"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Ship Mode]" caption="Ship Mode" attribute="1" defaultMemberUniqueName="[Orders].[Ship Mode].[All]" allUniqueName="[Orders].[Ship Mode].[All]" dimensionUniqueName="[Orders]" displayFolder="" count="2" memberValueDatatype="130" unbalanced="0"/>
    <cacheHierarchy uniqueName="[Orders].[Sales Person]" caption="Sales Person" attribute="1" defaultMemberUniqueName="[Orders].[Sales Person].[All]" allUniqueName="[Orders].[Sales Person].[All]" dimensionUniqueName="[Orders]" displayFolder="" count="2" memberValueDatatype="130" unbalanced="0"/>
    <cacheHierarchy uniqueName="[Orders].[Returned]" caption="Returned" attribute="1" defaultMemberUniqueName="[Orders].[Returned].[All]" allUniqueName="[Orders].[Returned].[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2" memberValueDatatype="130" unbalanced="0"/>
    <cacheHierarchy uniqueName="[Orders].[GeographyKey]" caption="GeographyKey" attribute="1" defaultMemberUniqueName="[Orders].[GeographyKey].[All]" allUniqueName="[Orders].[GeographyKey].[All]" dimensionUniqueName="[Orders]" displayFolder="" count="2" memberValueDatatype="130" unbalanced="0"/>
    <cacheHierarchy uniqueName="[Orders].[ProductKey]" caption="ProductKey" attribute="1" defaultMemberUniqueName="[Orders].[ProductKey].[All]" allUniqueName="[Orders].[ProductKey].[All]" dimensionUniqueName="[Orders]" displayFolder="" count="2" memberValueDatatype="130" unbalanced="0"/>
    <cacheHierarchy uniqueName="[Orders].[Sales]" caption="Sales" attribute="1" defaultMemberUniqueName="[Orders].[Sales].[All]" allUniqueName="[Orders].[Sales].[All]" dimensionUniqueName="[Orders]" displayFolder="" count="2" memberValueDatatype="5" unbalanced="0"/>
    <cacheHierarchy uniqueName="[Orders].[Quantity]" caption="Quantity" attribute="1" defaultMemberUniqueName="[Orders].[Quantity].[All]" allUniqueName="[Orders].[Quantity].[All]" dimensionUniqueName="[Orders]" displayFolder="" count="2" memberValueDatatype="20" unbalanced="0"/>
    <cacheHierarchy uniqueName="[Orders].[Discount]" caption="Discount" attribute="1" defaultMemberUniqueName="[Orders].[Discount].[All]" allUniqueName="[Orders].[Discount].[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Products].[Product ID]" caption="Product ID" attribute="1" defaultMemberUniqueName="[Products].[Product ID].[All]" allUniqueName="[Products].[Product ID].[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ProductKey]" caption="ProductKey" attribute="1" defaultMemberUniqueName="[Products].[ProductKey].[All]" allUniqueName="[Products].[ProductKey].[All]" dimensionUniqueName="[Products]" displayFolder="" count="2" memberValueDatatype="130" unbalanced="0"/>
    <cacheHierarchy uniqueName="[Measures].[Total Orders]" caption="Total Orders" measure="1" displayFolder="" measureGroup="Orders" count="0"/>
    <cacheHierarchy uniqueName="[Measures].[Returned Orders]" caption="Returned Orders" measure="1" displayFolder="" measureGroup="Orders" count="0"/>
    <cacheHierarchy uniqueName="[Measures].[Completed Orders]" caption="Completed Orders" measure="1" displayFolder="" measureGroup="Orders" count="0"/>
    <cacheHierarchy uniqueName="[Measures].[Order Completion Rate]" caption="Order Completion Rate" measure="1" displayFolder="" measureGroup="Orders" count="0"/>
    <cacheHierarchy uniqueName="[Measures].[Revenue]" caption="Revenue" measure="1" displayFolder="" measureGroup="Orders" count="0"/>
    <cacheHierarchy uniqueName="[Measures].[Net gain]" caption="Net gain" measure="1" displayFolder="" measureGroup="Orders" count="0"/>
    <cacheHierarchy uniqueName="[Measures].[Profit Margin]" caption="Profit Margin" measure="1" displayFolder="" measureGroup="Orders" count="0"/>
    <cacheHierarchy uniqueName="[Measures].[Items Sold]" caption="Items Sold" measure="1" displayFolder="" measureGroup="Orders" count="0"/>
    <cacheHierarchy uniqueName="[Measures].[__XL_Count Customers]" caption="__XL_Count Customers" measure="1" displayFolder="" measureGroup="Customers" count="0" hidden="1"/>
    <cacheHierarchy uniqueName="[Measures].[__XL_Count Geography]" caption="__XL_Count Geography" measure="1" displayFolder="" measureGroup="Geography"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30"/>
        </ext>
      </extLst>
    </cacheHierarchy>
  </cacheHierarchies>
  <kpis count="0"/>
  <dimensions count="6">
    <dimension name="Calendar" uniqueName="[Calendar]" caption="Calendar"/>
    <dimension name="Customers" uniqueName="[Customers]" caption="Customers"/>
    <dimension name="Geography" uniqueName="[Geography]" caption="Geography"/>
    <dimension measure="1" name="Measures" uniqueName="[Measures]" caption="Measures"/>
    <dimension name="Orders" uniqueName="[Orders]" caption="Orders"/>
    <dimension name="Products" uniqueName="[Products]" caption="Products"/>
  </dimensions>
  <measureGroups count="5">
    <measureGroup name="Calendar" caption="Calendar"/>
    <measureGroup name="Customers" caption="Customers"/>
    <measureGroup name="Geography" caption="Geography"/>
    <measureGroup name="Orders" caption="Orders"/>
    <measureGroup name="Products" caption="Products"/>
  </measureGroups>
  <maps count="9">
    <map measureGroup="0" dimension="0"/>
    <map measureGroup="1" dimension="1"/>
    <map measureGroup="2" dimension="2"/>
    <map measureGroup="3" dimension="0"/>
    <map measureGroup="3" dimension="1"/>
    <map measureGroup="3" dimension="2"/>
    <map measureGroup="3" dimension="4"/>
    <map measureGroup="3" dimension="5"/>
    <map measureGroup="4" dimension="5"/>
  </maps>
  <extLst>
    <ext xmlns:x14="http://schemas.microsoft.com/office/spreadsheetml/2009/9/main" uri="{725AE2AE-9491-48be-B2B4-4EB974FC3084}">
      <x14:pivotCacheDefinition slicerData="1" pivotCacheId="11620297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17B53E-4150-4480-AE30-83617F1B54D8}" name="PivotTable4" cacheId="3" applyNumberFormats="0" applyBorderFormats="0" applyFontFormats="0" applyPatternFormats="0" applyAlignmentFormats="0" applyWidthHeightFormats="1" dataCaption="Values" tag="988de492-b38a-44f6-bd77-c1fca933b2ac" updatedVersion="7" minRefreshableVersion="3" useAutoFormatting="1" itemPrintTitles="1" createdVersion="7" indent="0" outline="1" outlineData="1" multipleFieldFilters="0">
  <location ref="A7:A8"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167"/>
  </dataFields>
  <formats count="3">
    <format dxfId="8">
      <pivotArea type="all" dataOnly="0" outline="0" fieldPosition="0"/>
    </format>
    <format dxfId="7">
      <pivotArea dataOnly="0" labelOnly="1" outline="0" axis="axisValues" fieldPosition="0"/>
    </format>
    <format dxfId="6">
      <pivotArea outline="0" collapsedLevelsAreSubtotals="1" fieldPosition="0"/>
    </format>
  </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4D8A21-FEC3-4D5F-A79F-41C8E0F07856}" name="PivotTable3" cacheId="2" applyNumberFormats="0" applyBorderFormats="0" applyFontFormats="0" applyPatternFormats="0" applyAlignmentFormats="0" applyWidthHeightFormats="1" dataCaption="Values" tag="ad44f44d-c770-417a-9e66-d8417d128abc" updatedVersion="7" minRefreshableVersion="3" useAutoFormatting="1" itemPrintTitles="1" createdVersion="7" indent="0" outline="1" outlineData="1" multipleFieldFilters="0">
  <location ref="A4:A5"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166"/>
  </dataFields>
  <formats count="1">
    <format dxfId="9">
      <pivotArea outline="0" collapsedLevelsAreSubtotals="1" fieldPosition="0"/>
    </format>
  </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DA3938-6A65-4FF1-B699-CB1D90CAD5B4}" name="PivotTable2" cacheId="1" applyNumberFormats="0" applyBorderFormats="0" applyFontFormats="0" applyPatternFormats="0" applyAlignmentFormats="0" applyWidthHeightFormats="1" dataCaption="Values" tag="d505e023-a780-4b2b-a6ae-55bb09157e3b" updatedVersion="7" minRefreshableVersion="3" useAutoFormatting="1" itemPrintTitles="1" createdVersion="7" indent="0" outline="1" outlineData="1" multipleFieldFilters="0">
  <location ref="A1:A2"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dataField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E260FF-BA27-408A-8332-6332E318697E}" name="PivotTable6" cacheId="5" applyNumberFormats="0" applyBorderFormats="0" applyFontFormats="0" applyPatternFormats="0" applyAlignmentFormats="0" applyWidthHeightFormats="1" dataCaption="Values" tag="748e2b0f-b62a-4e85-87e7-15466102af8e" updatedVersion="7" minRefreshableVersion="3" useAutoFormatting="1" itemPrintTitles="1" createdVersion="7" indent="0" outline="1" outlineData="1" multipleFieldFilters="0">
  <location ref="A13:A14"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dataFields>
  <formats count="1">
    <format dxfId="10">
      <pivotArea outline="0" collapsedLevelsAreSubtotals="1" fieldPosition="0"/>
    </format>
  </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F0DBDB6-60B8-42F9-9E39-5B6D6146A105}" name="PivotTable5" cacheId="4" applyNumberFormats="0" applyBorderFormats="0" applyFontFormats="0" applyPatternFormats="0" applyAlignmentFormats="0" applyWidthHeightFormats="1" dataCaption="Values" tag="83ec1673-09d4-4560-8d93-9a46a7967f03" updatedVersion="7" minRefreshableVersion="3" useAutoFormatting="1" itemPrintTitles="1" createdVersion="7" indent="0" outline="1" outlineData="1" multipleFieldFilters="0">
  <location ref="A10:A11"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dataFields>
  <formats count="3">
    <format dxfId="13">
      <pivotArea type="all" dataOnly="0" outline="0" fieldPosition="0"/>
    </format>
    <format dxfId="12">
      <pivotArea dataOnly="0" labelOnly="1" outline="0" axis="axisValues" fieldPosition="0"/>
    </format>
    <format dxfId="11">
      <pivotArea outline="0" collapsedLevelsAreSubtotals="1" fieldPosition="0"/>
    </format>
  </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D20A522-00E5-4F74-ADD0-4F6477E92412}" name="PivotTable8" cacheId="9" applyNumberFormats="0" applyBorderFormats="0" applyFontFormats="0" applyPatternFormats="0" applyAlignmentFormats="0" applyWidthHeightFormats="1" dataCaption="Values" tag="e271c5ae-3d92-48db-9ed0-bfe4e3da7faf" updatedVersion="7" minRefreshableVersion="3" useAutoFormatting="1" itemPrintTitles="1" createdVersion="7" indent="0" outline="1" outlineData="1" multipleFieldFilters="0" chartFormat="9">
  <location ref="A24:B45" firstHeaderRow="1" firstDataRow="1" firstDataCol="1"/>
  <pivotFields count="6">
    <pivotField axis="axisRow" allDrilled="1" subtotalTop="0" showAll="0" dataSourceSort="1" defaultSubtotal="0">
      <items count="4">
        <item c="1" x="0" d="1"/>
        <item c="1" x="1" d="1"/>
        <item c="1" x="2" d="1"/>
        <item c="1" x="3" d="1"/>
      </items>
    </pivotField>
    <pivotField axis="axisRow" subtotalTop="0" showAll="0" dataSourceSort="1" defaultSubtotal="0">
      <items count="16">
        <item x="0"/>
        <item x="1"/>
        <item x="2"/>
        <item x="3"/>
        <item x="4"/>
        <item x="5"/>
        <item x="6"/>
        <item x="7"/>
        <item x="8"/>
        <item x="9"/>
        <item x="10"/>
        <item x="11"/>
        <item x="12"/>
        <item x="13"/>
        <item x="14"/>
        <item x="15"/>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2">
    <field x="0"/>
    <field x="1"/>
  </rowFields>
  <rowItems count="21">
    <i>
      <x/>
    </i>
    <i r="1">
      <x/>
    </i>
    <i r="1">
      <x v="1"/>
    </i>
    <i r="1">
      <x v="2"/>
    </i>
    <i r="1">
      <x v="3"/>
    </i>
    <i>
      <x v="1"/>
    </i>
    <i r="1">
      <x v="4"/>
    </i>
    <i r="1">
      <x v="5"/>
    </i>
    <i r="1">
      <x v="6"/>
    </i>
    <i r="1">
      <x v="7"/>
    </i>
    <i>
      <x v="2"/>
    </i>
    <i r="1">
      <x v="8"/>
    </i>
    <i r="1">
      <x v="9"/>
    </i>
    <i r="1">
      <x v="10"/>
    </i>
    <i r="1">
      <x v="11"/>
    </i>
    <i>
      <x v="3"/>
    </i>
    <i r="1">
      <x v="12"/>
    </i>
    <i r="1">
      <x v="13"/>
    </i>
    <i r="1">
      <x v="14"/>
    </i>
    <i r="1">
      <x v="15"/>
    </i>
    <i t="grand">
      <x/>
    </i>
  </rowItems>
  <colItems count="1">
    <i/>
  </colItems>
  <dataFields count="1">
    <dataField fld="2" subtotal="count" baseField="0" baseItem="0"/>
  </dataFields>
  <chartFormats count="2">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33C429E-CE7C-4724-BFC2-A452CD29B4E8}" name="PivotTable7" cacheId="8" applyNumberFormats="0" applyBorderFormats="0" applyFontFormats="0" applyPatternFormats="0" applyAlignmentFormats="0" applyWidthHeightFormats="1" dataCaption="Values" tag="289b7a56-3344-4e06-a172-3d5f6796fc65" updatedVersion="7" minRefreshableVersion="3" useAutoFormatting="1" itemPrintTitles="1" createdVersion="7" indent="0" outline="1" outlineData="1" multipleFieldFilters="0" chartFormat="8">
  <location ref="A1:B22" firstHeaderRow="1" firstDataRow="1" firstDataCol="1"/>
  <pivotFields count="6">
    <pivotField dataField="1" subtotalTop="0" showAll="0" defaultSubtotal="0"/>
    <pivotField axis="axisRow" allDrilled="1" subtotalTop="0" showAll="0" dataSourceSort="1" defaultSubtotal="0">
      <items count="4">
        <item c="1" x="0" d="1"/>
        <item c="1" x="1" d="1"/>
        <item c="1" x="2" d="1"/>
        <item c="1" x="3" d="1"/>
      </items>
    </pivotField>
    <pivotField axis="axisRow" subtotalTop="0" showAll="0" dataSourceSort="1" defaultSubtotal="0">
      <items count="16">
        <item x="0"/>
        <item x="1"/>
        <item x="2"/>
        <item x="3"/>
        <item x="4"/>
        <item x="5"/>
        <item x="6"/>
        <item x="7"/>
        <item x="8"/>
        <item x="9"/>
        <item x="10"/>
        <item x="11"/>
        <item x="12"/>
        <item x="13"/>
        <item x="14"/>
        <item x="15"/>
      </items>
    </pivotField>
    <pivotField allDrilled="1" subtotalTop="0" showAll="0" dataSourceSort="1" defaultSubtotal="0"/>
    <pivotField subtotalTop="0" showAll="0" dataSourceSort="1" defaultSubtotal="0"/>
    <pivotField subtotalTop="0" showAll="0" dataSourceSort="1" defaultSubtotal="0"/>
  </pivotFields>
  <rowFields count="2">
    <field x="1"/>
    <field x="2"/>
  </rowFields>
  <rowItems count="21">
    <i>
      <x/>
    </i>
    <i r="1">
      <x/>
    </i>
    <i r="1">
      <x v="1"/>
    </i>
    <i r="1">
      <x v="2"/>
    </i>
    <i r="1">
      <x v="3"/>
    </i>
    <i>
      <x v="1"/>
    </i>
    <i r="1">
      <x v="4"/>
    </i>
    <i r="1">
      <x v="5"/>
    </i>
    <i r="1">
      <x v="6"/>
    </i>
    <i r="1">
      <x v="7"/>
    </i>
    <i>
      <x v="2"/>
    </i>
    <i r="1">
      <x v="8"/>
    </i>
    <i r="1">
      <x v="9"/>
    </i>
    <i r="1">
      <x v="10"/>
    </i>
    <i r="1">
      <x v="11"/>
    </i>
    <i>
      <x v="3"/>
    </i>
    <i r="1">
      <x v="12"/>
    </i>
    <i r="1">
      <x v="13"/>
    </i>
    <i r="1">
      <x v="14"/>
    </i>
    <i r="1">
      <x v="15"/>
    </i>
    <i t="grand">
      <x/>
    </i>
  </rowItems>
  <colItems count="1">
    <i/>
  </colItems>
  <dataFields count="1">
    <dataFiel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 chart="0" format="5"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3"/>
          </reference>
        </references>
      </pivotArea>
    </chartFormat>
    <chartFormat chart="5" format="10" series="1">
      <pivotArea type="data" outline="0" fieldPosition="0">
        <references count="1">
          <reference field="4294967294" count="1" selected="0">
            <x v="0"/>
          </reference>
        </references>
      </pivotArea>
    </chartFormat>
    <chartFormat chart="7" format="12" series="1">
      <pivotArea type="data" outline="0" fieldPosition="0">
        <references count="1">
          <reference field="4294967294" count="1" selected="0">
            <x v="0"/>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30A17F1-CE78-463E-93F9-F91188031426}" name="PivotTable11" cacheId="12" applyNumberFormats="0" applyBorderFormats="0" applyFontFormats="0" applyPatternFormats="0" applyAlignmentFormats="0" applyWidthHeightFormats="1" dataCaption="Values" tag="6db6df08-8215-491e-9419-77350339824d" updatedVersion="7" minRefreshableVersion="3" useAutoFormatting="1" itemPrintTitles="1" createdVersion="7" indent="0" outline="1" outlineData="1" multipleFieldFilters="0" chartFormat="6">
  <location ref="A20:B25" firstHeaderRow="1" firstDataRow="1" firstDataCol="1"/>
  <pivotFields count="5">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v="3"/>
    </i>
    <i>
      <x v="1"/>
    </i>
    <i>
      <x v="2"/>
    </i>
    <i>
      <x/>
    </i>
    <i t="grand">
      <x/>
    </i>
  </rowItems>
  <colItems count="1">
    <i/>
  </colItems>
  <dataFields count="1">
    <dataField fld="1" subtotal="count" baseField="0" baseItem="0"/>
  </dataFields>
  <chartFormats count="10">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0" count="1" selected="0">
            <x v="3"/>
          </reference>
        </references>
      </pivotArea>
    </chartFormat>
    <chartFormat chart="3" format="2">
      <pivotArea type="data" outline="0" fieldPosition="0">
        <references count="2">
          <reference field="4294967294" count="1" selected="0">
            <x v="0"/>
          </reference>
          <reference field="0" count="1" selected="0">
            <x v="1"/>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 chart="3" format="4">
      <pivotArea type="data" outline="0" fieldPosition="0">
        <references count="2">
          <reference field="4294967294" count="1" selected="0">
            <x v="0"/>
          </reference>
          <reference field="0" count="1" selected="0">
            <x v="0"/>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0" count="1" selected="0">
            <x v="3"/>
          </reference>
        </references>
      </pivotArea>
    </chartFormat>
    <chartFormat chart="5" format="12">
      <pivotArea type="data" outline="0" fieldPosition="0">
        <references count="2">
          <reference field="4294967294" count="1" selected="0">
            <x v="0"/>
          </reference>
          <reference field="0" count="1" selected="0">
            <x v="1"/>
          </reference>
        </references>
      </pivotArea>
    </chartFormat>
    <chartFormat chart="5" format="13">
      <pivotArea type="data" outline="0" fieldPosition="0">
        <references count="2">
          <reference field="4294967294" count="1" selected="0">
            <x v="0"/>
          </reference>
          <reference field="0" count="1" selected="0">
            <x v="2"/>
          </reference>
        </references>
      </pivotArea>
    </chartFormat>
    <chartFormat chart="5" format="14">
      <pivotArea type="data" outline="0" fieldPosition="0">
        <references count="2">
          <reference field="4294967294" count="1" selected="0">
            <x v="0"/>
          </reference>
          <reference field="0" count="1" selected="0">
            <x v="0"/>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Customers]"/>
        <x15:activeTabTopLevelEntity name="[Geography]"/>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9D4E405-E2C7-48F6-A01D-D39EF09A7C22}" name="PivotTable9" cacheId="13" applyNumberFormats="0" applyBorderFormats="0" applyFontFormats="0" applyPatternFormats="0" applyAlignmentFormats="0" applyWidthHeightFormats="1" dataCaption="Values" tag="79199474-2bef-4f7f-a5a9-2883de65d457" updatedVersion="7" minRefreshableVersion="3" useAutoFormatting="1" itemPrintTitles="1" createdVersion="7" indent="0" outline="1" outlineData="1" multipleFieldFilters="0" chartFormat="5">
  <location ref="A1:B6" firstHeaderRow="1" firstDataRow="1" firstDataCol="1"/>
  <pivotFields count="5">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v="1"/>
    </i>
    <i>
      <x v="3"/>
    </i>
    <i>
      <x/>
    </i>
    <i>
      <x v="2"/>
    </i>
    <i t="grand">
      <x/>
    </i>
  </rowItems>
  <colItems count="1">
    <i/>
  </colItems>
  <dataFields count="1">
    <dataField fld="1" subtotal="count" baseField="0" baseItem="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0" count="1" selected="0">
            <x v="1"/>
          </reference>
        </references>
      </pivotArea>
    </chartFormat>
    <chartFormat chart="2" format="12">
      <pivotArea type="data" outline="0" fieldPosition="0">
        <references count="2">
          <reference field="4294967294" count="1" selected="0">
            <x v="0"/>
          </reference>
          <reference field="0" count="1" selected="0">
            <x v="3"/>
          </reference>
        </references>
      </pivotArea>
    </chartFormat>
    <chartFormat chart="2" format="13">
      <pivotArea type="data" outline="0" fieldPosition="0">
        <references count="2">
          <reference field="4294967294" count="1" selected="0">
            <x v="0"/>
          </reference>
          <reference field="0" count="1" selected="0">
            <x v="0"/>
          </reference>
        </references>
      </pivotArea>
    </chartFormat>
    <chartFormat chart="2" format="14">
      <pivotArea type="data" outline="0" fieldPosition="0">
        <references count="2">
          <reference field="4294967294" count="1" selected="0">
            <x v="0"/>
          </reference>
          <reference field="0" count="1" selected="0">
            <x v="2"/>
          </reference>
        </references>
      </pivotArea>
    </chartFormat>
    <chartFormat chart="4" format="20" series="1">
      <pivotArea type="data" outline="0" fieldPosition="0">
        <references count="1">
          <reference field="4294967294" count="1" selected="0">
            <x v="0"/>
          </reference>
        </references>
      </pivotArea>
    </chartFormat>
    <chartFormat chart="4" format="21">
      <pivotArea type="data" outline="0" fieldPosition="0">
        <references count="2">
          <reference field="4294967294" count="1" selected="0">
            <x v="0"/>
          </reference>
          <reference field="0" count="1" selected="0">
            <x v="1"/>
          </reference>
        </references>
      </pivotArea>
    </chartFormat>
    <chartFormat chart="4" format="22">
      <pivotArea type="data" outline="0" fieldPosition="0">
        <references count="2">
          <reference field="4294967294" count="1" selected="0">
            <x v="0"/>
          </reference>
          <reference field="0" count="1" selected="0">
            <x v="3"/>
          </reference>
        </references>
      </pivotArea>
    </chartFormat>
    <chartFormat chart="4" format="23">
      <pivotArea type="data" outline="0" fieldPosition="0">
        <references count="2">
          <reference field="4294967294" count="1" selected="0">
            <x v="0"/>
          </reference>
          <reference field="0" count="1" selected="0">
            <x v="0"/>
          </reference>
        </references>
      </pivotArea>
    </chartFormat>
    <chartFormat chart="4" format="24">
      <pivotArea type="data" outline="0" fieldPosition="0">
        <references count="2">
          <reference field="4294967294" count="1" selected="0">
            <x v="0"/>
          </reference>
          <reference field="0" count="1" selected="0">
            <x v="2"/>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Customers]"/>
        <x15:activeTabTopLevelEntity name="[Geography]"/>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9C0B0A-F1D8-4763-B0AB-50FE55C0AF29}" name="PivotTable13" cacheId="17" applyNumberFormats="0" applyBorderFormats="0" applyFontFormats="0" applyPatternFormats="0" applyAlignmentFormats="0" applyWidthHeightFormats="1" dataCaption="Values" tag="bb18ffca-bd29-4e49-a8fc-ea6d41d32628" updatedVersion="7" minRefreshableVersion="3" useAutoFormatting="1" itemPrintTitles="1" createdVersion="7" indent="0" outline="1" outlineData="1" multipleFieldFilters="0" chartFormat="8">
  <location ref="A18:B23" firstHeaderRow="1" firstDataRow="1" firstDataCol="1"/>
  <pivotFields count="5">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i>
    <i>
      <x v="1"/>
    </i>
    <i>
      <x v="2"/>
    </i>
    <i>
      <x v="3"/>
    </i>
    <i t="grand">
      <x/>
    </i>
  </rowItems>
  <colItems count="1">
    <i/>
  </colItems>
  <dataFields count="1">
    <dataField fld="1" subtotal="count" baseField="0" baseItem="0"/>
  </dataFields>
  <chartFormats count="10">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3"/>
          </reference>
        </references>
      </pivotArea>
    </chartFormat>
    <chartFormat chart="5" format="2">
      <pivotArea type="data" outline="0" fieldPosition="0">
        <references count="2">
          <reference field="4294967294" count="1" selected="0">
            <x v="0"/>
          </reference>
          <reference field="0" count="1" selected="0">
            <x v="2"/>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5" format="4">
      <pivotArea type="data" outline="0" fieldPosition="0">
        <references count="2">
          <reference field="4294967294" count="1" selected="0">
            <x v="0"/>
          </reference>
          <reference field="0" count="1" selected="0">
            <x v="0"/>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0" count="1" selected="0">
            <x v="0"/>
          </reference>
        </references>
      </pivotArea>
    </chartFormat>
    <chartFormat chart="7" format="12">
      <pivotArea type="data" outline="0" fieldPosition="0">
        <references count="2">
          <reference field="4294967294" count="1" selected="0">
            <x v="0"/>
          </reference>
          <reference field="0" count="1" selected="0">
            <x v="1"/>
          </reference>
        </references>
      </pivotArea>
    </chartFormat>
    <chartFormat chart="7" format="13">
      <pivotArea type="data" outline="0" fieldPosition="0">
        <references count="2">
          <reference field="4294967294" count="1" selected="0">
            <x v="0"/>
          </reference>
          <reference field="0" count="1" selected="0">
            <x v="2"/>
          </reference>
        </references>
      </pivotArea>
    </chartFormat>
    <chartFormat chart="7" format="14">
      <pivotArea type="data" outline="0" fieldPosition="0">
        <references count="2">
          <reference field="4294967294" count="1" selected="0">
            <x v="0"/>
          </reference>
          <reference field="0" count="1" selected="0">
            <x v="3"/>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EF16DD2-DE21-49FA-83A9-30933CF6C59A}" name="PivotTable11" cacheId="16" applyNumberFormats="0" applyBorderFormats="0" applyFontFormats="0" applyPatternFormats="0" applyAlignmentFormats="0" applyWidthHeightFormats="1" dataCaption="Values" tag="5afc21b2-2647-4d48-b00b-e05703be11f3" updatedVersion="7" minRefreshableVersion="3" useAutoFormatting="1" subtotalHiddenItems="1" itemPrintTitles="1" createdVersion="7" indent="0" outline="1" outlineData="1" multipleFieldFilters="0" chartFormat="9">
  <location ref="A1:B6" firstHeaderRow="1" firstDataRow="1" firstDataCol="1"/>
  <pivotFields count="5">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i>
    <i>
      <x v="1"/>
    </i>
    <i>
      <x v="2"/>
    </i>
    <i>
      <x v="3"/>
    </i>
    <i t="grand">
      <x/>
    </i>
  </rowItems>
  <colItems count="1">
    <i/>
  </colItems>
  <dataFields count="1">
    <dataField fld="1" subtotal="count" baseField="0" baseItem="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3"/>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0" count="1" selected="0">
            <x v="0"/>
          </reference>
        </references>
      </pivotArea>
    </chartFormat>
    <chartFormat chart="4" format="12">
      <pivotArea type="data" outline="0" fieldPosition="0">
        <references count="2">
          <reference field="4294967294" count="1" selected="0">
            <x v="0"/>
          </reference>
          <reference field="0" count="1" selected="0">
            <x v="1"/>
          </reference>
        </references>
      </pivotArea>
    </chartFormat>
    <chartFormat chart="4" format="13">
      <pivotArea type="data" outline="0" fieldPosition="0">
        <references count="2">
          <reference field="4294967294" count="1" selected="0">
            <x v="0"/>
          </reference>
          <reference field="0" count="1" selected="0">
            <x v="2"/>
          </reference>
        </references>
      </pivotArea>
    </chartFormat>
    <chartFormat chart="4" format="14">
      <pivotArea type="data" outline="0" fieldPosition="0">
        <references count="2">
          <reference field="4294967294" count="1" selected="0">
            <x v="0"/>
          </reference>
          <reference field="0" count="1" selected="0">
            <x v="3"/>
          </reference>
        </references>
      </pivotArea>
    </chartFormat>
    <chartFormat chart="8" format="20" series="1">
      <pivotArea type="data" outline="0" fieldPosition="0">
        <references count="1">
          <reference field="4294967294" count="1" selected="0">
            <x v="0"/>
          </reference>
        </references>
      </pivotArea>
    </chartFormat>
    <chartFormat chart="8" format="21">
      <pivotArea type="data" outline="0" fieldPosition="0">
        <references count="2">
          <reference field="4294967294" count="1" selected="0">
            <x v="0"/>
          </reference>
          <reference field="0" count="1" selected="0">
            <x v="0"/>
          </reference>
        </references>
      </pivotArea>
    </chartFormat>
    <chartFormat chart="8" format="22">
      <pivotArea type="data" outline="0" fieldPosition="0">
        <references count="2">
          <reference field="4294967294" count="1" selected="0">
            <x v="0"/>
          </reference>
          <reference field="0" count="1" selected="0">
            <x v="1"/>
          </reference>
        </references>
      </pivotArea>
    </chartFormat>
    <chartFormat chart="8" format="23">
      <pivotArea type="data" outline="0" fieldPosition="0">
        <references count="2">
          <reference field="4294967294" count="1" selected="0">
            <x v="0"/>
          </reference>
          <reference field="0" count="1" selected="0">
            <x v="2"/>
          </reference>
        </references>
      </pivotArea>
    </chartFormat>
    <chartFormat chart="8" format="24">
      <pivotArea type="data" outline="0" fieldPosition="0">
        <references count="2">
          <reference field="4294967294" count="1" selected="0">
            <x v="0"/>
          </reference>
          <reference field="0" count="1" selected="0">
            <x v="3"/>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EBD3426-EA5E-4287-8A19-1997C85C6702}" name="PivotTable15" cacheId="7" applyNumberFormats="0" applyBorderFormats="0" applyFontFormats="0" applyPatternFormats="0" applyAlignmentFormats="0" applyWidthHeightFormats="1" dataCaption="Values" tag="9bb7c5bb-16dd-4ce5-87c1-0f1439a948af" updatedVersion="7" minRefreshableVersion="3" useAutoFormatting="1" itemPrintTitles="1" createdVersion="7" indent="0" outline="1" outlineData="1" multipleFieldFilters="0" chartFormat="6">
  <location ref="A21:B25"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dataFields>
  <chartFormats count="8">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0" count="1" selected="0">
            <x v="0"/>
          </reference>
        </references>
      </pivotArea>
    </chartFormat>
    <chartFormat chart="3" format="2">
      <pivotArea type="data" outline="0" fieldPosition="0">
        <references count="2">
          <reference field="4294967294" count="1" selected="0">
            <x v="0"/>
          </reference>
          <reference field="0" count="1" selected="0">
            <x v="1"/>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434E180-A712-4013-BC08-A1C049447A01}" name="PivotTable14" cacheId="6" applyNumberFormats="0" applyBorderFormats="0" applyFontFormats="0" applyPatternFormats="0" applyAlignmentFormats="0" applyWidthHeightFormats="1" dataCaption="Values" tag="65f00887-4ec3-4c26-8142-3402925e7803" updatedVersion="7" minRefreshableVersion="3" useAutoFormatting="1" itemPrintTitles="1" createdVersion="7" indent="0" outline="1" outlineData="1" multipleFieldFilters="0" chartFormat="5">
  <location ref="A1:B5"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0" count="1" selected="0">
            <x v="0"/>
          </reference>
        </references>
      </pivotArea>
    </chartFormat>
    <chartFormat chart="2" format="10">
      <pivotArea type="data" outline="0" fieldPosition="0">
        <references count="2">
          <reference field="4294967294" count="1" selected="0">
            <x v="0"/>
          </reference>
          <reference field="0" count="1" selected="0">
            <x v="1"/>
          </reference>
        </references>
      </pivotArea>
    </chartFormat>
    <chartFormat chart="2" format="11">
      <pivotArea type="data" outline="0" fieldPosition="0">
        <references count="2">
          <reference field="4294967294" count="1" selected="0">
            <x v="0"/>
          </reference>
          <reference field="0" count="1" selected="0">
            <x v="2"/>
          </reference>
        </references>
      </pivotArea>
    </chartFormat>
    <chartFormat chart="4" format="16" series="1">
      <pivotArea type="data" outline="0" fieldPosition="0">
        <references count="1">
          <reference field="4294967294" count="1" selected="0">
            <x v="0"/>
          </reference>
        </references>
      </pivotArea>
    </chartFormat>
    <chartFormat chart="4" format="17">
      <pivotArea type="data" outline="0" fieldPosition="0">
        <references count="2">
          <reference field="4294967294" count="1" selected="0">
            <x v="0"/>
          </reference>
          <reference field="0" count="1" selected="0">
            <x v="0"/>
          </reference>
        </references>
      </pivotArea>
    </chartFormat>
    <chartFormat chart="4" format="18">
      <pivotArea type="data" outline="0" fieldPosition="0">
        <references count="2">
          <reference field="4294967294" count="1" selected="0">
            <x v="0"/>
          </reference>
          <reference field="0" count="1" selected="0">
            <x v="1"/>
          </reference>
        </references>
      </pivotArea>
    </chartFormat>
    <chartFormat chart="4" format="19">
      <pivotArea type="data" outline="0" fieldPosition="0">
        <references count="2">
          <reference field="4294967294" count="1" selected="0">
            <x v="0"/>
          </reference>
          <reference field="0" count="1" selected="0">
            <x v="2"/>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A98126A-4FCB-47C1-B4B3-E6D1CADFEE6B}" name="PivotTable17" cacheId="11" applyNumberFormats="0" applyBorderFormats="0" applyFontFormats="0" applyPatternFormats="0" applyAlignmentFormats="0" applyWidthHeightFormats="1" dataCaption="Values" tag="2a4a17da-2291-40da-b55d-0be29cf6f489" updatedVersion="7" minRefreshableVersion="3" useAutoFormatting="1" itemPrintTitles="1" createdVersion="7" indent="0" outline="1" outlineData="1" multipleFieldFilters="0" chartFormat="8">
  <location ref="A24:B45" firstHeaderRow="1" firstDataRow="1" firstDataCol="1"/>
  <pivotFields count="6">
    <pivotField axis="axisRow" allDrilled="1" subtotalTop="0" showAll="0" dataSourceSort="1" defaultSubtotal="0" defaultAttributeDrillState="1">
      <items count="3">
        <item x="0"/>
        <item x="1"/>
        <item x="2"/>
      </items>
    </pivotField>
    <pivotField axis="axisRow" allDrilled="1" subtotalTop="0" showAll="0"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2">
    <field x="0"/>
    <field x="1"/>
  </rowFields>
  <rowItems count="21">
    <i>
      <x/>
    </i>
    <i r="1">
      <x/>
    </i>
    <i r="1">
      <x v="1"/>
    </i>
    <i r="1">
      <x v="2"/>
    </i>
    <i r="1">
      <x v="3"/>
    </i>
    <i>
      <x v="1"/>
    </i>
    <i r="1">
      <x v="4"/>
    </i>
    <i r="1">
      <x v="5"/>
    </i>
    <i r="1">
      <x v="6"/>
    </i>
    <i r="1">
      <x v="7"/>
    </i>
    <i r="1">
      <x v="8"/>
    </i>
    <i r="1">
      <x v="9"/>
    </i>
    <i r="1">
      <x v="10"/>
    </i>
    <i r="1">
      <x v="11"/>
    </i>
    <i r="1">
      <x v="12"/>
    </i>
    <i>
      <x v="2"/>
    </i>
    <i r="1">
      <x v="13"/>
    </i>
    <i r="1">
      <x v="14"/>
    </i>
    <i r="1">
      <x v="15"/>
    </i>
    <i r="1">
      <x v="16"/>
    </i>
    <i t="grand">
      <x/>
    </i>
  </rowItems>
  <colItems count="1">
    <i/>
  </colItems>
  <dataFields count="1">
    <dataField fld="2" subtotal="count" baseField="0" baseItem="0"/>
  </dataFields>
  <formats count="6">
    <format dxfId="5">
      <pivotArea collapsedLevelsAreSubtotals="1" fieldPosition="0">
        <references count="2">
          <reference field="0" count="1" selected="0">
            <x v="0"/>
          </reference>
          <reference field="1" count="1">
            <x v="0"/>
          </reference>
        </references>
      </pivotArea>
    </format>
    <format dxfId="4">
      <pivotArea collapsedLevelsAreSubtotals="1" fieldPosition="0">
        <references count="2">
          <reference field="0" count="1" selected="0">
            <x v="0"/>
          </reference>
          <reference field="1" count="3">
            <x v="1"/>
            <x v="2"/>
            <x v="3"/>
          </reference>
        </references>
      </pivotArea>
    </format>
    <format dxfId="3">
      <pivotArea collapsedLevelsAreSubtotals="1" fieldPosition="0">
        <references count="1">
          <reference field="0" count="1">
            <x v="1"/>
          </reference>
        </references>
      </pivotArea>
    </format>
    <format dxfId="2">
      <pivotArea collapsedLevelsAreSubtotals="1" fieldPosition="0">
        <references count="2">
          <reference field="0" count="1" selected="0">
            <x v="1"/>
          </reference>
          <reference field="1" count="9">
            <x v="4"/>
            <x v="5"/>
            <x v="6"/>
            <x v="7"/>
            <x v="8"/>
            <x v="9"/>
            <x v="10"/>
            <x v="11"/>
            <x v="12"/>
          </reference>
        </references>
      </pivotArea>
    </format>
    <format dxfId="1">
      <pivotArea collapsedLevelsAreSubtotals="1" fieldPosition="0">
        <references count="1">
          <reference field="0" count="1">
            <x v="2"/>
          </reference>
        </references>
      </pivotArea>
    </format>
    <format dxfId="0">
      <pivotArea collapsedLevelsAreSubtotals="1" fieldPosition="0">
        <references count="2">
          <reference field="0" count="1" selected="0">
            <x v="2"/>
          </reference>
          <reference field="1" count="4">
            <x v="13"/>
            <x v="14"/>
            <x v="15"/>
            <x v="16"/>
          </reference>
        </references>
      </pivotArea>
    </format>
  </formats>
  <chartFormats count="2">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2">
    <rowHierarchyUsage hierarchyUsage="34"/>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1237092-573C-4141-B9B3-10E1CD2C4F03}" name="PivotTable16" cacheId="10" applyNumberFormats="0" applyBorderFormats="0" applyFontFormats="0" applyPatternFormats="0" applyAlignmentFormats="0" applyWidthHeightFormats="1" dataCaption="Values" tag="41a3ae0b-ea0c-4158-a0b3-46c743a262ee" updatedVersion="7" minRefreshableVersion="3" useAutoFormatting="1" itemPrintTitles="1" createdVersion="7" indent="0" outline="1" outlineData="1" multipleFieldFilters="0" chartFormat="7">
  <location ref="A1:B22" firstHeaderRow="1" firstDataRow="1" firstDataCol="1"/>
  <pivotFields count="6">
    <pivotField axis="axisRow" allDrilled="1" subtotalTop="0" showAll="0" dataSourceSort="1" defaultSubtotal="0" defaultAttributeDrillState="1">
      <items count="3">
        <item x="0"/>
        <item x="1"/>
        <item x="2"/>
      </items>
    </pivotField>
    <pivotField axis="axisRow"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2">
    <field x="0"/>
    <field x="1"/>
  </rowFields>
  <rowItems count="21">
    <i>
      <x/>
    </i>
    <i r="1">
      <x v="1"/>
    </i>
    <i r="1">
      <x v="3"/>
    </i>
    <i r="1">
      <x/>
    </i>
    <i r="1">
      <x v="2"/>
    </i>
    <i>
      <x v="1"/>
    </i>
    <i r="1">
      <x v="11"/>
    </i>
    <i r="1">
      <x v="6"/>
    </i>
    <i r="1">
      <x v="4"/>
    </i>
    <i r="1">
      <x v="10"/>
    </i>
    <i r="1">
      <x v="12"/>
    </i>
    <i r="1">
      <x v="5"/>
    </i>
    <i r="1">
      <x v="7"/>
    </i>
    <i r="1">
      <x v="9"/>
    </i>
    <i r="1">
      <x v="8"/>
    </i>
    <i>
      <x v="2"/>
    </i>
    <i r="1">
      <x v="16"/>
    </i>
    <i r="1">
      <x v="15"/>
    </i>
    <i r="1">
      <x v="13"/>
    </i>
    <i r="1">
      <x v="14"/>
    </i>
    <i t="grand">
      <x/>
    </i>
  </rowItems>
  <colItems count="1">
    <i/>
  </colItems>
  <dataFields count="1">
    <dataField fld="2" subtotal="count"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2">
    <rowHierarchyUsage hierarchyUsage="34"/>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DBECBF3-1AFF-4E21-9566-29DA83F9ED94}" name="PivotTable19" cacheId="15" applyNumberFormats="0" applyBorderFormats="0" applyFontFormats="0" applyPatternFormats="0" applyAlignmentFormats="0" applyWidthHeightFormats="1" dataCaption="Values" tag="7af70339-4f01-4ee6-9faf-eb5142a3c1e5" updatedVersion="7" minRefreshableVersion="3" useAutoFormatting="1" itemPrintTitles="1" createdVersion="7" indent="0" outline="1" outlineData="1" multipleFieldFilters="0" chartFormat="7">
  <location ref="A19:B24" firstHeaderRow="1" firstDataRow="1" firstDataCol="1"/>
  <pivotFields count="5">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v="3"/>
    </i>
    <i>
      <x v="1"/>
    </i>
    <i>
      <x v="2"/>
    </i>
    <i>
      <x/>
    </i>
    <i t="grand">
      <x/>
    </i>
  </rowItems>
  <colItems count="1">
    <i/>
  </colItems>
  <dataFields count="1">
    <dataField fld="1" subtotal="count" baseField="0" baseItem="0"/>
  </dataFields>
  <chartFormats count="10">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0" count="1" selected="0">
            <x v="0"/>
          </reference>
        </references>
      </pivotArea>
    </chartFormat>
    <chartFormat chart="4" format="2">
      <pivotArea type="data" outline="0" fieldPosition="0">
        <references count="2">
          <reference field="4294967294" count="1" selected="0">
            <x v="0"/>
          </reference>
          <reference field="0" count="1" selected="0">
            <x v="2"/>
          </reference>
        </references>
      </pivotArea>
    </chartFormat>
    <chartFormat chart="4" format="3">
      <pivotArea type="data" outline="0" fieldPosition="0">
        <references count="2">
          <reference field="4294967294" count="1" selected="0">
            <x v="0"/>
          </reference>
          <reference field="0" count="1" selected="0">
            <x v="1"/>
          </reference>
        </references>
      </pivotArea>
    </chartFormat>
    <chartFormat chart="4" format="4">
      <pivotArea type="data" outline="0" fieldPosition="0">
        <references count="2">
          <reference field="4294967294" count="1" selected="0">
            <x v="0"/>
          </reference>
          <reference field="0" count="1" selected="0">
            <x v="3"/>
          </reference>
        </references>
      </pivotArea>
    </chartFormat>
    <chartFormat chart="6" format="10" series="1">
      <pivotArea type="data" outline="0" fieldPosition="0">
        <references count="1">
          <reference field="4294967294" count="1" selected="0">
            <x v="0"/>
          </reference>
        </references>
      </pivotArea>
    </chartFormat>
    <chartFormat chart="6" format="11">
      <pivotArea type="data" outline="0" fieldPosition="0">
        <references count="2">
          <reference field="4294967294" count="1" selected="0">
            <x v="0"/>
          </reference>
          <reference field="0" count="1" selected="0">
            <x v="3"/>
          </reference>
        </references>
      </pivotArea>
    </chartFormat>
    <chartFormat chart="6" format="12">
      <pivotArea type="data" outline="0" fieldPosition="0">
        <references count="2">
          <reference field="4294967294" count="1" selected="0">
            <x v="0"/>
          </reference>
          <reference field="0" count="1" selected="0">
            <x v="1"/>
          </reference>
        </references>
      </pivotArea>
    </chartFormat>
    <chartFormat chart="6" format="13">
      <pivotArea type="data" outline="0" fieldPosition="0">
        <references count="2">
          <reference field="4294967294" count="1" selected="0">
            <x v="0"/>
          </reference>
          <reference field="0" count="1" selected="0">
            <x v="2"/>
          </reference>
        </references>
      </pivotArea>
    </chartFormat>
    <chartFormat chart="6" format="14">
      <pivotArea type="data" outline="0" fieldPosition="0">
        <references count="2">
          <reference field="4294967294" count="1" selected="0">
            <x v="0"/>
          </reference>
          <reference field="0" count="1" selected="0">
            <x v="0"/>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19753A4-6119-48FA-8477-DC0FAF3CF979}" name="PivotTable18" cacheId="14" applyNumberFormats="0" applyBorderFormats="0" applyFontFormats="0" applyPatternFormats="0" applyAlignmentFormats="0" applyWidthHeightFormats="1" dataCaption="Values" tag="84c28437-3d2e-4e87-bd16-0e4f9732ab2e" updatedVersion="7" minRefreshableVersion="3" useAutoFormatting="1" itemPrintTitles="1" createdVersion="7" indent="0" outline="1" outlineData="1" multipleFieldFilters="0" chartFormat="6">
  <location ref="A1:B6" firstHeaderRow="1" firstDataRow="1" firstDataCol="1"/>
  <pivotFields count="5">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v="1"/>
    </i>
    <i>
      <x v="3"/>
    </i>
    <i>
      <x/>
    </i>
    <i>
      <x v="2"/>
    </i>
    <i t="grand">
      <x/>
    </i>
  </rowItems>
  <colItems count="1">
    <i/>
  </colItems>
  <dataFields count="1">
    <dataField fld="1" subtotal="count" baseField="0" baseItem="0"/>
  </dataFields>
  <chartFormats count="1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3"/>
          </reference>
        </references>
      </pivotArea>
    </chartFormat>
    <chartFormat chart="0" format="4">
      <pivotArea type="data" outline="0" fieldPosition="0">
        <references count="2">
          <reference field="4294967294" count="1" selected="0">
            <x v="0"/>
          </reference>
          <reference field="0" count="1" selected="0">
            <x v="1"/>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 chart="3" format="4">
      <pivotArea type="data" outline="0" fieldPosition="0">
        <references count="2">
          <reference field="4294967294" count="1" selected="0">
            <x v="0"/>
          </reference>
          <reference field="0" count="1" selected="0">
            <x v="0"/>
          </reference>
        </references>
      </pivotArea>
    </chartFormat>
    <chartFormat chart="3" format="5">
      <pivotArea type="data" outline="0" fieldPosition="0">
        <references count="2">
          <reference field="4294967294" count="1" selected="0">
            <x v="0"/>
          </reference>
          <reference field="0" count="1" selected="0">
            <x v="3"/>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1"/>
          </reference>
        </references>
      </pivotArea>
    </chartFormat>
    <chartFormat chart="5" format="14">
      <pivotArea type="data" outline="0" fieldPosition="0">
        <references count="2">
          <reference field="4294967294" count="1" selected="0">
            <x v="0"/>
          </reference>
          <reference field="0" count="1" selected="0">
            <x v="3"/>
          </reference>
        </references>
      </pivotArea>
    </chartFormat>
    <chartFormat chart="5" format="15">
      <pivotArea type="data" outline="0" fieldPosition="0">
        <references count="2">
          <reference field="4294967294" count="1" selected="0">
            <x v="0"/>
          </reference>
          <reference field="0" count="1" selected="0">
            <x v="0"/>
          </reference>
        </references>
      </pivotArea>
    </chartFormat>
    <chartFormat chart="5" format="16">
      <pivotArea type="data" outline="0" fieldPosition="0">
        <references count="2">
          <reference field="4294967294" count="1" selected="0">
            <x v="0"/>
          </reference>
          <reference field="0" count="1" selected="0">
            <x v="2"/>
          </reference>
        </references>
      </pivotArea>
    </chartFormat>
  </chartFormats>
  <pivotHierarchies count="54">
    <pivotHierarchy dragToData="1"/>
    <pivotHierarchy multipleItemSelectionAllowed="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AB5739D-070E-4934-A3EA-A2397E1071E0}" sourceName="[Calendar].[Date Hierarchy]">
  <pivotTables>
    <pivotTable tabId="2" name="PivotTable2"/>
    <pivotTable tabId="2" name="PivotTable3"/>
    <pivotTable tabId="2" name="PivotTable4"/>
    <pivotTable tabId="2" name="PivotTable5"/>
    <pivotTable tabId="2" name="PivotTable6"/>
    <pivotTable tabId="7" name="PivotTable14"/>
    <pivotTable tabId="7" name="PivotTable15"/>
    <pivotTable tabId="3" name="PivotTable7"/>
    <pivotTable tabId="3" name="PivotTable8"/>
    <pivotTable tabId="8" name="PivotTable16"/>
    <pivotTable tabId="8" name="PivotTable17"/>
    <pivotTable tabId="5" name="PivotTable11"/>
    <pivotTable tabId="5" name="PivotTable9"/>
    <pivotTable tabId="10" name="PivotTable18"/>
    <pivotTable tabId="10" name="PivotTable19"/>
    <pivotTable tabId="6" name="PivotTable11"/>
    <pivotTable tabId="6" name="PivotTable13"/>
  </pivotTables>
  <data>
    <olap pivotCacheId="1162029732">
      <levels count="4">
        <level uniqueName="[Calendar].[Date Hierarchy].[(All)]" sourceCaption="(All)" count="0"/>
        <level uniqueName="[Calendar].[Date Hierarchy].[Year]" sourceCaption="Year" count="5">
          <ranges>
            <range startItem="0">
              <i n="[Calendar].[Date Hierarchy].[Year].&amp;[2018]" c="2018"/>
              <i n="[Calendar].[Date Hierarchy].[Year].&amp;[2019]" c="2019"/>
              <i n="[Calendar].[Date Hierarchy].[Year].&amp;[2020]" c="2020"/>
              <i n="[Calendar].[Date Hierarchy].[Year].&amp;[2021]" c="2021"/>
              <i n="[Calendar].[Date Hierarchy].[Year].&amp;[2022]" c="2022" nd="1"/>
            </range>
          </ranges>
        </level>
        <level uniqueName="[Calendar].[Date Hierarchy].[Month]" sourceCaption="Month" count="0"/>
        <level uniqueName="[Calendar].[Date Hierarchy].[DateColumn]" sourceCaption="DateColumn" count="0"/>
      </levels>
      <selections count="1">
        <selection n="[Calendar].[Date Hierarchy].[All]"/>
      </selections>
    </olap>
  </data>
  <extLst>
    <x:ext xmlns:x15="http://schemas.microsoft.com/office/spreadsheetml/2010/11/main" uri="{470722E0-AACD-4C17-9CDC-17EF765DBC7E}">
      <x15:slicerCacheHideItemsWithNoData count="1">
        <x15:slicerCacheOlapLevelName uniqueName="[Calendar].[Date Hierarchy].[Year]"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AF3B0E61-6188-4DD3-9DC4-6FC425F8ECD7}" cache="Slicer_Date_Hierarchy" caption="View by Year" columnCount="2" showCaption="0" level="1" style="SlicerStyleDark6 2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284C21F0-77F5-4C79-95E0-7DF0A784D67B}" cache="Slicer_Date_Hierarchy" caption="View by Year" columnCount="2" showCaption="0" level="1" style="SlicerStyleDark6 2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2DA3DDB-D069-4A19-BF87-C9D823E6B7FB}" cache="Slicer_Date_Hierarchy" caption="Year" startItem="1"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632566-164C-4E86-A61C-D9B93A110F6A}" name="Table1" displayName="Table1" ref="A1:B50" totalsRowShown="0">
  <autoFilter ref="A1:B50" xr:uid="{D4632566-164C-4E86-A61C-D9B93A110F6A}"/>
  <tableColumns count="2">
    <tableColumn id="1" xr3:uid="{5B8D0B6F-7DD3-4047-BC0B-16626702B774}" name="State"/>
    <tableColumn id="2" xr3:uid="{3B426BC3-AEBB-4EAC-B1B7-4B7D83318C31}" name="Revenue">
      <calculatedColumnFormula>CUBEVALUE("ThisWorkbookDataModel",$A2,B$1)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468D382-B9C6-49EF-9401-C4BC44C0045C}" name="Table4" displayName="Table4" ref="A53:B102" totalsRowShown="0">
  <autoFilter ref="A53:B102" xr:uid="{6468D382-B9C6-49EF-9401-C4BC44C0045C}"/>
  <tableColumns count="2">
    <tableColumn id="1" xr3:uid="{24E0C32B-6CC6-4D31-8D71-87EA47BAB24C}" name="State"/>
    <tableColumn id="2" xr3:uid="{58779AB4-1926-479E-8002-F11009B7493F}"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pivotTable" Target="../pivotTables/pivotTable3.xml"/><Relationship Id="rId7"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5D48D-C725-4917-834D-EBE8D1A66FCF}">
  <sheetPr codeName="Sheet1"/>
  <dimension ref="A1"/>
  <sheetViews>
    <sheetView showGridLines="0" tabSelected="1" zoomScale="95" zoomScaleNormal="95" workbookViewId="0">
      <selection activeCell="V7" sqref="V7"/>
    </sheetView>
  </sheetViews>
  <sheetFormatPr defaultRowHeight="15" x14ac:dyDescent="0.25"/>
  <cols>
    <col min="1" max="16384" width="9.140625" style="1"/>
  </cols>
  <sheetData/>
  <pageMargins left="0.7" right="0.7" top="0.75" bottom="0.75" header="0.3" footer="0.3"/>
  <pageSetup paperSize="9"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EC38-13D9-4A89-92FF-5AD218DC6694}">
  <sheetPr codeName="Sheet2"/>
  <dimension ref="A1"/>
  <sheetViews>
    <sheetView showGridLines="0" zoomScale="95" zoomScaleNormal="95" workbookViewId="0">
      <selection activeCell="V7" sqref="V7"/>
    </sheetView>
  </sheetViews>
  <sheetFormatPr defaultRowHeight="15" x14ac:dyDescent="0.25"/>
  <cols>
    <col min="1" max="16384" width="9.14062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36F7F-4351-41D7-9366-868E7B9E87E7}">
  <sheetPr codeName="Sheet3"/>
  <dimension ref="A1:B14"/>
  <sheetViews>
    <sheetView workbookViewId="0">
      <selection activeCell="A4" sqref="A4:A5"/>
    </sheetView>
  </sheetViews>
  <sheetFormatPr defaultRowHeight="15" x14ac:dyDescent="0.25"/>
  <cols>
    <col min="1" max="1" width="12.7109375" bestFit="1" customWidth="1"/>
    <col min="2" max="3" width="18.42578125" bestFit="1" customWidth="1"/>
    <col min="4" max="4" width="16.28515625" bestFit="1" customWidth="1"/>
    <col min="5" max="5" width="21.85546875" bestFit="1" customWidth="1"/>
    <col min="6" max="6" width="5.5703125" bestFit="1" customWidth="1"/>
  </cols>
  <sheetData>
    <row r="1" spans="1:2" x14ac:dyDescent="0.25">
      <c r="A1" t="s">
        <v>3</v>
      </c>
    </row>
    <row r="2" spans="1:2" x14ac:dyDescent="0.25">
      <c r="A2" s="5">
        <v>5009</v>
      </c>
      <c r="B2" s="6">
        <f>GETPIVOTDATA("[Measures].[Total Orders]",$A$1)</f>
        <v>5009</v>
      </c>
    </row>
    <row r="4" spans="1:2" x14ac:dyDescent="0.25">
      <c r="A4" t="s">
        <v>4</v>
      </c>
    </row>
    <row r="5" spans="1:2" x14ac:dyDescent="0.25">
      <c r="A5" s="7">
        <v>0.94090636853663401</v>
      </c>
      <c r="B5" s="8">
        <f>GETPIVOTDATA("[Measures].[Order Completion Rate]",$A$4)</f>
        <v>0.94090636853663401</v>
      </c>
    </row>
    <row r="7" spans="1:2" x14ac:dyDescent="0.25">
      <c r="A7" s="9" t="s">
        <v>2</v>
      </c>
    </row>
    <row r="8" spans="1:2" x14ac:dyDescent="0.25">
      <c r="A8" s="10">
        <v>2116415.2104000002</v>
      </c>
      <c r="B8" s="10">
        <f>GETPIVOTDATA("[Measures].[Revenue]",$A$7)</f>
        <v>2116415.2104000002</v>
      </c>
    </row>
    <row r="10" spans="1:2" x14ac:dyDescent="0.25">
      <c r="A10" s="9" t="s">
        <v>5</v>
      </c>
    </row>
    <row r="11" spans="1:2" x14ac:dyDescent="0.25">
      <c r="A11" s="10">
        <v>263176.71899999998</v>
      </c>
      <c r="B11" s="10">
        <f>GETPIVOTDATA("[Measures].[Net gain]",$A$10)</f>
        <v>263176.71899999998</v>
      </c>
    </row>
    <row r="13" spans="1:2" x14ac:dyDescent="0.25">
      <c r="A13" t="s">
        <v>6</v>
      </c>
    </row>
    <row r="14" spans="1:2" x14ac:dyDescent="0.25">
      <c r="A14" s="7">
        <v>0.12435023038331872</v>
      </c>
      <c r="B14" s="8">
        <f>GETPIVOTDATA("[Measures].[Profit Margin]",$A$13)</f>
        <v>0.12435023038331872</v>
      </c>
    </row>
  </sheetData>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BE5D0-2EE6-44F1-8FEC-34BAB00C3787}">
  <sheetPr codeName="Sheet4"/>
  <dimension ref="A1:M45"/>
  <sheetViews>
    <sheetView topLeftCell="A16" workbookViewId="0">
      <selection activeCell="B27" sqref="B27"/>
    </sheetView>
  </sheetViews>
  <sheetFormatPr defaultRowHeight="15" x14ac:dyDescent="0.25"/>
  <cols>
    <col min="1" max="1" width="13.140625" bestFit="1" customWidth="1"/>
    <col min="2" max="5" width="8.5703125" bestFit="1" customWidth="1"/>
    <col min="6" max="6" width="11.28515625" bestFit="1" customWidth="1"/>
  </cols>
  <sheetData>
    <row r="1" spans="1:13" x14ac:dyDescent="0.25">
      <c r="A1" s="2" t="s">
        <v>1</v>
      </c>
      <c r="B1" t="s">
        <v>2</v>
      </c>
    </row>
    <row r="2" spans="1:13" x14ac:dyDescent="0.25">
      <c r="A2" s="3">
        <v>2018</v>
      </c>
      <c r="B2" s="11"/>
    </row>
    <row r="3" spans="1:13" x14ac:dyDescent="0.25">
      <c r="A3" s="12" t="s">
        <v>7</v>
      </c>
      <c r="B3" s="4">
        <v>73095.941999999995</v>
      </c>
    </row>
    <row r="4" spans="1:13" x14ac:dyDescent="0.25">
      <c r="A4" s="12" t="s">
        <v>8</v>
      </c>
      <c r="B4" s="4">
        <v>83385.757599999997</v>
      </c>
      <c r="D4" s="13"/>
      <c r="E4" s="13"/>
      <c r="F4" s="13"/>
      <c r="G4" s="13"/>
      <c r="H4" s="13"/>
      <c r="I4" s="13"/>
      <c r="J4" s="13"/>
      <c r="K4" s="13"/>
      <c r="L4" s="13"/>
      <c r="M4" s="13"/>
    </row>
    <row r="5" spans="1:13" x14ac:dyDescent="0.25">
      <c r="A5" s="12" t="s">
        <v>9</v>
      </c>
      <c r="B5" s="4">
        <v>126074.93829999999</v>
      </c>
      <c r="D5" s="13"/>
      <c r="E5" s="13"/>
      <c r="F5" s="13"/>
      <c r="G5" s="13"/>
      <c r="H5" s="13"/>
      <c r="I5" s="13"/>
      <c r="J5" s="13"/>
      <c r="K5" s="13"/>
      <c r="L5" s="13"/>
      <c r="M5" s="13"/>
    </row>
    <row r="6" spans="1:13" x14ac:dyDescent="0.25">
      <c r="A6" s="12" t="s">
        <v>10</v>
      </c>
      <c r="B6" s="4">
        <v>172189.94020000001</v>
      </c>
      <c r="D6" s="13"/>
      <c r="E6" s="13"/>
      <c r="F6" s="13"/>
      <c r="G6" s="13"/>
      <c r="H6" s="13"/>
      <c r="I6" s="13"/>
      <c r="J6" s="13"/>
      <c r="K6" s="13"/>
      <c r="L6" s="13"/>
      <c r="M6" s="13"/>
    </row>
    <row r="7" spans="1:13" x14ac:dyDescent="0.25">
      <c r="A7" s="3">
        <v>2019</v>
      </c>
      <c r="B7" s="11"/>
      <c r="D7" s="13"/>
      <c r="E7" s="13"/>
      <c r="F7" s="13"/>
      <c r="G7" s="13"/>
      <c r="H7" s="13"/>
      <c r="I7" s="13"/>
      <c r="J7" s="13"/>
      <c r="K7" s="13"/>
      <c r="L7" s="13"/>
      <c r="M7" s="13"/>
    </row>
    <row r="8" spans="1:13" x14ac:dyDescent="0.25">
      <c r="A8" s="12" t="s">
        <v>7</v>
      </c>
      <c r="B8" s="4">
        <v>64532.948600000003</v>
      </c>
      <c r="D8" s="13"/>
      <c r="E8" s="13"/>
      <c r="F8" s="13"/>
      <c r="G8" s="13"/>
      <c r="H8" s="13"/>
      <c r="I8" s="13"/>
      <c r="J8" s="13"/>
      <c r="K8" s="13"/>
      <c r="L8" s="13"/>
      <c r="M8" s="13"/>
    </row>
    <row r="9" spans="1:13" x14ac:dyDescent="0.25">
      <c r="A9" s="12" t="s">
        <v>8</v>
      </c>
      <c r="B9" s="4">
        <v>80531.092999999993</v>
      </c>
      <c r="D9" s="13"/>
      <c r="E9" s="13"/>
      <c r="F9" s="13"/>
      <c r="G9" s="13"/>
      <c r="H9" s="13"/>
      <c r="I9" s="13"/>
      <c r="J9" s="13"/>
      <c r="K9" s="13"/>
      <c r="L9" s="13"/>
      <c r="M9" s="13"/>
    </row>
    <row r="10" spans="1:13" x14ac:dyDescent="0.25">
      <c r="A10" s="12" t="s">
        <v>9</v>
      </c>
      <c r="B10" s="4">
        <v>123435.3602</v>
      </c>
      <c r="D10" s="13"/>
      <c r="E10" s="13"/>
      <c r="F10" s="13"/>
      <c r="G10" s="13"/>
      <c r="H10" s="13"/>
      <c r="I10" s="13"/>
      <c r="J10" s="13"/>
      <c r="K10" s="13"/>
      <c r="L10" s="13"/>
      <c r="M10" s="13"/>
    </row>
    <row r="11" spans="1:13" x14ac:dyDescent="0.25">
      <c r="A11" s="12" t="s">
        <v>10</v>
      </c>
      <c r="B11" s="4">
        <v>162372.2132</v>
      </c>
      <c r="D11" s="13"/>
      <c r="E11" s="13"/>
      <c r="F11" s="13"/>
      <c r="G11" s="13"/>
      <c r="H11" s="13"/>
      <c r="I11" s="13"/>
      <c r="J11" s="13"/>
      <c r="K11" s="13"/>
      <c r="L11" s="13"/>
      <c r="M11" s="13"/>
    </row>
    <row r="12" spans="1:13" x14ac:dyDescent="0.25">
      <c r="A12" s="3">
        <v>2020</v>
      </c>
      <c r="B12" s="11"/>
      <c r="D12" s="13"/>
      <c r="E12" s="13"/>
      <c r="F12" s="13"/>
      <c r="G12" s="13"/>
      <c r="H12" s="13"/>
      <c r="I12" s="13"/>
      <c r="J12" s="13"/>
      <c r="K12" s="13"/>
      <c r="L12" s="13"/>
      <c r="M12" s="13"/>
    </row>
    <row r="13" spans="1:13" x14ac:dyDescent="0.25">
      <c r="A13" s="12" t="s">
        <v>7</v>
      </c>
      <c r="B13" s="4">
        <v>89667.043999999994</v>
      </c>
      <c r="D13" s="13"/>
      <c r="E13" s="13"/>
      <c r="F13" s="13"/>
      <c r="G13" s="13"/>
      <c r="H13" s="13"/>
      <c r="I13" s="13"/>
      <c r="J13" s="13"/>
      <c r="K13" s="13"/>
      <c r="L13" s="13"/>
      <c r="M13" s="13"/>
    </row>
    <row r="14" spans="1:13" x14ac:dyDescent="0.25">
      <c r="A14" s="12" t="s">
        <v>8</v>
      </c>
      <c r="B14" s="4">
        <v>124224.651</v>
      </c>
      <c r="D14" s="13"/>
      <c r="E14" s="13"/>
      <c r="F14" s="13"/>
      <c r="G14" s="13"/>
      <c r="H14" s="13"/>
      <c r="I14" s="13"/>
      <c r="J14" s="13"/>
      <c r="K14" s="13"/>
      <c r="L14" s="13"/>
      <c r="M14" s="13"/>
    </row>
    <row r="15" spans="1:13" x14ac:dyDescent="0.25">
      <c r="A15" s="12" t="s">
        <v>9</v>
      </c>
      <c r="B15" s="4">
        <v>135113.3302</v>
      </c>
      <c r="D15" s="13"/>
      <c r="E15" s="13"/>
      <c r="F15" s="13"/>
      <c r="G15" s="13"/>
      <c r="H15" s="13"/>
      <c r="I15" s="13"/>
      <c r="J15" s="13"/>
      <c r="K15" s="13"/>
      <c r="L15" s="13"/>
      <c r="M15" s="13"/>
    </row>
    <row r="16" spans="1:13" x14ac:dyDescent="0.25">
      <c r="A16" s="12" t="s">
        <v>10</v>
      </c>
      <c r="B16" s="4">
        <v>224078.8008</v>
      </c>
      <c r="D16" s="13"/>
      <c r="E16" s="13"/>
      <c r="F16" s="13"/>
      <c r="G16" s="13"/>
      <c r="H16" s="13"/>
      <c r="I16" s="13"/>
      <c r="J16" s="13"/>
      <c r="K16" s="13"/>
      <c r="L16" s="13"/>
      <c r="M16" s="13"/>
    </row>
    <row r="17" spans="1:13" x14ac:dyDescent="0.25">
      <c r="A17" s="3">
        <v>2021</v>
      </c>
      <c r="B17" s="11"/>
      <c r="D17" s="13"/>
      <c r="E17" s="13"/>
      <c r="F17" s="13"/>
      <c r="G17" s="13"/>
      <c r="H17" s="13"/>
      <c r="I17" s="13"/>
      <c r="J17" s="13"/>
      <c r="K17" s="13"/>
      <c r="L17" s="13"/>
      <c r="M17" s="13"/>
    </row>
    <row r="18" spans="1:13" x14ac:dyDescent="0.25">
      <c r="A18" s="12" t="s">
        <v>7</v>
      </c>
      <c r="B18" s="4">
        <v>99827.1492</v>
      </c>
      <c r="D18" s="13"/>
      <c r="E18" s="13"/>
      <c r="F18" s="13"/>
      <c r="G18" s="13"/>
      <c r="H18" s="13"/>
      <c r="I18" s="13"/>
      <c r="J18" s="13"/>
      <c r="K18" s="13"/>
      <c r="L18" s="13"/>
      <c r="M18" s="13"/>
    </row>
    <row r="19" spans="1:13" x14ac:dyDescent="0.25">
      <c r="A19" s="12" t="s">
        <v>8</v>
      </c>
      <c r="B19" s="4">
        <v>127192.02589999999</v>
      </c>
      <c r="D19" s="13"/>
      <c r="E19" s="13"/>
      <c r="F19" s="13"/>
      <c r="G19" s="13"/>
      <c r="H19" s="13"/>
      <c r="I19" s="13"/>
      <c r="J19" s="13"/>
      <c r="K19" s="13"/>
      <c r="L19" s="13"/>
      <c r="M19" s="13"/>
    </row>
    <row r="20" spans="1:13" x14ac:dyDescent="0.25">
      <c r="A20" s="12" t="s">
        <v>9</v>
      </c>
      <c r="B20" s="4">
        <v>168368.41699999999</v>
      </c>
      <c r="D20" s="13"/>
      <c r="E20" s="13"/>
      <c r="F20" s="13"/>
      <c r="G20" s="13"/>
      <c r="H20" s="13"/>
      <c r="I20" s="13"/>
      <c r="J20" s="13"/>
      <c r="K20" s="13"/>
      <c r="L20" s="13"/>
      <c r="M20" s="13"/>
    </row>
    <row r="21" spans="1:13" x14ac:dyDescent="0.25">
      <c r="A21" s="12" t="s">
        <v>10</v>
      </c>
      <c r="B21" s="4">
        <v>262325.5992</v>
      </c>
    </row>
    <row r="22" spans="1:13" x14ac:dyDescent="0.25">
      <c r="A22" s="3" t="s">
        <v>0</v>
      </c>
      <c r="B22" s="4">
        <v>2116415.2104000002</v>
      </c>
    </row>
    <row r="24" spans="1:13" x14ac:dyDescent="0.25">
      <c r="A24" s="2" t="s">
        <v>1</v>
      </c>
      <c r="B24" t="s">
        <v>5</v>
      </c>
    </row>
    <row r="25" spans="1:13" x14ac:dyDescent="0.25">
      <c r="A25" s="3">
        <v>2018</v>
      </c>
      <c r="B25" s="11"/>
    </row>
    <row r="26" spans="1:13" x14ac:dyDescent="0.25">
      <c r="A26" s="12" t="s">
        <v>7</v>
      </c>
      <c r="B26" s="4">
        <v>3687.3663999999999</v>
      </c>
      <c r="D26" s="13"/>
      <c r="E26" s="13"/>
      <c r="F26" s="13"/>
      <c r="G26" s="13"/>
      <c r="H26" s="13"/>
      <c r="I26" s="13"/>
      <c r="J26" s="13"/>
      <c r="K26" s="13"/>
      <c r="L26" s="13"/>
      <c r="M26" s="13"/>
    </row>
    <row r="27" spans="1:13" x14ac:dyDescent="0.25">
      <c r="A27" s="12" t="s">
        <v>8</v>
      </c>
      <c r="B27" s="4">
        <v>11006.934300000001</v>
      </c>
      <c r="D27" s="13"/>
      <c r="E27" s="13"/>
      <c r="F27" s="13"/>
      <c r="G27" s="13"/>
      <c r="H27" s="13"/>
      <c r="I27" s="13"/>
      <c r="J27" s="13"/>
      <c r="K27" s="13"/>
      <c r="L27" s="13"/>
      <c r="M27" s="13"/>
    </row>
    <row r="28" spans="1:13" x14ac:dyDescent="0.25">
      <c r="A28" s="12" t="s">
        <v>9</v>
      </c>
      <c r="B28" s="4">
        <v>12725.66</v>
      </c>
      <c r="D28" s="13"/>
      <c r="E28" s="13"/>
      <c r="F28" s="13"/>
      <c r="G28" s="13"/>
      <c r="H28" s="13"/>
      <c r="I28" s="13"/>
      <c r="J28" s="13"/>
      <c r="K28" s="13"/>
      <c r="L28" s="13"/>
      <c r="M28" s="13"/>
    </row>
    <row r="29" spans="1:13" x14ac:dyDescent="0.25">
      <c r="A29" s="12" t="s">
        <v>10</v>
      </c>
      <c r="B29" s="4">
        <v>21665.395100000002</v>
      </c>
      <c r="D29" s="13"/>
      <c r="E29" s="13"/>
      <c r="F29" s="13"/>
      <c r="G29" s="13"/>
      <c r="H29" s="13"/>
      <c r="I29" s="13"/>
      <c r="J29" s="13"/>
      <c r="K29" s="13"/>
      <c r="L29" s="13"/>
      <c r="M29" s="13"/>
    </row>
    <row r="30" spans="1:13" x14ac:dyDescent="0.25">
      <c r="A30" s="3">
        <v>2019</v>
      </c>
      <c r="B30" s="11"/>
      <c r="D30" s="13"/>
      <c r="E30" s="13"/>
      <c r="F30" s="13"/>
      <c r="G30" s="13"/>
      <c r="H30" s="13"/>
      <c r="I30" s="13"/>
      <c r="J30" s="13"/>
      <c r="K30" s="13"/>
      <c r="L30" s="13"/>
      <c r="M30" s="13"/>
    </row>
    <row r="31" spans="1:13" x14ac:dyDescent="0.25">
      <c r="A31" s="12" t="s">
        <v>7</v>
      </c>
      <c r="B31" s="4">
        <v>10016.1515</v>
      </c>
      <c r="D31" s="13"/>
      <c r="E31" s="13"/>
      <c r="F31" s="13"/>
      <c r="G31" s="13"/>
      <c r="H31" s="13"/>
      <c r="I31" s="13"/>
      <c r="J31" s="13"/>
      <c r="K31" s="13"/>
      <c r="L31" s="13"/>
      <c r="M31" s="13"/>
    </row>
    <row r="32" spans="1:13" x14ac:dyDescent="0.25">
      <c r="A32" s="12" t="s">
        <v>8</v>
      </c>
      <c r="B32" s="4">
        <v>9895.9676999999992</v>
      </c>
      <c r="D32" s="13"/>
      <c r="E32" s="13"/>
      <c r="F32" s="13"/>
      <c r="G32" s="13"/>
      <c r="H32" s="13"/>
      <c r="I32" s="13"/>
      <c r="J32" s="13"/>
      <c r="K32" s="13"/>
      <c r="L32" s="13"/>
      <c r="M32" s="13"/>
    </row>
    <row r="33" spans="1:13" x14ac:dyDescent="0.25">
      <c r="A33" s="12" t="s">
        <v>9</v>
      </c>
      <c r="B33" s="4">
        <v>15749.2264</v>
      </c>
      <c r="D33" s="13"/>
      <c r="E33" s="13"/>
      <c r="F33" s="13"/>
      <c r="G33" s="13"/>
      <c r="H33" s="13"/>
      <c r="I33" s="13"/>
      <c r="J33" s="13"/>
      <c r="K33" s="13"/>
      <c r="L33" s="13"/>
      <c r="M33" s="13"/>
    </row>
    <row r="34" spans="1:13" x14ac:dyDescent="0.25">
      <c r="A34" s="12" t="s">
        <v>10</v>
      </c>
      <c r="B34" s="4">
        <v>21535.2281</v>
      </c>
      <c r="D34" s="13"/>
      <c r="E34" s="13"/>
      <c r="F34" s="13"/>
      <c r="G34" s="13"/>
      <c r="H34" s="13"/>
      <c r="I34" s="13"/>
      <c r="J34" s="13"/>
      <c r="K34" s="13"/>
      <c r="L34" s="13"/>
      <c r="M34" s="13"/>
    </row>
    <row r="35" spans="1:13" x14ac:dyDescent="0.25">
      <c r="A35" s="3">
        <v>2020</v>
      </c>
      <c r="B35" s="11"/>
      <c r="D35" s="13"/>
      <c r="E35" s="13"/>
      <c r="F35" s="13"/>
      <c r="G35" s="13"/>
      <c r="H35" s="13"/>
      <c r="I35" s="13"/>
      <c r="J35" s="13"/>
      <c r="K35" s="13"/>
      <c r="L35" s="13"/>
      <c r="M35" s="13"/>
    </row>
    <row r="36" spans="1:13" x14ac:dyDescent="0.25">
      <c r="A36" s="12" t="s">
        <v>7</v>
      </c>
      <c r="B36" s="4">
        <v>10679.498900000001</v>
      </c>
      <c r="D36" s="13"/>
      <c r="E36" s="13"/>
      <c r="F36" s="13"/>
      <c r="G36" s="13"/>
      <c r="H36" s="13"/>
      <c r="I36" s="13"/>
      <c r="J36" s="13"/>
      <c r="K36" s="13"/>
      <c r="L36" s="13"/>
      <c r="M36" s="13"/>
    </row>
    <row r="37" spans="1:13" x14ac:dyDescent="0.25">
      <c r="A37" s="12" t="s">
        <v>8</v>
      </c>
      <c r="B37" s="4">
        <v>16138.0861</v>
      </c>
      <c r="D37" s="13"/>
      <c r="E37" s="13"/>
      <c r="F37" s="13"/>
      <c r="G37" s="13"/>
      <c r="H37" s="13"/>
      <c r="I37" s="13"/>
      <c r="J37" s="13"/>
      <c r="K37" s="13"/>
      <c r="L37" s="13"/>
      <c r="M37" s="13"/>
    </row>
    <row r="38" spans="1:13" x14ac:dyDescent="0.25">
      <c r="A38" s="12" t="s">
        <v>9</v>
      </c>
      <c r="B38" s="4">
        <v>14834.3894</v>
      </c>
      <c r="D38" s="13"/>
      <c r="E38" s="13"/>
      <c r="F38" s="13"/>
      <c r="G38" s="13"/>
      <c r="H38" s="13"/>
      <c r="I38" s="13"/>
      <c r="J38" s="13"/>
      <c r="K38" s="13"/>
      <c r="L38" s="13"/>
      <c r="M38" s="13"/>
    </row>
    <row r="39" spans="1:13" x14ac:dyDescent="0.25">
      <c r="A39" s="12" t="s">
        <v>10</v>
      </c>
      <c r="B39" s="4">
        <v>37530.814200000001</v>
      </c>
      <c r="D39" s="13"/>
      <c r="E39" s="13"/>
      <c r="F39" s="13"/>
      <c r="G39" s="13"/>
      <c r="H39" s="13"/>
      <c r="I39" s="13"/>
      <c r="J39" s="13"/>
      <c r="K39" s="13"/>
      <c r="L39" s="13"/>
      <c r="M39" s="13"/>
    </row>
    <row r="40" spans="1:13" x14ac:dyDescent="0.25">
      <c r="A40" s="3">
        <v>2021</v>
      </c>
      <c r="B40" s="11"/>
      <c r="D40" s="13"/>
      <c r="E40" s="13"/>
      <c r="F40" s="13"/>
      <c r="G40" s="13"/>
      <c r="H40" s="13"/>
      <c r="I40" s="13"/>
      <c r="J40" s="13"/>
      <c r="K40" s="13"/>
      <c r="L40" s="13"/>
      <c r="M40" s="13"/>
    </row>
    <row r="41" spans="1:13" x14ac:dyDescent="0.25">
      <c r="A41" s="12" t="s">
        <v>7</v>
      </c>
      <c r="B41" s="4">
        <v>15717.8796</v>
      </c>
      <c r="D41" s="13"/>
      <c r="E41" s="13"/>
      <c r="F41" s="13"/>
      <c r="G41" s="13"/>
      <c r="H41" s="13"/>
      <c r="I41" s="13"/>
      <c r="J41" s="13"/>
      <c r="K41" s="13"/>
      <c r="L41" s="13"/>
      <c r="M41" s="13"/>
    </row>
    <row r="42" spans="1:13" x14ac:dyDescent="0.25">
      <c r="A42" s="12" t="s">
        <v>8</v>
      </c>
      <c r="B42" s="4">
        <v>14841.259899999999</v>
      </c>
      <c r="D42" s="13"/>
      <c r="E42" s="13"/>
      <c r="F42" s="13"/>
      <c r="G42" s="13"/>
      <c r="H42" s="13"/>
      <c r="I42" s="13"/>
      <c r="J42" s="13"/>
      <c r="K42" s="13"/>
      <c r="L42" s="13"/>
      <c r="M42" s="13"/>
    </row>
    <row r="43" spans="1:13" x14ac:dyDescent="0.25">
      <c r="A43" s="12" t="s">
        <v>9</v>
      </c>
      <c r="B43" s="4">
        <v>21919.420300000002</v>
      </c>
    </row>
    <row r="44" spans="1:13" x14ac:dyDescent="0.25">
      <c r="A44" s="12" t="s">
        <v>10</v>
      </c>
      <c r="B44" s="4">
        <v>25233.4411</v>
      </c>
    </row>
    <row r="45" spans="1:13" x14ac:dyDescent="0.25">
      <c r="A45" s="3" t="s">
        <v>0</v>
      </c>
      <c r="B45" s="4">
        <v>263176.71899999998</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AE9E-0B3A-4DCC-B1A3-F9EA9F4689BA}">
  <sheetPr codeName="Sheet5"/>
  <dimension ref="A1:L102"/>
  <sheetViews>
    <sheetView topLeftCell="B55" workbookViewId="0">
      <selection activeCell="K70" sqref="K70"/>
    </sheetView>
  </sheetViews>
  <sheetFormatPr defaultRowHeight="15" x14ac:dyDescent="0.25"/>
  <cols>
    <col min="1" max="1" width="18.7109375" bestFit="1" customWidth="1"/>
    <col min="2" max="2" width="9" bestFit="1" customWidth="1"/>
    <col min="3" max="3" width="11.28515625" bestFit="1" customWidth="1"/>
    <col min="12" max="12" width="18.7109375" bestFit="1" customWidth="1"/>
    <col min="13" max="13" width="8.85546875" bestFit="1" customWidth="1"/>
    <col min="14" max="14" width="18.7109375" bestFit="1" customWidth="1"/>
    <col min="15" max="15" width="8.42578125" bestFit="1" customWidth="1"/>
  </cols>
  <sheetData>
    <row r="1" spans="1:10" x14ac:dyDescent="0.25">
      <c r="A1" t="s">
        <v>95</v>
      </c>
      <c r="B1" t="s">
        <v>2</v>
      </c>
    </row>
    <row r="2" spans="1:10" x14ac:dyDescent="0.25">
      <c r="A2" t="str" vm="49">
        <f>CUBEMEMBER("ThisWorkbookDataModel","[Geography].[State].&amp;[Alabama]")</f>
        <v>Alabama</v>
      </c>
      <c r="B2" vm="98">
        <f t="shared" ref="B2:B33" si="0">CUBEVALUE("ThisWorkbookDataModel",$A2,B$1)</f>
        <v>19329.71</v>
      </c>
    </row>
    <row r="3" spans="1:10" x14ac:dyDescent="0.25">
      <c r="A3" t="str" vm="24">
        <f>CUBEMEMBER("ThisWorkbookDataModel","[Geography].[State].&amp;[Arizona]")</f>
        <v>Arizona</v>
      </c>
      <c r="B3" vm="73">
        <f t="shared" si="0"/>
        <v>29266.227999999999</v>
      </c>
      <c r="C3" s="13"/>
      <c r="D3" s="13"/>
      <c r="E3" s="13"/>
      <c r="F3" s="13"/>
      <c r="G3" s="13"/>
      <c r="H3" s="13"/>
      <c r="I3" s="13"/>
      <c r="J3" s="13"/>
    </row>
    <row r="4" spans="1:10" x14ac:dyDescent="0.25">
      <c r="A4" t="str" vm="48">
        <f>CUBEMEMBER("ThisWorkbookDataModel","[Geography].[State].&amp;[Arkansas]")</f>
        <v>Arkansas</v>
      </c>
      <c r="B4" vm="97">
        <f t="shared" si="0"/>
        <v>11678.13</v>
      </c>
      <c r="C4" s="13"/>
      <c r="D4" s="13"/>
      <c r="E4" s="13"/>
      <c r="F4" s="13"/>
      <c r="G4" s="13"/>
      <c r="H4" s="13"/>
      <c r="I4" s="13"/>
      <c r="J4" s="13"/>
    </row>
    <row r="5" spans="1:10" x14ac:dyDescent="0.25">
      <c r="A5" t="str" vm="23">
        <f>CUBEMEMBER("ThisWorkbookDataModel","[Geography].[State].&amp;[California]")</f>
        <v>California</v>
      </c>
      <c r="B5" vm="72">
        <f t="shared" si="0"/>
        <v>392769.94300000003</v>
      </c>
      <c r="C5" s="13"/>
      <c r="D5" s="13"/>
      <c r="E5" s="13"/>
      <c r="F5" s="13"/>
      <c r="G5" s="13"/>
      <c r="H5" s="13"/>
      <c r="I5" s="13"/>
      <c r="J5" s="13"/>
    </row>
    <row r="6" spans="1:10" x14ac:dyDescent="0.25">
      <c r="A6" t="str" vm="47">
        <f>CUBEMEMBER("ThisWorkbookDataModel","[Geography].[State].&amp;[Colorado]")</f>
        <v>Colorado</v>
      </c>
      <c r="B6" vm="96">
        <f t="shared" si="0"/>
        <v>26675.812000000002</v>
      </c>
      <c r="C6" s="13"/>
      <c r="D6" s="13"/>
      <c r="E6" s="13"/>
      <c r="F6" s="13"/>
      <c r="G6" s="13"/>
      <c r="H6" s="13"/>
      <c r="I6" s="13"/>
      <c r="J6" s="13"/>
    </row>
    <row r="7" spans="1:10" x14ac:dyDescent="0.25">
      <c r="A7" t="str" vm="22">
        <f>CUBEMEMBER("ThisWorkbookDataModel","[Geography].[State].&amp;[Connecticut]")</f>
        <v>Connecticut</v>
      </c>
      <c r="B7" vm="71">
        <f t="shared" si="0"/>
        <v>13384.357</v>
      </c>
      <c r="C7" s="13"/>
      <c r="D7" s="13"/>
      <c r="E7" s="13"/>
      <c r="F7" s="13"/>
      <c r="G7" s="13"/>
      <c r="H7" s="13"/>
      <c r="I7" s="13"/>
      <c r="J7" s="13"/>
    </row>
    <row r="8" spans="1:10" x14ac:dyDescent="0.25">
      <c r="A8" t="str" vm="46">
        <f>CUBEMEMBER("ThisWorkbookDataModel","[Geography].[State].&amp;[Delaware]")</f>
        <v>Delaware</v>
      </c>
      <c r="B8" vm="95">
        <f t="shared" si="0"/>
        <v>25111.346000000001</v>
      </c>
      <c r="C8" s="13"/>
      <c r="D8" s="13"/>
      <c r="E8" s="13"/>
      <c r="F8" s="13"/>
      <c r="G8" s="13"/>
      <c r="H8" s="13"/>
      <c r="I8" s="13"/>
      <c r="J8" s="13"/>
    </row>
    <row r="9" spans="1:10" x14ac:dyDescent="0.25">
      <c r="A9" t="str" vm="21">
        <f>CUBEMEMBER("ThisWorkbookDataModel","[Geography].[State].&amp;[District of Columbia]")</f>
        <v>District of Columbia</v>
      </c>
      <c r="B9" vm="70">
        <f t="shared" si="0"/>
        <v>2865.02</v>
      </c>
      <c r="C9" s="13"/>
      <c r="D9" s="13"/>
      <c r="E9" s="13"/>
      <c r="F9" s="13"/>
      <c r="G9" s="13"/>
      <c r="H9" s="13"/>
      <c r="I9" s="13"/>
      <c r="J9" s="13"/>
    </row>
    <row r="10" spans="1:10" x14ac:dyDescent="0.25">
      <c r="A10" t="str" vm="45">
        <f>CUBEMEMBER("ThisWorkbookDataModel","[Geography].[State].&amp;[Florida]")</f>
        <v>Florida</v>
      </c>
      <c r="B10" vm="94">
        <f t="shared" si="0"/>
        <v>87833.148000000001</v>
      </c>
      <c r="C10" s="13"/>
      <c r="D10" s="13"/>
      <c r="E10" s="13"/>
      <c r="F10" s="13"/>
      <c r="G10" s="13"/>
      <c r="H10" s="13"/>
      <c r="I10" s="13"/>
      <c r="J10" s="13"/>
    </row>
    <row r="11" spans="1:10" x14ac:dyDescent="0.25">
      <c r="A11" t="str" vm="20">
        <f>CUBEMEMBER("ThisWorkbookDataModel","[Geography].[State].&amp;[Georgia]")</f>
        <v>Georgia</v>
      </c>
      <c r="B11" vm="69">
        <f t="shared" si="0"/>
        <v>46329.22</v>
      </c>
      <c r="C11" s="13"/>
      <c r="D11" s="13"/>
      <c r="E11" s="13"/>
      <c r="F11" s="13"/>
      <c r="G11" s="13"/>
      <c r="H11" s="13"/>
      <c r="I11" s="13"/>
      <c r="J11" s="13"/>
    </row>
    <row r="12" spans="1:10" x14ac:dyDescent="0.25">
      <c r="A12" t="str" vm="44">
        <f>CUBEMEMBER("ThisWorkbookDataModel","[Geography].[State].&amp;[Idaho]")</f>
        <v>Idaho</v>
      </c>
      <c r="B12" vm="93">
        <f t="shared" si="0"/>
        <v>3381.29</v>
      </c>
      <c r="C12" s="13"/>
      <c r="D12" s="13"/>
      <c r="E12" s="13"/>
      <c r="F12" s="13"/>
      <c r="G12" s="13"/>
      <c r="H12" s="13"/>
      <c r="I12" s="13"/>
      <c r="J12" s="13"/>
    </row>
    <row r="13" spans="1:10" x14ac:dyDescent="0.25">
      <c r="A13" t="str" vm="19">
        <f>CUBEMEMBER("ThisWorkbookDataModel","[Geography].[State].&amp;[Illinois]")</f>
        <v>Illinois</v>
      </c>
      <c r="B13" vm="68">
        <f t="shared" si="0"/>
        <v>78211.812000000005</v>
      </c>
      <c r="C13" s="13"/>
      <c r="D13" s="13"/>
      <c r="E13" s="13"/>
      <c r="F13" s="13"/>
      <c r="G13" s="13"/>
      <c r="H13" s="13"/>
      <c r="I13" s="13"/>
      <c r="J13" s="13"/>
    </row>
    <row r="14" spans="1:10" x14ac:dyDescent="0.25">
      <c r="A14" t="str" vm="43">
        <f>CUBEMEMBER("ThisWorkbookDataModel","[Geography].[State].&amp;[Indiana]")</f>
        <v>Indiana</v>
      </c>
      <c r="B14" vm="92">
        <f t="shared" si="0"/>
        <v>52891.15</v>
      </c>
      <c r="C14" s="13"/>
      <c r="D14" s="13"/>
      <c r="E14" s="13"/>
      <c r="F14" s="13"/>
      <c r="G14" s="13"/>
      <c r="H14" s="13"/>
      <c r="I14" s="13"/>
      <c r="J14" s="13"/>
    </row>
    <row r="15" spans="1:10" x14ac:dyDescent="0.25">
      <c r="A15" t="str" vm="18">
        <f>CUBEMEMBER("ThisWorkbookDataModel","[Geography].[State].&amp;[Iowa]")</f>
        <v>Iowa</v>
      </c>
      <c r="B15" vm="67">
        <f t="shared" si="0"/>
        <v>4579.76</v>
      </c>
      <c r="C15" s="13"/>
      <c r="D15" s="13"/>
      <c r="E15" s="13"/>
      <c r="F15" s="13"/>
      <c r="G15" s="13"/>
      <c r="H15" s="13"/>
      <c r="I15" s="13"/>
      <c r="J15" s="13"/>
    </row>
    <row r="16" spans="1:10" x14ac:dyDescent="0.25">
      <c r="A16" t="str" vm="42">
        <f>CUBEMEMBER("ThisWorkbookDataModel","[Geography].[State].&amp;[Kansas]")</f>
        <v>Kansas</v>
      </c>
      <c r="B16" vm="91">
        <f t="shared" si="0"/>
        <v>2914.31</v>
      </c>
      <c r="C16" s="13"/>
      <c r="D16" s="13"/>
      <c r="E16" s="13"/>
      <c r="F16" s="13"/>
      <c r="G16" s="13"/>
      <c r="H16" s="13"/>
      <c r="I16" s="13"/>
      <c r="J16" s="13"/>
    </row>
    <row r="17" spans="1:10" x14ac:dyDescent="0.25">
      <c r="A17" t="str" vm="17">
        <f>CUBEMEMBER("ThisWorkbookDataModel","[Geography].[State].&amp;[Kentucky]")</f>
        <v>Kentucky</v>
      </c>
      <c r="B17" vm="66">
        <f t="shared" si="0"/>
        <v>35698.660000000003</v>
      </c>
      <c r="C17" s="13"/>
      <c r="D17" s="13"/>
      <c r="E17" s="13"/>
      <c r="F17" s="13"/>
      <c r="G17" s="13"/>
      <c r="H17" s="13"/>
      <c r="I17" s="13"/>
      <c r="J17" s="13"/>
    </row>
    <row r="18" spans="1:10" x14ac:dyDescent="0.25">
      <c r="A18" t="str" vm="41">
        <f>CUBEMEMBER("ThisWorkbookDataModel","[Geography].[State].&amp;[Louisiana]")</f>
        <v>Louisiana</v>
      </c>
      <c r="B18" vm="90">
        <f t="shared" si="0"/>
        <v>7551.41</v>
      </c>
      <c r="C18" s="13"/>
      <c r="D18" s="13"/>
      <c r="E18" s="13"/>
      <c r="F18" s="13"/>
      <c r="G18" s="13"/>
      <c r="H18" s="13"/>
      <c r="I18" s="13"/>
      <c r="J18" s="13"/>
    </row>
    <row r="19" spans="1:10" x14ac:dyDescent="0.25">
      <c r="A19" t="str" vm="16">
        <f>CUBEMEMBER("ThisWorkbookDataModel","[Geography].[State].&amp;[Maine]")</f>
        <v>Maine</v>
      </c>
      <c r="B19" vm="65">
        <f t="shared" si="0"/>
        <v>1270.53</v>
      </c>
      <c r="C19" s="13"/>
      <c r="D19" s="13"/>
      <c r="E19" s="13"/>
      <c r="F19" s="13"/>
      <c r="G19" s="13"/>
      <c r="H19" s="13"/>
      <c r="I19" s="13"/>
      <c r="J19" s="13"/>
    </row>
    <row r="20" spans="1:10" x14ac:dyDescent="0.25">
      <c r="A20" t="str" vm="40">
        <f>CUBEMEMBER("ThisWorkbookDataModel","[Geography].[State].&amp;[Maryland]")</f>
        <v>Maryland</v>
      </c>
      <c r="B20" vm="89">
        <f t="shared" si="0"/>
        <v>22905.562999999998</v>
      </c>
      <c r="C20" s="13"/>
      <c r="D20" s="13"/>
      <c r="E20" s="13"/>
      <c r="F20" s="13"/>
      <c r="G20" s="13"/>
      <c r="H20" s="13"/>
      <c r="I20" s="13"/>
      <c r="J20" s="13"/>
    </row>
    <row r="21" spans="1:10" x14ac:dyDescent="0.25">
      <c r="A21" t="str" vm="15">
        <f>CUBEMEMBER("ThisWorkbookDataModel","[Geography].[State].&amp;[Massachusetts]")</f>
        <v>Massachusetts</v>
      </c>
      <c r="B21" vm="64">
        <f t="shared" si="0"/>
        <v>24458.179</v>
      </c>
      <c r="C21" s="13"/>
      <c r="D21" s="13"/>
      <c r="E21" s="13"/>
      <c r="F21" s="13"/>
      <c r="G21" s="13"/>
      <c r="H21" s="13"/>
      <c r="I21" s="13"/>
      <c r="J21" s="13"/>
    </row>
    <row r="22" spans="1:10" x14ac:dyDescent="0.25">
      <c r="A22" t="str" vm="39">
        <f>CUBEMEMBER("ThisWorkbookDataModel","[Geography].[State].&amp;[Michigan]")</f>
        <v>Michigan</v>
      </c>
      <c r="B22" vm="88">
        <f t="shared" si="0"/>
        <v>74698.101999999999</v>
      </c>
    </row>
    <row r="23" spans="1:10" x14ac:dyDescent="0.25">
      <c r="A23" t="str" vm="14">
        <f>CUBEMEMBER("ThisWorkbookDataModel","[Geography].[State].&amp;[Minnesota]")</f>
        <v>Minnesota</v>
      </c>
      <c r="B23" vm="63">
        <f t="shared" si="0"/>
        <v>29820.15</v>
      </c>
    </row>
    <row r="24" spans="1:10" x14ac:dyDescent="0.25">
      <c r="A24" t="str" vm="38">
        <f>CUBEMEMBER("ThisWorkbookDataModel","[Geography].[State].&amp;[Mississippi]")</f>
        <v>Mississippi</v>
      </c>
      <c r="B24" vm="87">
        <f t="shared" si="0"/>
        <v>10667.84</v>
      </c>
    </row>
    <row r="25" spans="1:10" x14ac:dyDescent="0.25">
      <c r="A25" t="str" vm="13">
        <f>CUBEMEMBER("ThisWorkbookDataModel","[Geography].[State].&amp;[Missouri]")</f>
        <v>Missouri</v>
      </c>
      <c r="B25" vm="62">
        <f t="shared" si="0"/>
        <v>22179.23</v>
      </c>
    </row>
    <row r="26" spans="1:10" x14ac:dyDescent="0.25">
      <c r="A26" t="str" vm="37">
        <f>CUBEMEMBER("ThisWorkbookDataModel","[Geography].[State].&amp;[Montana]")</f>
        <v>Montana</v>
      </c>
      <c r="B26" vm="86">
        <f t="shared" si="0"/>
        <v>5545.692</v>
      </c>
    </row>
    <row r="27" spans="1:10" x14ac:dyDescent="0.25">
      <c r="A27" t="str" vm="12">
        <f>CUBEMEMBER("ThisWorkbookDataModel","[Geography].[State].&amp;[Nebraska]")</f>
        <v>Nebraska</v>
      </c>
      <c r="B27" vm="61">
        <f t="shared" si="0"/>
        <v>7430.43</v>
      </c>
    </row>
    <row r="28" spans="1:10" x14ac:dyDescent="0.25">
      <c r="A28" t="str" vm="36">
        <f>CUBEMEMBER("ThisWorkbookDataModel","[Geography].[State].&amp;[Nevada]")</f>
        <v>Nevada</v>
      </c>
      <c r="B28" vm="85">
        <f t="shared" si="0"/>
        <v>16729.101999999999</v>
      </c>
    </row>
    <row r="29" spans="1:10" x14ac:dyDescent="0.25">
      <c r="A29" t="str" vm="11">
        <f>CUBEMEMBER("ThisWorkbookDataModel","[Geography].[State].&amp;[New Hampshire]")</f>
        <v>New Hampshire</v>
      </c>
      <c r="B29" vm="60">
        <f t="shared" si="0"/>
        <v>6567.9740000000002</v>
      </c>
    </row>
    <row r="30" spans="1:10" x14ac:dyDescent="0.25">
      <c r="A30" t="str" vm="35">
        <f>CUBEMEMBER("ThisWorkbookDataModel","[Geography].[State].&amp;[New Jersey]")</f>
        <v>New Jersey</v>
      </c>
      <c r="B30" vm="84">
        <f t="shared" si="0"/>
        <v>35528.341999999997</v>
      </c>
    </row>
    <row r="31" spans="1:10" x14ac:dyDescent="0.25">
      <c r="A31" t="str" vm="10">
        <f>CUBEMEMBER("ThisWorkbookDataModel","[Geography].[State].&amp;[New Mexico]")</f>
        <v>New Mexico</v>
      </c>
      <c r="B31" vm="59">
        <f t="shared" si="0"/>
        <v>4180.4059999999999</v>
      </c>
    </row>
    <row r="32" spans="1:10" x14ac:dyDescent="0.25">
      <c r="A32" t="str" vm="34">
        <f>CUBEMEMBER("ThisWorkbookDataModel","[Geography].[State].&amp;[New York]")</f>
        <v>New York</v>
      </c>
      <c r="B32" vm="83">
        <f t="shared" si="0"/>
        <v>288485.15299999999</v>
      </c>
    </row>
    <row r="33" spans="1:2" x14ac:dyDescent="0.25">
      <c r="A33" t="str" vm="9">
        <f>CUBEMEMBER("ThisWorkbookDataModel","[Geography].[State].&amp;[North Carolina]")</f>
        <v>North Carolina</v>
      </c>
      <c r="B33" vm="58">
        <f t="shared" si="0"/>
        <v>53343.578999999998</v>
      </c>
    </row>
    <row r="34" spans="1:2" x14ac:dyDescent="0.25">
      <c r="A34" t="str" vm="33">
        <f>CUBEMEMBER("ThisWorkbookDataModel","[Geography].[State].&amp;[North Dakota]")</f>
        <v>North Dakota</v>
      </c>
      <c r="B34" vm="82">
        <f t="shared" ref="B34:B50" si="1">CUBEVALUE("ThisWorkbookDataModel",$A34,B$1)</f>
        <v>919.91</v>
      </c>
    </row>
    <row r="35" spans="1:2" x14ac:dyDescent="0.25">
      <c r="A35" t="str" vm="8">
        <f>CUBEMEMBER("ThisWorkbookDataModel","[Geography].[State].&amp;[Ohio]")</f>
        <v>Ohio</v>
      </c>
      <c r="B35" vm="57">
        <f t="shared" si="1"/>
        <v>71300.743000000002</v>
      </c>
    </row>
    <row r="36" spans="1:2" x14ac:dyDescent="0.25">
      <c r="A36" t="str" vm="32">
        <f>CUBEMEMBER("ThisWorkbookDataModel","[Geography].[State].&amp;[Oklahoma]")</f>
        <v>Oklahoma</v>
      </c>
      <c r="B36" vm="81">
        <f t="shared" si="1"/>
        <v>19502.72</v>
      </c>
    </row>
    <row r="37" spans="1:2" x14ac:dyDescent="0.25">
      <c r="A37" t="str" vm="7">
        <f>CUBEMEMBER("ThisWorkbookDataModel","[Geography].[State].&amp;[Oregon]")</f>
        <v>Oregon</v>
      </c>
      <c r="B37" vm="56">
        <f t="shared" si="1"/>
        <v>15729.026</v>
      </c>
    </row>
    <row r="38" spans="1:2" x14ac:dyDescent="0.25">
      <c r="A38" t="str" vm="31">
        <f>CUBEMEMBER("ThisWorkbookDataModel","[Geography].[State].&amp;[Pennsylvania]")</f>
        <v>Pennsylvania</v>
      </c>
      <c r="B38" vm="80">
        <f t="shared" si="1"/>
        <v>112750.26700000001</v>
      </c>
    </row>
    <row r="39" spans="1:2" x14ac:dyDescent="0.25">
      <c r="A39" t="str" vm="6">
        <f>CUBEMEMBER("ThisWorkbookDataModel","[Geography].[State].&amp;[Rhode Island]")</f>
        <v>Rhode Island</v>
      </c>
      <c r="B39" vm="55">
        <f t="shared" si="1"/>
        <v>22028.056</v>
      </c>
    </row>
    <row r="40" spans="1:2" x14ac:dyDescent="0.25">
      <c r="A40" t="str" vm="30">
        <f>CUBEMEMBER("ThisWorkbookDataModel","[Geography].[State].&amp;[South Carolina]")</f>
        <v>South Carolina</v>
      </c>
      <c r="B40" vm="79">
        <f t="shared" si="1"/>
        <v>8481.7099999999991</v>
      </c>
    </row>
    <row r="41" spans="1:2" x14ac:dyDescent="0.25">
      <c r="A41" t="str" vm="5">
        <f>CUBEMEMBER("ThisWorkbookDataModel","[Geography].[State].&amp;[South Dakota]")</f>
        <v>South Dakota</v>
      </c>
      <c r="B41" vm="54">
        <f t="shared" si="1"/>
        <v>1315.56</v>
      </c>
    </row>
    <row r="42" spans="1:2" x14ac:dyDescent="0.25">
      <c r="A42" t="str" vm="29">
        <f>CUBEMEMBER("ThisWorkbookDataModel","[Geography].[State].&amp;[Tennessee]")</f>
        <v>Tennessee</v>
      </c>
      <c r="B42" vm="78">
        <f t="shared" si="1"/>
        <v>26359.991000000002</v>
      </c>
    </row>
    <row r="43" spans="1:2" x14ac:dyDescent="0.25">
      <c r="A43" t="str" vm="4">
        <f>CUBEMEMBER("ThisWorkbookDataModel","[Geography].[State].&amp;[Texas]")</f>
        <v>Texas</v>
      </c>
      <c r="B43" vm="53">
        <f t="shared" si="1"/>
        <v>160989.3174</v>
      </c>
    </row>
    <row r="44" spans="1:2" x14ac:dyDescent="0.25">
      <c r="A44" t="str" vm="28">
        <f>CUBEMEMBER("ThisWorkbookDataModel","[Geography].[State].&amp;[Utah]")</f>
        <v>Utah</v>
      </c>
      <c r="B44" vm="77">
        <f t="shared" si="1"/>
        <v>8520.6360000000004</v>
      </c>
    </row>
    <row r="45" spans="1:2" x14ac:dyDescent="0.25">
      <c r="A45" t="str" vm="3">
        <f>CUBEMEMBER("ThisWorkbookDataModel","[Geography].[State].&amp;[Vermont]")</f>
        <v>Vermont</v>
      </c>
      <c r="B45" vm="52">
        <f t="shared" si="1"/>
        <v>8929.3700000000008</v>
      </c>
    </row>
    <row r="46" spans="1:2" x14ac:dyDescent="0.25">
      <c r="A46" t="str" vm="27">
        <f>CUBEMEMBER("ThisWorkbookDataModel","[Geography].[State].&amp;[Virginia]")</f>
        <v>Virginia</v>
      </c>
      <c r="B46" vm="76">
        <f t="shared" si="1"/>
        <v>67139.41</v>
      </c>
    </row>
    <row r="47" spans="1:2" x14ac:dyDescent="0.25">
      <c r="A47" t="str" vm="2">
        <f>CUBEMEMBER("ThisWorkbookDataModel","[Geography].[State].&amp;[Washington]")</f>
        <v>Washington</v>
      </c>
      <c r="B47" vm="51">
        <f t="shared" si="1"/>
        <v>113573.496</v>
      </c>
    </row>
    <row r="48" spans="1:2" x14ac:dyDescent="0.25">
      <c r="A48" t="str" vm="26">
        <f>CUBEMEMBER("ThisWorkbookDataModel","[Geography].[State].&amp;[West Virginia]")</f>
        <v>West Virginia</v>
      </c>
      <c r="B48" vm="75">
        <f t="shared" si="1"/>
        <v>1209.8240000000001</v>
      </c>
    </row>
    <row r="49" spans="1:12" x14ac:dyDescent="0.25">
      <c r="A49" t="str" vm="1">
        <f>CUBEMEMBER("ThisWorkbookDataModel","[Geography].[State].&amp;[Wisconsin]")</f>
        <v>Wisconsin</v>
      </c>
      <c r="B49" vm="50">
        <f t="shared" si="1"/>
        <v>31780.46</v>
      </c>
    </row>
    <row r="50" spans="1:12" x14ac:dyDescent="0.25">
      <c r="A50" t="str" vm="25">
        <f>CUBEMEMBER("ThisWorkbookDataModel","[Geography].[State].&amp;[Wyoming]")</f>
        <v>Wyoming</v>
      </c>
      <c r="B50" vm="74">
        <f t="shared" si="1"/>
        <v>1603.136</v>
      </c>
    </row>
    <row r="53" spans="1:12" x14ac:dyDescent="0.25">
      <c r="A53" t="s">
        <v>95</v>
      </c>
      <c r="B53" t="s">
        <v>96</v>
      </c>
      <c r="D53" s="13"/>
      <c r="E53" s="13"/>
      <c r="F53" s="13"/>
      <c r="G53" s="13"/>
      <c r="H53" s="13"/>
      <c r="I53" s="13"/>
      <c r="J53" s="13"/>
      <c r="K53" s="13"/>
      <c r="L53" s="13"/>
    </row>
    <row r="54" spans="1:12" x14ac:dyDescent="0.25">
      <c r="A54" t="s">
        <v>46</v>
      </c>
      <c r="B54">
        <v>5740.2443000000003</v>
      </c>
      <c r="D54" s="13"/>
      <c r="E54" s="13"/>
      <c r="F54" s="13"/>
      <c r="G54" s="13"/>
      <c r="H54" s="13"/>
      <c r="I54" s="13"/>
      <c r="J54" s="13"/>
      <c r="K54" s="13"/>
      <c r="L54" s="13"/>
    </row>
    <row r="55" spans="1:12" x14ac:dyDescent="0.25">
      <c r="A55" t="s">
        <v>47</v>
      </c>
      <c r="B55">
        <v>-2942.8883000000001</v>
      </c>
      <c r="D55" s="13"/>
      <c r="E55" s="13"/>
      <c r="F55" s="13"/>
      <c r="G55" s="13"/>
      <c r="H55" s="13"/>
      <c r="I55" s="13"/>
      <c r="J55" s="13"/>
      <c r="K55" s="13"/>
      <c r="L55" s="13"/>
    </row>
    <row r="56" spans="1:12" x14ac:dyDescent="0.25">
      <c r="A56" t="s">
        <v>48</v>
      </c>
      <c r="B56">
        <v>4008.6871000000001</v>
      </c>
      <c r="D56" s="13"/>
      <c r="E56" s="13"/>
      <c r="F56" s="13"/>
      <c r="G56" s="13"/>
      <c r="H56" s="13"/>
      <c r="I56" s="13"/>
      <c r="J56" s="13"/>
      <c r="K56" s="13"/>
      <c r="L56" s="13"/>
    </row>
    <row r="57" spans="1:12" x14ac:dyDescent="0.25">
      <c r="A57" t="s">
        <v>49</v>
      </c>
      <c r="B57">
        <v>65070.663099999998</v>
      </c>
      <c r="D57" s="13"/>
      <c r="E57" s="13"/>
      <c r="F57" s="13"/>
      <c r="G57" s="13"/>
      <c r="H57" s="13"/>
      <c r="I57" s="13"/>
      <c r="J57" s="13"/>
      <c r="K57" s="13"/>
      <c r="L57" s="13"/>
    </row>
    <row r="58" spans="1:12" x14ac:dyDescent="0.25">
      <c r="A58" t="s">
        <v>50</v>
      </c>
      <c r="B58">
        <v>-5580.1248999999998</v>
      </c>
      <c r="D58" s="13"/>
      <c r="E58" s="13"/>
      <c r="F58" s="13"/>
      <c r="G58" s="13"/>
      <c r="H58" s="13"/>
      <c r="I58" s="13"/>
      <c r="J58" s="13"/>
      <c r="K58" s="13"/>
      <c r="L58" s="13"/>
    </row>
    <row r="59" spans="1:12" x14ac:dyDescent="0.25">
      <c r="A59" t="s">
        <v>51</v>
      </c>
      <c r="B59">
        <v>3511.4917999999998</v>
      </c>
      <c r="D59" s="13"/>
      <c r="E59" s="13"/>
      <c r="F59" s="13"/>
      <c r="G59" s="13"/>
      <c r="H59" s="13"/>
      <c r="I59" s="13"/>
      <c r="J59" s="13"/>
      <c r="K59" s="13"/>
      <c r="L59" s="13"/>
    </row>
    <row r="60" spans="1:12" x14ac:dyDescent="0.25">
      <c r="A60" t="s">
        <v>52</v>
      </c>
      <c r="B60">
        <v>9279.4946</v>
      </c>
      <c r="D60" s="13"/>
      <c r="E60" s="13"/>
      <c r="F60" s="13"/>
      <c r="G60" s="13"/>
      <c r="H60" s="13"/>
      <c r="I60" s="13"/>
      <c r="J60" s="13"/>
      <c r="K60" s="13"/>
      <c r="L60" s="13"/>
    </row>
    <row r="61" spans="1:12" x14ac:dyDescent="0.25">
      <c r="A61" t="s">
        <v>53</v>
      </c>
      <c r="B61">
        <v>1059.5893000000001</v>
      </c>
      <c r="D61" s="13"/>
      <c r="E61" s="13"/>
      <c r="F61" s="13"/>
      <c r="G61" s="13"/>
      <c r="H61" s="13"/>
      <c r="I61" s="13"/>
      <c r="J61" s="13"/>
      <c r="K61" s="13"/>
      <c r="L61" s="13"/>
    </row>
    <row r="62" spans="1:12" x14ac:dyDescent="0.25">
      <c r="A62" t="s">
        <v>54</v>
      </c>
      <c r="B62">
        <v>-3394.3427999999999</v>
      </c>
      <c r="D62" s="13"/>
      <c r="E62" s="13"/>
      <c r="F62" s="13"/>
      <c r="G62" s="13"/>
      <c r="H62" s="13"/>
      <c r="I62" s="13"/>
      <c r="J62" s="13"/>
      <c r="K62" s="13"/>
      <c r="L62" s="13"/>
    </row>
    <row r="63" spans="1:12" x14ac:dyDescent="0.25">
      <c r="A63" t="s">
        <v>55</v>
      </c>
      <c r="B63">
        <v>15547.81</v>
      </c>
      <c r="D63" s="13"/>
      <c r="E63" s="13"/>
      <c r="F63" s="13"/>
      <c r="G63" s="13"/>
      <c r="H63" s="13"/>
      <c r="I63" s="13"/>
      <c r="J63" s="13"/>
      <c r="K63" s="13"/>
      <c r="L63" s="13"/>
    </row>
    <row r="64" spans="1:12" x14ac:dyDescent="0.25">
      <c r="A64" t="s">
        <v>56</v>
      </c>
      <c r="B64">
        <v>643.68830000000003</v>
      </c>
      <c r="D64" s="13"/>
      <c r="E64" s="13"/>
      <c r="F64" s="13"/>
      <c r="G64" s="13"/>
      <c r="H64" s="13"/>
      <c r="I64" s="13"/>
      <c r="J64" s="13"/>
      <c r="K64" s="13"/>
      <c r="L64" s="13"/>
    </row>
    <row r="65" spans="1:12" x14ac:dyDescent="0.25">
      <c r="A65" t="s">
        <v>57</v>
      </c>
      <c r="B65">
        <v>-12576.468999999999</v>
      </c>
      <c r="D65" s="13"/>
      <c r="E65" s="13"/>
      <c r="F65" s="13"/>
      <c r="G65" s="13"/>
      <c r="H65" s="13"/>
      <c r="I65" s="13"/>
      <c r="J65" s="13"/>
      <c r="K65" s="13"/>
      <c r="L65" s="13"/>
    </row>
    <row r="66" spans="1:12" x14ac:dyDescent="0.25">
      <c r="A66" t="s">
        <v>58</v>
      </c>
      <c r="B66">
        <v>18312.223600000001</v>
      </c>
      <c r="D66" s="13"/>
      <c r="E66" s="13"/>
      <c r="F66" s="13"/>
      <c r="G66" s="13"/>
      <c r="H66" s="13"/>
      <c r="I66" s="13"/>
      <c r="J66" s="13"/>
      <c r="K66" s="13"/>
      <c r="L66" s="13"/>
    </row>
    <row r="67" spans="1:12" x14ac:dyDescent="0.25">
      <c r="A67" t="s">
        <v>59</v>
      </c>
      <c r="B67">
        <v>1183.8118999999999</v>
      </c>
      <c r="D67" s="13"/>
      <c r="E67" s="13"/>
      <c r="F67" s="13"/>
      <c r="G67" s="13"/>
      <c r="H67" s="13"/>
      <c r="I67" s="13"/>
      <c r="J67" s="13"/>
      <c r="K67" s="13"/>
      <c r="L67" s="13"/>
    </row>
    <row r="68" spans="1:12" x14ac:dyDescent="0.25">
      <c r="A68" t="s">
        <v>60</v>
      </c>
      <c r="B68">
        <v>836.44349999999997</v>
      </c>
      <c r="D68" s="13"/>
      <c r="E68" s="13"/>
      <c r="F68" s="13"/>
      <c r="G68" s="13"/>
      <c r="H68" s="13"/>
      <c r="I68" s="13"/>
      <c r="J68" s="13"/>
      <c r="K68" s="13"/>
      <c r="L68" s="13"/>
    </row>
    <row r="69" spans="1:12" x14ac:dyDescent="0.25">
      <c r="A69" t="s">
        <v>61</v>
      </c>
      <c r="B69">
        <v>10970.8038</v>
      </c>
      <c r="D69" s="13"/>
      <c r="E69" s="13"/>
      <c r="F69" s="13"/>
      <c r="G69" s="13"/>
      <c r="H69" s="13"/>
      <c r="I69" s="13"/>
      <c r="J69" s="13"/>
      <c r="K69" s="13"/>
      <c r="L69" s="13"/>
    </row>
    <row r="70" spans="1:12" x14ac:dyDescent="0.25">
      <c r="A70" t="s">
        <v>62</v>
      </c>
      <c r="B70">
        <v>2162.7899000000002</v>
      </c>
      <c r="D70" s="13"/>
      <c r="E70" s="13"/>
      <c r="F70" s="13"/>
      <c r="G70" s="13"/>
      <c r="H70" s="13"/>
      <c r="I70" s="13"/>
      <c r="J70" s="13"/>
      <c r="K70" s="13"/>
      <c r="L70" s="13"/>
    </row>
    <row r="71" spans="1:12" x14ac:dyDescent="0.25">
      <c r="A71" t="s">
        <v>63</v>
      </c>
      <c r="B71">
        <v>454.4862</v>
      </c>
      <c r="D71" s="13"/>
      <c r="E71" s="13"/>
      <c r="F71" s="13"/>
      <c r="G71" s="13"/>
      <c r="H71" s="13"/>
      <c r="I71" s="13"/>
      <c r="J71" s="13"/>
      <c r="K71" s="13"/>
      <c r="L71" s="13"/>
    </row>
    <row r="72" spans="1:12" x14ac:dyDescent="0.25">
      <c r="A72" t="s">
        <v>64</v>
      </c>
      <c r="B72">
        <v>6846.7121999999999</v>
      </c>
      <c r="D72" s="13"/>
      <c r="E72" s="13"/>
      <c r="F72" s="13"/>
      <c r="G72" s="13"/>
      <c r="H72" s="13"/>
      <c r="I72" s="13"/>
      <c r="J72" s="13"/>
      <c r="K72" s="13"/>
      <c r="L72" s="13"/>
    </row>
    <row r="73" spans="1:12" x14ac:dyDescent="0.25">
      <c r="A73" t="s">
        <v>65</v>
      </c>
      <c r="B73">
        <v>5697.1109999999999</v>
      </c>
    </row>
    <row r="74" spans="1:12" x14ac:dyDescent="0.25">
      <c r="A74" t="s">
        <v>66</v>
      </c>
      <c r="B74">
        <v>23968.8413</v>
      </c>
    </row>
    <row r="75" spans="1:12" x14ac:dyDescent="0.25">
      <c r="A75" t="s">
        <v>67</v>
      </c>
      <c r="B75">
        <v>10802.915800000001</v>
      </c>
    </row>
    <row r="76" spans="1:12" x14ac:dyDescent="0.25">
      <c r="A76" t="s">
        <v>68</v>
      </c>
      <c r="B76">
        <v>3130.1639</v>
      </c>
    </row>
    <row r="77" spans="1:12" x14ac:dyDescent="0.25">
      <c r="A77" t="s">
        <v>69</v>
      </c>
      <c r="B77">
        <v>6423.7689</v>
      </c>
    </row>
    <row r="78" spans="1:12" x14ac:dyDescent="0.25">
      <c r="A78" t="s">
        <v>70</v>
      </c>
      <c r="B78">
        <v>1812.5179000000001</v>
      </c>
    </row>
    <row r="79" spans="1:12" x14ac:dyDescent="0.25">
      <c r="A79" t="s">
        <v>71</v>
      </c>
      <c r="B79">
        <v>2021.5691999999999</v>
      </c>
    </row>
    <row r="80" spans="1:12" x14ac:dyDescent="0.25">
      <c r="A80" t="s">
        <v>72</v>
      </c>
      <c r="B80">
        <v>3316.7658999999999</v>
      </c>
    </row>
    <row r="81" spans="1:2" x14ac:dyDescent="0.25">
      <c r="A81" t="s">
        <v>73</v>
      </c>
      <c r="B81">
        <v>1561.8345999999999</v>
      </c>
    </row>
    <row r="82" spans="1:2" x14ac:dyDescent="0.25">
      <c r="A82" t="s">
        <v>74</v>
      </c>
      <c r="B82">
        <v>9671.9817999999996</v>
      </c>
    </row>
    <row r="83" spans="1:2" x14ac:dyDescent="0.25">
      <c r="A83" t="s">
        <v>75</v>
      </c>
      <c r="B83">
        <v>1040.1922999999999</v>
      </c>
    </row>
    <row r="84" spans="1:2" x14ac:dyDescent="0.25">
      <c r="A84" t="s">
        <v>76</v>
      </c>
      <c r="B84">
        <v>68009.599499999997</v>
      </c>
    </row>
    <row r="85" spans="1:2" x14ac:dyDescent="0.25">
      <c r="A85" t="s">
        <v>77</v>
      </c>
      <c r="B85">
        <v>-7717.1570000000002</v>
      </c>
    </row>
    <row r="86" spans="1:2" x14ac:dyDescent="0.25">
      <c r="A86" t="s">
        <v>78</v>
      </c>
      <c r="B86">
        <v>230.1497</v>
      </c>
    </row>
    <row r="87" spans="1:2" x14ac:dyDescent="0.25">
      <c r="A87" t="s">
        <v>79</v>
      </c>
      <c r="B87">
        <v>-14262.1582</v>
      </c>
    </row>
    <row r="88" spans="1:2" x14ac:dyDescent="0.25">
      <c r="A88" t="s">
        <v>80</v>
      </c>
      <c r="B88">
        <v>4769.0457999999999</v>
      </c>
    </row>
    <row r="89" spans="1:2" x14ac:dyDescent="0.25">
      <c r="A89" t="s">
        <v>81</v>
      </c>
      <c r="B89">
        <v>-722.21050000000002</v>
      </c>
    </row>
    <row r="90" spans="1:2" x14ac:dyDescent="0.25">
      <c r="A90" t="s">
        <v>82</v>
      </c>
      <c r="B90">
        <v>-15023.798000000001</v>
      </c>
    </row>
    <row r="91" spans="1:2" x14ac:dyDescent="0.25">
      <c r="A91" t="s">
        <v>83</v>
      </c>
      <c r="B91">
        <v>7312.7934999999998</v>
      </c>
    </row>
    <row r="92" spans="1:2" x14ac:dyDescent="0.25">
      <c r="A92" t="s">
        <v>84</v>
      </c>
      <c r="B92">
        <v>1769.0565999999999</v>
      </c>
    </row>
    <row r="93" spans="1:2" x14ac:dyDescent="0.25">
      <c r="A93" t="s">
        <v>85</v>
      </c>
      <c r="B93">
        <v>394.82830000000001</v>
      </c>
    </row>
    <row r="94" spans="1:2" x14ac:dyDescent="0.25">
      <c r="A94" t="s">
        <v>86</v>
      </c>
      <c r="B94">
        <v>-5437.8409000000001</v>
      </c>
    </row>
    <row r="95" spans="1:2" x14ac:dyDescent="0.25">
      <c r="A95" t="s">
        <v>87</v>
      </c>
      <c r="B95">
        <v>-21311.082200000001</v>
      </c>
    </row>
    <row r="96" spans="1:2" x14ac:dyDescent="0.25">
      <c r="A96" t="s">
        <v>88</v>
      </c>
      <c r="B96">
        <v>1760.4460999999999</v>
      </c>
    </row>
    <row r="97" spans="1:2" x14ac:dyDescent="0.25">
      <c r="A97" t="s">
        <v>89</v>
      </c>
      <c r="B97">
        <v>2244.9783000000002</v>
      </c>
    </row>
    <row r="98" spans="1:2" x14ac:dyDescent="0.25">
      <c r="A98" t="s">
        <v>90</v>
      </c>
      <c r="B98">
        <v>17750.604899999998</v>
      </c>
    </row>
    <row r="99" spans="1:2" x14ac:dyDescent="0.25">
      <c r="A99" t="s">
        <v>91</v>
      </c>
      <c r="B99">
        <v>24255.825199999999</v>
      </c>
    </row>
    <row r="100" spans="1:2" x14ac:dyDescent="0.25">
      <c r="A100" t="s">
        <v>92</v>
      </c>
      <c r="B100">
        <v>185.92160000000001</v>
      </c>
    </row>
    <row r="101" spans="1:2" x14ac:dyDescent="0.25">
      <c r="A101" t="s">
        <v>93</v>
      </c>
      <c r="B101">
        <v>8284.7430999999997</v>
      </c>
    </row>
    <row r="102" spans="1:2" x14ac:dyDescent="0.25">
      <c r="A102" t="s">
        <v>94</v>
      </c>
      <c r="B102">
        <v>100.196</v>
      </c>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F7D84-1C91-4DC2-B4A4-2A50A0B98546}">
  <sheetPr codeName="Sheet6"/>
  <dimension ref="A1:M35"/>
  <sheetViews>
    <sheetView workbookViewId="0">
      <selection activeCell="O17" sqref="O17"/>
    </sheetView>
  </sheetViews>
  <sheetFormatPr defaultRowHeight="15" x14ac:dyDescent="0.25"/>
  <cols>
    <col min="1" max="1" width="13.140625" bestFit="1" customWidth="1"/>
    <col min="2" max="2" width="10.140625" bestFit="1" customWidth="1"/>
  </cols>
  <sheetData>
    <row r="1" spans="1:12" x14ac:dyDescent="0.25">
      <c r="A1" s="2" t="s">
        <v>1</v>
      </c>
      <c r="B1" t="s">
        <v>2</v>
      </c>
      <c r="D1" s="13"/>
      <c r="E1" s="13"/>
      <c r="F1" s="13"/>
      <c r="G1" s="13"/>
      <c r="H1" s="13"/>
      <c r="I1" s="13"/>
      <c r="J1" s="13"/>
      <c r="K1" s="13"/>
      <c r="L1" s="13"/>
    </row>
    <row r="2" spans="1:12" x14ac:dyDescent="0.25">
      <c r="A2" s="3" t="s">
        <v>15</v>
      </c>
      <c r="B2" s="4">
        <v>636794.72400000005</v>
      </c>
      <c r="D2" s="13"/>
      <c r="E2" s="13"/>
      <c r="F2" s="13"/>
      <c r="G2" s="13"/>
      <c r="H2" s="13"/>
      <c r="I2" s="13"/>
      <c r="J2" s="13"/>
      <c r="K2" s="13"/>
      <c r="L2" s="13"/>
    </row>
    <row r="3" spans="1:12" x14ac:dyDescent="0.25">
      <c r="A3" s="3" t="s">
        <v>17</v>
      </c>
      <c r="B3" s="4">
        <v>617974.76699999999</v>
      </c>
      <c r="D3" s="13"/>
      <c r="E3" s="13"/>
      <c r="F3" s="13"/>
      <c r="G3" s="13"/>
      <c r="H3" s="13"/>
      <c r="I3" s="13"/>
      <c r="J3" s="13"/>
      <c r="K3" s="13"/>
      <c r="L3" s="13"/>
    </row>
    <row r="4" spans="1:12" x14ac:dyDescent="0.25">
      <c r="A4" s="3" t="s">
        <v>14</v>
      </c>
      <c r="B4" s="4">
        <v>487232.91139999998</v>
      </c>
      <c r="D4" s="13"/>
      <c r="E4" s="13"/>
      <c r="F4" s="13"/>
      <c r="G4" s="13"/>
      <c r="H4" s="13"/>
      <c r="I4" s="13"/>
      <c r="J4" s="13"/>
      <c r="K4" s="13"/>
      <c r="L4" s="13"/>
    </row>
    <row r="5" spans="1:12" x14ac:dyDescent="0.25">
      <c r="A5" s="3" t="s">
        <v>16</v>
      </c>
      <c r="B5" s="4">
        <v>374412.80800000002</v>
      </c>
      <c r="D5" s="13"/>
      <c r="E5" s="13"/>
      <c r="F5" s="13"/>
      <c r="G5" s="13"/>
      <c r="H5" s="13"/>
      <c r="I5" s="13"/>
      <c r="J5" s="13"/>
      <c r="K5" s="13"/>
      <c r="L5" s="13"/>
    </row>
    <row r="6" spans="1:12" x14ac:dyDescent="0.25">
      <c r="A6" s="3" t="s">
        <v>0</v>
      </c>
      <c r="B6" s="4">
        <v>2116415.2104000002</v>
      </c>
      <c r="D6" s="13"/>
      <c r="E6" s="13"/>
      <c r="F6" s="13"/>
      <c r="G6" s="13"/>
      <c r="H6" s="13"/>
      <c r="I6" s="13"/>
      <c r="J6" s="13"/>
      <c r="K6" s="13"/>
      <c r="L6" s="13"/>
    </row>
    <row r="7" spans="1:12" x14ac:dyDescent="0.25">
      <c r="D7" s="13"/>
      <c r="E7" s="13"/>
      <c r="F7" s="13"/>
      <c r="G7" s="13"/>
      <c r="H7" s="13"/>
      <c r="I7" s="13"/>
      <c r="J7" s="13"/>
      <c r="K7" s="13"/>
      <c r="L7" s="13"/>
    </row>
    <row r="8" spans="1:12" x14ac:dyDescent="0.25">
      <c r="D8" s="13"/>
      <c r="E8" s="13"/>
      <c r="F8" s="13"/>
      <c r="G8" s="13"/>
      <c r="H8" s="13"/>
      <c r="I8" s="13"/>
      <c r="J8" s="13"/>
      <c r="K8" s="13"/>
      <c r="L8" s="13"/>
    </row>
    <row r="9" spans="1:12" x14ac:dyDescent="0.25">
      <c r="D9" s="13"/>
      <c r="E9" s="13"/>
      <c r="F9" s="13"/>
      <c r="G9" s="13"/>
      <c r="H9" s="13"/>
      <c r="I9" s="13"/>
      <c r="J9" s="13"/>
      <c r="K9" s="13"/>
      <c r="L9" s="13"/>
    </row>
    <row r="10" spans="1:12" x14ac:dyDescent="0.25">
      <c r="D10" s="13"/>
      <c r="E10" s="13"/>
      <c r="F10" s="13"/>
      <c r="G10" s="13"/>
      <c r="H10" s="13"/>
      <c r="I10" s="13"/>
      <c r="J10" s="13"/>
      <c r="K10" s="13"/>
      <c r="L10" s="13"/>
    </row>
    <row r="11" spans="1:12" x14ac:dyDescent="0.25">
      <c r="D11" s="13"/>
      <c r="E11" s="13"/>
      <c r="F11" s="13"/>
      <c r="G11" s="13"/>
      <c r="H11" s="13"/>
      <c r="I11" s="13"/>
      <c r="J11" s="13"/>
      <c r="K11" s="13"/>
      <c r="L11" s="13"/>
    </row>
    <row r="12" spans="1:12" x14ac:dyDescent="0.25">
      <c r="D12" s="13"/>
      <c r="E12" s="13"/>
      <c r="F12" s="13"/>
      <c r="G12" s="13"/>
      <c r="H12" s="13"/>
      <c r="I12" s="13"/>
      <c r="J12" s="13"/>
      <c r="K12" s="13"/>
      <c r="L12" s="13"/>
    </row>
    <row r="13" spans="1:12" x14ac:dyDescent="0.25">
      <c r="D13" s="13"/>
      <c r="E13" s="13"/>
      <c r="F13" s="13"/>
      <c r="G13" s="13"/>
      <c r="H13" s="13"/>
      <c r="I13" s="13"/>
      <c r="J13" s="13"/>
      <c r="K13" s="13"/>
      <c r="L13" s="13"/>
    </row>
    <row r="14" spans="1:12" x14ac:dyDescent="0.25">
      <c r="D14" s="13"/>
      <c r="E14" s="13"/>
      <c r="F14" s="13"/>
      <c r="G14" s="13"/>
      <c r="H14" s="13"/>
      <c r="I14" s="13"/>
      <c r="J14" s="13"/>
      <c r="K14" s="13"/>
      <c r="L14" s="13"/>
    </row>
    <row r="15" spans="1:12" x14ac:dyDescent="0.25">
      <c r="D15" s="13"/>
      <c r="E15" s="13"/>
      <c r="F15" s="13"/>
      <c r="G15" s="13"/>
      <c r="H15" s="13"/>
      <c r="I15" s="13"/>
      <c r="J15" s="13"/>
      <c r="K15" s="13"/>
      <c r="L15" s="13"/>
    </row>
    <row r="16" spans="1:12" x14ac:dyDescent="0.25">
      <c r="D16" s="13"/>
      <c r="E16" s="13"/>
      <c r="F16" s="13"/>
      <c r="G16" s="13"/>
      <c r="H16" s="13"/>
      <c r="I16" s="13"/>
      <c r="J16" s="13"/>
      <c r="K16" s="13"/>
      <c r="L16" s="13"/>
    </row>
    <row r="17" spans="1:13" x14ac:dyDescent="0.25">
      <c r="D17" s="13"/>
      <c r="E17" s="13"/>
      <c r="F17" s="13"/>
      <c r="G17" s="13"/>
      <c r="H17" s="13"/>
      <c r="I17" s="13"/>
      <c r="J17" s="13"/>
      <c r="K17" s="13"/>
      <c r="L17" s="13"/>
    </row>
    <row r="18" spans="1:13" x14ac:dyDescent="0.25">
      <c r="D18" s="13"/>
      <c r="E18" s="13"/>
      <c r="F18" s="13"/>
      <c r="G18" s="13"/>
      <c r="H18" s="13"/>
      <c r="I18" s="13"/>
      <c r="J18" s="13"/>
      <c r="K18" s="13"/>
      <c r="L18" s="13"/>
    </row>
    <row r="20" spans="1:13" x14ac:dyDescent="0.25">
      <c r="A20" s="2" t="s">
        <v>1</v>
      </c>
      <c r="B20" t="s">
        <v>5</v>
      </c>
      <c r="D20" s="13"/>
      <c r="E20" s="13"/>
      <c r="F20" s="13"/>
      <c r="G20" s="13"/>
      <c r="H20" s="13"/>
      <c r="I20" s="13"/>
      <c r="J20" s="13"/>
      <c r="K20" s="13"/>
      <c r="L20" s="13"/>
      <c r="M20" s="13"/>
    </row>
    <row r="21" spans="1:13" x14ac:dyDescent="0.25">
      <c r="A21" s="3" t="s">
        <v>17</v>
      </c>
      <c r="B21" s="4">
        <v>88755.071100000001</v>
      </c>
      <c r="D21" s="13"/>
      <c r="E21" s="13"/>
      <c r="F21" s="13"/>
      <c r="G21" s="13"/>
      <c r="H21" s="13"/>
      <c r="I21" s="13"/>
      <c r="J21" s="13"/>
      <c r="K21" s="13"/>
      <c r="L21" s="13"/>
      <c r="M21" s="13"/>
    </row>
    <row r="22" spans="1:13" x14ac:dyDescent="0.25">
      <c r="A22" s="3" t="s">
        <v>15</v>
      </c>
      <c r="B22" s="4">
        <v>86550.038199999995</v>
      </c>
      <c r="D22" s="13"/>
      <c r="E22" s="13"/>
      <c r="F22" s="13"/>
      <c r="G22" s="13"/>
      <c r="H22" s="13"/>
      <c r="I22" s="13"/>
      <c r="J22" s="13"/>
      <c r="K22" s="13"/>
      <c r="L22" s="13"/>
      <c r="M22" s="13"/>
    </row>
    <row r="23" spans="1:13" x14ac:dyDescent="0.25">
      <c r="A23" s="3" t="s">
        <v>16</v>
      </c>
      <c r="B23" s="4">
        <v>44530.819799999997</v>
      </c>
      <c r="D23" s="13"/>
      <c r="E23" s="13"/>
      <c r="F23" s="13"/>
      <c r="G23" s="13"/>
      <c r="H23" s="13"/>
      <c r="I23" s="13"/>
      <c r="J23" s="13"/>
      <c r="K23" s="13"/>
      <c r="L23" s="13"/>
      <c r="M23" s="13"/>
    </row>
    <row r="24" spans="1:13" x14ac:dyDescent="0.25">
      <c r="A24" s="3" t="s">
        <v>14</v>
      </c>
      <c r="B24" s="4">
        <v>43340.789900000003</v>
      </c>
      <c r="D24" s="13"/>
      <c r="E24" s="13"/>
      <c r="F24" s="13"/>
      <c r="G24" s="13"/>
      <c r="H24" s="13"/>
      <c r="I24" s="13"/>
      <c r="J24" s="13"/>
      <c r="K24" s="13"/>
      <c r="L24" s="13"/>
      <c r="M24" s="13"/>
    </row>
    <row r="25" spans="1:13" x14ac:dyDescent="0.25">
      <c r="A25" s="3" t="s">
        <v>0</v>
      </c>
      <c r="B25" s="4">
        <v>263176.71899999998</v>
      </c>
      <c r="D25" s="13"/>
      <c r="E25" s="13"/>
      <c r="F25" s="13"/>
      <c r="G25" s="13"/>
      <c r="H25" s="13"/>
      <c r="I25" s="13"/>
      <c r="J25" s="13"/>
      <c r="K25" s="13"/>
      <c r="L25" s="13"/>
      <c r="M25" s="13"/>
    </row>
    <row r="26" spans="1:13" x14ac:dyDescent="0.25">
      <c r="D26" s="13"/>
      <c r="E26" s="13"/>
      <c r="F26" s="13"/>
      <c r="G26" s="13"/>
      <c r="H26" s="13"/>
      <c r="I26" s="13"/>
      <c r="J26" s="13"/>
      <c r="K26" s="13"/>
      <c r="L26" s="13"/>
      <c r="M26" s="13"/>
    </row>
    <row r="27" spans="1:13" x14ac:dyDescent="0.25">
      <c r="D27" s="13"/>
      <c r="E27" s="13"/>
      <c r="F27" s="13"/>
      <c r="G27" s="13"/>
      <c r="H27" s="13"/>
      <c r="I27" s="13"/>
      <c r="J27" s="13"/>
      <c r="K27" s="13"/>
      <c r="L27" s="13"/>
      <c r="M27" s="13"/>
    </row>
    <row r="28" spans="1:13" x14ac:dyDescent="0.25">
      <c r="D28" s="13"/>
      <c r="E28" s="13"/>
      <c r="F28" s="13"/>
      <c r="G28" s="13"/>
      <c r="H28" s="13"/>
      <c r="I28" s="13"/>
      <c r="J28" s="13"/>
      <c r="K28" s="13"/>
      <c r="L28" s="13"/>
      <c r="M28" s="13"/>
    </row>
    <row r="29" spans="1:13" x14ac:dyDescent="0.25">
      <c r="D29" s="13"/>
      <c r="E29" s="13"/>
      <c r="F29" s="13"/>
      <c r="G29" s="13"/>
      <c r="H29" s="13"/>
      <c r="I29" s="13"/>
      <c r="J29" s="13"/>
      <c r="K29" s="13"/>
      <c r="L29" s="13"/>
      <c r="M29" s="13"/>
    </row>
    <row r="30" spans="1:13" x14ac:dyDescent="0.25">
      <c r="D30" s="13"/>
      <c r="E30" s="13"/>
      <c r="F30" s="13"/>
      <c r="G30" s="13"/>
      <c r="H30" s="13"/>
      <c r="I30" s="13"/>
      <c r="J30" s="13"/>
      <c r="K30" s="13"/>
      <c r="L30" s="13"/>
      <c r="M30" s="13"/>
    </row>
    <row r="31" spans="1:13" x14ac:dyDescent="0.25">
      <c r="D31" s="13"/>
      <c r="E31" s="13"/>
      <c r="F31" s="13"/>
      <c r="G31" s="13"/>
      <c r="H31" s="13"/>
      <c r="I31" s="13"/>
      <c r="J31" s="13"/>
      <c r="K31" s="13"/>
      <c r="L31" s="13"/>
      <c r="M31" s="13"/>
    </row>
    <row r="32" spans="1:13" x14ac:dyDescent="0.25">
      <c r="D32" s="13"/>
      <c r="E32" s="13"/>
      <c r="F32" s="13"/>
      <c r="G32" s="13"/>
      <c r="H32" s="13"/>
      <c r="I32" s="13"/>
      <c r="J32" s="13"/>
      <c r="K32" s="13"/>
      <c r="L32" s="13"/>
      <c r="M32" s="13"/>
    </row>
    <row r="33" spans="4:13" x14ac:dyDescent="0.25">
      <c r="D33" s="13"/>
      <c r="E33" s="13"/>
      <c r="F33" s="13"/>
      <c r="G33" s="13"/>
      <c r="H33" s="13"/>
      <c r="I33" s="13"/>
      <c r="J33" s="13"/>
      <c r="K33" s="13"/>
      <c r="L33" s="13"/>
      <c r="M33" s="13"/>
    </row>
    <row r="34" spans="4:13" x14ac:dyDescent="0.25">
      <c r="D34" s="13"/>
      <c r="E34" s="13"/>
      <c r="F34" s="13"/>
      <c r="G34" s="13"/>
      <c r="H34" s="13"/>
      <c r="I34" s="13"/>
      <c r="J34" s="13"/>
      <c r="K34" s="13"/>
      <c r="L34" s="13"/>
      <c r="M34" s="13"/>
    </row>
    <row r="35" spans="4:13" x14ac:dyDescent="0.25">
      <c r="D35" s="13"/>
      <c r="E35" s="13"/>
      <c r="F35" s="13"/>
      <c r="G35" s="13"/>
      <c r="H35" s="13"/>
      <c r="I35" s="13"/>
      <c r="J35" s="13"/>
      <c r="K35" s="13"/>
      <c r="L35" s="13"/>
      <c r="M35" s="13"/>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FFF-6BB8-4AF1-ABD6-B4E7101FB69F}">
  <sheetPr codeName="Sheet7"/>
  <dimension ref="A1:M69"/>
  <sheetViews>
    <sheetView workbookViewId="0">
      <selection activeCell="N13" sqref="N13"/>
    </sheetView>
  </sheetViews>
  <sheetFormatPr defaultRowHeight="15" x14ac:dyDescent="0.25"/>
  <cols>
    <col min="1" max="1" width="13.85546875" bestFit="1" customWidth="1"/>
    <col min="2" max="2" width="8.5703125" bestFit="1" customWidth="1"/>
  </cols>
  <sheetData>
    <row r="1" spans="1:12" x14ac:dyDescent="0.25">
      <c r="A1" s="2" t="s">
        <v>1</v>
      </c>
      <c r="B1" t="s">
        <v>2</v>
      </c>
      <c r="C1" s="13"/>
      <c r="D1" s="13"/>
      <c r="E1" s="13"/>
      <c r="F1" s="13"/>
      <c r="G1" s="13"/>
      <c r="H1" s="13"/>
      <c r="I1" s="13"/>
      <c r="J1" s="13"/>
      <c r="K1" s="13"/>
      <c r="L1" s="13"/>
    </row>
    <row r="2" spans="1:12" x14ac:dyDescent="0.25">
      <c r="A2" s="3" t="s">
        <v>18</v>
      </c>
      <c r="B2" s="4">
        <v>312133.70990000002</v>
      </c>
      <c r="C2" s="13"/>
      <c r="D2" s="13"/>
      <c r="E2" s="13"/>
      <c r="F2" s="13"/>
      <c r="G2" s="13"/>
      <c r="H2" s="13"/>
      <c r="I2" s="13"/>
      <c r="J2" s="13"/>
      <c r="K2" s="13"/>
      <c r="L2" s="13"/>
    </row>
    <row r="3" spans="1:12" x14ac:dyDescent="0.25">
      <c r="A3" s="3" t="s">
        <v>19</v>
      </c>
      <c r="B3" s="4">
        <v>111512.48</v>
      </c>
      <c r="C3" s="13"/>
      <c r="D3" s="13"/>
      <c r="E3" s="13"/>
      <c r="F3" s="13"/>
      <c r="G3" s="13"/>
      <c r="H3" s="13"/>
      <c r="I3" s="13"/>
      <c r="J3" s="13"/>
      <c r="K3" s="13"/>
      <c r="L3" s="13"/>
    </row>
    <row r="4" spans="1:12" x14ac:dyDescent="0.25">
      <c r="A4" s="3" t="s">
        <v>20</v>
      </c>
      <c r="B4" s="4">
        <v>428168.78340000001</v>
      </c>
      <c r="C4" s="13"/>
      <c r="D4" s="13"/>
      <c r="E4" s="13"/>
      <c r="F4" s="13"/>
      <c r="G4" s="13"/>
      <c r="H4" s="13"/>
      <c r="I4" s="13"/>
      <c r="J4" s="13"/>
      <c r="K4" s="13"/>
      <c r="L4" s="13"/>
    </row>
    <row r="5" spans="1:12" x14ac:dyDescent="0.25">
      <c r="A5" s="3" t="s">
        <v>21</v>
      </c>
      <c r="B5" s="4">
        <v>1264600.2371</v>
      </c>
      <c r="C5" s="13"/>
      <c r="D5" s="13"/>
      <c r="E5" s="13"/>
      <c r="F5" s="13"/>
      <c r="G5" s="13"/>
      <c r="H5" s="13"/>
      <c r="I5" s="13"/>
      <c r="J5" s="13"/>
      <c r="K5" s="13"/>
      <c r="L5" s="13"/>
    </row>
    <row r="6" spans="1:12" x14ac:dyDescent="0.25">
      <c r="A6" s="3" t="s">
        <v>0</v>
      </c>
      <c r="B6" s="4">
        <v>2116415.2104000002</v>
      </c>
      <c r="C6" s="13"/>
      <c r="D6" s="13"/>
      <c r="E6" s="13"/>
      <c r="F6" s="13"/>
      <c r="G6" s="13"/>
      <c r="H6" s="13"/>
      <c r="I6" s="13"/>
      <c r="J6" s="13"/>
      <c r="K6" s="13"/>
      <c r="L6" s="13"/>
    </row>
    <row r="7" spans="1:12" x14ac:dyDescent="0.25">
      <c r="C7" s="13"/>
      <c r="D7" s="13"/>
      <c r="E7" s="13"/>
      <c r="F7" s="13"/>
      <c r="G7" s="13"/>
      <c r="H7" s="13"/>
      <c r="I7" s="13"/>
      <c r="J7" s="13"/>
      <c r="K7" s="13"/>
      <c r="L7" s="13"/>
    </row>
    <row r="8" spans="1:12" x14ac:dyDescent="0.25">
      <c r="C8" s="13"/>
      <c r="D8" s="13"/>
      <c r="E8" s="13"/>
      <c r="F8" s="13"/>
      <c r="G8" s="13"/>
      <c r="H8" s="13"/>
      <c r="I8" s="13"/>
      <c r="J8" s="13"/>
      <c r="K8" s="13"/>
      <c r="L8" s="13"/>
    </row>
    <row r="9" spans="1:12" x14ac:dyDescent="0.25">
      <c r="C9" s="13"/>
      <c r="D9" s="13"/>
      <c r="E9" s="13"/>
      <c r="F9" s="13"/>
      <c r="G9" s="13"/>
      <c r="H9" s="13"/>
      <c r="I9" s="13"/>
      <c r="J9" s="13"/>
      <c r="K9" s="13"/>
      <c r="L9" s="13"/>
    </row>
    <row r="10" spans="1:12" x14ac:dyDescent="0.25">
      <c r="C10" s="13"/>
      <c r="D10" s="13"/>
      <c r="E10" s="13"/>
      <c r="F10" s="13"/>
      <c r="G10" s="13"/>
      <c r="H10" s="13"/>
      <c r="I10" s="13"/>
      <c r="J10" s="13"/>
      <c r="K10" s="13"/>
      <c r="L10" s="13"/>
    </row>
    <row r="11" spans="1:12" x14ac:dyDescent="0.25">
      <c r="C11" s="13"/>
      <c r="D11" s="13"/>
      <c r="E11" s="13"/>
      <c r="F11" s="13"/>
      <c r="G11" s="13"/>
      <c r="H11" s="13"/>
      <c r="I11" s="13"/>
      <c r="J11" s="13"/>
      <c r="K11" s="13"/>
      <c r="L11" s="13"/>
    </row>
    <row r="12" spans="1:12" x14ac:dyDescent="0.25">
      <c r="C12" s="13"/>
      <c r="D12" s="13"/>
      <c r="E12" s="13"/>
      <c r="F12" s="13"/>
      <c r="G12" s="13"/>
      <c r="H12" s="13"/>
      <c r="I12" s="13"/>
      <c r="J12" s="13"/>
      <c r="K12" s="13"/>
      <c r="L12" s="13"/>
    </row>
    <row r="13" spans="1:12" x14ac:dyDescent="0.25">
      <c r="C13" s="13"/>
      <c r="D13" s="13"/>
      <c r="E13" s="13"/>
      <c r="F13" s="13"/>
      <c r="G13" s="13"/>
      <c r="H13" s="13"/>
      <c r="I13" s="13"/>
      <c r="J13" s="13"/>
      <c r="K13" s="13"/>
      <c r="L13" s="13"/>
    </row>
    <row r="14" spans="1:12" x14ac:dyDescent="0.25">
      <c r="C14" s="13"/>
      <c r="D14" s="13"/>
      <c r="E14" s="13"/>
      <c r="F14" s="13"/>
      <c r="G14" s="13"/>
      <c r="H14" s="13"/>
      <c r="I14" s="13"/>
      <c r="J14" s="13"/>
      <c r="K14" s="13"/>
      <c r="L14" s="13"/>
    </row>
    <row r="15" spans="1:12" x14ac:dyDescent="0.25">
      <c r="C15" s="13"/>
      <c r="D15" s="13"/>
      <c r="E15" s="13"/>
      <c r="F15" s="13"/>
      <c r="G15" s="13"/>
      <c r="H15" s="13"/>
      <c r="I15" s="13"/>
      <c r="J15" s="13"/>
      <c r="K15" s="13"/>
      <c r="L15" s="13"/>
    </row>
    <row r="16" spans="1:12" x14ac:dyDescent="0.25">
      <c r="C16" s="13"/>
      <c r="D16" s="13"/>
      <c r="E16" s="13"/>
      <c r="F16" s="13"/>
      <c r="G16" s="13"/>
      <c r="H16" s="13"/>
      <c r="I16" s="13"/>
      <c r="J16" s="13"/>
      <c r="K16" s="13"/>
      <c r="L16" s="13"/>
    </row>
    <row r="17" spans="1:13" x14ac:dyDescent="0.25">
      <c r="C17" s="13"/>
      <c r="D17" s="13"/>
      <c r="E17" s="13"/>
      <c r="F17" s="13"/>
      <c r="G17" s="13"/>
      <c r="H17" s="13"/>
      <c r="I17" s="13"/>
      <c r="J17" s="13"/>
      <c r="K17" s="13"/>
      <c r="L17" s="13"/>
    </row>
    <row r="18" spans="1:13" x14ac:dyDescent="0.25">
      <c r="A18" s="2" t="s">
        <v>1</v>
      </c>
      <c r="B18" t="s">
        <v>5</v>
      </c>
      <c r="C18" s="13"/>
      <c r="D18" s="13"/>
      <c r="E18" s="13"/>
      <c r="F18" s="13"/>
      <c r="G18" s="13"/>
      <c r="H18" s="13"/>
      <c r="I18" s="13"/>
      <c r="J18" s="13"/>
      <c r="K18" s="13"/>
      <c r="L18" s="13"/>
      <c r="M18" s="13"/>
    </row>
    <row r="19" spans="1:13" x14ac:dyDescent="0.25">
      <c r="A19" s="3" t="s">
        <v>18</v>
      </c>
      <c r="B19" s="4">
        <v>40931.575499999999</v>
      </c>
      <c r="C19" s="13"/>
      <c r="D19" s="13"/>
      <c r="E19" s="13"/>
      <c r="F19" s="13"/>
      <c r="G19" s="13"/>
      <c r="H19" s="13"/>
      <c r="I19" s="13"/>
      <c r="J19" s="13"/>
      <c r="K19" s="13"/>
      <c r="L19" s="13"/>
      <c r="M19" s="13"/>
    </row>
    <row r="20" spans="1:13" x14ac:dyDescent="0.25">
      <c r="A20" s="3" t="s">
        <v>19</v>
      </c>
      <c r="B20" s="4">
        <v>12918.9316</v>
      </c>
      <c r="C20" s="13"/>
      <c r="D20" s="13"/>
      <c r="E20" s="13"/>
      <c r="F20" s="13"/>
      <c r="G20" s="13"/>
      <c r="H20" s="13"/>
      <c r="I20" s="13"/>
      <c r="J20" s="13"/>
      <c r="K20" s="13"/>
      <c r="L20" s="13"/>
      <c r="M20" s="13"/>
    </row>
    <row r="21" spans="1:13" x14ac:dyDescent="0.25">
      <c r="A21" s="3" t="s">
        <v>20</v>
      </c>
      <c r="B21" s="4">
        <v>52615.199500000002</v>
      </c>
      <c r="C21" s="13"/>
      <c r="D21" s="13"/>
      <c r="E21" s="13"/>
      <c r="F21" s="13"/>
      <c r="G21" s="13"/>
      <c r="H21" s="13"/>
      <c r="I21" s="13"/>
      <c r="J21" s="13"/>
      <c r="K21" s="13"/>
      <c r="L21" s="13"/>
      <c r="M21" s="13"/>
    </row>
    <row r="22" spans="1:13" x14ac:dyDescent="0.25">
      <c r="A22" s="3" t="s">
        <v>21</v>
      </c>
      <c r="B22" s="4">
        <v>156711.01240000001</v>
      </c>
      <c r="C22" s="13"/>
      <c r="D22" s="13"/>
      <c r="E22" s="13"/>
      <c r="F22" s="13"/>
      <c r="G22" s="13"/>
      <c r="H22" s="13"/>
      <c r="I22" s="13"/>
      <c r="J22" s="13"/>
      <c r="K22" s="13"/>
      <c r="L22" s="13"/>
      <c r="M22" s="13"/>
    </row>
    <row r="23" spans="1:13" x14ac:dyDescent="0.25">
      <c r="A23" s="3" t="s">
        <v>0</v>
      </c>
      <c r="B23" s="4">
        <v>263176.71899999998</v>
      </c>
      <c r="C23" s="13"/>
      <c r="D23" s="13"/>
      <c r="E23" s="13"/>
      <c r="F23" s="13"/>
      <c r="G23" s="13"/>
      <c r="H23" s="13"/>
      <c r="I23" s="13"/>
      <c r="J23" s="13"/>
      <c r="K23" s="13"/>
      <c r="L23" s="13"/>
      <c r="M23" s="13"/>
    </row>
    <row r="24" spans="1:13" x14ac:dyDescent="0.25">
      <c r="C24" s="13"/>
      <c r="D24" s="13"/>
      <c r="E24" s="13"/>
      <c r="F24" s="13"/>
      <c r="G24" s="13"/>
      <c r="H24" s="13"/>
      <c r="I24" s="13"/>
      <c r="J24" s="13"/>
      <c r="K24" s="13"/>
      <c r="L24" s="13"/>
      <c r="M24" s="13"/>
    </row>
    <row r="25" spans="1:13" x14ac:dyDescent="0.25">
      <c r="C25" s="13"/>
      <c r="D25" s="13"/>
      <c r="E25" s="13"/>
      <c r="F25" s="13"/>
      <c r="G25" s="13"/>
      <c r="H25" s="13"/>
      <c r="I25" s="13"/>
      <c r="J25" s="13"/>
      <c r="K25" s="13"/>
      <c r="L25" s="13"/>
      <c r="M25" s="13"/>
    </row>
    <row r="26" spans="1:13" x14ac:dyDescent="0.25">
      <c r="C26" s="13"/>
      <c r="D26" s="13"/>
      <c r="E26" s="13"/>
      <c r="F26" s="13"/>
      <c r="G26" s="13"/>
      <c r="H26" s="13"/>
      <c r="I26" s="13"/>
      <c r="J26" s="13"/>
      <c r="K26" s="13"/>
      <c r="L26" s="13"/>
      <c r="M26" s="13"/>
    </row>
    <row r="27" spans="1:13" x14ac:dyDescent="0.25">
      <c r="C27" s="13"/>
      <c r="D27" s="13"/>
      <c r="E27" s="13"/>
      <c r="F27" s="13"/>
      <c r="G27" s="13"/>
      <c r="H27" s="13"/>
      <c r="I27" s="13"/>
      <c r="J27" s="13"/>
      <c r="K27" s="13"/>
      <c r="L27" s="13"/>
      <c r="M27" s="13"/>
    </row>
    <row r="28" spans="1:13" x14ac:dyDescent="0.25">
      <c r="C28" s="13"/>
      <c r="D28" s="13"/>
      <c r="E28" s="13"/>
      <c r="F28" s="13"/>
      <c r="G28" s="13"/>
      <c r="H28" s="13"/>
      <c r="I28" s="13"/>
      <c r="J28" s="13"/>
      <c r="K28" s="13"/>
      <c r="L28" s="13"/>
      <c r="M28" s="13"/>
    </row>
    <row r="29" spans="1:13" x14ac:dyDescent="0.25">
      <c r="C29" s="13"/>
      <c r="D29" s="13"/>
      <c r="E29" s="13"/>
      <c r="F29" s="13"/>
      <c r="G29" s="13"/>
      <c r="H29" s="13"/>
      <c r="I29" s="13"/>
      <c r="J29" s="13"/>
      <c r="K29" s="13"/>
      <c r="L29" s="13"/>
      <c r="M29" s="13"/>
    </row>
    <row r="30" spans="1:13" x14ac:dyDescent="0.25">
      <c r="C30" s="13"/>
      <c r="D30" s="13"/>
      <c r="E30" s="13"/>
      <c r="F30" s="13"/>
      <c r="G30" s="13"/>
      <c r="H30" s="13"/>
      <c r="I30" s="13"/>
      <c r="J30" s="13"/>
      <c r="K30" s="13"/>
      <c r="L30" s="13"/>
      <c r="M30" s="13"/>
    </row>
    <row r="31" spans="1:13" x14ac:dyDescent="0.25">
      <c r="C31" s="13"/>
      <c r="D31" s="13"/>
      <c r="E31" s="13"/>
      <c r="F31" s="13"/>
      <c r="G31" s="13"/>
      <c r="H31" s="13"/>
      <c r="I31" s="13"/>
      <c r="J31" s="13"/>
      <c r="K31" s="13"/>
      <c r="L31" s="13"/>
      <c r="M31" s="13"/>
    </row>
    <row r="32" spans="1:13" x14ac:dyDescent="0.25">
      <c r="C32" s="13"/>
      <c r="D32" s="13"/>
      <c r="E32" s="13"/>
      <c r="F32" s="13"/>
      <c r="G32" s="13"/>
      <c r="H32" s="13"/>
      <c r="I32" s="13"/>
      <c r="J32" s="13"/>
      <c r="K32" s="13"/>
      <c r="L32" s="13"/>
      <c r="M32" s="13"/>
    </row>
    <row r="33" spans="3:13" x14ac:dyDescent="0.25">
      <c r="C33" s="13"/>
      <c r="D33" s="13"/>
      <c r="E33" s="13"/>
      <c r="F33" s="13"/>
      <c r="G33" s="13"/>
      <c r="H33" s="13"/>
      <c r="I33" s="13"/>
      <c r="J33" s="13"/>
      <c r="K33" s="13"/>
      <c r="L33" s="13"/>
      <c r="M33" s="13"/>
    </row>
    <row r="34" spans="3:13" x14ac:dyDescent="0.25">
      <c r="C34" s="13"/>
      <c r="D34" s="13"/>
      <c r="E34" s="13"/>
      <c r="F34" s="13"/>
      <c r="G34" s="13"/>
      <c r="H34" s="13"/>
      <c r="I34" s="13"/>
      <c r="J34" s="13"/>
      <c r="K34" s="13"/>
      <c r="L34" s="13"/>
      <c r="M34" s="13"/>
    </row>
    <row r="35" spans="3:13" x14ac:dyDescent="0.25">
      <c r="C35" s="13"/>
      <c r="D35" s="13"/>
      <c r="E35" s="13"/>
      <c r="F35" s="13"/>
      <c r="G35" s="13"/>
      <c r="H35" s="13"/>
      <c r="I35" s="13"/>
      <c r="J35" s="13"/>
      <c r="K35" s="13"/>
      <c r="L35" s="13"/>
      <c r="M35" s="13"/>
    </row>
    <row r="36" spans="3:13" x14ac:dyDescent="0.25">
      <c r="C36" s="13"/>
      <c r="D36" s="13"/>
      <c r="E36" s="13"/>
      <c r="F36" s="13"/>
      <c r="G36" s="13"/>
      <c r="H36" s="13"/>
      <c r="I36" s="13"/>
      <c r="J36" s="13"/>
      <c r="K36" s="13"/>
      <c r="L36" s="13"/>
      <c r="M36" s="13"/>
    </row>
    <row r="37" spans="3:13" x14ac:dyDescent="0.25">
      <c r="C37" s="13"/>
      <c r="D37" s="13"/>
      <c r="E37" s="13"/>
      <c r="F37" s="13"/>
      <c r="G37" s="13"/>
      <c r="H37" s="13"/>
      <c r="I37" s="13"/>
      <c r="J37" s="13"/>
      <c r="K37" s="13"/>
      <c r="L37" s="13"/>
      <c r="M37" s="13"/>
    </row>
    <row r="38" spans="3:13" x14ac:dyDescent="0.25">
      <c r="C38" s="13"/>
      <c r="D38" s="13"/>
      <c r="E38" s="13"/>
      <c r="F38" s="13"/>
      <c r="G38" s="13"/>
      <c r="H38" s="13"/>
      <c r="I38" s="13"/>
      <c r="J38" s="13"/>
      <c r="K38" s="13"/>
      <c r="L38" s="13"/>
      <c r="M38" s="13"/>
    </row>
    <row r="39" spans="3:13" x14ac:dyDescent="0.25">
      <c r="C39" s="13"/>
      <c r="D39" s="13"/>
      <c r="E39" s="13"/>
      <c r="F39" s="13"/>
      <c r="G39" s="13"/>
      <c r="H39" s="13"/>
      <c r="I39" s="13"/>
      <c r="J39" s="13"/>
      <c r="K39" s="13"/>
      <c r="L39" s="13"/>
      <c r="M39" s="13"/>
    </row>
    <row r="40" spans="3:13" x14ac:dyDescent="0.25">
      <c r="C40" s="13"/>
      <c r="D40" s="13"/>
      <c r="E40" s="13"/>
      <c r="F40" s="13"/>
      <c r="G40" s="13"/>
      <c r="H40" s="13"/>
      <c r="I40" s="13"/>
      <c r="J40" s="13"/>
      <c r="K40" s="13"/>
      <c r="L40" s="13"/>
      <c r="M40" s="13"/>
    </row>
    <row r="41" spans="3:13" x14ac:dyDescent="0.25">
      <c r="C41" s="13"/>
      <c r="D41" s="13"/>
      <c r="E41" s="13"/>
      <c r="F41" s="13"/>
      <c r="G41" s="13"/>
      <c r="H41" s="13"/>
      <c r="I41" s="13"/>
      <c r="J41" s="13"/>
      <c r="K41" s="13"/>
      <c r="L41" s="13"/>
      <c r="M41" s="13"/>
    </row>
    <row r="42" spans="3:13" x14ac:dyDescent="0.25">
      <c r="C42" s="13"/>
      <c r="D42" s="13"/>
      <c r="E42" s="13"/>
      <c r="F42" s="13"/>
      <c r="G42" s="13"/>
      <c r="H42" s="13"/>
      <c r="I42" s="13"/>
      <c r="J42" s="13"/>
      <c r="K42" s="13"/>
      <c r="L42" s="13"/>
      <c r="M42" s="13"/>
    </row>
    <row r="43" spans="3:13" x14ac:dyDescent="0.25">
      <c r="C43" s="13"/>
      <c r="D43" s="13"/>
      <c r="E43" s="13"/>
      <c r="F43" s="13"/>
      <c r="G43" s="13"/>
      <c r="H43" s="13"/>
      <c r="I43" s="13"/>
      <c r="J43" s="13"/>
      <c r="K43" s="13"/>
      <c r="L43" s="13"/>
      <c r="M43" s="13"/>
    </row>
    <row r="44" spans="3:13" x14ac:dyDescent="0.25">
      <c r="C44" s="13"/>
      <c r="D44" s="13"/>
      <c r="E44" s="13"/>
      <c r="F44" s="13"/>
      <c r="G44" s="13"/>
      <c r="H44" s="13"/>
      <c r="I44" s="13"/>
      <c r="J44" s="13"/>
      <c r="K44" s="13"/>
      <c r="L44" s="13"/>
      <c r="M44" s="13"/>
    </row>
    <row r="45" spans="3:13" x14ac:dyDescent="0.25">
      <c r="C45" s="13"/>
      <c r="D45" s="13"/>
      <c r="E45" s="13"/>
      <c r="F45" s="13"/>
      <c r="G45" s="13"/>
      <c r="H45" s="13"/>
      <c r="I45" s="13"/>
      <c r="J45" s="13"/>
      <c r="K45" s="13"/>
      <c r="L45" s="13"/>
      <c r="M45" s="13"/>
    </row>
    <row r="46" spans="3:13" x14ac:dyDescent="0.25">
      <c r="C46" s="13"/>
      <c r="D46" s="13"/>
      <c r="E46" s="13"/>
      <c r="F46" s="13"/>
      <c r="G46" s="13"/>
      <c r="H46" s="13"/>
      <c r="I46" s="13"/>
      <c r="J46" s="13"/>
      <c r="K46" s="13"/>
      <c r="L46" s="13"/>
      <c r="M46" s="13"/>
    </row>
    <row r="47" spans="3:13" x14ac:dyDescent="0.25">
      <c r="C47" s="13"/>
      <c r="D47" s="13"/>
      <c r="E47" s="13"/>
      <c r="F47" s="13"/>
      <c r="G47" s="13"/>
      <c r="H47" s="13"/>
      <c r="I47" s="13"/>
      <c r="J47" s="13"/>
      <c r="K47" s="13"/>
      <c r="L47" s="13"/>
      <c r="M47" s="13"/>
    </row>
    <row r="48" spans="3:13" x14ac:dyDescent="0.25">
      <c r="C48" s="13"/>
      <c r="D48" s="13"/>
      <c r="E48" s="13"/>
      <c r="F48" s="13"/>
      <c r="G48" s="13"/>
      <c r="H48" s="13"/>
      <c r="I48" s="13"/>
      <c r="J48" s="13"/>
      <c r="K48" s="13"/>
      <c r="L48" s="13"/>
      <c r="M48" s="13"/>
    </row>
    <row r="49" spans="3:13" x14ac:dyDescent="0.25">
      <c r="C49" s="13"/>
      <c r="D49" s="13"/>
      <c r="E49" s="13"/>
      <c r="F49" s="13"/>
      <c r="G49" s="13"/>
      <c r="H49" s="13"/>
      <c r="I49" s="13"/>
      <c r="J49" s="13"/>
      <c r="K49" s="13"/>
      <c r="L49" s="13"/>
      <c r="M49" s="13"/>
    </row>
    <row r="50" spans="3:13" x14ac:dyDescent="0.25">
      <c r="C50" s="13"/>
      <c r="D50" s="13"/>
      <c r="E50" s="13"/>
      <c r="F50" s="13"/>
      <c r="G50" s="13"/>
      <c r="H50" s="13"/>
      <c r="I50" s="13"/>
      <c r="J50" s="13"/>
      <c r="K50" s="13"/>
      <c r="L50" s="13"/>
      <c r="M50" s="13"/>
    </row>
    <row r="51" spans="3:13" x14ac:dyDescent="0.25">
      <c r="C51" s="13"/>
      <c r="D51" s="13"/>
      <c r="E51" s="13"/>
      <c r="F51" s="13"/>
      <c r="G51" s="13"/>
      <c r="H51" s="13"/>
      <c r="I51" s="13"/>
      <c r="J51" s="13"/>
      <c r="K51" s="13"/>
      <c r="L51" s="13"/>
      <c r="M51" s="13"/>
    </row>
    <row r="52" spans="3:13" x14ac:dyDescent="0.25">
      <c r="C52" s="13"/>
      <c r="D52" s="13"/>
      <c r="E52" s="13"/>
      <c r="F52" s="13"/>
      <c r="G52" s="13"/>
      <c r="H52" s="13"/>
      <c r="I52" s="13"/>
      <c r="J52" s="13"/>
      <c r="K52" s="13"/>
      <c r="L52" s="13"/>
      <c r="M52" s="13"/>
    </row>
    <row r="53" spans="3:13" x14ac:dyDescent="0.25">
      <c r="C53" s="13"/>
      <c r="D53" s="13"/>
      <c r="E53" s="13"/>
      <c r="F53" s="13"/>
      <c r="G53" s="13"/>
      <c r="H53" s="13"/>
      <c r="I53" s="13"/>
      <c r="J53" s="13"/>
      <c r="K53" s="13"/>
      <c r="L53" s="13"/>
      <c r="M53" s="13"/>
    </row>
    <row r="54" spans="3:13" x14ac:dyDescent="0.25">
      <c r="C54" s="13"/>
      <c r="D54" s="13"/>
      <c r="E54" s="13"/>
      <c r="F54" s="13"/>
      <c r="G54" s="13"/>
      <c r="H54" s="13"/>
      <c r="I54" s="13"/>
      <c r="J54" s="13"/>
      <c r="K54" s="13"/>
      <c r="L54" s="13"/>
      <c r="M54" s="13"/>
    </row>
    <row r="55" spans="3:13" x14ac:dyDescent="0.25">
      <c r="C55" s="13"/>
      <c r="D55" s="13"/>
      <c r="E55" s="13"/>
      <c r="F55" s="13"/>
      <c r="G55" s="13"/>
      <c r="H55" s="13"/>
      <c r="I55" s="13"/>
      <c r="J55" s="13"/>
      <c r="K55" s="13"/>
      <c r="L55" s="13"/>
      <c r="M55" s="13"/>
    </row>
    <row r="56" spans="3:13" x14ac:dyDescent="0.25">
      <c r="C56" s="13"/>
      <c r="D56" s="13"/>
      <c r="E56" s="13"/>
      <c r="F56" s="13"/>
      <c r="G56" s="13"/>
      <c r="H56" s="13"/>
      <c r="I56" s="13"/>
      <c r="J56" s="13"/>
      <c r="K56" s="13"/>
      <c r="L56" s="13"/>
      <c r="M56" s="13"/>
    </row>
    <row r="57" spans="3:13" x14ac:dyDescent="0.25">
      <c r="C57" s="13"/>
      <c r="D57" s="13"/>
      <c r="E57" s="13"/>
      <c r="F57" s="13"/>
      <c r="G57" s="13"/>
      <c r="H57" s="13"/>
      <c r="I57" s="13"/>
      <c r="J57" s="13"/>
      <c r="K57" s="13"/>
      <c r="L57" s="13"/>
      <c r="M57" s="13"/>
    </row>
    <row r="58" spans="3:13" x14ac:dyDescent="0.25">
      <c r="C58" s="13"/>
      <c r="D58" s="13"/>
      <c r="E58" s="13"/>
      <c r="F58" s="13"/>
      <c r="G58" s="13"/>
      <c r="H58" s="13"/>
      <c r="I58" s="13"/>
      <c r="J58" s="13"/>
      <c r="K58" s="13"/>
      <c r="L58" s="13"/>
      <c r="M58" s="13"/>
    </row>
    <row r="59" spans="3:13" x14ac:dyDescent="0.25">
      <c r="C59" s="13"/>
      <c r="D59" s="13"/>
      <c r="E59" s="13"/>
      <c r="F59" s="13"/>
      <c r="G59" s="13"/>
      <c r="H59" s="13"/>
      <c r="I59" s="13"/>
      <c r="J59" s="13"/>
      <c r="K59" s="13"/>
      <c r="L59" s="13"/>
      <c r="M59" s="13"/>
    </row>
    <row r="60" spans="3:13" x14ac:dyDescent="0.25">
      <c r="C60" s="13"/>
      <c r="D60" s="13"/>
      <c r="E60" s="13"/>
      <c r="F60" s="13"/>
      <c r="G60" s="13"/>
      <c r="H60" s="13"/>
      <c r="I60" s="13"/>
      <c r="J60" s="13"/>
      <c r="K60" s="13"/>
      <c r="L60" s="13"/>
      <c r="M60" s="13"/>
    </row>
    <row r="61" spans="3:13" x14ac:dyDescent="0.25">
      <c r="C61" s="13"/>
      <c r="D61" s="13"/>
      <c r="E61" s="13"/>
      <c r="F61" s="13"/>
      <c r="G61" s="13"/>
      <c r="H61" s="13"/>
      <c r="I61" s="13"/>
      <c r="J61" s="13"/>
      <c r="K61" s="13"/>
      <c r="L61" s="13"/>
      <c r="M61" s="13"/>
    </row>
    <row r="62" spans="3:13" x14ac:dyDescent="0.25">
      <c r="C62" s="13"/>
      <c r="D62" s="13"/>
      <c r="E62" s="13"/>
      <c r="F62" s="13"/>
      <c r="G62" s="13"/>
      <c r="H62" s="13"/>
      <c r="I62" s="13"/>
      <c r="J62" s="13"/>
      <c r="K62" s="13"/>
      <c r="L62" s="13"/>
      <c r="M62" s="13"/>
    </row>
    <row r="63" spans="3:13" x14ac:dyDescent="0.25">
      <c r="C63" s="13"/>
      <c r="D63" s="13"/>
      <c r="E63" s="13"/>
      <c r="F63" s="13"/>
      <c r="G63" s="13"/>
      <c r="H63" s="13"/>
      <c r="I63" s="13"/>
      <c r="J63" s="13"/>
      <c r="K63" s="13"/>
      <c r="L63" s="13"/>
      <c r="M63" s="13"/>
    </row>
    <row r="64" spans="3:13" x14ac:dyDescent="0.25">
      <c r="C64" s="13"/>
      <c r="D64" s="13"/>
      <c r="E64" s="13"/>
      <c r="F64" s="13"/>
      <c r="G64" s="13"/>
      <c r="H64" s="13"/>
      <c r="I64" s="13"/>
      <c r="J64" s="13"/>
      <c r="K64" s="13"/>
      <c r="L64" s="13"/>
      <c r="M64" s="13"/>
    </row>
    <row r="65" spans="3:13" x14ac:dyDescent="0.25">
      <c r="C65" s="13"/>
      <c r="D65" s="13"/>
      <c r="E65" s="13"/>
      <c r="F65" s="13"/>
      <c r="G65" s="13"/>
      <c r="H65" s="13"/>
      <c r="I65" s="13"/>
      <c r="J65" s="13"/>
      <c r="K65" s="13"/>
      <c r="L65" s="13"/>
      <c r="M65" s="13"/>
    </row>
    <row r="66" spans="3:13" x14ac:dyDescent="0.25">
      <c r="C66" s="13"/>
      <c r="D66" s="13"/>
      <c r="E66" s="13"/>
      <c r="F66" s="13"/>
      <c r="G66" s="13"/>
      <c r="H66" s="13"/>
      <c r="I66" s="13"/>
      <c r="J66" s="13"/>
      <c r="K66" s="13"/>
      <c r="L66" s="13"/>
      <c r="M66" s="13"/>
    </row>
    <row r="67" spans="3:13" x14ac:dyDescent="0.25">
      <c r="C67" s="13"/>
      <c r="D67" s="13"/>
      <c r="E67" s="13"/>
      <c r="F67" s="13"/>
      <c r="G67" s="13"/>
      <c r="H67" s="13"/>
      <c r="I67" s="13"/>
      <c r="J67" s="13"/>
      <c r="K67" s="13"/>
      <c r="L67" s="13"/>
      <c r="M67" s="13"/>
    </row>
    <row r="68" spans="3:13" x14ac:dyDescent="0.25">
      <c r="C68" s="13"/>
      <c r="D68" s="13"/>
      <c r="E68" s="13"/>
      <c r="F68" s="13"/>
      <c r="G68" s="13"/>
      <c r="H68" s="13"/>
      <c r="I68" s="13"/>
      <c r="J68" s="13"/>
      <c r="K68" s="13"/>
      <c r="L68" s="13"/>
      <c r="M68" s="13"/>
    </row>
    <row r="69" spans="3:13" x14ac:dyDescent="0.25">
      <c r="C69" s="13"/>
      <c r="D69" s="13"/>
      <c r="E69" s="13"/>
      <c r="F69" s="13"/>
      <c r="G69" s="13"/>
      <c r="H69" s="13"/>
      <c r="I69" s="13"/>
      <c r="J69" s="13"/>
      <c r="K69" s="13"/>
      <c r="L69" s="13"/>
      <c r="M69" s="13"/>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C62A2-159E-4309-B28B-ECA054CA54FA}">
  <sheetPr codeName="Sheet8"/>
  <dimension ref="A1:L38"/>
  <sheetViews>
    <sheetView topLeftCell="A17" workbookViewId="0">
      <selection activeCell="J29" sqref="J29"/>
    </sheetView>
  </sheetViews>
  <sheetFormatPr defaultRowHeight="15" x14ac:dyDescent="0.25"/>
  <cols>
    <col min="1" max="1" width="13.140625" bestFit="1" customWidth="1"/>
    <col min="2" max="2" width="8.5703125" bestFit="1" customWidth="1"/>
  </cols>
  <sheetData>
    <row r="1" spans="1:12" x14ac:dyDescent="0.25">
      <c r="A1" s="2" t="s">
        <v>1</v>
      </c>
      <c r="B1" t="s">
        <v>2</v>
      </c>
    </row>
    <row r="2" spans="1:12" x14ac:dyDescent="0.25">
      <c r="A2" s="3" t="s">
        <v>22</v>
      </c>
      <c r="B2" s="4">
        <v>1056016.0926999999</v>
      </c>
    </row>
    <row r="3" spans="1:12" x14ac:dyDescent="0.25">
      <c r="A3" s="3" t="s">
        <v>23</v>
      </c>
      <c r="B3" s="4">
        <v>654234.32319999998</v>
      </c>
      <c r="C3" s="13"/>
      <c r="D3" s="13"/>
      <c r="E3" s="13"/>
      <c r="F3" s="13"/>
      <c r="G3" s="13"/>
      <c r="H3" s="13"/>
      <c r="I3" s="13"/>
      <c r="J3" s="13"/>
      <c r="K3" s="13"/>
      <c r="L3" s="13"/>
    </row>
    <row r="4" spans="1:12" x14ac:dyDescent="0.25">
      <c r="A4" s="3" t="s">
        <v>24</v>
      </c>
      <c r="B4" s="4">
        <v>406164.79450000002</v>
      </c>
      <c r="C4" s="13"/>
      <c r="D4" s="13"/>
      <c r="E4" s="13"/>
      <c r="F4" s="13"/>
      <c r="G4" s="13"/>
      <c r="H4" s="13"/>
      <c r="I4" s="13"/>
      <c r="J4" s="13"/>
      <c r="K4" s="13"/>
      <c r="L4" s="13"/>
    </row>
    <row r="5" spans="1:12" x14ac:dyDescent="0.25">
      <c r="A5" s="3" t="s">
        <v>0</v>
      </c>
      <c r="B5" s="4">
        <v>2116415.2104000002</v>
      </c>
      <c r="C5" s="13"/>
      <c r="D5" s="13"/>
      <c r="E5" s="13"/>
      <c r="F5" s="13"/>
      <c r="G5" s="13"/>
      <c r="H5" s="13"/>
      <c r="I5" s="13"/>
      <c r="J5" s="13"/>
      <c r="K5" s="13"/>
      <c r="L5" s="13"/>
    </row>
    <row r="6" spans="1:12" x14ac:dyDescent="0.25">
      <c r="C6" s="13"/>
      <c r="D6" s="13"/>
      <c r="E6" s="13"/>
      <c r="F6" s="13"/>
      <c r="G6" s="13"/>
      <c r="H6" s="13"/>
      <c r="I6" s="13"/>
      <c r="J6" s="13"/>
      <c r="K6" s="13"/>
      <c r="L6" s="13"/>
    </row>
    <row r="7" spans="1:12" x14ac:dyDescent="0.25">
      <c r="C7" s="13"/>
      <c r="D7" s="13"/>
      <c r="E7" s="13"/>
      <c r="F7" s="13"/>
      <c r="G7" s="13"/>
      <c r="H7" s="13"/>
      <c r="I7" s="13"/>
      <c r="J7" s="13"/>
      <c r="K7" s="13"/>
      <c r="L7" s="13"/>
    </row>
    <row r="8" spans="1:12" x14ac:dyDescent="0.25">
      <c r="C8" s="13"/>
      <c r="D8" s="13"/>
      <c r="E8" s="13"/>
      <c r="F8" s="13"/>
      <c r="G8" s="13"/>
      <c r="H8" s="13"/>
      <c r="I8" s="13"/>
      <c r="J8" s="13"/>
      <c r="K8" s="13"/>
      <c r="L8" s="13"/>
    </row>
    <row r="9" spans="1:12" x14ac:dyDescent="0.25">
      <c r="C9" s="13"/>
      <c r="D9" s="13"/>
      <c r="E9" s="13"/>
      <c r="F9" s="13"/>
      <c r="G9" s="13"/>
      <c r="H9" s="13"/>
      <c r="I9" s="13"/>
      <c r="J9" s="13"/>
      <c r="K9" s="13"/>
      <c r="L9" s="13"/>
    </row>
    <row r="10" spans="1:12" x14ac:dyDescent="0.25">
      <c r="C10" s="13"/>
      <c r="D10" s="13"/>
      <c r="E10" s="13"/>
      <c r="F10" s="13"/>
      <c r="G10" s="13"/>
      <c r="H10" s="13"/>
      <c r="I10" s="13"/>
      <c r="J10" s="13"/>
      <c r="K10" s="13"/>
      <c r="L10" s="13"/>
    </row>
    <row r="11" spans="1:12" x14ac:dyDescent="0.25">
      <c r="C11" s="13"/>
      <c r="D11" s="13"/>
      <c r="E11" s="13"/>
      <c r="F11" s="13"/>
      <c r="G11" s="13"/>
      <c r="H11" s="13"/>
      <c r="I11" s="13"/>
      <c r="J11" s="13"/>
      <c r="K11" s="13"/>
      <c r="L11" s="13"/>
    </row>
    <row r="12" spans="1:12" x14ac:dyDescent="0.25">
      <c r="C12" s="13"/>
      <c r="D12" s="13"/>
      <c r="E12" s="13"/>
      <c r="F12" s="13"/>
      <c r="G12" s="13"/>
      <c r="H12" s="13"/>
      <c r="I12" s="13"/>
      <c r="J12" s="13"/>
      <c r="K12" s="13"/>
      <c r="L12" s="13"/>
    </row>
    <row r="13" spans="1:12" x14ac:dyDescent="0.25">
      <c r="C13" s="13"/>
      <c r="D13" s="13"/>
      <c r="E13" s="13"/>
      <c r="F13" s="13"/>
      <c r="G13" s="13"/>
      <c r="H13" s="13"/>
      <c r="I13" s="13"/>
      <c r="J13" s="13"/>
      <c r="K13" s="13"/>
      <c r="L13" s="13"/>
    </row>
    <row r="14" spans="1:12" x14ac:dyDescent="0.25">
      <c r="C14" s="13"/>
      <c r="D14" s="13"/>
      <c r="E14" s="13"/>
      <c r="F14" s="13"/>
      <c r="G14" s="13"/>
      <c r="H14" s="13"/>
      <c r="I14" s="13"/>
      <c r="J14" s="13"/>
      <c r="K14" s="13"/>
      <c r="L14" s="13"/>
    </row>
    <row r="15" spans="1:12" x14ac:dyDescent="0.25">
      <c r="C15" s="13"/>
      <c r="D15" s="13"/>
      <c r="E15" s="13"/>
      <c r="F15" s="13"/>
      <c r="G15" s="13"/>
      <c r="H15" s="13"/>
      <c r="I15" s="13"/>
      <c r="J15" s="13"/>
      <c r="K15" s="13"/>
      <c r="L15" s="13"/>
    </row>
    <row r="16" spans="1:12" x14ac:dyDescent="0.25">
      <c r="C16" s="13"/>
      <c r="D16" s="13"/>
      <c r="E16" s="13"/>
      <c r="F16" s="13"/>
      <c r="G16" s="13"/>
      <c r="H16" s="13"/>
      <c r="I16" s="13"/>
      <c r="J16" s="13"/>
      <c r="K16" s="13"/>
      <c r="L16" s="13"/>
    </row>
    <row r="17" spans="1:12" x14ac:dyDescent="0.25">
      <c r="C17" s="13"/>
      <c r="D17" s="13"/>
      <c r="E17" s="13"/>
      <c r="F17" s="13"/>
      <c r="G17" s="13"/>
      <c r="H17" s="13"/>
      <c r="I17" s="13"/>
      <c r="J17" s="13"/>
      <c r="K17" s="13"/>
      <c r="L17" s="13"/>
    </row>
    <row r="18" spans="1:12" x14ac:dyDescent="0.25">
      <c r="C18" s="13"/>
      <c r="D18" s="13"/>
      <c r="E18" s="13"/>
      <c r="F18" s="13"/>
      <c r="G18" s="13"/>
      <c r="H18" s="13"/>
      <c r="I18" s="13"/>
      <c r="J18" s="13"/>
      <c r="K18" s="13"/>
      <c r="L18" s="13"/>
    </row>
    <row r="19" spans="1:12" x14ac:dyDescent="0.25">
      <c r="C19" s="13"/>
      <c r="D19" s="13"/>
      <c r="E19" s="13"/>
      <c r="F19" s="13"/>
      <c r="G19" s="13"/>
      <c r="H19" s="13"/>
      <c r="I19" s="13"/>
      <c r="J19" s="13"/>
      <c r="K19" s="13"/>
      <c r="L19" s="13"/>
    </row>
    <row r="20" spans="1:12" x14ac:dyDescent="0.25">
      <c r="C20" s="13"/>
      <c r="D20" s="13"/>
      <c r="E20" s="13"/>
      <c r="F20" s="13"/>
      <c r="G20" s="13"/>
      <c r="H20" s="13"/>
      <c r="I20" s="13"/>
      <c r="J20" s="13"/>
      <c r="K20" s="13"/>
      <c r="L20" s="13"/>
    </row>
    <row r="21" spans="1:12" x14ac:dyDescent="0.25">
      <c r="A21" s="2" t="s">
        <v>1</v>
      </c>
      <c r="B21" t="s">
        <v>5</v>
      </c>
    </row>
    <row r="22" spans="1:12" x14ac:dyDescent="0.25">
      <c r="A22" s="3" t="s">
        <v>22</v>
      </c>
      <c r="B22" s="4">
        <v>117117.01519999999</v>
      </c>
    </row>
    <row r="23" spans="1:12" x14ac:dyDescent="0.25">
      <c r="A23" s="3" t="s">
        <v>23</v>
      </c>
      <c r="B23" s="4">
        <v>86526.709900000002</v>
      </c>
      <c r="C23" s="13"/>
      <c r="D23" s="13"/>
      <c r="E23" s="13"/>
      <c r="F23" s="13"/>
      <c r="G23" s="13"/>
      <c r="H23" s="13"/>
      <c r="I23" s="13"/>
      <c r="J23" s="13"/>
      <c r="K23" s="13"/>
      <c r="L23" s="13"/>
    </row>
    <row r="24" spans="1:12" x14ac:dyDescent="0.25">
      <c r="A24" s="3" t="s">
        <v>24</v>
      </c>
      <c r="B24" s="4">
        <v>59532.993900000001</v>
      </c>
      <c r="C24" s="13"/>
      <c r="D24" s="13"/>
      <c r="E24" s="13"/>
      <c r="F24" s="13"/>
      <c r="G24" s="13"/>
      <c r="H24" s="13"/>
      <c r="I24" s="13"/>
      <c r="J24" s="13"/>
      <c r="K24" s="13"/>
      <c r="L24" s="13"/>
    </row>
    <row r="25" spans="1:12" x14ac:dyDescent="0.25">
      <c r="A25" s="3" t="s">
        <v>0</v>
      </c>
      <c r="B25" s="4">
        <v>263176.71899999998</v>
      </c>
      <c r="C25" s="13"/>
      <c r="D25" s="13"/>
      <c r="E25" s="13"/>
      <c r="F25" s="13"/>
      <c r="G25" s="13"/>
      <c r="H25" s="13"/>
      <c r="I25" s="13"/>
      <c r="J25" s="13"/>
      <c r="K25" s="13"/>
      <c r="L25" s="13"/>
    </row>
    <row r="26" spans="1:12" x14ac:dyDescent="0.25">
      <c r="C26" s="13"/>
      <c r="D26" s="13"/>
      <c r="E26" s="13"/>
      <c r="F26" s="13"/>
      <c r="G26" s="13"/>
      <c r="H26" s="13"/>
      <c r="I26" s="13"/>
      <c r="J26" s="13"/>
      <c r="K26" s="13"/>
      <c r="L26" s="13"/>
    </row>
    <row r="27" spans="1:12" x14ac:dyDescent="0.25">
      <c r="C27" s="13"/>
      <c r="D27" s="13"/>
      <c r="E27" s="13"/>
      <c r="F27" s="13"/>
      <c r="G27" s="13"/>
      <c r="H27" s="13"/>
      <c r="I27" s="13"/>
      <c r="J27" s="13"/>
      <c r="K27" s="13"/>
      <c r="L27" s="13"/>
    </row>
    <row r="28" spans="1:12" x14ac:dyDescent="0.25">
      <c r="C28" s="13"/>
      <c r="D28" s="13"/>
      <c r="E28" s="13"/>
      <c r="F28" s="13"/>
      <c r="G28" s="13"/>
      <c r="H28" s="13"/>
      <c r="I28" s="13"/>
      <c r="J28" s="13"/>
      <c r="K28" s="13"/>
      <c r="L28" s="13"/>
    </row>
    <row r="29" spans="1:12" x14ac:dyDescent="0.25">
      <c r="C29" s="13"/>
      <c r="D29" s="13"/>
      <c r="E29" s="13"/>
      <c r="F29" s="13"/>
      <c r="G29" s="13"/>
      <c r="H29" s="13"/>
      <c r="I29" s="13"/>
      <c r="J29" s="13"/>
      <c r="K29" s="13"/>
      <c r="L29" s="13"/>
    </row>
    <row r="30" spans="1:12" x14ac:dyDescent="0.25">
      <c r="C30" s="13"/>
      <c r="D30" s="13"/>
      <c r="E30" s="13"/>
      <c r="F30" s="13"/>
      <c r="G30" s="13"/>
      <c r="H30" s="13"/>
      <c r="I30" s="13"/>
      <c r="J30" s="13"/>
      <c r="K30" s="13"/>
      <c r="L30" s="13"/>
    </row>
    <row r="31" spans="1:12" x14ac:dyDescent="0.25">
      <c r="C31" s="13"/>
      <c r="D31" s="13"/>
      <c r="E31" s="13"/>
      <c r="F31" s="13"/>
      <c r="G31" s="13"/>
      <c r="H31" s="13"/>
      <c r="I31" s="13"/>
      <c r="J31" s="13"/>
      <c r="K31" s="13"/>
      <c r="L31" s="13"/>
    </row>
    <row r="32" spans="1:12" x14ac:dyDescent="0.25">
      <c r="C32" s="13"/>
      <c r="D32" s="13"/>
      <c r="E32" s="13"/>
      <c r="F32" s="13"/>
      <c r="G32" s="13"/>
      <c r="H32" s="13"/>
      <c r="I32" s="13"/>
      <c r="J32" s="13"/>
      <c r="K32" s="13"/>
      <c r="L32" s="13"/>
    </row>
    <row r="33" spans="3:12" x14ac:dyDescent="0.25">
      <c r="C33" s="13"/>
      <c r="D33" s="13"/>
      <c r="E33" s="13"/>
      <c r="F33" s="13"/>
      <c r="G33" s="13"/>
      <c r="H33" s="13"/>
      <c r="I33" s="13"/>
      <c r="J33" s="13"/>
      <c r="K33" s="13"/>
      <c r="L33" s="13"/>
    </row>
    <row r="34" spans="3:12" x14ac:dyDescent="0.25">
      <c r="C34" s="13"/>
      <c r="D34" s="13"/>
      <c r="E34" s="13"/>
      <c r="F34" s="13"/>
      <c r="G34" s="13"/>
      <c r="H34" s="13"/>
      <c r="I34" s="13"/>
      <c r="J34" s="13"/>
      <c r="K34" s="13"/>
      <c r="L34" s="13"/>
    </row>
    <row r="35" spans="3:12" x14ac:dyDescent="0.25">
      <c r="C35" s="13"/>
      <c r="D35" s="13"/>
      <c r="E35" s="13"/>
      <c r="F35" s="13"/>
      <c r="G35" s="13"/>
      <c r="H35" s="13"/>
      <c r="I35" s="13"/>
      <c r="J35" s="13"/>
      <c r="K35" s="13"/>
      <c r="L35" s="13"/>
    </row>
    <row r="36" spans="3:12" x14ac:dyDescent="0.25">
      <c r="C36" s="13"/>
      <c r="D36" s="13"/>
      <c r="E36" s="13"/>
      <c r="F36" s="13"/>
      <c r="G36" s="13"/>
      <c r="H36" s="13"/>
      <c r="I36" s="13"/>
      <c r="J36" s="13"/>
      <c r="K36" s="13"/>
      <c r="L36" s="13"/>
    </row>
    <row r="37" spans="3:12" x14ac:dyDescent="0.25">
      <c r="C37" s="13"/>
      <c r="D37" s="13"/>
      <c r="E37" s="13"/>
      <c r="F37" s="13"/>
      <c r="G37" s="13"/>
      <c r="H37" s="13"/>
      <c r="I37" s="13"/>
      <c r="J37" s="13"/>
      <c r="K37" s="13"/>
      <c r="L37" s="13"/>
    </row>
    <row r="38" spans="3:12" x14ac:dyDescent="0.25">
      <c r="C38" s="13"/>
      <c r="D38" s="13"/>
      <c r="E38" s="13"/>
      <c r="F38" s="13"/>
      <c r="G38" s="13"/>
      <c r="H38" s="13"/>
      <c r="I38" s="13"/>
      <c r="J38" s="13"/>
      <c r="K38" s="13"/>
      <c r="L38" s="13"/>
    </row>
  </sheetData>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55CC1-1247-422C-82FC-63C786913482}">
  <sheetPr codeName="Sheet9"/>
  <dimension ref="A1:N45"/>
  <sheetViews>
    <sheetView workbookViewId="0">
      <selection activeCell="R9" sqref="R9"/>
    </sheetView>
  </sheetViews>
  <sheetFormatPr defaultRowHeight="15" x14ac:dyDescent="0.25"/>
  <cols>
    <col min="1" max="1" width="16.42578125" bestFit="1" customWidth="1"/>
    <col min="2" max="2" width="8.5703125" bestFit="1" customWidth="1"/>
  </cols>
  <sheetData>
    <row r="1" spans="1:11" x14ac:dyDescent="0.25">
      <c r="A1" s="2" t="s">
        <v>1</v>
      </c>
      <c r="B1" t="s">
        <v>2</v>
      </c>
      <c r="C1" s="13"/>
      <c r="D1" s="13"/>
      <c r="E1" s="13"/>
      <c r="F1" s="13"/>
      <c r="G1" s="13"/>
      <c r="H1" s="13"/>
      <c r="I1" s="13"/>
      <c r="J1" s="13"/>
      <c r="K1" s="13"/>
    </row>
    <row r="2" spans="1:11" x14ac:dyDescent="0.25">
      <c r="A2" s="3" t="s">
        <v>11</v>
      </c>
      <c r="B2" s="11"/>
      <c r="C2" s="13"/>
      <c r="D2" s="13"/>
      <c r="E2" s="13"/>
      <c r="F2" s="13"/>
      <c r="G2" s="13"/>
      <c r="H2" s="13"/>
      <c r="I2" s="13"/>
      <c r="J2" s="13"/>
      <c r="K2" s="13"/>
    </row>
    <row r="3" spans="1:11" x14ac:dyDescent="0.25">
      <c r="A3" s="12" t="s">
        <v>26</v>
      </c>
      <c r="B3" s="4">
        <v>303013.02899999998</v>
      </c>
      <c r="C3" s="13"/>
      <c r="D3" s="13"/>
      <c r="E3" s="13"/>
      <c r="F3" s="13"/>
      <c r="G3" s="13"/>
      <c r="H3" s="13"/>
      <c r="I3" s="13"/>
      <c r="J3" s="13"/>
      <c r="K3" s="13"/>
    </row>
    <row r="4" spans="1:11" x14ac:dyDescent="0.25">
      <c r="A4" s="12" t="s">
        <v>28</v>
      </c>
      <c r="B4" s="4">
        <v>189923.25</v>
      </c>
      <c r="C4" s="13"/>
      <c r="D4" s="13"/>
      <c r="E4" s="13"/>
      <c r="F4" s="13"/>
      <c r="G4" s="13"/>
      <c r="H4" s="13"/>
      <c r="I4" s="13"/>
      <c r="J4" s="13"/>
      <c r="K4" s="13"/>
    </row>
    <row r="5" spans="1:11" x14ac:dyDescent="0.25">
      <c r="A5" s="12" t="s">
        <v>25</v>
      </c>
      <c r="B5" s="4">
        <v>107435.3554</v>
      </c>
      <c r="C5" s="13"/>
      <c r="D5" s="13"/>
      <c r="E5" s="13"/>
      <c r="F5" s="13"/>
      <c r="G5" s="13"/>
      <c r="H5" s="13"/>
      <c r="I5" s="13"/>
      <c r="J5" s="13"/>
      <c r="K5" s="13"/>
    </row>
    <row r="6" spans="1:11" x14ac:dyDescent="0.25">
      <c r="A6" s="12" t="s">
        <v>27</v>
      </c>
      <c r="B6" s="4">
        <v>82127.614000000001</v>
      </c>
      <c r="C6" s="13"/>
      <c r="D6" s="13"/>
      <c r="E6" s="13"/>
      <c r="F6" s="13"/>
      <c r="G6" s="13"/>
      <c r="H6" s="13"/>
      <c r="I6" s="13"/>
      <c r="J6" s="13"/>
      <c r="K6" s="13"/>
    </row>
    <row r="7" spans="1:11" x14ac:dyDescent="0.25">
      <c r="A7" s="3" t="s">
        <v>12</v>
      </c>
      <c r="B7" s="11"/>
      <c r="C7" s="13"/>
      <c r="D7" s="13"/>
      <c r="E7" s="13"/>
      <c r="F7" s="13"/>
      <c r="G7" s="13"/>
      <c r="H7" s="13"/>
      <c r="I7" s="13"/>
      <c r="J7" s="13"/>
      <c r="K7" s="13"/>
    </row>
    <row r="8" spans="1:11" x14ac:dyDescent="0.25">
      <c r="A8" s="12" t="s">
        <v>36</v>
      </c>
      <c r="B8" s="4">
        <v>209163.68</v>
      </c>
      <c r="C8" s="13"/>
      <c r="D8" s="13"/>
      <c r="E8" s="13"/>
      <c r="F8" s="13"/>
      <c r="G8" s="13"/>
      <c r="H8" s="13"/>
      <c r="I8" s="13"/>
      <c r="J8" s="13"/>
      <c r="K8" s="13"/>
    </row>
    <row r="9" spans="1:11" x14ac:dyDescent="0.25">
      <c r="A9" s="12" t="s">
        <v>31</v>
      </c>
      <c r="B9" s="4">
        <v>193429.584</v>
      </c>
      <c r="C9" s="13"/>
      <c r="D9" s="13"/>
      <c r="E9" s="13"/>
      <c r="F9" s="13"/>
      <c r="G9" s="13"/>
      <c r="H9" s="13"/>
      <c r="I9" s="13"/>
      <c r="J9" s="13"/>
      <c r="K9" s="13"/>
    </row>
    <row r="10" spans="1:11" x14ac:dyDescent="0.25">
      <c r="A10" s="12" t="s">
        <v>29</v>
      </c>
      <c r="B10" s="4">
        <v>97402.379000000001</v>
      </c>
      <c r="C10" s="13"/>
      <c r="D10" s="13"/>
      <c r="E10" s="13"/>
      <c r="F10" s="13"/>
      <c r="G10" s="13"/>
      <c r="H10" s="13"/>
      <c r="I10" s="13"/>
      <c r="J10" s="13"/>
      <c r="K10" s="13"/>
    </row>
    <row r="11" spans="1:11" x14ac:dyDescent="0.25">
      <c r="A11" s="12" t="s">
        <v>35</v>
      </c>
      <c r="B11" s="4">
        <v>71338.923999999999</v>
      </c>
      <c r="C11" s="13"/>
      <c r="D11" s="13"/>
      <c r="E11" s="13"/>
      <c r="F11" s="13"/>
      <c r="G11" s="13"/>
      <c r="H11" s="13"/>
      <c r="I11" s="13"/>
      <c r="J11" s="13"/>
      <c r="K11" s="13"/>
    </row>
    <row r="12" spans="1:11" x14ac:dyDescent="0.25">
      <c r="A12" s="12" t="s">
        <v>37</v>
      </c>
      <c r="B12" s="4">
        <v>43477.576000000001</v>
      </c>
      <c r="C12" s="13"/>
      <c r="D12" s="13"/>
      <c r="E12" s="13"/>
      <c r="F12" s="13"/>
      <c r="G12" s="13"/>
      <c r="H12" s="13"/>
      <c r="I12" s="13"/>
      <c r="J12" s="13"/>
      <c r="K12" s="13"/>
    </row>
    <row r="13" spans="1:11" x14ac:dyDescent="0.25">
      <c r="A13" s="12" t="s">
        <v>30</v>
      </c>
      <c r="B13" s="4">
        <v>25689.668000000001</v>
      </c>
      <c r="C13" s="13"/>
      <c r="D13" s="13"/>
      <c r="E13" s="13"/>
      <c r="F13" s="13"/>
      <c r="G13" s="13"/>
      <c r="H13" s="13"/>
      <c r="I13" s="13"/>
      <c r="J13" s="13"/>
      <c r="K13" s="13"/>
    </row>
    <row r="14" spans="1:11" x14ac:dyDescent="0.25">
      <c r="A14" s="12" t="s">
        <v>32</v>
      </c>
      <c r="B14" s="4">
        <v>15556.656000000001</v>
      </c>
      <c r="C14" s="13"/>
      <c r="D14" s="13"/>
      <c r="E14" s="13"/>
      <c r="F14" s="13"/>
      <c r="G14" s="13"/>
      <c r="H14" s="13"/>
      <c r="I14" s="13"/>
      <c r="J14" s="13"/>
      <c r="K14" s="13"/>
    </row>
    <row r="15" spans="1:11" x14ac:dyDescent="0.25">
      <c r="A15" s="12" t="s">
        <v>34</v>
      </c>
      <c r="B15" s="4">
        <v>11600.446</v>
      </c>
      <c r="C15" s="13"/>
      <c r="D15" s="13"/>
      <c r="E15" s="13"/>
      <c r="F15" s="13"/>
      <c r="G15" s="13"/>
      <c r="H15" s="13"/>
      <c r="I15" s="13"/>
      <c r="J15" s="13"/>
      <c r="K15" s="13"/>
    </row>
    <row r="16" spans="1:11" x14ac:dyDescent="0.25">
      <c r="A16" s="12" t="s">
        <v>33</v>
      </c>
      <c r="B16" s="4">
        <v>2811.19</v>
      </c>
    </row>
    <row r="17" spans="1:14" x14ac:dyDescent="0.25">
      <c r="A17" s="3" t="s">
        <v>13</v>
      </c>
      <c r="B17" s="11"/>
    </row>
    <row r="18" spans="1:14" x14ac:dyDescent="0.25">
      <c r="A18" s="12" t="s">
        <v>41</v>
      </c>
      <c r="B18" s="4">
        <v>302373.44</v>
      </c>
    </row>
    <row r="19" spans="1:14" x14ac:dyDescent="0.25">
      <c r="A19" s="12" t="s">
        <v>40</v>
      </c>
      <c r="B19" s="4">
        <v>176080.24100000001</v>
      </c>
    </row>
    <row r="20" spans="1:14" x14ac:dyDescent="0.25">
      <c r="A20" s="12" t="s">
        <v>38</v>
      </c>
      <c r="B20" s="4">
        <v>154663.98800000001</v>
      </c>
    </row>
    <row r="21" spans="1:14" x14ac:dyDescent="0.25">
      <c r="A21" s="12" t="s">
        <v>39</v>
      </c>
      <c r="B21" s="4">
        <v>130328.19</v>
      </c>
    </row>
    <row r="22" spans="1:14" x14ac:dyDescent="0.25">
      <c r="A22" s="3" t="s">
        <v>0</v>
      </c>
      <c r="B22" s="4">
        <v>2116415.2104000002</v>
      </c>
    </row>
    <row r="24" spans="1:14" x14ac:dyDescent="0.25">
      <c r="A24" s="2" t="s">
        <v>1</v>
      </c>
      <c r="B24" t="s">
        <v>5</v>
      </c>
      <c r="D24" s="13"/>
      <c r="E24" s="13"/>
      <c r="F24" s="13"/>
      <c r="G24" s="13"/>
      <c r="H24" s="13"/>
      <c r="I24" s="13"/>
      <c r="J24" s="13"/>
      <c r="K24" s="13"/>
      <c r="L24" s="13"/>
      <c r="M24" s="13"/>
      <c r="N24" s="13"/>
    </row>
    <row r="25" spans="1:14" x14ac:dyDescent="0.25">
      <c r="A25" s="3" t="s">
        <v>11</v>
      </c>
      <c r="B25" s="11"/>
      <c r="D25" s="13"/>
      <c r="E25" s="13"/>
      <c r="F25" s="13"/>
      <c r="G25" s="13"/>
      <c r="H25" s="13"/>
      <c r="I25" s="13"/>
      <c r="J25" s="13"/>
      <c r="K25" s="13"/>
      <c r="L25" s="13"/>
      <c r="M25" s="13"/>
      <c r="N25" s="13"/>
    </row>
    <row r="26" spans="1:14" x14ac:dyDescent="0.25">
      <c r="A26" s="12" t="s">
        <v>25</v>
      </c>
      <c r="B26" s="14">
        <v>-3586.8569000000002</v>
      </c>
      <c r="D26" s="13"/>
      <c r="E26" s="13"/>
      <c r="F26" s="13"/>
      <c r="G26" s="13"/>
      <c r="H26" s="13"/>
      <c r="I26" s="13"/>
      <c r="J26" s="13"/>
      <c r="K26" s="13"/>
      <c r="L26" s="13"/>
      <c r="M26" s="13"/>
      <c r="N26" s="13"/>
    </row>
    <row r="27" spans="1:14" x14ac:dyDescent="0.25">
      <c r="A27" s="12" t="s">
        <v>26</v>
      </c>
      <c r="B27" s="14">
        <v>25395.202300000001</v>
      </c>
      <c r="D27" s="13"/>
      <c r="E27" s="13"/>
      <c r="F27" s="13"/>
      <c r="G27" s="13"/>
      <c r="H27" s="13"/>
      <c r="I27" s="13"/>
      <c r="J27" s="13"/>
      <c r="K27" s="13"/>
      <c r="L27" s="13"/>
      <c r="M27" s="13"/>
      <c r="N27" s="13"/>
    </row>
    <row r="28" spans="1:14" x14ac:dyDescent="0.25">
      <c r="A28" s="12" t="s">
        <v>27</v>
      </c>
      <c r="B28" s="14">
        <v>10981.2662</v>
      </c>
      <c r="D28" s="13"/>
      <c r="E28" s="13"/>
      <c r="F28" s="13"/>
      <c r="G28" s="13"/>
      <c r="H28" s="13"/>
      <c r="I28" s="13"/>
      <c r="J28" s="13"/>
      <c r="K28" s="13"/>
      <c r="L28" s="13"/>
      <c r="M28" s="13"/>
      <c r="N28" s="13"/>
    </row>
    <row r="29" spans="1:14" x14ac:dyDescent="0.25">
      <c r="A29" s="12" t="s">
        <v>28</v>
      </c>
      <c r="B29" s="14">
        <v>-16667.398700000002</v>
      </c>
      <c r="D29" s="13"/>
      <c r="E29" s="13"/>
      <c r="F29" s="13"/>
      <c r="G29" s="13"/>
      <c r="H29" s="13"/>
      <c r="I29" s="13"/>
      <c r="J29" s="13"/>
      <c r="K29" s="13"/>
      <c r="L29" s="13"/>
      <c r="M29" s="13"/>
      <c r="N29" s="13"/>
    </row>
    <row r="30" spans="1:14" x14ac:dyDescent="0.25">
      <c r="A30" s="3" t="s">
        <v>12</v>
      </c>
      <c r="B30" s="11"/>
      <c r="D30" s="13"/>
      <c r="E30" s="13"/>
      <c r="F30" s="13"/>
      <c r="G30" s="13"/>
      <c r="H30" s="13"/>
      <c r="I30" s="13"/>
      <c r="J30" s="13"/>
      <c r="K30" s="13"/>
      <c r="L30" s="13"/>
      <c r="M30" s="13"/>
      <c r="N30" s="13"/>
    </row>
    <row r="31" spans="1:14" x14ac:dyDescent="0.25">
      <c r="A31" s="12" t="s">
        <v>29</v>
      </c>
      <c r="B31" s="14">
        <v>15566.334800000001</v>
      </c>
      <c r="D31" s="13"/>
      <c r="E31" s="13"/>
      <c r="F31" s="13"/>
      <c r="G31" s="13"/>
      <c r="H31" s="13"/>
      <c r="I31" s="13"/>
      <c r="J31" s="13"/>
      <c r="K31" s="13"/>
      <c r="L31" s="13"/>
      <c r="M31" s="13"/>
      <c r="N31" s="13"/>
    </row>
    <row r="32" spans="1:14" x14ac:dyDescent="0.25">
      <c r="A32" s="12" t="s">
        <v>30</v>
      </c>
      <c r="B32" s="14">
        <v>6178.2515000000003</v>
      </c>
      <c r="D32" s="13"/>
      <c r="E32" s="13"/>
      <c r="F32" s="13"/>
      <c r="G32" s="13"/>
      <c r="H32" s="13"/>
      <c r="I32" s="13"/>
      <c r="J32" s="13"/>
      <c r="K32" s="13"/>
      <c r="L32" s="13"/>
      <c r="M32" s="13"/>
      <c r="N32" s="13"/>
    </row>
    <row r="33" spans="1:14" x14ac:dyDescent="0.25">
      <c r="A33" s="12" t="s">
        <v>31</v>
      </c>
      <c r="B33" s="14">
        <v>32024.040700000001</v>
      </c>
      <c r="D33" s="13"/>
      <c r="E33" s="13"/>
      <c r="F33" s="13"/>
      <c r="G33" s="13"/>
      <c r="H33" s="13"/>
      <c r="I33" s="13"/>
      <c r="J33" s="13"/>
      <c r="K33" s="13"/>
      <c r="L33" s="13"/>
      <c r="M33" s="13"/>
      <c r="N33" s="13"/>
    </row>
    <row r="34" spans="1:14" x14ac:dyDescent="0.25">
      <c r="A34" s="12" t="s">
        <v>32</v>
      </c>
      <c r="B34" s="14">
        <v>6548.0497999999998</v>
      </c>
      <c r="D34" s="13"/>
      <c r="E34" s="13"/>
      <c r="F34" s="13"/>
      <c r="G34" s="13"/>
      <c r="H34" s="13"/>
      <c r="I34" s="13"/>
      <c r="J34" s="13"/>
      <c r="K34" s="13"/>
      <c r="L34" s="13"/>
      <c r="M34" s="13"/>
      <c r="N34" s="13"/>
    </row>
    <row r="35" spans="1:14" x14ac:dyDescent="0.25">
      <c r="A35" s="12" t="s">
        <v>33</v>
      </c>
      <c r="B35" s="14">
        <v>857.78219999999999</v>
      </c>
      <c r="D35" s="13"/>
      <c r="E35" s="13"/>
      <c r="F35" s="13"/>
      <c r="G35" s="13"/>
      <c r="H35" s="13"/>
      <c r="I35" s="13"/>
      <c r="J35" s="13"/>
      <c r="K35" s="13"/>
      <c r="L35" s="13"/>
      <c r="M35" s="13"/>
      <c r="N35" s="13"/>
    </row>
    <row r="36" spans="1:14" x14ac:dyDescent="0.25">
      <c r="A36" s="12" t="s">
        <v>34</v>
      </c>
      <c r="B36" s="14">
        <v>5141.3019999999997</v>
      </c>
      <c r="D36" s="13"/>
      <c r="E36" s="13"/>
      <c r="F36" s="13"/>
      <c r="G36" s="13"/>
      <c r="H36" s="13"/>
      <c r="I36" s="13"/>
      <c r="J36" s="13"/>
      <c r="K36" s="13"/>
      <c r="L36" s="13"/>
      <c r="M36" s="13"/>
      <c r="N36" s="13"/>
    </row>
    <row r="37" spans="1:14" x14ac:dyDescent="0.25">
      <c r="A37" s="12" t="s">
        <v>35</v>
      </c>
      <c r="B37" s="14">
        <v>30816.4702</v>
      </c>
      <c r="D37" s="13"/>
      <c r="E37" s="13"/>
      <c r="F37" s="13"/>
      <c r="G37" s="13"/>
      <c r="H37" s="13"/>
      <c r="I37" s="13"/>
      <c r="J37" s="13"/>
      <c r="K37" s="13"/>
      <c r="L37" s="13"/>
      <c r="M37" s="13"/>
      <c r="N37" s="13"/>
    </row>
    <row r="38" spans="1:14" x14ac:dyDescent="0.25">
      <c r="A38" s="12" t="s">
        <v>36</v>
      </c>
      <c r="B38" s="14">
        <v>19774.428899999999</v>
      </c>
      <c r="D38" s="13"/>
      <c r="E38" s="13"/>
      <c r="F38" s="13"/>
      <c r="G38" s="13"/>
      <c r="H38" s="13"/>
      <c r="I38" s="13"/>
      <c r="J38" s="13"/>
      <c r="K38" s="13"/>
      <c r="L38" s="13"/>
      <c r="M38" s="13"/>
      <c r="N38" s="13"/>
    </row>
    <row r="39" spans="1:14" x14ac:dyDescent="0.25">
      <c r="A39" s="12" t="s">
        <v>37</v>
      </c>
      <c r="B39" s="14">
        <v>-1309.7553</v>
      </c>
      <c r="D39" s="13"/>
      <c r="E39" s="13"/>
      <c r="F39" s="13"/>
      <c r="G39" s="13"/>
      <c r="H39" s="13"/>
      <c r="I39" s="13"/>
      <c r="J39" s="13"/>
      <c r="K39" s="13"/>
      <c r="L39" s="13"/>
      <c r="M39" s="13"/>
      <c r="N39" s="13"/>
    </row>
    <row r="40" spans="1:14" x14ac:dyDescent="0.25">
      <c r="A40" s="3" t="s">
        <v>13</v>
      </c>
      <c r="B40" s="11"/>
      <c r="D40" s="13"/>
      <c r="E40" s="13"/>
      <c r="F40" s="13"/>
      <c r="G40" s="13"/>
      <c r="H40" s="13"/>
      <c r="I40" s="13"/>
      <c r="J40" s="13"/>
      <c r="K40" s="13"/>
      <c r="L40" s="13"/>
      <c r="M40" s="13"/>
      <c r="N40" s="13"/>
    </row>
    <row r="41" spans="1:14" x14ac:dyDescent="0.25">
      <c r="A41" s="12" t="s">
        <v>38</v>
      </c>
      <c r="B41" s="14">
        <v>39068.404900000001</v>
      </c>
      <c r="D41" s="13"/>
      <c r="E41" s="13"/>
      <c r="F41" s="13"/>
      <c r="G41" s="13"/>
      <c r="H41" s="13"/>
      <c r="I41" s="13"/>
      <c r="J41" s="13"/>
      <c r="K41" s="13"/>
      <c r="L41" s="13"/>
      <c r="M41" s="13"/>
      <c r="N41" s="13"/>
    </row>
    <row r="42" spans="1:14" x14ac:dyDescent="0.25">
      <c r="A42" s="12" t="s">
        <v>39</v>
      </c>
      <c r="B42" s="14">
        <v>47006.887199999997</v>
      </c>
      <c r="D42" s="13"/>
      <c r="E42" s="13"/>
      <c r="F42" s="13"/>
      <c r="G42" s="13"/>
      <c r="H42" s="13"/>
      <c r="I42" s="13"/>
      <c r="J42" s="13"/>
      <c r="K42" s="13"/>
      <c r="L42" s="13"/>
      <c r="M42" s="13"/>
      <c r="N42" s="13"/>
    </row>
    <row r="43" spans="1:14" x14ac:dyDescent="0.25">
      <c r="A43" s="12" t="s">
        <v>40</v>
      </c>
      <c r="B43" s="14">
        <v>3647.4852000000001</v>
      </c>
      <c r="D43" s="13"/>
      <c r="E43" s="13"/>
      <c r="F43" s="13"/>
      <c r="G43" s="13"/>
      <c r="H43" s="13"/>
      <c r="I43" s="13"/>
      <c r="J43" s="13"/>
      <c r="K43" s="13"/>
      <c r="L43" s="13"/>
      <c r="M43" s="13"/>
      <c r="N43" s="13"/>
    </row>
    <row r="44" spans="1:14" x14ac:dyDescent="0.25">
      <c r="A44" s="12" t="s">
        <v>41</v>
      </c>
      <c r="B44" s="14">
        <v>41734.824000000001</v>
      </c>
    </row>
    <row r="45" spans="1:14" x14ac:dyDescent="0.25">
      <c r="A45" s="3" t="s">
        <v>0</v>
      </c>
      <c r="B45" s="4">
        <v>263176.71899999998</v>
      </c>
    </row>
  </sheetData>
  <pageMargins left="0.7" right="0.7" top="0.75" bottom="0.75" header="0.3" footer="0.3"/>
  <pageSetup orientation="portrait" r:id="rId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F15A-5733-4222-B452-8E0CCB2CA23A}">
  <sheetPr codeName="Sheet10"/>
  <dimension ref="A1:L36"/>
  <sheetViews>
    <sheetView topLeftCell="B4" workbookViewId="0">
      <selection activeCell="N37" sqref="N37"/>
    </sheetView>
  </sheetViews>
  <sheetFormatPr defaultRowHeight="15" x14ac:dyDescent="0.25"/>
  <cols>
    <col min="1" max="1" width="18.42578125" bestFit="1" customWidth="1"/>
    <col min="2" max="2" width="8.5703125" bestFit="1" customWidth="1"/>
  </cols>
  <sheetData>
    <row r="1" spans="1:11" x14ac:dyDescent="0.25">
      <c r="A1" s="2" t="s">
        <v>1</v>
      </c>
      <c r="B1" t="s">
        <v>2</v>
      </c>
      <c r="C1" s="13"/>
      <c r="D1" s="13"/>
      <c r="E1" s="13"/>
      <c r="F1" s="13"/>
      <c r="G1" s="13"/>
      <c r="H1" s="13"/>
      <c r="I1" s="13"/>
      <c r="J1" s="13"/>
      <c r="K1" s="13"/>
    </row>
    <row r="2" spans="1:11" x14ac:dyDescent="0.25">
      <c r="A2" s="3" t="s">
        <v>45</v>
      </c>
      <c r="B2" s="4">
        <v>374412.80800000002</v>
      </c>
      <c r="C2" s="13"/>
      <c r="D2" s="13"/>
      <c r="E2" s="13"/>
      <c r="F2" s="13"/>
      <c r="G2" s="13"/>
      <c r="H2" s="13"/>
      <c r="I2" s="13"/>
      <c r="J2" s="13"/>
      <c r="K2" s="13"/>
    </row>
    <row r="3" spans="1:11" x14ac:dyDescent="0.25">
      <c r="A3" s="3" t="s">
        <v>44</v>
      </c>
      <c r="B3" s="4">
        <v>487232.91139999998</v>
      </c>
      <c r="C3" s="13"/>
      <c r="D3" s="13"/>
      <c r="E3" s="13"/>
      <c r="F3" s="13"/>
      <c r="G3" s="13"/>
      <c r="H3" s="13"/>
      <c r="I3" s="13"/>
      <c r="J3" s="13"/>
      <c r="K3" s="13"/>
    </row>
    <row r="4" spans="1:11" x14ac:dyDescent="0.25">
      <c r="A4" s="3" t="s">
        <v>43</v>
      </c>
      <c r="B4" s="4">
        <v>617974.76699999999</v>
      </c>
      <c r="C4" s="13"/>
      <c r="D4" s="13"/>
      <c r="E4" s="13"/>
      <c r="F4" s="13"/>
      <c r="G4" s="13"/>
      <c r="H4" s="13"/>
      <c r="I4" s="13"/>
      <c r="J4" s="13"/>
      <c r="K4" s="13"/>
    </row>
    <row r="5" spans="1:11" x14ac:dyDescent="0.25">
      <c r="A5" s="3" t="s">
        <v>42</v>
      </c>
      <c r="B5" s="4">
        <v>636794.72400000005</v>
      </c>
      <c r="C5" s="13"/>
      <c r="D5" s="13"/>
      <c r="E5" s="13"/>
      <c r="F5" s="13"/>
      <c r="G5" s="13"/>
      <c r="H5" s="13"/>
      <c r="I5" s="13"/>
      <c r="J5" s="13"/>
      <c r="K5" s="13"/>
    </row>
    <row r="6" spans="1:11" x14ac:dyDescent="0.25">
      <c r="A6" s="3" t="s">
        <v>0</v>
      </c>
      <c r="B6" s="4">
        <v>2116415.2104000002</v>
      </c>
      <c r="C6" s="13"/>
      <c r="D6" s="13"/>
      <c r="E6" s="13"/>
      <c r="F6" s="13"/>
      <c r="G6" s="13"/>
      <c r="H6" s="13"/>
      <c r="I6" s="13"/>
      <c r="J6" s="13"/>
      <c r="K6" s="13"/>
    </row>
    <row r="7" spans="1:11" x14ac:dyDescent="0.25">
      <c r="C7" s="13"/>
      <c r="D7" s="13"/>
      <c r="E7" s="13"/>
      <c r="F7" s="13"/>
      <c r="G7" s="13"/>
      <c r="H7" s="13"/>
      <c r="I7" s="13"/>
      <c r="J7" s="13"/>
      <c r="K7" s="13"/>
    </row>
    <row r="8" spans="1:11" x14ac:dyDescent="0.25">
      <c r="C8" s="13"/>
      <c r="D8" s="13"/>
      <c r="E8" s="13"/>
      <c r="F8" s="13"/>
      <c r="G8" s="13"/>
      <c r="H8" s="13"/>
      <c r="I8" s="13"/>
      <c r="J8" s="13"/>
      <c r="K8" s="13"/>
    </row>
    <row r="9" spans="1:11" x14ac:dyDescent="0.25">
      <c r="C9" s="13"/>
      <c r="D9" s="13"/>
      <c r="E9" s="13"/>
      <c r="F9" s="13"/>
      <c r="G9" s="13"/>
      <c r="H9" s="13"/>
      <c r="I9" s="13"/>
      <c r="J9" s="13"/>
      <c r="K9" s="13"/>
    </row>
    <row r="10" spans="1:11" x14ac:dyDescent="0.25">
      <c r="C10" s="13"/>
      <c r="D10" s="13"/>
      <c r="E10" s="13"/>
      <c r="F10" s="13"/>
      <c r="G10" s="13"/>
      <c r="H10" s="13"/>
      <c r="I10" s="13"/>
      <c r="J10" s="13"/>
      <c r="K10" s="13"/>
    </row>
    <row r="11" spans="1:11" x14ac:dyDescent="0.25">
      <c r="C11" s="13"/>
      <c r="D11" s="13"/>
      <c r="E11" s="13"/>
      <c r="F11" s="13"/>
      <c r="G11" s="13"/>
      <c r="H11" s="13"/>
      <c r="I11" s="13"/>
      <c r="J11" s="13"/>
      <c r="K11" s="13"/>
    </row>
    <row r="12" spans="1:11" x14ac:dyDescent="0.25">
      <c r="C12" s="13"/>
      <c r="D12" s="13"/>
      <c r="E12" s="13"/>
      <c r="F12" s="13"/>
      <c r="G12" s="13"/>
      <c r="H12" s="13"/>
      <c r="I12" s="13"/>
      <c r="J12" s="13"/>
      <c r="K12" s="13"/>
    </row>
    <row r="13" spans="1:11" x14ac:dyDescent="0.25">
      <c r="C13" s="13"/>
      <c r="D13" s="13"/>
      <c r="E13" s="13"/>
      <c r="F13" s="13"/>
      <c r="G13" s="13"/>
      <c r="H13" s="13"/>
      <c r="I13" s="13"/>
      <c r="J13" s="13"/>
      <c r="K13" s="13"/>
    </row>
    <row r="14" spans="1:11" x14ac:dyDescent="0.25">
      <c r="C14" s="13"/>
      <c r="D14" s="13"/>
      <c r="E14" s="13"/>
      <c r="F14" s="13"/>
      <c r="G14" s="13"/>
      <c r="H14" s="13"/>
      <c r="I14" s="13"/>
      <c r="J14" s="13"/>
      <c r="K14" s="13"/>
    </row>
    <row r="15" spans="1:11" x14ac:dyDescent="0.25">
      <c r="C15" s="13"/>
      <c r="D15" s="13"/>
      <c r="E15" s="13"/>
      <c r="F15" s="13"/>
      <c r="G15" s="13"/>
      <c r="H15" s="13"/>
      <c r="I15" s="13"/>
      <c r="J15" s="13"/>
      <c r="K15" s="13"/>
    </row>
    <row r="16" spans="1:11" x14ac:dyDescent="0.25">
      <c r="C16" s="13"/>
      <c r="D16" s="13"/>
      <c r="E16" s="13"/>
      <c r="F16" s="13"/>
      <c r="G16" s="13"/>
      <c r="H16" s="13"/>
      <c r="I16" s="13"/>
      <c r="J16" s="13"/>
      <c r="K16" s="13"/>
    </row>
    <row r="17" spans="1:12" x14ac:dyDescent="0.25">
      <c r="C17" s="13"/>
      <c r="D17" s="13"/>
      <c r="E17" s="13"/>
      <c r="F17" s="13"/>
      <c r="G17" s="13"/>
      <c r="H17" s="13"/>
      <c r="I17" s="13"/>
      <c r="J17" s="13"/>
      <c r="K17" s="13"/>
    </row>
    <row r="19" spans="1:12" x14ac:dyDescent="0.25">
      <c r="A19" s="2" t="s">
        <v>1</v>
      </c>
      <c r="B19" t="s">
        <v>5</v>
      </c>
      <c r="C19" s="13"/>
      <c r="D19" s="13"/>
      <c r="E19" s="13"/>
      <c r="F19" s="13"/>
      <c r="G19" s="13"/>
      <c r="H19" s="13"/>
      <c r="I19" s="13"/>
      <c r="J19" s="13"/>
      <c r="K19" s="13"/>
      <c r="L19" s="13"/>
    </row>
    <row r="20" spans="1:12" x14ac:dyDescent="0.25">
      <c r="A20" s="3" t="s">
        <v>44</v>
      </c>
      <c r="B20" s="4">
        <v>43340.789900000003</v>
      </c>
      <c r="C20" s="13"/>
      <c r="D20" s="13"/>
      <c r="E20" s="13"/>
      <c r="F20" s="13"/>
      <c r="G20" s="13"/>
      <c r="H20" s="13"/>
      <c r="I20" s="13"/>
      <c r="J20" s="13"/>
      <c r="K20" s="13"/>
      <c r="L20" s="13"/>
    </row>
    <row r="21" spans="1:12" x14ac:dyDescent="0.25">
      <c r="A21" s="3" t="s">
        <v>45</v>
      </c>
      <c r="B21" s="4">
        <v>44530.819799999997</v>
      </c>
      <c r="C21" s="13"/>
      <c r="D21" s="13"/>
      <c r="E21" s="13"/>
      <c r="F21" s="13"/>
      <c r="G21" s="13"/>
      <c r="H21" s="13"/>
      <c r="I21" s="13"/>
      <c r="J21" s="13"/>
      <c r="K21" s="13"/>
      <c r="L21" s="13"/>
    </row>
    <row r="22" spans="1:12" x14ac:dyDescent="0.25">
      <c r="A22" s="3" t="s">
        <v>42</v>
      </c>
      <c r="B22" s="4">
        <v>86550.038199999995</v>
      </c>
      <c r="C22" s="13"/>
      <c r="D22" s="13"/>
      <c r="E22" s="13"/>
      <c r="F22" s="13"/>
      <c r="G22" s="13"/>
      <c r="H22" s="13"/>
      <c r="I22" s="13"/>
      <c r="J22" s="13"/>
      <c r="K22" s="13"/>
      <c r="L22" s="13"/>
    </row>
    <row r="23" spans="1:12" x14ac:dyDescent="0.25">
      <c r="A23" s="3" t="s">
        <v>43</v>
      </c>
      <c r="B23" s="4">
        <v>88755.071100000001</v>
      </c>
      <c r="C23" s="13"/>
      <c r="D23" s="13"/>
      <c r="E23" s="13"/>
      <c r="F23" s="13"/>
      <c r="G23" s="13"/>
      <c r="H23" s="13"/>
      <c r="I23" s="13"/>
      <c r="J23" s="13"/>
      <c r="K23" s="13"/>
      <c r="L23" s="13"/>
    </row>
    <row r="24" spans="1:12" x14ac:dyDescent="0.25">
      <c r="A24" s="3" t="s">
        <v>0</v>
      </c>
      <c r="B24" s="4">
        <v>263176.71899999998</v>
      </c>
      <c r="C24" s="13"/>
      <c r="D24" s="13"/>
      <c r="E24" s="13"/>
      <c r="F24" s="13"/>
      <c r="G24" s="13"/>
      <c r="H24" s="13"/>
      <c r="I24" s="13"/>
      <c r="J24" s="13"/>
      <c r="K24" s="13"/>
      <c r="L24" s="13"/>
    </row>
    <row r="25" spans="1:12" x14ac:dyDescent="0.25">
      <c r="C25" s="13"/>
      <c r="D25" s="13"/>
      <c r="E25" s="13"/>
      <c r="F25" s="13"/>
      <c r="G25" s="13"/>
      <c r="H25" s="13"/>
      <c r="I25" s="13"/>
      <c r="J25" s="13"/>
      <c r="K25" s="13"/>
      <c r="L25" s="13"/>
    </row>
    <row r="26" spans="1:12" x14ac:dyDescent="0.25">
      <c r="C26" s="13"/>
      <c r="D26" s="13"/>
      <c r="E26" s="13"/>
      <c r="F26" s="13"/>
      <c r="G26" s="13"/>
      <c r="H26" s="13"/>
      <c r="I26" s="13"/>
      <c r="J26" s="13"/>
      <c r="K26" s="13"/>
      <c r="L26" s="13"/>
    </row>
    <row r="27" spans="1:12" x14ac:dyDescent="0.25">
      <c r="C27" s="13"/>
      <c r="D27" s="13"/>
      <c r="E27" s="13"/>
      <c r="F27" s="13"/>
      <c r="G27" s="13"/>
      <c r="H27" s="13"/>
      <c r="I27" s="13"/>
      <c r="J27" s="13"/>
      <c r="K27" s="13"/>
      <c r="L27" s="13"/>
    </row>
    <row r="28" spans="1:12" x14ac:dyDescent="0.25">
      <c r="C28" s="13"/>
      <c r="D28" s="13"/>
      <c r="E28" s="13"/>
      <c r="F28" s="13"/>
      <c r="G28" s="13"/>
      <c r="H28" s="13"/>
      <c r="I28" s="13"/>
      <c r="J28" s="13"/>
      <c r="K28" s="13"/>
      <c r="L28" s="13"/>
    </row>
    <row r="29" spans="1:12" x14ac:dyDescent="0.25">
      <c r="C29" s="13"/>
      <c r="D29" s="13"/>
      <c r="E29" s="13"/>
      <c r="F29" s="13"/>
      <c r="G29" s="13"/>
      <c r="H29" s="13"/>
      <c r="I29" s="13"/>
      <c r="J29" s="13"/>
      <c r="K29" s="13"/>
      <c r="L29" s="13"/>
    </row>
    <row r="30" spans="1:12" x14ac:dyDescent="0.25">
      <c r="C30" s="13"/>
      <c r="D30" s="13"/>
      <c r="E30" s="13"/>
      <c r="F30" s="13"/>
      <c r="G30" s="13"/>
      <c r="H30" s="13"/>
      <c r="I30" s="13"/>
      <c r="J30" s="13"/>
      <c r="K30" s="13"/>
      <c r="L30" s="13"/>
    </row>
    <row r="31" spans="1:12" x14ac:dyDescent="0.25">
      <c r="C31" s="13"/>
      <c r="D31" s="13"/>
      <c r="E31" s="13"/>
      <c r="F31" s="13"/>
      <c r="G31" s="13"/>
      <c r="H31" s="13"/>
      <c r="I31" s="13"/>
      <c r="J31" s="13"/>
      <c r="K31" s="13"/>
      <c r="L31" s="13"/>
    </row>
    <row r="32" spans="1:12" x14ac:dyDescent="0.25">
      <c r="C32" s="13"/>
      <c r="D32" s="13"/>
      <c r="E32" s="13"/>
      <c r="F32" s="13"/>
      <c r="G32" s="13"/>
      <c r="H32" s="13"/>
      <c r="I32" s="13"/>
      <c r="J32" s="13"/>
      <c r="K32" s="13"/>
      <c r="L32" s="13"/>
    </row>
    <row r="33" spans="3:12" x14ac:dyDescent="0.25">
      <c r="C33" s="13"/>
      <c r="D33" s="13"/>
      <c r="E33" s="13"/>
      <c r="F33" s="13"/>
      <c r="G33" s="13"/>
      <c r="H33" s="13"/>
      <c r="I33" s="13"/>
      <c r="J33" s="13"/>
      <c r="K33" s="13"/>
      <c r="L33" s="13"/>
    </row>
    <row r="34" spans="3:12" x14ac:dyDescent="0.25">
      <c r="C34" s="13"/>
      <c r="D34" s="13"/>
      <c r="E34" s="13"/>
      <c r="F34" s="13"/>
      <c r="G34" s="13"/>
      <c r="H34" s="13"/>
      <c r="I34" s="13"/>
      <c r="J34" s="13"/>
      <c r="K34" s="13"/>
      <c r="L34" s="13"/>
    </row>
    <row r="35" spans="3:12" x14ac:dyDescent="0.25">
      <c r="C35" s="13"/>
      <c r="D35" s="13"/>
      <c r="E35" s="13"/>
      <c r="F35" s="13"/>
      <c r="G35" s="13"/>
      <c r="H35" s="13"/>
      <c r="I35" s="13"/>
      <c r="J35" s="13"/>
      <c r="K35" s="13"/>
      <c r="L35" s="13"/>
    </row>
    <row r="36" spans="3:12" x14ac:dyDescent="0.25">
      <c r="C36" s="13"/>
      <c r="D36" s="13"/>
      <c r="E36" s="13"/>
      <c r="F36" s="13"/>
      <c r="G36" s="13"/>
      <c r="H36" s="13"/>
      <c r="I36" s="13"/>
      <c r="J36" s="13"/>
      <c r="K36" s="13"/>
      <c r="L36" s="13"/>
    </row>
  </sheetData>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E80ABE3D-B2D0-4749-B8B9-E673A6679147}">
  <ds:schemaRefs/>
</ds:datastoreItem>
</file>

<file path=customXml/itemProps2.xml><?xml version="1.0" encoding="utf-8"?>
<ds:datastoreItem xmlns:ds="http://schemas.openxmlformats.org/officeDocument/2006/customXml" ds:itemID="{9CF60C1E-E93C-46FB-99C7-1841EAC0C614}">
  <ds:schemaRefs/>
</ds:datastoreItem>
</file>

<file path=customXml/itemProps3.xml><?xml version="1.0" encoding="utf-8"?>
<ds:datastoreItem xmlns:ds="http://schemas.openxmlformats.org/officeDocument/2006/customXml" ds:itemID="{338C6C11-E5E2-40D7-964E-5BB7799B07DF}">
  <ds:schemaRefs/>
</ds:datastoreItem>
</file>

<file path=customXml/itemProps4.xml><?xml version="1.0" encoding="utf-8"?>
<ds:datastoreItem xmlns:ds="http://schemas.openxmlformats.org/officeDocument/2006/customXml" ds:itemID="{4E4B649C-7DDD-46C2-8A94-BC70625F65C6}">
  <ds:schemaRefs/>
</ds:datastoreItem>
</file>

<file path=customXml/itemProps5.xml><?xml version="1.0" encoding="utf-8"?>
<ds:datastoreItem xmlns:ds="http://schemas.openxmlformats.org/officeDocument/2006/customXml" ds:itemID="{347B4CFE-B8C0-469E-9D3E-E8032D472A30}">
  <ds:schemaRefs/>
</ds:datastoreItem>
</file>

<file path=customXml/itemProps6.xml><?xml version="1.0" encoding="utf-8"?>
<ds:datastoreItem xmlns:ds="http://schemas.openxmlformats.org/officeDocument/2006/customXml" ds:itemID="{F3F9E35D-2E6A-4E21-893A-1238D27DE6D7}">
  <ds:schemaRefs/>
</ds:datastoreItem>
</file>

<file path=customXml/itemProps7.xml><?xml version="1.0" encoding="utf-8"?>
<ds:datastoreItem xmlns:ds="http://schemas.openxmlformats.org/officeDocument/2006/customXml" ds:itemID="{1B08E358-B32F-4E16-B914-FAFABD01DA50}">
  <ds:schemaRefs/>
</ds:datastoreItem>
</file>

<file path=customXml/itemProps8.xml><?xml version="1.0" encoding="utf-8"?>
<ds:datastoreItem xmlns:ds="http://schemas.openxmlformats.org/officeDocument/2006/customXml" ds:itemID="{9958D73F-9D6B-451F-B327-6D23D2F9A897}">
  <ds:schemaRefs/>
</ds:datastoreItem>
</file>

<file path=customXml/itemProps9.xml><?xml version="1.0" encoding="utf-8"?>
<ds:datastoreItem xmlns:ds="http://schemas.openxmlformats.org/officeDocument/2006/customXml" ds:itemID="{0059253B-D222-4B75-8881-37EBD7C44533}">
  <ds:schemaRefs/>
</ds:datastoreItem>
</file>

<file path=customXml/itemProps10.xml><?xml version="1.0" encoding="utf-8"?>
<ds:datastoreItem xmlns:ds="http://schemas.openxmlformats.org/officeDocument/2006/customXml" ds:itemID="{502323CF-A1D2-4C66-ACB0-79451E6CC81C}">
  <ds:schemaRefs/>
</ds:datastoreItem>
</file>

<file path=customXml/itemProps11.xml><?xml version="1.0" encoding="utf-8"?>
<ds:datastoreItem xmlns:ds="http://schemas.openxmlformats.org/officeDocument/2006/customXml" ds:itemID="{67923F2E-9197-4BD1-A29F-55D15C32FD5C}">
  <ds:schemaRefs/>
</ds:datastoreItem>
</file>

<file path=customXml/itemProps12.xml><?xml version="1.0" encoding="utf-8"?>
<ds:datastoreItem xmlns:ds="http://schemas.openxmlformats.org/officeDocument/2006/customXml" ds:itemID="{BC21E77A-9A2E-4B29-9099-D021196B3AC3}">
  <ds:schemaRefs/>
</ds:datastoreItem>
</file>

<file path=customXml/itemProps13.xml><?xml version="1.0" encoding="utf-8"?>
<ds:datastoreItem xmlns:ds="http://schemas.openxmlformats.org/officeDocument/2006/customXml" ds:itemID="{B434D0C8-4BE6-4FAB-A82A-4BC77F18E4FA}">
  <ds:schemaRefs/>
</ds:datastoreItem>
</file>

<file path=customXml/itemProps14.xml><?xml version="1.0" encoding="utf-8"?>
<ds:datastoreItem xmlns:ds="http://schemas.openxmlformats.org/officeDocument/2006/customXml" ds:itemID="{65DFD7EF-074A-468C-936A-7912BB707790}">
  <ds:schemaRefs/>
</ds:datastoreItem>
</file>

<file path=customXml/itemProps15.xml><?xml version="1.0" encoding="utf-8"?>
<ds:datastoreItem xmlns:ds="http://schemas.openxmlformats.org/officeDocument/2006/customXml" ds:itemID="{19167851-4618-4F05-AFAE-37928C6C3BDF}">
  <ds:schemaRefs/>
</ds:datastoreItem>
</file>

<file path=customXml/itemProps16.xml><?xml version="1.0" encoding="utf-8"?>
<ds:datastoreItem xmlns:ds="http://schemas.openxmlformats.org/officeDocument/2006/customXml" ds:itemID="{7FE8C3D8-9047-42E6-995F-12A7C18E8FB7}">
  <ds:schemaRefs/>
</ds:datastoreItem>
</file>

<file path=customXml/itemProps17.xml><?xml version="1.0" encoding="utf-8"?>
<ds:datastoreItem xmlns:ds="http://schemas.openxmlformats.org/officeDocument/2006/customXml" ds:itemID="{B14D85D4-C7AF-4F03-A034-A28F05C70643}">
  <ds:schemaRefs>
    <ds:schemaRef ds:uri="http://schemas.microsoft.com/DataMashup"/>
  </ds:schemaRefs>
</ds:datastoreItem>
</file>

<file path=customXml/itemProps18.xml><?xml version="1.0" encoding="utf-8"?>
<ds:datastoreItem xmlns:ds="http://schemas.openxmlformats.org/officeDocument/2006/customXml" ds:itemID="{A47299AE-4736-4813-85FB-6F7C744C4FC6}">
  <ds:schemaRefs/>
</ds:datastoreItem>
</file>

<file path=customXml/itemProps19.xml><?xml version="1.0" encoding="utf-8"?>
<ds:datastoreItem xmlns:ds="http://schemas.openxmlformats.org/officeDocument/2006/customXml" ds:itemID="{4238B2D7-032D-4053-91FB-9723C23A0E69}">
  <ds:schemaRefs/>
</ds:datastoreItem>
</file>

<file path=customXml/itemProps20.xml><?xml version="1.0" encoding="utf-8"?>
<ds:datastoreItem xmlns:ds="http://schemas.openxmlformats.org/officeDocument/2006/customXml" ds:itemID="{ECC09707-24C4-4429-9412-F1857C3C02CB}">
  <ds:schemaRefs/>
</ds:datastoreItem>
</file>

<file path=customXml/itemProps21.xml><?xml version="1.0" encoding="utf-8"?>
<ds:datastoreItem xmlns:ds="http://schemas.openxmlformats.org/officeDocument/2006/customXml" ds:itemID="{723E9750-5648-44FE-8CEB-7878ED19E32B}">
  <ds:schemaRefs/>
</ds:datastoreItem>
</file>

<file path=customXml/itemProps22.xml><?xml version="1.0" encoding="utf-8"?>
<ds:datastoreItem xmlns:ds="http://schemas.openxmlformats.org/officeDocument/2006/customXml" ds:itemID="{7DB38054-36CD-49E0-8BF1-86EAFA0B6B5B}">
  <ds:schemaRefs/>
</ds:datastoreItem>
</file>

<file path=customXml/itemProps23.xml><?xml version="1.0" encoding="utf-8"?>
<ds:datastoreItem xmlns:ds="http://schemas.openxmlformats.org/officeDocument/2006/customXml" ds:itemID="{82E581DE-2F06-4609-A8E9-959DDA2D042F}">
  <ds:schemaRefs/>
</ds:datastoreItem>
</file>

<file path=customXml/itemProps24.xml><?xml version="1.0" encoding="utf-8"?>
<ds:datastoreItem xmlns:ds="http://schemas.openxmlformats.org/officeDocument/2006/customXml" ds:itemID="{C4E4B5C1-0BAE-45F7-A177-66BC3CB476A0}">
  <ds:schemaRefs/>
</ds:datastoreItem>
</file>

<file path=customXml/itemProps25.xml><?xml version="1.0" encoding="utf-8"?>
<ds:datastoreItem xmlns:ds="http://schemas.openxmlformats.org/officeDocument/2006/customXml" ds:itemID="{BB0E8A14-3492-471D-AA88-C56C76BAEEFF}">
  <ds:schemaRefs/>
</ds:datastoreItem>
</file>

<file path=customXml/itemProps26.xml><?xml version="1.0" encoding="utf-8"?>
<ds:datastoreItem xmlns:ds="http://schemas.openxmlformats.org/officeDocument/2006/customXml" ds:itemID="{382A7680-40EA-4777-B905-A08154AAA99C}">
  <ds:schemaRefs/>
</ds:datastoreItem>
</file>

<file path=customXml/itemProps27.xml><?xml version="1.0" encoding="utf-8"?>
<ds:datastoreItem xmlns:ds="http://schemas.openxmlformats.org/officeDocument/2006/customXml" ds:itemID="{CE61A069-5B57-46ED-A881-371EA30CF42B}">
  <ds:schemaRefs/>
</ds:datastoreItem>
</file>

<file path=customXml/itemProps28.xml><?xml version="1.0" encoding="utf-8"?>
<ds:datastoreItem xmlns:ds="http://schemas.openxmlformats.org/officeDocument/2006/customXml" ds:itemID="{E439CB04-88D0-4CDB-93D2-2208A0F5CDBA}">
  <ds:schemaRefs/>
</ds:datastoreItem>
</file>

<file path=customXml/itemProps29.xml><?xml version="1.0" encoding="utf-8"?>
<ds:datastoreItem xmlns:ds="http://schemas.openxmlformats.org/officeDocument/2006/customXml" ds:itemID="{C1B98676-8F5B-415C-8199-382F3E22E1E6}">
  <ds:schemaRefs/>
</ds:datastoreItem>
</file>

<file path=customXml/itemProps30.xml><?xml version="1.0" encoding="utf-8"?>
<ds:datastoreItem xmlns:ds="http://schemas.openxmlformats.org/officeDocument/2006/customXml" ds:itemID="{98BC38E8-EF63-408B-9325-BE573B5CC9A5}">
  <ds:schemaRefs/>
</ds:datastoreItem>
</file>

<file path=customXml/itemProps31.xml><?xml version="1.0" encoding="utf-8"?>
<ds:datastoreItem xmlns:ds="http://schemas.openxmlformats.org/officeDocument/2006/customXml" ds:itemID="{CF1B8E3C-1B0A-4290-8441-79C56CE11402}">
  <ds:schemaRefs/>
</ds:datastoreItem>
</file>

<file path=customXml/itemProps32.xml><?xml version="1.0" encoding="utf-8"?>
<ds:datastoreItem xmlns:ds="http://schemas.openxmlformats.org/officeDocument/2006/customXml" ds:itemID="{082D760B-B0C1-41B1-84CB-B6405FBA6F41}">
  <ds:schemaRefs/>
</ds:datastoreItem>
</file>

<file path=customXml/itemProps33.xml><?xml version="1.0" encoding="utf-8"?>
<ds:datastoreItem xmlns:ds="http://schemas.openxmlformats.org/officeDocument/2006/customXml" ds:itemID="{B899A1EC-F888-4DCB-B1BC-92192F9D3294}">
  <ds:schemaRefs/>
</ds:datastoreItem>
</file>

<file path=customXml/itemProps34.xml><?xml version="1.0" encoding="utf-8"?>
<ds:datastoreItem xmlns:ds="http://schemas.openxmlformats.org/officeDocument/2006/customXml" ds:itemID="{9C7D5AF1-3D2A-41EB-9FD3-6C551EB00277}">
  <ds:schemaRefs/>
</ds:datastoreItem>
</file>

<file path=customXml/itemProps35.xml><?xml version="1.0" encoding="utf-8"?>
<ds:datastoreItem xmlns:ds="http://schemas.openxmlformats.org/officeDocument/2006/customXml" ds:itemID="{66E650F5-BBB9-45A3-9C25-61B17D2143AD}">
  <ds:schemaRefs/>
</ds:datastoreItem>
</file>

<file path=customXml/itemProps36.xml><?xml version="1.0" encoding="utf-8"?>
<ds:datastoreItem xmlns:ds="http://schemas.openxmlformats.org/officeDocument/2006/customXml" ds:itemID="{8B58987D-BB27-42D4-8F37-647E27959255}">
  <ds:schemaRefs/>
</ds:datastoreItem>
</file>

<file path=customXml/itemProps37.xml><?xml version="1.0" encoding="utf-8"?>
<ds:datastoreItem xmlns:ds="http://schemas.openxmlformats.org/officeDocument/2006/customXml" ds:itemID="{6D378ECD-C434-4893-9654-768DEE42DE12}">
  <ds:schemaRefs/>
</ds:datastoreItem>
</file>

<file path=customXml/itemProps38.xml><?xml version="1.0" encoding="utf-8"?>
<ds:datastoreItem xmlns:ds="http://schemas.openxmlformats.org/officeDocument/2006/customXml" ds:itemID="{0EBD20DB-D965-451B-AFFC-2D05AADF3FDA}">
  <ds:schemaRefs/>
</ds:datastoreItem>
</file>

<file path=customXml/itemProps39.xml><?xml version="1.0" encoding="utf-8"?>
<ds:datastoreItem xmlns:ds="http://schemas.openxmlformats.org/officeDocument/2006/customXml" ds:itemID="{F8A1D971-F55B-47B4-BB6F-5B9D27A4ABB1}">
  <ds:schemaRefs/>
</ds:datastoreItem>
</file>

<file path=customXml/itemProps40.xml><?xml version="1.0" encoding="utf-8"?>
<ds:datastoreItem xmlns:ds="http://schemas.openxmlformats.org/officeDocument/2006/customXml" ds:itemID="{6FC12450-9905-43A9-8D8A-A1C3230BC801}">
  <ds:schemaRefs/>
</ds:datastoreItem>
</file>

<file path=customXml/itemProps41.xml><?xml version="1.0" encoding="utf-8"?>
<ds:datastoreItem xmlns:ds="http://schemas.openxmlformats.org/officeDocument/2006/customXml" ds:itemID="{8144F318-4891-4ACB-B365-D4C2316BA9A4}">
  <ds:schemaRefs/>
</ds:datastoreItem>
</file>

<file path=customXml/itemProps42.xml><?xml version="1.0" encoding="utf-8"?>
<ds:datastoreItem xmlns:ds="http://schemas.openxmlformats.org/officeDocument/2006/customXml" ds:itemID="{F92287F1-815B-47F9-B932-4B46F2B9EE18}">
  <ds:schemaRefs/>
</ds:datastoreItem>
</file>

<file path=customXml/itemProps43.xml><?xml version="1.0" encoding="utf-8"?>
<ds:datastoreItem xmlns:ds="http://schemas.openxmlformats.org/officeDocument/2006/customXml" ds:itemID="{5A01C153-B686-49FD-8BD4-C508170975B6}">
  <ds:schemaRefs/>
</ds:datastoreItem>
</file>

<file path=customXml/itemProps44.xml><?xml version="1.0" encoding="utf-8"?>
<ds:datastoreItem xmlns:ds="http://schemas.openxmlformats.org/officeDocument/2006/customXml" ds:itemID="{4507ED42-8AF1-4E11-959D-0BEC82DAC664}">
  <ds:schemaRefs/>
</ds:datastoreItem>
</file>

<file path=customXml/itemProps45.xml><?xml version="1.0" encoding="utf-8"?>
<ds:datastoreItem xmlns:ds="http://schemas.openxmlformats.org/officeDocument/2006/customXml" ds:itemID="{B779F7A8-CBE8-4A0B-9AF0-2098E878DB24}">
  <ds:schemaRefs/>
</ds:datastoreItem>
</file>

<file path=customXml/itemProps46.xml><?xml version="1.0" encoding="utf-8"?>
<ds:datastoreItem xmlns:ds="http://schemas.openxmlformats.org/officeDocument/2006/customXml" ds:itemID="{A3C562E4-B6F7-4BDD-89C9-B4EA7C6D9FEA}">
  <ds:schemaRefs/>
</ds:datastoreItem>
</file>

<file path=customXml/itemProps47.xml><?xml version="1.0" encoding="utf-8"?>
<ds:datastoreItem xmlns:ds="http://schemas.openxmlformats.org/officeDocument/2006/customXml" ds:itemID="{96F2C386-888F-42F6-A947-4E223EC7DE8F}">
  <ds:schemaRefs/>
</ds:datastoreItem>
</file>

<file path=customXml/itemProps48.xml><?xml version="1.0" encoding="utf-8"?>
<ds:datastoreItem xmlns:ds="http://schemas.openxmlformats.org/officeDocument/2006/customXml" ds:itemID="{3C8E8C27-F1D7-4B38-96AA-834F33B204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Revenue</vt:lpstr>
      <vt:lpstr>Profit</vt:lpstr>
      <vt:lpstr>KPI</vt:lpstr>
      <vt:lpstr>Line Chart</vt:lpstr>
      <vt:lpstr>Map</vt:lpstr>
      <vt:lpstr>Region</vt:lpstr>
      <vt:lpstr>Ship Mode</vt:lpstr>
      <vt:lpstr>Customer Segment</vt:lpstr>
      <vt:lpstr>Product SubCategory</vt:lpstr>
      <vt:lpstr>Sales Person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Emmanuel Balogun</dc:creator>
  <cp:lastModifiedBy>Emmanuel Balogun</cp:lastModifiedBy>
  <cp:lastPrinted>2023-04-20T15:05:33Z</cp:lastPrinted>
  <dcterms:created xsi:type="dcterms:W3CDTF">2023-04-19T18:12:18Z</dcterms:created>
  <dcterms:modified xsi:type="dcterms:W3CDTF">2023-04-20T15:28:13Z</dcterms:modified>
</cp:coreProperties>
</file>