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G:\.shortcut-targets-by-id\0B7YXESR6UTlpZzdNd0FuWmwtTFk\Financial Modeling Institute\Executive\IAN\CFAI Modeling Course\Course Files\Worksheets\"/>
    </mc:Choice>
  </mc:AlternateContent>
  <xr:revisionPtr revIDLastSave="0" documentId="13_ncr:1_{502FD8E5-7EA2-4317-A884-E184C2EE7D4A}" xr6:coauthVersionLast="47" xr6:coauthVersionMax="47" xr10:uidLastSave="{00000000-0000-0000-0000-000000000000}"/>
  <bookViews>
    <workbookView xWindow="-110" yWindow="-110" windowWidth="19420" windowHeight="11020" tabRatio="845" xr2:uid="{00000000-000D-0000-FFFF-FFFF00000000}"/>
  </bookViews>
  <sheets>
    <sheet name="Model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1" i="6" l="1"/>
  <c r="H75" i="6" s="1"/>
  <c r="I7" i="6"/>
  <c r="I41" i="6" s="1"/>
  <c r="I75" i="6" s="1"/>
  <c r="B70" i="6"/>
  <c r="B36" i="6"/>
  <c r="J7" i="6" l="1"/>
  <c r="J41" i="6" s="1"/>
  <c r="J75" i="6" s="1"/>
  <c r="J87" i="6" l="1"/>
  <c r="I87" i="6"/>
  <c r="H87" i="6"/>
  <c r="I106" i="6"/>
  <c r="H106" i="6"/>
  <c r="I100" i="6"/>
  <c r="H100" i="6"/>
  <c r="I96" i="6"/>
  <c r="I102" i="6" s="1"/>
  <c r="H96" i="6"/>
  <c r="I83" i="6"/>
  <c r="I89" i="6" s="1"/>
  <c r="H83" i="6"/>
  <c r="H89" i="6" s="1"/>
  <c r="J61" i="6"/>
  <c r="I61" i="6"/>
  <c r="H61" i="6"/>
  <c r="J12" i="6"/>
  <c r="I12" i="6"/>
  <c r="H12" i="6"/>
  <c r="J106" i="6"/>
  <c r="J100" i="6"/>
  <c r="J96" i="6"/>
  <c r="J83" i="6"/>
  <c r="J89" i="6" s="1"/>
  <c r="J53" i="6"/>
  <c r="I53" i="6"/>
  <c r="H53" i="6"/>
  <c r="H64" i="6" s="1"/>
  <c r="H66" i="6" s="1"/>
  <c r="I65" i="6" s="1"/>
  <c r="J29" i="6"/>
  <c r="I29" i="6"/>
  <c r="H29" i="6"/>
  <c r="H16" i="6"/>
  <c r="I16" i="6"/>
  <c r="I47" i="6"/>
  <c r="H47" i="6"/>
  <c r="J16" i="6"/>
  <c r="J47" i="6"/>
  <c r="H19" i="6" l="1"/>
  <c r="J102" i="6"/>
  <c r="J108" i="6" s="1"/>
  <c r="I64" i="6"/>
  <c r="I66" i="6" s="1"/>
  <c r="J65" i="6" s="1"/>
  <c r="I108" i="6"/>
  <c r="H102" i="6"/>
  <c r="H108" i="6" s="1"/>
  <c r="J64" i="6"/>
  <c r="H22" i="6"/>
  <c r="J19" i="6"/>
  <c r="I19" i="6"/>
  <c r="J66" i="6" l="1"/>
  <c r="H25" i="6"/>
  <c r="H31" i="6" s="1"/>
  <c r="I22" i="6"/>
  <c r="J22" i="6"/>
  <c r="J25" i="6" l="1"/>
  <c r="J31" i="6" s="1"/>
  <c r="I25" i="6"/>
  <c r="I31" i="6" s="1"/>
</calcChain>
</file>

<file path=xl/sharedStrings.xml><?xml version="1.0" encoding="utf-8"?>
<sst xmlns="http://schemas.openxmlformats.org/spreadsheetml/2006/main" count="67" uniqueCount="59">
  <si>
    <t>Net Revenue</t>
  </si>
  <si>
    <t>Cost of Sales</t>
  </si>
  <si>
    <t>EBITDA</t>
  </si>
  <si>
    <t>Depreciation &amp; Amortization</t>
  </si>
  <si>
    <t>EBIT</t>
  </si>
  <si>
    <t>Net Income</t>
  </si>
  <si>
    <t>Operating Activities</t>
  </si>
  <si>
    <t>Other</t>
  </si>
  <si>
    <t>Operating Cash Flow</t>
  </si>
  <si>
    <t>ASSETS</t>
  </si>
  <si>
    <t>Cash</t>
  </si>
  <si>
    <t>Accounts Receivable</t>
  </si>
  <si>
    <t>Inventory</t>
  </si>
  <si>
    <t>Total Current Assets</t>
  </si>
  <si>
    <t>Net PP&amp;E</t>
  </si>
  <si>
    <t>Total Assets</t>
  </si>
  <si>
    <t>LIABILITIES AND EQUITY</t>
  </si>
  <si>
    <t>Accounts Payable</t>
  </si>
  <si>
    <t>Total Current Liabilities</t>
  </si>
  <si>
    <t>Total Long Term Liabilities</t>
  </si>
  <si>
    <t>Total Liabilities</t>
  </si>
  <si>
    <t>Shareholder's Equity</t>
  </si>
  <si>
    <t>Total Liabilities and Equity</t>
  </si>
  <si>
    <t>S,G &amp; A</t>
  </si>
  <si>
    <t>Income Statement</t>
  </si>
  <si>
    <t>Revenue</t>
  </si>
  <si>
    <t>Gross Revenue</t>
  </si>
  <si>
    <t>Total Costs</t>
  </si>
  <si>
    <t>Depreciation</t>
  </si>
  <si>
    <t>Cash Flow Statement</t>
  </si>
  <si>
    <t>Freight &amp; Warehousing</t>
  </si>
  <si>
    <t>CAPEX</t>
  </si>
  <si>
    <t>Change in the Cash Position</t>
  </si>
  <si>
    <t>Beginning Cash</t>
  </si>
  <si>
    <t>Ending Cash</t>
  </si>
  <si>
    <t>Financing Activities</t>
  </si>
  <si>
    <t>Interest Expense</t>
  </si>
  <si>
    <t>EBT</t>
  </si>
  <si>
    <t>Current Income Taxes</t>
  </si>
  <si>
    <t>Total Income Taxes</t>
  </si>
  <si>
    <t>Investing Activities</t>
  </si>
  <si>
    <t>Investing Cash Flow</t>
  </si>
  <si>
    <t>Financing Cash Flow</t>
  </si>
  <si>
    <t>Balance Sheet</t>
  </si>
  <si>
    <t>Common Shares</t>
  </si>
  <si>
    <t>Retained Earnings</t>
  </si>
  <si>
    <t>Common Shares Issuance/ (Buy-Back)</t>
  </si>
  <si>
    <t>Common Dividends</t>
  </si>
  <si>
    <t>Changes in working capital</t>
  </si>
  <si>
    <t>Senior Secured Term Debt</t>
  </si>
  <si>
    <t>Revolver Issuance / (Repayment)</t>
  </si>
  <si>
    <t>Term Debt Issuance / (Repayment)</t>
  </si>
  <si>
    <t>Bank Debt - Revolver</t>
  </si>
  <si>
    <t>Deferred Income Taxes</t>
  </si>
  <si>
    <t>Cost Adjustments - Gain/(Loss)</t>
  </si>
  <si>
    <t>Prepaid Expenses</t>
  </si>
  <si>
    <t>($ Millions)</t>
  </si>
  <si>
    <t>Total Long Term Assets</t>
  </si>
  <si>
    <t>Blu Containers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</si>
</sst>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&quot;$&quot;#,##0.0_);\(&quot;$&quot;#,##0.0\)"/>
    <numFmt numFmtId="167" formatCode="#,##0.000_);\(#,##0.000\)"/>
    <numFmt numFmtId="168" formatCode="0\A"/>
    <numFmt numFmtId="169" formatCode="_-* #,##0_-;\-* #,##0_-;_-* &quot;-&quot;??_-;_-@_-"/>
    <numFmt numFmtId="170" formatCode="0.0\ \x"/>
    <numFmt numFmtId="171" formatCode="&quot;$&quot;#,##0.000_);\(&quot;$&quot;#,##0.000\)"/>
    <numFmt numFmtId="172" formatCode="[&gt;-0.000001]\ 0.0_);\ \(0.0\)_)"/>
  </numFmts>
  <fonts count="22">
    <font>
      <sz val="10"/>
      <name val="Arial"/>
      <family val="2"/>
    </font>
    <font>
      <sz val="10"/>
      <name val="Book Antiqua"/>
      <family val="1"/>
    </font>
    <font>
      <sz val="10"/>
      <name val="Aldine401 BT"/>
    </font>
    <font>
      <sz val="11"/>
      <color indexed="12"/>
      <name val="Book Antiqua"/>
      <family val="1"/>
    </font>
    <font>
      <sz val="8"/>
      <name val="Arial"/>
      <family val="2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i/>
      <sz val="14"/>
      <color indexed="10"/>
      <name val="Arial"/>
      <family val="2"/>
    </font>
    <font>
      <b/>
      <i/>
      <sz val="9"/>
      <color indexed="10"/>
      <name val="Arial"/>
      <family val="2"/>
    </font>
    <font>
      <b/>
      <i/>
      <sz val="10"/>
      <name val="Arial"/>
      <family val="2"/>
    </font>
    <font>
      <sz val="10"/>
      <color rgb="FF0000FF"/>
      <name val="Arial"/>
      <family val="2"/>
    </font>
    <font>
      <vertAlign val="superscript"/>
      <sz val="7"/>
      <name val="Arial"/>
      <family val="2"/>
    </font>
    <font>
      <u/>
      <sz val="10"/>
      <color rgb="FF0000FF"/>
      <name val="Arial"/>
      <family val="2"/>
    </font>
    <font>
      <sz val="8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1">
    <xf numFmtId="0" fontId="0" fillId="0" borderId="0"/>
    <xf numFmtId="0" fontId="1" fillId="0" borderId="0" applyNumberFormat="0" applyFont="0" applyFill="0" applyBorder="0" applyProtection="0">
      <alignment horizontal="centerContinuous"/>
    </xf>
    <xf numFmtId="0" fontId="1" fillId="0" borderId="1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43" fontId="2" fillId="0" borderId="0" applyFont="0" applyFill="0" applyBorder="0" applyAlignment="0" applyProtection="0"/>
    <xf numFmtId="8" fontId="3" fillId="0" borderId="2">
      <protection locked="0"/>
    </xf>
    <xf numFmtId="0" fontId="1" fillId="0" borderId="3" applyNumberFormat="0" applyFont="0" applyFill="0" applyAlignment="0" applyProtection="0"/>
    <xf numFmtId="0" fontId="4" fillId="0" borderId="0" applyNumberFormat="0" applyFill="0" applyBorder="0" applyAlignment="0" applyProtection="0"/>
    <xf numFmtId="169" fontId="2" fillId="0" borderId="0" applyNumberFormat="0" applyFill="0" applyBorder="0" applyAlignment="0" applyProtection="0"/>
    <xf numFmtId="0" fontId="1" fillId="0" borderId="4" applyNumberFormat="0" applyFont="0" applyFill="0" applyAlignment="0" applyProtection="0"/>
    <xf numFmtId="0" fontId="5" fillId="0" borderId="0"/>
  </cellStyleXfs>
  <cellXfs count="119">
    <xf numFmtId="0" fontId="0" fillId="0" borderId="0" xfId="0"/>
    <xf numFmtId="0" fontId="6" fillId="0" borderId="0" xfId="0" applyFont="1" applyAlignment="1" applyProtection="1">
      <alignment horizontal="centerContinuous"/>
    </xf>
    <xf numFmtId="0" fontId="0" fillId="0" borderId="0" xfId="0" applyFont="1" applyAlignment="1" applyProtection="1">
      <alignment horizontal="centerContinuous"/>
    </xf>
    <xf numFmtId="0" fontId="0" fillId="0" borderId="0" xfId="0" applyFont="1" applyProtection="1"/>
    <xf numFmtId="0" fontId="0" fillId="0" borderId="0" xfId="0" applyFont="1" applyBorder="1" applyAlignment="1" applyProtection="1">
      <alignment horizontal="centerContinuous"/>
    </xf>
    <xf numFmtId="0" fontId="0" fillId="0" borderId="8" xfId="0" applyFont="1" applyBorder="1" applyProtection="1"/>
    <xf numFmtId="0" fontId="0" fillId="0" borderId="5" xfId="0" applyFont="1" applyBorder="1" applyProtection="1"/>
    <xf numFmtId="0" fontId="0" fillId="0" borderId="0" xfId="0" applyFont="1" applyBorder="1" applyProtection="1"/>
    <xf numFmtId="0" fontId="0" fillId="0" borderId="0" xfId="0" quotePrefix="1" applyFont="1" applyFill="1" applyBorder="1" applyAlignment="1" applyProtection="1">
      <alignment horizontal="left"/>
    </xf>
    <xf numFmtId="0" fontId="0" fillId="0" borderId="0" xfId="0" applyFont="1" applyFill="1" applyBorder="1" applyProtection="1"/>
    <xf numFmtId="0" fontId="0" fillId="0" borderId="1" xfId="0" applyFont="1" applyBorder="1" applyProtection="1"/>
    <xf numFmtId="0" fontId="0" fillId="0" borderId="0" xfId="0" quotePrefix="1" applyFont="1" applyBorder="1" applyAlignment="1" applyProtection="1">
      <alignment horizontal="left"/>
    </xf>
    <xf numFmtId="0" fontId="9" fillId="0" borderId="0" xfId="0" applyFont="1" applyBorder="1" applyProtection="1"/>
    <xf numFmtId="0" fontId="0" fillId="0" borderId="7" xfId="0" applyFont="1" applyBorder="1" applyProtection="1"/>
    <xf numFmtId="0" fontId="0" fillId="0" borderId="0" xfId="0" applyFont="1" applyFill="1" applyProtection="1"/>
    <xf numFmtId="0" fontId="13" fillId="0" borderId="0" xfId="0" applyFont="1" applyAlignment="1" applyProtection="1">
      <alignment horizontal="centerContinuous"/>
    </xf>
    <xf numFmtId="0" fontId="6" fillId="0" borderId="0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centerContinuous"/>
    </xf>
    <xf numFmtId="0" fontId="15" fillId="0" borderId="0" xfId="0" applyFont="1" applyBorder="1" applyAlignment="1" applyProtection="1">
      <alignment horizontal="centerContinuous"/>
    </xf>
    <xf numFmtId="0" fontId="16" fillId="0" borderId="0" xfId="0" applyFont="1" applyBorder="1" applyAlignment="1" applyProtection="1">
      <alignment horizontal="centerContinuous"/>
    </xf>
    <xf numFmtId="0" fontId="13" fillId="0" borderId="0" xfId="0" applyFont="1" applyProtection="1"/>
    <xf numFmtId="0" fontId="7" fillId="0" borderId="0" xfId="0" applyFont="1" applyBorder="1" applyAlignment="1" applyProtection="1">
      <alignment horizontal="centerContinuous"/>
    </xf>
    <xf numFmtId="0" fontId="4" fillId="0" borderId="0" xfId="0" applyFont="1" applyFill="1" applyProtection="1"/>
    <xf numFmtId="0" fontId="4" fillId="0" borderId="0" xfId="0" applyFont="1" applyFill="1" applyBorder="1" applyProtection="1"/>
    <xf numFmtId="0" fontId="0" fillId="0" borderId="0" xfId="0" applyFont="1" applyFill="1" applyAlignment="1" applyProtection="1">
      <alignment horizontal="left"/>
    </xf>
    <xf numFmtId="0" fontId="7" fillId="0" borderId="0" xfId="0" applyFont="1" applyFill="1" applyAlignment="1" applyProtection="1">
      <alignment horizontal="left"/>
    </xf>
    <xf numFmtId="0" fontId="7" fillId="0" borderId="0" xfId="0" applyFont="1" applyFill="1" applyProtection="1"/>
    <xf numFmtId="0" fontId="14" fillId="0" borderId="0" xfId="0" applyFont="1" applyFill="1" applyProtection="1"/>
    <xf numFmtId="0" fontId="8" fillId="0" borderId="0" xfId="0" applyFont="1" applyFill="1" applyAlignment="1" applyProtection="1">
      <alignment horizontal="center"/>
    </xf>
    <xf numFmtId="0" fontId="13" fillId="0" borderId="0" xfId="0" applyFont="1" applyBorder="1" applyProtection="1"/>
    <xf numFmtId="0" fontId="8" fillId="0" borderId="0" xfId="0" applyFont="1" applyAlignment="1" applyProtection="1">
      <alignment horizontal="center"/>
    </xf>
    <xf numFmtId="0" fontId="7" fillId="0" borderId="0" xfId="0" applyFont="1" applyProtection="1"/>
    <xf numFmtId="0" fontId="13" fillId="0" borderId="0" xfId="0" applyFont="1" applyFill="1" applyProtection="1"/>
    <xf numFmtId="0" fontId="0" fillId="0" borderId="0" xfId="0" applyFont="1" applyAlignment="1" applyProtection="1">
      <alignment horizontal="left"/>
    </xf>
    <xf numFmtId="165" fontId="8" fillId="0" borderId="0" xfId="4" applyNumberFormat="1" applyFont="1" applyBorder="1" applyProtection="1"/>
    <xf numFmtId="165" fontId="0" fillId="0" borderId="0" xfId="4" applyNumberFormat="1" applyFont="1" applyBorder="1" applyProtection="1"/>
    <xf numFmtId="165" fontId="7" fillId="0" borderId="0" xfId="4" applyNumberFormat="1" applyFont="1" applyBorder="1" applyProtection="1"/>
    <xf numFmtId="37" fontId="0" fillId="0" borderId="0" xfId="4" applyNumberFormat="1" applyFont="1" applyBorder="1" applyProtection="1"/>
    <xf numFmtId="0" fontId="7" fillId="0" borderId="0" xfId="0" applyFont="1" applyAlignment="1" applyProtection="1">
      <alignment horizontal="left"/>
    </xf>
    <xf numFmtId="0" fontId="7" fillId="0" borderId="0" xfId="0" quotePrefix="1" applyFont="1" applyAlignment="1" applyProtection="1">
      <alignment horizontal="left"/>
    </xf>
    <xf numFmtId="37" fontId="7" fillId="0" borderId="0" xfId="4" applyNumberFormat="1" applyFont="1" applyBorder="1" applyProtection="1"/>
    <xf numFmtId="166" fontId="7" fillId="0" borderId="13" xfId="4" applyNumberFormat="1" applyFont="1" applyBorder="1" applyProtection="1"/>
    <xf numFmtId="0" fontId="7" fillId="0" borderId="1" xfId="0" quotePrefix="1" applyFont="1" applyBorder="1" applyAlignment="1" applyProtection="1">
      <alignment horizontal="left"/>
    </xf>
    <xf numFmtId="37" fontId="7" fillId="0" borderId="1" xfId="4" applyNumberFormat="1" applyFont="1" applyBorder="1" applyProtection="1"/>
    <xf numFmtId="164" fontId="0" fillId="0" borderId="0" xfId="4" applyNumberFormat="1" applyFont="1" applyBorder="1" applyProtection="1"/>
    <xf numFmtId="0" fontId="12" fillId="0" borderId="0" xfId="0" quotePrefix="1" applyFont="1" applyFill="1" applyProtection="1"/>
    <xf numFmtId="0" fontId="7" fillId="0" borderId="0" xfId="0" applyFont="1" applyBorder="1" applyProtection="1"/>
    <xf numFmtId="165" fontId="8" fillId="0" borderId="1" xfId="4" applyNumberFormat="1" applyFont="1" applyBorder="1" applyProtection="1"/>
    <xf numFmtId="165" fontId="7" fillId="0" borderId="0" xfId="4" applyNumberFormat="1" applyFont="1" applyBorder="1" applyAlignment="1" applyProtection="1">
      <alignment horizontal="right"/>
    </xf>
    <xf numFmtId="37" fontId="9" fillId="0" borderId="0" xfId="0" applyNumberFormat="1" applyFont="1" applyBorder="1" applyProtection="1"/>
    <xf numFmtId="165" fontId="8" fillId="0" borderId="0" xfId="4" applyNumberFormat="1" applyFont="1" applyFill="1" applyBorder="1" applyAlignment="1" applyProtection="1">
      <alignment horizontal="right"/>
      <protection locked="0"/>
    </xf>
    <xf numFmtId="165" fontId="8" fillId="0" borderId="1" xfId="4" applyNumberFormat="1" applyFont="1" applyBorder="1" applyAlignment="1" applyProtection="1">
      <alignment horizontal="right"/>
    </xf>
    <xf numFmtId="37" fontId="7" fillId="0" borderId="0" xfId="4" applyNumberFormat="1" applyFont="1" applyBorder="1" applyAlignment="1" applyProtection="1">
      <alignment horizontal="right"/>
    </xf>
    <xf numFmtId="0" fontId="9" fillId="0" borderId="0" xfId="0" applyFont="1" applyFill="1" applyBorder="1" applyProtection="1"/>
    <xf numFmtId="165" fontId="8" fillId="0" borderId="1" xfId="4" applyNumberFormat="1" applyFont="1" applyFill="1" applyBorder="1" applyAlignment="1" applyProtection="1">
      <alignment horizontal="right"/>
    </xf>
    <xf numFmtId="165" fontId="7" fillId="0" borderId="0" xfId="4" applyNumberFormat="1" applyFont="1" applyFill="1" applyBorder="1" applyProtection="1"/>
    <xf numFmtId="170" fontId="0" fillId="0" borderId="0" xfId="4" applyNumberFormat="1" applyFont="1" applyBorder="1" applyProtection="1"/>
    <xf numFmtId="165" fontId="8" fillId="0" borderId="1" xfId="4" applyNumberFormat="1" applyFont="1" applyFill="1" applyBorder="1" applyProtection="1">
      <protection locked="0"/>
    </xf>
    <xf numFmtId="165" fontId="8" fillId="0" borderId="1" xfId="4" applyNumberFormat="1" applyFont="1" applyFill="1" applyBorder="1" applyProtection="1"/>
    <xf numFmtId="39" fontId="7" fillId="0" borderId="0" xfId="4" applyNumberFormat="1" applyFont="1" applyBorder="1" applyProtection="1"/>
    <xf numFmtId="165" fontId="0" fillId="0" borderId="0" xfId="0" applyNumberFormat="1" applyFont="1" applyProtection="1"/>
    <xf numFmtId="6" fontId="7" fillId="0" borderId="0" xfId="0" quotePrefix="1" applyNumberFormat="1" applyFont="1" applyBorder="1" applyAlignment="1" applyProtection="1">
      <alignment horizontal="left"/>
    </xf>
    <xf numFmtId="166" fontId="7" fillId="0" borderId="13" xfId="0" applyNumberFormat="1" applyFont="1" applyBorder="1" applyProtection="1"/>
    <xf numFmtId="0" fontId="13" fillId="0" borderId="0" xfId="0" quotePrefix="1" applyFont="1" applyBorder="1" applyProtection="1"/>
    <xf numFmtId="0" fontId="19" fillId="0" borderId="8" xfId="0" quotePrefix="1" applyFont="1" applyBorder="1" applyProtection="1"/>
    <xf numFmtId="43" fontId="12" fillId="0" borderId="0" xfId="4" applyFont="1" applyBorder="1" applyProtection="1"/>
    <xf numFmtId="0" fontId="12" fillId="0" borderId="0" xfId="0" quotePrefix="1" applyFont="1" applyAlignment="1" applyProtection="1">
      <alignment horizontal="left"/>
    </xf>
    <xf numFmtId="0" fontId="0" fillId="0" borderId="0" xfId="0" applyFont="1" applyAlignment="1" applyProtection="1">
      <alignment horizontal="right"/>
    </xf>
    <xf numFmtId="168" fontId="9" fillId="0" borderId="0" xfId="0" applyNumberFormat="1" applyFont="1" applyAlignment="1" applyProtection="1">
      <alignment horizontal="right"/>
    </xf>
    <xf numFmtId="0" fontId="9" fillId="0" borderId="0" xfId="0" applyFont="1" applyAlignment="1" applyProtection="1">
      <alignment horizontal="right"/>
    </xf>
    <xf numFmtId="37" fontId="0" fillId="0" borderId="0" xfId="4" applyNumberFormat="1" applyFont="1" applyProtection="1"/>
    <xf numFmtId="165" fontId="18" fillId="0" borderId="0" xfId="4" applyNumberFormat="1" applyFont="1" applyFill="1" applyProtection="1">
      <protection locked="0"/>
    </xf>
    <xf numFmtId="165" fontId="0" fillId="0" borderId="0" xfId="4" applyNumberFormat="1" applyFont="1" applyProtection="1"/>
    <xf numFmtId="37" fontId="0" fillId="0" borderId="0" xfId="4" applyNumberFormat="1" applyFont="1" applyFill="1" applyProtection="1"/>
    <xf numFmtId="37" fontId="8" fillId="0" borderId="0" xfId="4" applyNumberFormat="1" applyFont="1" applyBorder="1" applyProtection="1"/>
    <xf numFmtId="165" fontId="18" fillId="0" borderId="1" xfId="4" applyNumberFormat="1" applyFont="1" applyFill="1" applyBorder="1" applyAlignment="1" applyProtection="1">
      <alignment horizontal="right"/>
      <protection locked="0"/>
    </xf>
    <xf numFmtId="165" fontId="8" fillId="0" borderId="1" xfId="4" applyNumberFormat="1" applyFont="1" applyFill="1" applyBorder="1" applyAlignment="1" applyProtection="1">
      <alignment horizontal="right"/>
      <protection locked="0"/>
    </xf>
    <xf numFmtId="165" fontId="7" fillId="0" borderId="0" xfId="4" applyNumberFormat="1" applyFont="1" applyProtection="1"/>
    <xf numFmtId="0" fontId="0" fillId="0" borderId="0" xfId="0" quotePrefix="1" applyFont="1" applyAlignment="1" applyProtection="1">
      <alignment horizontal="left"/>
    </xf>
    <xf numFmtId="164" fontId="0" fillId="0" borderId="0" xfId="4" applyNumberFormat="1" applyFont="1" applyProtection="1"/>
    <xf numFmtId="164" fontId="0" fillId="0" borderId="0" xfId="4" applyNumberFormat="1" applyFont="1" applyFill="1" applyBorder="1" applyProtection="1"/>
    <xf numFmtId="37" fontId="8" fillId="0" borderId="0" xfId="4" applyNumberFormat="1" applyFont="1" applyFill="1" applyProtection="1"/>
    <xf numFmtId="165" fontId="8" fillId="0" borderId="0" xfId="4" applyNumberFormat="1" applyFont="1" applyFill="1" applyProtection="1">
      <protection locked="0"/>
    </xf>
    <xf numFmtId="165" fontId="7" fillId="0" borderId="8" xfId="4" applyNumberFormat="1" applyFont="1" applyBorder="1" applyProtection="1"/>
    <xf numFmtId="5" fontId="7" fillId="0" borderId="0" xfId="4" applyNumberFormat="1" applyFont="1" applyProtection="1"/>
    <xf numFmtId="171" fontId="7" fillId="0" borderId="0" xfId="4" applyNumberFormat="1" applyFont="1" applyProtection="1"/>
    <xf numFmtId="37" fontId="7" fillId="0" borderId="0" xfId="4" applyNumberFormat="1" applyFont="1" applyProtection="1"/>
    <xf numFmtId="0" fontId="7" fillId="0" borderId="8" xfId="0" quotePrefix="1" applyFont="1" applyBorder="1" applyAlignment="1" applyProtection="1">
      <alignment horizontal="left"/>
    </xf>
    <xf numFmtId="37" fontId="7" fillId="0" borderId="8" xfId="4" applyNumberFormat="1" applyFont="1" applyBorder="1" applyProtection="1"/>
    <xf numFmtId="165" fontId="0" fillId="0" borderId="8" xfId="4" applyNumberFormat="1" applyFont="1" applyBorder="1" applyProtection="1"/>
    <xf numFmtId="0" fontId="7" fillId="0" borderId="0" xfId="0" quotePrefix="1" applyFont="1" applyBorder="1" applyAlignment="1" applyProtection="1">
      <alignment horizontal="left"/>
    </xf>
    <xf numFmtId="165" fontId="20" fillId="0" borderId="0" xfId="4" applyNumberFormat="1" applyFont="1" applyBorder="1" applyProtection="1"/>
    <xf numFmtId="165" fontId="10" fillId="0" borderId="0" xfId="4" applyNumberFormat="1" applyFont="1" applyBorder="1" applyProtection="1"/>
    <xf numFmtId="0" fontId="0" fillId="0" borderId="10" xfId="0" applyFont="1" applyBorder="1" applyAlignment="1" applyProtection="1">
      <alignment horizontal="left"/>
    </xf>
    <xf numFmtId="172" fontId="0" fillId="0" borderId="1" xfId="4" applyNumberFormat="1" applyFont="1" applyBorder="1" applyProtection="1"/>
    <xf numFmtId="0" fontId="17" fillId="0" borderId="0" xfId="0" applyFont="1" applyBorder="1" applyAlignment="1" applyProtection="1">
      <alignment horizontal="centerContinuous"/>
    </xf>
    <xf numFmtId="0" fontId="12" fillId="0" borderId="0" xfId="0" applyFont="1" applyFill="1" applyAlignment="1" applyProtection="1">
      <alignment horizontal="left"/>
    </xf>
    <xf numFmtId="0" fontId="9" fillId="0" borderId="0" xfId="0" applyFont="1" applyBorder="1" applyAlignment="1" applyProtection="1">
      <alignment horizontal="right"/>
    </xf>
    <xf numFmtId="0" fontId="12" fillId="0" borderId="0" xfId="0" applyFont="1" applyAlignment="1" applyProtection="1">
      <alignment horizontal="left"/>
    </xf>
    <xf numFmtId="0" fontId="4" fillId="0" borderId="0" xfId="0" applyFont="1" applyProtection="1"/>
    <xf numFmtId="37" fontId="8" fillId="0" borderId="0" xfId="4" applyNumberFormat="1" applyFont="1" applyFill="1" applyBorder="1" applyProtection="1"/>
    <xf numFmtId="0" fontId="14" fillId="0" borderId="0" xfId="0" applyFont="1" applyProtection="1"/>
    <xf numFmtId="167" fontId="0" fillId="0" borderId="0" xfId="4" applyNumberFormat="1" applyFont="1" applyProtection="1"/>
    <xf numFmtId="165" fontId="0" fillId="0" borderId="0" xfId="4" applyNumberFormat="1" applyFont="1" applyFill="1" applyProtection="1">
      <protection locked="0"/>
    </xf>
    <xf numFmtId="165" fontId="18" fillId="0" borderId="0" xfId="4" applyNumberFormat="1" applyFont="1" applyFill="1" applyBorder="1" applyProtection="1">
      <protection locked="0"/>
    </xf>
    <xf numFmtId="165" fontId="8" fillId="0" borderId="0" xfId="4" applyNumberFormat="1" applyFont="1" applyFill="1" applyBorder="1" applyProtection="1">
      <protection locked="0"/>
    </xf>
    <xf numFmtId="167" fontId="21" fillId="0" borderId="0" xfId="4" applyNumberFormat="1" applyFont="1" applyBorder="1" applyProtection="1"/>
    <xf numFmtId="37" fontId="0" fillId="0" borderId="0" xfId="4" applyNumberFormat="1" applyFont="1" applyFill="1" applyBorder="1" applyProtection="1"/>
    <xf numFmtId="0" fontId="12" fillId="0" borderId="1" xfId="0" quotePrefix="1" applyFont="1" applyBorder="1" applyAlignment="1" applyProtection="1">
      <alignment horizontal="left"/>
    </xf>
    <xf numFmtId="168" fontId="7" fillId="0" borderId="0" xfId="0" quotePrefix="1" applyNumberFormat="1" applyFont="1" applyFill="1" applyBorder="1" applyAlignment="1" applyProtection="1">
      <alignment horizontal="right"/>
    </xf>
    <xf numFmtId="168" fontId="7" fillId="0" borderId="0" xfId="0" quotePrefix="1" applyNumberFormat="1" applyFont="1" applyBorder="1" applyAlignment="1" applyProtection="1">
      <alignment horizontal="right"/>
    </xf>
    <xf numFmtId="0" fontId="11" fillId="0" borderId="0" xfId="0" applyFont="1" applyFill="1" applyBorder="1" applyAlignment="1" applyProtection="1">
      <alignment horizontal="left"/>
    </xf>
    <xf numFmtId="0" fontId="11" fillId="0" borderId="12" xfId="0" applyFont="1" applyFill="1" applyBorder="1" applyAlignment="1" applyProtection="1">
      <alignment horizontal="centerContinuous"/>
    </xf>
    <xf numFmtId="0" fontId="15" fillId="0" borderId="12" xfId="0" applyFont="1" applyFill="1" applyBorder="1" applyAlignment="1" applyProtection="1">
      <alignment horizontal="centerContinuous"/>
    </xf>
    <xf numFmtId="0" fontId="16" fillId="0" borderId="12" xfId="0" applyFont="1" applyFill="1" applyBorder="1" applyAlignment="1" applyProtection="1">
      <alignment horizontal="centerContinuous"/>
    </xf>
    <xf numFmtId="165" fontId="0" fillId="0" borderId="9" xfId="4" applyNumberFormat="1" applyFont="1" applyBorder="1" applyProtection="1"/>
    <xf numFmtId="165" fontId="10" fillId="0" borderId="6" xfId="4" applyNumberFormat="1" applyFont="1" applyBorder="1" applyProtection="1"/>
    <xf numFmtId="172" fontId="0" fillId="0" borderId="11" xfId="4" applyNumberFormat="1" applyFont="1" applyBorder="1" applyProtection="1"/>
  </cellXfs>
  <cellStyles count="11">
    <cellStyle name="Across" xfId="1" xr:uid="{00000000-0005-0000-0000-000000000000}"/>
    <cellStyle name="Bottom" xfId="2" xr:uid="{00000000-0005-0000-0000-000001000000}"/>
    <cellStyle name="Center" xfId="3" xr:uid="{00000000-0005-0000-0000-000002000000}"/>
    <cellStyle name="Comma" xfId="4" builtinId="3"/>
    <cellStyle name="Currency [2]" xfId="5" xr:uid="{00000000-0005-0000-0000-000004000000}"/>
    <cellStyle name="Double" xfId="6" xr:uid="{00000000-0005-0000-0000-000005000000}"/>
    <cellStyle name="Normal" xfId="0" builtinId="0"/>
    <cellStyle name="Normal 2" xfId="10" xr:uid="{00000000-0005-0000-0000-000007000000}"/>
    <cellStyle name="Numbers" xfId="7" xr:uid="{00000000-0005-0000-0000-00000B000000}"/>
    <cellStyle name="Numbers - Bold - Italic" xfId="8" xr:uid="{00000000-0005-0000-0000-00000C000000}"/>
    <cellStyle name="Outline" xfId="9" xr:uid="{00000000-0005-0000-0000-00000D000000}"/>
  </cellStyles>
  <dxfs count="0"/>
  <tableStyles count="0" defaultTableStyle="TableStyleMedium9" defaultPivotStyle="PivotStyleLight16"/>
  <colors>
    <mruColors>
      <color rgb="FFFFFF99"/>
      <color rgb="FF5B77CC"/>
      <color rgb="FF009966"/>
      <color rgb="FF002F6C"/>
      <color rgb="FF008ED6"/>
      <color rgb="FF6B72A9"/>
      <color rgb="FF6B729F"/>
      <color rgb="FF4586BB"/>
      <color rgb="FF827F81"/>
      <color rgb="FF009B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N110"/>
  <sheetViews>
    <sheetView showGridLines="0" tabSelected="1" zoomScaleNormal="100" zoomScaleSheetLayoutView="90" workbookViewId="0"/>
  </sheetViews>
  <sheetFormatPr defaultColWidth="9.453125" defaultRowHeight="12.5"/>
  <cols>
    <col min="1" max="1" width="3.6328125" style="3" customWidth="1"/>
    <col min="2" max="2" width="1.81640625" style="3" customWidth="1"/>
    <col min="3" max="3" width="2.453125" style="3" customWidth="1"/>
    <col min="4" max="4" width="11.453125" style="3" customWidth="1"/>
    <col min="5" max="5" width="12.54296875" style="3" customWidth="1"/>
    <col min="6" max="6" width="10.453125" style="21" customWidth="1"/>
    <col min="7" max="7" width="1.81640625" style="3" customWidth="1"/>
    <col min="8" max="10" width="10.7265625" style="3" customWidth="1"/>
    <col min="11" max="16384" width="9.453125" style="3"/>
  </cols>
  <sheetData>
    <row r="1" spans="1:10" ht="12.75" customHeight="1">
      <c r="A1" s="16"/>
      <c r="B1" s="1"/>
      <c r="C1" s="2"/>
      <c r="D1" s="2"/>
      <c r="E1" s="2"/>
      <c r="F1" s="15"/>
      <c r="G1" s="2"/>
      <c r="H1" s="2"/>
      <c r="I1" s="2"/>
      <c r="J1" s="2"/>
    </row>
    <row r="2" spans="1:10" ht="23">
      <c r="A2" s="16"/>
      <c r="B2" s="1" t="s">
        <v>58</v>
      </c>
      <c r="C2" s="2"/>
      <c r="D2" s="2"/>
      <c r="E2" s="2"/>
      <c r="F2" s="15"/>
      <c r="G2" s="2"/>
      <c r="H2" s="2"/>
      <c r="I2" s="2"/>
      <c r="J2" s="2"/>
    </row>
    <row r="3" spans="1:10" ht="18">
      <c r="A3" s="17"/>
      <c r="B3" s="18" t="s">
        <v>24</v>
      </c>
      <c r="C3" s="19"/>
      <c r="D3" s="19"/>
      <c r="E3" s="19"/>
      <c r="F3" s="20"/>
      <c r="G3" s="19"/>
      <c r="H3" s="19"/>
      <c r="I3" s="19"/>
      <c r="J3" s="19"/>
    </row>
    <row r="4" spans="1:10" s="14" customFormat="1" ht="3" customHeight="1" thickBot="1">
      <c r="A4" s="112"/>
      <c r="B4" s="113"/>
      <c r="C4" s="114"/>
      <c r="D4" s="114"/>
      <c r="E4" s="114"/>
      <c r="F4" s="115"/>
      <c r="G4" s="114"/>
      <c r="H4" s="114"/>
      <c r="I4" s="114"/>
      <c r="J4" s="114"/>
    </row>
    <row r="5" spans="1:10" ht="15" customHeight="1">
      <c r="A5" s="18"/>
      <c r="B5" s="46" t="s">
        <v>56</v>
      </c>
      <c r="C5" s="19"/>
      <c r="D5" s="19"/>
      <c r="E5" s="19"/>
      <c r="F5" s="20"/>
      <c r="G5" s="19"/>
      <c r="H5" s="19"/>
      <c r="I5" s="19"/>
      <c r="J5" s="19"/>
    </row>
    <row r="6" spans="1:10" ht="13">
      <c r="G6" s="22"/>
    </row>
    <row r="7" spans="1:10" ht="13">
      <c r="G7" s="12"/>
      <c r="H7" s="111">
        <v>2020</v>
      </c>
      <c r="I7" s="111">
        <f>H7+1</f>
        <v>2021</v>
      </c>
      <c r="J7" s="111">
        <f>I7+1</f>
        <v>2022</v>
      </c>
    </row>
    <row r="8" spans="1:10" ht="6" customHeight="1">
      <c r="B8" s="7"/>
      <c r="C8" s="7"/>
      <c r="D8" s="7"/>
      <c r="E8" s="7"/>
      <c r="F8" s="30"/>
      <c r="G8" s="12"/>
      <c r="H8" s="12"/>
      <c r="I8" s="12"/>
      <c r="J8" s="12"/>
    </row>
    <row r="9" spans="1:10" ht="13">
      <c r="B9" s="47" t="s">
        <v>25</v>
      </c>
      <c r="C9" s="7"/>
      <c r="D9" s="7"/>
      <c r="E9" s="7"/>
      <c r="F9" s="24"/>
      <c r="G9" s="12"/>
      <c r="H9" s="12"/>
      <c r="I9" s="12"/>
      <c r="J9" s="12"/>
    </row>
    <row r="10" spans="1:10" ht="13">
      <c r="B10" s="7"/>
      <c r="C10" s="3" t="s">
        <v>26</v>
      </c>
      <c r="F10" s="23"/>
      <c r="G10" s="12"/>
      <c r="H10" s="35">
        <v>244.79999999999998</v>
      </c>
      <c r="I10" s="35">
        <v>269.3</v>
      </c>
      <c r="J10" s="35">
        <v>239.2</v>
      </c>
    </row>
    <row r="11" spans="1:10" ht="13">
      <c r="B11" s="7"/>
      <c r="C11" s="34" t="s">
        <v>30</v>
      </c>
      <c r="F11" s="23"/>
      <c r="G11" s="12"/>
      <c r="H11" s="48">
        <v>31.3</v>
      </c>
      <c r="I11" s="48">
        <v>32.700000000000003</v>
      </c>
      <c r="J11" s="48">
        <v>34.4</v>
      </c>
    </row>
    <row r="12" spans="1:10" ht="13">
      <c r="B12" s="7"/>
      <c r="C12" s="32" t="s">
        <v>0</v>
      </c>
      <c r="F12" s="28"/>
      <c r="G12" s="12"/>
      <c r="H12" s="49">
        <f t="shared" ref="H12:J12" si="0">+H10-H11</f>
        <v>213.49999999999997</v>
      </c>
      <c r="I12" s="49">
        <f t="shared" si="0"/>
        <v>236.60000000000002</v>
      </c>
      <c r="J12" s="49">
        <f t="shared" si="0"/>
        <v>204.79999999999998</v>
      </c>
    </row>
    <row r="13" spans="1:10" ht="13">
      <c r="B13" s="7"/>
      <c r="C13" s="7"/>
      <c r="D13" s="7"/>
      <c r="E13" s="7"/>
      <c r="F13" s="24"/>
      <c r="G13" s="12"/>
      <c r="H13" s="50"/>
      <c r="I13" s="50"/>
      <c r="J13" s="50"/>
    </row>
    <row r="14" spans="1:10" ht="13">
      <c r="B14" s="7"/>
      <c r="C14" s="7" t="s">
        <v>1</v>
      </c>
      <c r="D14" s="7"/>
      <c r="E14" s="7"/>
      <c r="F14" s="23"/>
      <c r="G14" s="12"/>
      <c r="H14" s="51">
        <v>159.9</v>
      </c>
      <c r="I14" s="51">
        <v>164.6</v>
      </c>
      <c r="J14" s="51">
        <v>167.9</v>
      </c>
    </row>
    <row r="15" spans="1:10" ht="13">
      <c r="A15" s="31"/>
      <c r="B15" s="7"/>
      <c r="C15" s="11" t="s">
        <v>23</v>
      </c>
      <c r="D15" s="7"/>
      <c r="E15" s="7"/>
      <c r="F15" s="23"/>
      <c r="G15" s="12"/>
      <c r="H15" s="52">
        <v>3.4</v>
      </c>
      <c r="I15" s="52">
        <v>3.6</v>
      </c>
      <c r="J15" s="52">
        <v>3.8</v>
      </c>
    </row>
    <row r="16" spans="1:10" ht="13">
      <c r="B16" s="7"/>
      <c r="C16" s="40" t="s">
        <v>27</v>
      </c>
      <c r="D16" s="7"/>
      <c r="E16" s="7"/>
      <c r="F16" s="28"/>
      <c r="G16" s="12"/>
      <c r="H16" s="49">
        <f t="shared" ref="H16:J16" si="1">SUM(H14:H15)</f>
        <v>163.30000000000001</v>
      </c>
      <c r="I16" s="49">
        <f t="shared" si="1"/>
        <v>168.2</v>
      </c>
      <c r="J16" s="49">
        <f t="shared" si="1"/>
        <v>171.70000000000002</v>
      </c>
    </row>
    <row r="17" spans="1:10" ht="13">
      <c r="B17" s="7"/>
      <c r="C17" s="40"/>
      <c r="D17" s="7"/>
      <c r="E17" s="7"/>
      <c r="F17" s="28"/>
      <c r="G17" s="12"/>
      <c r="H17" s="53"/>
      <c r="I17" s="53"/>
      <c r="J17" s="53"/>
    </row>
    <row r="18" spans="1:10" s="14" customFormat="1" ht="13">
      <c r="A18" s="29"/>
      <c r="B18" s="9"/>
      <c r="C18" s="8" t="s">
        <v>54</v>
      </c>
      <c r="D18" s="9"/>
      <c r="E18" s="9"/>
      <c r="F18" s="23"/>
      <c r="G18" s="54"/>
      <c r="H18" s="55">
        <v>0</v>
      </c>
      <c r="I18" s="55">
        <v>0</v>
      </c>
      <c r="J18" s="55">
        <v>0</v>
      </c>
    </row>
    <row r="19" spans="1:10" s="14" customFormat="1" ht="13">
      <c r="B19" s="27"/>
      <c r="C19" s="27" t="s">
        <v>2</v>
      </c>
      <c r="F19" s="28"/>
      <c r="H19" s="56">
        <f t="shared" ref="H19:J19" si="2">H12-H16+H18</f>
        <v>50.19999999999996</v>
      </c>
      <c r="I19" s="56">
        <f t="shared" si="2"/>
        <v>68.400000000000034</v>
      </c>
      <c r="J19" s="56">
        <f t="shared" si="2"/>
        <v>33.099999999999966</v>
      </c>
    </row>
    <row r="20" spans="1:10">
      <c r="F20" s="23"/>
      <c r="H20" s="38"/>
      <c r="I20" s="38"/>
      <c r="J20" s="57"/>
    </row>
    <row r="21" spans="1:10">
      <c r="C21" s="3" t="s">
        <v>28</v>
      </c>
      <c r="F21" s="23"/>
      <c r="H21" s="58">
        <v>15.4</v>
      </c>
      <c r="I21" s="58">
        <v>15.5</v>
      </c>
      <c r="J21" s="58">
        <v>15.8</v>
      </c>
    </row>
    <row r="22" spans="1:10" ht="13">
      <c r="C22" s="40" t="s">
        <v>4</v>
      </c>
      <c r="F22" s="28"/>
      <c r="H22" s="37">
        <f t="shared" ref="H22:J22" si="3">H19-H21</f>
        <v>34.799999999999962</v>
      </c>
      <c r="I22" s="37">
        <f t="shared" si="3"/>
        <v>52.900000000000034</v>
      </c>
      <c r="J22" s="37">
        <f t="shared" si="3"/>
        <v>17.299999999999965</v>
      </c>
    </row>
    <row r="23" spans="1:10" ht="6" customHeight="1">
      <c r="C23" s="40"/>
      <c r="F23" s="28"/>
      <c r="H23" s="41"/>
      <c r="I23" s="41"/>
      <c r="J23" s="41"/>
    </row>
    <row r="24" spans="1:10">
      <c r="C24" s="25" t="s">
        <v>36</v>
      </c>
      <c r="D24" s="14"/>
      <c r="E24" s="14"/>
      <c r="F24" s="23"/>
      <c r="G24" s="14"/>
      <c r="H24" s="59">
        <v>15</v>
      </c>
      <c r="I24" s="59">
        <v>15</v>
      </c>
      <c r="J24" s="59">
        <v>14</v>
      </c>
    </row>
    <row r="25" spans="1:10" ht="13">
      <c r="C25" s="39" t="s">
        <v>37</v>
      </c>
      <c r="F25" s="28"/>
      <c r="H25" s="36">
        <f t="shared" ref="H25:J25" si="4">H22-H24</f>
        <v>19.799999999999962</v>
      </c>
      <c r="I25" s="36">
        <f t="shared" si="4"/>
        <v>37.900000000000034</v>
      </c>
      <c r="J25" s="36">
        <f t="shared" si="4"/>
        <v>3.2999999999999652</v>
      </c>
    </row>
    <row r="26" spans="1:10" ht="6" customHeight="1">
      <c r="C26" s="40"/>
      <c r="F26" s="28"/>
      <c r="H26" s="60"/>
      <c r="I26" s="60"/>
      <c r="J26" s="60"/>
    </row>
    <row r="27" spans="1:10">
      <c r="C27" s="3" t="s">
        <v>38</v>
      </c>
      <c r="F27" s="23"/>
      <c r="H27" s="35">
        <v>3</v>
      </c>
      <c r="I27" s="35">
        <v>8</v>
      </c>
      <c r="J27" s="35">
        <v>0</v>
      </c>
    </row>
    <row r="28" spans="1:10">
      <c r="C28" s="3" t="s">
        <v>53</v>
      </c>
      <c r="F28" s="23"/>
      <c r="H28" s="48">
        <v>2.7</v>
      </c>
      <c r="I28" s="48">
        <v>6.2</v>
      </c>
      <c r="J28" s="48">
        <v>1.1000000000000001</v>
      </c>
    </row>
    <row r="29" spans="1:10" ht="13">
      <c r="C29" s="32" t="s">
        <v>39</v>
      </c>
      <c r="F29" s="28"/>
      <c r="H29" s="61">
        <f t="shared" ref="H29:J29" si="5">SUM(H27:H28)</f>
        <v>5.7</v>
      </c>
      <c r="I29" s="61">
        <f t="shared" si="5"/>
        <v>14.2</v>
      </c>
      <c r="J29" s="61">
        <f t="shared" si="5"/>
        <v>1.1000000000000001</v>
      </c>
    </row>
    <row r="30" spans="1:10">
      <c r="F30" s="23"/>
    </row>
    <row r="31" spans="1:10" ht="13.5" thickBot="1">
      <c r="B31" s="7"/>
      <c r="C31" s="62" t="s">
        <v>5</v>
      </c>
      <c r="D31" s="47"/>
      <c r="E31" s="47"/>
      <c r="F31" s="28"/>
      <c r="G31" s="7"/>
      <c r="H31" s="63">
        <f t="shared" ref="H31:J31" si="6">H25-H29</f>
        <v>14.099999999999962</v>
      </c>
      <c r="I31" s="63">
        <f t="shared" si="6"/>
        <v>23.700000000000035</v>
      </c>
      <c r="J31" s="63">
        <f t="shared" si="6"/>
        <v>2.1999999999999651</v>
      </c>
    </row>
    <row r="32" spans="1:10" ht="13" thickTop="1">
      <c r="F32" s="33"/>
      <c r="H32" s="45"/>
      <c r="I32" s="45"/>
      <c r="J32" s="45"/>
    </row>
    <row r="33" spans="1:10">
      <c r="B33" s="10"/>
      <c r="C33" s="10"/>
      <c r="D33" s="10"/>
      <c r="E33" s="10"/>
      <c r="F33" s="10"/>
      <c r="G33" s="10"/>
      <c r="H33" s="10"/>
      <c r="I33" s="10"/>
      <c r="J33" s="10"/>
    </row>
    <row r="34" spans="1:10" ht="13">
      <c r="B34" s="7"/>
      <c r="C34" s="65"/>
      <c r="D34" s="7"/>
      <c r="E34" s="7"/>
      <c r="F34" s="64"/>
      <c r="G34" s="7"/>
      <c r="H34" s="66"/>
      <c r="I34" s="66"/>
      <c r="J34" s="66"/>
    </row>
    <row r="35" spans="1:10" ht="12.75" customHeight="1">
      <c r="A35" s="16"/>
      <c r="B35" s="1"/>
      <c r="C35" s="2"/>
      <c r="D35" s="2"/>
      <c r="E35" s="2"/>
      <c r="F35" s="15"/>
      <c r="G35" s="2"/>
      <c r="H35" s="2"/>
      <c r="I35" s="2"/>
      <c r="J35" s="2"/>
    </row>
    <row r="36" spans="1:10" ht="23">
      <c r="B36" s="1" t="str">
        <f>B2</f>
        <v>Blu Containers Company</v>
      </c>
      <c r="C36" s="2"/>
      <c r="D36" s="2"/>
      <c r="E36" s="2"/>
      <c r="F36" s="2"/>
      <c r="G36" s="2"/>
      <c r="H36" s="2"/>
      <c r="I36" s="2"/>
      <c r="J36" s="2"/>
    </row>
    <row r="37" spans="1:10" ht="18">
      <c r="B37" s="18" t="s">
        <v>29</v>
      </c>
      <c r="C37" s="4"/>
      <c r="D37" s="4"/>
      <c r="E37" s="4"/>
      <c r="F37" s="4"/>
      <c r="G37" s="4"/>
      <c r="H37" s="4"/>
      <c r="I37" s="4"/>
      <c r="J37" s="4"/>
    </row>
    <row r="38" spans="1:10" s="14" customFormat="1" ht="3" customHeight="1" thickBot="1">
      <c r="A38" s="112"/>
      <c r="B38" s="113"/>
      <c r="C38" s="114"/>
      <c r="D38" s="114"/>
      <c r="E38" s="114"/>
      <c r="F38" s="115"/>
      <c r="G38" s="114"/>
      <c r="H38" s="114"/>
      <c r="I38" s="114"/>
      <c r="J38" s="114"/>
    </row>
    <row r="39" spans="1:10" ht="13">
      <c r="B39" s="46" t="s">
        <v>56</v>
      </c>
      <c r="C39" s="14"/>
      <c r="D39" s="14"/>
      <c r="F39" s="3"/>
    </row>
    <row r="40" spans="1:10">
      <c r="F40" s="3"/>
    </row>
    <row r="41" spans="1:10" ht="13">
      <c r="B41" s="67"/>
      <c r="F41" s="68"/>
      <c r="G41" s="69"/>
      <c r="H41" s="111">
        <f>H7</f>
        <v>2020</v>
      </c>
      <c r="I41" s="111">
        <f>I7</f>
        <v>2021</v>
      </c>
      <c r="J41" s="111">
        <f>J7</f>
        <v>2022</v>
      </c>
    </row>
    <row r="42" spans="1:10" ht="13">
      <c r="B42" s="32" t="s">
        <v>6</v>
      </c>
      <c r="F42" s="3"/>
    </row>
    <row r="43" spans="1:10">
      <c r="C43" s="3" t="s">
        <v>5</v>
      </c>
      <c r="F43" s="3"/>
      <c r="G43" s="71"/>
      <c r="H43" s="72">
        <v>14.099999999999962</v>
      </c>
      <c r="I43" s="72">
        <v>23.700000000000035</v>
      </c>
      <c r="J43" s="72">
        <v>2.2000000000000002</v>
      </c>
    </row>
    <row r="44" spans="1:10">
      <c r="C44" s="3" t="s">
        <v>3</v>
      </c>
      <c r="F44" s="3"/>
      <c r="G44" s="71"/>
      <c r="H44" s="72">
        <v>15.4</v>
      </c>
      <c r="I44" s="72">
        <v>15.5</v>
      </c>
      <c r="J44" s="72">
        <v>15.8</v>
      </c>
    </row>
    <row r="45" spans="1:10">
      <c r="C45" s="3" t="s">
        <v>53</v>
      </c>
      <c r="F45" s="3"/>
      <c r="G45" s="74"/>
      <c r="H45" s="72">
        <v>2.7</v>
      </c>
      <c r="I45" s="72">
        <v>6.2</v>
      </c>
      <c r="J45" s="72">
        <v>1.1000000000000001</v>
      </c>
    </row>
    <row r="46" spans="1:10">
      <c r="C46" s="3" t="s">
        <v>48</v>
      </c>
      <c r="F46" s="3"/>
      <c r="G46" s="75"/>
      <c r="H46" s="76">
        <v>0</v>
      </c>
      <c r="I46" s="76">
        <v>0</v>
      </c>
      <c r="J46" s="77">
        <v>0</v>
      </c>
    </row>
    <row r="47" spans="1:10" ht="13">
      <c r="C47" s="40" t="s">
        <v>8</v>
      </c>
      <c r="F47" s="3"/>
      <c r="G47" s="41"/>
      <c r="H47" s="78">
        <f t="shared" ref="H47:J47" si="7">SUM(H43:H46)</f>
        <v>32.199999999999967</v>
      </c>
      <c r="I47" s="78">
        <f t="shared" si="7"/>
        <v>45.400000000000034</v>
      </c>
      <c r="J47" s="78">
        <f t="shared" si="7"/>
        <v>19.100000000000001</v>
      </c>
    </row>
    <row r="48" spans="1:10">
      <c r="B48" s="79"/>
      <c r="F48" s="3"/>
      <c r="G48" s="45"/>
      <c r="H48" s="80"/>
      <c r="I48" s="80"/>
      <c r="J48" s="80"/>
    </row>
    <row r="49" spans="1:12">
      <c r="B49" s="79"/>
      <c r="F49" s="3"/>
      <c r="G49" s="45"/>
      <c r="H49" s="80"/>
      <c r="I49" s="80"/>
      <c r="J49" s="80"/>
    </row>
    <row r="50" spans="1:12" ht="13">
      <c r="B50" s="32" t="s">
        <v>40</v>
      </c>
      <c r="C50" s="14"/>
      <c r="D50" s="14"/>
      <c r="E50" s="14"/>
      <c r="F50" s="14"/>
      <c r="G50" s="81"/>
      <c r="H50" s="82"/>
      <c r="I50" s="82"/>
      <c r="J50" s="82"/>
    </row>
    <row r="51" spans="1:12">
      <c r="C51" s="3" t="s">
        <v>31</v>
      </c>
      <c r="H51" s="83">
        <v>-14.1</v>
      </c>
      <c r="I51" s="83">
        <v>-15</v>
      </c>
      <c r="J51" s="83">
        <v>-15.5</v>
      </c>
    </row>
    <row r="52" spans="1:12" s="14" customFormat="1">
      <c r="C52" s="14" t="s">
        <v>7</v>
      </c>
      <c r="F52" s="33"/>
      <c r="H52" s="58">
        <v>-5</v>
      </c>
      <c r="I52" s="58">
        <v>4</v>
      </c>
      <c r="J52" s="58">
        <v>3</v>
      </c>
      <c r="L52" s="3"/>
    </row>
    <row r="53" spans="1:12" ht="13">
      <c r="A53" s="32"/>
      <c r="C53" s="32" t="s">
        <v>41</v>
      </c>
      <c r="F53" s="3"/>
      <c r="G53" s="41"/>
      <c r="H53" s="84">
        <f t="shared" ref="H53:J53" si="8">SUM(H51:H52)</f>
        <v>-19.100000000000001</v>
      </c>
      <c r="I53" s="84">
        <f t="shared" si="8"/>
        <v>-11</v>
      </c>
      <c r="J53" s="84">
        <f t="shared" si="8"/>
        <v>-12.5</v>
      </c>
    </row>
    <row r="54" spans="1:12" ht="13">
      <c r="A54" s="32"/>
      <c r="B54" s="39"/>
      <c r="F54" s="3"/>
      <c r="G54" s="41"/>
      <c r="H54" s="85"/>
      <c r="I54" s="85"/>
      <c r="J54" s="86"/>
    </row>
    <row r="55" spans="1:12" ht="13">
      <c r="A55" s="32"/>
      <c r="B55" s="39"/>
      <c r="F55" s="3"/>
      <c r="G55" s="41"/>
      <c r="H55" s="85"/>
      <c r="I55" s="85"/>
      <c r="J55" s="85"/>
    </row>
    <row r="56" spans="1:12" ht="13">
      <c r="A56" s="32"/>
      <c r="B56" s="39" t="s">
        <v>35</v>
      </c>
      <c r="F56" s="3"/>
      <c r="G56" s="41"/>
      <c r="H56" s="87"/>
      <c r="I56" s="87"/>
      <c r="J56" s="87"/>
    </row>
    <row r="57" spans="1:12" ht="13">
      <c r="A57" s="32"/>
      <c r="B57" s="39"/>
      <c r="C57" s="3" t="s">
        <v>50</v>
      </c>
      <c r="F57" s="3"/>
      <c r="G57" s="41"/>
      <c r="H57" s="83">
        <v>0</v>
      </c>
      <c r="I57" s="83">
        <v>0</v>
      </c>
      <c r="J57" s="83">
        <v>0</v>
      </c>
    </row>
    <row r="58" spans="1:12" ht="13">
      <c r="A58" s="32"/>
      <c r="B58" s="39"/>
      <c r="C58" s="3" t="s">
        <v>51</v>
      </c>
      <c r="F58" s="3"/>
      <c r="G58" s="41"/>
      <c r="H58" s="83">
        <v>-25</v>
      </c>
      <c r="I58" s="83">
        <v>-25</v>
      </c>
      <c r="J58" s="83">
        <v>-25</v>
      </c>
    </row>
    <row r="59" spans="1:12" ht="13">
      <c r="A59" s="32"/>
      <c r="B59" s="39"/>
      <c r="C59" s="3" t="s">
        <v>46</v>
      </c>
      <c r="F59" s="3"/>
      <c r="G59" s="41"/>
      <c r="H59" s="83">
        <v>0</v>
      </c>
      <c r="I59" s="83">
        <v>0</v>
      </c>
      <c r="J59" s="83">
        <v>0</v>
      </c>
    </row>
    <row r="60" spans="1:12" ht="13">
      <c r="A60" s="32"/>
      <c r="B60" s="39"/>
      <c r="C60" s="3" t="s">
        <v>47</v>
      </c>
      <c r="F60" s="3"/>
      <c r="G60" s="41"/>
      <c r="H60" s="58">
        <v>-2.8</v>
      </c>
      <c r="I60" s="58">
        <v>-4.7</v>
      </c>
      <c r="J60" s="58">
        <v>-2.4</v>
      </c>
    </row>
    <row r="61" spans="1:12" ht="13">
      <c r="A61" s="32"/>
      <c r="B61" s="39"/>
      <c r="C61" s="32" t="s">
        <v>42</v>
      </c>
      <c r="F61" s="3"/>
      <c r="G61" s="41"/>
      <c r="H61" s="84">
        <f t="shared" ref="H61:J61" si="9">SUM(H57:H60)</f>
        <v>-27.8</v>
      </c>
      <c r="I61" s="84">
        <f t="shared" si="9"/>
        <v>-29.7</v>
      </c>
      <c r="J61" s="84">
        <f t="shared" si="9"/>
        <v>-27.4</v>
      </c>
    </row>
    <row r="62" spans="1:12" ht="13">
      <c r="A62" s="32"/>
      <c r="B62" s="39"/>
      <c r="F62" s="3"/>
      <c r="G62" s="41"/>
      <c r="H62" s="87"/>
      <c r="I62" s="87"/>
      <c r="J62" s="87"/>
    </row>
    <row r="63" spans="1:12" ht="13">
      <c r="A63" s="32"/>
      <c r="C63" s="40"/>
      <c r="F63" s="3"/>
      <c r="G63" s="41"/>
      <c r="H63" s="87"/>
      <c r="I63" s="87"/>
      <c r="J63" s="87"/>
    </row>
    <row r="64" spans="1:12" ht="13">
      <c r="A64" s="32"/>
      <c r="B64" s="13" t="s">
        <v>32</v>
      </c>
      <c r="C64" s="88"/>
      <c r="D64" s="5"/>
      <c r="E64" s="5"/>
      <c r="F64" s="5"/>
      <c r="G64" s="89"/>
      <c r="H64" s="90">
        <f t="shared" ref="H64:J64" si="10">H61+H53+H47</f>
        <v>-14.700000000000038</v>
      </c>
      <c r="I64" s="90">
        <f t="shared" si="10"/>
        <v>4.7000000000000313</v>
      </c>
      <c r="J64" s="116">
        <f t="shared" si="10"/>
        <v>-20.799999999999997</v>
      </c>
    </row>
    <row r="65" spans="1:14" ht="13">
      <c r="A65" s="32"/>
      <c r="B65" s="6" t="s">
        <v>33</v>
      </c>
      <c r="C65" s="91"/>
      <c r="D65" s="7"/>
      <c r="E65" s="7"/>
      <c r="F65" s="7"/>
      <c r="G65" s="41"/>
      <c r="H65" s="92">
        <v>31.1</v>
      </c>
      <c r="I65" s="93">
        <f t="shared" ref="I65:J65" si="11">+H66</f>
        <v>16.399999999999963</v>
      </c>
      <c r="J65" s="117">
        <f t="shared" si="11"/>
        <v>21.099999999999994</v>
      </c>
    </row>
    <row r="66" spans="1:14" ht="13">
      <c r="A66" s="32"/>
      <c r="B66" s="94" t="s">
        <v>34</v>
      </c>
      <c r="C66" s="43"/>
      <c r="D66" s="10"/>
      <c r="E66" s="10"/>
      <c r="F66" s="10"/>
      <c r="G66" s="44"/>
      <c r="H66" s="95">
        <f t="shared" ref="H66:J66" si="12">H65+H64</f>
        <v>16.399999999999963</v>
      </c>
      <c r="I66" s="95">
        <f t="shared" si="12"/>
        <v>21.099999999999994</v>
      </c>
      <c r="J66" s="118">
        <f t="shared" si="12"/>
        <v>0.29999999999999716</v>
      </c>
    </row>
    <row r="67" spans="1:14">
      <c r="B67" s="10"/>
      <c r="C67" s="10"/>
      <c r="D67" s="10"/>
      <c r="E67" s="10"/>
      <c r="F67" s="10"/>
      <c r="G67" s="10"/>
      <c r="H67" s="10"/>
      <c r="I67" s="10"/>
      <c r="J67" s="10"/>
    </row>
    <row r="68" spans="1:14">
      <c r="B68" s="7"/>
      <c r="C68" s="7"/>
      <c r="D68" s="7"/>
      <c r="E68" s="7"/>
      <c r="F68" s="7"/>
      <c r="G68" s="7"/>
      <c r="H68" s="7"/>
      <c r="I68" s="7"/>
      <c r="J68" s="7"/>
    </row>
    <row r="69" spans="1:14" ht="12.75" customHeight="1">
      <c r="A69" s="16"/>
      <c r="B69" s="1"/>
      <c r="C69" s="2"/>
      <c r="D69" s="2"/>
      <c r="E69" s="2"/>
      <c r="F69" s="15"/>
      <c r="G69" s="2"/>
      <c r="H69" s="2"/>
      <c r="I69" s="2"/>
      <c r="J69" s="2"/>
    </row>
    <row r="70" spans="1:14" ht="23">
      <c r="B70" s="1" t="str">
        <f>B2</f>
        <v>Blu Containers Company</v>
      </c>
      <c r="C70" s="2"/>
      <c r="D70" s="2"/>
      <c r="E70" s="2"/>
      <c r="F70" s="2"/>
      <c r="G70" s="2"/>
      <c r="H70" s="2"/>
      <c r="I70" s="2"/>
      <c r="J70" s="2"/>
    </row>
    <row r="71" spans="1:14" ht="18">
      <c r="B71" s="18" t="s">
        <v>43</v>
      </c>
      <c r="C71" s="4"/>
      <c r="D71" s="4"/>
      <c r="E71" s="4"/>
      <c r="F71" s="4"/>
      <c r="G71" s="4"/>
      <c r="H71" s="4"/>
      <c r="I71" s="4"/>
      <c r="J71" s="4"/>
    </row>
    <row r="72" spans="1:14" s="14" customFormat="1" ht="3" customHeight="1" thickBot="1">
      <c r="A72" s="112"/>
      <c r="B72" s="113"/>
      <c r="C72" s="114"/>
      <c r="D72" s="114"/>
      <c r="E72" s="114"/>
      <c r="F72" s="115"/>
      <c r="G72" s="114"/>
      <c r="H72" s="114"/>
      <c r="I72" s="114"/>
      <c r="J72" s="114"/>
    </row>
    <row r="73" spans="1:14" ht="13">
      <c r="A73" s="14"/>
      <c r="B73" s="46" t="s">
        <v>56</v>
      </c>
      <c r="C73" s="14"/>
      <c r="D73" s="14"/>
      <c r="E73" s="14"/>
      <c r="F73" s="3"/>
    </row>
    <row r="74" spans="1:14" ht="13">
      <c r="A74" s="14"/>
      <c r="B74" s="14"/>
      <c r="C74" s="14"/>
      <c r="D74" s="14"/>
      <c r="E74" s="14"/>
      <c r="F74" s="3"/>
      <c r="H74" s="96"/>
      <c r="I74" s="96"/>
      <c r="J74" s="96"/>
    </row>
    <row r="75" spans="1:14" ht="13">
      <c r="A75" s="14"/>
      <c r="B75" s="97"/>
      <c r="C75" s="14"/>
      <c r="D75" s="14"/>
      <c r="E75" s="14"/>
      <c r="F75" s="98"/>
      <c r="G75" s="69"/>
      <c r="H75" s="110">
        <f>H41</f>
        <v>2020</v>
      </c>
      <c r="I75" s="110">
        <f t="shared" ref="I75:J75" si="13">I41</f>
        <v>2021</v>
      </c>
      <c r="J75" s="110">
        <f t="shared" si="13"/>
        <v>2022</v>
      </c>
    </row>
    <row r="76" spans="1:14" ht="13">
      <c r="B76" s="99"/>
      <c r="F76" s="7"/>
      <c r="G76" s="69"/>
      <c r="H76" s="98"/>
      <c r="I76" s="98"/>
      <c r="J76" s="70"/>
    </row>
    <row r="77" spans="1:14" ht="13">
      <c r="B77" s="32" t="s">
        <v>9</v>
      </c>
      <c r="F77" s="7"/>
      <c r="H77" s="7"/>
      <c r="I77" s="7"/>
    </row>
    <row r="78" spans="1:14">
      <c r="C78" s="3" t="s">
        <v>10</v>
      </c>
      <c r="F78" s="100"/>
      <c r="G78" s="75"/>
      <c r="H78" s="83">
        <v>16.399999999999963</v>
      </c>
      <c r="I78" s="83">
        <v>21.099999999999994</v>
      </c>
      <c r="J78" s="83">
        <v>0.3</v>
      </c>
      <c r="M78" s="61"/>
      <c r="N78" s="61"/>
    </row>
    <row r="79" spans="1:14">
      <c r="C79" s="3" t="s">
        <v>11</v>
      </c>
      <c r="F79" s="100"/>
      <c r="G79" s="75"/>
      <c r="H79" s="83">
        <v>27</v>
      </c>
      <c r="I79" s="83">
        <v>27.8</v>
      </c>
      <c r="J79" s="83">
        <v>28.3</v>
      </c>
    </row>
    <row r="80" spans="1:14">
      <c r="C80" s="3" t="s">
        <v>12</v>
      </c>
      <c r="F80" s="100"/>
      <c r="G80" s="75"/>
      <c r="H80" s="83">
        <v>36.5</v>
      </c>
      <c r="I80" s="83">
        <v>36.1</v>
      </c>
      <c r="J80" s="83">
        <v>35.1</v>
      </c>
    </row>
    <row r="81" spans="2:12" s="14" customFormat="1">
      <c r="C81" s="14" t="s">
        <v>55</v>
      </c>
      <c r="F81" s="23"/>
      <c r="G81" s="101"/>
      <c r="H81" s="83">
        <v>14.6</v>
      </c>
      <c r="I81" s="83">
        <v>14.4</v>
      </c>
      <c r="J81" s="83">
        <v>14.9</v>
      </c>
      <c r="L81" s="3"/>
    </row>
    <row r="82" spans="2:12" s="14" customFormat="1">
      <c r="C82" s="25" t="s">
        <v>7</v>
      </c>
      <c r="F82" s="23"/>
      <c r="G82" s="101"/>
      <c r="H82" s="58">
        <v>1.4</v>
      </c>
      <c r="I82" s="58">
        <v>1.8</v>
      </c>
      <c r="J82" s="58">
        <v>1.2</v>
      </c>
      <c r="L82" s="3"/>
    </row>
    <row r="83" spans="2:12" ht="13">
      <c r="C83" s="40" t="s">
        <v>13</v>
      </c>
      <c r="F83" s="102"/>
      <c r="G83" s="38"/>
      <c r="H83" s="73">
        <f t="shared" ref="H83:J83" si="14">SUM(H78:H82)</f>
        <v>95.899999999999963</v>
      </c>
      <c r="I83" s="73">
        <f t="shared" si="14"/>
        <v>101.2</v>
      </c>
      <c r="J83" s="73">
        <f t="shared" si="14"/>
        <v>79.800000000000011</v>
      </c>
    </row>
    <row r="84" spans="2:12">
      <c r="F84" s="38"/>
      <c r="G84" s="71"/>
      <c r="H84" s="38"/>
      <c r="I84" s="38"/>
      <c r="J84" s="103"/>
    </row>
    <row r="85" spans="2:12" s="14" customFormat="1">
      <c r="C85" s="14" t="s">
        <v>14</v>
      </c>
      <c r="F85" s="23"/>
      <c r="G85" s="101"/>
      <c r="H85" s="83">
        <v>398.5</v>
      </c>
      <c r="I85" s="83">
        <v>398</v>
      </c>
      <c r="J85" s="83">
        <v>397.7</v>
      </c>
      <c r="L85" s="3"/>
    </row>
    <row r="86" spans="2:12" s="14" customFormat="1">
      <c r="C86" s="25" t="s">
        <v>7</v>
      </c>
      <c r="F86" s="23"/>
      <c r="G86" s="101"/>
      <c r="H86" s="58">
        <v>19</v>
      </c>
      <c r="I86" s="58">
        <v>15</v>
      </c>
      <c r="J86" s="58">
        <v>12</v>
      </c>
      <c r="L86" s="3"/>
    </row>
    <row r="87" spans="2:12" s="14" customFormat="1" ht="13">
      <c r="C87" s="26" t="s">
        <v>57</v>
      </c>
      <c r="F87" s="23"/>
      <c r="G87" s="101"/>
      <c r="H87" s="104">
        <f>SUM(H85:H86)</f>
        <v>417.5</v>
      </c>
      <c r="I87" s="104">
        <f t="shared" ref="I87:J87" si="15">SUM(I85:I86)</f>
        <v>413</v>
      </c>
      <c r="J87" s="104">
        <f t="shared" si="15"/>
        <v>409.7</v>
      </c>
      <c r="L87" s="3"/>
    </row>
    <row r="88" spans="2:12" s="14" customFormat="1">
      <c r="C88" s="25"/>
      <c r="F88" s="23"/>
      <c r="G88" s="101"/>
      <c r="H88" s="83"/>
      <c r="I88" s="83"/>
      <c r="J88" s="83"/>
      <c r="L88" s="3"/>
    </row>
    <row r="89" spans="2:12" ht="13.5" thickBot="1">
      <c r="C89" s="32" t="s">
        <v>15</v>
      </c>
      <c r="F89" s="102"/>
      <c r="G89" s="41"/>
      <c r="H89" s="42">
        <f>+H83+H87</f>
        <v>513.4</v>
      </c>
      <c r="I89" s="42">
        <f t="shared" ref="I89:J89" si="16">+I83+I87</f>
        <v>514.20000000000005</v>
      </c>
      <c r="J89" s="42">
        <f t="shared" si="16"/>
        <v>489.5</v>
      </c>
    </row>
    <row r="90" spans="2:12" ht="13" thickTop="1">
      <c r="F90" s="38"/>
      <c r="G90" s="71"/>
      <c r="H90" s="38"/>
      <c r="I90" s="38"/>
      <c r="J90" s="71"/>
    </row>
    <row r="91" spans="2:12">
      <c r="F91" s="38"/>
      <c r="G91" s="71"/>
      <c r="H91" s="38"/>
      <c r="I91" s="38"/>
      <c r="J91" s="71"/>
    </row>
    <row r="92" spans="2:12" ht="13">
      <c r="B92" s="40" t="s">
        <v>16</v>
      </c>
      <c r="F92" s="38"/>
      <c r="G92" s="71"/>
      <c r="H92" s="38"/>
      <c r="I92" s="38"/>
      <c r="J92" s="71"/>
    </row>
    <row r="93" spans="2:12">
      <c r="C93" s="34" t="s">
        <v>52</v>
      </c>
      <c r="F93" s="100"/>
      <c r="G93" s="75"/>
      <c r="H93" s="83">
        <v>0</v>
      </c>
      <c r="I93" s="83">
        <v>0</v>
      </c>
      <c r="J93" s="83">
        <v>0</v>
      </c>
    </row>
    <row r="94" spans="2:12">
      <c r="C94" s="34" t="s">
        <v>17</v>
      </c>
      <c r="F94" s="100"/>
      <c r="G94" s="75"/>
      <c r="H94" s="105">
        <v>18.299999999999997</v>
      </c>
      <c r="I94" s="105">
        <v>18.700000000000003</v>
      </c>
      <c r="J94" s="105">
        <v>18.2</v>
      </c>
    </row>
    <row r="95" spans="2:12" s="14" customFormat="1">
      <c r="C95" s="25" t="s">
        <v>7</v>
      </c>
      <c r="F95" s="23"/>
      <c r="G95" s="101"/>
      <c r="H95" s="58">
        <v>4.7</v>
      </c>
      <c r="I95" s="58">
        <v>4.9000000000000004</v>
      </c>
      <c r="J95" s="58">
        <v>4.8</v>
      </c>
      <c r="L95" s="3"/>
    </row>
    <row r="96" spans="2:12" ht="13">
      <c r="C96" s="40" t="s">
        <v>18</v>
      </c>
      <c r="F96" s="102"/>
      <c r="G96" s="38"/>
      <c r="H96" s="36">
        <f t="shared" ref="H96:J96" si="17">SUM(H93:H95)</f>
        <v>22.999999999999996</v>
      </c>
      <c r="I96" s="36">
        <f t="shared" si="17"/>
        <v>23.6</v>
      </c>
      <c r="J96" s="36">
        <f t="shared" si="17"/>
        <v>23</v>
      </c>
    </row>
    <row r="97" spans="2:12">
      <c r="F97" s="38"/>
      <c r="G97" s="71"/>
      <c r="H97" s="38"/>
      <c r="I97" s="38"/>
      <c r="J97" s="71"/>
    </row>
    <row r="98" spans="2:12">
      <c r="C98" s="3" t="s">
        <v>53</v>
      </c>
      <c r="F98" s="100"/>
      <c r="G98" s="71"/>
      <c r="H98" s="106">
        <v>0.70000000000000018</v>
      </c>
      <c r="I98" s="106">
        <v>6.9</v>
      </c>
      <c r="J98" s="106">
        <v>8</v>
      </c>
    </row>
    <row r="99" spans="2:12">
      <c r="C99" s="34" t="s">
        <v>49</v>
      </c>
      <c r="F99" s="100"/>
      <c r="G99" s="107"/>
      <c r="H99" s="58">
        <v>250</v>
      </c>
      <c r="I99" s="58">
        <v>225</v>
      </c>
      <c r="J99" s="58">
        <v>200</v>
      </c>
    </row>
    <row r="100" spans="2:12" ht="13">
      <c r="C100" s="39" t="s">
        <v>19</v>
      </c>
      <c r="F100" s="102"/>
      <c r="G100" s="75"/>
      <c r="H100" s="73">
        <f t="shared" ref="H100:J100" si="18">SUM(H98:H99)</f>
        <v>250.7</v>
      </c>
      <c r="I100" s="73">
        <f t="shared" si="18"/>
        <v>231.9</v>
      </c>
      <c r="J100" s="73">
        <f t="shared" si="18"/>
        <v>208</v>
      </c>
    </row>
    <row r="101" spans="2:12" ht="13">
      <c r="C101" s="40"/>
      <c r="F101" s="38"/>
      <c r="G101" s="71"/>
      <c r="H101" s="38"/>
      <c r="I101" s="38"/>
      <c r="J101" s="71"/>
    </row>
    <row r="102" spans="2:12" ht="13">
      <c r="C102" s="39" t="s">
        <v>20</v>
      </c>
      <c r="F102" s="102"/>
      <c r="G102" s="41"/>
      <c r="H102" s="37">
        <f t="shared" ref="H102:J102" si="19">H100+H96</f>
        <v>273.7</v>
      </c>
      <c r="I102" s="37">
        <f t="shared" si="19"/>
        <v>255.5</v>
      </c>
      <c r="J102" s="37">
        <f t="shared" si="19"/>
        <v>231</v>
      </c>
    </row>
    <row r="103" spans="2:12">
      <c r="F103" s="38"/>
      <c r="G103" s="38"/>
      <c r="H103" s="38"/>
      <c r="I103" s="38"/>
      <c r="J103" s="71"/>
    </row>
    <row r="104" spans="2:12">
      <c r="C104" s="3" t="s">
        <v>44</v>
      </c>
      <c r="F104" s="100"/>
      <c r="G104" s="38"/>
      <c r="H104" s="83">
        <v>120</v>
      </c>
      <c r="I104" s="83">
        <v>120</v>
      </c>
      <c r="J104" s="83">
        <v>120</v>
      </c>
    </row>
    <row r="105" spans="2:12" s="14" customFormat="1">
      <c r="C105" s="14" t="s">
        <v>45</v>
      </c>
      <c r="F105" s="23"/>
      <c r="G105" s="108"/>
      <c r="H105" s="58">
        <v>119.70000000000002</v>
      </c>
      <c r="I105" s="58">
        <v>138.70000000000007</v>
      </c>
      <c r="J105" s="58">
        <v>138.50000000000003</v>
      </c>
      <c r="L105" s="3"/>
    </row>
    <row r="106" spans="2:12" ht="13">
      <c r="C106" s="40" t="s">
        <v>21</v>
      </c>
      <c r="F106" s="102"/>
      <c r="G106" s="75"/>
      <c r="H106" s="78">
        <f>SUM(H104:H105)</f>
        <v>239.70000000000002</v>
      </c>
      <c r="I106" s="78">
        <f>SUM(I104:I105)</f>
        <v>258.70000000000005</v>
      </c>
      <c r="J106" s="78">
        <f t="shared" ref="J106" si="20">SUM(J104:J105)</f>
        <v>258.5</v>
      </c>
    </row>
    <row r="107" spans="2:12">
      <c r="F107" s="38"/>
      <c r="G107" s="38"/>
      <c r="H107" s="71"/>
      <c r="I107" s="71"/>
      <c r="J107" s="71"/>
    </row>
    <row r="108" spans="2:12" ht="13.5" thickBot="1">
      <c r="B108" s="40" t="s">
        <v>22</v>
      </c>
      <c r="F108" s="102"/>
      <c r="G108" s="41"/>
      <c r="H108" s="42">
        <f>H106+H102</f>
        <v>513.4</v>
      </c>
      <c r="I108" s="42">
        <f>I106+I102</f>
        <v>514.20000000000005</v>
      </c>
      <c r="J108" s="42">
        <f t="shared" ref="J108" si="21">J106+J102</f>
        <v>489.5</v>
      </c>
    </row>
    <row r="109" spans="2:12" ht="13.5" thickTop="1">
      <c r="B109" s="109"/>
      <c r="C109" s="10"/>
      <c r="D109" s="10"/>
      <c r="E109" s="10"/>
      <c r="F109" s="10"/>
      <c r="G109" s="10"/>
      <c r="H109" s="10"/>
      <c r="I109" s="10"/>
      <c r="J109" s="10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</row>
  </sheetData>
  <sheetProtection formatCells="0" formatColumns="0" formatRows="0" insertColumns="0" insertRows="0"/>
  <phoneticPr fontId="0" type="noConversion"/>
  <printOptions horizontalCentered="1"/>
  <pageMargins left="0.25" right="0.25" top="0.25" bottom="0.5" header="0.25" footer="0.25"/>
  <pageSetup scale="9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98D8306A1034782492F3567A273F2" ma:contentTypeVersion="12" ma:contentTypeDescription="Create a new document." ma:contentTypeScope="" ma:versionID="4c5b699968f7936cc9e2b89b7e5f9cbe">
  <xsd:schema xmlns:xsd="http://www.w3.org/2001/XMLSchema" xmlns:xs="http://www.w3.org/2001/XMLSchema" xmlns:p="http://schemas.microsoft.com/office/2006/metadata/properties" xmlns:ns2="90f44690-06d1-49fb-852d-53eb500a6f07" xmlns:ns3="7c7e0179-495a-4ef3-8969-463b3802bcab" targetNamespace="http://schemas.microsoft.com/office/2006/metadata/properties" ma:root="true" ma:fieldsID="dadd706c7ce454de55746a2a3b085249" ns2:_="" ns3:_="">
    <xsd:import namespace="90f44690-06d1-49fb-852d-53eb500a6f07"/>
    <xsd:import namespace="7c7e0179-495a-4ef3-8969-463b3802b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44690-06d1-49fb-852d-53eb500a6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571d408-0d8c-48a4-adcf-444c1a3db9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e0179-495a-4ef3-8969-463b3802bc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205484f-7026-451c-87e6-e05ed3f56675}" ma:internalName="TaxCatchAll" ma:showField="CatchAllData" ma:web="7c7e0179-495a-4ef3-8969-463b3802bc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44690-06d1-49fb-852d-53eb500a6f07">
      <Terms xmlns="http://schemas.microsoft.com/office/infopath/2007/PartnerControls"/>
    </lcf76f155ced4ddcb4097134ff3c332f>
    <TaxCatchAll xmlns="7c7e0179-495a-4ef3-8969-463b3802bcab" xsi:nil="true"/>
  </documentManagement>
</p:properties>
</file>

<file path=customXml/itemProps1.xml><?xml version="1.0" encoding="utf-8"?>
<ds:datastoreItem xmlns:ds="http://schemas.openxmlformats.org/officeDocument/2006/customXml" ds:itemID="{6909FD55-0D17-4A4D-9D58-1FF436707167}"/>
</file>

<file path=customXml/itemProps2.xml><?xml version="1.0" encoding="utf-8"?>
<ds:datastoreItem xmlns:ds="http://schemas.openxmlformats.org/officeDocument/2006/customXml" ds:itemID="{BBE5984B-8A80-41BF-A4A0-E038C9266933}"/>
</file>

<file path=customXml/itemProps3.xml><?xml version="1.0" encoding="utf-8"?>
<ds:datastoreItem xmlns:ds="http://schemas.openxmlformats.org/officeDocument/2006/customXml" ds:itemID="{0F832110-18E0-45D4-B554-12B6975216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Financial Modeling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Schnoor</dc:creator>
  <cp:lastModifiedBy>Ian Schnoor</cp:lastModifiedBy>
  <cp:lastPrinted>2022-12-09T14:34:08Z</cp:lastPrinted>
  <dcterms:created xsi:type="dcterms:W3CDTF">2018-03-28T17:44:41Z</dcterms:created>
  <dcterms:modified xsi:type="dcterms:W3CDTF">2022-12-13T15:35:56Z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0x01010023898D8306A1034782492F3567A273F2</vt:lpwstr>
  </property>
</Properties>
</file>