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emo\ThisAndThat\kelly\"/>
    </mc:Choice>
  </mc:AlternateContent>
  <bookViews>
    <workbookView xWindow="0" yWindow="0" windowWidth="23040" windowHeight="10452" activeTab="1"/>
  </bookViews>
  <sheets>
    <sheet name="kelly_portfolio" sheetId="4" r:id="rId1"/>
    <sheet name="with_notes" sheetId="5" r:id="rId2"/>
  </sheets>
  <calcPr calcId="162913"/>
</workbook>
</file>

<file path=xl/calcChain.xml><?xml version="1.0" encoding="utf-8"?>
<calcChain xmlns="http://schemas.openxmlformats.org/spreadsheetml/2006/main">
  <c r="M5" i="5" l="1"/>
  <c r="M16" i="5" l="1"/>
  <c r="N4" i="5"/>
  <c r="M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AG11" i="5"/>
  <c r="AF11" i="5"/>
  <c r="AE11" i="5"/>
  <c r="AD11" i="5"/>
  <c r="AC11" i="5"/>
  <c r="AB11" i="5"/>
  <c r="AA11" i="5"/>
  <c r="Z11" i="5"/>
  <c r="Z16" i="5" s="1"/>
  <c r="Y11" i="5"/>
  <c r="X11" i="5"/>
  <c r="W11" i="5"/>
  <c r="V11" i="5"/>
  <c r="U11" i="5"/>
  <c r="T11" i="5"/>
  <c r="S11" i="5"/>
  <c r="R11" i="5"/>
  <c r="R16" i="5" s="1"/>
  <c r="Q11" i="5"/>
  <c r="P11" i="5"/>
  <c r="O11" i="5"/>
  <c r="N11" i="5"/>
  <c r="M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AG8" i="5"/>
  <c r="AF8" i="5"/>
  <c r="AE8" i="5"/>
  <c r="AE15" i="5" s="1"/>
  <c r="AD8" i="5"/>
  <c r="AC8" i="5"/>
  <c r="AB8" i="5"/>
  <c r="AA8" i="5"/>
  <c r="Z8" i="5"/>
  <c r="Y8" i="5"/>
  <c r="X8" i="5"/>
  <c r="W8" i="5"/>
  <c r="W15" i="5" s="1"/>
  <c r="V8" i="5"/>
  <c r="U8" i="5"/>
  <c r="T8" i="5"/>
  <c r="S8" i="5"/>
  <c r="R8" i="5"/>
  <c r="Q8" i="5"/>
  <c r="P8" i="5"/>
  <c r="O8" i="5"/>
  <c r="O15" i="5" s="1"/>
  <c r="N8" i="5"/>
  <c r="M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G5" i="5"/>
  <c r="G6" i="5" s="1"/>
  <c r="G7" i="5" s="1"/>
  <c r="G8" i="5" s="1"/>
  <c r="G9" i="5" s="1"/>
  <c r="G10" i="5" s="1"/>
  <c r="G11" i="5" s="1"/>
  <c r="G12" i="5" s="1"/>
  <c r="G13" i="5" s="1"/>
  <c r="AG4" i="5"/>
  <c r="AG15" i="5" s="1"/>
  <c r="AF4" i="5"/>
  <c r="AF16" i="5" s="1"/>
  <c r="AE4" i="5"/>
  <c r="AE16" i="5" s="1"/>
  <c r="AD4" i="5"/>
  <c r="AD16" i="5" s="1"/>
  <c r="AC4" i="5"/>
  <c r="AC15" i="5" s="1"/>
  <c r="AB4" i="5"/>
  <c r="AB15" i="5" s="1"/>
  <c r="AA4" i="5"/>
  <c r="AA15" i="5" s="1"/>
  <c r="Z4" i="5"/>
  <c r="Z15" i="5" s="1"/>
  <c r="Y4" i="5"/>
  <c r="Y15" i="5" s="1"/>
  <c r="X4" i="5"/>
  <c r="X16" i="5" s="1"/>
  <c r="W4" i="5"/>
  <c r="W16" i="5" s="1"/>
  <c r="V4" i="5"/>
  <c r="V16" i="5" s="1"/>
  <c r="U4" i="5"/>
  <c r="U15" i="5" s="1"/>
  <c r="T4" i="5"/>
  <c r="T15" i="5" s="1"/>
  <c r="S4" i="5"/>
  <c r="S15" i="5" s="1"/>
  <c r="R4" i="5"/>
  <c r="R15" i="5" s="1"/>
  <c r="Q4" i="5"/>
  <c r="Q15" i="5" s="1"/>
  <c r="P4" i="5"/>
  <c r="P16" i="5" s="1"/>
  <c r="O4" i="5"/>
  <c r="O16" i="5" s="1"/>
  <c r="N16" i="5"/>
  <c r="M15" i="5"/>
  <c r="G4" i="5"/>
  <c r="C4" i="5"/>
  <c r="C5" i="5" s="1"/>
  <c r="C6" i="5" s="1"/>
  <c r="C7" i="5" s="1"/>
  <c r="C8" i="5" s="1"/>
  <c r="C9" i="5" s="1"/>
  <c r="C10" i="5" s="1"/>
  <c r="C11" i="5" s="1"/>
  <c r="C12" i="5" s="1"/>
  <c r="C13" i="5" s="1"/>
  <c r="P4" i="4"/>
  <c r="N4" i="4"/>
  <c r="M4" i="4"/>
  <c r="N15" i="5" l="1"/>
  <c r="V15" i="5"/>
  <c r="AD15" i="5"/>
  <c r="Q16" i="5"/>
  <c r="Y16" i="5"/>
  <c r="AG16" i="5"/>
  <c r="P15" i="5"/>
  <c r="X15" i="5"/>
  <c r="AF15" i="5"/>
  <c r="S16" i="5"/>
  <c r="AA16" i="5"/>
  <c r="T16" i="5"/>
  <c r="AB16" i="5"/>
  <c r="U16" i="5"/>
  <c r="AC16" i="5"/>
  <c r="L18" i="5" l="1"/>
  <c r="AF18" i="5" s="1"/>
  <c r="V18" i="5"/>
  <c r="P18" i="5"/>
  <c r="AD18" i="5"/>
  <c r="Z18" i="5" l="1"/>
  <c r="AB18" i="5"/>
  <c r="AE18" i="5"/>
  <c r="U18" i="5"/>
  <c r="Y18" i="5"/>
  <c r="AA18" i="5"/>
  <c r="S18" i="5"/>
  <c r="W18" i="5"/>
  <c r="M18" i="5"/>
  <c r="Q18" i="5"/>
  <c r="R18" i="5"/>
  <c r="T18" i="5"/>
  <c r="O18" i="5"/>
  <c r="AG18" i="5"/>
  <c r="AC18" i="5"/>
  <c r="X18" i="5"/>
  <c r="N18" i="5"/>
  <c r="M19" i="5" l="1"/>
  <c r="AG15" i="4" l="1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G6" i="4"/>
  <c r="G7" i="4" s="1"/>
  <c r="G8" i="4" s="1"/>
  <c r="G9" i="4" s="1"/>
  <c r="G10" i="4" s="1"/>
  <c r="G11" i="4" s="1"/>
  <c r="G12" i="4" s="1"/>
  <c r="G13" i="4" s="1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G5" i="4"/>
  <c r="C5" i="4"/>
  <c r="C6" i="4" s="1"/>
  <c r="C7" i="4" s="1"/>
  <c r="C8" i="4" s="1"/>
  <c r="C9" i="4" s="1"/>
  <c r="C10" i="4" s="1"/>
  <c r="C11" i="4" s="1"/>
  <c r="C12" i="4" s="1"/>
  <c r="C13" i="4" s="1"/>
  <c r="AG4" i="4"/>
  <c r="AG16" i="4" s="1"/>
  <c r="AF4" i="4"/>
  <c r="AF16" i="4" s="1"/>
  <c r="AE4" i="4"/>
  <c r="AE16" i="4" s="1"/>
  <c r="AD4" i="4"/>
  <c r="AD16" i="4" s="1"/>
  <c r="AC4" i="4"/>
  <c r="AC15" i="4" s="1"/>
  <c r="AB4" i="4"/>
  <c r="AB15" i="4" s="1"/>
  <c r="AA4" i="4"/>
  <c r="AA15" i="4" s="1"/>
  <c r="Z4" i="4"/>
  <c r="Z15" i="4" s="1"/>
  <c r="Y4" i="4"/>
  <c r="Y15" i="4" s="1"/>
  <c r="X4" i="4"/>
  <c r="X16" i="4" s="1"/>
  <c r="W4" i="4"/>
  <c r="W16" i="4" s="1"/>
  <c r="V4" i="4"/>
  <c r="V16" i="4" s="1"/>
  <c r="U4" i="4"/>
  <c r="U15" i="4" s="1"/>
  <c r="T4" i="4"/>
  <c r="T15" i="4" s="1"/>
  <c r="S4" i="4"/>
  <c r="S15" i="4" s="1"/>
  <c r="R4" i="4"/>
  <c r="R15" i="4" s="1"/>
  <c r="Q4" i="4"/>
  <c r="Q15" i="4" s="1"/>
  <c r="P16" i="4"/>
  <c r="O4" i="4"/>
  <c r="O16" i="4" s="1"/>
  <c r="N16" i="4"/>
  <c r="M15" i="4"/>
  <c r="G4" i="4"/>
  <c r="C4" i="4"/>
  <c r="N15" i="4" l="1"/>
  <c r="L18" i="4" s="1"/>
  <c r="V15" i="4"/>
  <c r="AD15" i="4"/>
  <c r="Q16" i="4"/>
  <c r="Y16" i="4"/>
  <c r="O15" i="4"/>
  <c r="W15" i="4"/>
  <c r="AE15" i="4"/>
  <c r="R16" i="4"/>
  <c r="Z16" i="4"/>
  <c r="P15" i="4"/>
  <c r="X15" i="4"/>
  <c r="AF15" i="4"/>
  <c r="S16" i="4"/>
  <c r="AA16" i="4"/>
  <c r="T16" i="4"/>
  <c r="AB16" i="4"/>
  <c r="M16" i="4"/>
  <c r="U16" i="4"/>
  <c r="AC16" i="4"/>
  <c r="S18" i="4" l="1"/>
  <c r="Q18" i="4"/>
  <c r="R18" i="4"/>
  <c r="Z18" i="4"/>
  <c r="U18" i="4"/>
  <c r="AC18" i="4"/>
  <c r="AA18" i="4"/>
  <c r="Y18" i="4"/>
  <c r="AB18" i="4"/>
  <c r="T18" i="4"/>
  <c r="M18" i="4"/>
  <c r="AG18" i="4"/>
  <c r="AD18" i="4"/>
  <c r="O18" i="4"/>
  <c r="AF18" i="4"/>
  <c r="P18" i="4"/>
  <c r="V18" i="4"/>
  <c r="N18" i="4"/>
  <c r="AE18" i="4"/>
  <c r="W18" i="4"/>
  <c r="X18" i="4"/>
  <c r="M19" i="4" l="1"/>
</calcChain>
</file>

<file path=xl/sharedStrings.xml><?xml version="1.0" encoding="utf-8"?>
<sst xmlns="http://schemas.openxmlformats.org/spreadsheetml/2006/main" count="26" uniqueCount="13">
  <si>
    <t>returns</t>
  </si>
  <si>
    <t>V_a</t>
  </si>
  <si>
    <t>V_b</t>
  </si>
  <si>
    <t>a</t>
  </si>
  <si>
    <t>b</t>
  </si>
  <si>
    <t>ab</t>
  </si>
  <si>
    <t>Portfolio Return</t>
  </si>
  <si>
    <t>Stdev</t>
  </si>
  <si>
    <t>weight a</t>
  </si>
  <si>
    <t>max ret</t>
  </si>
  <si>
    <t>Best Weight a</t>
  </si>
  <si>
    <t>test with weight of a and b</t>
  </si>
  <si>
    <t>use the best weight 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</si>
</sst>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%"/>
    <numFmt numFmtId="165" formatCode="0.0%"/>
  </numFmts>
  <fonts count="3" x14ac:knownFonts="1"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65" fontId="0" fillId="0" borderId="0" xfId="1" applyNumberFormat="1" applyFont="1">
      <alignment vertical="center"/>
    </xf>
    <xf numFmtId="164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3" borderId="0" xfId="1" applyFont="1" applyFill="1">
      <alignment vertical="center"/>
    </xf>
    <xf numFmtId="9" fontId="0" fillId="0" borderId="1" xfId="1" applyFont="1" applyBorder="1">
      <alignment vertical="center"/>
    </xf>
    <xf numFmtId="165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9" fontId="0" fillId="0" borderId="0" xfId="1" applyFont="1">
      <alignment vertical="center"/>
    </xf>
    <xf numFmtId="9" fontId="0" fillId="3" borderId="0" xfId="1" applyFont="1" applyFill="1">
      <alignment vertical="center"/>
    </xf>
    <xf numFmtId="164" fontId="0" fillId="0" borderId="0" xfId="1" applyNumberFormat="1" applyFont="1">
      <alignment vertical="center"/>
    </xf>
    <xf numFmtId="9" fontId="0" fillId="0" borderId="1" xfId="1" applyFont="1" applyBorder="1">
      <alignment vertical="center"/>
    </xf>
    <xf numFmtId="0" fontId="1" fillId="0" borderId="0" xfId="0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9D08E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Return Given Different Weights</a:t>
            </a:r>
            <a:endPara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623931623932"/>
          <c:y val="0.18280522933747001"/>
          <c:w val="0.77920940170940201"/>
          <c:h val="0.66882339906935495"/>
        </c:manualLayout>
      </c:layout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kelly_portfolio!$M$17:$AG$17</c:f>
              <c:numCache>
                <c:formatCode>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0.39999999999999902</c:v>
                </c:pt>
                <c:pt idx="13">
                  <c:v>0.34999999999999898</c:v>
                </c:pt>
                <c:pt idx="14">
                  <c:v>0.29999999999999899</c:v>
                </c:pt>
                <c:pt idx="15">
                  <c:v>0.249999999999999</c:v>
                </c:pt>
                <c:pt idx="16">
                  <c:v>0.19999999999999901</c:v>
                </c:pt>
                <c:pt idx="17">
                  <c:v>0.149999999999999</c:v>
                </c:pt>
                <c:pt idx="18">
                  <c:v>9.9999999999999201E-2</c:v>
                </c:pt>
                <c:pt idx="19">
                  <c:v>4.9999999999999198E-2</c:v>
                </c:pt>
                <c:pt idx="20">
                  <c:v>0</c:v>
                </c:pt>
              </c:numCache>
            </c:numRef>
          </c:xVal>
          <c:yVal>
            <c:numRef>
              <c:f>kelly_portfolio!$M$15:$AG$15</c:f>
              <c:numCache>
                <c:formatCode>0.00%</c:formatCode>
                <c:ptCount val="21"/>
                <c:pt idx="0">
                  <c:v>9.9845334969716121E-2</c:v>
                </c:pt>
                <c:pt idx="1">
                  <c:v>0.10667153090166485</c:v>
                </c:pt>
                <c:pt idx="2">
                  <c:v>0.11290448820527611</c:v>
                </c:pt>
                <c:pt idx="3">
                  <c:v>0.11855495986843559</c:v>
                </c:pt>
                <c:pt idx="4">
                  <c:v>0.12363256044527501</c:v>
                </c:pt>
                <c:pt idx="5">
                  <c:v>0.12814582269193003</c:v>
                </c:pt>
                <c:pt idx="6">
                  <c:v>0.13210224688206731</c:v>
                </c:pt>
                <c:pt idx="7">
                  <c:v>0.13550834341890003</c:v>
                </c:pt>
                <c:pt idx="8">
                  <c:v>0.13836966926477173</c:v>
                </c:pt>
                <c:pt idx="9">
                  <c:v>0.14069085862492378</c:v>
                </c:pt>
                <c:pt idx="10">
                  <c:v>0.1424756482467549</c:v>
                </c:pt>
                <c:pt idx="11">
                  <c:v>0.14372689762797305</c:v>
                </c:pt>
                <c:pt idx="12">
                  <c:v>0.1444466043650281</c:v>
                </c:pt>
                <c:pt idx="13">
                  <c:v>0.14463591481580071</c:v>
                </c:pt>
                <c:pt idx="14">
                  <c:v>0.14429513019649412</c:v>
                </c:pt>
                <c:pt idx="15">
                  <c:v>0.14342370818097441</c:v>
                </c:pt>
                <c:pt idx="16">
                  <c:v>0.14202026002042878</c:v>
                </c:pt>
                <c:pt idx="17">
                  <c:v>0.14008254315115051</c:v>
                </c:pt>
                <c:pt idx="18">
                  <c:v>0.13760744920761564</c:v>
                </c:pt>
                <c:pt idx="19">
                  <c:v>0.13459098730575078</c:v>
                </c:pt>
                <c:pt idx="20">
                  <c:v>0.131028262406404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F-469D-8748-547E60A9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95897"/>
        <c:axId val="833968266"/>
      </c:scatterChart>
      <c:valAx>
        <c:axId val="5107958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Asset a</a:t>
                </a:r>
                <a:endParaRPr lang="en-US"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layout>
            <c:manualLayout>
              <c:xMode val="edge"/>
              <c:yMode val="edge"/>
              <c:x val="0.43916420711603799"/>
              <c:y val="0.92067360957234701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68266"/>
        <c:crosses val="autoZero"/>
        <c:crossBetween val="midCat"/>
      </c:valAx>
      <c:valAx>
        <c:axId val="833968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Compounded Return</a:t>
                </a:r>
                <a:endParaRPr lang="en-US" sz="1000" b="1" i="0" u="none" strike="noStrike" baseline="0">
                  <a:solidFill>
                    <a:srgbClr val="000000">
                      <a:alpha val="100000"/>
                    </a:srgbClr>
                  </a:solidFill>
                  <a:latin typeface="Calibri" panose="020F0502020204030204" charset="0"/>
                  <a:ea typeface="Calibri" panose="020F0502020204030204" charset="0"/>
                  <a:cs typeface="Calibri" panose="020F0502020204030204" charset="0"/>
                </a:endParaRP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58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Portfolio Retuwrn based on different weights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with_notes!$M$17:$AG$17</c:f>
              <c:numCache>
                <c:formatCode>0%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0.39999999999999902</c:v>
                </c:pt>
                <c:pt idx="13">
                  <c:v>0.34999999999999898</c:v>
                </c:pt>
                <c:pt idx="14">
                  <c:v>0.29999999999999899</c:v>
                </c:pt>
                <c:pt idx="15">
                  <c:v>0.249999999999999</c:v>
                </c:pt>
                <c:pt idx="16">
                  <c:v>0.19999999999999901</c:v>
                </c:pt>
                <c:pt idx="17">
                  <c:v>0.149999999999999</c:v>
                </c:pt>
                <c:pt idx="18">
                  <c:v>9.9999999999999201E-2</c:v>
                </c:pt>
                <c:pt idx="19">
                  <c:v>4.9999999999999198E-2</c:v>
                </c:pt>
                <c:pt idx="20">
                  <c:v>0</c:v>
                </c:pt>
              </c:numCache>
            </c:numRef>
          </c:xVal>
          <c:yVal>
            <c:numRef>
              <c:f>with_notes!$M$15:$AG$15</c:f>
              <c:numCache>
                <c:formatCode>0.00%</c:formatCode>
                <c:ptCount val="21"/>
                <c:pt idx="0">
                  <c:v>9.9845334969716121E-2</c:v>
                </c:pt>
                <c:pt idx="1">
                  <c:v>0.10667153090166485</c:v>
                </c:pt>
                <c:pt idx="2">
                  <c:v>0.11290448820527611</c:v>
                </c:pt>
                <c:pt idx="3">
                  <c:v>0.11855495986843559</c:v>
                </c:pt>
                <c:pt idx="4">
                  <c:v>0.12363256044527501</c:v>
                </c:pt>
                <c:pt idx="5">
                  <c:v>0.12814582269193003</c:v>
                </c:pt>
                <c:pt idx="6">
                  <c:v>0.13210224688206731</c:v>
                </c:pt>
                <c:pt idx="7">
                  <c:v>0.13550834341890003</c:v>
                </c:pt>
                <c:pt idx="8">
                  <c:v>0.13836966926477173</c:v>
                </c:pt>
                <c:pt idx="9">
                  <c:v>0.14069085862492378</c:v>
                </c:pt>
                <c:pt idx="10">
                  <c:v>0.1424756482467549</c:v>
                </c:pt>
                <c:pt idx="11">
                  <c:v>0.14372689762797305</c:v>
                </c:pt>
                <c:pt idx="12">
                  <c:v>0.1444466043650281</c:v>
                </c:pt>
                <c:pt idx="13">
                  <c:v>0.14463591481580071</c:v>
                </c:pt>
                <c:pt idx="14">
                  <c:v>0.14429513019649412</c:v>
                </c:pt>
                <c:pt idx="15">
                  <c:v>0.14342370818097441</c:v>
                </c:pt>
                <c:pt idx="16">
                  <c:v>0.14202026002042878</c:v>
                </c:pt>
                <c:pt idx="17">
                  <c:v>0.14008254315115051</c:v>
                </c:pt>
                <c:pt idx="18">
                  <c:v>0.13760744920761564</c:v>
                </c:pt>
                <c:pt idx="19">
                  <c:v>0.13459098730575078</c:v>
                </c:pt>
                <c:pt idx="20">
                  <c:v>0.131028262406404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D9D-4A20-A08B-F8220038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41280"/>
        <c:axId val="554041608"/>
      </c:scatterChart>
      <c:valAx>
        <c:axId val="5540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of Asset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1608"/>
        <c:crosses val="autoZero"/>
        <c:crossBetween val="midCat"/>
      </c:valAx>
      <c:valAx>
        <c:axId val="5540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 return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</xdr:colOff>
      <xdr:row>20</xdr:row>
      <xdr:rowOff>74295</xdr:rowOff>
    </xdr:from>
    <xdr:to>
      <xdr:col>18</xdr:col>
      <xdr:colOff>53340</xdr:colOff>
      <xdr:row>35</xdr:row>
      <xdr:rowOff>82550</xdr:rowOff>
    </xdr:to>
    <xdr:graphicFrame macro="">
      <xdr:nvGraphicFramePr>
        <xdr:cNvPr id="31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18</xdr:row>
      <xdr:rowOff>91440</xdr:rowOff>
    </xdr:from>
    <xdr:to>
      <xdr:col>20</xdr:col>
      <xdr:colOff>403860</xdr:colOff>
      <xdr:row>34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4"/>
  <sheetViews>
    <sheetView topLeftCell="A2" workbookViewId="0">
      <selection activeCell="J22" sqref="J22"/>
    </sheetView>
  </sheetViews>
  <sheetFormatPr defaultColWidth="9.109375" defaultRowHeight="14.4" x14ac:dyDescent="0.3"/>
  <cols>
    <col min="3" max="3" width="12.88671875"/>
    <col min="7" max="7" width="12.88671875"/>
    <col min="10" max="11" width="10.88671875"/>
    <col min="12" max="12" width="16.5546875" customWidth="1"/>
    <col min="13" max="13" width="10.88671875" customWidth="1"/>
    <col min="14" max="14" width="10.6640625" customWidth="1"/>
    <col min="15" max="23" width="12.88671875"/>
    <col min="24" max="24" width="14"/>
    <col min="25" max="33" width="12.88671875"/>
  </cols>
  <sheetData>
    <row r="2" spans="2:33" x14ac:dyDescent="0.3">
      <c r="B2" t="s">
        <v>0</v>
      </c>
      <c r="C2" t="s">
        <v>1</v>
      </c>
      <c r="F2" t="s">
        <v>0</v>
      </c>
      <c r="G2" t="s">
        <v>2</v>
      </c>
    </row>
    <row r="3" spans="2:33" x14ac:dyDescent="0.3">
      <c r="B3" t="s">
        <v>3</v>
      </c>
      <c r="C3">
        <v>1</v>
      </c>
      <c r="F3" t="s">
        <v>4</v>
      </c>
      <c r="G3">
        <v>1</v>
      </c>
      <c r="M3" t="s">
        <v>5</v>
      </c>
    </row>
    <row r="4" spans="2:33" x14ac:dyDescent="0.3">
      <c r="B4" s="1">
        <v>0.3</v>
      </c>
      <c r="C4">
        <f>C3*(1+B4)</f>
        <v>1.3</v>
      </c>
      <c r="F4" s="1">
        <v>-0.05</v>
      </c>
      <c r="G4">
        <f>G3*(1+F4)</f>
        <v>0.95</v>
      </c>
      <c r="J4" s="2"/>
      <c r="M4" s="2">
        <f>($B4*M$17+(1-M$17)*$F4)+1</f>
        <v>1.3</v>
      </c>
      <c r="N4" s="2">
        <f>($B4*N$17+(1-N$17)*$F4)+1</f>
        <v>1.2825</v>
      </c>
      <c r="O4" s="2">
        <f t="shared" ref="O4:W4" si="0">($B4*O$17+(1-O$17)*$F4)+1</f>
        <v>1.2650000000000001</v>
      </c>
      <c r="P4" s="2">
        <f>($B4*P$17+(1-P$17)*$F4)+1</f>
        <v>1.2475000000000001</v>
      </c>
      <c r="Q4" s="2">
        <f t="shared" si="0"/>
        <v>1.23</v>
      </c>
      <c r="R4" s="2">
        <f t="shared" si="0"/>
        <v>1.2124999999999999</v>
      </c>
      <c r="S4" s="2">
        <f t="shared" si="0"/>
        <v>1.1950000000000001</v>
      </c>
      <c r="T4" s="2">
        <f t="shared" si="0"/>
        <v>1.1775</v>
      </c>
      <c r="U4" s="2">
        <f t="shared" si="0"/>
        <v>1.1599999999999999</v>
      </c>
      <c r="V4" s="2">
        <f t="shared" si="0"/>
        <v>1.1425000000000001</v>
      </c>
      <c r="W4" s="2">
        <f t="shared" si="0"/>
        <v>1.125</v>
      </c>
      <c r="X4" s="2">
        <f t="shared" ref="X4:AG4" si="1">($B4*X$17+(1-X$17)*$F4)+1</f>
        <v>1.1074999999999999</v>
      </c>
      <c r="Y4" s="2">
        <f t="shared" si="1"/>
        <v>1.0899999999999996</v>
      </c>
      <c r="Z4" s="2">
        <f t="shared" si="1"/>
        <v>1.0724999999999996</v>
      </c>
      <c r="AA4" s="2">
        <f t="shared" si="1"/>
        <v>1.0549999999999997</v>
      </c>
      <c r="AB4" s="2">
        <f t="shared" si="1"/>
        <v>1.0374999999999996</v>
      </c>
      <c r="AC4" s="2">
        <f t="shared" si="1"/>
        <v>1.0199999999999996</v>
      </c>
      <c r="AD4" s="2">
        <f t="shared" si="1"/>
        <v>1.0024999999999997</v>
      </c>
      <c r="AE4" s="2">
        <f t="shared" si="1"/>
        <v>0.98499999999999976</v>
      </c>
      <c r="AF4" s="2">
        <f t="shared" si="1"/>
        <v>0.96749999999999969</v>
      </c>
      <c r="AG4" s="2">
        <f t="shared" si="1"/>
        <v>0.95</v>
      </c>
    </row>
    <row r="5" spans="2:33" x14ac:dyDescent="0.3">
      <c r="B5" s="1">
        <v>-0.15</v>
      </c>
      <c r="C5">
        <f t="shared" ref="C5:C13" si="2">C4*(1+B5)</f>
        <v>1.105</v>
      </c>
      <c r="F5" s="1">
        <v>0.2</v>
      </c>
      <c r="G5">
        <f t="shared" ref="G5:G13" si="3">G4*(1+F5)</f>
        <v>1.1399999999999999</v>
      </c>
      <c r="J5" s="2"/>
      <c r="M5" s="2">
        <f t="shared" ref="M5:M13" si="4">($B5*M$17+(1-M$17)*$F5)+1</f>
        <v>0.85</v>
      </c>
      <c r="N5" s="2">
        <f t="shared" ref="N5:W5" si="5">($B5*N$17+(1-N$17)*$F5)+1</f>
        <v>0.86750000000000005</v>
      </c>
      <c r="O5" s="2">
        <f t="shared" si="5"/>
        <v>0.88500000000000001</v>
      </c>
      <c r="P5" s="2">
        <f t="shared" si="5"/>
        <v>0.90249999999999997</v>
      </c>
      <c r="Q5" s="2">
        <f t="shared" si="5"/>
        <v>0.92</v>
      </c>
      <c r="R5" s="2">
        <f t="shared" si="5"/>
        <v>0.9375</v>
      </c>
      <c r="S5" s="2">
        <f t="shared" si="5"/>
        <v>0.95500000000000007</v>
      </c>
      <c r="T5" s="2">
        <f t="shared" si="5"/>
        <v>0.97250000000000003</v>
      </c>
      <c r="U5" s="2">
        <f t="shared" si="5"/>
        <v>0.99</v>
      </c>
      <c r="V5" s="2">
        <f t="shared" si="5"/>
        <v>1.0075000000000001</v>
      </c>
      <c r="W5" s="2">
        <f t="shared" si="5"/>
        <v>1.0249999999999999</v>
      </c>
      <c r="X5" s="2">
        <f t="shared" ref="X5:AG5" si="6">($B5*X$17+(1-X$17)*$F5)+1</f>
        <v>1.0425</v>
      </c>
      <c r="Y5" s="2">
        <f t="shared" si="6"/>
        <v>1.0600000000000003</v>
      </c>
      <c r="Z5" s="2">
        <f t="shared" si="6"/>
        <v>1.0775000000000003</v>
      </c>
      <c r="AA5" s="2">
        <f t="shared" si="6"/>
        <v>1.0950000000000004</v>
      </c>
      <c r="AB5" s="2">
        <f t="shared" si="6"/>
        <v>1.1125000000000003</v>
      </c>
      <c r="AC5" s="2">
        <f t="shared" si="6"/>
        <v>1.1300000000000003</v>
      </c>
      <c r="AD5" s="2">
        <f t="shared" si="6"/>
        <v>1.1475000000000004</v>
      </c>
      <c r="AE5" s="2">
        <f t="shared" si="6"/>
        <v>1.1650000000000003</v>
      </c>
      <c r="AF5" s="2">
        <f t="shared" si="6"/>
        <v>1.1825000000000003</v>
      </c>
      <c r="AG5" s="2">
        <f t="shared" si="6"/>
        <v>1.2</v>
      </c>
    </row>
    <row r="6" spans="2:33" x14ac:dyDescent="0.3">
      <c r="B6" s="1"/>
      <c r="C6">
        <f t="shared" si="2"/>
        <v>1.105</v>
      </c>
      <c r="F6" s="1"/>
      <c r="G6">
        <f t="shared" si="3"/>
        <v>1.1399999999999999</v>
      </c>
      <c r="J6" s="2"/>
      <c r="M6" s="2">
        <f t="shared" si="4"/>
        <v>1</v>
      </c>
      <c r="N6" s="2">
        <f t="shared" ref="N6:W6" si="7">($B6*N$17+(1-N$17)*$F6)+1</f>
        <v>1</v>
      </c>
      <c r="O6" s="2">
        <f t="shared" si="7"/>
        <v>1</v>
      </c>
      <c r="P6" s="2">
        <f t="shared" si="7"/>
        <v>1</v>
      </c>
      <c r="Q6" s="2">
        <f t="shared" si="7"/>
        <v>1</v>
      </c>
      <c r="R6" s="2">
        <f t="shared" si="7"/>
        <v>1</v>
      </c>
      <c r="S6" s="2">
        <f t="shared" si="7"/>
        <v>1</v>
      </c>
      <c r="T6" s="2">
        <f t="shared" si="7"/>
        <v>1</v>
      </c>
      <c r="U6" s="2">
        <f t="shared" si="7"/>
        <v>1</v>
      </c>
      <c r="V6" s="2">
        <f t="shared" si="7"/>
        <v>1</v>
      </c>
      <c r="W6" s="2">
        <f t="shared" si="7"/>
        <v>1</v>
      </c>
      <c r="X6" s="2">
        <f t="shared" ref="X6:AG6" si="8">($B6*X$17+(1-X$17)*$F6)+1</f>
        <v>1</v>
      </c>
      <c r="Y6" s="2">
        <f t="shared" si="8"/>
        <v>1</v>
      </c>
      <c r="Z6" s="2">
        <f t="shared" si="8"/>
        <v>1</v>
      </c>
      <c r="AA6" s="2">
        <f t="shared" si="8"/>
        <v>1</v>
      </c>
      <c r="AB6" s="2">
        <f t="shared" si="8"/>
        <v>1</v>
      </c>
      <c r="AC6" s="2">
        <f t="shared" si="8"/>
        <v>1</v>
      </c>
      <c r="AD6" s="2">
        <f t="shared" si="8"/>
        <v>1</v>
      </c>
      <c r="AE6" s="2">
        <f t="shared" si="8"/>
        <v>1</v>
      </c>
      <c r="AF6" s="2">
        <f t="shared" si="8"/>
        <v>1</v>
      </c>
      <c r="AG6" s="2">
        <f t="shared" si="8"/>
        <v>1</v>
      </c>
    </row>
    <row r="7" spans="2:33" x14ac:dyDescent="0.3">
      <c r="B7" s="1"/>
      <c r="C7">
        <f t="shared" si="2"/>
        <v>1.105</v>
      </c>
      <c r="F7" s="1"/>
      <c r="G7">
        <f t="shared" si="3"/>
        <v>1.1399999999999999</v>
      </c>
      <c r="J7" s="2"/>
      <c r="M7" s="2">
        <f t="shared" si="4"/>
        <v>1</v>
      </c>
      <c r="N7" s="2">
        <f t="shared" ref="N7:W7" si="9">($B7*N$17+(1-N$17)*$F7)+1</f>
        <v>1</v>
      </c>
      <c r="O7" s="2">
        <f t="shared" si="9"/>
        <v>1</v>
      </c>
      <c r="P7" s="2">
        <f t="shared" si="9"/>
        <v>1</v>
      </c>
      <c r="Q7" s="2">
        <f t="shared" si="9"/>
        <v>1</v>
      </c>
      <c r="R7" s="2">
        <f t="shared" si="9"/>
        <v>1</v>
      </c>
      <c r="S7" s="2">
        <f t="shared" si="9"/>
        <v>1</v>
      </c>
      <c r="T7" s="2">
        <f t="shared" si="9"/>
        <v>1</v>
      </c>
      <c r="U7" s="2">
        <f t="shared" si="9"/>
        <v>1</v>
      </c>
      <c r="V7" s="2">
        <f t="shared" si="9"/>
        <v>1</v>
      </c>
      <c r="W7" s="2">
        <f t="shared" si="9"/>
        <v>1</v>
      </c>
      <c r="X7" s="2">
        <f t="shared" ref="X7:AG7" si="10">($B7*X$17+(1-X$17)*$F7)+1</f>
        <v>1</v>
      </c>
      <c r="Y7" s="2">
        <f t="shared" si="10"/>
        <v>1</v>
      </c>
      <c r="Z7" s="2">
        <f t="shared" si="10"/>
        <v>1</v>
      </c>
      <c r="AA7" s="2">
        <f t="shared" si="10"/>
        <v>1</v>
      </c>
      <c r="AB7" s="2">
        <f t="shared" si="10"/>
        <v>1</v>
      </c>
      <c r="AC7" s="2">
        <f t="shared" si="10"/>
        <v>1</v>
      </c>
      <c r="AD7" s="2">
        <f t="shared" si="10"/>
        <v>1</v>
      </c>
      <c r="AE7" s="2">
        <f t="shared" si="10"/>
        <v>1</v>
      </c>
      <c r="AF7" s="2">
        <f t="shared" si="10"/>
        <v>1</v>
      </c>
      <c r="AG7" s="2">
        <f t="shared" si="10"/>
        <v>1</v>
      </c>
    </row>
    <row r="8" spans="2:33" x14ac:dyDescent="0.3">
      <c r="B8" s="1"/>
      <c r="C8">
        <f t="shared" si="2"/>
        <v>1.105</v>
      </c>
      <c r="F8" s="1"/>
      <c r="G8">
        <f t="shared" si="3"/>
        <v>1.1399999999999999</v>
      </c>
      <c r="J8" s="2"/>
      <c r="M8" s="2">
        <f t="shared" si="4"/>
        <v>1</v>
      </c>
      <c r="N8" s="2">
        <f t="shared" ref="N8:W8" si="11">($B8*N$17+(1-N$17)*$F8)+1</f>
        <v>1</v>
      </c>
      <c r="O8" s="2">
        <f t="shared" si="11"/>
        <v>1</v>
      </c>
      <c r="P8" s="2">
        <f t="shared" si="11"/>
        <v>1</v>
      </c>
      <c r="Q8" s="2">
        <f t="shared" si="11"/>
        <v>1</v>
      </c>
      <c r="R8" s="2">
        <f t="shared" si="11"/>
        <v>1</v>
      </c>
      <c r="S8" s="2">
        <f t="shared" si="11"/>
        <v>1</v>
      </c>
      <c r="T8" s="2">
        <f t="shared" si="11"/>
        <v>1</v>
      </c>
      <c r="U8" s="2">
        <f t="shared" si="11"/>
        <v>1</v>
      </c>
      <c r="V8" s="2">
        <f t="shared" si="11"/>
        <v>1</v>
      </c>
      <c r="W8" s="2">
        <f t="shared" si="11"/>
        <v>1</v>
      </c>
      <c r="X8" s="2">
        <f t="shared" ref="X8:AG8" si="12">($B8*X$17+(1-X$17)*$F8)+1</f>
        <v>1</v>
      </c>
      <c r="Y8" s="2">
        <f t="shared" si="12"/>
        <v>1</v>
      </c>
      <c r="Z8" s="2">
        <f t="shared" si="12"/>
        <v>1</v>
      </c>
      <c r="AA8" s="2">
        <f t="shared" si="12"/>
        <v>1</v>
      </c>
      <c r="AB8" s="2">
        <f t="shared" si="12"/>
        <v>1</v>
      </c>
      <c r="AC8" s="2">
        <f t="shared" si="12"/>
        <v>1</v>
      </c>
      <c r="AD8" s="2">
        <f t="shared" si="12"/>
        <v>1</v>
      </c>
      <c r="AE8" s="2">
        <f t="shared" si="12"/>
        <v>1</v>
      </c>
      <c r="AF8" s="2">
        <f t="shared" si="12"/>
        <v>1</v>
      </c>
      <c r="AG8" s="2">
        <f t="shared" si="12"/>
        <v>1</v>
      </c>
    </row>
    <row r="9" spans="2:33" x14ac:dyDescent="0.3">
      <c r="B9" s="1"/>
      <c r="C9">
        <f t="shared" si="2"/>
        <v>1.105</v>
      </c>
      <c r="F9" s="1"/>
      <c r="G9">
        <f t="shared" si="3"/>
        <v>1.1399999999999999</v>
      </c>
      <c r="J9" s="2"/>
      <c r="M9" s="2">
        <f t="shared" si="4"/>
        <v>1</v>
      </c>
      <c r="N9" s="2">
        <f t="shared" ref="N9:W9" si="13">($B9*N$17+(1-N$17)*$F9)+1</f>
        <v>1</v>
      </c>
      <c r="O9" s="2">
        <f t="shared" si="13"/>
        <v>1</v>
      </c>
      <c r="P9" s="2">
        <f t="shared" si="13"/>
        <v>1</v>
      </c>
      <c r="Q9" s="2">
        <f t="shared" si="13"/>
        <v>1</v>
      </c>
      <c r="R9" s="2">
        <f t="shared" si="13"/>
        <v>1</v>
      </c>
      <c r="S9" s="2">
        <f t="shared" si="13"/>
        <v>1</v>
      </c>
      <c r="T9" s="2">
        <f t="shared" si="13"/>
        <v>1</v>
      </c>
      <c r="U9" s="2">
        <f t="shared" si="13"/>
        <v>1</v>
      </c>
      <c r="V9" s="2">
        <f t="shared" si="13"/>
        <v>1</v>
      </c>
      <c r="W9" s="2">
        <f t="shared" si="13"/>
        <v>1</v>
      </c>
      <c r="X9" s="2">
        <f t="shared" ref="X9:AG9" si="14">($B9*X$17+(1-X$17)*$F9)+1</f>
        <v>1</v>
      </c>
      <c r="Y9" s="2">
        <f t="shared" si="14"/>
        <v>1</v>
      </c>
      <c r="Z9" s="2">
        <f t="shared" si="14"/>
        <v>1</v>
      </c>
      <c r="AA9" s="2">
        <f t="shared" si="14"/>
        <v>1</v>
      </c>
      <c r="AB9" s="2">
        <f t="shared" si="14"/>
        <v>1</v>
      </c>
      <c r="AC9" s="2">
        <f t="shared" si="14"/>
        <v>1</v>
      </c>
      <c r="AD9" s="2">
        <f t="shared" si="14"/>
        <v>1</v>
      </c>
      <c r="AE9" s="2">
        <f t="shared" si="14"/>
        <v>1</v>
      </c>
      <c r="AF9" s="2">
        <f t="shared" si="14"/>
        <v>1</v>
      </c>
      <c r="AG9" s="2">
        <f t="shared" si="14"/>
        <v>1</v>
      </c>
    </row>
    <row r="10" spans="2:33" x14ac:dyDescent="0.3">
      <c r="B10" s="1"/>
      <c r="C10">
        <f t="shared" si="2"/>
        <v>1.105</v>
      </c>
      <c r="F10" s="1"/>
      <c r="G10">
        <f t="shared" si="3"/>
        <v>1.1399999999999999</v>
      </c>
      <c r="J10" s="2"/>
      <c r="M10" s="2">
        <f t="shared" si="4"/>
        <v>1</v>
      </c>
      <c r="N10" s="2">
        <f t="shared" ref="N10:W10" si="15">($B10*N$17+(1-N$17)*$F10)+1</f>
        <v>1</v>
      </c>
      <c r="O10" s="2">
        <f t="shared" si="15"/>
        <v>1</v>
      </c>
      <c r="P10" s="2">
        <f t="shared" si="15"/>
        <v>1</v>
      </c>
      <c r="Q10" s="2">
        <f t="shared" si="15"/>
        <v>1</v>
      </c>
      <c r="R10" s="2">
        <f t="shared" si="15"/>
        <v>1</v>
      </c>
      <c r="S10" s="2">
        <f t="shared" si="15"/>
        <v>1</v>
      </c>
      <c r="T10" s="2">
        <f t="shared" si="15"/>
        <v>1</v>
      </c>
      <c r="U10" s="2">
        <f t="shared" si="15"/>
        <v>1</v>
      </c>
      <c r="V10" s="2">
        <f t="shared" si="15"/>
        <v>1</v>
      </c>
      <c r="W10" s="2">
        <f t="shared" si="15"/>
        <v>1</v>
      </c>
      <c r="X10" s="2">
        <f t="shared" ref="X10:AG10" si="16">($B10*X$17+(1-X$17)*$F10)+1</f>
        <v>1</v>
      </c>
      <c r="Y10" s="2">
        <f t="shared" si="16"/>
        <v>1</v>
      </c>
      <c r="Z10" s="2">
        <f t="shared" si="16"/>
        <v>1</v>
      </c>
      <c r="AA10" s="2">
        <f t="shared" si="16"/>
        <v>1</v>
      </c>
      <c r="AB10" s="2">
        <f t="shared" si="16"/>
        <v>1</v>
      </c>
      <c r="AC10" s="2">
        <f t="shared" si="16"/>
        <v>1</v>
      </c>
      <c r="AD10" s="2">
        <f t="shared" si="16"/>
        <v>1</v>
      </c>
      <c r="AE10" s="2">
        <f t="shared" si="16"/>
        <v>1</v>
      </c>
      <c r="AF10" s="2">
        <f t="shared" si="16"/>
        <v>1</v>
      </c>
      <c r="AG10" s="2">
        <f t="shared" si="16"/>
        <v>1</v>
      </c>
    </row>
    <row r="11" spans="2:33" x14ac:dyDescent="0.3">
      <c r="B11" s="1"/>
      <c r="C11">
        <f t="shared" si="2"/>
        <v>1.105</v>
      </c>
      <c r="F11" s="1"/>
      <c r="G11">
        <f t="shared" si="3"/>
        <v>1.1399999999999999</v>
      </c>
      <c r="J11" s="2"/>
      <c r="M11" s="2">
        <f t="shared" si="4"/>
        <v>1</v>
      </c>
      <c r="N11" s="2">
        <f t="shared" ref="N11:W11" si="17">($B11*N$17+(1-N$17)*$F11)+1</f>
        <v>1</v>
      </c>
      <c r="O11" s="2">
        <f t="shared" si="17"/>
        <v>1</v>
      </c>
      <c r="P11" s="2">
        <f t="shared" si="17"/>
        <v>1</v>
      </c>
      <c r="Q11" s="2">
        <f t="shared" si="17"/>
        <v>1</v>
      </c>
      <c r="R11" s="2">
        <f t="shared" si="17"/>
        <v>1</v>
      </c>
      <c r="S11" s="2">
        <f t="shared" si="17"/>
        <v>1</v>
      </c>
      <c r="T11" s="2">
        <f t="shared" si="17"/>
        <v>1</v>
      </c>
      <c r="U11" s="2">
        <f t="shared" si="17"/>
        <v>1</v>
      </c>
      <c r="V11" s="2">
        <f t="shared" si="17"/>
        <v>1</v>
      </c>
      <c r="W11" s="2">
        <f t="shared" si="17"/>
        <v>1</v>
      </c>
      <c r="X11" s="2">
        <f t="shared" ref="X11:AG11" si="18">($B11*X$17+(1-X$17)*$F11)+1</f>
        <v>1</v>
      </c>
      <c r="Y11" s="2">
        <f t="shared" si="18"/>
        <v>1</v>
      </c>
      <c r="Z11" s="2">
        <f t="shared" si="18"/>
        <v>1</v>
      </c>
      <c r="AA11" s="2">
        <f t="shared" si="18"/>
        <v>1</v>
      </c>
      <c r="AB11" s="2">
        <f t="shared" si="18"/>
        <v>1</v>
      </c>
      <c r="AC11" s="2">
        <f t="shared" si="18"/>
        <v>1</v>
      </c>
      <c r="AD11" s="2">
        <f t="shared" si="18"/>
        <v>1</v>
      </c>
      <c r="AE11" s="2">
        <f t="shared" si="18"/>
        <v>1</v>
      </c>
      <c r="AF11" s="2">
        <f t="shared" si="18"/>
        <v>1</v>
      </c>
      <c r="AG11" s="2">
        <f t="shared" si="18"/>
        <v>1</v>
      </c>
    </row>
    <row r="12" spans="2:33" x14ac:dyDescent="0.3">
      <c r="B12" s="1"/>
      <c r="C12">
        <f t="shared" si="2"/>
        <v>1.105</v>
      </c>
      <c r="F12" s="1"/>
      <c r="G12">
        <f t="shared" si="3"/>
        <v>1.1399999999999999</v>
      </c>
      <c r="J12" s="2"/>
      <c r="M12" s="2">
        <f t="shared" si="4"/>
        <v>1</v>
      </c>
      <c r="N12" s="2">
        <f t="shared" ref="N12:W12" si="19">($B12*N$17+(1-N$17)*$F12)+1</f>
        <v>1</v>
      </c>
      <c r="O12" s="2">
        <f t="shared" si="19"/>
        <v>1</v>
      </c>
      <c r="P12" s="2">
        <f t="shared" si="19"/>
        <v>1</v>
      </c>
      <c r="Q12" s="2">
        <f t="shared" si="19"/>
        <v>1</v>
      </c>
      <c r="R12" s="2">
        <f t="shared" si="19"/>
        <v>1</v>
      </c>
      <c r="S12" s="2">
        <f t="shared" si="19"/>
        <v>1</v>
      </c>
      <c r="T12" s="2">
        <f t="shared" si="19"/>
        <v>1</v>
      </c>
      <c r="U12" s="2">
        <f t="shared" si="19"/>
        <v>1</v>
      </c>
      <c r="V12" s="2">
        <f t="shared" si="19"/>
        <v>1</v>
      </c>
      <c r="W12" s="2">
        <f t="shared" si="19"/>
        <v>1</v>
      </c>
      <c r="X12" s="2">
        <f t="shared" ref="X12:AG12" si="20">($B12*X$17+(1-X$17)*$F12)+1</f>
        <v>1</v>
      </c>
      <c r="Y12" s="2">
        <f t="shared" si="20"/>
        <v>1</v>
      </c>
      <c r="Z12" s="2">
        <f t="shared" si="20"/>
        <v>1</v>
      </c>
      <c r="AA12" s="2">
        <f t="shared" si="20"/>
        <v>1</v>
      </c>
      <c r="AB12" s="2">
        <f t="shared" si="20"/>
        <v>1</v>
      </c>
      <c r="AC12" s="2">
        <f t="shared" si="20"/>
        <v>1</v>
      </c>
      <c r="AD12" s="2">
        <f t="shared" si="20"/>
        <v>1</v>
      </c>
      <c r="AE12" s="2">
        <f t="shared" si="20"/>
        <v>1</v>
      </c>
      <c r="AF12" s="2">
        <f t="shared" si="20"/>
        <v>1</v>
      </c>
      <c r="AG12" s="2">
        <f t="shared" si="20"/>
        <v>1</v>
      </c>
    </row>
    <row r="13" spans="2:33" x14ac:dyDescent="0.3">
      <c r="B13" s="1"/>
      <c r="C13">
        <f t="shared" si="2"/>
        <v>1.105</v>
      </c>
      <c r="F13" s="1"/>
      <c r="G13">
        <f t="shared" si="3"/>
        <v>1.1399999999999999</v>
      </c>
      <c r="J13" s="2"/>
      <c r="M13" s="2">
        <f t="shared" si="4"/>
        <v>1</v>
      </c>
      <c r="N13" s="2">
        <f t="shared" ref="N13:W13" si="21">($B13*N$17+(1-N$17)*$F13)+1</f>
        <v>1</v>
      </c>
      <c r="O13" s="2">
        <f t="shared" si="21"/>
        <v>1</v>
      </c>
      <c r="P13" s="2">
        <f t="shared" si="21"/>
        <v>1</v>
      </c>
      <c r="Q13" s="2">
        <f t="shared" si="21"/>
        <v>1</v>
      </c>
      <c r="R13" s="2">
        <f t="shared" si="21"/>
        <v>1</v>
      </c>
      <c r="S13" s="2">
        <f t="shared" si="21"/>
        <v>1</v>
      </c>
      <c r="T13" s="2">
        <f t="shared" si="21"/>
        <v>1</v>
      </c>
      <c r="U13" s="2">
        <f t="shared" si="21"/>
        <v>1</v>
      </c>
      <c r="V13" s="2">
        <f t="shared" si="21"/>
        <v>1</v>
      </c>
      <c r="W13" s="2">
        <f t="shared" si="21"/>
        <v>1</v>
      </c>
      <c r="X13" s="2">
        <f t="shared" ref="X13:AG13" si="22">($B13*X$17+(1-X$17)*$F13)+1</f>
        <v>1</v>
      </c>
      <c r="Y13" s="2">
        <f t="shared" si="22"/>
        <v>1</v>
      </c>
      <c r="Z13" s="2">
        <f t="shared" si="22"/>
        <v>1</v>
      </c>
      <c r="AA13" s="2">
        <f t="shared" si="22"/>
        <v>1</v>
      </c>
      <c r="AB13" s="2">
        <f t="shared" si="22"/>
        <v>1</v>
      </c>
      <c r="AC13" s="2">
        <f t="shared" si="22"/>
        <v>1</v>
      </c>
      <c r="AD13" s="2">
        <f t="shared" si="22"/>
        <v>1</v>
      </c>
      <c r="AE13" s="2">
        <f t="shared" si="22"/>
        <v>1</v>
      </c>
      <c r="AF13" s="2">
        <f t="shared" si="22"/>
        <v>1</v>
      </c>
      <c r="AG13" s="2">
        <f t="shared" si="22"/>
        <v>1</v>
      </c>
    </row>
    <row r="15" spans="2:33" x14ac:dyDescent="0.3">
      <c r="J15" s="3"/>
      <c r="L15" t="s">
        <v>6</v>
      </c>
      <c r="M15" s="4">
        <f>LN(PRODUCT(M4:M13))</f>
        <v>9.9845334969716121E-2</v>
      </c>
      <c r="N15" s="4">
        <f t="shared" ref="N15:W15" si="23">LN(PRODUCT(N4:N13))</f>
        <v>0.10667153090166485</v>
      </c>
      <c r="O15" s="4">
        <f t="shared" si="23"/>
        <v>0.11290448820527611</v>
      </c>
      <c r="P15" s="4">
        <f t="shared" si="23"/>
        <v>0.11855495986843559</v>
      </c>
      <c r="Q15" s="4">
        <f t="shared" si="23"/>
        <v>0.12363256044527501</v>
      </c>
      <c r="R15" s="4">
        <f t="shared" si="23"/>
        <v>0.12814582269193003</v>
      </c>
      <c r="S15" s="4">
        <f t="shared" si="23"/>
        <v>0.13210224688206731</v>
      </c>
      <c r="T15" s="4">
        <f t="shared" si="23"/>
        <v>0.13550834341890003</v>
      </c>
      <c r="U15" s="4">
        <f t="shared" si="23"/>
        <v>0.13836966926477173</v>
      </c>
      <c r="V15" s="4">
        <f t="shared" si="23"/>
        <v>0.14069085862492378</v>
      </c>
      <c r="W15" s="4">
        <f t="shared" si="23"/>
        <v>0.1424756482467549</v>
      </c>
      <c r="X15" s="4">
        <f t="shared" ref="X15:AG15" si="24">LN(PRODUCT(X4:X13))</f>
        <v>0.14372689762797305</v>
      </c>
      <c r="Y15" s="4">
        <f t="shared" si="24"/>
        <v>0.1444466043650281</v>
      </c>
      <c r="Z15" s="4">
        <f t="shared" si="24"/>
        <v>0.14463591481580071</v>
      </c>
      <c r="AA15" s="4">
        <f t="shared" si="24"/>
        <v>0.14429513019649412</v>
      </c>
      <c r="AB15" s="4">
        <f t="shared" si="24"/>
        <v>0.14342370818097441</v>
      </c>
      <c r="AC15" s="4">
        <f t="shared" si="24"/>
        <v>0.14202026002042878</v>
      </c>
      <c r="AD15" s="4">
        <f t="shared" si="24"/>
        <v>0.14008254315115051</v>
      </c>
      <c r="AE15" s="4">
        <f t="shared" si="24"/>
        <v>0.13760744920761564</v>
      </c>
      <c r="AF15" s="4">
        <f t="shared" si="24"/>
        <v>0.13459098730575078</v>
      </c>
      <c r="AG15" s="4">
        <f t="shared" si="24"/>
        <v>0.131028262406404</v>
      </c>
    </row>
    <row r="16" spans="2:33" x14ac:dyDescent="0.3">
      <c r="L16" t="s">
        <v>7</v>
      </c>
      <c r="M16" s="5">
        <f>STDEV(M4:M13)</f>
        <v>0.11067971810589269</v>
      </c>
      <c r="N16" s="5">
        <f t="shared" ref="N16:W16" si="25">STDEV(N4:N13)</f>
        <v>0.10280104841661661</v>
      </c>
      <c r="O16" s="5">
        <f t="shared" si="25"/>
        <v>9.4985378991833416E-2</v>
      </c>
      <c r="P16" s="5">
        <f t="shared" si="25"/>
        <v>8.7249641833075764E-2</v>
      </c>
      <c r="Q16" s="5">
        <f t="shared" si="25"/>
        <v>7.9617139416641225E-2</v>
      </c>
      <c r="R16" s="5">
        <f t="shared" si="25"/>
        <v>7.2120655078062645E-2</v>
      </c>
      <c r="S16" s="5">
        <f t="shared" si="25"/>
        <v>6.4807406984078608E-2</v>
      </c>
      <c r="T16" s="5">
        <f t="shared" si="25"/>
        <v>5.7747053796901371E-2</v>
      </c>
      <c r="U16" s="5">
        <f t="shared" si="25"/>
        <v>5.1044642770378484E-2</v>
      </c>
      <c r="V16" s="5">
        <f t="shared" si="25"/>
        <v>4.4860896112315918E-2</v>
      </c>
      <c r="W16" s="5">
        <f t="shared" si="25"/>
        <v>3.9440531887330758E-2</v>
      </c>
      <c r="X16" s="5">
        <f t="shared" ref="X16:AG16" si="26">STDEV(X4:X13)</f>
        <v>3.5138614403846663E-2</v>
      </c>
      <c r="Y16" s="5">
        <f t="shared" si="26"/>
        <v>3.2403703492039242E-2</v>
      </c>
      <c r="Z16" s="5">
        <f t="shared" si="26"/>
        <v>3.1644729243412523E-2</v>
      </c>
      <c r="AA16" s="5">
        <f t="shared" si="26"/>
        <v>3.2998316455372281E-2</v>
      </c>
      <c r="AB16" s="5">
        <f t="shared" si="26"/>
        <v>3.6228441865473644E-2</v>
      </c>
      <c r="AC16" s="5">
        <f t="shared" si="26"/>
        <v>4.0892813821284416E-2</v>
      </c>
      <c r="AD16" s="5">
        <f t="shared" si="26"/>
        <v>4.6562383482330105E-2</v>
      </c>
      <c r="AE16" s="5">
        <f t="shared" si="26"/>
        <v>5.2915026221291898E-2</v>
      </c>
      <c r="AF16" s="5">
        <f t="shared" si="26"/>
        <v>5.9733203124858206E-2</v>
      </c>
      <c r="AG16" s="5">
        <f t="shared" si="26"/>
        <v>6.6874675492462912E-2</v>
      </c>
    </row>
    <row r="17" spans="9:33" x14ac:dyDescent="0.3">
      <c r="J17" s="3"/>
      <c r="L17" t="s">
        <v>8</v>
      </c>
      <c r="M17" s="6">
        <v>1</v>
      </c>
      <c r="N17" s="6">
        <v>0.95</v>
      </c>
      <c r="O17" s="6">
        <v>0.9</v>
      </c>
      <c r="P17" s="6">
        <v>0.85</v>
      </c>
      <c r="Q17" s="6">
        <v>0.8</v>
      </c>
      <c r="R17" s="6">
        <v>0.75</v>
      </c>
      <c r="S17" s="6">
        <v>0.7</v>
      </c>
      <c r="T17" s="6">
        <v>0.65</v>
      </c>
      <c r="U17" s="6">
        <v>0.6</v>
      </c>
      <c r="V17" s="6">
        <v>0.55000000000000004</v>
      </c>
      <c r="W17" s="6">
        <v>0.5</v>
      </c>
      <c r="X17" s="6">
        <v>0.45</v>
      </c>
      <c r="Y17" s="6">
        <v>0.39999999999999902</v>
      </c>
      <c r="Z17" s="6">
        <v>0.34999999999999898</v>
      </c>
      <c r="AA17" s="6">
        <v>0.29999999999999899</v>
      </c>
      <c r="AB17" s="6">
        <v>0.249999999999999</v>
      </c>
      <c r="AC17" s="6">
        <v>0.19999999999999901</v>
      </c>
      <c r="AD17" s="6">
        <v>0.149999999999999</v>
      </c>
      <c r="AE17" s="6">
        <v>9.9999999999999201E-2</v>
      </c>
      <c r="AF17" s="6">
        <v>4.9999999999999198E-2</v>
      </c>
      <c r="AG17" s="6">
        <v>0</v>
      </c>
    </row>
    <row r="18" spans="9:33" x14ac:dyDescent="0.3">
      <c r="K18" t="s">
        <v>9</v>
      </c>
      <c r="L18" s="4">
        <f>MAX(M15:AG15)</f>
        <v>0.14463591481580071</v>
      </c>
      <c r="M18" t="str">
        <f>IF(M15=$L$18,M17,"")</f>
        <v/>
      </c>
      <c r="N18" t="str">
        <f t="shared" ref="N18:AG18" si="27">IF(N15=$L$18,N17,"")</f>
        <v/>
      </c>
      <c r="O18" t="str">
        <f t="shared" si="27"/>
        <v/>
      </c>
      <c r="P18" t="str">
        <f t="shared" si="27"/>
        <v/>
      </c>
      <c r="Q18" t="str">
        <f t="shared" si="27"/>
        <v/>
      </c>
      <c r="R18" t="str">
        <f t="shared" si="27"/>
        <v/>
      </c>
      <c r="S18" t="str">
        <f t="shared" si="27"/>
        <v/>
      </c>
      <c r="T18" t="str">
        <f t="shared" si="27"/>
        <v/>
      </c>
      <c r="U18" t="str">
        <f t="shared" si="27"/>
        <v/>
      </c>
      <c r="V18" t="str">
        <f t="shared" si="27"/>
        <v/>
      </c>
      <c r="W18" t="str">
        <f t="shared" si="27"/>
        <v/>
      </c>
      <c r="X18" t="str">
        <f t="shared" si="27"/>
        <v/>
      </c>
      <c r="Y18" t="str">
        <f t="shared" si="27"/>
        <v/>
      </c>
      <c r="Z18">
        <f t="shared" si="27"/>
        <v>0.34999999999999898</v>
      </c>
      <c r="AA18" t="str">
        <f t="shared" si="27"/>
        <v/>
      </c>
      <c r="AB18" t="str">
        <f t="shared" si="27"/>
        <v/>
      </c>
      <c r="AC18" t="str">
        <f t="shared" si="27"/>
        <v/>
      </c>
      <c r="AD18" t="str">
        <f t="shared" si="27"/>
        <v/>
      </c>
      <c r="AE18" t="str">
        <f t="shared" si="27"/>
        <v/>
      </c>
      <c r="AF18" t="str">
        <f t="shared" si="27"/>
        <v/>
      </c>
      <c r="AG18" t="str">
        <f t="shared" si="27"/>
        <v/>
      </c>
    </row>
    <row r="19" spans="9:33" x14ac:dyDescent="0.3">
      <c r="L19" t="s">
        <v>10</v>
      </c>
      <c r="M19" s="7">
        <f>SUM(M18:AG18)</f>
        <v>0.34999999999999898</v>
      </c>
    </row>
    <row r="32" spans="9:33" x14ac:dyDescent="0.3">
      <c r="I32" s="6"/>
      <c r="J32" s="2"/>
    </row>
    <row r="33" spans="9:10" x14ac:dyDescent="0.3">
      <c r="I33" s="6"/>
      <c r="J33" s="2"/>
    </row>
    <row r="34" spans="9:10" x14ac:dyDescent="0.3">
      <c r="I34" s="8"/>
      <c r="J34" s="6"/>
    </row>
  </sheetData>
  <pageMargins left="0.75" right="0.75" top="1" bottom="1" header="0.50902777777777797" footer="0.5090277777777779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4"/>
  <sheetViews>
    <sheetView tabSelected="1" workbookViewId="0">
      <selection activeCell="J5" sqref="J5"/>
    </sheetView>
  </sheetViews>
  <sheetFormatPr defaultColWidth="9.109375" defaultRowHeight="14.4" x14ac:dyDescent="0.3"/>
  <cols>
    <col min="12" max="12" width="16.5546875" customWidth="1"/>
    <col min="13" max="13" width="10.88671875" customWidth="1"/>
    <col min="14" max="14" width="10.6640625" customWidth="1"/>
  </cols>
  <sheetData>
    <row r="2" spans="2:33" x14ac:dyDescent="0.3">
      <c r="B2" t="s">
        <v>0</v>
      </c>
      <c r="C2" t="s">
        <v>1</v>
      </c>
      <c r="F2" t="s">
        <v>0</v>
      </c>
      <c r="G2" t="s">
        <v>2</v>
      </c>
    </row>
    <row r="3" spans="2:33" x14ac:dyDescent="0.3">
      <c r="B3" t="s">
        <v>3</v>
      </c>
      <c r="C3">
        <v>1</v>
      </c>
      <c r="F3" t="s">
        <v>4</v>
      </c>
      <c r="G3">
        <v>1</v>
      </c>
      <c r="M3" t="s">
        <v>5</v>
      </c>
    </row>
    <row r="4" spans="2:33" x14ac:dyDescent="0.3">
      <c r="B4" s="1">
        <v>0.3</v>
      </c>
      <c r="C4">
        <f>C3*(1+B4)</f>
        <v>1.3</v>
      </c>
      <c r="F4" s="1">
        <v>-0.05</v>
      </c>
      <c r="G4">
        <f>G3*(1+F4)</f>
        <v>0.95</v>
      </c>
      <c r="J4" s="9"/>
      <c r="M4" s="9">
        <f>($B4*M$17+(1-M$17)*$F4)+1</f>
        <v>1.3</v>
      </c>
      <c r="N4" s="9">
        <f>($B4*N$17+(1-N$17)*$F4)+1</f>
        <v>1.2825</v>
      </c>
      <c r="O4" s="9">
        <f t="shared" ref="O4:AG13" si="0">($B4*O$17+(1-O$17)*$F4)+1</f>
        <v>1.2650000000000001</v>
      </c>
      <c r="P4" s="9">
        <f>($B4*P$17+(1-P$17)*$F4)+1</f>
        <v>1.2475000000000001</v>
      </c>
      <c r="Q4" s="9">
        <f t="shared" si="0"/>
        <v>1.23</v>
      </c>
      <c r="R4" s="9">
        <f t="shared" si="0"/>
        <v>1.2124999999999999</v>
      </c>
      <c r="S4" s="9">
        <f t="shared" si="0"/>
        <v>1.1950000000000001</v>
      </c>
      <c r="T4" s="9">
        <f t="shared" si="0"/>
        <v>1.1775</v>
      </c>
      <c r="U4" s="9">
        <f t="shared" si="0"/>
        <v>1.1599999999999999</v>
      </c>
      <c r="V4" s="9">
        <f t="shared" si="0"/>
        <v>1.1425000000000001</v>
      </c>
      <c r="W4" s="9">
        <f t="shared" si="0"/>
        <v>1.125</v>
      </c>
      <c r="X4" s="9">
        <f t="shared" si="0"/>
        <v>1.1074999999999999</v>
      </c>
      <c r="Y4" s="9">
        <f t="shared" si="0"/>
        <v>1.0899999999999996</v>
      </c>
      <c r="Z4" s="9">
        <f t="shared" si="0"/>
        <v>1.0724999999999996</v>
      </c>
      <c r="AA4" s="9">
        <f t="shared" si="0"/>
        <v>1.0549999999999997</v>
      </c>
      <c r="AB4" s="9">
        <f t="shared" si="0"/>
        <v>1.0374999999999996</v>
      </c>
      <c r="AC4" s="9">
        <f t="shared" si="0"/>
        <v>1.0199999999999996</v>
      </c>
      <c r="AD4" s="9">
        <f t="shared" si="0"/>
        <v>1.0024999999999997</v>
      </c>
      <c r="AE4" s="9">
        <f t="shared" si="0"/>
        <v>0.98499999999999976</v>
      </c>
      <c r="AF4" s="9">
        <f t="shared" si="0"/>
        <v>0.96749999999999969</v>
      </c>
      <c r="AG4" s="9">
        <f t="shared" si="0"/>
        <v>0.95</v>
      </c>
    </row>
    <row r="5" spans="2:33" x14ac:dyDescent="0.3">
      <c r="B5" s="1">
        <v>-0.15</v>
      </c>
      <c r="C5">
        <f t="shared" ref="C5:C13" si="1">C4*(1+B5)</f>
        <v>1.105</v>
      </c>
      <c r="F5" s="1">
        <v>0.2</v>
      </c>
      <c r="G5">
        <f t="shared" ref="G5:G13" si="2">G4*(1+F5)</f>
        <v>1.1399999999999999</v>
      </c>
      <c r="J5" s="9"/>
      <c r="M5" s="9">
        <f>($B5*M$17+(1-M$17)*$F5)+1</f>
        <v>0.85</v>
      </c>
      <c r="N5" s="9">
        <f t="shared" ref="M5:W13" si="3">($B5*N$17+(1-N$17)*$F5)+1</f>
        <v>0.86750000000000005</v>
      </c>
      <c r="O5" s="9">
        <f t="shared" si="3"/>
        <v>0.88500000000000001</v>
      </c>
      <c r="P5" s="9">
        <f t="shared" si="3"/>
        <v>0.90249999999999997</v>
      </c>
      <c r="Q5" s="9">
        <f t="shared" si="3"/>
        <v>0.92</v>
      </c>
      <c r="R5" s="9">
        <f t="shared" si="3"/>
        <v>0.9375</v>
      </c>
      <c r="S5" s="9">
        <f t="shared" si="3"/>
        <v>0.95500000000000007</v>
      </c>
      <c r="T5" s="9">
        <f t="shared" si="3"/>
        <v>0.97250000000000003</v>
      </c>
      <c r="U5" s="9">
        <f t="shared" si="3"/>
        <v>0.99</v>
      </c>
      <c r="V5" s="9">
        <f t="shared" si="3"/>
        <v>1.0075000000000001</v>
      </c>
      <c r="W5" s="9">
        <f t="shared" si="3"/>
        <v>1.0249999999999999</v>
      </c>
      <c r="X5" s="9">
        <f t="shared" si="0"/>
        <v>1.0425</v>
      </c>
      <c r="Y5" s="9">
        <f t="shared" si="0"/>
        <v>1.0600000000000003</v>
      </c>
      <c r="Z5" s="9">
        <f t="shared" si="0"/>
        <v>1.0775000000000003</v>
      </c>
      <c r="AA5" s="9">
        <f t="shared" si="0"/>
        <v>1.0950000000000004</v>
      </c>
      <c r="AB5" s="9">
        <f t="shared" si="0"/>
        <v>1.1125000000000003</v>
      </c>
      <c r="AC5" s="9">
        <f t="shared" si="0"/>
        <v>1.1300000000000003</v>
      </c>
      <c r="AD5" s="9">
        <f t="shared" si="0"/>
        <v>1.1475000000000004</v>
      </c>
      <c r="AE5" s="9">
        <f t="shared" si="0"/>
        <v>1.1650000000000003</v>
      </c>
      <c r="AF5" s="9">
        <f t="shared" si="0"/>
        <v>1.1825000000000003</v>
      </c>
      <c r="AG5" s="9">
        <f t="shared" si="0"/>
        <v>1.2</v>
      </c>
    </row>
    <row r="6" spans="2:33" x14ac:dyDescent="0.3">
      <c r="B6" s="1"/>
      <c r="C6">
        <f t="shared" si="1"/>
        <v>1.105</v>
      </c>
      <c r="F6" s="1"/>
      <c r="G6">
        <f t="shared" si="2"/>
        <v>1.1399999999999999</v>
      </c>
      <c r="J6" s="9"/>
      <c r="M6" s="9">
        <f t="shared" si="3"/>
        <v>1</v>
      </c>
      <c r="N6" s="9">
        <f t="shared" si="3"/>
        <v>1</v>
      </c>
      <c r="O6" s="9">
        <f t="shared" si="3"/>
        <v>1</v>
      </c>
      <c r="P6" s="9">
        <f t="shared" si="3"/>
        <v>1</v>
      </c>
      <c r="Q6" s="9">
        <f t="shared" si="3"/>
        <v>1</v>
      </c>
      <c r="R6" s="9">
        <f t="shared" si="3"/>
        <v>1</v>
      </c>
      <c r="S6" s="9">
        <f t="shared" si="3"/>
        <v>1</v>
      </c>
      <c r="T6" s="9">
        <f t="shared" si="3"/>
        <v>1</v>
      </c>
      <c r="U6" s="9">
        <f t="shared" si="3"/>
        <v>1</v>
      </c>
      <c r="V6" s="9">
        <f t="shared" si="3"/>
        <v>1</v>
      </c>
      <c r="W6" s="9">
        <f t="shared" si="3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</row>
    <row r="7" spans="2:33" x14ac:dyDescent="0.3">
      <c r="B7" s="1"/>
      <c r="C7">
        <f t="shared" si="1"/>
        <v>1.105</v>
      </c>
      <c r="F7" s="1"/>
      <c r="G7">
        <f t="shared" si="2"/>
        <v>1.1399999999999999</v>
      </c>
      <c r="J7" s="9"/>
      <c r="M7" s="9">
        <f t="shared" si="3"/>
        <v>1</v>
      </c>
      <c r="N7" s="9">
        <f t="shared" si="3"/>
        <v>1</v>
      </c>
      <c r="O7" s="9">
        <f t="shared" si="3"/>
        <v>1</v>
      </c>
      <c r="P7" s="9">
        <f t="shared" si="3"/>
        <v>1</v>
      </c>
      <c r="Q7" s="9">
        <f t="shared" si="3"/>
        <v>1</v>
      </c>
      <c r="R7" s="9">
        <f t="shared" si="3"/>
        <v>1</v>
      </c>
      <c r="S7" s="9">
        <f t="shared" si="3"/>
        <v>1</v>
      </c>
      <c r="T7" s="9">
        <f t="shared" si="3"/>
        <v>1</v>
      </c>
      <c r="U7" s="9">
        <f t="shared" si="3"/>
        <v>1</v>
      </c>
      <c r="V7" s="9">
        <f t="shared" si="3"/>
        <v>1</v>
      </c>
      <c r="W7" s="9">
        <f t="shared" si="3"/>
        <v>1</v>
      </c>
      <c r="X7" s="9">
        <f t="shared" si="0"/>
        <v>1</v>
      </c>
      <c r="Y7" s="9">
        <f t="shared" si="0"/>
        <v>1</v>
      </c>
      <c r="Z7" s="9">
        <f t="shared" si="0"/>
        <v>1</v>
      </c>
      <c r="AA7" s="9">
        <f t="shared" si="0"/>
        <v>1</v>
      </c>
      <c r="AB7" s="9">
        <f t="shared" si="0"/>
        <v>1</v>
      </c>
      <c r="AC7" s="9">
        <f t="shared" si="0"/>
        <v>1</v>
      </c>
      <c r="AD7" s="9">
        <f t="shared" si="0"/>
        <v>1</v>
      </c>
      <c r="AE7" s="9">
        <f t="shared" si="0"/>
        <v>1</v>
      </c>
      <c r="AF7" s="9">
        <f t="shared" si="0"/>
        <v>1</v>
      </c>
      <c r="AG7" s="9">
        <f t="shared" si="0"/>
        <v>1</v>
      </c>
    </row>
    <row r="8" spans="2:33" x14ac:dyDescent="0.3">
      <c r="B8" s="1"/>
      <c r="C8">
        <f t="shared" si="1"/>
        <v>1.105</v>
      </c>
      <c r="F8" s="1"/>
      <c r="G8">
        <f t="shared" si="2"/>
        <v>1.1399999999999999</v>
      </c>
      <c r="J8" s="9"/>
      <c r="M8" s="9">
        <f t="shared" si="3"/>
        <v>1</v>
      </c>
      <c r="N8" s="9">
        <f t="shared" si="3"/>
        <v>1</v>
      </c>
      <c r="O8" s="9">
        <f t="shared" si="3"/>
        <v>1</v>
      </c>
      <c r="P8" s="9">
        <f t="shared" si="3"/>
        <v>1</v>
      </c>
      <c r="Q8" s="9">
        <f t="shared" si="3"/>
        <v>1</v>
      </c>
      <c r="R8" s="9">
        <f t="shared" si="3"/>
        <v>1</v>
      </c>
      <c r="S8" s="9">
        <f t="shared" si="3"/>
        <v>1</v>
      </c>
      <c r="T8" s="9">
        <f t="shared" si="3"/>
        <v>1</v>
      </c>
      <c r="U8" s="9">
        <f t="shared" si="3"/>
        <v>1</v>
      </c>
      <c r="V8" s="9">
        <f t="shared" si="3"/>
        <v>1</v>
      </c>
      <c r="W8" s="9">
        <f t="shared" si="3"/>
        <v>1</v>
      </c>
      <c r="X8" s="9">
        <f t="shared" si="0"/>
        <v>1</v>
      </c>
      <c r="Y8" s="9">
        <f t="shared" si="0"/>
        <v>1</v>
      </c>
      <c r="Z8" s="9">
        <f t="shared" si="0"/>
        <v>1</v>
      </c>
      <c r="AA8" s="9">
        <f t="shared" si="0"/>
        <v>1</v>
      </c>
      <c r="AB8" s="9">
        <f t="shared" si="0"/>
        <v>1</v>
      </c>
      <c r="AC8" s="9">
        <f t="shared" si="0"/>
        <v>1</v>
      </c>
      <c r="AD8" s="9">
        <f t="shared" si="0"/>
        <v>1</v>
      </c>
      <c r="AE8" s="9">
        <f t="shared" si="0"/>
        <v>1</v>
      </c>
      <c r="AF8" s="9">
        <f t="shared" si="0"/>
        <v>1</v>
      </c>
      <c r="AG8" s="9">
        <f t="shared" si="0"/>
        <v>1</v>
      </c>
    </row>
    <row r="9" spans="2:33" x14ac:dyDescent="0.3">
      <c r="B9" s="1"/>
      <c r="C9">
        <f t="shared" si="1"/>
        <v>1.105</v>
      </c>
      <c r="F9" s="1"/>
      <c r="G9">
        <f t="shared" si="2"/>
        <v>1.1399999999999999</v>
      </c>
      <c r="J9" s="9"/>
      <c r="M9" s="9">
        <f t="shared" si="3"/>
        <v>1</v>
      </c>
      <c r="N9" s="9">
        <f t="shared" si="3"/>
        <v>1</v>
      </c>
      <c r="O9" s="9">
        <f t="shared" si="3"/>
        <v>1</v>
      </c>
      <c r="P9" s="9">
        <f t="shared" si="3"/>
        <v>1</v>
      </c>
      <c r="Q9" s="9">
        <f t="shared" si="3"/>
        <v>1</v>
      </c>
      <c r="R9" s="9">
        <f t="shared" si="3"/>
        <v>1</v>
      </c>
      <c r="S9" s="9">
        <f t="shared" si="3"/>
        <v>1</v>
      </c>
      <c r="T9" s="9">
        <f t="shared" si="3"/>
        <v>1</v>
      </c>
      <c r="U9" s="9">
        <f t="shared" si="3"/>
        <v>1</v>
      </c>
      <c r="V9" s="9">
        <f t="shared" si="3"/>
        <v>1</v>
      </c>
      <c r="W9" s="9">
        <f t="shared" si="3"/>
        <v>1</v>
      </c>
      <c r="X9" s="9">
        <f t="shared" si="0"/>
        <v>1</v>
      </c>
      <c r="Y9" s="9">
        <f t="shared" si="0"/>
        <v>1</v>
      </c>
      <c r="Z9" s="9">
        <f t="shared" si="0"/>
        <v>1</v>
      </c>
      <c r="AA9" s="9">
        <f t="shared" si="0"/>
        <v>1</v>
      </c>
      <c r="AB9" s="9">
        <f t="shared" si="0"/>
        <v>1</v>
      </c>
      <c r="AC9" s="9">
        <f t="shared" si="0"/>
        <v>1</v>
      </c>
      <c r="AD9" s="9">
        <f t="shared" si="0"/>
        <v>1</v>
      </c>
      <c r="AE9" s="9">
        <f t="shared" si="0"/>
        <v>1</v>
      </c>
      <c r="AF9" s="9">
        <f t="shared" si="0"/>
        <v>1</v>
      </c>
      <c r="AG9" s="9">
        <f t="shared" si="0"/>
        <v>1</v>
      </c>
    </row>
    <row r="10" spans="2:33" x14ac:dyDescent="0.3">
      <c r="B10" s="1"/>
      <c r="C10">
        <f t="shared" si="1"/>
        <v>1.105</v>
      </c>
      <c r="F10" s="1"/>
      <c r="G10">
        <f t="shared" si="2"/>
        <v>1.1399999999999999</v>
      </c>
      <c r="J10" s="9"/>
      <c r="M10" s="9">
        <f t="shared" si="3"/>
        <v>1</v>
      </c>
      <c r="N10" s="9">
        <f t="shared" si="3"/>
        <v>1</v>
      </c>
      <c r="O10" s="9">
        <f t="shared" si="3"/>
        <v>1</v>
      </c>
      <c r="P10" s="9">
        <f t="shared" si="3"/>
        <v>1</v>
      </c>
      <c r="Q10" s="9">
        <f t="shared" si="3"/>
        <v>1</v>
      </c>
      <c r="R10" s="9">
        <f t="shared" si="3"/>
        <v>1</v>
      </c>
      <c r="S10" s="9">
        <f t="shared" si="3"/>
        <v>1</v>
      </c>
      <c r="T10" s="9">
        <f t="shared" si="3"/>
        <v>1</v>
      </c>
      <c r="U10" s="9">
        <f t="shared" si="3"/>
        <v>1</v>
      </c>
      <c r="V10" s="9">
        <f t="shared" si="3"/>
        <v>1</v>
      </c>
      <c r="W10" s="9">
        <f t="shared" si="3"/>
        <v>1</v>
      </c>
      <c r="X10" s="9">
        <f t="shared" si="0"/>
        <v>1</v>
      </c>
      <c r="Y10" s="9">
        <f t="shared" si="0"/>
        <v>1</v>
      </c>
      <c r="Z10" s="9">
        <f t="shared" si="0"/>
        <v>1</v>
      </c>
      <c r="AA10" s="9">
        <f t="shared" si="0"/>
        <v>1</v>
      </c>
      <c r="AB10" s="9">
        <f t="shared" si="0"/>
        <v>1</v>
      </c>
      <c r="AC10" s="9">
        <f t="shared" si="0"/>
        <v>1</v>
      </c>
      <c r="AD10" s="9">
        <f t="shared" si="0"/>
        <v>1</v>
      </c>
      <c r="AE10" s="9">
        <f t="shared" si="0"/>
        <v>1</v>
      </c>
      <c r="AF10" s="9">
        <f t="shared" si="0"/>
        <v>1</v>
      </c>
      <c r="AG10" s="9">
        <f t="shared" si="0"/>
        <v>1</v>
      </c>
    </row>
    <row r="11" spans="2:33" x14ac:dyDescent="0.3">
      <c r="B11" s="1"/>
      <c r="C11">
        <f t="shared" si="1"/>
        <v>1.105</v>
      </c>
      <c r="F11" s="1"/>
      <c r="G11">
        <f t="shared" si="2"/>
        <v>1.1399999999999999</v>
      </c>
      <c r="J11" s="9"/>
      <c r="M11" s="9">
        <f t="shared" si="3"/>
        <v>1</v>
      </c>
      <c r="N11" s="9">
        <f t="shared" si="3"/>
        <v>1</v>
      </c>
      <c r="O11" s="9">
        <f t="shared" si="3"/>
        <v>1</v>
      </c>
      <c r="P11" s="9">
        <f t="shared" si="3"/>
        <v>1</v>
      </c>
      <c r="Q11" s="9">
        <f t="shared" si="3"/>
        <v>1</v>
      </c>
      <c r="R11" s="9">
        <f t="shared" si="3"/>
        <v>1</v>
      </c>
      <c r="S11" s="9">
        <f t="shared" si="3"/>
        <v>1</v>
      </c>
      <c r="T11" s="9">
        <f t="shared" si="3"/>
        <v>1</v>
      </c>
      <c r="U11" s="9">
        <f t="shared" si="3"/>
        <v>1</v>
      </c>
      <c r="V11" s="9">
        <f t="shared" si="3"/>
        <v>1</v>
      </c>
      <c r="W11" s="9">
        <f t="shared" si="3"/>
        <v>1</v>
      </c>
      <c r="X11" s="9">
        <f t="shared" si="0"/>
        <v>1</v>
      </c>
      <c r="Y11" s="9">
        <f t="shared" si="0"/>
        <v>1</v>
      </c>
      <c r="Z11" s="9">
        <f t="shared" si="0"/>
        <v>1</v>
      </c>
      <c r="AA11" s="9">
        <f t="shared" si="0"/>
        <v>1</v>
      </c>
      <c r="AB11" s="9">
        <f t="shared" si="0"/>
        <v>1</v>
      </c>
      <c r="AC11" s="9">
        <f t="shared" si="0"/>
        <v>1</v>
      </c>
      <c r="AD11" s="9">
        <f t="shared" si="0"/>
        <v>1</v>
      </c>
      <c r="AE11" s="9">
        <f t="shared" si="0"/>
        <v>1</v>
      </c>
      <c r="AF11" s="9">
        <f t="shared" si="0"/>
        <v>1</v>
      </c>
      <c r="AG11" s="9">
        <f t="shared" si="0"/>
        <v>1</v>
      </c>
    </row>
    <row r="12" spans="2:33" x14ac:dyDescent="0.3">
      <c r="B12" s="1"/>
      <c r="C12">
        <f t="shared" si="1"/>
        <v>1.105</v>
      </c>
      <c r="F12" s="1"/>
      <c r="G12">
        <f t="shared" si="2"/>
        <v>1.1399999999999999</v>
      </c>
      <c r="J12" s="9"/>
      <c r="M12" s="9">
        <f t="shared" si="3"/>
        <v>1</v>
      </c>
      <c r="N12" s="9">
        <f t="shared" si="3"/>
        <v>1</v>
      </c>
      <c r="O12" s="9">
        <f t="shared" si="3"/>
        <v>1</v>
      </c>
      <c r="P12" s="9">
        <f t="shared" si="3"/>
        <v>1</v>
      </c>
      <c r="Q12" s="9">
        <f t="shared" si="3"/>
        <v>1</v>
      </c>
      <c r="R12" s="9">
        <f t="shared" si="3"/>
        <v>1</v>
      </c>
      <c r="S12" s="9">
        <f t="shared" si="3"/>
        <v>1</v>
      </c>
      <c r="T12" s="9">
        <f t="shared" si="3"/>
        <v>1</v>
      </c>
      <c r="U12" s="9">
        <f t="shared" si="3"/>
        <v>1</v>
      </c>
      <c r="V12" s="9">
        <f t="shared" si="3"/>
        <v>1</v>
      </c>
      <c r="W12" s="9">
        <f t="shared" si="3"/>
        <v>1</v>
      </c>
      <c r="X12" s="9">
        <f t="shared" si="0"/>
        <v>1</v>
      </c>
      <c r="Y12" s="9">
        <f t="shared" si="0"/>
        <v>1</v>
      </c>
      <c r="Z12" s="9">
        <f t="shared" si="0"/>
        <v>1</v>
      </c>
      <c r="AA12" s="9">
        <f t="shared" si="0"/>
        <v>1</v>
      </c>
      <c r="AB12" s="9">
        <f t="shared" si="0"/>
        <v>1</v>
      </c>
      <c r="AC12" s="9">
        <f t="shared" si="0"/>
        <v>1</v>
      </c>
      <c r="AD12" s="9">
        <f t="shared" si="0"/>
        <v>1</v>
      </c>
      <c r="AE12" s="9">
        <f t="shared" si="0"/>
        <v>1</v>
      </c>
      <c r="AF12" s="9">
        <f t="shared" si="0"/>
        <v>1</v>
      </c>
      <c r="AG12" s="9">
        <f t="shared" si="0"/>
        <v>1</v>
      </c>
    </row>
    <row r="13" spans="2:33" x14ac:dyDescent="0.3">
      <c r="B13" s="1"/>
      <c r="C13">
        <f t="shared" si="1"/>
        <v>1.105</v>
      </c>
      <c r="F13" s="1"/>
      <c r="G13">
        <f t="shared" si="2"/>
        <v>1.1399999999999999</v>
      </c>
      <c r="J13" s="9"/>
      <c r="M13" s="9">
        <f t="shared" si="3"/>
        <v>1</v>
      </c>
      <c r="N13" s="9">
        <f t="shared" si="3"/>
        <v>1</v>
      </c>
      <c r="O13" s="9">
        <f t="shared" si="3"/>
        <v>1</v>
      </c>
      <c r="P13" s="9">
        <f t="shared" si="3"/>
        <v>1</v>
      </c>
      <c r="Q13" s="9">
        <f t="shared" si="3"/>
        <v>1</v>
      </c>
      <c r="R13" s="9">
        <f t="shared" si="3"/>
        <v>1</v>
      </c>
      <c r="S13" s="9">
        <f t="shared" si="3"/>
        <v>1</v>
      </c>
      <c r="T13" s="9">
        <f t="shared" si="3"/>
        <v>1</v>
      </c>
      <c r="U13" s="9">
        <f t="shared" si="3"/>
        <v>1</v>
      </c>
      <c r="V13" s="9">
        <f t="shared" si="3"/>
        <v>1</v>
      </c>
      <c r="W13" s="9">
        <f t="shared" si="3"/>
        <v>1</v>
      </c>
      <c r="X13" s="9">
        <f t="shared" si="0"/>
        <v>1</v>
      </c>
      <c r="Y13" s="9">
        <f t="shared" si="0"/>
        <v>1</v>
      </c>
      <c r="Z13" s="9">
        <f t="shared" si="0"/>
        <v>1</v>
      </c>
      <c r="AA13" s="9">
        <f t="shared" si="0"/>
        <v>1</v>
      </c>
      <c r="AB13" s="9">
        <f t="shared" si="0"/>
        <v>1</v>
      </c>
      <c r="AC13" s="9">
        <f t="shared" si="0"/>
        <v>1</v>
      </c>
      <c r="AD13" s="9">
        <f t="shared" si="0"/>
        <v>1</v>
      </c>
      <c r="AE13" s="9">
        <f t="shared" si="0"/>
        <v>1</v>
      </c>
      <c r="AF13" s="9">
        <f t="shared" si="0"/>
        <v>1</v>
      </c>
      <c r="AG13" s="9">
        <f t="shared" si="0"/>
        <v>1</v>
      </c>
    </row>
    <row r="15" spans="2:33" x14ac:dyDescent="0.3">
      <c r="J15" s="13"/>
      <c r="L15" t="s">
        <v>6</v>
      </c>
      <c r="M15" s="10">
        <f>LN(PRODUCT(M4:M13))</f>
        <v>9.9845334969716121E-2</v>
      </c>
      <c r="N15" s="10">
        <f t="shared" ref="N15:AG15" si="4">LN(PRODUCT(N4:N13))</f>
        <v>0.10667153090166485</v>
      </c>
      <c r="O15" s="10">
        <f t="shared" si="4"/>
        <v>0.11290448820527611</v>
      </c>
      <c r="P15" s="10">
        <f t="shared" si="4"/>
        <v>0.11855495986843559</v>
      </c>
      <c r="Q15" s="10">
        <f t="shared" si="4"/>
        <v>0.12363256044527501</v>
      </c>
      <c r="R15" s="10">
        <f t="shared" si="4"/>
        <v>0.12814582269193003</v>
      </c>
      <c r="S15" s="10">
        <f t="shared" si="4"/>
        <v>0.13210224688206731</v>
      </c>
      <c r="T15" s="10">
        <f t="shared" si="4"/>
        <v>0.13550834341890003</v>
      </c>
      <c r="U15" s="10">
        <f t="shared" si="4"/>
        <v>0.13836966926477173</v>
      </c>
      <c r="V15" s="10">
        <f t="shared" si="4"/>
        <v>0.14069085862492378</v>
      </c>
      <c r="W15" s="10">
        <f t="shared" si="4"/>
        <v>0.1424756482467549</v>
      </c>
      <c r="X15" s="10">
        <f t="shared" si="4"/>
        <v>0.14372689762797305</v>
      </c>
      <c r="Y15" s="10">
        <f t="shared" si="4"/>
        <v>0.1444466043650281</v>
      </c>
      <c r="Z15" s="10">
        <f t="shared" si="4"/>
        <v>0.14463591481580071</v>
      </c>
      <c r="AA15" s="10">
        <f t="shared" si="4"/>
        <v>0.14429513019649412</v>
      </c>
      <c r="AB15" s="10">
        <f t="shared" si="4"/>
        <v>0.14342370818097441</v>
      </c>
      <c r="AC15" s="10">
        <f t="shared" si="4"/>
        <v>0.14202026002042878</v>
      </c>
      <c r="AD15" s="10">
        <f t="shared" si="4"/>
        <v>0.14008254315115051</v>
      </c>
      <c r="AE15" s="10">
        <f t="shared" si="4"/>
        <v>0.13760744920761564</v>
      </c>
      <c r="AF15" s="10">
        <f t="shared" si="4"/>
        <v>0.13459098730575078</v>
      </c>
      <c r="AG15" s="10">
        <f t="shared" si="4"/>
        <v>0.131028262406404</v>
      </c>
    </row>
    <row r="16" spans="2:33" x14ac:dyDescent="0.3">
      <c r="L16" t="s">
        <v>7</v>
      </c>
      <c r="M16" s="5">
        <f>STDEV(M4:M13)</f>
        <v>0.11067971810589269</v>
      </c>
      <c r="N16" s="5">
        <f t="shared" ref="N16:AG16" si="5">STDEV(N4:N13)</f>
        <v>0.10280104841661661</v>
      </c>
      <c r="O16" s="5">
        <f t="shared" si="5"/>
        <v>9.4985378991833416E-2</v>
      </c>
      <c r="P16" s="5">
        <f t="shared" si="5"/>
        <v>8.7249641833075764E-2</v>
      </c>
      <c r="Q16" s="5">
        <f t="shared" si="5"/>
        <v>7.9617139416641225E-2</v>
      </c>
      <c r="R16" s="5">
        <f t="shared" si="5"/>
        <v>7.2120655078062645E-2</v>
      </c>
      <c r="S16" s="5">
        <f t="shared" si="5"/>
        <v>6.4807406984078608E-2</v>
      </c>
      <c r="T16" s="5">
        <f t="shared" si="5"/>
        <v>5.7747053796901371E-2</v>
      </c>
      <c r="U16" s="5">
        <f t="shared" si="5"/>
        <v>5.1044642770378484E-2</v>
      </c>
      <c r="V16" s="5">
        <f t="shared" si="5"/>
        <v>4.4860896112315918E-2</v>
      </c>
      <c r="W16" s="5">
        <f t="shared" si="5"/>
        <v>3.9440531887330758E-2</v>
      </c>
      <c r="X16" s="5">
        <f t="shared" si="5"/>
        <v>3.5138614403846663E-2</v>
      </c>
      <c r="Y16" s="5">
        <f t="shared" si="5"/>
        <v>3.2403703492039242E-2</v>
      </c>
      <c r="Z16" s="5">
        <f t="shared" si="5"/>
        <v>3.1644729243412523E-2</v>
      </c>
      <c r="AA16" s="5">
        <f t="shared" si="5"/>
        <v>3.2998316455372281E-2</v>
      </c>
      <c r="AB16" s="5">
        <f t="shared" si="5"/>
        <v>3.6228441865473644E-2</v>
      </c>
      <c r="AC16" s="5">
        <f t="shared" si="5"/>
        <v>4.0892813821284416E-2</v>
      </c>
      <c r="AD16" s="5">
        <f t="shared" si="5"/>
        <v>4.6562383482330105E-2</v>
      </c>
      <c r="AE16" s="5">
        <f t="shared" si="5"/>
        <v>5.2915026221291898E-2</v>
      </c>
      <c r="AF16" s="5">
        <f t="shared" si="5"/>
        <v>5.9733203124858206E-2</v>
      </c>
      <c r="AG16" s="5">
        <f t="shared" si="5"/>
        <v>6.6874675492462912E-2</v>
      </c>
    </row>
    <row r="17" spans="8:33" x14ac:dyDescent="0.3">
      <c r="H17" s="15" t="s">
        <v>11</v>
      </c>
      <c r="J17" s="13"/>
      <c r="L17" t="s">
        <v>8</v>
      </c>
      <c r="M17" s="11">
        <v>1</v>
      </c>
      <c r="N17" s="11">
        <v>0.95</v>
      </c>
      <c r="O17" s="11">
        <v>0.9</v>
      </c>
      <c r="P17" s="11">
        <v>0.85</v>
      </c>
      <c r="Q17" s="11">
        <v>0.8</v>
      </c>
      <c r="R17" s="11">
        <v>0.75</v>
      </c>
      <c r="S17" s="11">
        <v>0.7</v>
      </c>
      <c r="T17" s="11">
        <v>0.65</v>
      </c>
      <c r="U17" s="11">
        <v>0.6</v>
      </c>
      <c r="V17" s="11">
        <v>0.55000000000000004</v>
      </c>
      <c r="W17" s="11">
        <v>0.5</v>
      </c>
      <c r="X17" s="11">
        <v>0.45</v>
      </c>
      <c r="Y17" s="11">
        <v>0.39999999999999902</v>
      </c>
      <c r="Z17" s="11">
        <v>0.34999999999999898</v>
      </c>
      <c r="AA17" s="11">
        <v>0.29999999999999899</v>
      </c>
      <c r="AB17" s="11">
        <v>0.249999999999999</v>
      </c>
      <c r="AC17" s="11">
        <v>0.19999999999999901</v>
      </c>
      <c r="AD17" s="11">
        <v>0.149999999999999</v>
      </c>
      <c r="AE17" s="11">
        <v>9.9999999999999201E-2</v>
      </c>
      <c r="AF17" s="11">
        <v>4.9999999999999198E-2</v>
      </c>
      <c r="AG17" s="11">
        <v>0</v>
      </c>
    </row>
    <row r="18" spans="8:33" x14ac:dyDescent="0.3">
      <c r="H18" s="15" t="s">
        <v>12</v>
      </c>
      <c r="K18" t="s">
        <v>9</v>
      </c>
      <c r="L18" s="10">
        <f>MAX(M15:AG15)</f>
        <v>0.14463591481580071</v>
      </c>
      <c r="M18" t="str">
        <f>IF(M15=$L$18,M17,"")</f>
        <v/>
      </c>
      <c r="N18" t="str">
        <f t="shared" ref="N18:AG18" si="6">IF(N15=$L$18,N17,"")</f>
        <v/>
      </c>
      <c r="O18" t="str">
        <f t="shared" si="6"/>
        <v/>
      </c>
      <c r="P18" t="str">
        <f t="shared" si="6"/>
        <v/>
      </c>
      <c r="Q18" t="str">
        <f t="shared" si="6"/>
        <v/>
      </c>
      <c r="R18" t="str">
        <f t="shared" si="6"/>
        <v/>
      </c>
      <c r="S18" t="str">
        <f t="shared" si="6"/>
        <v/>
      </c>
      <c r="T18" t="str">
        <f t="shared" si="6"/>
        <v/>
      </c>
      <c r="U18" t="str">
        <f t="shared" si="6"/>
        <v/>
      </c>
      <c r="V18" t="str">
        <f t="shared" si="6"/>
        <v/>
      </c>
      <c r="W18" t="str">
        <f t="shared" si="6"/>
        <v/>
      </c>
      <c r="X18" t="str">
        <f t="shared" si="6"/>
        <v/>
      </c>
      <c r="Y18" t="str">
        <f t="shared" si="6"/>
        <v/>
      </c>
      <c r="Z18">
        <f t="shared" si="6"/>
        <v>0.34999999999999898</v>
      </c>
      <c r="AA18" t="str">
        <f t="shared" si="6"/>
        <v/>
      </c>
      <c r="AB18" t="str">
        <f t="shared" si="6"/>
        <v/>
      </c>
      <c r="AC18" t="str">
        <f t="shared" si="6"/>
        <v/>
      </c>
      <c r="AD18" t="str">
        <f t="shared" si="6"/>
        <v/>
      </c>
      <c r="AE18" t="str">
        <f t="shared" si="6"/>
        <v/>
      </c>
      <c r="AF18" t="str">
        <f t="shared" si="6"/>
        <v/>
      </c>
      <c r="AG18" t="str">
        <f t="shared" si="6"/>
        <v/>
      </c>
    </row>
    <row r="19" spans="8:33" x14ac:dyDescent="0.3">
      <c r="L19" t="s">
        <v>10</v>
      </c>
      <c r="M19" s="12">
        <f>SUM(M18:AG18)</f>
        <v>0.34999999999999898</v>
      </c>
    </row>
    <row r="32" spans="8:33" x14ac:dyDescent="0.3">
      <c r="I32" s="11"/>
      <c r="J32" s="9"/>
    </row>
    <row r="33" spans="9:10" x14ac:dyDescent="0.3">
      <c r="I33" s="11"/>
      <c r="J33" s="9"/>
    </row>
    <row r="34" spans="9:10" x14ac:dyDescent="0.3">
      <c r="I34" s="14"/>
      <c r="J3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kelly_portfolio</vt:lpstr>
      <vt:lpstr>with_notes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Emiliyan Todorov</cp:lastModifiedBy>
  <dcterms:created xsi:type="dcterms:W3CDTF">2018-09-13T01:45:00Z</dcterms:created>
  <dcterms:modified xsi:type="dcterms:W3CDTF">2020-05-22T23:59:07Z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