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FY20/SWCHE102-1000/git/MultiSector_LTS_Chile/shared_data/"/>
    </mc:Choice>
  </mc:AlternateContent>
  <xr:revisionPtr revIDLastSave="0" documentId="8_{A54EC988-8C4F-E841-9E41-E2F812BAC475}" xr6:coauthVersionLast="45" xr6:coauthVersionMax="45" xr10:uidLastSave="{00000000-0000-0000-0000-000000000000}"/>
  <bookViews>
    <workbookView xWindow="-60" yWindow="460" windowWidth="32140" windowHeight="18780" activeTab="1" xr2:uid="{CFCC4B9C-AC88-4AAF-8DF8-E2222780BD90}"/>
  </bookViews>
  <sheets>
    <sheet name="Variation %" sheetId="1" r:id="rId1"/>
    <sheet name="Lev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2" l="1"/>
  <c r="N18" i="2"/>
  <c r="N25" i="2"/>
  <c r="N26" i="2"/>
  <c r="P35" i="1"/>
  <c r="Q35" i="1"/>
  <c r="R35" i="1"/>
  <c r="S35" i="1"/>
  <c r="T35" i="1"/>
  <c r="U35" i="1"/>
  <c r="V35" i="1"/>
  <c r="W35" i="1"/>
  <c r="X35" i="1"/>
  <c r="P36" i="1"/>
  <c r="Q36" i="1"/>
  <c r="R36" i="1"/>
  <c r="S36" i="1"/>
  <c r="T36" i="1"/>
  <c r="U36" i="1"/>
  <c r="V36" i="1"/>
  <c r="W36" i="1"/>
  <c r="X36" i="1"/>
  <c r="P37" i="1"/>
  <c r="Q37" i="1"/>
  <c r="R37" i="1"/>
  <c r="S37" i="1"/>
  <c r="T37" i="1"/>
  <c r="U37" i="1"/>
  <c r="V37" i="1"/>
  <c r="W37" i="1"/>
  <c r="X37" i="1"/>
  <c r="P38" i="1"/>
  <c r="Q38" i="1"/>
  <c r="R38" i="1"/>
  <c r="S38" i="1"/>
  <c r="T38" i="1"/>
  <c r="U38" i="1"/>
  <c r="V38" i="1"/>
  <c r="W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W40" i="1"/>
  <c r="X40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T46" i="1"/>
  <c r="U46" i="1"/>
  <c r="V46" i="1"/>
  <c r="W46" i="1"/>
  <c r="X46" i="1"/>
  <c r="P47" i="1"/>
  <c r="Q47" i="1"/>
  <c r="R47" i="1"/>
  <c r="S47" i="1"/>
  <c r="T47" i="1"/>
  <c r="U47" i="1"/>
  <c r="V47" i="1"/>
  <c r="W47" i="1"/>
  <c r="X47" i="1"/>
  <c r="P48" i="1"/>
  <c r="Q48" i="1"/>
  <c r="R48" i="1"/>
  <c r="S48" i="1"/>
  <c r="T48" i="1"/>
  <c r="U48" i="1"/>
  <c r="V48" i="1"/>
  <c r="W48" i="1"/>
  <c r="X48" i="1"/>
  <c r="P49" i="1"/>
  <c r="Q49" i="1"/>
  <c r="R49" i="1"/>
  <c r="S49" i="1"/>
  <c r="T49" i="1"/>
  <c r="U49" i="1"/>
  <c r="V49" i="1"/>
  <c r="W49" i="1"/>
  <c r="X49" i="1"/>
  <c r="P50" i="1"/>
  <c r="Q50" i="1"/>
  <c r="R50" i="1"/>
  <c r="S50" i="1"/>
  <c r="T50" i="1"/>
  <c r="U50" i="1"/>
  <c r="V50" i="1"/>
  <c r="W50" i="1"/>
  <c r="X50" i="1"/>
  <c r="P51" i="1"/>
  <c r="Q51" i="1"/>
  <c r="R51" i="1"/>
  <c r="S51" i="1"/>
  <c r="T51" i="1"/>
  <c r="U51" i="1"/>
  <c r="V51" i="1"/>
  <c r="W51" i="1"/>
  <c r="X51" i="1"/>
  <c r="P52" i="1"/>
  <c r="Q52" i="1"/>
  <c r="R52" i="1"/>
  <c r="S52" i="1"/>
  <c r="T52" i="1"/>
  <c r="U52" i="1"/>
  <c r="V52" i="1"/>
  <c r="W52" i="1"/>
  <c r="X52" i="1"/>
  <c r="P53" i="1"/>
  <c r="Q53" i="1"/>
  <c r="R53" i="1"/>
  <c r="S53" i="1"/>
  <c r="T53" i="1"/>
  <c r="U53" i="1"/>
  <c r="V53" i="1"/>
  <c r="W53" i="1"/>
  <c r="X53" i="1"/>
  <c r="P54" i="1"/>
  <c r="Q54" i="1"/>
  <c r="R54" i="1"/>
  <c r="S54" i="1"/>
  <c r="T54" i="1"/>
  <c r="U54" i="1"/>
  <c r="V54" i="1"/>
  <c r="W54" i="1"/>
  <c r="X54" i="1"/>
  <c r="P55" i="1"/>
  <c r="Q55" i="1"/>
  <c r="R55" i="1"/>
  <c r="S55" i="1"/>
  <c r="T55" i="1"/>
  <c r="U55" i="1"/>
  <c r="V55" i="1"/>
  <c r="W55" i="1"/>
  <c r="X55" i="1"/>
  <c r="P56" i="1"/>
  <c r="Q56" i="1"/>
  <c r="R56" i="1"/>
  <c r="S56" i="1"/>
  <c r="T56" i="1"/>
  <c r="U56" i="1"/>
  <c r="V56" i="1"/>
  <c r="W56" i="1"/>
  <c r="X56" i="1"/>
  <c r="P57" i="1"/>
  <c r="Q57" i="1"/>
  <c r="R57" i="1"/>
  <c r="S57" i="1"/>
  <c r="T57" i="1"/>
  <c r="U57" i="1"/>
  <c r="V57" i="1"/>
  <c r="W57" i="1"/>
  <c r="X57" i="1"/>
  <c r="P58" i="1"/>
  <c r="Q58" i="1"/>
  <c r="R58" i="1"/>
  <c r="S58" i="1"/>
  <c r="T58" i="1"/>
  <c r="U58" i="1"/>
  <c r="V58" i="1"/>
  <c r="W58" i="1"/>
  <c r="X58" i="1"/>
  <c r="P59" i="1"/>
  <c r="Q59" i="1"/>
  <c r="R59" i="1"/>
  <c r="S59" i="1"/>
  <c r="T59" i="1"/>
  <c r="U59" i="1"/>
  <c r="V59" i="1"/>
  <c r="W59" i="1"/>
  <c r="X59" i="1"/>
  <c r="P60" i="1"/>
  <c r="Q60" i="1"/>
  <c r="R60" i="1"/>
  <c r="S60" i="1"/>
  <c r="T60" i="1"/>
  <c r="U60" i="1"/>
  <c r="V60" i="1"/>
  <c r="W60" i="1"/>
  <c r="X60" i="1"/>
  <c r="P61" i="1"/>
  <c r="Q61" i="1"/>
  <c r="R61" i="1"/>
  <c r="S61" i="1"/>
  <c r="T61" i="1"/>
  <c r="U61" i="1"/>
  <c r="V61" i="1"/>
  <c r="W61" i="1"/>
  <c r="X61" i="1"/>
  <c r="P62" i="1"/>
  <c r="Q62" i="1"/>
  <c r="R62" i="1"/>
  <c r="S62" i="1"/>
  <c r="T62" i="1"/>
  <c r="U62" i="1"/>
  <c r="V62" i="1"/>
  <c r="W62" i="1"/>
  <c r="X62" i="1"/>
  <c r="P63" i="1"/>
  <c r="Q63" i="1"/>
  <c r="R63" i="1"/>
  <c r="S63" i="1"/>
  <c r="T63" i="1"/>
  <c r="U63" i="1"/>
  <c r="V63" i="1"/>
  <c r="W63" i="1"/>
  <c r="X63" i="1"/>
  <c r="X34" i="1"/>
  <c r="W34" i="1"/>
  <c r="V34" i="1"/>
  <c r="U34" i="1"/>
  <c r="T34" i="1"/>
  <c r="S34" i="1"/>
  <c r="R34" i="1"/>
  <c r="Q34" i="1"/>
  <c r="P34" i="1"/>
  <c r="J5" i="2"/>
  <c r="N5" i="2" s="1"/>
  <c r="J6" i="2"/>
  <c r="N6" i="2" s="1"/>
  <c r="J7" i="2"/>
  <c r="N7" i="2" s="1"/>
  <c r="J8" i="2"/>
  <c r="N8" i="2" s="1"/>
  <c r="J9" i="2"/>
  <c r="N9" i="2" s="1"/>
  <c r="J10" i="2"/>
  <c r="N10" i="2" s="1"/>
  <c r="J11" i="2"/>
  <c r="N11" i="2" s="1"/>
  <c r="J12" i="2"/>
  <c r="N12" i="2" s="1"/>
  <c r="J13" i="2"/>
  <c r="N13" i="2" s="1"/>
  <c r="J14" i="2"/>
  <c r="N14" i="2" s="1"/>
  <c r="J15" i="2"/>
  <c r="N15" i="2" s="1"/>
  <c r="J16" i="2"/>
  <c r="N16" i="2" s="1"/>
  <c r="J17" i="2"/>
  <c r="J18" i="2"/>
  <c r="J19" i="2"/>
  <c r="N19" i="2" s="1"/>
  <c r="J20" i="2"/>
  <c r="N20" i="2" s="1"/>
  <c r="J21" i="2"/>
  <c r="N21" i="2" s="1"/>
  <c r="J22" i="2"/>
  <c r="N22" i="2" s="1"/>
  <c r="J23" i="2"/>
  <c r="N23" i="2" s="1"/>
  <c r="J24" i="2"/>
  <c r="N24" i="2" s="1"/>
  <c r="J25" i="2"/>
  <c r="J26" i="2"/>
  <c r="J27" i="2"/>
  <c r="N27" i="2" s="1"/>
  <c r="J28" i="2"/>
  <c r="N28" i="2" s="1"/>
  <c r="J29" i="2"/>
  <c r="N29" i="2" s="1"/>
  <c r="J30" i="2"/>
  <c r="N30" i="2" s="1"/>
  <c r="J31" i="2"/>
  <c r="N31" i="2" s="1"/>
  <c r="J32" i="2"/>
  <c r="N32" i="2" s="1"/>
  <c r="J4" i="2"/>
  <c r="N4" i="2" s="1"/>
  <c r="J3" i="2"/>
  <c r="N3" i="2" s="1"/>
  <c r="F34" i="2"/>
  <c r="G35" i="2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4" i="1"/>
  <c r="J4" i="1" s="1"/>
  <c r="G34" i="2"/>
  <c r="E34" i="2"/>
  <c r="C33" i="2"/>
  <c r="J33" i="2" s="1"/>
  <c r="N33" i="2" s="1"/>
  <c r="U34" i="2" l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Q34" i="2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T34" i="2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P34" i="2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W34" i="2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S34" i="2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O34" i="2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R34" i="2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V34" i="2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F35" i="2"/>
  <c r="E35" i="2"/>
  <c r="D34" i="2"/>
  <c r="C34" i="2"/>
  <c r="B34" i="2"/>
  <c r="D35" i="2" l="1"/>
  <c r="K34" i="2"/>
  <c r="C35" i="2"/>
  <c r="J34" i="2"/>
  <c r="B35" i="2"/>
  <c r="I34" i="2"/>
  <c r="F36" i="2"/>
  <c r="G36" i="2"/>
  <c r="E36" i="2"/>
  <c r="C36" i="2" l="1"/>
  <c r="J35" i="2"/>
  <c r="B36" i="2"/>
  <c r="I35" i="2"/>
  <c r="D36" i="2"/>
  <c r="K35" i="2"/>
  <c r="G37" i="2"/>
  <c r="E37" i="2"/>
  <c r="F37" i="2"/>
  <c r="I36" i="2" l="1"/>
  <c r="B37" i="2"/>
  <c r="D37" i="2"/>
  <c r="K36" i="2"/>
  <c r="C37" i="2"/>
  <c r="J36" i="2"/>
  <c r="G38" i="2"/>
  <c r="F38" i="2"/>
  <c r="E38" i="2"/>
  <c r="C38" i="2" l="1"/>
  <c r="J37" i="2"/>
  <c r="K37" i="2"/>
  <c r="D38" i="2"/>
  <c r="I37" i="2"/>
  <c r="B38" i="2"/>
  <c r="G39" i="2"/>
  <c r="E39" i="2"/>
  <c r="F39" i="2"/>
  <c r="K38" i="2" l="1"/>
  <c r="D39" i="2"/>
  <c r="I38" i="2"/>
  <c r="B39" i="2"/>
  <c r="J38" i="2"/>
  <c r="C39" i="2"/>
  <c r="F40" i="2"/>
  <c r="G40" i="2"/>
  <c r="E40" i="2"/>
  <c r="B40" i="2" l="1"/>
  <c r="I39" i="2"/>
  <c r="C40" i="2"/>
  <c r="J39" i="2"/>
  <c r="K39" i="2"/>
  <c r="D40" i="2"/>
  <c r="F41" i="2"/>
  <c r="E41" i="2"/>
  <c r="G41" i="2"/>
  <c r="K40" i="2" l="1"/>
  <c r="D41" i="2"/>
  <c r="C41" i="2"/>
  <c r="J40" i="2"/>
  <c r="I40" i="2"/>
  <c r="B41" i="2"/>
  <c r="G42" i="2"/>
  <c r="E42" i="2"/>
  <c r="F42" i="2"/>
  <c r="C42" i="2" l="1"/>
  <c r="J41" i="2"/>
  <c r="I41" i="2"/>
  <c r="B42" i="2"/>
  <c r="K41" i="2"/>
  <c r="D42" i="2"/>
  <c r="E43" i="2"/>
  <c r="G43" i="2"/>
  <c r="F43" i="2"/>
  <c r="K42" i="2" l="1"/>
  <c r="D43" i="2"/>
  <c r="I42" i="2"/>
  <c r="B43" i="2"/>
  <c r="C43" i="2"/>
  <c r="J42" i="2"/>
  <c r="F44" i="2"/>
  <c r="E44" i="2"/>
  <c r="G44" i="2"/>
  <c r="I43" i="2" l="1"/>
  <c r="B44" i="2"/>
  <c r="K43" i="2"/>
  <c r="D44" i="2"/>
  <c r="C44" i="2"/>
  <c r="J43" i="2"/>
  <c r="F45" i="2"/>
  <c r="E45" i="2"/>
  <c r="G45" i="2"/>
  <c r="K44" i="2" l="1"/>
  <c r="D45" i="2"/>
  <c r="I44" i="2"/>
  <c r="B45" i="2"/>
  <c r="C45" i="2"/>
  <c r="J44" i="2"/>
  <c r="G46" i="2"/>
  <c r="E46" i="2"/>
  <c r="F46" i="2"/>
  <c r="I45" i="2" l="1"/>
  <c r="B46" i="2"/>
  <c r="K45" i="2"/>
  <c r="D46" i="2"/>
  <c r="C46" i="2"/>
  <c r="J45" i="2"/>
  <c r="G47" i="2"/>
  <c r="E47" i="2"/>
  <c r="F47" i="2"/>
  <c r="K46" i="2" l="1"/>
  <c r="D47" i="2"/>
  <c r="I46" i="2"/>
  <c r="B47" i="2"/>
  <c r="C47" i="2"/>
  <c r="J46" i="2"/>
  <c r="F48" i="2"/>
  <c r="E48" i="2"/>
  <c r="G48" i="2"/>
  <c r="I47" i="2" l="1"/>
  <c r="B48" i="2"/>
  <c r="K47" i="2"/>
  <c r="D48" i="2"/>
  <c r="C48" i="2"/>
  <c r="J47" i="2"/>
  <c r="E49" i="2"/>
  <c r="F49" i="2"/>
  <c r="G49" i="2"/>
  <c r="K48" i="2" l="1"/>
  <c r="D49" i="2"/>
  <c r="I48" i="2"/>
  <c r="B49" i="2"/>
  <c r="C49" i="2"/>
  <c r="J48" i="2"/>
  <c r="G50" i="2"/>
  <c r="E50" i="2"/>
  <c r="F50" i="2"/>
  <c r="I49" i="2" l="1"/>
  <c r="B50" i="2"/>
  <c r="K49" i="2"/>
  <c r="D50" i="2"/>
  <c r="C50" i="2"/>
  <c r="J49" i="2"/>
  <c r="E51" i="2"/>
  <c r="G51" i="2"/>
  <c r="F51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K50" i="2" l="1"/>
  <c r="D51" i="2"/>
  <c r="I50" i="2"/>
  <c r="B51" i="2"/>
  <c r="C51" i="2"/>
  <c r="J50" i="2"/>
  <c r="G52" i="2"/>
  <c r="F52" i="2"/>
  <c r="E52" i="2"/>
  <c r="C52" i="2" l="1"/>
  <c r="J51" i="2"/>
  <c r="I51" i="2"/>
  <c r="B52" i="2"/>
  <c r="K51" i="2"/>
  <c r="D52" i="2"/>
  <c r="F53" i="2"/>
  <c r="E53" i="2"/>
  <c r="G53" i="2"/>
  <c r="K52" i="2" l="1"/>
  <c r="D53" i="2"/>
  <c r="I52" i="2"/>
  <c r="B53" i="2"/>
  <c r="C53" i="2"/>
  <c r="J52" i="2"/>
  <c r="G54" i="2"/>
  <c r="F54" i="2"/>
  <c r="E54" i="2"/>
  <c r="I53" i="2" l="1"/>
  <c r="B54" i="2"/>
  <c r="K53" i="2"/>
  <c r="D54" i="2"/>
  <c r="C54" i="2"/>
  <c r="J53" i="2"/>
  <c r="G55" i="2"/>
  <c r="E55" i="2"/>
  <c r="F55" i="2"/>
  <c r="I54" i="2" l="1"/>
  <c r="B55" i="2"/>
  <c r="K54" i="2"/>
  <c r="D55" i="2"/>
  <c r="C55" i="2"/>
  <c r="J54" i="2"/>
  <c r="F56" i="2"/>
  <c r="E56" i="2"/>
  <c r="G56" i="2"/>
  <c r="K55" i="2" l="1"/>
  <c r="D56" i="2"/>
  <c r="I55" i="2"/>
  <c r="B56" i="2"/>
  <c r="C56" i="2"/>
  <c r="J55" i="2"/>
  <c r="E57" i="2"/>
  <c r="F57" i="2"/>
  <c r="G57" i="2"/>
  <c r="I56" i="2" l="1"/>
  <c r="B57" i="2"/>
  <c r="K56" i="2"/>
  <c r="D57" i="2"/>
  <c r="C57" i="2"/>
  <c r="J56" i="2"/>
  <c r="E58" i="2"/>
  <c r="F58" i="2"/>
  <c r="G58" i="2"/>
  <c r="K57" i="2" l="1"/>
  <c r="D58" i="2"/>
  <c r="I57" i="2"/>
  <c r="B58" i="2"/>
  <c r="C58" i="2"/>
  <c r="J57" i="2"/>
  <c r="G59" i="2"/>
  <c r="E59" i="2"/>
  <c r="F59" i="2"/>
  <c r="I58" i="2" l="1"/>
  <c r="B59" i="2"/>
  <c r="K58" i="2"/>
  <c r="D59" i="2"/>
  <c r="C59" i="2"/>
  <c r="J58" i="2"/>
  <c r="G60" i="2"/>
  <c r="F60" i="2"/>
  <c r="E60" i="2"/>
  <c r="K59" i="2" l="1"/>
  <c r="D60" i="2"/>
  <c r="I59" i="2"/>
  <c r="B60" i="2"/>
  <c r="C60" i="2"/>
  <c r="J59" i="2"/>
  <c r="F61" i="2"/>
  <c r="E61" i="2"/>
  <c r="G61" i="2"/>
  <c r="I60" i="2" l="1"/>
  <c r="B61" i="2"/>
  <c r="K60" i="2"/>
  <c r="D61" i="2"/>
  <c r="C61" i="2"/>
  <c r="J60" i="2"/>
  <c r="G62" i="2"/>
  <c r="F62" i="2"/>
  <c r="E62" i="2"/>
  <c r="I61" i="2" l="1"/>
  <c r="B62" i="2"/>
  <c r="K61" i="2"/>
  <c r="D62" i="2"/>
  <c r="C62" i="2"/>
  <c r="J61" i="2"/>
  <c r="G63" i="2"/>
  <c r="E63" i="2"/>
  <c r="F63" i="2"/>
  <c r="K62" i="2" l="1"/>
  <c r="D63" i="2"/>
  <c r="K63" i="2" s="1"/>
  <c r="I62" i="2"/>
  <c r="B63" i="2"/>
  <c r="I63" i="2" s="1"/>
  <c r="C63" i="2"/>
  <c r="J63" i="2" s="1"/>
  <c r="J62" i="2"/>
</calcChain>
</file>

<file path=xl/sharedStrings.xml><?xml version="1.0" encoding="utf-8"?>
<sst xmlns="http://schemas.openxmlformats.org/spreadsheetml/2006/main" count="50" uniqueCount="23">
  <si>
    <t>Low</t>
  </si>
  <si>
    <t>High</t>
  </si>
  <si>
    <t>Year</t>
  </si>
  <si>
    <t>Esc1</t>
  </si>
  <si>
    <t>Esc2</t>
  </si>
  <si>
    <t>Esc3</t>
  </si>
  <si>
    <t>Esc4</t>
  </si>
  <si>
    <t>Esc5</t>
  </si>
  <si>
    <t>Esc6</t>
  </si>
  <si>
    <t>Esc7</t>
  </si>
  <si>
    <t>Esc8</t>
  </si>
  <si>
    <t>Esc9</t>
  </si>
  <si>
    <t>Real GDP per capita (USD$ ref 2013</t>
  </si>
  <si>
    <t>Population</t>
  </si>
  <si>
    <t>Real GDP CLP$ Miles de Millones ref 2013</t>
  </si>
  <si>
    <t>Real GDP USD$ billons ref 2013</t>
  </si>
  <si>
    <t>Central</t>
  </si>
  <si>
    <t>Population variation rate</t>
  </si>
  <si>
    <t>Real GDP variation rate</t>
  </si>
  <si>
    <t xml:space="preserve">Aditional Implementation Policies variation rate </t>
  </si>
  <si>
    <t>Real GDP variation rate with policies</t>
  </si>
  <si>
    <t xml:space="preserve">Real GDP per capita variation rate </t>
  </si>
  <si>
    <t>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</si>
</sst>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%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164" fontId="0" fillId="0" borderId="0" xfId="2" applyNumberFormat="1" applyFont="1"/>
    <xf numFmtId="166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43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164" fontId="0" fillId="2" borderId="0" xfId="2" applyNumberFormat="1" applyFont="1" applyFill="1"/>
    <xf numFmtId="0" fontId="0" fillId="3" borderId="0" xfId="0" applyFill="1"/>
    <xf numFmtId="164" fontId="0" fillId="3" borderId="0" xfId="2" applyNumberFormat="1" applyFont="1" applyFill="1"/>
    <xf numFmtId="167" fontId="0" fillId="3" borderId="0" xfId="0" applyNumberFormat="1" applyFill="1"/>
    <xf numFmtId="164" fontId="0" fillId="4" borderId="0" xfId="2" applyNumberFormat="1" applyFont="1" applyFill="1"/>
    <xf numFmtId="164" fontId="0" fillId="4" borderId="0" xfId="0" applyNumberFormat="1" applyFill="1"/>
    <xf numFmtId="0" fontId="0" fillId="5" borderId="0" xfId="0" applyFill="1"/>
    <xf numFmtId="164" fontId="0" fillId="5" borderId="0" xfId="2" applyNumberFormat="1" applyFont="1" applyFill="1"/>
    <xf numFmtId="10" fontId="2" fillId="5" borderId="0" xfId="2" applyNumberFormat="1" applyFont="1" applyFill="1"/>
    <xf numFmtId="0" fontId="0" fillId="6" borderId="0" xfId="0" applyFill="1"/>
    <xf numFmtId="164" fontId="0" fillId="6" borderId="0" xfId="0" applyNumberFormat="1" applyFill="1"/>
    <xf numFmtId="0" fontId="0" fillId="0" borderId="1" xfId="0" applyBorder="1"/>
    <xf numFmtId="0" fontId="0" fillId="6" borderId="0" xfId="0" applyFill="1" applyAlignment="1">
      <alignment horizontal="center" wrapText="1"/>
    </xf>
    <xf numFmtId="165" fontId="0" fillId="6" borderId="0" xfId="1" applyNumberFormat="1" applyFont="1" applyFill="1"/>
    <xf numFmtId="0" fontId="0" fillId="2" borderId="1" xfId="0" applyFill="1" applyBorder="1" applyAlignment="1">
      <alignment horizontal="center" wrapText="1"/>
    </xf>
    <xf numFmtId="43" fontId="0" fillId="2" borderId="0" xfId="0" applyNumberFormat="1" applyFill="1"/>
    <xf numFmtId="0" fontId="0" fillId="3" borderId="1" xfId="0" applyFill="1" applyBorder="1" applyAlignment="1">
      <alignment horizontal="center" wrapText="1"/>
    </xf>
    <xf numFmtId="165" fontId="0" fillId="3" borderId="0" xfId="1" applyNumberFormat="1" applyFont="1" applyFill="1"/>
    <xf numFmtId="0" fontId="0" fillId="7" borderId="1" xfId="0" applyFill="1" applyBorder="1" applyAlignment="1">
      <alignment horizontal="center" wrapText="1"/>
    </xf>
    <xf numFmtId="0" fontId="0" fillId="7" borderId="0" xfId="0" applyFill="1"/>
    <xf numFmtId="165" fontId="0" fillId="7" borderId="0" xfId="1" applyNumberFormat="1" applyFont="1" applyFill="1"/>
    <xf numFmtId="0" fontId="0" fillId="8" borderId="0" xfId="0" applyFill="1" applyAlignment="1">
      <alignment horizontal="center" wrapText="1"/>
    </xf>
    <xf numFmtId="165" fontId="0" fillId="8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2902-20A1-4C8C-AE6C-51F883EC199C}">
  <dimension ref="A1:X65"/>
  <sheetViews>
    <sheetView workbookViewId="0">
      <pane xSplit="1" ySplit="2" topLeftCell="B27" activePane="bottomRight" state="frozen"/>
      <selection pane="topRight" activeCell="B1" sqref="B1"/>
      <selection pane="bottomLeft" activeCell="A2" sqref="A2"/>
      <selection pane="bottomRight" activeCell="Q8" sqref="Q8"/>
    </sheetView>
  </sheetViews>
  <sheetFormatPr baseColWidth="10" defaultColWidth="8.83203125" defaultRowHeight="15" x14ac:dyDescent="0.2"/>
  <cols>
    <col min="8" max="8" width="2.6640625" customWidth="1"/>
    <col min="9" max="11" width="8.6640625" style="8"/>
    <col min="12" max="14" width="8.6640625" style="10"/>
    <col min="16" max="16" width="7.33203125" customWidth="1"/>
  </cols>
  <sheetData>
    <row r="1" spans="1:24" ht="29" customHeight="1" x14ac:dyDescent="0.2">
      <c r="B1" s="32" t="s">
        <v>18</v>
      </c>
      <c r="C1" s="32"/>
      <c r="D1" s="32"/>
      <c r="E1" s="33" t="s">
        <v>19</v>
      </c>
      <c r="F1" s="33"/>
      <c r="G1" s="33"/>
      <c r="I1" s="34" t="s">
        <v>20</v>
      </c>
      <c r="J1" s="34"/>
      <c r="K1" s="34"/>
      <c r="L1" s="35" t="s">
        <v>17</v>
      </c>
      <c r="M1" s="35"/>
      <c r="N1" s="35"/>
      <c r="P1" s="32" t="s">
        <v>21</v>
      </c>
      <c r="Q1" s="32"/>
      <c r="R1" s="32"/>
      <c r="S1" s="32"/>
      <c r="T1" s="32"/>
      <c r="U1" s="32"/>
      <c r="V1" s="32"/>
      <c r="W1" s="32"/>
      <c r="X1" s="32"/>
    </row>
    <row r="2" spans="1:24" ht="16" x14ac:dyDescent="0.2">
      <c r="B2" s="1" t="s">
        <v>0</v>
      </c>
      <c r="C2" s="1" t="s">
        <v>16</v>
      </c>
      <c r="D2" t="s">
        <v>1</v>
      </c>
      <c r="E2" s="1" t="s">
        <v>0</v>
      </c>
      <c r="F2" s="1" t="s">
        <v>16</v>
      </c>
      <c r="G2" s="1" t="s">
        <v>1</v>
      </c>
      <c r="H2" s="1"/>
      <c r="I2" s="7" t="s">
        <v>0</v>
      </c>
      <c r="J2" s="7" t="s">
        <v>16</v>
      </c>
      <c r="K2" s="7" t="s">
        <v>1</v>
      </c>
      <c r="L2" s="10" t="s">
        <v>0</v>
      </c>
      <c r="M2" s="10" t="s">
        <v>16</v>
      </c>
      <c r="N2" s="10" t="s">
        <v>1</v>
      </c>
      <c r="P2" s="18" t="s">
        <v>3</v>
      </c>
      <c r="Q2" s="18" t="s">
        <v>4</v>
      </c>
      <c r="R2" s="18" t="s">
        <v>5</v>
      </c>
      <c r="S2" s="18" t="s">
        <v>6</v>
      </c>
      <c r="T2" s="18" t="s">
        <v>7</v>
      </c>
      <c r="U2" s="18" t="s">
        <v>8</v>
      </c>
      <c r="V2" s="18" t="s">
        <v>9</v>
      </c>
      <c r="W2" s="18" t="s">
        <v>10</v>
      </c>
      <c r="X2" s="18" t="s">
        <v>11</v>
      </c>
    </row>
    <row r="3" spans="1:24" x14ac:dyDescent="0.2">
      <c r="A3">
        <v>1990</v>
      </c>
      <c r="C3" s="2"/>
    </row>
    <row r="4" spans="1:24" x14ac:dyDescent="0.2">
      <c r="A4">
        <v>1991</v>
      </c>
      <c r="C4" s="2">
        <f>Levels!C4/Levels!C3-1</f>
        <v>7.8043921865742272E-2</v>
      </c>
      <c r="J4" s="9">
        <f t="shared" ref="J4:J32" si="0">C4</f>
        <v>7.8043921865742272E-2</v>
      </c>
      <c r="M4" s="11">
        <f>Levels!F4/Levels!F3-1</f>
        <v>1.6620811001562874E-2</v>
      </c>
      <c r="N4" s="11"/>
    </row>
    <row r="5" spans="1:24" x14ac:dyDescent="0.2">
      <c r="A5">
        <v>1992</v>
      </c>
      <c r="C5" s="2">
        <f>Levels!C5/Levels!C4-1</f>
        <v>0.11166707733714332</v>
      </c>
      <c r="J5" s="9">
        <f t="shared" si="0"/>
        <v>0.11166707733714332</v>
      </c>
      <c r="M5" s="11">
        <f>Levels!F5/Levels!F4-1</f>
        <v>1.6639993099798467E-2</v>
      </c>
      <c r="N5" s="11"/>
    </row>
    <row r="6" spans="1:24" x14ac:dyDescent="0.2">
      <c r="A6">
        <v>1993</v>
      </c>
      <c r="C6" s="2">
        <f>Levels!C6/Levels!C5-1</f>
        <v>6.588783826595046E-2</v>
      </c>
      <c r="J6" s="9">
        <f t="shared" si="0"/>
        <v>6.588783826595046E-2</v>
      </c>
      <c r="M6" s="11">
        <f>Levels!F6/Levels!F5-1</f>
        <v>1.64082339570224E-2</v>
      </c>
      <c r="N6" s="11"/>
    </row>
    <row r="7" spans="1:24" x14ac:dyDescent="0.2">
      <c r="A7">
        <v>1994</v>
      </c>
      <c r="C7" s="2">
        <f>Levels!C7/Levels!C6-1</f>
        <v>5.0301979774975969E-2</v>
      </c>
      <c r="J7" s="9">
        <f t="shared" si="0"/>
        <v>5.0301979774975969E-2</v>
      </c>
      <c r="M7" s="11">
        <f>Levels!F7/Levels!F6-1</f>
        <v>1.5876945159378986E-2</v>
      </c>
      <c r="N7" s="11"/>
    </row>
    <row r="8" spans="1:24" x14ac:dyDescent="0.2">
      <c r="A8">
        <v>1995</v>
      </c>
      <c r="C8" s="2">
        <f>Levels!C8/Levels!C7-1</f>
        <v>8.9332958694420928E-2</v>
      </c>
      <c r="J8" s="9">
        <f t="shared" si="0"/>
        <v>8.9332958694420928E-2</v>
      </c>
      <c r="M8" s="11">
        <f>Levels!F8/Levels!F7-1</f>
        <v>1.5143360952793783E-2</v>
      </c>
      <c r="N8" s="11"/>
    </row>
    <row r="9" spans="1:24" x14ac:dyDescent="0.2">
      <c r="A9">
        <v>1996</v>
      </c>
      <c r="C9" s="2">
        <f>Levels!C9/Levels!C8-1</f>
        <v>6.8029165956900117E-2</v>
      </c>
      <c r="J9" s="9">
        <f t="shared" si="0"/>
        <v>6.8029165956900117E-2</v>
      </c>
      <c r="M9" s="11">
        <f>Levels!F9/Levels!F8-1</f>
        <v>1.4359635921786573E-2</v>
      </c>
      <c r="N9" s="11"/>
    </row>
    <row r="10" spans="1:24" x14ac:dyDescent="0.2">
      <c r="A10">
        <v>1997</v>
      </c>
      <c r="C10" s="2">
        <f>Levels!C10/Levels!C9-1</f>
        <v>7.4278898079353395E-2</v>
      </c>
      <c r="J10" s="9">
        <f t="shared" si="0"/>
        <v>7.4278898079353395E-2</v>
      </c>
      <c r="M10" s="11">
        <f>Levels!F10/Levels!F9-1</f>
        <v>1.3631655329233272E-2</v>
      </c>
      <c r="N10" s="11"/>
    </row>
    <row r="11" spans="1:24" x14ac:dyDescent="0.2">
      <c r="A11">
        <v>1998</v>
      </c>
      <c r="C11" s="2">
        <f>Levels!C11/Levels!C10-1</f>
        <v>4.3245794968911122E-2</v>
      </c>
      <c r="J11" s="9">
        <f t="shared" si="0"/>
        <v>4.3245794968911122E-2</v>
      </c>
      <c r="M11" s="11">
        <f>Levels!F11/Levels!F10-1</f>
        <v>1.2952127048021733E-2</v>
      </c>
      <c r="N11" s="11"/>
    </row>
    <row r="12" spans="1:24" x14ac:dyDescent="0.2">
      <c r="A12">
        <v>1999</v>
      </c>
      <c r="C12" s="2">
        <f>Levels!C12/Levels!C11-1</f>
        <v>-4.1209616711834762E-3</v>
      </c>
      <c r="J12" s="9">
        <f t="shared" si="0"/>
        <v>-4.1209616711834762E-3</v>
      </c>
      <c r="M12" s="11">
        <f>Levels!F12/Levels!F11-1</f>
        <v>1.2356142281345406E-2</v>
      </c>
      <c r="N12" s="11"/>
    </row>
    <row r="13" spans="1:24" x14ac:dyDescent="0.2">
      <c r="A13">
        <v>2000</v>
      </c>
      <c r="C13" s="2">
        <f>Levels!C13/Levels!C12-1</f>
        <v>5.3269384191981572E-2</v>
      </c>
      <c r="J13" s="9">
        <f t="shared" si="0"/>
        <v>5.3269384191981572E-2</v>
      </c>
      <c r="M13" s="11">
        <f>Levels!F13/Levels!F12-1</f>
        <v>1.1841678317988658E-2</v>
      </c>
      <c r="N13" s="11"/>
    </row>
    <row r="14" spans="1:24" x14ac:dyDescent="0.2">
      <c r="A14">
        <v>2001</v>
      </c>
      <c r="C14" s="2">
        <f>Levels!C14/Levels!C13-1</f>
        <v>3.3030473125175819E-2</v>
      </c>
      <c r="J14" s="9">
        <f t="shared" si="0"/>
        <v>3.3030473125175819E-2</v>
      </c>
      <c r="M14" s="11">
        <f>Levels!F14/Levels!F13-1</f>
        <v>1.1325511803828681E-2</v>
      </c>
      <c r="N14" s="11"/>
    </row>
    <row r="15" spans="1:24" x14ac:dyDescent="0.2">
      <c r="A15">
        <v>2002</v>
      </c>
      <c r="C15" s="2">
        <f>Levels!C15/Levels!C14-1</f>
        <v>3.1069705322575691E-2</v>
      </c>
      <c r="J15" s="9">
        <f t="shared" si="0"/>
        <v>3.1069705322575691E-2</v>
      </c>
      <c r="M15" s="11">
        <f>Levels!F15/Levels!F14-1</f>
        <v>1.084653095784982E-2</v>
      </c>
      <c r="N15" s="11"/>
    </row>
    <row r="16" spans="1:24" x14ac:dyDescent="0.2">
      <c r="A16">
        <v>2003</v>
      </c>
      <c r="C16" s="2">
        <f>Levels!C16/Levels!C15-1</f>
        <v>4.0910476846627297E-2</v>
      </c>
      <c r="J16" s="9">
        <f t="shared" si="0"/>
        <v>4.0910476846627297E-2</v>
      </c>
      <c r="M16" s="11">
        <f>Levels!F16/Levels!F15-1</f>
        <v>1.0535494196816542E-2</v>
      </c>
      <c r="N16" s="11"/>
    </row>
    <row r="17" spans="1:14" x14ac:dyDescent="0.2">
      <c r="A17">
        <v>2004</v>
      </c>
      <c r="C17" s="2">
        <f>Levels!C17/Levels!C16-1</f>
        <v>7.2095397094400049E-2</v>
      </c>
      <c r="J17" s="9">
        <f t="shared" si="0"/>
        <v>7.2095397094400049E-2</v>
      </c>
      <c r="M17" s="11">
        <f>Levels!F17/Levels!F16-1</f>
        <v>1.0430449829434973E-2</v>
      </c>
      <c r="N17" s="11"/>
    </row>
    <row r="18" spans="1:14" x14ac:dyDescent="0.2">
      <c r="A18">
        <v>2005</v>
      </c>
      <c r="C18" s="2">
        <f>Levels!C18/Levels!C17-1</f>
        <v>5.7428304894763249E-2</v>
      </c>
      <c r="J18" s="9">
        <f t="shared" si="0"/>
        <v>5.7428304894763249E-2</v>
      </c>
      <c r="M18" s="11">
        <f>Levels!F18/Levels!F17-1</f>
        <v>1.0474574071973164E-2</v>
      </c>
      <c r="N18" s="11"/>
    </row>
    <row r="19" spans="1:14" x14ac:dyDescent="0.2">
      <c r="A19">
        <v>2006</v>
      </c>
      <c r="C19" s="2">
        <f>Levels!C19/Levels!C18-1</f>
        <v>6.3171763431684846E-2</v>
      </c>
      <c r="J19" s="9">
        <f t="shared" si="0"/>
        <v>6.3171763431684846E-2</v>
      </c>
      <c r="M19" s="11">
        <f>Levels!F19/Levels!F18-1</f>
        <v>1.0615211125496016E-2</v>
      </c>
      <c r="N19" s="11"/>
    </row>
    <row r="20" spans="1:14" x14ac:dyDescent="0.2">
      <c r="A20">
        <v>2007</v>
      </c>
      <c r="C20" s="2">
        <f>Levels!C20/Levels!C19-1</f>
        <v>4.9053245035754811E-2</v>
      </c>
      <c r="J20" s="9">
        <f t="shared" si="0"/>
        <v>4.9053245035754811E-2</v>
      </c>
      <c r="M20" s="11">
        <f>Levels!F20/Levels!F19-1</f>
        <v>1.0742667585638577E-2</v>
      </c>
      <c r="N20" s="11"/>
    </row>
    <row r="21" spans="1:14" x14ac:dyDescent="0.2">
      <c r="A21">
        <v>2008</v>
      </c>
      <c r="C21" s="2">
        <f>Levels!C21/Levels!C20-1</f>
        <v>3.5295305532364374E-2</v>
      </c>
      <c r="J21" s="9">
        <f t="shared" si="0"/>
        <v>3.5295305532364374E-2</v>
      </c>
      <c r="M21" s="11">
        <f>Levels!F21/Levels!F20-1</f>
        <v>1.0771984238540533E-2</v>
      </c>
      <c r="N21" s="11"/>
    </row>
    <row r="22" spans="1:14" x14ac:dyDescent="0.2">
      <c r="A22">
        <v>2009</v>
      </c>
      <c r="C22" s="2">
        <f>Levels!C22/Levels!C21-1</f>
        <v>-1.5642394430177342E-2</v>
      </c>
      <c r="J22" s="9">
        <f t="shared" si="0"/>
        <v>-1.5642394430177342E-2</v>
      </c>
      <c r="M22" s="11">
        <f>Levels!F22/Levels!F21-1</f>
        <v>1.0649105370529544E-2</v>
      </c>
      <c r="N22" s="11"/>
    </row>
    <row r="23" spans="1:14" x14ac:dyDescent="0.2">
      <c r="A23">
        <v>2010</v>
      </c>
      <c r="C23" s="2">
        <f>Levels!C23/Levels!C22-1</f>
        <v>5.8441772957916971E-2</v>
      </c>
      <c r="J23" s="9">
        <f t="shared" si="0"/>
        <v>5.8441772957916971E-2</v>
      </c>
      <c r="M23" s="11">
        <f>Levels!F23/Levels!F22-1</f>
        <v>1.044344767965999E-2</v>
      </c>
      <c r="N23" s="11"/>
    </row>
    <row r="24" spans="1:14" x14ac:dyDescent="0.2">
      <c r="A24">
        <v>2011</v>
      </c>
      <c r="C24" s="2">
        <f>Levels!C24/Levels!C23-1</f>
        <v>6.1109188291355254E-2</v>
      </c>
      <c r="J24" s="9">
        <f t="shared" si="0"/>
        <v>6.1109188291355254E-2</v>
      </c>
      <c r="M24" s="11">
        <f>Levels!F24/Levels!F23-1</f>
        <v>1.00243011941481E-2</v>
      </c>
      <c r="N24" s="11"/>
    </row>
    <row r="25" spans="1:14" x14ac:dyDescent="0.2">
      <c r="A25">
        <v>2012</v>
      </c>
      <c r="C25" s="2">
        <f>Levels!C25/Levels!C24-1</f>
        <v>5.3186280004362985E-2</v>
      </c>
      <c r="J25" s="9">
        <f t="shared" si="0"/>
        <v>5.3186280004362985E-2</v>
      </c>
      <c r="M25" s="11">
        <f>Levels!F25/Levels!F24-1</f>
        <v>9.6770977770368471E-3</v>
      </c>
      <c r="N25" s="11"/>
    </row>
    <row r="26" spans="1:14" x14ac:dyDescent="0.2">
      <c r="A26">
        <v>2013</v>
      </c>
      <c r="C26" s="2">
        <f>Levels!C26/Levels!C25-1</f>
        <v>4.0450042981411194E-2</v>
      </c>
      <c r="J26" s="9">
        <f t="shared" si="0"/>
        <v>4.0450042981411194E-2</v>
      </c>
      <c r="M26" s="11">
        <f>Levels!F26/Levels!F25-1</f>
        <v>9.8365854428079658E-3</v>
      </c>
      <c r="N26" s="11"/>
    </row>
    <row r="27" spans="1:14" x14ac:dyDescent="0.2">
      <c r="A27">
        <v>2014</v>
      </c>
      <c r="C27" s="2">
        <f>Levels!C27/Levels!C26-1</f>
        <v>1.7667397836386822E-2</v>
      </c>
      <c r="J27" s="9">
        <f t="shared" si="0"/>
        <v>1.7667397836386822E-2</v>
      </c>
      <c r="M27" s="11">
        <f>Levels!F27/Levels!F26-1</f>
        <v>1.0667952384505242E-2</v>
      </c>
      <c r="N27" s="11"/>
    </row>
    <row r="28" spans="1:14" x14ac:dyDescent="0.2">
      <c r="A28">
        <v>2015</v>
      </c>
      <c r="C28" s="2">
        <f>Levels!C28/Levels!C27-1</f>
        <v>2.303767036123916E-2</v>
      </c>
      <c r="J28" s="9">
        <f t="shared" si="0"/>
        <v>2.303767036123916E-2</v>
      </c>
      <c r="M28" s="11">
        <f>Levels!F28/Levels!F27-1</f>
        <v>1.1847203431237352E-2</v>
      </c>
      <c r="N28" s="11"/>
    </row>
    <row r="29" spans="1:14" x14ac:dyDescent="0.2">
      <c r="A29">
        <v>2016</v>
      </c>
      <c r="C29" s="2">
        <f>Levels!C29/Levels!C28-1</f>
        <v>1.7110892886740059E-2</v>
      </c>
      <c r="J29" s="9">
        <f t="shared" si="0"/>
        <v>1.7110892886740059E-2</v>
      </c>
      <c r="M29" s="11">
        <f>Levels!F29/Levels!F28-1</f>
        <v>1.3340213195210504E-2</v>
      </c>
      <c r="N29" s="11"/>
    </row>
    <row r="30" spans="1:14" x14ac:dyDescent="0.2">
      <c r="A30">
        <v>2017</v>
      </c>
      <c r="C30" s="2">
        <f>Levels!C30/Levels!C29-1</f>
        <v>1.1885725822985416E-2</v>
      </c>
      <c r="J30" s="9">
        <f t="shared" si="0"/>
        <v>1.1885725822985416E-2</v>
      </c>
      <c r="M30" s="11">
        <f>Levels!F30/Levels!F29-1</f>
        <v>1.4353892247533029E-2</v>
      </c>
      <c r="N30" s="11"/>
    </row>
    <row r="31" spans="1:14" x14ac:dyDescent="0.2">
      <c r="A31">
        <v>2018</v>
      </c>
      <c r="C31" s="2">
        <f>Levels!C31/Levels!C30-1</f>
        <v>3.9493208909517907E-2</v>
      </c>
      <c r="J31" s="9">
        <f t="shared" si="0"/>
        <v>3.9493208909517907E-2</v>
      </c>
      <c r="M31" s="11">
        <f>Levels!F31/Levels!F30-1</f>
        <v>1.400730107172854E-2</v>
      </c>
      <c r="N31" s="11"/>
    </row>
    <row r="32" spans="1:14" x14ac:dyDescent="0.2">
      <c r="A32">
        <v>2019</v>
      </c>
      <c r="C32" s="2">
        <f>Levels!C32/Levels!C31-1</f>
        <v>1.0544425507399646E-2</v>
      </c>
      <c r="J32" s="9">
        <f t="shared" si="0"/>
        <v>1.0544425507399646E-2</v>
      </c>
      <c r="M32" s="11">
        <f>Levels!F32/Levels!F31-1</f>
        <v>1.1900053179106695E-2</v>
      </c>
      <c r="N32" s="11"/>
    </row>
    <row r="33" spans="1:24" x14ac:dyDescent="0.2">
      <c r="A33">
        <v>2020</v>
      </c>
      <c r="B33" s="2"/>
      <c r="C33" s="2">
        <v>-0.06</v>
      </c>
      <c r="D33" s="2"/>
      <c r="E33" s="2"/>
      <c r="F33" s="2"/>
      <c r="G33" s="2"/>
      <c r="H33" s="2"/>
      <c r="I33" s="13"/>
      <c r="J33" s="13">
        <v>-0.06</v>
      </c>
      <c r="K33" s="13"/>
      <c r="L33" s="15"/>
      <c r="M33" s="16">
        <v>8.6620235776224686E-3</v>
      </c>
      <c r="N33" s="16"/>
    </row>
    <row r="34" spans="1:24" x14ac:dyDescent="0.2">
      <c r="A34">
        <v>2021</v>
      </c>
      <c r="B34" s="2">
        <v>0.06</v>
      </c>
      <c r="C34" s="2">
        <v>0.06</v>
      </c>
      <c r="D34" s="2">
        <v>0.06</v>
      </c>
      <c r="F34" s="4">
        <v>7.9216974794649175E-4</v>
      </c>
      <c r="I34" s="14">
        <v>6.0358917179604343E-2</v>
      </c>
      <c r="J34" s="14">
        <v>6.0358917179604343E-2</v>
      </c>
      <c r="K34" s="14">
        <v>6.0358917179604343E-2</v>
      </c>
      <c r="L34" s="17">
        <v>-1.0958606065148981E-3</v>
      </c>
      <c r="M34" s="17">
        <v>1.042561897697025E-3</v>
      </c>
      <c r="N34" s="17">
        <v>3.2201693476854309E-3</v>
      </c>
      <c r="P34" s="19">
        <f>I34-$L$34</f>
        <v>6.1454777786119241E-2</v>
      </c>
      <c r="Q34" s="19">
        <f>J34-$L$34</f>
        <v>6.1454777786119241E-2</v>
      </c>
      <c r="R34" s="19">
        <f>K34-$L$34</f>
        <v>6.1454777786119241E-2</v>
      </c>
      <c r="S34" s="19">
        <f>I34-$M$34</f>
        <v>5.9316355281907318E-2</v>
      </c>
      <c r="T34" s="19">
        <f>J34-$M$34</f>
        <v>5.9316355281907318E-2</v>
      </c>
      <c r="U34" s="19">
        <f>K34-$M$34</f>
        <v>5.9316355281907318E-2</v>
      </c>
      <c r="V34" s="19">
        <f>I34-$N$34</f>
        <v>5.7138747831918912E-2</v>
      </c>
      <c r="W34" s="19">
        <f t="shared" ref="W34:X34" si="1">J34-$N$34</f>
        <v>5.7138747831918912E-2</v>
      </c>
      <c r="X34" s="19">
        <f t="shared" si="1"/>
        <v>5.7138747831918912E-2</v>
      </c>
    </row>
    <row r="35" spans="1:24" x14ac:dyDescent="0.2">
      <c r="A35">
        <v>2022</v>
      </c>
      <c r="B35" s="2">
        <v>3.5000000000000003E-2</v>
      </c>
      <c r="C35" s="2">
        <v>3.5000000000000003E-2</v>
      </c>
      <c r="D35" s="2">
        <v>3.5000000000000003E-2</v>
      </c>
      <c r="F35" s="4">
        <v>3.1033182087925049E-4</v>
      </c>
      <c r="I35" s="14">
        <v>3.5389542993538109E-2</v>
      </c>
      <c r="J35" s="14">
        <v>3.5389542993538109E-2</v>
      </c>
      <c r="K35" s="14">
        <v>3.5389542993538109E-2</v>
      </c>
      <c r="L35" s="17">
        <v>-1.0534745208431449E-3</v>
      </c>
      <c r="M35" s="17">
        <v>1.1728340687722221E-3</v>
      </c>
      <c r="N35" s="17">
        <v>3.4128346161093059E-3</v>
      </c>
      <c r="P35" s="19">
        <f t="shared" ref="P35:P63" si="2">I35-$L$34</f>
        <v>3.6485403600053007E-2</v>
      </c>
      <c r="Q35" s="19">
        <f t="shared" ref="Q35:Q63" si="3">J35-$L$34</f>
        <v>3.6485403600053007E-2</v>
      </c>
      <c r="R35" s="19">
        <f t="shared" ref="R35:R63" si="4">K35-$L$34</f>
        <v>3.6485403600053007E-2</v>
      </c>
      <c r="S35" s="19">
        <f t="shared" ref="S35:S63" si="5">I35-$M$34</f>
        <v>3.4346981095841084E-2</v>
      </c>
      <c r="T35" s="19">
        <f t="shared" ref="T35:T63" si="6">J35-$M$34</f>
        <v>3.4346981095841084E-2</v>
      </c>
      <c r="U35" s="19">
        <f t="shared" ref="U35:U63" si="7">K35-$M$34</f>
        <v>3.4346981095841084E-2</v>
      </c>
      <c r="V35" s="19">
        <f t="shared" ref="V35:V63" si="8">I35-$N$34</f>
        <v>3.2169373645852678E-2</v>
      </c>
      <c r="W35" s="19">
        <f t="shared" ref="W35:W63" si="9">J35-$N$34</f>
        <v>3.2169373645852678E-2</v>
      </c>
      <c r="X35" s="19">
        <f t="shared" ref="X35:X63" si="10">K35-$N$34</f>
        <v>3.2169373645852678E-2</v>
      </c>
    </row>
    <row r="36" spans="1:24" x14ac:dyDescent="0.2">
      <c r="A36">
        <v>2023</v>
      </c>
      <c r="B36" s="2">
        <v>0.03</v>
      </c>
      <c r="C36" s="2">
        <v>0.03</v>
      </c>
      <c r="D36" s="2">
        <v>0.03</v>
      </c>
      <c r="F36" s="4">
        <v>3.5147667955870432E-5</v>
      </c>
      <c r="I36" s="14">
        <v>3.074504103486661E-2</v>
      </c>
      <c r="J36" s="14">
        <v>3.074504103486661E-2</v>
      </c>
      <c r="K36" s="14">
        <v>3.074504103486661E-2</v>
      </c>
      <c r="L36" s="17">
        <v>-1.010951218578193E-3</v>
      </c>
      <c r="M36" s="17">
        <v>1.302664234146933E-3</v>
      </c>
      <c r="N36" s="17">
        <v>3.6035378122407651E-3</v>
      </c>
      <c r="P36" s="19">
        <f t="shared" si="2"/>
        <v>3.1840901641381508E-2</v>
      </c>
      <c r="Q36" s="19">
        <f t="shared" si="3"/>
        <v>3.1840901641381508E-2</v>
      </c>
      <c r="R36" s="19">
        <f t="shared" si="4"/>
        <v>3.1840901641381508E-2</v>
      </c>
      <c r="S36" s="19">
        <f t="shared" si="5"/>
        <v>2.9702479137169585E-2</v>
      </c>
      <c r="T36" s="19">
        <f t="shared" si="6"/>
        <v>2.9702479137169585E-2</v>
      </c>
      <c r="U36" s="19">
        <f t="shared" si="7"/>
        <v>2.9702479137169585E-2</v>
      </c>
      <c r="V36" s="19">
        <f t="shared" si="8"/>
        <v>2.7524871687181179E-2</v>
      </c>
      <c r="W36" s="19">
        <f t="shared" si="9"/>
        <v>2.7524871687181179E-2</v>
      </c>
      <c r="X36" s="19">
        <f t="shared" si="10"/>
        <v>2.7524871687181179E-2</v>
      </c>
    </row>
    <row r="37" spans="1:24" x14ac:dyDescent="0.2">
      <c r="A37">
        <v>2024</v>
      </c>
      <c r="B37" s="2">
        <v>2.9210781620923023E-2</v>
      </c>
      <c r="C37" s="2">
        <v>0.03</v>
      </c>
      <c r="D37" s="2">
        <v>3.1E-2</v>
      </c>
      <c r="E37" s="3">
        <v>1.0864452879271631E-3</v>
      </c>
      <c r="F37" s="4">
        <v>9.0874125860973543E-4</v>
      </c>
      <c r="G37" s="5">
        <v>1.1529922192023089E-3</v>
      </c>
      <c r="H37" s="5"/>
      <c r="I37" s="13">
        <v>3.0297226908850186E-2</v>
      </c>
      <c r="J37" s="13">
        <v>3.1115798921808685E-2</v>
      </c>
      <c r="K37" s="13">
        <v>3.2152992219202307E-2</v>
      </c>
      <c r="L37" s="17">
        <v>-9.6829583721613766E-4</v>
      </c>
      <c r="M37" s="17">
        <v>1.4320029089116559E-3</v>
      </c>
      <c r="N37" s="17">
        <v>3.792183556067918E-3</v>
      </c>
      <c r="P37" s="19">
        <f t="shared" si="2"/>
        <v>3.1393087515365084E-2</v>
      </c>
      <c r="Q37" s="19">
        <f t="shared" si="3"/>
        <v>3.2211659528323583E-2</v>
      </c>
      <c r="R37" s="19">
        <f t="shared" si="4"/>
        <v>3.3248852825717205E-2</v>
      </c>
      <c r="S37" s="19">
        <f t="shared" si="5"/>
        <v>2.9254665011153161E-2</v>
      </c>
      <c r="T37" s="19">
        <f t="shared" si="6"/>
        <v>3.007323702411166E-2</v>
      </c>
      <c r="U37" s="19">
        <f t="shared" si="7"/>
        <v>3.1110430321505282E-2</v>
      </c>
      <c r="V37" s="19">
        <f t="shared" si="8"/>
        <v>2.7077057561164755E-2</v>
      </c>
      <c r="W37" s="19">
        <f t="shared" si="9"/>
        <v>2.7895629574123254E-2</v>
      </c>
      <c r="X37" s="19">
        <f t="shared" si="10"/>
        <v>2.8932822871516876E-2</v>
      </c>
    </row>
    <row r="38" spans="1:24" x14ac:dyDescent="0.2">
      <c r="A38">
        <v>2025</v>
      </c>
      <c r="B38" s="2">
        <v>2.8442325430175143E-2</v>
      </c>
      <c r="C38" s="2">
        <v>0.03</v>
      </c>
      <c r="D38" s="2">
        <v>3.0735082672492892E-2</v>
      </c>
      <c r="E38" s="3">
        <v>9.4562063240875242E-4</v>
      </c>
      <c r="F38" s="4">
        <v>1.1547008913797008E-3</v>
      </c>
      <c r="G38" s="5">
        <v>1.0218478227192918E-3</v>
      </c>
      <c r="H38" s="5"/>
      <c r="I38" s="13">
        <v>2.9528770718102306E-2</v>
      </c>
      <c r="J38" s="13">
        <v>3.1115798921808685E-2</v>
      </c>
      <c r="K38" s="13">
        <v>3.1888074891695199E-2</v>
      </c>
      <c r="L38" s="17">
        <v>-9.2551357016457114E-4</v>
      </c>
      <c r="M38" s="17">
        <v>1.5608012382104519E-3</v>
      </c>
      <c r="N38" s="17">
        <v>3.9786802730854545E-3</v>
      </c>
      <c r="P38" s="19">
        <f t="shared" si="2"/>
        <v>3.0624631324617204E-2</v>
      </c>
      <c r="Q38" s="19">
        <f t="shared" si="3"/>
        <v>3.2211659528323583E-2</v>
      </c>
      <c r="R38" s="19">
        <f t="shared" si="4"/>
        <v>3.2983935498210097E-2</v>
      </c>
      <c r="S38" s="19">
        <f t="shared" si="5"/>
        <v>2.8486208820405281E-2</v>
      </c>
      <c r="T38" s="19">
        <f t="shared" si="6"/>
        <v>3.007323702411166E-2</v>
      </c>
      <c r="U38" s="19">
        <f t="shared" si="7"/>
        <v>3.0845512993998174E-2</v>
      </c>
      <c r="V38" s="19">
        <f t="shared" si="8"/>
        <v>2.6308601370416875E-2</v>
      </c>
      <c r="W38" s="19">
        <f t="shared" si="9"/>
        <v>2.7895629574123254E-2</v>
      </c>
      <c r="X38" s="19">
        <f t="shared" si="10"/>
        <v>2.8667905544009768E-2</v>
      </c>
    </row>
    <row r="39" spans="1:24" x14ac:dyDescent="0.2">
      <c r="A39">
        <v>2026</v>
      </c>
      <c r="B39" s="2">
        <v>2.7694085231069056E-2</v>
      </c>
      <c r="C39" s="2">
        <v>2.9535784727394487E-2</v>
      </c>
      <c r="D39" s="2">
        <v>3.047242925435396E-2</v>
      </c>
      <c r="E39" s="3">
        <v>-6.9214151744844722E-4</v>
      </c>
      <c r="F39" s="4">
        <v>-1.414870173996885E-4</v>
      </c>
      <c r="G39" s="5">
        <v>-7.6157898874332436E-4</v>
      </c>
      <c r="H39" s="5"/>
      <c r="I39" s="13">
        <v>2.878053051899622E-2</v>
      </c>
      <c r="J39" s="13">
        <v>3.0651583649203173E-2</v>
      </c>
      <c r="K39" s="13">
        <v>3.1625421473556271E-2</v>
      </c>
      <c r="L39" s="17">
        <v>-8.8260966475539604E-4</v>
      </c>
      <c r="M39" s="17">
        <v>1.6890110569791619E-3</v>
      </c>
      <c r="N39" s="17">
        <v>4.162940309671681E-3</v>
      </c>
      <c r="P39" s="19">
        <f t="shared" si="2"/>
        <v>2.9876391125511118E-2</v>
      </c>
      <c r="Q39" s="19">
        <f t="shared" si="3"/>
        <v>3.1747444255718071E-2</v>
      </c>
      <c r="R39" s="19">
        <f t="shared" si="4"/>
        <v>3.2721282080071169E-2</v>
      </c>
      <c r="S39" s="19">
        <f t="shared" si="5"/>
        <v>2.7737968621299194E-2</v>
      </c>
      <c r="T39" s="19">
        <f t="shared" si="6"/>
        <v>2.9609021751506148E-2</v>
      </c>
      <c r="U39" s="19">
        <f t="shared" si="7"/>
        <v>3.0582859575859246E-2</v>
      </c>
      <c r="V39" s="19">
        <f t="shared" si="8"/>
        <v>2.5560361171310789E-2</v>
      </c>
      <c r="W39" s="19">
        <f t="shared" si="9"/>
        <v>2.7431414301517743E-2</v>
      </c>
      <c r="X39" s="19">
        <f t="shared" si="10"/>
        <v>2.840525212587084E-2</v>
      </c>
    </row>
    <row r="40" spans="1:24" x14ac:dyDescent="0.2">
      <c r="A40">
        <v>2027</v>
      </c>
      <c r="B40" s="2">
        <v>2.6965529195866259E-2</v>
      </c>
      <c r="C40" s="2">
        <v>2.9078752648766318E-2</v>
      </c>
      <c r="D40" s="2">
        <v>3.0212020398847093E-2</v>
      </c>
      <c r="E40" s="3">
        <v>1.0403888261975448E-3</v>
      </c>
      <c r="F40" s="4">
        <v>5.3255631700332984E-4</v>
      </c>
      <c r="G40" s="5">
        <v>1.1656455251258812E-3</v>
      </c>
      <c r="H40" s="5"/>
      <c r="I40" s="13">
        <v>2.8051974483793422E-2</v>
      </c>
      <c r="J40" s="13">
        <v>3.0194551570575004E-2</v>
      </c>
      <c r="K40" s="13">
        <v>3.1365012618049401E-2</v>
      </c>
      <c r="L40" s="17">
        <v>-8.3958942020800897E-4</v>
      </c>
      <c r="M40" s="17">
        <v>1.8165849478468672E-3</v>
      </c>
      <c r="N40" s="17">
        <v>4.3448800342331673E-3</v>
      </c>
      <c r="P40" s="19">
        <f t="shared" si="2"/>
        <v>2.914783509030832E-2</v>
      </c>
      <c r="Q40" s="19">
        <f t="shared" si="3"/>
        <v>3.1290412177089902E-2</v>
      </c>
      <c r="R40" s="19">
        <f t="shared" si="4"/>
        <v>3.2460873224564299E-2</v>
      </c>
      <c r="S40" s="19">
        <f t="shared" si="5"/>
        <v>2.7009412586096397E-2</v>
      </c>
      <c r="T40" s="19">
        <f t="shared" si="6"/>
        <v>2.9151989672877979E-2</v>
      </c>
      <c r="U40" s="19">
        <f t="shared" si="7"/>
        <v>3.0322450720352376E-2</v>
      </c>
      <c r="V40" s="19">
        <f t="shared" si="8"/>
        <v>2.4831805136107991E-2</v>
      </c>
      <c r="W40" s="19">
        <f t="shared" si="9"/>
        <v>2.6974382222889573E-2</v>
      </c>
      <c r="X40" s="19">
        <f t="shared" si="10"/>
        <v>2.814484327036397E-2</v>
      </c>
    </row>
    <row r="41" spans="1:24" x14ac:dyDescent="0.2">
      <c r="A41">
        <v>2028</v>
      </c>
      <c r="B41" s="2">
        <v>2.6256139487769111E-2</v>
      </c>
      <c r="C41" s="2">
        <v>2.8628792612503808E-2</v>
      </c>
      <c r="D41" s="2">
        <v>2.9953836924567968E-2</v>
      </c>
      <c r="E41" s="3">
        <v>6.4855549009958731E-4</v>
      </c>
      <c r="F41" s="4">
        <v>1.0749164622403384E-3</v>
      </c>
      <c r="G41" s="5">
        <v>7.3989267904467967E-4</v>
      </c>
      <c r="H41" s="5"/>
      <c r="I41" s="13">
        <v>2.7342584775696274E-2</v>
      </c>
      <c r="J41" s="13">
        <v>2.9744591534312494E-2</v>
      </c>
      <c r="K41" s="13">
        <v>3.1106829143770276E-2</v>
      </c>
      <c r="L41" s="17">
        <v>-7.3156732582180251E-4</v>
      </c>
      <c r="M41" s="17">
        <v>2.0045372416679359E-3</v>
      </c>
      <c r="N41" s="17">
        <v>4.5746843209648605E-3</v>
      </c>
      <c r="P41" s="19">
        <f t="shared" si="2"/>
        <v>2.8438445382211172E-2</v>
      </c>
      <c r="Q41" s="19">
        <f t="shared" si="3"/>
        <v>3.0840452140827392E-2</v>
      </c>
      <c r="R41" s="19">
        <f t="shared" si="4"/>
        <v>3.2202689750285174E-2</v>
      </c>
      <c r="S41" s="19">
        <f t="shared" si="5"/>
        <v>2.6300022877999249E-2</v>
      </c>
      <c r="T41" s="19">
        <f t="shared" si="6"/>
        <v>2.8702029636615469E-2</v>
      </c>
      <c r="U41" s="19">
        <f t="shared" si="7"/>
        <v>3.0064267246073251E-2</v>
      </c>
      <c r="V41" s="19">
        <f t="shared" si="8"/>
        <v>2.4122415428010843E-2</v>
      </c>
      <c r="W41" s="19">
        <f t="shared" si="9"/>
        <v>2.6524422186627063E-2</v>
      </c>
      <c r="X41" s="19">
        <f t="shared" si="10"/>
        <v>2.7886659796084845E-2</v>
      </c>
    </row>
    <row r="42" spans="1:24" x14ac:dyDescent="0.2">
      <c r="A42">
        <v>2029</v>
      </c>
      <c r="B42" s="2">
        <v>2.5565411892857243E-2</v>
      </c>
      <c r="C42" s="2">
        <v>2.8185795186937805E-2</v>
      </c>
      <c r="D42" s="2">
        <v>2.9697859814031183E-2</v>
      </c>
      <c r="E42" s="3">
        <v>1.0539542289471383E-3</v>
      </c>
      <c r="F42" s="4">
        <v>5.1678171108604509E-4</v>
      </c>
      <c r="G42" s="5">
        <v>1.2243176473296894E-3</v>
      </c>
      <c r="H42" s="5"/>
      <c r="I42" s="13">
        <v>2.6651857180784406E-2</v>
      </c>
      <c r="J42" s="13">
        <v>2.9301594108746491E-2</v>
      </c>
      <c r="K42" s="13">
        <v>3.085085203323349E-2</v>
      </c>
      <c r="L42" s="17">
        <v>-2.3366551241454922E-4</v>
      </c>
      <c r="M42" s="17">
        <v>2.5570235512397681E-3</v>
      </c>
      <c r="N42" s="17">
        <v>5.1015333990944711E-3</v>
      </c>
      <c r="P42" s="19">
        <f t="shared" si="2"/>
        <v>2.7747717787299304E-2</v>
      </c>
      <c r="Q42" s="19">
        <f t="shared" si="3"/>
        <v>3.0397454715261389E-2</v>
      </c>
      <c r="R42" s="19">
        <f t="shared" si="4"/>
        <v>3.1946712639748388E-2</v>
      </c>
      <c r="S42" s="19">
        <f t="shared" si="5"/>
        <v>2.5609295283087381E-2</v>
      </c>
      <c r="T42" s="19">
        <f t="shared" si="6"/>
        <v>2.8259032211049466E-2</v>
      </c>
      <c r="U42" s="19">
        <f t="shared" si="7"/>
        <v>2.9808290135536465E-2</v>
      </c>
      <c r="V42" s="19">
        <f t="shared" si="8"/>
        <v>2.3431687833098975E-2</v>
      </c>
      <c r="W42" s="19">
        <f t="shared" si="9"/>
        <v>2.608142476106106E-2</v>
      </c>
      <c r="X42" s="19">
        <f t="shared" si="10"/>
        <v>2.7630682685548059E-2</v>
      </c>
    </row>
    <row r="43" spans="1:24" x14ac:dyDescent="0.2">
      <c r="A43">
        <v>2030</v>
      </c>
      <c r="B43" s="2">
        <v>2.489285546170671E-2</v>
      </c>
      <c r="C43" s="2">
        <v>2.7749652633727556E-2</v>
      </c>
      <c r="D43" s="2">
        <v>2.9444070212269444E-2</v>
      </c>
      <c r="E43" s="3">
        <v>1.0793535270992743E-3</v>
      </c>
      <c r="F43" s="4">
        <v>7.014893111567666E-4</v>
      </c>
      <c r="G43" s="5">
        <v>1.2766940733119393E-3</v>
      </c>
      <c r="H43" s="5"/>
      <c r="I43" s="13">
        <v>2.5979300749633873E-2</v>
      </c>
      <c r="J43" s="13">
        <v>2.8865451555536242E-2</v>
      </c>
      <c r="K43" s="13">
        <v>3.0597062431471752E-2</v>
      </c>
      <c r="L43" s="17">
        <v>3.2978730999100309E-4</v>
      </c>
      <c r="M43" s="17">
        <v>3.166362319416471E-3</v>
      </c>
      <c r="N43" s="17">
        <v>5.6703230698165186E-3</v>
      </c>
      <c r="P43" s="19">
        <f t="shared" si="2"/>
        <v>2.7075161356148771E-2</v>
      </c>
      <c r="Q43" s="19">
        <f t="shared" si="3"/>
        <v>2.996131216205114E-2</v>
      </c>
      <c r="R43" s="19">
        <f t="shared" si="4"/>
        <v>3.1692923037986653E-2</v>
      </c>
      <c r="S43" s="19">
        <f t="shared" si="5"/>
        <v>2.4936738851936847E-2</v>
      </c>
      <c r="T43" s="19">
        <f t="shared" si="6"/>
        <v>2.7822889657839217E-2</v>
      </c>
      <c r="U43" s="19">
        <f t="shared" si="7"/>
        <v>2.9554500533774727E-2</v>
      </c>
      <c r="V43" s="19">
        <f t="shared" si="8"/>
        <v>2.2759131401948442E-2</v>
      </c>
      <c r="W43" s="19">
        <f t="shared" si="9"/>
        <v>2.5645282207850811E-2</v>
      </c>
      <c r="X43" s="19">
        <f t="shared" si="10"/>
        <v>2.7376893083786321E-2</v>
      </c>
    </row>
    <row r="44" spans="1:24" x14ac:dyDescent="0.2">
      <c r="A44">
        <v>2031</v>
      </c>
      <c r="B44" s="2">
        <v>2.4237992160437191E-2</v>
      </c>
      <c r="C44" s="2">
        <v>2.732025888165842E-2</v>
      </c>
      <c r="D44" s="2">
        <v>2.919244942544473E-2</v>
      </c>
      <c r="E44" s="3">
        <v>1.2291749893775289E-3</v>
      </c>
      <c r="F44" s="4">
        <v>1.8373950359975577E-3</v>
      </c>
      <c r="G44" s="5">
        <v>1.4804290914407921E-3</v>
      </c>
      <c r="H44" s="5"/>
      <c r="I44" s="13">
        <v>2.5324437448364354E-2</v>
      </c>
      <c r="J44" s="13">
        <v>2.8436057803467106E-2</v>
      </c>
      <c r="K44" s="13">
        <v>3.0345441644647038E-2</v>
      </c>
      <c r="L44" s="17">
        <v>8.9300024458149885E-4</v>
      </c>
      <c r="M44" s="17">
        <v>3.7702846935245837E-3</v>
      </c>
      <c r="N44" s="17">
        <v>6.2296819773359768E-3</v>
      </c>
      <c r="P44" s="19">
        <f t="shared" si="2"/>
        <v>2.6420298054879252E-2</v>
      </c>
      <c r="Q44" s="19">
        <f t="shared" si="3"/>
        <v>2.9531918409982004E-2</v>
      </c>
      <c r="R44" s="19">
        <f t="shared" si="4"/>
        <v>3.1441302251161936E-2</v>
      </c>
      <c r="S44" s="19">
        <f t="shared" si="5"/>
        <v>2.4281875550667329E-2</v>
      </c>
      <c r="T44" s="19">
        <f t="shared" si="6"/>
        <v>2.7393495905770081E-2</v>
      </c>
      <c r="U44" s="19">
        <f t="shared" si="7"/>
        <v>2.9302879746950013E-2</v>
      </c>
      <c r="V44" s="19">
        <f t="shared" si="8"/>
        <v>2.2104268100678923E-2</v>
      </c>
      <c r="W44" s="19">
        <f t="shared" si="9"/>
        <v>2.5215888455781675E-2</v>
      </c>
      <c r="X44" s="19">
        <f t="shared" si="10"/>
        <v>2.7125272296961607E-2</v>
      </c>
    </row>
    <row r="45" spans="1:24" x14ac:dyDescent="0.2">
      <c r="A45">
        <v>2032</v>
      </c>
      <c r="B45" s="2">
        <v>2.3600356530939171E-2</v>
      </c>
      <c r="C45" s="2">
        <v>2.6897509500845015E-2</v>
      </c>
      <c r="D45" s="2">
        <v>2.8942978919471334E-2</v>
      </c>
      <c r="E45" s="3">
        <v>1.0951001005083923E-3</v>
      </c>
      <c r="F45" s="4">
        <v>-1.6752619897975052E-6</v>
      </c>
      <c r="G45" s="5">
        <v>1.343007639828398E-3</v>
      </c>
      <c r="H45" s="5"/>
      <c r="I45" s="13">
        <v>2.4686801818866334E-2</v>
      </c>
      <c r="J45" s="13">
        <v>2.8013308422653701E-2</v>
      </c>
      <c r="K45" s="13">
        <v>3.0095971138673641E-2</v>
      </c>
      <c r="L45" s="17">
        <v>1.4550225674772042E-3</v>
      </c>
      <c r="M45" s="17">
        <v>4.3677336732823591E-3</v>
      </c>
      <c r="N45" s="17">
        <v>6.7787825019256509E-3</v>
      </c>
      <c r="P45" s="19">
        <f t="shared" si="2"/>
        <v>2.5782662425381232E-2</v>
      </c>
      <c r="Q45" s="19">
        <f t="shared" si="3"/>
        <v>2.9109169029168599E-2</v>
      </c>
      <c r="R45" s="19">
        <f t="shared" si="4"/>
        <v>3.1191831745188539E-2</v>
      </c>
      <c r="S45" s="19">
        <f t="shared" si="5"/>
        <v>2.3644239921169308E-2</v>
      </c>
      <c r="T45" s="19">
        <f t="shared" si="6"/>
        <v>2.6970746524956676E-2</v>
      </c>
      <c r="U45" s="19">
        <f t="shared" si="7"/>
        <v>2.9053409240976616E-2</v>
      </c>
      <c r="V45" s="19">
        <f t="shared" si="8"/>
        <v>2.1466632471180903E-2</v>
      </c>
      <c r="W45" s="19">
        <f t="shared" si="9"/>
        <v>2.479313907496827E-2</v>
      </c>
      <c r="X45" s="19">
        <f t="shared" si="10"/>
        <v>2.687580179098821E-2</v>
      </c>
    </row>
    <row r="46" spans="1:24" x14ac:dyDescent="0.2">
      <c r="A46">
        <v>2033</v>
      </c>
      <c r="B46" s="2">
        <v>2.2979495360039619E-2</v>
      </c>
      <c r="C46" s="2">
        <v>2.6481301677333546E-2</v>
      </c>
      <c r="D46" s="2">
        <v>2.8695640318650659E-2</v>
      </c>
      <c r="E46" s="3">
        <v>1.8242983055562125E-3</v>
      </c>
      <c r="F46" s="4">
        <v>1.10879451811563E-3</v>
      </c>
      <c r="G46" s="5">
        <v>2.2780921508484629E-3</v>
      </c>
      <c r="H46" s="5"/>
      <c r="I46" s="13">
        <v>2.4065940647966782E-2</v>
      </c>
      <c r="J46" s="13">
        <v>2.7597100599142232E-2</v>
      </c>
      <c r="K46" s="13">
        <v>2.9848632537852967E-2</v>
      </c>
      <c r="L46" s="17">
        <v>1.8718023084580702E-3</v>
      </c>
      <c r="M46" s="17">
        <v>4.8252703903071134E-3</v>
      </c>
      <c r="N46" s="17">
        <v>7.1863637345166431E-3</v>
      </c>
      <c r="P46" s="19">
        <f t="shared" si="2"/>
        <v>2.516180125448168E-2</v>
      </c>
      <c r="Q46" s="19">
        <f t="shared" si="3"/>
        <v>2.869296120565713E-2</v>
      </c>
      <c r="R46" s="19">
        <f t="shared" si="4"/>
        <v>3.0944493144367865E-2</v>
      </c>
      <c r="S46" s="19">
        <f t="shared" si="5"/>
        <v>2.3023378750269757E-2</v>
      </c>
      <c r="T46" s="19">
        <f t="shared" si="6"/>
        <v>2.6554538701445207E-2</v>
      </c>
      <c r="U46" s="19">
        <f t="shared" si="7"/>
        <v>2.8806070640155942E-2</v>
      </c>
      <c r="V46" s="19">
        <f t="shared" si="8"/>
        <v>2.0845771300281351E-2</v>
      </c>
      <c r="W46" s="19">
        <f t="shared" si="9"/>
        <v>2.4376931251456801E-2</v>
      </c>
      <c r="X46" s="19">
        <f t="shared" si="10"/>
        <v>2.6628463190167536E-2</v>
      </c>
    </row>
    <row r="47" spans="1:24" x14ac:dyDescent="0.2">
      <c r="A47">
        <v>2034</v>
      </c>
      <c r="B47" s="2">
        <v>2.2374967357371042E-2</v>
      </c>
      <c r="C47" s="2">
        <v>2.6071534188097139E-2</v>
      </c>
      <c r="D47" s="2">
        <v>2.8450415404317687E-2</v>
      </c>
      <c r="E47" s="3">
        <v>1.5266154181398795E-3</v>
      </c>
      <c r="F47" s="4">
        <v>1.2563344006830679E-3</v>
      </c>
      <c r="G47" s="5">
        <v>1.9411354713957838E-3</v>
      </c>
      <c r="H47" s="5"/>
      <c r="I47" s="13">
        <v>2.3461412645298205E-2</v>
      </c>
      <c r="J47" s="13">
        <v>2.7187333109905825E-2</v>
      </c>
      <c r="K47" s="13">
        <v>2.9603407623519994E-2</v>
      </c>
      <c r="L47" s="17">
        <v>1.4293750735805411E-3</v>
      </c>
      <c r="M47" s="17">
        <v>4.4856365672247822E-3</v>
      </c>
      <c r="N47" s="17">
        <v>6.8077329632518779E-3</v>
      </c>
      <c r="P47" s="19">
        <f t="shared" si="2"/>
        <v>2.4557273251813103E-2</v>
      </c>
      <c r="Q47" s="19">
        <f t="shared" si="3"/>
        <v>2.8283193716420723E-2</v>
      </c>
      <c r="R47" s="19">
        <f t="shared" si="4"/>
        <v>3.0699268230034892E-2</v>
      </c>
      <c r="S47" s="19">
        <f t="shared" si="5"/>
        <v>2.2418850747601179E-2</v>
      </c>
      <c r="T47" s="19">
        <f t="shared" si="6"/>
        <v>2.61447712122088E-2</v>
      </c>
      <c r="U47" s="19">
        <f t="shared" si="7"/>
        <v>2.8560845725822969E-2</v>
      </c>
      <c r="V47" s="19">
        <f t="shared" si="8"/>
        <v>2.0241243297612774E-2</v>
      </c>
      <c r="W47" s="19">
        <f t="shared" si="9"/>
        <v>2.3967163762220394E-2</v>
      </c>
      <c r="X47" s="19">
        <f t="shared" si="10"/>
        <v>2.6383238275834563E-2</v>
      </c>
    </row>
    <row r="48" spans="1:24" x14ac:dyDescent="0.2">
      <c r="A48">
        <v>2035</v>
      </c>
      <c r="B48" s="2">
        <v>2.1786342841714889E-2</v>
      </c>
      <c r="C48" s="2">
        <v>2.5668107376418094E-2</v>
      </c>
      <c r="D48" s="2">
        <v>2.820728611349901E-2</v>
      </c>
      <c r="E48" s="3">
        <v>1.0900656363023935E-3</v>
      </c>
      <c r="F48" s="4">
        <v>1.2955801181471216E-3</v>
      </c>
      <c r="G48" s="5">
        <v>1.4113333985914032E-3</v>
      </c>
      <c r="H48" s="5"/>
      <c r="I48" s="13">
        <v>2.2872788129642052E-2</v>
      </c>
      <c r="J48" s="13">
        <v>2.678390629822678E-2</v>
      </c>
      <c r="K48" s="13">
        <v>2.9360278332701318E-2</v>
      </c>
      <c r="L48" s="17">
        <v>8.4639490905558112E-4</v>
      </c>
      <c r="M48" s="17">
        <v>4.0193606287459724E-3</v>
      </c>
      <c r="N48" s="17">
        <v>6.3078776254039681E-3</v>
      </c>
      <c r="P48" s="19">
        <f t="shared" si="2"/>
        <v>2.396864873615695E-2</v>
      </c>
      <c r="Q48" s="19">
        <f t="shared" si="3"/>
        <v>2.7879766904741678E-2</v>
      </c>
      <c r="R48" s="19">
        <f t="shared" si="4"/>
        <v>3.0456138939216216E-2</v>
      </c>
      <c r="S48" s="19">
        <f t="shared" si="5"/>
        <v>2.1830226231945027E-2</v>
      </c>
      <c r="T48" s="19">
        <f t="shared" si="6"/>
        <v>2.5741344400529755E-2</v>
      </c>
      <c r="U48" s="19">
        <f t="shared" si="7"/>
        <v>2.8317716435004293E-2</v>
      </c>
      <c r="V48" s="19">
        <f t="shared" si="8"/>
        <v>1.9652618781956621E-2</v>
      </c>
      <c r="W48" s="19">
        <f t="shared" si="9"/>
        <v>2.3563736950541349E-2</v>
      </c>
      <c r="X48" s="19">
        <f t="shared" si="10"/>
        <v>2.6140108985015887E-2</v>
      </c>
    </row>
    <row r="49" spans="1:24" x14ac:dyDescent="0.2">
      <c r="A49">
        <v>2036</v>
      </c>
      <c r="B49" s="2">
        <v>2.1213203435596441E-2</v>
      </c>
      <c r="C49" s="2">
        <v>2.5270923127651047E-2</v>
      </c>
      <c r="D49" s="2">
        <v>2.7966234537582346E-2</v>
      </c>
      <c r="E49" s="3">
        <v>2.2735546426122324E-4</v>
      </c>
      <c r="F49" s="4">
        <v>1.365400039734288E-3</v>
      </c>
      <c r="G49" s="5">
        <v>2.9973201625271254E-4</v>
      </c>
      <c r="H49" s="5"/>
      <c r="I49" s="13">
        <v>2.2299648723523604E-2</v>
      </c>
      <c r="J49" s="13">
        <v>2.6386722049459733E-2</v>
      </c>
      <c r="K49" s="13">
        <v>2.9119226756784654E-2</v>
      </c>
      <c r="L49" s="17">
        <v>2.6523045172255339E-4</v>
      </c>
      <c r="M49" s="17">
        <v>3.5588116261862091E-3</v>
      </c>
      <c r="N49" s="17">
        <v>5.8173589546863802E-3</v>
      </c>
      <c r="P49" s="19">
        <f t="shared" si="2"/>
        <v>2.3395509330038502E-2</v>
      </c>
      <c r="Q49" s="19">
        <f t="shared" si="3"/>
        <v>2.7482582655974631E-2</v>
      </c>
      <c r="R49" s="19">
        <f t="shared" si="4"/>
        <v>3.0215087363299552E-2</v>
      </c>
      <c r="S49" s="19">
        <f t="shared" si="5"/>
        <v>2.1257086825826579E-2</v>
      </c>
      <c r="T49" s="19">
        <f t="shared" si="6"/>
        <v>2.5344160151762708E-2</v>
      </c>
      <c r="U49" s="19">
        <f t="shared" si="7"/>
        <v>2.8076664859087629E-2</v>
      </c>
      <c r="V49" s="19">
        <f t="shared" si="8"/>
        <v>1.9079479375838173E-2</v>
      </c>
      <c r="W49" s="19">
        <f t="shared" si="9"/>
        <v>2.3166552701774302E-2</v>
      </c>
      <c r="X49" s="19">
        <f t="shared" si="10"/>
        <v>2.5899057409099223E-2</v>
      </c>
    </row>
    <row r="50" spans="1:24" x14ac:dyDescent="0.2">
      <c r="A50">
        <v>2037</v>
      </c>
      <c r="B50" s="2">
        <v>2.0655141767914057E-2</v>
      </c>
      <c r="C50" s="2">
        <v>2.4879884845361199E-2</v>
      </c>
      <c r="D50" s="2">
        <v>2.7727242920997399E-2</v>
      </c>
      <c r="E50" s="3">
        <v>7.1886693893585287E-4</v>
      </c>
      <c r="F50" s="4">
        <v>1.1104212666555036E-3</v>
      </c>
      <c r="G50" s="5">
        <v>9.6499934339405551E-4</v>
      </c>
      <c r="H50" s="5"/>
      <c r="I50" s="13">
        <v>2.174158705584122E-2</v>
      </c>
      <c r="J50" s="13">
        <v>2.5995683767169885E-2</v>
      </c>
      <c r="K50" s="13">
        <v>2.8880235140199707E-2</v>
      </c>
      <c r="L50" s="17">
        <v>-3.151346437972879E-4</v>
      </c>
      <c r="M50" s="17">
        <v>3.1033091170562521E-3</v>
      </c>
      <c r="N50" s="17">
        <v>5.3353425882267658E-3</v>
      </c>
      <c r="P50" s="19">
        <f t="shared" si="2"/>
        <v>2.2837447662356118E-2</v>
      </c>
      <c r="Q50" s="19">
        <f t="shared" si="3"/>
        <v>2.7091544373684783E-2</v>
      </c>
      <c r="R50" s="19">
        <f t="shared" si="4"/>
        <v>2.9976095746714605E-2</v>
      </c>
      <c r="S50" s="19">
        <f t="shared" si="5"/>
        <v>2.0699025158144195E-2</v>
      </c>
      <c r="T50" s="19">
        <f t="shared" si="6"/>
        <v>2.495312186947286E-2</v>
      </c>
      <c r="U50" s="19">
        <f t="shared" si="7"/>
        <v>2.7837673242502681E-2</v>
      </c>
      <c r="V50" s="19">
        <f t="shared" si="8"/>
        <v>1.8521417708155789E-2</v>
      </c>
      <c r="W50" s="19">
        <f t="shared" si="9"/>
        <v>2.2775514419484454E-2</v>
      </c>
      <c r="X50" s="19">
        <f t="shared" si="10"/>
        <v>2.5660065792514276E-2</v>
      </c>
    </row>
    <row r="51" spans="1:24" x14ac:dyDescent="0.2">
      <c r="A51">
        <v>2038</v>
      </c>
      <c r="B51" s="2">
        <v>2.0111761184391449E-2</v>
      </c>
      <c r="C51" s="2">
        <v>2.4494897427831765E-2</v>
      </c>
      <c r="D51" s="2">
        <v>2.7490293659908009E-2</v>
      </c>
      <c r="E51" s="3">
        <v>1.3176951326837629E-3</v>
      </c>
      <c r="F51" s="4">
        <v>1.0079334823729358E-3</v>
      </c>
      <c r="G51" s="5">
        <v>1.8011265060078907E-3</v>
      </c>
      <c r="H51" s="5"/>
      <c r="I51" s="13">
        <v>2.1198206472318612E-2</v>
      </c>
      <c r="J51" s="13">
        <v>2.5610696349640451E-2</v>
      </c>
      <c r="K51" s="13">
        <v>2.8643285879110317E-2</v>
      </c>
      <c r="L51" s="17">
        <v>-8.5928178913230457E-4</v>
      </c>
      <c r="M51" s="17">
        <v>2.6758521969041382E-3</v>
      </c>
      <c r="N51" s="17">
        <v>4.8939619746848351E-3</v>
      </c>
      <c r="P51" s="19">
        <f t="shared" si="2"/>
        <v>2.229406707883351E-2</v>
      </c>
      <c r="Q51" s="19">
        <f t="shared" si="3"/>
        <v>2.6706556956155349E-2</v>
      </c>
      <c r="R51" s="19">
        <f t="shared" si="4"/>
        <v>2.9739146485625215E-2</v>
      </c>
      <c r="S51" s="19">
        <f t="shared" si="5"/>
        <v>2.0155644574621587E-2</v>
      </c>
      <c r="T51" s="19">
        <f t="shared" si="6"/>
        <v>2.4568134451943426E-2</v>
      </c>
      <c r="U51" s="19">
        <f t="shared" si="7"/>
        <v>2.7600723981413292E-2</v>
      </c>
      <c r="V51" s="19">
        <f t="shared" si="8"/>
        <v>1.7978037124633181E-2</v>
      </c>
      <c r="W51" s="19">
        <f t="shared" si="9"/>
        <v>2.239052700195502E-2</v>
      </c>
      <c r="X51" s="19">
        <f t="shared" si="10"/>
        <v>2.5423116531424886E-2</v>
      </c>
    </row>
    <row r="52" spans="1:24" x14ac:dyDescent="0.2">
      <c r="A52">
        <v>2039</v>
      </c>
      <c r="B52" s="2">
        <v>1.958267546564716E-2</v>
      </c>
      <c r="C52" s="2">
        <v>2.4115867244934933E-2</v>
      </c>
      <c r="D52" s="2">
        <v>2.7255369300915478E-2</v>
      </c>
      <c r="E52" s="3">
        <v>6.209110030960457E-4</v>
      </c>
      <c r="F52" s="4">
        <v>1.7393770151161725E-3</v>
      </c>
      <c r="G52" s="5">
        <v>8.6419032588636784E-4</v>
      </c>
      <c r="H52" s="5"/>
      <c r="I52" s="13">
        <v>2.0669120753574324E-2</v>
      </c>
      <c r="J52" s="13">
        <v>2.5231666166743619E-2</v>
      </c>
      <c r="K52" s="13">
        <v>2.8408361520117786E-2</v>
      </c>
      <c r="L52" s="17">
        <v>-1.1857691546052209E-3</v>
      </c>
      <c r="M52" s="17">
        <v>2.3935269654025153E-3</v>
      </c>
      <c r="N52" s="17">
        <v>4.6556622295499386E-3</v>
      </c>
      <c r="P52" s="19">
        <f t="shared" si="2"/>
        <v>2.1764981360089222E-2</v>
      </c>
      <c r="Q52" s="19">
        <f t="shared" si="3"/>
        <v>2.6327526773258517E-2</v>
      </c>
      <c r="R52" s="19">
        <f t="shared" si="4"/>
        <v>2.9504222126632684E-2</v>
      </c>
      <c r="S52" s="19">
        <f t="shared" si="5"/>
        <v>1.9626558855877298E-2</v>
      </c>
      <c r="T52" s="19">
        <f t="shared" si="6"/>
        <v>2.4189104269046593E-2</v>
      </c>
      <c r="U52" s="19">
        <f t="shared" si="7"/>
        <v>2.736579962242076E-2</v>
      </c>
      <c r="V52" s="19">
        <f t="shared" si="8"/>
        <v>1.7448951405888893E-2</v>
      </c>
      <c r="W52" s="19">
        <f t="shared" si="9"/>
        <v>2.2011496819058188E-2</v>
      </c>
      <c r="X52" s="19">
        <f t="shared" si="10"/>
        <v>2.5188192172432355E-2</v>
      </c>
    </row>
    <row r="53" spans="1:24" x14ac:dyDescent="0.2">
      <c r="A53">
        <v>2040</v>
      </c>
      <c r="B53" s="2">
        <v>1.9067508552680877E-2</v>
      </c>
      <c r="C53" s="2">
        <v>2.3742702115360739E-2</v>
      </c>
      <c r="D53" s="2">
        <v>2.7022452539772968E-2</v>
      </c>
      <c r="E53" s="3">
        <v>1.3709700918486838E-3</v>
      </c>
      <c r="F53" s="4">
        <v>1.4040120372065257E-3</v>
      </c>
      <c r="G53" s="5">
        <v>1.9429373343703297E-3</v>
      </c>
      <c r="H53" s="5"/>
      <c r="I53" s="13">
        <v>2.015395384060804E-2</v>
      </c>
      <c r="J53" s="13">
        <v>2.4858501037169425E-2</v>
      </c>
      <c r="K53" s="13">
        <v>2.8175444758975276E-2</v>
      </c>
      <c r="L53" s="17">
        <v>-1.4768074507087732E-3</v>
      </c>
      <c r="M53" s="17">
        <v>2.1368210872361178E-3</v>
      </c>
      <c r="N53" s="17">
        <v>4.4532287412586405E-3</v>
      </c>
      <c r="P53" s="19">
        <f t="shared" si="2"/>
        <v>2.1249814447122938E-2</v>
      </c>
      <c r="Q53" s="19">
        <f t="shared" si="3"/>
        <v>2.5954361643684323E-2</v>
      </c>
      <c r="R53" s="19">
        <f t="shared" si="4"/>
        <v>2.9271305365490174E-2</v>
      </c>
      <c r="S53" s="19">
        <f t="shared" si="5"/>
        <v>1.9111391942911015E-2</v>
      </c>
      <c r="T53" s="19">
        <f t="shared" si="6"/>
        <v>2.38159391394724E-2</v>
      </c>
      <c r="U53" s="19">
        <f t="shared" si="7"/>
        <v>2.7132882861278251E-2</v>
      </c>
      <c r="V53" s="19">
        <f t="shared" si="8"/>
        <v>1.6933784492922609E-2</v>
      </c>
      <c r="W53" s="19">
        <f t="shared" si="9"/>
        <v>2.1638331689483994E-2</v>
      </c>
      <c r="X53" s="19">
        <f t="shared" si="10"/>
        <v>2.4955275411289845E-2</v>
      </c>
    </row>
    <row r="54" spans="1:24" x14ac:dyDescent="0.2">
      <c r="A54">
        <v>2041</v>
      </c>
      <c r="B54" s="2">
        <v>1.8565894279581437E-2</v>
      </c>
      <c r="C54" s="2">
        <v>2.3375311284198286E-2</v>
      </c>
      <c r="D54" s="2">
        <v>2.6791526220110891E-2</v>
      </c>
      <c r="E54" s="3">
        <v>1.2841243557884946E-3</v>
      </c>
      <c r="F54" s="4">
        <v>1.4970369116551474E-3</v>
      </c>
      <c r="G54" s="5">
        <v>1.8530565148066802E-3</v>
      </c>
      <c r="H54" s="5"/>
      <c r="I54" s="13">
        <v>1.96523395675086E-2</v>
      </c>
      <c r="J54" s="13">
        <v>2.4491110206006972E-2</v>
      </c>
      <c r="K54" s="13">
        <v>2.7944518439313198E-2</v>
      </c>
      <c r="L54" s="17">
        <v>-1.7690505761667199E-3</v>
      </c>
      <c r="M54" s="17">
        <v>1.881809410668511E-3</v>
      </c>
      <c r="N54" s="17">
        <v>4.253428508948609E-3</v>
      </c>
      <c r="P54" s="19">
        <f t="shared" si="2"/>
        <v>2.0748200174023498E-2</v>
      </c>
      <c r="Q54" s="19">
        <f t="shared" si="3"/>
        <v>2.558697081252187E-2</v>
      </c>
      <c r="R54" s="19">
        <f t="shared" si="4"/>
        <v>2.9040379045828096E-2</v>
      </c>
      <c r="S54" s="19">
        <f t="shared" si="5"/>
        <v>1.8609777669811575E-2</v>
      </c>
      <c r="T54" s="19">
        <f t="shared" si="6"/>
        <v>2.3448548308309947E-2</v>
      </c>
      <c r="U54" s="19">
        <f t="shared" si="7"/>
        <v>2.6901956541616173E-2</v>
      </c>
      <c r="V54" s="19">
        <f t="shared" si="8"/>
        <v>1.6432170219823169E-2</v>
      </c>
      <c r="W54" s="19">
        <f t="shared" si="9"/>
        <v>2.1270940858321541E-2</v>
      </c>
      <c r="X54" s="19">
        <f t="shared" si="10"/>
        <v>2.4724349091627768E-2</v>
      </c>
    </row>
    <row r="55" spans="1:24" x14ac:dyDescent="0.2">
      <c r="A55">
        <v>2042</v>
      </c>
      <c r="B55" s="2">
        <v>1.8077476113266579E-2</v>
      </c>
      <c r="C55" s="2">
        <v>2.3013605400863859E-2</v>
      </c>
      <c r="D55" s="2">
        <v>2.6562573332173201E-2</v>
      </c>
      <c r="E55" s="3">
        <v>2.1716050386547949E-4</v>
      </c>
      <c r="F55" s="4">
        <v>1.0026540548229157E-3</v>
      </c>
      <c r="G55" s="5">
        <v>3.1908999755476085E-4</v>
      </c>
      <c r="H55" s="5"/>
      <c r="I55" s="13">
        <v>1.9163921401193742E-2</v>
      </c>
      <c r="J55" s="13">
        <v>2.4129404322672545E-2</v>
      </c>
      <c r="K55" s="13">
        <v>2.7715565551375509E-2</v>
      </c>
      <c r="L55" s="17">
        <v>-2.062758640117734E-3</v>
      </c>
      <c r="M55" s="17">
        <v>1.628289871325572E-3</v>
      </c>
      <c r="N55" s="17">
        <v>4.0561191883270445E-3</v>
      </c>
      <c r="P55" s="19">
        <f t="shared" si="2"/>
        <v>2.025978200770864E-2</v>
      </c>
      <c r="Q55" s="19">
        <f t="shared" si="3"/>
        <v>2.5225264929187443E-2</v>
      </c>
      <c r="R55" s="19">
        <f t="shared" si="4"/>
        <v>2.8811426157890407E-2</v>
      </c>
      <c r="S55" s="19">
        <f t="shared" si="5"/>
        <v>1.8121359503496717E-2</v>
      </c>
      <c r="T55" s="19">
        <f t="shared" si="6"/>
        <v>2.308684242497552E-2</v>
      </c>
      <c r="U55" s="19">
        <f t="shared" si="7"/>
        <v>2.6673003653678484E-2</v>
      </c>
      <c r="V55" s="19">
        <f t="shared" si="8"/>
        <v>1.5943752053508311E-2</v>
      </c>
      <c r="W55" s="19">
        <f t="shared" si="9"/>
        <v>2.0909234974987114E-2</v>
      </c>
      <c r="X55" s="19">
        <f t="shared" si="10"/>
        <v>2.4495396203690078E-2</v>
      </c>
    </row>
    <row r="56" spans="1:24" x14ac:dyDescent="0.2">
      <c r="A56">
        <v>2043</v>
      </c>
      <c r="B56" s="2">
        <v>1.7601906900069412E-2</v>
      </c>
      <c r="C56" s="2">
        <v>2.2657496497370602E-2</v>
      </c>
      <c r="D56" s="2">
        <v>2.633557701156446E-2</v>
      </c>
      <c r="E56" s="3">
        <v>1.6400337075281723E-3</v>
      </c>
      <c r="F56" s="4">
        <v>6.9941847404964008E-4</v>
      </c>
      <c r="G56" s="5">
        <v>2.4537815278411366E-3</v>
      </c>
      <c r="H56" s="5"/>
      <c r="I56" s="13">
        <v>1.8688352187996575E-2</v>
      </c>
      <c r="J56" s="13">
        <v>2.3773295419179288E-2</v>
      </c>
      <c r="K56" s="13">
        <v>2.7488569230766768E-2</v>
      </c>
      <c r="L56" s="17">
        <v>-2.3648318997891988E-3</v>
      </c>
      <c r="M56" s="17">
        <v>1.3777878812224482E-3</v>
      </c>
      <c r="N56" s="17">
        <v>3.862392666663661E-3</v>
      </c>
      <c r="P56" s="19">
        <f t="shared" si="2"/>
        <v>1.9784212794511473E-2</v>
      </c>
      <c r="Q56" s="19">
        <f t="shared" si="3"/>
        <v>2.4869156025694186E-2</v>
      </c>
      <c r="R56" s="19">
        <f t="shared" si="4"/>
        <v>2.8584429837281666E-2</v>
      </c>
      <c r="S56" s="19">
        <f t="shared" si="5"/>
        <v>1.764579029029955E-2</v>
      </c>
      <c r="T56" s="19">
        <f t="shared" si="6"/>
        <v>2.2730733521482263E-2</v>
      </c>
      <c r="U56" s="19">
        <f t="shared" si="7"/>
        <v>2.6446007333069742E-2</v>
      </c>
      <c r="V56" s="19">
        <f t="shared" si="8"/>
        <v>1.5468182840311144E-2</v>
      </c>
      <c r="W56" s="19">
        <f t="shared" si="9"/>
        <v>2.0553126071493857E-2</v>
      </c>
      <c r="X56" s="19">
        <f t="shared" si="10"/>
        <v>2.4268399883081337E-2</v>
      </c>
    </row>
    <row r="57" spans="1:24" x14ac:dyDescent="0.2">
      <c r="A57">
        <v>2044</v>
      </c>
      <c r="B57" s="2">
        <v>1.7138848618991526E-2</v>
      </c>
      <c r="C57" s="2">
        <v>2.2306897966934428E-2</v>
      </c>
      <c r="D57" s="2">
        <v>2.6110520538007644E-2</v>
      </c>
      <c r="E57" s="3">
        <v>2.2811564162021299E-3</v>
      </c>
      <c r="F57" s="4">
        <v>1.5034345990239117E-3</v>
      </c>
      <c r="G57" s="5">
        <v>3.4752732099898984E-3</v>
      </c>
      <c r="H57" s="5"/>
      <c r="I57" s="13">
        <v>1.822529390691869E-2</v>
      </c>
      <c r="J57" s="13">
        <v>2.3422696888743114E-2</v>
      </c>
      <c r="K57" s="13">
        <v>2.7263512757209951E-2</v>
      </c>
      <c r="L57" s="17">
        <v>-2.7088627517655173E-3</v>
      </c>
      <c r="M57" s="17">
        <v>1.1387057664895559E-3</v>
      </c>
      <c r="N57" s="17">
        <v>3.6782197175146969E-3</v>
      </c>
      <c r="P57" s="19">
        <f t="shared" si="2"/>
        <v>1.9321154513433587E-2</v>
      </c>
      <c r="Q57" s="19">
        <f t="shared" si="3"/>
        <v>2.4518557495258012E-2</v>
      </c>
      <c r="R57" s="19">
        <f t="shared" si="4"/>
        <v>2.8359373363724849E-2</v>
      </c>
      <c r="S57" s="19">
        <f t="shared" si="5"/>
        <v>1.7182732009221664E-2</v>
      </c>
      <c r="T57" s="19">
        <f t="shared" si="6"/>
        <v>2.2380134991046088E-2</v>
      </c>
      <c r="U57" s="19">
        <f t="shared" si="7"/>
        <v>2.6220950859512926E-2</v>
      </c>
      <c r="V57" s="19">
        <f t="shared" si="8"/>
        <v>1.5005124559233259E-2</v>
      </c>
      <c r="W57" s="19">
        <f t="shared" si="9"/>
        <v>2.0202527541057683E-2</v>
      </c>
      <c r="X57" s="19">
        <f t="shared" si="10"/>
        <v>2.404334340952452E-2</v>
      </c>
    </row>
    <row r="58" spans="1:24" x14ac:dyDescent="0.2">
      <c r="A58">
        <v>2045</v>
      </c>
      <c r="B58" s="2">
        <v>1.6687972141447321E-2</v>
      </c>
      <c r="C58" s="2">
        <v>2.1961724542910968E-2</v>
      </c>
      <c r="D58" s="2">
        <v>2.5887387334112531E-2</v>
      </c>
      <c r="E58" s="3">
        <v>1.6533326618199545E-3</v>
      </c>
      <c r="F58" s="4">
        <v>1.5686957504326138E-3</v>
      </c>
      <c r="G58" s="5">
        <v>2.5647491885709985E-3</v>
      </c>
      <c r="H58" s="5"/>
      <c r="I58" s="13">
        <v>1.7774417429374485E-2</v>
      </c>
      <c r="J58" s="13">
        <v>2.3077523464719654E-2</v>
      </c>
      <c r="K58" s="13">
        <v>2.7040379553314838E-2</v>
      </c>
      <c r="L58" s="17">
        <v>-3.0622347134425798E-3</v>
      </c>
      <c r="M58" s="17">
        <v>9.0221323783734597E-4</v>
      </c>
      <c r="N58" s="17">
        <v>3.4972681082463541E-3</v>
      </c>
      <c r="P58" s="19">
        <f t="shared" si="2"/>
        <v>1.8870278035889382E-2</v>
      </c>
      <c r="Q58" s="19">
        <f t="shared" si="3"/>
        <v>2.4173384071234552E-2</v>
      </c>
      <c r="R58" s="19">
        <f t="shared" si="4"/>
        <v>2.8136240159829736E-2</v>
      </c>
      <c r="S58" s="19">
        <f t="shared" si="5"/>
        <v>1.6731855531677459E-2</v>
      </c>
      <c r="T58" s="19">
        <f t="shared" si="6"/>
        <v>2.2034961567022629E-2</v>
      </c>
      <c r="U58" s="19">
        <f t="shared" si="7"/>
        <v>2.5997817655617813E-2</v>
      </c>
      <c r="V58" s="19">
        <f t="shared" si="8"/>
        <v>1.4554248081689054E-2</v>
      </c>
      <c r="W58" s="19">
        <f t="shared" si="9"/>
        <v>1.9857354117034223E-2</v>
      </c>
      <c r="X58" s="19">
        <f t="shared" si="10"/>
        <v>2.3820210205629407E-2</v>
      </c>
    </row>
    <row r="59" spans="1:24" x14ac:dyDescent="0.2">
      <c r="A59">
        <v>2046</v>
      </c>
      <c r="B59" s="2">
        <v>1.6248956997328829E-2</v>
      </c>
      <c r="C59" s="2">
        <v>2.1621892278058483E-2</v>
      </c>
      <c r="D59" s="2">
        <v>2.5666160964154645E-2</v>
      </c>
      <c r="E59" s="3">
        <v>1.7154971498095021E-3</v>
      </c>
      <c r="F59" s="4">
        <v>1.3434948129893431E-3</v>
      </c>
      <c r="G59" s="5">
        <v>2.7097262912196356E-3</v>
      </c>
      <c r="H59" s="5"/>
      <c r="I59" s="13">
        <v>1.7335402285255992E-2</v>
      </c>
      <c r="J59" s="13">
        <v>2.2737691199867169E-2</v>
      </c>
      <c r="K59" s="13">
        <v>2.6819153183356953E-2</v>
      </c>
      <c r="L59" s="17">
        <v>-3.418717722338926E-3</v>
      </c>
      <c r="M59" s="17">
        <v>6.6641463707672877E-4</v>
      </c>
      <c r="N59" s="17">
        <v>3.3181916122000388E-3</v>
      </c>
      <c r="P59" s="19">
        <f t="shared" si="2"/>
        <v>1.843126289177089E-2</v>
      </c>
      <c r="Q59" s="19">
        <f t="shared" si="3"/>
        <v>2.3833551806382067E-2</v>
      </c>
      <c r="R59" s="19">
        <f t="shared" si="4"/>
        <v>2.7915013789871851E-2</v>
      </c>
      <c r="S59" s="19">
        <f t="shared" si="5"/>
        <v>1.6292840387558967E-2</v>
      </c>
      <c r="T59" s="19">
        <f t="shared" si="6"/>
        <v>2.1695129302170144E-2</v>
      </c>
      <c r="U59" s="19">
        <f t="shared" si="7"/>
        <v>2.5776591285659928E-2</v>
      </c>
      <c r="V59" s="19">
        <f t="shared" si="8"/>
        <v>1.4115232937570561E-2</v>
      </c>
      <c r="W59" s="19">
        <f t="shared" si="9"/>
        <v>1.9517521852181738E-2</v>
      </c>
      <c r="X59" s="19">
        <f t="shared" si="10"/>
        <v>2.3598983835671522E-2</v>
      </c>
    </row>
    <row r="60" spans="1:24" x14ac:dyDescent="0.2">
      <c r="A60">
        <v>2047</v>
      </c>
      <c r="B60" s="2">
        <v>1.5821491147224719E-2</v>
      </c>
      <c r="C60" s="2">
        <v>2.1287318524121621E-2</v>
      </c>
      <c r="D60" s="2">
        <v>2.5446825132864608E-2</v>
      </c>
      <c r="E60" s="3">
        <v>1.9825229833262711E-3</v>
      </c>
      <c r="F60" s="4">
        <v>1.1310566687685597E-3</v>
      </c>
      <c r="G60" s="5">
        <v>3.1886321718441841E-3</v>
      </c>
      <c r="H60" s="5"/>
      <c r="I60" s="13">
        <v>1.6907936435151882E-2</v>
      </c>
      <c r="J60" s="13">
        <v>2.2403117445930307E-2</v>
      </c>
      <c r="K60" s="13">
        <v>2.6599817352066915E-2</v>
      </c>
      <c r="L60" s="17">
        <v>-3.7787129992539192E-3</v>
      </c>
      <c r="M60" s="17">
        <v>4.3114197199134452E-4</v>
      </c>
      <c r="N60" s="17">
        <v>3.140881328685063E-3</v>
      </c>
      <c r="P60" s="19">
        <f t="shared" si="2"/>
        <v>1.800379704166678E-2</v>
      </c>
      <c r="Q60" s="19">
        <f t="shared" si="3"/>
        <v>2.3498978052445205E-2</v>
      </c>
      <c r="R60" s="19">
        <f t="shared" si="4"/>
        <v>2.7695677958581813E-2</v>
      </c>
      <c r="S60" s="19">
        <f t="shared" si="5"/>
        <v>1.5865374537454856E-2</v>
      </c>
      <c r="T60" s="19">
        <f t="shared" si="6"/>
        <v>2.1360555548233282E-2</v>
      </c>
      <c r="U60" s="19">
        <f t="shared" si="7"/>
        <v>2.555725545436989E-2</v>
      </c>
      <c r="V60" s="19">
        <f t="shared" si="8"/>
        <v>1.3687767087466451E-2</v>
      </c>
      <c r="W60" s="19">
        <f t="shared" si="9"/>
        <v>1.9182948098244876E-2</v>
      </c>
      <c r="X60" s="19">
        <f t="shared" si="10"/>
        <v>2.3379648004381484E-2</v>
      </c>
    </row>
    <row r="61" spans="1:24" x14ac:dyDescent="0.2">
      <c r="A61">
        <v>2048</v>
      </c>
      <c r="B61" s="2">
        <v>1.5405270760631605E-2</v>
      </c>
      <c r="C61" s="2">
        <v>2.0957921911731105E-2</v>
      </c>
      <c r="D61" s="2">
        <v>2.522936368422786E-2</v>
      </c>
      <c r="E61" s="3">
        <v>1.7862842879317886E-3</v>
      </c>
      <c r="F61" s="4">
        <v>1.1507841161428889E-3</v>
      </c>
      <c r="G61" s="5">
        <v>2.9254153752897353E-3</v>
      </c>
      <c r="H61" s="5"/>
      <c r="I61" s="13">
        <v>1.6491716048558768E-2</v>
      </c>
      <c r="J61" s="13">
        <v>2.2073720833539791E-2</v>
      </c>
      <c r="K61" s="13">
        <v>2.6382355903430167E-2</v>
      </c>
      <c r="L61" s="17">
        <v>-4.1281689041974268E-3</v>
      </c>
      <c r="M61" s="17">
        <v>2.0151066890194969E-4</v>
      </c>
      <c r="N61" s="17">
        <v>2.9669624063022319E-3</v>
      </c>
      <c r="P61" s="19">
        <f t="shared" si="2"/>
        <v>1.7587576655073666E-2</v>
      </c>
      <c r="Q61" s="19">
        <f t="shared" si="3"/>
        <v>2.3169581440054689E-2</v>
      </c>
      <c r="R61" s="19">
        <f t="shared" si="4"/>
        <v>2.7478216509945065E-2</v>
      </c>
      <c r="S61" s="19">
        <f t="shared" si="5"/>
        <v>1.5449154150861743E-2</v>
      </c>
      <c r="T61" s="19">
        <f t="shared" si="6"/>
        <v>2.1031158935842766E-2</v>
      </c>
      <c r="U61" s="19">
        <f t="shared" si="7"/>
        <v>2.5339794005733142E-2</v>
      </c>
      <c r="V61" s="19">
        <f t="shared" si="8"/>
        <v>1.3271546700873337E-2</v>
      </c>
      <c r="W61" s="19">
        <f t="shared" si="9"/>
        <v>1.885355148585436E-2</v>
      </c>
      <c r="X61" s="19">
        <f t="shared" si="10"/>
        <v>2.3162186555744736E-2</v>
      </c>
    </row>
    <row r="62" spans="1:24" x14ac:dyDescent="0.2">
      <c r="A62">
        <v>2049</v>
      </c>
      <c r="B62" s="2">
        <v>1.5000000000000019E-2</v>
      </c>
      <c r="C62" s="2">
        <v>2.0633622330614464E-2</v>
      </c>
      <c r="D62" s="2">
        <v>2.5013760600294616E-2</v>
      </c>
      <c r="E62" s="3">
        <v>1.2118424351889472E-3</v>
      </c>
      <c r="F62" s="4">
        <v>2.1446620358711588E-3</v>
      </c>
      <c r="G62" s="5">
        <v>2.020849103939622E-3</v>
      </c>
      <c r="H62" s="5"/>
      <c r="I62" s="13">
        <v>1.608644528792718E-2</v>
      </c>
      <c r="J62" s="13">
        <v>2.174942125242315E-2</v>
      </c>
      <c r="K62" s="13">
        <v>2.6166752819496923E-2</v>
      </c>
      <c r="L62" s="17">
        <v>-4.3946409554892476E-3</v>
      </c>
      <c r="M62" s="17">
        <v>3.75732180324384E-6</v>
      </c>
      <c r="N62" s="17">
        <v>2.8049404973584657E-3</v>
      </c>
      <c r="P62" s="19">
        <f t="shared" si="2"/>
        <v>1.7182305894442078E-2</v>
      </c>
      <c r="Q62" s="19">
        <f t="shared" si="3"/>
        <v>2.2845281858938048E-2</v>
      </c>
      <c r="R62" s="19">
        <f t="shared" si="4"/>
        <v>2.7262613426011821E-2</v>
      </c>
      <c r="S62" s="19">
        <f t="shared" si="5"/>
        <v>1.5043883390230155E-2</v>
      </c>
      <c r="T62" s="19">
        <f t="shared" si="6"/>
        <v>2.0706859354726125E-2</v>
      </c>
      <c r="U62" s="19">
        <f t="shared" si="7"/>
        <v>2.5124190921799898E-2</v>
      </c>
      <c r="V62" s="19">
        <f t="shared" si="8"/>
        <v>1.2866275940241749E-2</v>
      </c>
      <c r="W62" s="19">
        <f t="shared" si="9"/>
        <v>1.8529251904737719E-2</v>
      </c>
      <c r="X62" s="19">
        <f t="shared" si="10"/>
        <v>2.2946583471811492E-2</v>
      </c>
    </row>
    <row r="63" spans="1:24" x14ac:dyDescent="0.2">
      <c r="A63">
        <v>2050</v>
      </c>
      <c r="B63" s="2">
        <v>1.4605390810461531E-2</v>
      </c>
      <c r="C63" s="2">
        <v>2.0314340910112954E-2</v>
      </c>
      <c r="D63" s="2">
        <v>2.4800000000000013E-2</v>
      </c>
      <c r="E63" s="3">
        <v>1.4915711714566283E-3</v>
      </c>
      <c r="F63" s="4">
        <v>1.750590027019383E-3</v>
      </c>
      <c r="G63" s="5">
        <v>2.5326925881112719E-3</v>
      </c>
      <c r="H63" s="5"/>
      <c r="I63" s="13">
        <v>1.5691836098388694E-2</v>
      </c>
      <c r="J63" s="13">
        <v>2.143013983192164E-2</v>
      </c>
      <c r="K63" s="13">
        <v>2.5952992219202321E-2</v>
      </c>
      <c r="L63" s="17">
        <v>-4.6499098323439245E-3</v>
      </c>
      <c r="M63" s="17">
        <v>-1.8867363057650799E-4</v>
      </c>
      <c r="N63" s="17">
        <v>2.6459992431586699E-3</v>
      </c>
      <c r="P63" s="19">
        <f t="shared" si="2"/>
        <v>1.6787696704903592E-2</v>
      </c>
      <c r="Q63" s="19">
        <f t="shared" si="3"/>
        <v>2.2526000438436538E-2</v>
      </c>
      <c r="R63" s="19">
        <f t="shared" si="4"/>
        <v>2.7048852825717219E-2</v>
      </c>
      <c r="S63" s="19">
        <f t="shared" si="5"/>
        <v>1.4649274200691668E-2</v>
      </c>
      <c r="T63" s="19">
        <f t="shared" si="6"/>
        <v>2.0387577934224615E-2</v>
      </c>
      <c r="U63" s="19">
        <f t="shared" si="7"/>
        <v>2.4910430321505295E-2</v>
      </c>
      <c r="V63" s="19">
        <f t="shared" si="8"/>
        <v>1.2471666750703263E-2</v>
      </c>
      <c r="W63" s="19">
        <f t="shared" si="9"/>
        <v>1.8209970484236209E-2</v>
      </c>
      <c r="X63" s="19">
        <f t="shared" si="10"/>
        <v>2.273282287151689E-2</v>
      </c>
    </row>
    <row r="64" spans="1:24" x14ac:dyDescent="0.2">
      <c r="D64" s="2"/>
      <c r="E64" s="2"/>
      <c r="F64" s="2"/>
      <c r="G64" s="2"/>
      <c r="H64" s="2"/>
      <c r="I64" s="9"/>
      <c r="J64" s="9"/>
      <c r="K64" s="9"/>
    </row>
    <row r="65" spans="14:14" x14ac:dyDescent="0.2">
      <c r="N65" s="12"/>
    </row>
  </sheetData>
  <mergeCells count="5">
    <mergeCell ref="B1:D1"/>
    <mergeCell ref="E1:G1"/>
    <mergeCell ref="I1:K1"/>
    <mergeCell ref="L1:N1"/>
    <mergeCell ref="P1:X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0F93-68D6-4E1F-8CB8-9B075447327F}">
  <dimension ref="A1:W64"/>
  <sheetViews>
    <sheetView tabSelected="1" workbookViewId="0">
      <selection activeCell="S19" sqref="S19"/>
    </sheetView>
  </sheetViews>
  <sheetFormatPr baseColWidth="10" defaultColWidth="8.83203125" defaultRowHeight="15" x14ac:dyDescent="0.2"/>
  <cols>
    <col min="2" max="2" width="11.1640625" bestFit="1" customWidth="1"/>
    <col min="3" max="3" width="15.83203125" bestFit="1" customWidth="1"/>
    <col min="4" max="5" width="15.6640625" customWidth="1"/>
    <col min="6" max="7" width="13.6640625" bestFit="1" customWidth="1"/>
    <col min="8" max="8" width="3" customWidth="1"/>
    <col min="12" max="13" width="3" customWidth="1"/>
    <col min="14" max="14" width="10.1640625" bestFit="1" customWidth="1"/>
    <col min="15" max="15" width="10.1640625" customWidth="1"/>
    <col min="16" max="23" width="10.1640625" bestFit="1" customWidth="1"/>
  </cols>
  <sheetData>
    <row r="1" spans="1:23" x14ac:dyDescent="0.2">
      <c r="B1" s="37" t="s">
        <v>14</v>
      </c>
      <c r="C1" s="37"/>
      <c r="D1" s="37"/>
      <c r="E1" s="38" t="s">
        <v>13</v>
      </c>
      <c r="F1" s="38"/>
      <c r="G1" s="38"/>
      <c r="I1" s="39" t="s">
        <v>15</v>
      </c>
      <c r="J1" s="39"/>
      <c r="K1" s="39"/>
      <c r="N1" s="36" t="s">
        <v>12</v>
      </c>
      <c r="O1" s="36"/>
      <c r="P1" s="36"/>
      <c r="Q1" s="36"/>
      <c r="R1" s="36"/>
      <c r="S1" s="36"/>
      <c r="T1" s="36"/>
      <c r="U1" s="36"/>
      <c r="V1" s="36"/>
      <c r="W1" s="36"/>
    </row>
    <row r="2" spans="1:23" ht="16" x14ac:dyDescent="0.2">
      <c r="A2" s="20" t="s">
        <v>2</v>
      </c>
      <c r="B2" s="27" t="s">
        <v>0</v>
      </c>
      <c r="C2" s="27" t="s">
        <v>16</v>
      </c>
      <c r="D2" s="27" t="s">
        <v>1</v>
      </c>
      <c r="E2" s="25" t="s">
        <v>0</v>
      </c>
      <c r="F2" s="25" t="s">
        <v>16</v>
      </c>
      <c r="G2" s="25" t="s">
        <v>1</v>
      </c>
      <c r="I2" s="23" t="s">
        <v>0</v>
      </c>
      <c r="J2" s="23" t="s">
        <v>16</v>
      </c>
      <c r="K2" s="23" t="s">
        <v>1</v>
      </c>
      <c r="N2" s="30" t="s">
        <v>22</v>
      </c>
      <c r="O2" s="21" t="s">
        <v>3</v>
      </c>
      <c r="P2" s="21" t="s">
        <v>4</v>
      </c>
      <c r="Q2" s="21" t="s">
        <v>5</v>
      </c>
      <c r="R2" s="21" t="s">
        <v>6</v>
      </c>
      <c r="S2" s="21" t="s">
        <v>7</v>
      </c>
      <c r="T2" s="21" t="s">
        <v>8</v>
      </c>
      <c r="U2" s="21" t="s">
        <v>9</v>
      </c>
      <c r="V2" s="21" t="s">
        <v>10</v>
      </c>
      <c r="W2" s="21" t="s">
        <v>11</v>
      </c>
    </row>
    <row r="3" spans="1:23" x14ac:dyDescent="0.2">
      <c r="A3">
        <v>1990</v>
      </c>
      <c r="B3" s="28"/>
      <c r="C3" s="29">
        <v>42735.469857680502</v>
      </c>
      <c r="D3" s="28"/>
      <c r="E3" s="10"/>
      <c r="F3" s="26">
        <v>13274623.000000002</v>
      </c>
      <c r="G3" s="10"/>
      <c r="I3" s="8"/>
      <c r="J3" s="24">
        <f>C3/500</f>
        <v>85.470939715360998</v>
      </c>
      <c r="K3" s="8"/>
      <c r="N3" s="31">
        <f t="shared" ref="N3:N32" si="0">$J3/(F3/1000000000)</f>
        <v>6438.6717208738046</v>
      </c>
      <c r="O3" s="22"/>
      <c r="P3" s="22"/>
      <c r="Q3" s="22"/>
      <c r="R3" s="22"/>
      <c r="S3" s="22"/>
      <c r="T3" s="22"/>
      <c r="U3" s="22"/>
      <c r="V3" s="22"/>
      <c r="W3" s="22"/>
    </row>
    <row r="4" spans="1:23" x14ac:dyDescent="0.2">
      <c r="A4">
        <v>1991</v>
      </c>
      <c r="B4" s="28"/>
      <c r="C4" s="29">
        <v>46070.713528149099</v>
      </c>
      <c r="D4" s="28"/>
      <c r="E4" s="10"/>
      <c r="F4" s="26">
        <v>13495258.000000002</v>
      </c>
      <c r="G4" s="10"/>
      <c r="I4" s="8"/>
      <c r="J4" s="24">
        <f>C4/500</f>
        <v>92.141427056298198</v>
      </c>
      <c r="K4" s="8"/>
      <c r="N4" s="31">
        <f t="shared" si="0"/>
        <v>6827.6891821036834</v>
      </c>
      <c r="O4" s="22"/>
      <c r="P4" s="22"/>
      <c r="Q4" s="22"/>
      <c r="R4" s="22"/>
      <c r="S4" s="22"/>
      <c r="T4" s="22"/>
      <c r="U4" s="22"/>
      <c r="V4" s="22"/>
      <c r="W4" s="22"/>
    </row>
    <row r="5" spans="1:23" x14ac:dyDescent="0.2">
      <c r="A5">
        <v>1992</v>
      </c>
      <c r="B5" s="28"/>
      <c r="C5" s="29">
        <v>51215.2954586743</v>
      </c>
      <c r="D5" s="28"/>
      <c r="E5" s="10"/>
      <c r="F5" s="26">
        <v>13719819.000000002</v>
      </c>
      <c r="G5" s="10"/>
      <c r="I5" s="8"/>
      <c r="J5" s="24">
        <f t="shared" ref="J5:J63" si="1">C5/500</f>
        <v>102.4305909173486</v>
      </c>
      <c r="K5" s="8"/>
      <c r="N5" s="31">
        <f t="shared" si="0"/>
        <v>7465.8850031001566</v>
      </c>
      <c r="O5" s="22"/>
      <c r="P5" s="22"/>
      <c r="Q5" s="22"/>
      <c r="R5" s="22"/>
      <c r="S5" s="22"/>
      <c r="T5" s="22"/>
      <c r="U5" s="22"/>
      <c r="V5" s="22"/>
      <c r="W5" s="22"/>
    </row>
    <row r="6" spans="1:23" x14ac:dyDescent="0.2">
      <c r="A6">
        <v>1993</v>
      </c>
      <c r="B6" s="28"/>
      <c r="C6" s="29">
        <v>54589.760562598298</v>
      </c>
      <c r="D6" s="28"/>
      <c r="E6" s="10"/>
      <c r="F6" s="26">
        <v>13944937.000000002</v>
      </c>
      <c r="G6" s="10"/>
      <c r="I6" s="8"/>
      <c r="J6" s="24">
        <f t="shared" si="1"/>
        <v>109.1795211251966</v>
      </c>
      <c r="K6" s="8"/>
      <c r="N6" s="31">
        <f t="shared" si="0"/>
        <v>7829.3305394779909</v>
      </c>
      <c r="O6" s="22"/>
      <c r="P6" s="22"/>
      <c r="Q6" s="22"/>
      <c r="R6" s="22"/>
      <c r="S6" s="22"/>
      <c r="T6" s="22"/>
      <c r="U6" s="22"/>
      <c r="V6" s="22"/>
      <c r="W6" s="22"/>
    </row>
    <row r="7" spans="1:23" x14ac:dyDescent="0.2">
      <c r="A7">
        <v>1994</v>
      </c>
      <c r="B7" s="28"/>
      <c r="C7" s="29">
        <v>57335.733594338897</v>
      </c>
      <c r="D7" s="28"/>
      <c r="E7" s="10"/>
      <c r="F7" s="26">
        <v>14166339.999999996</v>
      </c>
      <c r="G7" s="10"/>
      <c r="I7" s="8"/>
      <c r="J7" s="24">
        <f t="shared" si="1"/>
        <v>114.67146718867779</v>
      </c>
      <c r="K7" s="8"/>
      <c r="N7" s="31">
        <f t="shared" si="0"/>
        <v>8094.6431603842511</v>
      </c>
      <c r="O7" s="22"/>
      <c r="P7" s="22"/>
      <c r="Q7" s="22"/>
      <c r="R7" s="22"/>
      <c r="S7" s="22"/>
      <c r="T7" s="22"/>
      <c r="U7" s="22"/>
      <c r="V7" s="22"/>
      <c r="W7" s="22"/>
    </row>
    <row r="8" spans="1:23" x14ac:dyDescent="0.2">
      <c r="A8">
        <v>1995</v>
      </c>
      <c r="B8" s="28"/>
      <c r="C8" s="29">
        <v>62457.704315236297</v>
      </c>
      <c r="D8" s="28"/>
      <c r="E8" s="10"/>
      <c r="F8" s="26">
        <v>14380865.999999998</v>
      </c>
      <c r="G8" s="10"/>
      <c r="I8" s="8"/>
      <c r="J8" s="24">
        <f t="shared" si="1"/>
        <v>124.9154086304726</v>
      </c>
      <c r="K8" s="8"/>
      <c r="N8" s="31">
        <f t="shared" si="0"/>
        <v>8686.2229736701956</v>
      </c>
      <c r="O8" s="22"/>
      <c r="P8" s="22"/>
      <c r="Q8" s="22"/>
      <c r="R8" s="22"/>
      <c r="S8" s="22"/>
      <c r="T8" s="22"/>
      <c r="U8" s="22"/>
      <c r="V8" s="22"/>
      <c r="W8" s="22"/>
    </row>
    <row r="9" spans="1:23" x14ac:dyDescent="0.2">
      <c r="A9">
        <v>1996</v>
      </c>
      <c r="B9" s="28"/>
      <c r="C9" s="29">
        <v>66706.649847384499</v>
      </c>
      <c r="D9" s="28"/>
      <c r="E9" s="10"/>
      <c r="F9" s="26">
        <v>14587369.999999998</v>
      </c>
      <c r="G9" s="10"/>
      <c r="I9" s="8"/>
      <c r="J9" s="24">
        <f t="shared" si="1"/>
        <v>133.41329969476899</v>
      </c>
      <c r="K9" s="8"/>
      <c r="N9" s="31">
        <f t="shared" si="0"/>
        <v>9145.8089905698562</v>
      </c>
      <c r="O9" s="22"/>
      <c r="P9" s="22"/>
      <c r="Q9" s="22"/>
      <c r="R9" s="22"/>
      <c r="S9" s="22"/>
      <c r="T9" s="22"/>
      <c r="U9" s="22"/>
      <c r="V9" s="22"/>
      <c r="W9" s="22"/>
    </row>
    <row r="10" spans="1:23" x14ac:dyDescent="0.2">
      <c r="A10">
        <v>1997</v>
      </c>
      <c r="B10" s="28"/>
      <c r="C10" s="29">
        <v>71661.546292613493</v>
      </c>
      <c r="D10" s="28"/>
      <c r="E10" s="10"/>
      <c r="F10" s="26">
        <v>14786219.999999996</v>
      </c>
      <c r="G10" s="10"/>
      <c r="I10" s="8"/>
      <c r="J10" s="24">
        <f t="shared" si="1"/>
        <v>143.32309258522699</v>
      </c>
      <c r="K10" s="8"/>
      <c r="N10" s="31">
        <f t="shared" si="0"/>
        <v>9693.0177276698869</v>
      </c>
      <c r="O10" s="22"/>
      <c r="P10" s="22"/>
      <c r="Q10" s="22"/>
      <c r="R10" s="22"/>
      <c r="S10" s="22"/>
      <c r="T10" s="22"/>
      <c r="U10" s="22"/>
      <c r="V10" s="22"/>
      <c r="W10" s="22"/>
    </row>
    <row r="11" spans="1:23" x14ac:dyDescent="0.2">
      <c r="A11">
        <v>1998</v>
      </c>
      <c r="B11" s="28"/>
      <c r="C11" s="29">
        <v>74760.606830738994</v>
      </c>
      <c r="D11" s="28"/>
      <c r="E11" s="10"/>
      <c r="F11" s="26">
        <v>14977732.999999996</v>
      </c>
      <c r="G11" s="10"/>
      <c r="I11" s="8"/>
      <c r="J11" s="24">
        <f t="shared" si="1"/>
        <v>149.52121366147799</v>
      </c>
      <c r="K11" s="8"/>
      <c r="N11" s="31">
        <f t="shared" si="0"/>
        <v>9982.9001933388736</v>
      </c>
      <c r="O11" s="22"/>
      <c r="P11" s="22"/>
      <c r="Q11" s="22"/>
      <c r="R11" s="22"/>
      <c r="S11" s="22"/>
      <c r="T11" s="22"/>
      <c r="U11" s="22"/>
      <c r="V11" s="22"/>
      <c r="W11" s="22"/>
    </row>
    <row r="12" spans="1:23" x14ac:dyDescent="0.2">
      <c r="A12">
        <v>1999</v>
      </c>
      <c r="B12" s="28"/>
      <c r="C12" s="29">
        <v>74452.521235475098</v>
      </c>
      <c r="D12" s="28"/>
      <c r="E12" s="10"/>
      <c r="F12" s="26">
        <v>15162800</v>
      </c>
      <c r="G12" s="10"/>
      <c r="I12" s="8"/>
      <c r="J12" s="24">
        <f t="shared" si="1"/>
        <v>148.90504247095021</v>
      </c>
      <c r="K12" s="8"/>
      <c r="N12" s="31">
        <f t="shared" si="0"/>
        <v>9820.4185553426942</v>
      </c>
      <c r="O12" s="22"/>
      <c r="P12" s="22"/>
      <c r="Q12" s="22"/>
      <c r="R12" s="22"/>
      <c r="S12" s="22"/>
      <c r="T12" s="22"/>
      <c r="U12" s="22"/>
      <c r="V12" s="22"/>
      <c r="W12" s="22"/>
    </row>
    <row r="13" spans="1:23" x14ac:dyDescent="0.2">
      <c r="A13">
        <v>2000</v>
      </c>
      <c r="B13" s="28"/>
      <c r="C13" s="29">
        <v>78418.561193229296</v>
      </c>
      <c r="D13" s="28"/>
      <c r="E13" s="10"/>
      <c r="F13" s="26">
        <v>15342353</v>
      </c>
      <c r="G13" s="10"/>
      <c r="I13" s="8"/>
      <c r="J13" s="24">
        <f t="shared" si="1"/>
        <v>156.83712238645859</v>
      </c>
      <c r="K13" s="8"/>
      <c r="N13" s="31">
        <f t="shared" si="0"/>
        <v>10222.494710326284</v>
      </c>
      <c r="O13" s="22"/>
      <c r="P13" s="22"/>
      <c r="Q13" s="22"/>
      <c r="R13" s="22"/>
      <c r="S13" s="22"/>
      <c r="T13" s="22"/>
      <c r="U13" s="22"/>
      <c r="V13" s="22"/>
      <c r="W13" s="22"/>
    </row>
    <row r="14" spans="1:23" x14ac:dyDescent="0.2">
      <c r="A14">
        <v>2001</v>
      </c>
      <c r="B14" s="28"/>
      <c r="C14" s="29">
        <v>81008.763371237204</v>
      </c>
      <c r="D14" s="28"/>
      <c r="E14" s="10"/>
      <c r="F14" s="26">
        <v>15516113.000000007</v>
      </c>
      <c r="G14" s="10"/>
      <c r="I14" s="8"/>
      <c r="J14" s="24">
        <f t="shared" si="1"/>
        <v>162.01752674247442</v>
      </c>
      <c r="K14" s="8"/>
      <c r="N14" s="31">
        <f t="shared" si="0"/>
        <v>10441.888812131901</v>
      </c>
      <c r="O14" s="22"/>
      <c r="P14" s="22"/>
      <c r="Q14" s="22"/>
      <c r="R14" s="22"/>
      <c r="S14" s="22"/>
      <c r="T14" s="22"/>
      <c r="U14" s="22"/>
      <c r="V14" s="22"/>
      <c r="W14" s="22"/>
    </row>
    <row r="15" spans="1:23" x14ac:dyDescent="0.2">
      <c r="A15">
        <v>2002</v>
      </c>
      <c r="B15" s="28"/>
      <c r="C15" s="29">
        <v>83525.681777727805</v>
      </c>
      <c r="D15" s="28"/>
      <c r="E15" s="10"/>
      <c r="F15" s="26">
        <v>15684409.000000002</v>
      </c>
      <c r="G15" s="10"/>
      <c r="I15" s="8"/>
      <c r="J15" s="24">
        <f t="shared" si="1"/>
        <v>167.05136355545562</v>
      </c>
      <c r="K15" s="8"/>
      <c r="N15" s="31">
        <f t="shared" si="0"/>
        <v>10650.791085303603</v>
      </c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2">
      <c r="A16">
        <v>2003</v>
      </c>
      <c r="B16" s="28"/>
      <c r="C16" s="29">
        <v>86942.757248194306</v>
      </c>
      <c r="D16" s="28"/>
      <c r="E16" s="10"/>
      <c r="F16" s="26">
        <v>15849651.999999998</v>
      </c>
      <c r="G16" s="10"/>
      <c r="I16" s="8"/>
      <c r="J16" s="24">
        <f t="shared" si="1"/>
        <v>173.88551449638862</v>
      </c>
      <c r="K16" s="8"/>
      <c r="N16" s="31">
        <f t="shared" si="0"/>
        <v>10970.935796974511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2">
      <c r="A17">
        <v>2004</v>
      </c>
      <c r="B17" s="28"/>
      <c r="C17" s="29">
        <v>93210.929856484901</v>
      </c>
      <c r="D17" s="28"/>
      <c r="E17" s="10"/>
      <c r="F17" s="26">
        <v>16014971.000000002</v>
      </c>
      <c r="G17" s="10"/>
      <c r="I17" s="8"/>
      <c r="J17" s="24">
        <f t="shared" si="1"/>
        <v>186.42185971296979</v>
      </c>
      <c r="K17" s="8"/>
      <c r="N17" s="31">
        <f t="shared" si="0"/>
        <v>11640.474385683856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">
      <c r="A18">
        <v>2005</v>
      </c>
      <c r="B18" s="28"/>
      <c r="C18" s="29">
        <v>98563.875555807506</v>
      </c>
      <c r="D18" s="28"/>
      <c r="E18" s="10"/>
      <c r="F18" s="26">
        <v>16182721.000000004</v>
      </c>
      <c r="G18" s="10"/>
      <c r="I18" s="8"/>
      <c r="J18" s="24">
        <f t="shared" si="1"/>
        <v>197.12775111161503</v>
      </c>
      <c r="K18" s="8"/>
      <c r="N18" s="31">
        <f t="shared" si="0"/>
        <v>12181.372410215499</v>
      </c>
      <c r="O18" s="22"/>
      <c r="P18" s="22"/>
      <c r="Q18" s="22"/>
      <c r="R18" s="22"/>
      <c r="S18" s="22"/>
      <c r="T18" s="22"/>
      <c r="U18" s="22"/>
      <c r="V18" s="22"/>
      <c r="W18" s="22"/>
    </row>
    <row r="19" spans="1:23" x14ac:dyDescent="0.2">
      <c r="A19">
        <v>2006</v>
      </c>
      <c r="B19" s="28"/>
      <c r="C19" s="29">
        <v>104790.32938532899</v>
      </c>
      <c r="D19" s="28"/>
      <c r="E19" s="10"/>
      <c r="F19" s="26">
        <v>16354504</v>
      </c>
      <c r="G19" s="10"/>
      <c r="I19" s="8"/>
      <c r="J19" s="24">
        <f t="shared" si="1"/>
        <v>209.58065877065798</v>
      </c>
      <c r="K19" s="8"/>
      <c r="N19" s="31">
        <f t="shared" si="0"/>
        <v>12814.858755157478</v>
      </c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2">
      <c r="A20">
        <v>2007</v>
      </c>
      <c r="B20" s="28"/>
      <c r="C20" s="29">
        <v>109930.63509004501</v>
      </c>
      <c r="D20" s="28"/>
      <c r="E20" s="10"/>
      <c r="F20" s="26">
        <v>16530194.999999996</v>
      </c>
      <c r="G20" s="10"/>
      <c r="I20" s="8"/>
      <c r="J20" s="24">
        <f t="shared" si="1"/>
        <v>219.86127018009</v>
      </c>
      <c r="K20" s="8"/>
      <c r="N20" s="31">
        <f t="shared" si="0"/>
        <v>13300.585394188636</v>
      </c>
      <c r="O20" s="22"/>
      <c r="P20" s="22"/>
      <c r="Q20" s="22"/>
      <c r="R20" s="22"/>
      <c r="S20" s="22"/>
      <c r="T20" s="22"/>
      <c r="U20" s="22"/>
      <c r="V20" s="22"/>
      <c r="W20" s="22"/>
    </row>
    <row r="21" spans="1:23" x14ac:dyDescent="0.2">
      <c r="A21">
        <v>2008</v>
      </c>
      <c r="B21" s="28"/>
      <c r="C21" s="29">
        <v>113810.670442915</v>
      </c>
      <c r="D21" s="28"/>
      <c r="E21" s="10"/>
      <c r="F21" s="26">
        <v>16708257.999999998</v>
      </c>
      <c r="G21" s="10"/>
      <c r="I21" s="8"/>
      <c r="J21" s="24">
        <f t="shared" si="1"/>
        <v>227.62134088582999</v>
      </c>
      <c r="K21" s="8"/>
      <c r="N21" s="31">
        <f t="shared" si="0"/>
        <v>13623.283820840572</v>
      </c>
      <c r="O21" s="22"/>
      <c r="P21" s="22"/>
      <c r="Q21" s="22"/>
      <c r="R21" s="22"/>
      <c r="S21" s="22"/>
      <c r="T21" s="22"/>
      <c r="U21" s="22"/>
      <c r="V21" s="22"/>
      <c r="W21" s="22"/>
    </row>
    <row r="22" spans="1:23" x14ac:dyDescent="0.2">
      <c r="A22">
        <v>2009</v>
      </c>
      <c r="B22" s="28"/>
      <c r="C22" s="29">
        <v>112030.39904548399</v>
      </c>
      <c r="D22" s="28"/>
      <c r="E22" s="10"/>
      <c r="F22" s="26">
        <v>16886185.999999993</v>
      </c>
      <c r="G22" s="10"/>
      <c r="I22" s="8"/>
      <c r="J22" s="24">
        <f t="shared" si="1"/>
        <v>224.06079809096798</v>
      </c>
      <c r="K22" s="8"/>
      <c r="N22" s="31">
        <f t="shared" si="0"/>
        <v>13268.881326485925</v>
      </c>
      <c r="O22" s="22"/>
      <c r="P22" s="22"/>
      <c r="Q22" s="22"/>
      <c r="R22" s="22"/>
      <c r="S22" s="22"/>
      <c r="T22" s="22"/>
      <c r="U22" s="22"/>
      <c r="V22" s="22"/>
      <c r="W22" s="22"/>
    </row>
    <row r="23" spans="1:23" x14ac:dyDescent="0.2">
      <c r="A23">
        <v>2010</v>
      </c>
      <c r="B23" s="28"/>
      <c r="C23" s="29">
        <v>118577.654190885</v>
      </c>
      <c r="D23" s="28"/>
      <c r="E23" s="10"/>
      <c r="F23" s="26">
        <v>17062536</v>
      </c>
      <c r="G23" s="10"/>
      <c r="I23" s="8"/>
      <c r="J23" s="24">
        <f t="shared" si="1"/>
        <v>237.15530838177</v>
      </c>
      <c r="K23" s="8"/>
      <c r="N23" s="31">
        <f t="shared" si="0"/>
        <v>13899.182887102481</v>
      </c>
      <c r="O23" s="22"/>
      <c r="P23" s="22"/>
      <c r="Q23" s="22"/>
      <c r="R23" s="22"/>
      <c r="S23" s="22"/>
      <c r="T23" s="22"/>
      <c r="U23" s="22"/>
      <c r="V23" s="22"/>
      <c r="W23" s="22"/>
    </row>
    <row r="24" spans="1:23" x14ac:dyDescent="0.2">
      <c r="A24">
        <v>2011</v>
      </c>
      <c r="B24" s="28"/>
      <c r="C24" s="29">
        <v>125823.83838798301</v>
      </c>
      <c r="D24" s="28"/>
      <c r="E24" s="10"/>
      <c r="F24" s="26">
        <v>17233575.999999996</v>
      </c>
      <c r="G24" s="10"/>
      <c r="I24" s="8"/>
      <c r="J24" s="24">
        <f t="shared" si="1"/>
        <v>251.647676775966</v>
      </c>
      <c r="K24" s="8"/>
      <c r="N24" s="31">
        <f t="shared" si="0"/>
        <v>14602.174080177327</v>
      </c>
      <c r="O24" s="22"/>
      <c r="P24" s="22"/>
      <c r="Q24" s="22"/>
      <c r="R24" s="22"/>
      <c r="S24" s="22"/>
      <c r="T24" s="22"/>
      <c r="U24" s="22"/>
      <c r="V24" s="22"/>
      <c r="W24" s="22"/>
    </row>
    <row r="25" spans="1:23" x14ac:dyDescent="0.2">
      <c r="A25">
        <v>2012</v>
      </c>
      <c r="B25" s="28"/>
      <c r="C25" s="29">
        <v>132515.94028770999</v>
      </c>
      <c r="D25" s="28"/>
      <c r="E25" s="10"/>
      <c r="F25" s="26">
        <v>17400346.999999993</v>
      </c>
      <c r="G25" s="10"/>
      <c r="I25" s="8"/>
      <c r="J25" s="24">
        <f t="shared" si="1"/>
        <v>265.03188057541996</v>
      </c>
      <c r="K25" s="8"/>
      <c r="N25" s="31">
        <f t="shared" si="0"/>
        <v>15231.413521547591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1:23" x14ac:dyDescent="0.2">
      <c r="A26">
        <v>2013</v>
      </c>
      <c r="B26" s="28"/>
      <c r="C26" s="29">
        <v>137876.21576806999</v>
      </c>
      <c r="D26" s="28"/>
      <c r="E26" s="10"/>
      <c r="F26" s="26">
        <v>17571507</v>
      </c>
      <c r="G26" s="10"/>
      <c r="I26" s="8"/>
      <c r="J26" s="24">
        <f t="shared" si="1"/>
        <v>275.75243153613997</v>
      </c>
      <c r="K26" s="8"/>
      <c r="N26" s="31">
        <f t="shared" si="0"/>
        <v>15693.157765929807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1:23" x14ac:dyDescent="0.2">
      <c r="A27">
        <v>2014</v>
      </c>
      <c r="B27" s="28"/>
      <c r="C27" s="29">
        <v>140312.12972421999</v>
      </c>
      <c r="D27" s="28"/>
      <c r="E27" s="10"/>
      <c r="F27" s="26">
        <v>17758959</v>
      </c>
      <c r="G27" s="10"/>
      <c r="I27" s="8"/>
      <c r="J27" s="24">
        <f t="shared" si="1"/>
        <v>280.62425944844</v>
      </c>
      <c r="K27" s="8"/>
      <c r="N27" s="31">
        <f t="shared" si="0"/>
        <v>15801.841732301988</v>
      </c>
      <c r="O27" s="22"/>
      <c r="P27" s="22"/>
      <c r="Q27" s="22"/>
      <c r="R27" s="22"/>
      <c r="S27" s="22"/>
      <c r="T27" s="22"/>
      <c r="U27" s="22"/>
      <c r="V27" s="22"/>
      <c r="W27" s="22"/>
    </row>
    <row r="28" spans="1:23" x14ac:dyDescent="0.2">
      <c r="A28">
        <v>2015</v>
      </c>
      <c r="B28" s="28"/>
      <c r="C28" s="29">
        <v>143544.59431648999</v>
      </c>
      <c r="D28" s="28"/>
      <c r="E28" s="10"/>
      <c r="F28" s="26">
        <v>17969353.000000004</v>
      </c>
      <c r="G28" s="10"/>
      <c r="I28" s="8"/>
      <c r="J28" s="24">
        <f t="shared" si="1"/>
        <v>287.08918863297998</v>
      </c>
      <c r="K28" s="8"/>
      <c r="N28" s="31">
        <f t="shared" si="0"/>
        <v>15976.601307402661</v>
      </c>
      <c r="O28" s="22"/>
      <c r="P28" s="22"/>
      <c r="Q28" s="22"/>
      <c r="R28" s="22"/>
      <c r="S28" s="22"/>
      <c r="T28" s="22"/>
      <c r="U28" s="22"/>
      <c r="V28" s="22"/>
      <c r="W28" s="22"/>
    </row>
    <row r="29" spans="1:23" x14ac:dyDescent="0.2">
      <c r="A29">
        <v>2016</v>
      </c>
      <c r="B29" s="28"/>
      <c r="C29" s="29">
        <v>146000.77049431001</v>
      </c>
      <c r="D29" s="28"/>
      <c r="E29" s="10"/>
      <c r="F29" s="26">
        <v>18209068</v>
      </c>
      <c r="G29" s="10"/>
      <c r="I29" s="8"/>
      <c r="J29" s="24">
        <f t="shared" si="1"/>
        <v>292.00154098862004</v>
      </c>
      <c r="K29" s="8"/>
      <c r="N29" s="31">
        <f t="shared" si="0"/>
        <v>16036.050883473006</v>
      </c>
      <c r="O29" s="22"/>
      <c r="P29" s="22"/>
      <c r="Q29" s="22"/>
      <c r="R29" s="22"/>
      <c r="S29" s="22"/>
      <c r="T29" s="22"/>
      <c r="U29" s="22"/>
      <c r="V29" s="22"/>
      <c r="W29" s="22"/>
    </row>
    <row r="30" spans="1:23" x14ac:dyDescent="0.2">
      <c r="A30">
        <v>2017</v>
      </c>
      <c r="B30" s="28"/>
      <c r="C30" s="29">
        <v>147736.09562235</v>
      </c>
      <c r="D30" s="28"/>
      <c r="E30" s="10"/>
      <c r="F30" s="26">
        <v>18470439.000000004</v>
      </c>
      <c r="G30" s="10"/>
      <c r="I30" s="8"/>
      <c r="J30" s="24">
        <f t="shared" si="1"/>
        <v>295.47219124470001</v>
      </c>
      <c r="K30" s="8"/>
      <c r="N30" s="31">
        <f t="shared" si="0"/>
        <v>15997.03132365722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x14ac:dyDescent="0.2">
      <c r="A31">
        <v>2018</v>
      </c>
      <c r="B31" s="28"/>
      <c r="C31" s="29">
        <v>153570.66811023999</v>
      </c>
      <c r="D31" s="28"/>
      <c r="E31" s="10"/>
      <c r="F31" s="26">
        <v>18729160</v>
      </c>
      <c r="G31" s="10"/>
      <c r="I31" s="8"/>
      <c r="J31" s="24">
        <f t="shared" si="1"/>
        <v>307.14133622047996</v>
      </c>
      <c r="K31" s="8"/>
      <c r="N31" s="31">
        <f t="shared" si="0"/>
        <v>16399.098316234147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x14ac:dyDescent="0.2">
      <c r="A32">
        <v>2019</v>
      </c>
      <c r="B32" s="28"/>
      <c r="C32" s="29">
        <v>155189.98258025001</v>
      </c>
      <c r="D32" s="28"/>
      <c r="E32" s="10"/>
      <c r="F32" s="26">
        <v>18952038</v>
      </c>
      <c r="G32" s="10"/>
      <c r="I32" s="8"/>
      <c r="J32" s="24">
        <f t="shared" si="1"/>
        <v>310.37996516050003</v>
      </c>
      <c r="K32" s="8"/>
      <c r="N32" s="31">
        <f t="shared" si="0"/>
        <v>16377.128684550971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 x14ac:dyDescent="0.2">
      <c r="A33">
        <v>2020</v>
      </c>
      <c r="B33" s="28"/>
      <c r="C33" s="29">
        <f>C32*(1+'Variation %'!C33)</f>
        <v>145878.58362543501</v>
      </c>
      <c r="D33" s="28"/>
      <c r="E33" s="10"/>
      <c r="F33" s="26">
        <v>19116200.999999996</v>
      </c>
      <c r="G33" s="10"/>
      <c r="I33" s="8"/>
      <c r="J33" s="24">
        <f t="shared" si="1"/>
        <v>291.75716725087005</v>
      </c>
      <c r="K33" s="8"/>
      <c r="N33" s="31">
        <f>$J33/(F33/1000000000)</f>
        <v>15262.298573386528</v>
      </c>
      <c r="O33" s="22"/>
      <c r="P33" s="22"/>
      <c r="Q33" s="22"/>
      <c r="R33" s="22"/>
      <c r="S33" s="22"/>
      <c r="T33" s="22"/>
      <c r="U33" s="22"/>
      <c r="V33" s="22"/>
      <c r="W33" s="22"/>
    </row>
    <row r="34" spans="1:23" x14ac:dyDescent="0.2">
      <c r="A34">
        <v>2021</v>
      </c>
      <c r="B34" s="29">
        <f>+C33*(1+'Variation %'!I34)</f>
        <v>154683.65697276065</v>
      </c>
      <c r="C34" s="29">
        <f>+C33*(1+'Variation %'!J34)</f>
        <v>154683.65697276065</v>
      </c>
      <c r="D34" s="29">
        <f>+C33*(1+'Variation %'!K34)</f>
        <v>154683.65697276065</v>
      </c>
      <c r="E34" s="26">
        <f>F33*(1+'Variation %'!L34)</f>
        <v>19095252.308377877</v>
      </c>
      <c r="F34" s="26">
        <f>F33*(1+'Variation %'!M34)</f>
        <v>19136130.822791316</v>
      </c>
      <c r="G34" s="26">
        <f>F33*(1+'Variation %'!N34)</f>
        <v>19177758.404504389</v>
      </c>
      <c r="I34" s="24">
        <f>B34/500</f>
        <v>309.36731394552129</v>
      </c>
      <c r="J34" s="24">
        <f t="shared" si="1"/>
        <v>309.36731394552129</v>
      </c>
      <c r="K34" s="24">
        <f t="shared" ref="I34:K63" si="2">D34/500</f>
        <v>309.36731394552129</v>
      </c>
      <c r="O34" s="22">
        <f>$N$33*(1+'Variation %'!P34)</f>
        <v>16200.2397407194</v>
      </c>
      <c r="P34" s="22">
        <f>$N$33*(1+'Variation %'!Q34)</f>
        <v>16200.2397407194</v>
      </c>
      <c r="Q34" s="22">
        <f>$N$33*(1+'Variation %'!R34)</f>
        <v>16200.2397407194</v>
      </c>
      <c r="R34" s="22">
        <f>$N$33*(1+'Variation %'!S34)</f>
        <v>16167.602497984071</v>
      </c>
      <c r="S34" s="22">
        <f>$N$33*(1+'Variation %'!T34)</f>
        <v>16167.602497984071</v>
      </c>
      <c r="T34" s="22">
        <f>$N$33*(1+'Variation %'!U34)</f>
        <v>16167.602497984071</v>
      </c>
      <c r="U34" s="22">
        <f>$N$33*(1+'Variation %'!V34)</f>
        <v>16134.367202906717</v>
      </c>
      <c r="V34" s="22">
        <f>$N$33*(1+'Variation %'!W34)</f>
        <v>16134.367202906717</v>
      </c>
      <c r="W34" s="22">
        <f>$N$33*(1+'Variation %'!X34)</f>
        <v>16134.367202906717</v>
      </c>
    </row>
    <row r="35" spans="1:23" x14ac:dyDescent="0.2">
      <c r="A35">
        <v>2022</v>
      </c>
      <c r="B35" s="29">
        <f>+B34*(1+'Variation %'!I35)</f>
        <v>160157.84090159586</v>
      </c>
      <c r="C35" s="29">
        <f>+C34*(1+'Variation %'!J35)</f>
        <v>160157.84090159586</v>
      </c>
      <c r="D35" s="29">
        <f>+D34*(1+'Variation %'!K35)</f>
        <v>160157.84090159586</v>
      </c>
      <c r="E35" s="26">
        <f>F34*(1+'Variation %'!L35)</f>
        <v>19115971.396541983</v>
      </c>
      <c r="F35" s="26">
        <f>F34*(1+'Variation %'!M35)</f>
        <v>19158574.328964766</v>
      </c>
      <c r="G35" s="26">
        <f>F34*(1+'Variation %'!N35)</f>
        <v>19201439.272481736</v>
      </c>
      <c r="I35" s="24">
        <f t="shared" si="2"/>
        <v>320.31568180319169</v>
      </c>
      <c r="J35" s="24">
        <f t="shared" si="1"/>
        <v>320.31568180319169</v>
      </c>
      <c r="K35" s="24">
        <f t="shared" si="2"/>
        <v>320.31568180319169</v>
      </c>
      <c r="O35" s="22">
        <f>O34*(1+'Variation %'!P35)</f>
        <v>16791.312026077165</v>
      </c>
      <c r="P35" s="22">
        <f>P34*(1+'Variation %'!Q35)</f>
        <v>16791.312026077165</v>
      </c>
      <c r="Q35" s="22">
        <f>Q34*(1+'Variation %'!R35)</f>
        <v>16791.312026077165</v>
      </c>
      <c r="R35" s="22">
        <f>R34*(1+'Variation %'!S35)</f>
        <v>16722.9108353474</v>
      </c>
      <c r="S35" s="22">
        <f>S34*(1+'Variation %'!T35)</f>
        <v>16722.9108353474</v>
      </c>
      <c r="T35" s="22">
        <f>T34*(1+'Variation %'!U35)</f>
        <v>16722.9108353474</v>
      </c>
      <c r="U35" s="22">
        <f>U34*(1+'Variation %'!V35)</f>
        <v>16653.399689996411</v>
      </c>
      <c r="V35" s="22">
        <f>V34*(1+'Variation %'!W35)</f>
        <v>16653.399689996411</v>
      </c>
      <c r="W35" s="22">
        <f>W34*(1+'Variation %'!X35)</f>
        <v>16653.399689996411</v>
      </c>
    </row>
    <row r="36" spans="1:23" x14ac:dyDescent="0.2">
      <c r="A36">
        <v>2023</v>
      </c>
      <c r="B36" s="29">
        <f>+B35*(1+'Variation %'!I36)</f>
        <v>165081.90029217108</v>
      </c>
      <c r="C36" s="29">
        <f>+C35*(1+'Variation %'!J36)</f>
        <v>165081.90029217108</v>
      </c>
      <c r="D36" s="29">
        <f>+D35*(1+'Variation %'!K36)</f>
        <v>165081.90029217108</v>
      </c>
      <c r="E36" s="26">
        <f>F35*(1+'Variation %'!L36)</f>
        <v>19139205.944900677</v>
      </c>
      <c r="F36" s="26">
        <f>F35*(1+'Variation %'!M36)</f>
        <v>19183531.518520355</v>
      </c>
      <c r="G36" s="26">
        <f>F35*(1+'Variation %'!N36)</f>
        <v>19227612.975987814</v>
      </c>
      <c r="I36" s="24">
        <f t="shared" si="2"/>
        <v>330.16380058434214</v>
      </c>
      <c r="J36" s="24">
        <f t="shared" si="1"/>
        <v>330.16380058434214</v>
      </c>
      <c r="K36" s="24">
        <f t="shared" si="2"/>
        <v>330.16380058434214</v>
      </c>
      <c r="O36" s="22">
        <f>O35*(1+'Variation %'!P36)</f>
        <v>17325.962540729233</v>
      </c>
      <c r="P36" s="22">
        <f>P35*(1+'Variation %'!Q36)</f>
        <v>17325.962540729233</v>
      </c>
      <c r="Q36" s="22">
        <f>Q35*(1+'Variation %'!R36)</f>
        <v>17325.962540729233</v>
      </c>
      <c r="R36" s="22">
        <f>R35*(1+'Variation %'!S36)</f>
        <v>17219.622745547054</v>
      </c>
      <c r="S36" s="22">
        <f>S35*(1+'Variation %'!T36)</f>
        <v>17219.622745547054</v>
      </c>
      <c r="T36" s="22">
        <f>T35*(1+'Variation %'!U36)</f>
        <v>17219.622745547054</v>
      </c>
      <c r="U36" s="22">
        <f>U35*(1+'Variation %'!V36)</f>
        <v>17111.782379618904</v>
      </c>
      <c r="V36" s="22">
        <f>V35*(1+'Variation %'!W36)</f>
        <v>17111.782379618904</v>
      </c>
      <c r="W36" s="22">
        <f>W35*(1+'Variation %'!X36)</f>
        <v>17111.782379618904</v>
      </c>
    </row>
    <row r="37" spans="1:23" x14ac:dyDescent="0.2">
      <c r="A37">
        <v>2024</v>
      </c>
      <c r="B37" s="29">
        <f>+B36*(1+'Variation %'!I37)</f>
        <v>170083.42408386717</v>
      </c>
      <c r="C37" s="29">
        <f>+C36*(1+'Variation %'!J37)</f>
        <v>170218.55550729236</v>
      </c>
      <c r="D37" s="29">
        <f>+D36*(1+'Variation %'!K37)</f>
        <v>170389.77734779639</v>
      </c>
      <c r="E37" s="26">
        <f>F36*(1+'Variation %'!L37)</f>
        <v>19164956.184807867</v>
      </c>
      <c r="F37" s="26">
        <f>F36*(1+'Variation %'!M37)</f>
        <v>19211002.391458075</v>
      </c>
      <c r="G37" s="26">
        <f>F36*(1+'Variation %'!N37)</f>
        <v>19256278.991292197</v>
      </c>
      <c r="I37" s="24">
        <f t="shared" si="2"/>
        <v>340.16684816773432</v>
      </c>
      <c r="J37" s="24">
        <f t="shared" si="1"/>
        <v>340.43711101458473</v>
      </c>
      <c r="K37" s="24">
        <f t="shared" si="2"/>
        <v>340.77955469559276</v>
      </c>
      <c r="O37" s="22">
        <f>O36*(1+'Variation %'!P37)</f>
        <v>17869.877999058284</v>
      </c>
      <c r="P37" s="22">
        <f>P36*(1+'Variation %'!Q37)</f>
        <v>17884.060547091689</v>
      </c>
      <c r="Q37" s="22">
        <f>Q36*(1+'Variation %'!R37)</f>
        <v>17902.030919309826</v>
      </c>
      <c r="R37" s="22">
        <f>R36*(1+'Variation %'!S37)</f>
        <v>17723.377040586467</v>
      </c>
      <c r="S37" s="22">
        <f>S36*(1+'Variation %'!T37)</f>
        <v>17737.472541839677</v>
      </c>
      <c r="T37" s="22">
        <f>T36*(1+'Variation %'!U37)</f>
        <v>17755.332619135002</v>
      </c>
      <c r="U37" s="22">
        <f>U36*(1+'Variation %'!V37)</f>
        <v>17575.119096085971</v>
      </c>
      <c r="V37" s="22">
        <f>V36*(1+'Variation %'!W37)</f>
        <v>17589.126322233762</v>
      </c>
      <c r="W37" s="22">
        <f>W36*(1+'Variation %'!X37)</f>
        <v>17606.874548224361</v>
      </c>
    </row>
    <row r="38" spans="1:23" x14ac:dyDescent="0.2">
      <c r="A38">
        <v>2025</v>
      </c>
      <c r="B38" s="29">
        <f>+B37*(1+'Variation %'!I38)</f>
        <v>175105.77851658943</v>
      </c>
      <c r="C38" s="29">
        <f>+C37*(1+'Variation %'!J38)</f>
        <v>175515.04185321799</v>
      </c>
      <c r="D38" s="29">
        <f>+D37*(1+'Variation %'!K38)</f>
        <v>175823.1793286422</v>
      </c>
      <c r="E38" s="26">
        <f>F37*(1+'Variation %'!L38)</f>
        <v>19193222.348048318</v>
      </c>
      <c r="F38" s="26">
        <f>F37*(1+'Variation %'!M38)</f>
        <v>19240986.947777927</v>
      </c>
      <c r="G38" s="26">
        <f>F37*(1+'Variation %'!N38)</f>
        <v>19287436.827699166</v>
      </c>
      <c r="I38" s="24">
        <f t="shared" si="2"/>
        <v>350.21155703317885</v>
      </c>
      <c r="J38" s="24">
        <f t="shared" si="1"/>
        <v>351.03008370643596</v>
      </c>
      <c r="K38" s="24">
        <f t="shared" si="2"/>
        <v>351.6463586572844</v>
      </c>
      <c r="O38" s="22">
        <f>O37*(1+'Variation %'!P38)</f>
        <v>18417.136424595334</v>
      </c>
      <c r="P38" s="22">
        <f>P37*(1+'Variation %'!Q38)</f>
        <v>18460.135816418529</v>
      </c>
      <c r="Q38" s="22">
        <f>Q37*(1+'Variation %'!R38)</f>
        <v>18492.510352439302</v>
      </c>
      <c r="R38" s="22">
        <f>R37*(1+'Variation %'!S38)</f>
        <v>18228.248859967389</v>
      </c>
      <c r="S38" s="22">
        <f>S37*(1+'Variation %'!T38)</f>
        <v>18270.895757799095</v>
      </c>
      <c r="T38" s="22">
        <f>T37*(1+'Variation %'!U38)</f>
        <v>18303.004962151292</v>
      </c>
      <c r="U38" s="22">
        <f>U37*(1+'Variation %'!V38)</f>
        <v>18037.495898422498</v>
      </c>
      <c r="V38" s="22">
        <f>V37*(1+'Variation %'!W38)</f>
        <v>18079.786074651256</v>
      </c>
      <c r="W38" s="22">
        <f>W37*(1+'Variation %'!X38)</f>
        <v>18111.626764698089</v>
      </c>
    </row>
    <row r="39" spans="1:23" x14ac:dyDescent="0.2">
      <c r="A39">
        <v>2026</v>
      </c>
      <c r="B39" s="29">
        <f>+B38*(1+'Variation %'!I39)</f>
        <v>180145.41571923875</v>
      </c>
      <c r="C39" s="29">
        <f>+C38*(1+'Variation %'!J39)</f>
        <v>180894.8558402753</v>
      </c>
      <c r="D39" s="29">
        <f>+D38*(1+'Variation %'!K39)</f>
        <v>181383.66147973118</v>
      </c>
      <c r="E39" s="26">
        <f>F38*(1+'Variation %'!L39)</f>
        <v>19224004.666738387</v>
      </c>
      <c r="F39" s="26">
        <f>F38*(1+'Variation %'!M39)</f>
        <v>19273485.187479917</v>
      </c>
      <c r="G39" s="26">
        <f>F38*(1+'Variation %'!N39)</f>
        <v>19321086.027940698</v>
      </c>
      <c r="I39" s="24">
        <f t="shared" si="2"/>
        <v>360.29083143847748</v>
      </c>
      <c r="J39" s="24">
        <f t="shared" si="1"/>
        <v>361.78971168055057</v>
      </c>
      <c r="K39" s="24">
        <f t="shared" si="2"/>
        <v>362.76732295946238</v>
      </c>
      <c r="O39" s="22">
        <f>O38*(1+'Variation %'!P39)</f>
        <v>18967.373995828442</v>
      </c>
      <c r="P39" s="22">
        <f>P38*(1+'Variation %'!Q39)</f>
        <v>19046.197949203262</v>
      </c>
      <c r="Q39" s="22">
        <f>Q38*(1+'Variation %'!R39)</f>
        <v>19097.609000050103</v>
      </c>
      <c r="R39" s="22">
        <f>R38*(1+'Variation %'!S39)</f>
        <v>18733.863454866398</v>
      </c>
      <c r="S39" s="22">
        <f>S38*(1+'Variation %'!T39)</f>
        <v>18811.879107711269</v>
      </c>
      <c r="T39" s="22">
        <f>T38*(1+'Variation %'!U39)</f>
        <v>18862.763192725019</v>
      </c>
      <c r="U39" s="22">
        <f>U38*(1+'Variation %'!V39)</f>
        <v>18498.540808212216</v>
      </c>
      <c r="V39" s="22">
        <f>V38*(1+'Variation %'!W39)</f>
        <v>18575.740176947827</v>
      </c>
      <c r="W39" s="22">
        <f>W38*(1+'Variation %'!X39)</f>
        <v>18626.092089359008</v>
      </c>
    </row>
    <row r="40" spans="1:23" x14ac:dyDescent="0.2">
      <c r="A40">
        <v>2027</v>
      </c>
      <c r="B40" s="29">
        <f>+B39*(1+'Variation %'!I40)</f>
        <v>185198.8503243672</v>
      </c>
      <c r="C40" s="29">
        <f>+C39*(1+'Variation %'!J40)</f>
        <v>186356.89489379624</v>
      </c>
      <c r="D40" s="29">
        <f>+D39*(1+'Variation %'!K40)</f>
        <v>187072.76231075093</v>
      </c>
      <c r="E40" s="26">
        <f>F39*(1+'Variation %'!L40)</f>
        <v>19257303.373225972</v>
      </c>
      <c r="F40" s="26">
        <f>F39*(1+'Variation %'!M40)</f>
        <v>19308497.110564042</v>
      </c>
      <c r="G40" s="26">
        <f>F39*(1+'Variation %'!N40)</f>
        <v>19357226.168461088</v>
      </c>
      <c r="I40" s="24">
        <f t="shared" si="2"/>
        <v>370.39770064873443</v>
      </c>
      <c r="J40" s="24">
        <f t="shared" si="1"/>
        <v>372.71378978759248</v>
      </c>
      <c r="K40" s="24">
        <f t="shared" si="2"/>
        <v>374.14552462150186</v>
      </c>
      <c r="O40" s="22">
        <f>O39*(1+'Variation %'!P40)</f>
        <v>19520.231885155052</v>
      </c>
      <c r="P40" s="22">
        <f>P39*(1+'Variation %'!Q40)</f>
        <v>19642.161333440275</v>
      </c>
      <c r="Q40" s="22">
        <f>Q39*(1+'Variation %'!R40)</f>
        <v>19717.534064693027</v>
      </c>
      <c r="R40" s="22">
        <f>R39*(1+'Variation %'!S40)</f>
        <v>19239.85410225048</v>
      </c>
      <c r="S40" s="22">
        <f>S39*(1+'Variation %'!T40)</f>
        <v>19360.282813186699</v>
      </c>
      <c r="T40" s="22">
        <f>T39*(1+'Variation %'!U40)</f>
        <v>19434.7284000861</v>
      </c>
      <c r="U40" s="22">
        <f>U39*(1+'Variation %'!V40)</f>
        <v>18957.892968864086</v>
      </c>
      <c r="V40" s="22">
        <f>V39*(1+'Variation %'!W40)</f>
        <v>19076.809292553906</v>
      </c>
      <c r="W40" s="22">
        <f>W39*(1+'Variation %'!X40)</f>
        <v>19150.320531953384</v>
      </c>
    </row>
    <row r="41" spans="1:23" x14ac:dyDescent="0.2">
      <c r="A41">
        <v>2028</v>
      </c>
      <c r="B41" s="29">
        <f>+B40*(1+'Variation %'!I41)</f>
        <v>190262.66558972269</v>
      </c>
      <c r="C41" s="29">
        <f>+C40*(1+'Variation %'!J41)</f>
        <v>191900.00461201501</v>
      </c>
      <c r="D41" s="29">
        <f>+D40*(1+'Variation %'!K41)</f>
        <v>192892.00276540461</v>
      </c>
      <c r="E41" s="26">
        <f>F40*(1+'Variation %'!L41)</f>
        <v>19294371.644967228</v>
      </c>
      <c r="F41" s="26">
        <f>F40*(1+'Variation %'!M41)</f>
        <v>19347201.712102804</v>
      </c>
      <c r="G41" s="26">
        <f>F40*(1+'Variation %'!N41)</f>
        <v>19396827.389557134</v>
      </c>
      <c r="I41" s="24">
        <f t="shared" si="2"/>
        <v>380.5253311794454</v>
      </c>
      <c r="J41" s="24">
        <f t="shared" si="1"/>
        <v>383.80000922403002</v>
      </c>
      <c r="K41" s="24">
        <f t="shared" si="2"/>
        <v>385.78400553080922</v>
      </c>
      <c r="O41" s="22">
        <f>O40*(1+'Variation %'!P41)</f>
        <v>20075.356933469127</v>
      </c>
      <c r="P41" s="22">
        <f>P40*(1+'Variation %'!Q41)</f>
        <v>20247.934469986652</v>
      </c>
      <c r="Q41" s="22">
        <f>Q40*(1+'Variation %'!R41)</f>
        <v>20352.491696819015</v>
      </c>
      <c r="R41" s="22">
        <f>R40*(1+'Variation %'!S41)</f>
        <v>19745.862705309035</v>
      </c>
      <c r="S41" s="22">
        <f>S40*(1+'Variation %'!T41)</f>
        <v>19915.96222426404</v>
      </c>
      <c r="T41" s="22">
        <f>T40*(1+'Variation %'!U41)</f>
        <v>20019.019268561136</v>
      </c>
      <c r="U41" s="22">
        <f>U40*(1+'Variation %'!V41)</f>
        <v>19415.203138698791</v>
      </c>
      <c r="V41" s="22">
        <f>V40*(1+'Variation %'!W41)</f>
        <v>19582.810636203376</v>
      </c>
      <c r="W41" s="22">
        <f>W40*(1+'Variation %'!X41)</f>
        <v>19684.359005613951</v>
      </c>
    </row>
    <row r="42" spans="1:23" x14ac:dyDescent="0.2">
      <c r="A42">
        <v>2029</v>
      </c>
      <c r="B42" s="29">
        <f>+B41*(1+'Variation %'!I42)</f>
        <v>195333.51897985532</v>
      </c>
      <c r="C42" s="29">
        <f>+C41*(1+'Variation %'!J42)</f>
        <v>197522.98065662285</v>
      </c>
      <c r="D42" s="29">
        <f>+D41*(1+'Variation %'!K42)</f>
        <v>198842.88540111418</v>
      </c>
      <c r="E42" s="26">
        <f>F41*(1+'Variation %'!L42)</f>
        <v>19342680.93830096</v>
      </c>
      <c r="F42" s="26">
        <f>F41*(1+'Variation %'!M42)</f>
        <v>19396672.962531239</v>
      </c>
      <c r="G42" s="26">
        <f>F41*(1+'Variation %'!N42)</f>
        <v>19445902.107816115</v>
      </c>
      <c r="I42" s="24">
        <f t="shared" si="2"/>
        <v>390.66703795971063</v>
      </c>
      <c r="J42" s="24">
        <f t="shared" si="1"/>
        <v>395.0459613132457</v>
      </c>
      <c r="K42" s="24">
        <f t="shared" si="2"/>
        <v>397.68577080222838</v>
      </c>
      <c r="O42" s="22">
        <f>O41*(1+'Variation %'!P42)</f>
        <v>20632.402272138334</v>
      </c>
      <c r="P42" s="22">
        <f>P41*(1+'Variation %'!Q42)</f>
        <v>20863.420141115654</v>
      </c>
      <c r="Q42" s="22">
        <f>Q41*(1+'Variation %'!R42)</f>
        <v>21002.686900560158</v>
      </c>
      <c r="R42" s="22">
        <f>R41*(1+'Variation %'!S42)</f>
        <v>20251.540333948597</v>
      </c>
      <c r="S42" s="22">
        <f>S41*(1+'Variation %'!T42)</f>
        <v>20478.768042273561</v>
      </c>
      <c r="T42" s="22">
        <f>T41*(1+'Variation %'!U42)</f>
        <v>20615.752003147303</v>
      </c>
      <c r="U42" s="22">
        <f>U41*(1+'Variation %'!V42)</f>
        <v>19870.134117860984</v>
      </c>
      <c r="V42" s="22">
        <f>V41*(1+'Variation %'!W42)</f>
        <v>20093.558238421621</v>
      </c>
      <c r="W42" s="22">
        <f>W41*(1+'Variation %'!X42)</f>
        <v>20228.251283166483</v>
      </c>
    </row>
    <row r="43" spans="1:23" x14ac:dyDescent="0.2">
      <c r="A43">
        <v>2030</v>
      </c>
      <c r="B43" s="29">
        <f>+B42*(1+'Variation %'!I43)</f>
        <v>200408.1472159173</v>
      </c>
      <c r="C43" s="29">
        <f>+C42*(1+'Variation %'!J43)</f>
        <v>203224.5706858717</v>
      </c>
      <c r="D43" s="29">
        <f>+D42*(1+'Variation %'!K43)</f>
        <v>204926.89357978606</v>
      </c>
      <c r="E43" s="26">
        <f>F42*(1+'Variation %'!L43)</f>
        <v>19403069.739130326</v>
      </c>
      <c r="F43" s="26">
        <f>F42*(1+'Variation %'!M43)</f>
        <v>19458089.85692184</v>
      </c>
      <c r="G43" s="26">
        <f>F42*(1+'Variation %'!N43)</f>
        <v>19506658.364708368</v>
      </c>
      <c r="I43" s="24">
        <f t="shared" si="2"/>
        <v>400.81629443183459</v>
      </c>
      <c r="J43" s="24">
        <f t="shared" si="1"/>
        <v>406.44914137174339</v>
      </c>
      <c r="K43" s="24">
        <f t="shared" si="2"/>
        <v>409.85378715957211</v>
      </c>
      <c r="O43" s="22">
        <f>O42*(1+'Variation %'!P43)</f>
        <v>21191.02789282145</v>
      </c>
      <c r="P43" s="22">
        <f>P42*(1+'Variation %'!Q43)</f>
        <v>21488.515584731646</v>
      </c>
      <c r="Q43" s="22">
        <f>Q42*(1+'Variation %'!R43)</f>
        <v>21668.323440090538</v>
      </c>
      <c r="R43" s="22">
        <f>R42*(1+'Variation %'!S43)</f>
        <v>20756.547706605739</v>
      </c>
      <c r="S43" s="22">
        <f>S42*(1+'Variation %'!T43)</f>
        <v>21048.546545842222</v>
      </c>
      <c r="T43" s="22">
        <f>T42*(1+'Variation %'!U43)</f>
        <v>21225.040256728487</v>
      </c>
      <c r="U43" s="22">
        <f>U42*(1+'Variation %'!V43)</f>
        <v>20322.361111223719</v>
      </c>
      <c r="V43" s="22">
        <f>V42*(1+'Variation %'!W43)</f>
        <v>20608.863210005828</v>
      </c>
      <c r="W43" s="22">
        <f>W42*(1+'Variation %'!X43)</f>
        <v>20782.037955817694</v>
      </c>
    </row>
    <row r="44" spans="1:23" x14ac:dyDescent="0.2">
      <c r="A44">
        <v>2031</v>
      </c>
      <c r="B44" s="29">
        <f>+B43*(1+'Variation %'!I44)</f>
        <v>205483.37080422937</v>
      </c>
      <c r="C44" s="29">
        <f>+C43*(1+'Variation %'!J44)</f>
        <v>209003.47632497991</v>
      </c>
      <c r="D44" s="29">
        <f>+D43*(1+'Variation %'!K44)</f>
        <v>211145.49067033027</v>
      </c>
      <c r="E44" s="26">
        <f>F43*(1+'Variation %'!L44)</f>
        <v>19475465.935923159</v>
      </c>
      <c r="F44" s="26">
        <f>F43*(1+'Variation %'!M44)</f>
        <v>19531452.395274621</v>
      </c>
      <c r="G44" s="26">
        <f>F43*(1+'Variation %'!N44)</f>
        <v>19579307.568616889</v>
      </c>
      <c r="I44" s="24">
        <f t="shared" si="2"/>
        <v>410.96674160845873</v>
      </c>
      <c r="J44" s="24">
        <f t="shared" si="1"/>
        <v>418.00695264995983</v>
      </c>
      <c r="K44" s="24">
        <f t="shared" si="2"/>
        <v>422.29098134066055</v>
      </c>
      <c r="O44" s="22">
        <f>O43*(1+'Variation %'!P44)</f>
        <v>21750.901165839055</v>
      </c>
      <c r="P44" s="22">
        <f>P43*(1+'Variation %'!Q44)</f>
        <v>22123.112673731568</v>
      </c>
      <c r="Q44" s="22">
        <f>Q43*(1+'Variation %'!R44)</f>
        <v>22349.60374664636</v>
      </c>
      <c r="R44" s="22">
        <f>R43*(1+'Variation %'!S44)</f>
        <v>21260.555614879027</v>
      </c>
      <c r="S44" s="22">
        <f>S43*(1+'Variation %'!T44)</f>
        <v>21625.139819468161</v>
      </c>
      <c r="T44" s="22">
        <f>T43*(1+'Variation %'!U44)</f>
        <v>21846.995058995577</v>
      </c>
      <c r="U44" s="22">
        <f>U43*(1+'Variation %'!V44)</f>
        <v>20771.572029665018</v>
      </c>
      <c r="V44" s="22">
        <f>V43*(1+'Variation %'!W44)</f>
        <v>21128.534005909794</v>
      </c>
      <c r="W44" s="22">
        <f>W43*(1+'Variation %'!X44)</f>
        <v>21345.756394255041</v>
      </c>
    </row>
    <row r="45" spans="1:23" x14ac:dyDescent="0.2">
      <c r="A45">
        <v>2032</v>
      </c>
      <c r="B45" s="29">
        <f>+B44*(1+'Variation %'!I45)</f>
        <v>210556.09805634603</v>
      </c>
      <c r="C45" s="29">
        <f>+C44*(1+'Variation %'!J45)</f>
        <v>214858.35516867839</v>
      </c>
      <c r="D45" s="29">
        <f>+D44*(1+'Variation %'!K45)</f>
        <v>217500.11926360562</v>
      </c>
      <c r="E45" s="26">
        <f>F44*(1+'Variation %'!L45)</f>
        <v>19559871.099285353</v>
      </c>
      <c r="F45" s="26">
        <f>F44*(1+'Variation %'!M45)</f>
        <v>19616760.577589571</v>
      </c>
      <c r="G45" s="26">
        <f>F44*(1+'Variation %'!N45)</f>
        <v>19663851.863008901</v>
      </c>
      <c r="I45" s="24">
        <f t="shared" si="2"/>
        <v>421.11219611269206</v>
      </c>
      <c r="J45" s="24">
        <f t="shared" si="1"/>
        <v>429.7167103373568</v>
      </c>
      <c r="K45" s="24">
        <f t="shared" si="2"/>
        <v>435.00023852721125</v>
      </c>
      <c r="O45" s="22">
        <f>O44*(1+'Variation %'!P45)</f>
        <v>22311.697308045714</v>
      </c>
      <c r="P45" s="22">
        <f>P44*(1+'Variation %'!Q45)</f>
        <v>22767.09810000256</v>
      </c>
      <c r="Q45" s="22">
        <f>Q44*(1+'Variation %'!R45)</f>
        <v>23046.728826283386</v>
      </c>
      <c r="R45" s="22">
        <f>R44*(1+'Variation %'!S45)</f>
        <v>21763.245292694592</v>
      </c>
      <c r="S45" s="22">
        <f>S44*(1+'Variation %'!T45)</f>
        <v>22208.385984105782</v>
      </c>
      <c r="T45" s="22">
        <f>T44*(1+'Variation %'!U45)</f>
        <v>22481.724747130171</v>
      </c>
      <c r="U45" s="22">
        <f>U44*(1+'Variation %'!V45)</f>
        <v>21217.467732274501</v>
      </c>
      <c r="V45" s="22">
        <f>V44*(1+'Variation %'!W45)</f>
        <v>21652.376687968514</v>
      </c>
      <c r="W45" s="22">
        <f>W44*(1+'Variation %'!X45)</f>
        <v>21919.440712185758</v>
      </c>
    </row>
    <row r="46" spans="1:23" x14ac:dyDescent="0.2">
      <c r="A46">
        <v>2033</v>
      </c>
      <c r="B46" s="29">
        <f>+B45*(1+'Variation %'!I46)</f>
        <v>215623.32861523755</v>
      </c>
      <c r="C46" s="29">
        <f>+C45*(1+'Variation %'!J46)</f>
        <v>220787.82281083462</v>
      </c>
      <c r="D46" s="29">
        <f>+D45*(1+'Variation %'!K46)</f>
        <v>223992.20040044416</v>
      </c>
      <c r="E46" s="26">
        <f>F45*(1+'Variation %'!L46)</f>
        <v>19653479.275323171</v>
      </c>
      <c r="F46" s="26">
        <f>F45*(1+'Variation %'!M46)</f>
        <v>19711416.75155836</v>
      </c>
      <c r="G46" s="26">
        <f>F45*(1+'Variation %'!N46)</f>
        <v>19757733.754393056</v>
      </c>
      <c r="I46" s="24">
        <f t="shared" si="2"/>
        <v>431.24665723047508</v>
      </c>
      <c r="J46" s="24">
        <f t="shared" si="1"/>
        <v>441.57564562166925</v>
      </c>
      <c r="K46" s="24">
        <f t="shared" si="2"/>
        <v>447.9844008008883</v>
      </c>
      <c r="O46" s="22">
        <f>O45*(1+'Variation %'!P46)</f>
        <v>22873.099801360913</v>
      </c>
      <c r="P46" s="22">
        <f>P45*(1+'Variation %'!Q46)</f>
        <v>23420.353562551325</v>
      </c>
      <c r="Q46" s="22">
        <f>Q45*(1+'Variation %'!R46)</f>
        <v>23759.898168448417</v>
      </c>
      <c r="R46" s="22">
        <f>R45*(1+'Variation %'!S46)</f>
        <v>22264.308731903326</v>
      </c>
      <c r="S46" s="22">
        <f>S45*(1+'Variation %'!T46)</f>
        <v>22798.119429217353</v>
      </c>
      <c r="T46" s="22">
        <f>T45*(1+'Variation %'!U46)</f>
        <v>23129.334898308542</v>
      </c>
      <c r="U46" s="22">
        <f>U45*(1+'Variation %'!V46)</f>
        <v>21659.762212192596</v>
      </c>
      <c r="V46" s="22">
        <f>V45*(1+'Variation %'!W46)</f>
        <v>22180.195185921766</v>
      </c>
      <c r="W46" s="22">
        <f>W45*(1+'Variation %'!X46)</f>
        <v>22503.121732339256</v>
      </c>
    </row>
    <row r="47" spans="1:23" x14ac:dyDescent="0.2">
      <c r="A47">
        <v>2034</v>
      </c>
      <c r="B47" s="29">
        <f>+B46*(1+'Variation %'!I47)</f>
        <v>220682.15650383235</v>
      </c>
      <c r="C47" s="29">
        <f>+C46*(1+'Variation %'!J47)</f>
        <v>226790.45489620362</v>
      </c>
      <c r="D47" s="29">
        <f>+D46*(1+'Variation %'!K47)</f>
        <v>230623.1328133877</v>
      </c>
      <c r="E47" s="26">
        <f>F46*(1+'Variation %'!L47)</f>
        <v>19739591.759327997</v>
      </c>
      <c r="F47" s="26">
        <f>F46*(1+'Variation %'!M47)</f>
        <v>19799835.003330957</v>
      </c>
      <c r="G47" s="26">
        <f>F46*(1+'Variation %'!N47)</f>
        <v>19845606.813130338</v>
      </c>
      <c r="I47" s="24">
        <f t="shared" si="2"/>
        <v>441.36431300766469</v>
      </c>
      <c r="J47" s="24">
        <f t="shared" si="1"/>
        <v>453.58090979240723</v>
      </c>
      <c r="K47" s="24">
        <f t="shared" si="2"/>
        <v>461.24626562677537</v>
      </c>
      <c r="O47" s="22">
        <f>O46*(1+'Variation %'!P47)</f>
        <v>23434.800763298925</v>
      </c>
      <c r="P47" s="22">
        <f>P46*(1+'Variation %'!Q47)</f>
        <v>24082.75595926803</v>
      </c>
      <c r="Q47" s="22">
        <f>Q46*(1+'Variation %'!R47)</f>
        <v>24489.309655439931</v>
      </c>
      <c r="R47" s="22">
        <f>R46*(1+'Variation %'!S47)</f>
        <v>22763.44894636238</v>
      </c>
      <c r="S47" s="22">
        <f>S46*(1+'Variation %'!T47)</f>
        <v>23394.171045762851</v>
      </c>
      <c r="T47" s="22">
        <f>T46*(1+'Variation %'!U47)</f>
        <v>23789.928264080027</v>
      </c>
      <c r="U47" s="22">
        <f>U46*(1+'Variation %'!V47)</f>
        <v>22098.182728898024</v>
      </c>
      <c r="V47" s="22">
        <f>V46*(1+'Variation %'!W47)</f>
        <v>22711.791556220764</v>
      </c>
      <c r="W47" s="22">
        <f>W46*(1+'Variation %'!X47)</f>
        <v>23096.826954953674</v>
      </c>
    </row>
    <row r="48" spans="1:23" x14ac:dyDescent="0.2">
      <c r="A48">
        <v>2035</v>
      </c>
      <c r="B48" s="29">
        <f>+B47*(1+'Variation %'!I48)</f>
        <v>225729.77271353701</v>
      </c>
      <c r="C48" s="29">
        <f>+C47*(1+'Variation %'!J48)</f>
        <v>232864.78918947573</v>
      </c>
      <c r="D48" s="29">
        <f>+D47*(1+'Variation %'!K48)</f>
        <v>237394.29218274832</v>
      </c>
      <c r="E48" s="26">
        <f>F47*(1+'Variation %'!L48)</f>
        <v>19816593.482877918</v>
      </c>
      <c r="F48" s="26">
        <f>F47*(1+'Variation %'!M48)</f>
        <v>19879417.680599011</v>
      </c>
      <c r="G48" s="26">
        <f>F47*(1+'Variation %'!N48)</f>
        <v>19924729.93953516</v>
      </c>
      <c r="I48" s="24">
        <f t="shared" si="2"/>
        <v>451.45954542707403</v>
      </c>
      <c r="J48" s="24">
        <f t="shared" si="1"/>
        <v>465.72957837895149</v>
      </c>
      <c r="K48" s="24">
        <f t="shared" si="2"/>
        <v>474.78858436549666</v>
      </c>
      <c r="O48" s="22">
        <f>O47*(1+'Variation %'!P48)</f>
        <v>23996.501270996261</v>
      </c>
      <c r="P48" s="22">
        <f>P47*(1+'Variation %'!Q48)</f>
        <v>24754.1775818362</v>
      </c>
      <c r="Q48" s="22">
        <f>Q47*(1+'Variation %'!R48)</f>
        <v>25235.159472831496</v>
      </c>
      <c r="R48" s="22">
        <f>R47*(1+'Variation %'!S48)</f>
        <v>23260.380186680799</v>
      </c>
      <c r="S48" s="22">
        <f>S47*(1+'Variation %'!T48)</f>
        <v>23996.36845961673</v>
      </c>
      <c r="T48" s="22">
        <f>T47*(1+'Variation %'!U48)</f>
        <v>24463.60470667134</v>
      </c>
      <c r="U48" s="22">
        <f>U47*(1+'Variation %'!V48)</f>
        <v>22532.469889843072</v>
      </c>
      <c r="V48" s="22">
        <f>V47*(1+'Variation %'!W48)</f>
        <v>23246.966238127075</v>
      </c>
      <c r="W48" s="22">
        <f>W47*(1+'Variation %'!X48)</f>
        <v>23700.580528764218</v>
      </c>
    </row>
    <row r="49" spans="1:23" x14ac:dyDescent="0.2">
      <c r="A49">
        <v>2036</v>
      </c>
      <c r="B49" s="29">
        <f>+B48*(1+'Variation %'!I49)</f>
        <v>230763.4673514897</v>
      </c>
      <c r="C49" s="29">
        <f>+C48*(1+'Variation %'!J49)</f>
        <v>239009.32765692449</v>
      </c>
      <c r="D49" s="29">
        <f>+D48*(1+'Variation %'!K49)</f>
        <v>244307.03040758416</v>
      </c>
      <c r="E49" s="26">
        <f>F48*(1+'Variation %'!L49)</f>
        <v>19884690.307530418</v>
      </c>
      <c r="F49" s="26">
        <f>F48*(1+'Variation %'!M49)</f>
        <v>19950164.783362538</v>
      </c>
      <c r="G49" s="26">
        <f>F48*(1+'Variation %'!N49)</f>
        <v>19995063.389057197</v>
      </c>
      <c r="I49" s="24">
        <f t="shared" si="2"/>
        <v>461.52693470297942</v>
      </c>
      <c r="J49" s="24">
        <f t="shared" si="1"/>
        <v>478.01865531384897</v>
      </c>
      <c r="K49" s="24">
        <f t="shared" si="2"/>
        <v>488.61406081516833</v>
      </c>
      <c r="O49" s="22">
        <f>O48*(1+'Variation %'!P49)</f>
        <v>24557.911640370134</v>
      </c>
      <c r="P49" s="22">
        <f>P48*(1+'Variation %'!Q49)</f>
        <v>25434.486313309688</v>
      </c>
      <c r="Q49" s="22">
        <f>Q48*(1+'Variation %'!R49)</f>
        <v>25997.642020929896</v>
      </c>
      <c r="R49" s="22">
        <f>R48*(1+'Variation %'!S49)</f>
        <v>23754.828107910809</v>
      </c>
      <c r="S49" s="22">
        <f>S48*(1+'Variation %'!T49)</f>
        <v>24604.536264917966</v>
      </c>
      <c r="T49" s="22">
        <f>T48*(1+'Variation %'!U49)</f>
        <v>25150.461137265749</v>
      </c>
      <c r="U49" s="22">
        <f>U48*(1+'Variation %'!V49)</f>
        <v>22962.377684393028</v>
      </c>
      <c r="V49" s="22">
        <f>V48*(1+'Variation %'!W49)</f>
        <v>23785.518306639016</v>
      </c>
      <c r="W49" s="22">
        <f>W48*(1+'Variation %'!X49)</f>
        <v>24314.40322450766</v>
      </c>
    </row>
    <row r="50" spans="1:23" x14ac:dyDescent="0.2">
      <c r="A50">
        <v>2037</v>
      </c>
      <c r="B50" s="29">
        <f>+B49*(1+'Variation %'!I50)</f>
        <v>235780.6313662199</v>
      </c>
      <c r="C50" s="29">
        <f>+C49*(1+'Variation %'!J50)</f>
        <v>245222.5385560978</v>
      </c>
      <c r="D50" s="29">
        <f>+D49*(1+'Variation %'!K50)</f>
        <v>251362.67489215912</v>
      </c>
      <c r="E50" s="26">
        <f>F49*(1+'Variation %'!L50)</f>
        <v>19943877.795289837</v>
      </c>
      <c r="F50" s="26">
        <f>F49*(1+'Variation %'!M50)</f>
        <v>20012076.311621521</v>
      </c>
      <c r="G50" s="26">
        <f>F49*(1+'Variation %'!N50)</f>
        <v>20056605.747173354</v>
      </c>
      <c r="I50" s="24">
        <f t="shared" si="2"/>
        <v>471.56126273243979</v>
      </c>
      <c r="J50" s="24">
        <f t="shared" si="1"/>
        <v>490.44507711219563</v>
      </c>
      <c r="K50" s="24">
        <f t="shared" si="2"/>
        <v>502.72534978431827</v>
      </c>
      <c r="O50" s="22">
        <f>O49*(1+'Variation %'!P50)</f>
        <v>25118.751662153853</v>
      </c>
      <c r="P50" s="22">
        <f>P49*(1+'Variation %'!Q50)</f>
        <v>26123.545827888596</v>
      </c>
      <c r="Q50" s="22">
        <f>Q49*(1+'Variation %'!R50)</f>
        <v>26776.9498273381</v>
      </c>
      <c r="R50" s="22">
        <f>R49*(1+'Variation %'!S50)</f>
        <v>24246.529892543847</v>
      </c>
      <c r="S50" s="22">
        <f>S49*(1+'Variation %'!T50)</f>
        <v>25218.49625687833</v>
      </c>
      <c r="T50" s="22">
        <f>T49*(1+'Variation %'!U50)</f>
        <v>25850.591456303217</v>
      </c>
      <c r="U50" s="22">
        <f>U49*(1+'Variation %'!V50)</f>
        <v>23387.673473058108</v>
      </c>
      <c r="V50" s="22">
        <f>V49*(1+'Variation %'!W50)</f>
        <v>24327.245721806787</v>
      </c>
      <c r="W50" s="22">
        <f>W49*(1+'Variation %'!X50)</f>
        <v>24938.312410954248</v>
      </c>
    </row>
    <row r="51" spans="1:23" x14ac:dyDescent="0.2">
      <c r="A51">
        <v>2038</v>
      </c>
      <c r="B51" s="29">
        <f>+B50*(1+'Variation %'!I51)</f>
        <v>240778.75787209466</v>
      </c>
      <c r="C51" s="29">
        <f>+C50*(1+'Variation %'!J51)</f>
        <v>251502.85852914603</v>
      </c>
      <c r="D51" s="29">
        <f>+D50*(1+'Variation %'!K51)</f>
        <v>258562.52784843312</v>
      </c>
      <c r="E51" s="26">
        <f>F50*(1+'Variation %'!L51)</f>
        <v>19994880.298884217</v>
      </c>
      <c r="F51" s="26">
        <f>F50*(1+'Variation %'!M51)</f>
        <v>20065625.669984587</v>
      </c>
      <c r="G51" s="26">
        <f>F50*(1+'Variation %'!N51)</f>
        <v>20110014.652125087</v>
      </c>
      <c r="I51" s="24">
        <f t="shared" si="2"/>
        <v>481.55751574418935</v>
      </c>
      <c r="J51" s="24">
        <f t="shared" si="1"/>
        <v>503.00571705829208</v>
      </c>
      <c r="K51" s="24">
        <f t="shared" si="2"/>
        <v>517.1250556968663</v>
      </c>
      <c r="O51" s="22">
        <f>O50*(1+'Variation %'!P51)</f>
        <v>25678.750796646469</v>
      </c>
      <c r="P51" s="22">
        <f>P50*(1+'Variation %'!Q51)</f>
        <v>26821.215792437837</v>
      </c>
      <c r="Q51" s="22">
        <f>Q50*(1+'Variation %'!R51)</f>
        <v>27573.273460691544</v>
      </c>
      <c r="R51" s="22">
        <f>R50*(1+'Variation %'!S51)</f>
        <v>24735.2343312259</v>
      </c>
      <c r="S51" s="22">
        <f>S50*(1+'Variation %'!T51)</f>
        <v>25838.067663593152</v>
      </c>
      <c r="T51" s="22">
        <f>T50*(1+'Variation %'!U51)</f>
        <v>26564.086495844924</v>
      </c>
      <c r="U51" s="22">
        <f>U50*(1+'Variation %'!V51)</f>
        <v>23808.137935015548</v>
      </c>
      <c r="V51" s="22">
        <f>V50*(1+'Variation %'!W51)</f>
        <v>24871.945574024099</v>
      </c>
      <c r="W51" s="22">
        <f>W50*(1+'Variation %'!X51)</f>
        <v>25572.322033475019</v>
      </c>
    </row>
    <row r="52" spans="1:23" x14ac:dyDescent="0.2">
      <c r="A52">
        <v>2039</v>
      </c>
      <c r="B52" s="29">
        <f>+B51*(1+'Variation %'!I52)</f>
        <v>245755.44309344862</v>
      </c>
      <c r="C52" s="29">
        <f>+C51*(1+'Variation %'!J52)</f>
        <v>257848.69469553517</v>
      </c>
      <c r="D52" s="29">
        <f>+D51*(1+'Variation %'!K52)</f>
        <v>265907.86561510694</v>
      </c>
      <c r="E52" s="26">
        <f>F51*(1+'Variation %'!L52)</f>
        <v>20041832.469997264</v>
      </c>
      <c r="F52" s="26">
        <f>F51*(1+'Variation %'!M52)</f>
        <v>20113653.286103368</v>
      </c>
      <c r="G52" s="26">
        <f>F51*(1+'Variation %'!N52)</f>
        <v>20159044.445528623</v>
      </c>
      <c r="I52" s="24">
        <f t="shared" si="2"/>
        <v>491.51088618689721</v>
      </c>
      <c r="J52" s="24">
        <f t="shared" si="1"/>
        <v>515.69738939107037</v>
      </c>
      <c r="K52" s="24">
        <f t="shared" si="2"/>
        <v>531.81573123021394</v>
      </c>
      <c r="O52" s="22">
        <f>O51*(1+'Variation %'!P52)</f>
        <v>26237.64832908586</v>
      </c>
      <c r="P52" s="22">
        <f>P51*(1+'Variation %'!Q52)</f>
        <v>27527.35206930459</v>
      </c>
      <c r="Q52" s="22">
        <f>Q51*(1+'Variation %'!R52)</f>
        <v>28386.80144563417</v>
      </c>
      <c r="R52" s="22">
        <f>R51*(1+'Variation %'!S52)</f>
        <v>25220.701863641621</v>
      </c>
      <c r="S52" s="22">
        <f>S51*(1+'Variation %'!T52)</f>
        <v>26463.067376418487</v>
      </c>
      <c r="T52" s="22">
        <f>T51*(1+'Variation %'!U52)</f>
        <v>27291.033964042872</v>
      </c>
      <c r="U52" s="22">
        <f>U51*(1+'Variation %'!V52)</f>
        <v>24223.564976908332</v>
      </c>
      <c r="V52" s="22">
        <f>V51*(1+'Variation %'!W52)</f>
        <v>25419.414324910518</v>
      </c>
      <c r="W52" s="22">
        <f>W51*(1+'Variation %'!X52)</f>
        <v>26216.442595149514</v>
      </c>
    </row>
    <row r="53" spans="1:23" x14ac:dyDescent="0.2">
      <c r="A53">
        <v>2040</v>
      </c>
      <c r="B53" s="29">
        <f>+B52*(1+'Variation %'!I53)</f>
        <v>250708.38694963217</v>
      </c>
      <c r="C53" s="29">
        <f>+C52*(1+'Variation %'!J53)</f>
        <v>264258.42674005689</v>
      </c>
      <c r="D53" s="29">
        <f>+D52*(1+'Variation %'!K53)</f>
        <v>273399.93799372239</v>
      </c>
      <c r="E53" s="26">
        <f>F52*(1+'Variation %'!L53)</f>
        <v>20083949.293069478</v>
      </c>
      <c r="F53" s="26">
        <f>F52*(1+'Variation %'!M53)</f>
        <v>20156632.564586468</v>
      </c>
      <c r="G53" s="26">
        <f>F52*(1+'Variation %'!N53)</f>
        <v>20203223.985008754</v>
      </c>
      <c r="I53" s="24">
        <f t="shared" si="2"/>
        <v>501.41677389926434</v>
      </c>
      <c r="J53" s="24">
        <f t="shared" si="1"/>
        <v>528.51685348011381</v>
      </c>
      <c r="K53" s="24">
        <f t="shared" si="2"/>
        <v>546.79987598744481</v>
      </c>
      <c r="O53" s="22">
        <f>O52*(1+'Variation %'!P53)</f>
        <v>26795.193487607798</v>
      </c>
      <c r="P53" s="22">
        <f>P52*(1+'Variation %'!Q53)</f>
        <v>28241.806920004346</v>
      </c>
      <c r="Q53" s="22">
        <f>Q52*(1+'Variation %'!R53)</f>
        <v>29217.720179098869</v>
      </c>
      <c r="R53" s="22">
        <f>R52*(1+'Variation %'!S53)</f>
        <v>25702.704582032984</v>
      </c>
      <c r="S53" s="22">
        <f>S52*(1+'Variation %'!T53)</f>
        <v>27093.310178499025</v>
      </c>
      <c r="T53" s="22">
        <f>T52*(1+'Variation %'!U53)</f>
        <v>28031.518391752412</v>
      </c>
      <c r="U53" s="22">
        <f>U52*(1+'Variation %'!V53)</f>
        <v>24633.761605877608</v>
      </c>
      <c r="V53" s="22">
        <f>V52*(1+'Variation %'!W53)</f>
        <v>25969.448043425353</v>
      </c>
      <c r="W53" s="22">
        <f>W52*(1+'Variation %'!X53)</f>
        <v>26870.681140415742</v>
      </c>
    </row>
    <row r="54" spans="1:23" x14ac:dyDescent="0.2">
      <c r="A54">
        <v>2041</v>
      </c>
      <c r="B54" s="29">
        <f>+B53*(1+'Variation %'!I54)</f>
        <v>255635.39330238866</v>
      </c>
      <c r="C54" s="29">
        <f>+C53*(1+'Variation %'!J54)</f>
        <v>270730.40899221366</v>
      </c>
      <c r="D54" s="29">
        <f>+D53*(1+'Variation %'!K54)</f>
        <v>281039.96760229504</v>
      </c>
      <c r="E54" s="26">
        <f>F53*(1+'Variation %'!L54)</f>
        <v>20120974.462134507</v>
      </c>
      <c r="F54" s="26">
        <f>F53*(1+'Variation %'!M54)</f>
        <v>20194563.505433895</v>
      </c>
      <c r="G54" s="26">
        <f>F53*(1+'Variation %'!N54)</f>
        <v>20242367.360181082</v>
      </c>
      <c r="I54" s="24">
        <f t="shared" si="2"/>
        <v>511.2707866047773</v>
      </c>
      <c r="J54" s="24">
        <f t="shared" si="1"/>
        <v>541.46081798442731</v>
      </c>
      <c r="K54" s="24">
        <f t="shared" si="2"/>
        <v>562.07993520459013</v>
      </c>
      <c r="O54" s="22">
        <f>O53*(1+'Variation %'!P54)</f>
        <v>27351.145525790376</v>
      </c>
      <c r="P54" s="22">
        <f>P53*(1+'Variation %'!Q54)</f>
        <v>28964.429209359376</v>
      </c>
      <c r="Q54" s="22">
        <f>Q53*(1+'Variation %'!R54)</f>
        <v>30066.213847954838</v>
      </c>
      <c r="R54" s="22">
        <f>R53*(1+'Variation %'!S54)</f>
        <v>26181.026199817465</v>
      </c>
      <c r="S54" s="22">
        <f>S53*(1+'Variation %'!T54)</f>
        <v>27728.608971051588</v>
      </c>
      <c r="T54" s="22">
        <f>T53*(1+'Variation %'!U54)</f>
        <v>28785.62108132285</v>
      </c>
      <c r="U54" s="22">
        <f>U53*(1+'Variation %'!V54)</f>
        <v>25038.547769739933</v>
      </c>
      <c r="V54" s="22">
        <f>V53*(1+'Variation %'!W54)</f>
        <v>26521.842636880308</v>
      </c>
      <c r="W54" s="22">
        <f>W53*(1+'Variation %'!X54)</f>
        <v>27535.041241261199</v>
      </c>
    </row>
    <row r="55" spans="1:23" x14ac:dyDescent="0.2">
      <c r="A55">
        <v>2042</v>
      </c>
      <c r="B55" s="29">
        <f>+B54*(1+'Variation %'!I55)</f>
        <v>260534.3698869989</v>
      </c>
      <c r="C55" s="29">
        <f>+C54*(1+'Variation %'!J55)</f>
        <v>277262.97249322926</v>
      </c>
      <c r="D55" s="29">
        <f>+D54*(1+'Variation %'!K55)</f>
        <v>288829.14924693288</v>
      </c>
      <c r="E55" s="26">
        <f>F54*(1+'Variation %'!L55)</f>
        <v>20152906.995079655</v>
      </c>
      <c r="F55" s="26">
        <f>F54*(1+'Variation %'!M55)</f>
        <v>20227446.108645633</v>
      </c>
      <c r="G55" s="26">
        <f>F54*(1+'Variation %'!N55)</f>
        <v>20276475.061968174</v>
      </c>
      <c r="I55" s="24">
        <f t="shared" si="2"/>
        <v>521.06873977399778</v>
      </c>
      <c r="J55" s="24">
        <f t="shared" si="1"/>
        <v>554.52594498645851</v>
      </c>
      <c r="K55" s="24">
        <f t="shared" si="2"/>
        <v>577.6582984938658</v>
      </c>
      <c r="O55" s="22">
        <f>O54*(1+'Variation %'!P55)</f>
        <v>27905.273771804004</v>
      </c>
      <c r="P55" s="22">
        <f>P54*(1+'Variation %'!Q55)</f>
        <v>29695.064609688165</v>
      </c>
      <c r="Q55" s="22">
        <f>Q54*(1+'Variation %'!R55)</f>
        <v>30932.464348082533</v>
      </c>
      <c r="R55" s="22">
        <f>R54*(1+'Variation %'!S55)</f>
        <v>26655.461987754825</v>
      </c>
      <c r="S55" s="22">
        <f>S54*(1+'Variation %'!T55)</f>
        <v>28368.774997030017</v>
      </c>
      <c r="T55" s="22">
        <f>T54*(1+'Variation %'!U55)</f>
        <v>29553.420057598378</v>
      </c>
      <c r="U55" s="22">
        <f>U54*(1+'Variation %'!V55)</f>
        <v>25437.756167160591</v>
      </c>
      <c r="V55" s="22">
        <f>V54*(1+'Variation %'!W55)</f>
        <v>27076.394076544471</v>
      </c>
      <c r="W55" s="22">
        <f>W54*(1+'Variation %'!X55)</f>
        <v>28209.522985950836</v>
      </c>
    </row>
    <row r="56" spans="1:23" x14ac:dyDescent="0.2">
      <c r="A56">
        <v>2043</v>
      </c>
      <c r="B56" s="29">
        <f>+B55*(1+'Variation %'!I56)</f>
        <v>265403.32794852491</v>
      </c>
      <c r="C56" s="29">
        <f>+C55*(1+'Variation %'!J56)</f>
        <v>283854.42704711063</v>
      </c>
      <c r="D56" s="29">
        <f>+D55*(1+'Variation %'!K56)</f>
        <v>296768.64931187063</v>
      </c>
      <c r="E56" s="26">
        <f>F55*(1+'Variation %'!L56)</f>
        <v>20179611.598836642</v>
      </c>
      <c r="F56" s="26">
        <f>F55*(1+'Variation %'!M56)</f>
        <v>20255315.238762204</v>
      </c>
      <c r="G56" s="26">
        <f>F55*(1+'Variation %'!N56)</f>
        <v>20305572.448160999</v>
      </c>
      <c r="I56" s="24">
        <f t="shared" si="2"/>
        <v>530.80665589704984</v>
      </c>
      <c r="J56" s="24">
        <f t="shared" si="1"/>
        <v>567.70885409422124</v>
      </c>
      <c r="K56" s="24">
        <f t="shared" si="2"/>
        <v>593.53729862374121</v>
      </c>
      <c r="O56" s="22">
        <f>O55*(1+'Variation %'!P56)</f>
        <v>28457.357646194472</v>
      </c>
      <c r="P56" s="22">
        <f>P55*(1+'Variation %'!Q56)</f>
        <v>30433.555804659569</v>
      </c>
      <c r="Q56" s="22">
        <f>Q55*(1+'Variation %'!R56)</f>
        <v>31816.651204934515</v>
      </c>
      <c r="R56" s="22">
        <f>R55*(1+'Variation %'!S56)</f>
        <v>27125.818680081797</v>
      </c>
      <c r="S56" s="22">
        <f>S55*(1+'Variation %'!T56)</f>
        <v>29013.618061818397</v>
      </c>
      <c r="T56" s="22">
        <f>T55*(1+'Variation %'!U56)</f>
        <v>30334.990021158912</v>
      </c>
      <c r="U56" s="22">
        <f>U55*(1+'Variation %'!V56)</f>
        <v>25831.232030601484</v>
      </c>
      <c r="V56" s="22">
        <f>V55*(1+'Variation %'!W56)</f>
        <v>27632.898617561143</v>
      </c>
      <c r="W56" s="22">
        <f>W55*(1+'Variation %'!X56)</f>
        <v>28894.122970284865</v>
      </c>
    </row>
    <row r="57" spans="1:23" x14ac:dyDescent="0.2">
      <c r="A57">
        <v>2044</v>
      </c>
      <c r="B57" s="29">
        <f>+B56*(1+'Variation %'!I57)</f>
        <v>270240.38160426111</v>
      </c>
      <c r="C57" s="29">
        <f>+C56*(1+'Variation %'!J57)</f>
        <v>290503.06325236295</v>
      </c>
      <c r="D57" s="29">
        <f>+D56*(1+'Variation %'!K57)</f>
        <v>304859.60516832484</v>
      </c>
      <c r="E57" s="26">
        <f>F56*(1+'Variation %'!L57)</f>
        <v>20200446.369786654</v>
      </c>
      <c r="F57" s="26">
        <f>F56*(1+'Variation %'!M57)</f>
        <v>20278380.083026648</v>
      </c>
      <c r="G57" s="26">
        <f>F56*(1+'Variation %'!N57)</f>
        <v>20329818.738657895</v>
      </c>
      <c r="I57" s="24">
        <f t="shared" si="2"/>
        <v>540.48076320852226</v>
      </c>
      <c r="J57" s="24">
        <f t="shared" si="1"/>
        <v>581.0061265047259</v>
      </c>
      <c r="K57" s="24">
        <f t="shared" si="2"/>
        <v>609.71921033664967</v>
      </c>
      <c r="O57" s="22">
        <f>O56*(1+'Variation %'!P57)</f>
        <v>29007.186650320633</v>
      </c>
      <c r="P57" s="22">
        <f>P56*(1+'Variation %'!Q57)</f>
        <v>31179.742692441258</v>
      </c>
      <c r="Q57" s="22">
        <f>Q56*(1+'Variation %'!R57)</f>
        <v>32718.951495638659</v>
      </c>
      <c r="R57" s="22">
        <f>R56*(1+'Variation %'!S57)</f>
        <v>27591.914352992382</v>
      </c>
      <c r="S57" s="22">
        <f>S56*(1+'Variation %'!T57)</f>
        <v>29662.946750620547</v>
      </c>
      <c r="T57" s="22">
        <f>T56*(1+'Variation %'!U57)</f>
        <v>31130.40230382753</v>
      </c>
      <c r="U57" s="22">
        <f>U56*(1+'Variation %'!V57)</f>
        <v>26218.832884739117</v>
      </c>
      <c r="V57" s="22">
        <f>V56*(1+'Variation %'!W57)</f>
        <v>28191.153012921681</v>
      </c>
      <c r="W57" s="22">
        <f>W56*(1+'Variation %'!X57)</f>
        <v>29588.834291376457</v>
      </c>
    </row>
    <row r="58" spans="1:23" x14ac:dyDescent="0.2">
      <c r="A58">
        <v>2045</v>
      </c>
      <c r="B58" s="29">
        <f>+B57*(1+'Variation %'!I58)</f>
        <v>275043.74695316871</v>
      </c>
      <c r="C58" s="29">
        <f>+C57*(1+'Variation %'!J58)</f>
        <v>297207.15451114229</v>
      </c>
      <c r="D58" s="29">
        <f>+D57*(1+'Variation %'!K58)</f>
        <v>313103.12460255</v>
      </c>
      <c r="E58" s="26">
        <f>F57*(1+'Variation %'!L58)</f>
        <v>20216282.923604019</v>
      </c>
      <c r="F58" s="26">
        <f>F57*(1+'Variation %'!M58)</f>
        <v>20296675.505979452</v>
      </c>
      <c r="G58" s="26">
        <f>F57*(1+'Variation %'!N58)</f>
        <v>20349299.014977913</v>
      </c>
      <c r="I58" s="24">
        <f t="shared" si="2"/>
        <v>550.08749390633739</v>
      </c>
      <c r="J58" s="24">
        <f t="shared" si="1"/>
        <v>594.41430902228456</v>
      </c>
      <c r="K58" s="24">
        <f t="shared" si="2"/>
        <v>626.20624920509999</v>
      </c>
      <c r="O58" s="22">
        <f>O57*(1+'Variation %'!P58)</f>
        <v>29554.560327451123</v>
      </c>
      <c r="P58" s="22">
        <f>P57*(1+'Variation %'!Q58)</f>
        <v>31933.462587787912</v>
      </c>
      <c r="Q58" s="22">
        <f>Q57*(1+'Variation %'!R58)</f>
        <v>33639.539772697768</v>
      </c>
      <c r="R58" s="22">
        <f>R57*(1+'Variation %'!S58)</f>
        <v>28053.578277789071</v>
      </c>
      <c r="S58" s="22">
        <f>S57*(1+'Variation %'!T58)</f>
        <v>30316.568642235106</v>
      </c>
      <c r="T58" s="22">
        <f>T57*(1+'Variation %'!U58)</f>
        <v>31939.72482646846</v>
      </c>
      <c r="U58" s="22">
        <f>U57*(1+'Variation %'!V58)</f>
        <v>26600.42828295596</v>
      </c>
      <c r="V58" s="22">
        <f>V57*(1+'Variation %'!W58)</f>
        <v>28750.95472126676</v>
      </c>
      <c r="W58" s="22">
        <f>W57*(1+'Variation %'!X58)</f>
        <v>30293.646543936578</v>
      </c>
    </row>
    <row r="59" spans="1:23" x14ac:dyDescent="0.2">
      <c r="A59">
        <v>2046</v>
      </c>
      <c r="B59" s="29">
        <f>+B58*(1+'Variation %'!I59)</f>
        <v>279811.74095264607</v>
      </c>
      <c r="C59" s="29">
        <f>+C58*(1+'Variation %'!J59)</f>
        <v>303964.95901280781</v>
      </c>
      <c r="D59" s="29">
        <f>+D58*(1+'Variation %'!K59)</f>
        <v>321500.28526345349</v>
      </c>
      <c r="E59" s="26">
        <f>F58*(1+'Variation %'!L59)</f>
        <v>20227286.901722599</v>
      </c>
      <c r="F59" s="26">
        <f>F58*(1+'Variation %'!M59)</f>
        <v>20310201.507620633</v>
      </c>
      <c r="G59" s="26">
        <f>F58*(1+'Variation %'!N59)</f>
        <v>20364023.76439894</v>
      </c>
      <c r="I59" s="24">
        <f t="shared" si="2"/>
        <v>559.62348190529212</v>
      </c>
      <c r="J59" s="24">
        <f t="shared" si="1"/>
        <v>607.92991802561562</v>
      </c>
      <c r="K59" s="24">
        <f t="shared" si="2"/>
        <v>643.00057052690704</v>
      </c>
      <c r="O59" s="22">
        <f>O58*(1+'Variation %'!P59)</f>
        <v>30099.288198497077</v>
      </c>
      <c r="P59" s="22">
        <f>P58*(1+'Variation %'!Q59)</f>
        <v>32694.550422731121</v>
      </c>
      <c r="Q59" s="22">
        <f>Q58*(1+'Variation %'!R59)</f>
        <v>34578.587989337568</v>
      </c>
      <c r="R59" s="22">
        <f>R58*(1+'Variation %'!S59)</f>
        <v>28510.650750968984</v>
      </c>
      <c r="S59" s="22">
        <f>S58*(1+'Variation %'!T59)</f>
        <v>30974.290518926511</v>
      </c>
      <c r="T59" s="22">
        <f>T58*(1+'Variation %'!U59)</f>
        <v>32763.022059096787</v>
      </c>
      <c r="U59" s="22">
        <f>U58*(1+'Variation %'!V59)</f>
        <v>26975.899524409026</v>
      </c>
      <c r="V59" s="22">
        <f>V58*(1+'Variation %'!W59)</f>
        <v>29312.10210831017</v>
      </c>
      <c r="W59" s="22">
        <f>W58*(1+'Variation %'!X59)</f>
        <v>31008.545819050487</v>
      </c>
    </row>
    <row r="60" spans="1:23" x14ac:dyDescent="0.2">
      <c r="A60">
        <v>2047</v>
      </c>
      <c r="B60" s="29">
        <f>+B59*(1+'Variation %'!I60)</f>
        <v>284542.78008248261</v>
      </c>
      <c r="C60" s="29">
        <f>+C59*(1+'Variation %'!J60)</f>
        <v>310774.72168901912</v>
      </c>
      <c r="D60" s="29">
        <f>+D59*(1+'Variation %'!K60)</f>
        <v>330052.1341300988</v>
      </c>
      <c r="E60" s="26">
        <f>F59*(1+'Variation %'!L60)</f>
        <v>20233455.08516632</v>
      </c>
      <c r="F60" s="26">
        <f>F59*(1+'Variation %'!M60)</f>
        <v>20318958.08795017</v>
      </c>
      <c r="G60" s="26">
        <f>F59*(1+'Variation %'!N60)</f>
        <v>20373993.44031775</v>
      </c>
      <c r="I60" s="24">
        <f t="shared" si="2"/>
        <v>569.08556016496527</v>
      </c>
      <c r="J60" s="24">
        <f t="shared" si="1"/>
        <v>621.54944337803829</v>
      </c>
      <c r="K60" s="24">
        <f t="shared" si="2"/>
        <v>660.10426826019761</v>
      </c>
      <c r="O60" s="22">
        <f>O59*(1+'Variation %'!P60)</f>
        <v>30641.189674321457</v>
      </c>
      <c r="P60" s="22">
        <f>P59*(1+'Variation %'!Q60)</f>
        <v>33462.838945549447</v>
      </c>
      <c r="Q60" s="22">
        <f>Q59*(1+'Variation %'!R60)</f>
        <v>35536.265426552745</v>
      </c>
      <c r="R60" s="22">
        <f>R59*(1+'Variation %'!S60)</f>
        <v>28962.982903439675</v>
      </c>
      <c r="S60" s="22">
        <f>S59*(1+'Variation %'!T60)</f>
        <v>31635.918572123155</v>
      </c>
      <c r="T60" s="22">
        <f>T59*(1+'Variation %'!U60)</f>
        <v>33600.354983318284</v>
      </c>
      <c r="U60" s="22">
        <f>U59*(1+'Variation %'!V60)</f>
        <v>27345.139354074032</v>
      </c>
      <c r="V60" s="22">
        <f>V59*(1+'Variation %'!W60)</f>
        <v>29874.394641704337</v>
      </c>
      <c r="W60" s="22">
        <f>W59*(1+'Variation %'!X60)</f>
        <v>31733.514705427624</v>
      </c>
    </row>
    <row r="61" spans="1:23" x14ac:dyDescent="0.2">
      <c r="A61">
        <v>2048</v>
      </c>
      <c r="B61" s="29">
        <f>+B60*(1+'Variation %'!I61)</f>
        <v>289235.37881527038</v>
      </c>
      <c r="C61" s="29">
        <f>+C60*(1+'Variation %'!J61)</f>
        <v>317634.67613770353</v>
      </c>
      <c r="D61" s="29">
        <f>+D60*(1+'Variation %'!K61)</f>
        <v>338759.68699940573</v>
      </c>
      <c r="E61" s="26">
        <f>F60*(1+'Variation %'!L61)</f>
        <v>20235077.997005802</v>
      </c>
      <c r="F61" s="26">
        <f>F60*(1+'Variation %'!M61)</f>
        <v>20323052.574785862</v>
      </c>
      <c r="G61" s="26">
        <f>F60*(1+'Variation %'!N61)</f>
        <v>20379243.672732349</v>
      </c>
      <c r="I61" s="24">
        <f t="shared" si="2"/>
        <v>578.47075763054079</v>
      </c>
      <c r="J61" s="24">
        <f t="shared" si="1"/>
        <v>635.26935227540707</v>
      </c>
      <c r="K61" s="24">
        <f t="shared" si="2"/>
        <v>677.51937399881149</v>
      </c>
      <c r="O61" s="22">
        <f>O60*(1+'Variation %'!P61)</f>
        <v>31180.09394652124</v>
      </c>
      <c r="P61" s="22">
        <f>P60*(1+'Variation %'!Q61)</f>
        <v>34238.158917713794</v>
      </c>
      <c r="Q61" s="22">
        <f>Q60*(1+'Variation %'!R61)</f>
        <v>36512.738621898432</v>
      </c>
      <c r="R61" s="22">
        <f>R60*(1+'Variation %'!S61)</f>
        <v>29410.436490983688</v>
      </c>
      <c r="S61" s="22">
        <f>S60*(1+'Variation %'!T61)</f>
        <v>32301.258603694856</v>
      </c>
      <c r="T61" s="22">
        <f>T60*(1+'Variation %'!U61)</f>
        <v>34451.781057115077</v>
      </c>
      <c r="U61" s="22">
        <f>U60*(1+'Variation %'!V61)</f>
        <v>27708.051648053512</v>
      </c>
      <c r="V61" s="22">
        <f>V60*(1+'Variation %'!W61)</f>
        <v>30437.63307919044</v>
      </c>
      <c r="W61" s="22">
        <f>W60*(1+'Variation %'!X61)</f>
        <v>32468.532293104206</v>
      </c>
    </row>
    <row r="62" spans="1:23" x14ac:dyDescent="0.2">
      <c r="A62">
        <v>2049</v>
      </c>
      <c r="B62" s="29">
        <f>+B61*(1+'Variation %'!I62)</f>
        <v>293888.14791191515</v>
      </c>
      <c r="C62" s="29">
        <f>+C61*(1+'Variation %'!J62)</f>
        <v>324543.04651339946</v>
      </c>
      <c r="D62" s="29">
        <f>+D61*(1+'Variation %'!K62)</f>
        <v>347623.92799432931</v>
      </c>
      <c r="E62" s="26">
        <f>F61*(1+'Variation %'!L62)</f>
        <v>20233740.055600148</v>
      </c>
      <c r="F62" s="26">
        <f>F61*(1+'Variation %'!M62)</f>
        <v>20323128.935034409</v>
      </c>
      <c r="G62" s="26">
        <f>F61*(1+'Variation %'!N62)</f>
        <v>20380057.527982824</v>
      </c>
      <c r="I62" s="24">
        <f t="shared" si="2"/>
        <v>587.77629582383031</v>
      </c>
      <c r="J62" s="24">
        <f t="shared" si="1"/>
        <v>649.08609302679895</v>
      </c>
      <c r="K62" s="24">
        <f t="shared" si="2"/>
        <v>695.24785598865867</v>
      </c>
      <c r="O62" s="22">
        <f>O61*(1+'Variation %'!P62)</f>
        <v>31715.839858527808</v>
      </c>
      <c r="P62" s="22">
        <f>P61*(1+'Variation %'!Q62)</f>
        <v>35020.339308520073</v>
      </c>
      <c r="Q62" s="22">
        <f>Q61*(1+'Variation %'!R62)</f>
        <v>37508.171300072259</v>
      </c>
      <c r="R62" s="22">
        <f>R61*(1+'Variation %'!S62)</f>
        <v>29852.883668009817</v>
      </c>
      <c r="S62" s="22">
        <f>S61*(1+'Variation %'!T62)</f>
        <v>32970.116222582205</v>
      </c>
      <c r="T62" s="22">
        <f>T61*(1+'Variation %'!U62)</f>
        <v>35317.354181990086</v>
      </c>
      <c r="U62" s="22">
        <f>U61*(1+'Variation %'!V62)</f>
        <v>28064.551086323841</v>
      </c>
      <c r="V62" s="22">
        <f>V61*(1+'Variation %'!W62)</f>
        <v>31001.619649898737</v>
      </c>
      <c r="W62" s="22">
        <f>W61*(1+'Variation %'!X62)</f>
        <v>33213.574179575131</v>
      </c>
    </row>
    <row r="63" spans="1:23" x14ac:dyDescent="0.2">
      <c r="A63">
        <v>2050</v>
      </c>
      <c r="B63" s="29">
        <f>+B62*(1+'Variation %'!I63)</f>
        <v>298499.79256020795</v>
      </c>
      <c r="C63" s="29">
        <f>+C62*(1+'Variation %'!J63)</f>
        <v>331498.04938165948</v>
      </c>
      <c r="D63" s="29">
        <f>+D62*(1+'Variation %'!K63)</f>
        <v>356645.8090927747</v>
      </c>
      <c r="E63" s="26">
        <f>F62*(1+'Variation %'!L63)</f>
        <v>20228628.2179754</v>
      </c>
      <c r="F63" s="26">
        <f>F62*(1+'Variation %'!M63)</f>
        <v>20319294.49651356</v>
      </c>
      <c r="G63" s="26">
        <f>F62*(1+'Variation %'!N63)</f>
        <v>20376903.918815125</v>
      </c>
      <c r="I63" s="24">
        <f t="shared" si="2"/>
        <v>596.99958512041587</v>
      </c>
      <c r="J63" s="24">
        <f t="shared" si="1"/>
        <v>662.99609876331897</v>
      </c>
      <c r="K63" s="24">
        <f t="shared" si="2"/>
        <v>713.2916181855494</v>
      </c>
      <c r="O63" s="22">
        <f>O62*(1+'Variation %'!P63)</f>
        <v>32248.275758814067</v>
      </c>
      <c r="P63" s="22">
        <f>P62*(1+'Variation %'!Q63)</f>
        <v>35809.207487137988</v>
      </c>
      <c r="Q63" s="22">
        <f>Q62*(1+'Variation %'!R63)</f>
        <v>38522.724305329699</v>
      </c>
      <c r="R63" s="22">
        <f>R62*(1+'Variation %'!S63)</f>
        <v>30290.206746543841</v>
      </c>
      <c r="S63" s="22">
        <f>S62*(1+'Variation %'!T63)</f>
        <v>33642.297036570541</v>
      </c>
      <c r="T63" s="22">
        <f>T62*(1+'Variation %'!U63)</f>
        <v>36197.124672480473</v>
      </c>
      <c r="U63" s="22">
        <f>U62*(1+'Variation %'!V63)</f>
        <v>28414.56281498056</v>
      </c>
      <c r="V63" s="22">
        <f>V62*(1+'Variation %'!W63)</f>
        <v>31566.158228686912</v>
      </c>
      <c r="W63" s="22">
        <f>W62*(1+'Variation %'!X63)</f>
        <v>33968.6124783294</v>
      </c>
    </row>
    <row r="64" spans="1:23" x14ac:dyDescent="0.2">
      <c r="K64" s="6"/>
    </row>
  </sheetData>
  <mergeCells count="4">
    <mergeCell ref="N1:W1"/>
    <mergeCell ref="B1:D1"/>
    <mergeCell ref="E1:G1"/>
    <mergeCell ref="I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Variation %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 Gonzales Carrasco</dc:creator>
  <cp:lastModifiedBy>Syme, James</cp:lastModifiedBy>
  <dcterms:created xsi:type="dcterms:W3CDTF">2020-12-18T21:16:02Z</dcterms:created>
  <dcterms:modified xsi:type="dcterms:W3CDTF">2020-12-19T03:16:15Z</dcterms:modified>
</cp:coreProperties>
</file>