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FY20/SWCHE102-1000/git/MultiSector_LTS_Chile/shared_data/"/>
    </mc:Choice>
  </mc:AlternateContent>
  <xr:revisionPtr revIDLastSave="0" documentId="13_ncr:1_{1948F6DC-57E7-5D44-8FA3-E585A853A25F}" xr6:coauthVersionLast="45" xr6:coauthVersionMax="45" xr10:uidLastSave="{00000000-0000-0000-0000-000000000000}"/>
  <bookViews>
    <workbookView xWindow="380" yWindow="460" windowWidth="28820" windowHeight="17920" xr2:uid="{C9C7F582-9C50-AA46-BF9D-7C17E6CCB856}"/>
  </bookViews>
  <sheets>
    <sheet name="USD" sheetId="1" r:id="rId1"/>
    <sheet name="PESOS" sheetId="2" r:id="rId2"/>
    <sheet name="POBLAC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8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8" i="1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5" i="3"/>
  <c r="H25" i="3"/>
  <c r="H17" i="3"/>
  <c r="G14" i="3"/>
  <c r="F15" i="3"/>
  <c r="G9" i="3"/>
  <c r="F9" i="3"/>
  <c r="H9" i="3"/>
  <c r="G10" i="3"/>
  <c r="F10" i="3"/>
  <c r="H10" i="3"/>
  <c r="G11" i="3"/>
  <c r="F11" i="3"/>
  <c r="H11" i="3"/>
  <c r="G12" i="3"/>
  <c r="F12" i="3"/>
  <c r="H12" i="3"/>
  <c r="G13" i="3"/>
  <c r="F13" i="3"/>
  <c r="H13" i="3"/>
  <c r="F14" i="3"/>
  <c r="H14" i="3"/>
  <c r="G15" i="3"/>
  <c r="H15" i="3"/>
  <c r="G16" i="3"/>
  <c r="F16" i="3"/>
  <c r="H16" i="3"/>
  <c r="G17" i="3"/>
  <c r="F17" i="3"/>
  <c r="G18" i="3"/>
  <c r="F18" i="3"/>
  <c r="H18" i="3"/>
  <c r="G19" i="3"/>
  <c r="F19" i="3"/>
  <c r="H19" i="3"/>
  <c r="G20" i="3"/>
  <c r="F20" i="3"/>
  <c r="H20" i="3"/>
  <c r="G21" i="3"/>
  <c r="F21" i="3"/>
  <c r="H21" i="3"/>
  <c r="G22" i="3"/>
  <c r="F22" i="3"/>
  <c r="H22" i="3"/>
  <c r="G23" i="3"/>
  <c r="F23" i="3"/>
  <c r="H23" i="3"/>
  <c r="G24" i="3"/>
  <c r="F24" i="3"/>
  <c r="H24" i="3"/>
  <c r="G25" i="3"/>
  <c r="F25" i="3"/>
  <c r="G26" i="3"/>
  <c r="F26" i="3"/>
  <c r="H26" i="3"/>
  <c r="G27" i="3"/>
  <c r="F27" i="3"/>
  <c r="H27" i="3"/>
  <c r="G28" i="3"/>
  <c r="F28" i="3"/>
  <c r="H28" i="3"/>
  <c r="G29" i="3"/>
  <c r="F29" i="3"/>
  <c r="H29" i="3"/>
  <c r="G30" i="3"/>
  <c r="F30" i="3"/>
  <c r="H30" i="3"/>
  <c r="G31" i="3"/>
  <c r="F31" i="3"/>
  <c r="H31" i="3"/>
  <c r="G32" i="3"/>
  <c r="F32" i="3"/>
  <c r="H32" i="3"/>
  <c r="G33" i="3"/>
  <c r="F33" i="3"/>
  <c r="H33" i="3"/>
  <c r="G34" i="3"/>
  <c r="F34" i="3"/>
  <c r="H34" i="3"/>
  <c r="G35" i="3"/>
  <c r="F35" i="3"/>
  <c r="H35" i="3"/>
  <c r="G36" i="3"/>
  <c r="F36" i="3"/>
  <c r="H36" i="3"/>
  <c r="G37" i="3"/>
  <c r="F37" i="3"/>
  <c r="H37" i="3"/>
  <c r="F8" i="3"/>
  <c r="H8" i="3"/>
  <c r="G8" i="3"/>
  <c r="H4" i="1"/>
  <c r="I4" i="1"/>
  <c r="J4" i="1" s="1"/>
  <c r="I7" i="1"/>
  <c r="I10" i="1"/>
  <c r="H11" i="1"/>
  <c r="I11" i="1"/>
  <c r="J11" i="1" s="1"/>
  <c r="I14" i="1"/>
  <c r="H16" i="1"/>
  <c r="I16" i="1"/>
  <c r="I18" i="1"/>
  <c r="H20" i="1"/>
  <c r="H23" i="1"/>
  <c r="I23" i="1"/>
  <c r="H24" i="1"/>
  <c r="H27" i="1"/>
  <c r="I28" i="1"/>
  <c r="I30" i="1"/>
  <c r="H31" i="1"/>
  <c r="I32" i="1"/>
  <c r="I35" i="1"/>
  <c r="H36" i="1"/>
  <c r="I36" i="1"/>
  <c r="J36" i="1" s="1"/>
  <c r="L36" i="1" s="1"/>
  <c r="M36" i="1" s="1"/>
  <c r="H3" i="1"/>
  <c r="G9" i="1"/>
  <c r="G10" i="1"/>
  <c r="G11" i="1"/>
  <c r="G17" i="1"/>
  <c r="G20" i="1"/>
  <c r="G21" i="1"/>
  <c r="G25" i="1"/>
  <c r="G28" i="1"/>
  <c r="G34" i="1"/>
  <c r="G35" i="1"/>
  <c r="G36" i="1"/>
  <c r="M2" i="1"/>
  <c r="H5" i="1" s="1"/>
  <c r="G33" i="1" l="1"/>
  <c r="G19" i="1"/>
  <c r="G5" i="1"/>
  <c r="H35" i="1"/>
  <c r="J35" i="1" s="1"/>
  <c r="L35" i="1" s="1"/>
  <c r="M35" i="1" s="1"/>
  <c r="H28" i="1"/>
  <c r="J28" i="1" s="1"/>
  <c r="L28" i="1" s="1"/>
  <c r="M28" i="1" s="1"/>
  <c r="I22" i="1"/>
  <c r="I15" i="1"/>
  <c r="I8" i="1"/>
  <c r="G29" i="1"/>
  <c r="G18" i="1"/>
  <c r="G4" i="1"/>
  <c r="I34" i="1"/>
  <c r="I27" i="1"/>
  <c r="J27" i="1" s="1"/>
  <c r="L27" i="1" s="1"/>
  <c r="M27" i="1" s="1"/>
  <c r="I20" i="1"/>
  <c r="J20" i="1" s="1"/>
  <c r="L20" i="1" s="1"/>
  <c r="M20" i="1" s="1"/>
  <c r="H15" i="1"/>
  <c r="H8" i="1"/>
  <c r="H7" i="1"/>
  <c r="J7" i="1"/>
  <c r="G27" i="1"/>
  <c r="G13" i="1"/>
  <c r="I3" i="1"/>
  <c r="J3" i="1" s="1"/>
  <c r="H32" i="1"/>
  <c r="I26" i="1"/>
  <c r="J26" i="1" s="1"/>
  <c r="L26" i="1" s="1"/>
  <c r="M26" i="1" s="1"/>
  <c r="I19" i="1"/>
  <c r="I12" i="1"/>
  <c r="G37" i="1"/>
  <c r="G26" i="1"/>
  <c r="G12" i="1"/>
  <c r="I38" i="1"/>
  <c r="I31" i="1"/>
  <c r="I24" i="1"/>
  <c r="H19" i="1"/>
  <c r="H12" i="1"/>
  <c r="I6" i="1"/>
  <c r="J18" i="1"/>
  <c r="L18" i="1" s="1"/>
  <c r="M18" i="1" s="1"/>
  <c r="J32" i="1"/>
  <c r="L32" i="1" s="1"/>
  <c r="M32" i="1" s="1"/>
  <c r="G32" i="1"/>
  <c r="G24" i="1"/>
  <c r="J24" i="1" s="1"/>
  <c r="L24" i="1" s="1"/>
  <c r="M24" i="1" s="1"/>
  <c r="G16" i="1"/>
  <c r="J16" i="1" s="1"/>
  <c r="L16" i="1" s="1"/>
  <c r="M16" i="1" s="1"/>
  <c r="G8" i="1"/>
  <c r="H38" i="1"/>
  <c r="H34" i="1"/>
  <c r="J34" i="1" s="1"/>
  <c r="L34" i="1" s="1"/>
  <c r="M34" i="1" s="1"/>
  <c r="H30" i="1"/>
  <c r="H26" i="1"/>
  <c r="H22" i="1"/>
  <c r="H18" i="1"/>
  <c r="H14" i="1"/>
  <c r="H10" i="1"/>
  <c r="J10" i="1" s="1"/>
  <c r="H6" i="1"/>
  <c r="J6" i="1" s="1"/>
  <c r="G3" i="1"/>
  <c r="G31" i="1"/>
  <c r="J31" i="1" s="1"/>
  <c r="L31" i="1" s="1"/>
  <c r="M31" i="1" s="1"/>
  <c r="G23" i="1"/>
  <c r="J23" i="1" s="1"/>
  <c r="L23" i="1" s="1"/>
  <c r="M23" i="1" s="1"/>
  <c r="G15" i="1"/>
  <c r="G7" i="1"/>
  <c r="I37" i="1"/>
  <c r="J37" i="1" s="1"/>
  <c r="L37" i="1" s="1"/>
  <c r="M37" i="1" s="1"/>
  <c r="I33" i="1"/>
  <c r="J33" i="1" s="1"/>
  <c r="L33" i="1" s="1"/>
  <c r="M33" i="1" s="1"/>
  <c r="I29" i="1"/>
  <c r="J29" i="1" s="1"/>
  <c r="L29" i="1" s="1"/>
  <c r="M29" i="1" s="1"/>
  <c r="I25" i="1"/>
  <c r="I21" i="1"/>
  <c r="I17" i="1"/>
  <c r="I13" i="1"/>
  <c r="I9" i="1"/>
  <c r="J9" i="1" s="1"/>
  <c r="I5" i="1"/>
  <c r="J5" i="1" s="1"/>
  <c r="G38" i="1"/>
  <c r="G30" i="1"/>
  <c r="G22" i="1"/>
  <c r="J22" i="1" s="1"/>
  <c r="L22" i="1" s="1"/>
  <c r="M22" i="1" s="1"/>
  <c r="G14" i="1"/>
  <c r="J14" i="1" s="1"/>
  <c r="L14" i="1" s="1"/>
  <c r="M14" i="1" s="1"/>
  <c r="G6" i="1"/>
  <c r="H37" i="1"/>
  <c r="H33" i="1"/>
  <c r="H29" i="1"/>
  <c r="H25" i="1"/>
  <c r="H21" i="1"/>
  <c r="H17" i="1"/>
  <c r="H13" i="1"/>
  <c r="H9" i="1"/>
  <c r="J19" i="1" l="1"/>
  <c r="L19" i="1" s="1"/>
  <c r="M19" i="1" s="1"/>
  <c r="J15" i="1"/>
  <c r="L15" i="1" s="1"/>
  <c r="M15" i="1" s="1"/>
  <c r="J38" i="1"/>
  <c r="L38" i="1" s="1"/>
  <c r="M38" i="1" s="1"/>
  <c r="J12" i="1"/>
  <c r="L12" i="1" s="1"/>
  <c r="M12" i="1" s="1"/>
  <c r="J8" i="1"/>
  <c r="J13" i="1"/>
  <c r="L13" i="1" s="1"/>
  <c r="M13" i="1" s="1"/>
  <c r="J17" i="1"/>
  <c r="L17" i="1" s="1"/>
  <c r="M17" i="1" s="1"/>
  <c r="J21" i="1"/>
  <c r="L21" i="1" s="1"/>
  <c r="M21" i="1" s="1"/>
  <c r="J30" i="1"/>
  <c r="L30" i="1" s="1"/>
  <c r="M30" i="1" s="1"/>
  <c r="J25" i="1"/>
  <c r="L25" i="1" s="1"/>
  <c r="M25" i="1" s="1"/>
</calcChain>
</file>

<file path=xl/sharedStrings.xml><?xml version="1.0" encoding="utf-8"?>
<sst xmlns="http://schemas.openxmlformats.org/spreadsheetml/2006/main" count="23" uniqueCount="18">
  <si>
    <t>orig_2019_usd</t>
  </si>
  <si>
    <t>luis_20201218_2013USD_nominal</t>
  </si>
  <si>
    <t>SCALAR:</t>
  </si>
  <si>
    <t>luis_20201218_2013USD_low</t>
  </si>
  <si>
    <t>luis_20201218_2013USD_high</t>
  </si>
  <si>
    <t>luis_transferred_2019_USD-nominal</t>
  </si>
  <si>
    <t>trajmin_pib</t>
  </si>
  <si>
    <t>trajmax_pib</t>
  </si>
  <si>
    <t>trajmix_pib</t>
  </si>
  <si>
    <t>low</t>
  </si>
  <si>
    <t>nominal</t>
  </si>
  <si>
    <t>high</t>
  </si>
  <si>
    <t>trajmin_poblacion</t>
  </si>
  <si>
    <t>trajmax_poblacion</t>
  </si>
  <si>
    <t>trajmix_poblacion</t>
  </si>
  <si>
    <t>time_series_id = 0</t>
  </si>
  <si>
    <t>MIX</t>
  </si>
  <si>
    <t>time_series_id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</si>
</sst>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2C55-F620-0741-A145-A400CBAB9DB4}">
  <dimension ref="A1:U38"/>
  <sheetViews>
    <sheetView tabSelected="1" workbookViewId="0">
      <selection activeCell="J7" sqref="J7"/>
    </sheetView>
  </sheetViews>
  <sheetFormatPr baseColWidth="10" defaultRowHeight="16" x14ac:dyDescent="0.2"/>
  <cols>
    <col min="1" max="1" width="5.1640625" bestFit="1" customWidth="1"/>
    <col min="2" max="2" width="13.1640625" bestFit="1" customWidth="1"/>
    <col min="3" max="5" width="21.6640625" customWidth="1"/>
    <col min="6" max="6" width="7.5" customWidth="1"/>
    <col min="7" max="9" width="21.6640625" customWidth="1"/>
    <col min="10" max="10" width="10.5" customWidth="1"/>
  </cols>
  <sheetData>
    <row r="1" spans="1:21" x14ac:dyDescent="0.2">
      <c r="G1" s="2" t="s">
        <v>15</v>
      </c>
      <c r="H1" s="2"/>
      <c r="I1" s="2"/>
      <c r="J1" s="2"/>
      <c r="P1" s="2" t="s">
        <v>17</v>
      </c>
      <c r="Q1" s="2"/>
      <c r="R1" s="2"/>
      <c r="S1" s="2"/>
    </row>
    <row r="2" spans="1:21" s="1" customFormat="1" ht="48" customHeight="1" x14ac:dyDescent="0.2">
      <c r="B2" s="1" t="s">
        <v>0</v>
      </c>
      <c r="C2" s="1" t="s">
        <v>1</v>
      </c>
      <c r="D2" s="1" t="s">
        <v>3</v>
      </c>
      <c r="E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>
        <f>$B$7/$C$7</f>
        <v>0.84422539729489887</v>
      </c>
      <c r="O2" s="1" t="s">
        <v>16</v>
      </c>
      <c r="P2" s="1" t="s">
        <v>5</v>
      </c>
      <c r="Q2" s="1" t="s">
        <v>6</v>
      </c>
      <c r="R2" s="1" t="s">
        <v>7</v>
      </c>
      <c r="S2" s="1" t="s">
        <v>8</v>
      </c>
      <c r="T2" s="1">
        <v>0.9</v>
      </c>
      <c r="U2" s="1">
        <v>1.1000000000000001</v>
      </c>
    </row>
    <row r="3" spans="1:21" x14ac:dyDescent="0.2">
      <c r="A3">
        <v>2015</v>
      </c>
      <c r="B3">
        <v>242.21564459999999</v>
      </c>
      <c r="C3">
        <v>287.08918863297998</v>
      </c>
      <c r="D3">
        <v>287.08918863297998</v>
      </c>
      <c r="E3">
        <v>287.08918863297998</v>
      </c>
      <c r="G3">
        <f>C3*$M$2</f>
        <v>242.36798433274768</v>
      </c>
      <c r="H3">
        <f>D3*$M$2</f>
        <v>242.36798433274768</v>
      </c>
      <c r="I3">
        <f>E3*$M$2</f>
        <v>242.36798433274768</v>
      </c>
      <c r="J3">
        <f>IF(I3=H3,0,(G3-H3)/(I3-H3))</f>
        <v>0</v>
      </c>
      <c r="P3">
        <v>242.21564459999999</v>
      </c>
      <c r="Q3">
        <v>242.21564459999999</v>
      </c>
      <c r="R3">
        <v>242.21564459999999</v>
      </c>
      <c r="S3">
        <v>0.5</v>
      </c>
    </row>
    <row r="4" spans="1:21" x14ac:dyDescent="0.2">
      <c r="A4">
        <v>2016</v>
      </c>
      <c r="B4">
        <v>246.3601706</v>
      </c>
      <c r="C4">
        <v>292.00154098862004</v>
      </c>
      <c r="D4">
        <v>292.00154098862004</v>
      </c>
      <c r="E4">
        <v>292.00154098862004</v>
      </c>
      <c r="G4">
        <f t="shared" ref="G4:G38" si="0">C4*$M$2</f>
        <v>246.51511695184044</v>
      </c>
      <c r="H4">
        <f t="shared" ref="H4:H38" si="1">D4*$M$2</f>
        <v>246.51511695184044</v>
      </c>
      <c r="I4">
        <f t="shared" ref="I4:I38" si="2">E4*$M$2</f>
        <v>246.51511695184044</v>
      </c>
      <c r="J4">
        <f t="shared" ref="J4:J38" si="3">IF(I4=H4,0,(G4-H4)/(I4-H4))</f>
        <v>0</v>
      </c>
      <c r="P4">
        <v>246.3601706</v>
      </c>
      <c r="Q4">
        <v>246.3601706</v>
      </c>
      <c r="R4">
        <v>246.3601706</v>
      </c>
      <c r="S4">
        <v>0.5</v>
      </c>
    </row>
    <row r="5" spans="1:21" x14ac:dyDescent="0.2">
      <c r="A5">
        <v>2017</v>
      </c>
      <c r="B5">
        <v>249.28834000000001</v>
      </c>
      <c r="C5">
        <v>295.47219124470001</v>
      </c>
      <c r="D5">
        <v>295.47219124470001</v>
      </c>
      <c r="E5">
        <v>295.47219124470001</v>
      </c>
      <c r="G5">
        <f t="shared" si="0"/>
        <v>249.44512804315121</v>
      </c>
      <c r="H5">
        <f t="shared" si="1"/>
        <v>249.44512804315121</v>
      </c>
      <c r="I5">
        <f t="shared" si="2"/>
        <v>249.44512804315121</v>
      </c>
      <c r="J5">
        <f t="shared" si="3"/>
        <v>0</v>
      </c>
      <c r="P5">
        <v>249.28834000000001</v>
      </c>
      <c r="Q5">
        <v>249.28834000000001</v>
      </c>
      <c r="R5">
        <v>249.28834000000001</v>
      </c>
      <c r="S5">
        <v>0.5</v>
      </c>
    </row>
    <row r="6" spans="1:21" x14ac:dyDescent="0.2">
      <c r="A6">
        <v>2018</v>
      </c>
      <c r="B6">
        <v>259.13353649999999</v>
      </c>
      <c r="C6">
        <v>307.14133622047996</v>
      </c>
      <c r="D6">
        <v>307.14133622047996</v>
      </c>
      <c r="E6">
        <v>307.14133622047996</v>
      </c>
      <c r="G6">
        <f t="shared" si="0"/>
        <v>259.29651659642082</v>
      </c>
      <c r="H6">
        <f t="shared" si="1"/>
        <v>259.29651659642082</v>
      </c>
      <c r="I6">
        <f t="shared" si="2"/>
        <v>259.29651659642082</v>
      </c>
      <c r="J6">
        <f>IF(I6=H6,0,(G6-H6)/(I6-H6))</f>
        <v>0</v>
      </c>
      <c r="P6">
        <v>259.13353649999999</v>
      </c>
      <c r="Q6">
        <v>259.13353649999999</v>
      </c>
      <c r="R6">
        <v>259.13353649999999</v>
      </c>
      <c r="S6">
        <v>0.5</v>
      </c>
    </row>
    <row r="7" spans="1:21" x14ac:dyDescent="0.2">
      <c r="A7">
        <v>2019</v>
      </c>
      <c r="B7">
        <v>262.03064940000002</v>
      </c>
      <c r="C7">
        <v>310.37996516050003</v>
      </c>
      <c r="D7">
        <v>310.37996516050003</v>
      </c>
      <c r="E7">
        <v>310.37996516050003</v>
      </c>
      <c r="G7">
        <f t="shared" si="0"/>
        <v>262.03064940000002</v>
      </c>
      <c r="H7">
        <f t="shared" si="1"/>
        <v>262.03064940000002</v>
      </c>
      <c r="I7">
        <f t="shared" si="2"/>
        <v>262.03064940000002</v>
      </c>
      <c r="J7">
        <f t="shared" si="3"/>
        <v>0</v>
      </c>
      <c r="P7">
        <v>266.9075426</v>
      </c>
      <c r="Q7">
        <v>266.9075426</v>
      </c>
      <c r="R7">
        <v>266.9075426</v>
      </c>
      <c r="S7">
        <v>0.5</v>
      </c>
    </row>
    <row r="8" spans="1:21" x14ac:dyDescent="0.2">
      <c r="A8">
        <v>2020</v>
      </c>
      <c r="B8">
        <v>246.30881049999999</v>
      </c>
      <c r="C8">
        <v>291.75716725087005</v>
      </c>
      <c r="D8">
        <v>291.75716725087005</v>
      </c>
      <c r="E8">
        <v>291.75716725087005</v>
      </c>
      <c r="G8">
        <f t="shared" si="0"/>
        <v>246.30881043600002</v>
      </c>
      <c r="H8">
        <f t="shared" si="1"/>
        <v>246.30881043600002</v>
      </c>
      <c r="I8">
        <f t="shared" si="2"/>
        <v>246.30881043600002</v>
      </c>
      <c r="J8">
        <f t="shared" si="3"/>
        <v>0</v>
      </c>
      <c r="O8">
        <f>($A8-$A$8)/($A$38-$A$8)</f>
        <v>0</v>
      </c>
      <c r="P8">
        <v>275.44858399999998</v>
      </c>
      <c r="Q8">
        <f>(O8*$T$2+(1-O8))*P8</f>
        <v>275.44858399999998</v>
      </c>
      <c r="R8">
        <f>(O8*$U$2+(1-O8))*P8</f>
        <v>275.44858399999998</v>
      </c>
      <c r="S8">
        <v>0.5</v>
      </c>
    </row>
    <row r="9" spans="1:21" x14ac:dyDescent="0.2">
      <c r="A9">
        <v>2021</v>
      </c>
      <c r="B9">
        <v>257.38039149999997</v>
      </c>
      <c r="C9">
        <v>309.36731394552129</v>
      </c>
      <c r="D9">
        <v>309.36731394552129</v>
      </c>
      <c r="E9">
        <v>309.36731394552129</v>
      </c>
      <c r="G9">
        <f t="shared" si="0"/>
        <v>261.17574352571341</v>
      </c>
      <c r="H9">
        <f t="shared" si="1"/>
        <v>261.17574352571341</v>
      </c>
      <c r="I9">
        <f t="shared" si="2"/>
        <v>261.17574352571341</v>
      </c>
      <c r="J9">
        <f t="shared" si="3"/>
        <v>0</v>
      </c>
      <c r="O9">
        <f t="shared" ref="O9:Q38" si="4">($A9-$A$8)/($A$38-$A$8)</f>
        <v>3.3333333333333333E-2</v>
      </c>
      <c r="P9">
        <v>284.53838719999999</v>
      </c>
      <c r="Q9">
        <f t="shared" ref="Q9:Q38" si="5">(O9*$T$2+(1-O9))*P9</f>
        <v>283.58992590933332</v>
      </c>
      <c r="R9">
        <f t="shared" ref="R9:R38" si="6">(O9*$U$2+(1-O9))*P9</f>
        <v>285.48684849066666</v>
      </c>
      <c r="S9">
        <v>0.5</v>
      </c>
    </row>
    <row r="10" spans="1:21" x14ac:dyDescent="0.2">
      <c r="A10">
        <v>2022</v>
      </c>
      <c r="B10">
        <v>265.65774490000001</v>
      </c>
      <c r="C10">
        <v>320.31568180319169</v>
      </c>
      <c r="D10">
        <v>320.31568180319169</v>
      </c>
      <c r="E10">
        <v>320.31568180319169</v>
      </c>
      <c r="G10">
        <f t="shared" si="0"/>
        <v>270.4186337300859</v>
      </c>
      <c r="H10">
        <f t="shared" si="1"/>
        <v>270.4186337300859</v>
      </c>
      <c r="I10">
        <f t="shared" si="2"/>
        <v>270.4186337300859</v>
      </c>
      <c r="J10">
        <f t="shared" si="3"/>
        <v>0</v>
      </c>
      <c r="O10">
        <f t="shared" si="4"/>
        <v>6.6666666666666666E-2</v>
      </c>
      <c r="P10">
        <v>293.92815400000001</v>
      </c>
      <c r="Q10">
        <f t="shared" si="5"/>
        <v>291.96863297333334</v>
      </c>
      <c r="R10">
        <f t="shared" si="6"/>
        <v>295.88767502666667</v>
      </c>
      <c r="S10">
        <v>0.5</v>
      </c>
    </row>
    <row r="11" spans="1:21" x14ac:dyDescent="0.2">
      <c r="A11">
        <v>2023</v>
      </c>
      <c r="B11">
        <v>273.48136549999998</v>
      </c>
      <c r="C11">
        <v>330.16380058434214</v>
      </c>
      <c r="D11">
        <v>330.16380058434214</v>
      </c>
      <c r="E11">
        <v>330.16380058434214</v>
      </c>
      <c r="G11">
        <f t="shared" si="0"/>
        <v>278.73266572071003</v>
      </c>
      <c r="H11">
        <f t="shared" si="1"/>
        <v>278.73266572071003</v>
      </c>
      <c r="I11">
        <f t="shared" si="2"/>
        <v>278.73266572071003</v>
      </c>
      <c r="J11">
        <f t="shared" si="3"/>
        <v>0</v>
      </c>
      <c r="O11">
        <f t="shared" si="4"/>
        <v>0.1</v>
      </c>
      <c r="P11">
        <v>303.9217112</v>
      </c>
      <c r="Q11">
        <f t="shared" si="5"/>
        <v>300.88249408799999</v>
      </c>
      <c r="R11">
        <f t="shared" si="6"/>
        <v>306.96092831200002</v>
      </c>
      <c r="S11">
        <v>0.5</v>
      </c>
    </row>
    <row r="12" spans="1:21" x14ac:dyDescent="0.2">
      <c r="A12">
        <v>2024</v>
      </c>
      <c r="B12">
        <v>280.83801419999998</v>
      </c>
      <c r="C12">
        <v>340.43711101458473</v>
      </c>
      <c r="D12">
        <v>340.16684816773432</v>
      </c>
      <c r="E12">
        <v>340.77955469559276</v>
      </c>
      <c r="G12">
        <f t="shared" si="0"/>
        <v>287.40565530021536</v>
      </c>
      <c r="H12">
        <f t="shared" si="1"/>
        <v>287.17749254095907</v>
      </c>
      <c r="I12">
        <f t="shared" si="2"/>
        <v>287.69475495286554</v>
      </c>
      <c r="J12">
        <f t="shared" si="3"/>
        <v>0.44109673157064333</v>
      </c>
      <c r="L12">
        <f>J12*I12+(1-J12)*H12</f>
        <v>287.40565530021536</v>
      </c>
      <c r="M12">
        <f>ABS(L12-G12)</f>
        <v>0</v>
      </c>
      <c r="O12">
        <f t="shared" si="4"/>
        <v>0.13333333333333333</v>
      </c>
      <c r="P12">
        <v>314.25504940000002</v>
      </c>
      <c r="Q12">
        <f t="shared" si="5"/>
        <v>310.06498207466672</v>
      </c>
      <c r="R12">
        <f t="shared" si="6"/>
        <v>318.44511672533338</v>
      </c>
      <c r="S12">
        <v>0.5</v>
      </c>
    </row>
    <row r="13" spans="1:21" x14ac:dyDescent="0.2">
      <c r="A13">
        <v>2025</v>
      </c>
      <c r="B13">
        <v>287.85896459999998</v>
      </c>
      <c r="C13">
        <v>351.03008370643596</v>
      </c>
      <c r="D13">
        <v>350.21155703317885</v>
      </c>
      <c r="E13">
        <v>351.6463586572844</v>
      </c>
      <c r="G13">
        <f t="shared" si="0"/>
        <v>296.34851187952751</v>
      </c>
      <c r="H13">
        <f t="shared" si="1"/>
        <v>295.65749087360052</v>
      </c>
      <c r="I13">
        <f t="shared" si="2"/>
        <v>296.86878684475045</v>
      </c>
      <c r="J13">
        <f t="shared" si="3"/>
        <v>0.5704807267467219</v>
      </c>
      <c r="L13">
        <f t="shared" ref="L13:L30" si="7">J13*I13+(1-J13)*H13</f>
        <v>296.34851187952751</v>
      </c>
      <c r="M13">
        <f t="shared" ref="M13:M38" si="8">ABS(L13-G13)</f>
        <v>0</v>
      </c>
      <c r="O13">
        <f t="shared" si="4"/>
        <v>0.16666666666666666</v>
      </c>
      <c r="P13">
        <v>324.7238701</v>
      </c>
      <c r="Q13">
        <f t="shared" si="5"/>
        <v>319.31180559833336</v>
      </c>
      <c r="R13">
        <f t="shared" si="6"/>
        <v>330.13593460166663</v>
      </c>
      <c r="S13">
        <v>0.5</v>
      </c>
    </row>
    <row r="14" spans="1:21" x14ac:dyDescent="0.2">
      <c r="A14">
        <v>2026</v>
      </c>
      <c r="B14">
        <v>295.05543870000002</v>
      </c>
      <c r="C14">
        <v>361.78971168055057</v>
      </c>
      <c r="D14">
        <v>360.29083143847748</v>
      </c>
      <c r="E14">
        <v>362.76732295946238</v>
      </c>
      <c r="G14">
        <f t="shared" si="0"/>
        <v>305.43206308071973</v>
      </c>
      <c r="H14">
        <f t="shared" si="1"/>
        <v>304.16667031285812</v>
      </c>
      <c r="I14">
        <f t="shared" si="2"/>
        <v>306.25738735105904</v>
      </c>
      <c r="J14">
        <f t="shared" si="3"/>
        <v>0.60524343789272095</v>
      </c>
      <c r="L14">
        <f t="shared" si="7"/>
        <v>305.43206308071973</v>
      </c>
      <c r="M14">
        <f t="shared" si="8"/>
        <v>0</v>
      </c>
      <c r="O14">
        <f t="shared" si="4"/>
        <v>0.2</v>
      </c>
      <c r="P14">
        <v>335.3229043</v>
      </c>
      <c r="Q14">
        <f t="shared" si="5"/>
        <v>328.61644621400006</v>
      </c>
      <c r="R14">
        <f t="shared" si="6"/>
        <v>342.029362386</v>
      </c>
      <c r="S14">
        <v>0.5</v>
      </c>
    </row>
    <row r="15" spans="1:21" x14ac:dyDescent="0.2">
      <c r="A15">
        <v>2027</v>
      </c>
      <c r="B15">
        <v>302.43182460000003</v>
      </c>
      <c r="C15">
        <v>372.71378978759248</v>
      </c>
      <c r="D15">
        <v>370.39770064873443</v>
      </c>
      <c r="E15">
        <v>374.14552462150186</v>
      </c>
      <c r="G15">
        <f t="shared" si="0"/>
        <v>314.65444726071769</v>
      </c>
      <c r="H15">
        <f t="shared" si="1"/>
        <v>312.69914598729486</v>
      </c>
      <c r="I15">
        <f t="shared" si="2"/>
        <v>315.8631541696958</v>
      </c>
      <c r="J15">
        <f t="shared" si="3"/>
        <v>0.61798236941950302</v>
      </c>
      <c r="L15">
        <f t="shared" si="7"/>
        <v>314.65444726071769</v>
      </c>
      <c r="M15">
        <f t="shared" si="8"/>
        <v>0</v>
      </c>
      <c r="O15">
        <f t="shared" si="4"/>
        <v>0.23333333333333334</v>
      </c>
      <c r="P15">
        <v>346.04678250000001</v>
      </c>
      <c r="Q15">
        <f t="shared" si="5"/>
        <v>337.97235757499999</v>
      </c>
      <c r="R15">
        <f t="shared" si="6"/>
        <v>354.12120742500002</v>
      </c>
      <c r="S15">
        <v>0.5</v>
      </c>
    </row>
    <row r="16" spans="1:21" x14ac:dyDescent="0.2">
      <c r="A16">
        <v>2028</v>
      </c>
      <c r="B16">
        <v>309.9926203</v>
      </c>
      <c r="C16">
        <v>383.80000922403002</v>
      </c>
      <c r="D16">
        <v>380.5253311794454</v>
      </c>
      <c r="E16">
        <v>385.78400553080922</v>
      </c>
      <c r="G16">
        <f t="shared" si="0"/>
        <v>324.01371526894258</v>
      </c>
      <c r="H16">
        <f t="shared" si="1"/>
        <v>321.24914889574029</v>
      </c>
      <c r="I16">
        <f t="shared" si="2"/>
        <v>325.68865533926487</v>
      </c>
      <c r="J16">
        <f t="shared" si="3"/>
        <v>0.62271930638475714</v>
      </c>
      <c r="L16">
        <f t="shared" si="7"/>
        <v>324.01371526894258</v>
      </c>
      <c r="M16">
        <f t="shared" si="8"/>
        <v>0</v>
      </c>
      <c r="O16">
        <f t="shared" si="4"/>
        <v>0.26666666666666666</v>
      </c>
      <c r="P16">
        <v>356.8900471</v>
      </c>
      <c r="Q16">
        <f t="shared" si="5"/>
        <v>347.37297917733338</v>
      </c>
      <c r="R16">
        <f t="shared" si="6"/>
        <v>366.40711502266674</v>
      </c>
      <c r="S16">
        <v>0.5</v>
      </c>
    </row>
    <row r="17" spans="1:19" x14ac:dyDescent="0.2">
      <c r="A17">
        <v>2029</v>
      </c>
      <c r="B17">
        <v>317.74243580000001</v>
      </c>
      <c r="C17">
        <v>395.0459613132457</v>
      </c>
      <c r="D17">
        <v>390.66703795971063</v>
      </c>
      <c r="E17">
        <v>397.68577080222838</v>
      </c>
      <c r="G17">
        <f t="shared" si="0"/>
        <v>333.50783363942008</v>
      </c>
      <c r="H17">
        <f t="shared" si="1"/>
        <v>329.81103533155806</v>
      </c>
      <c r="I17">
        <f t="shared" si="2"/>
        <v>335.73642785403933</v>
      </c>
      <c r="J17">
        <f t="shared" si="3"/>
        <v>0.62389087201162841</v>
      </c>
      <c r="L17">
        <f t="shared" si="7"/>
        <v>333.50783363942008</v>
      </c>
      <c r="M17">
        <f t="shared" si="8"/>
        <v>0</v>
      </c>
      <c r="O17">
        <f t="shared" si="4"/>
        <v>0.3</v>
      </c>
      <c r="P17">
        <v>367.8471629</v>
      </c>
      <c r="Q17">
        <f t="shared" si="5"/>
        <v>356.811748013</v>
      </c>
      <c r="R17">
        <f t="shared" si="6"/>
        <v>378.882577787</v>
      </c>
      <c r="S17">
        <v>0.5</v>
      </c>
    </row>
    <row r="18" spans="1:19" x14ac:dyDescent="0.2">
      <c r="A18">
        <v>2030</v>
      </c>
      <c r="B18">
        <v>325.68599669999998</v>
      </c>
      <c r="C18">
        <v>406.44914137174339</v>
      </c>
      <c r="D18">
        <v>400.81629443183459</v>
      </c>
      <c r="E18">
        <v>409.85378715957211</v>
      </c>
      <c r="G18">
        <f t="shared" si="0"/>
        <v>343.1346878547306</v>
      </c>
      <c r="H18">
        <f t="shared" si="1"/>
        <v>338.37929540898472</v>
      </c>
      <c r="I18">
        <f t="shared" si="2"/>
        <v>346.00897629760868</v>
      </c>
      <c r="J18">
        <f t="shared" si="3"/>
        <v>0.62327540498270195</v>
      </c>
      <c r="L18">
        <f t="shared" si="7"/>
        <v>343.1346878547306</v>
      </c>
      <c r="M18">
        <f t="shared" si="8"/>
        <v>0</v>
      </c>
      <c r="O18">
        <f t="shared" si="4"/>
        <v>0.33333333333333331</v>
      </c>
      <c r="P18">
        <v>378.91252950000001</v>
      </c>
      <c r="Q18">
        <f t="shared" si="5"/>
        <v>366.28211185000004</v>
      </c>
      <c r="R18">
        <f t="shared" si="6"/>
        <v>391.54294715000003</v>
      </c>
      <c r="S18">
        <v>0.5</v>
      </c>
    </row>
    <row r="19" spans="1:19" x14ac:dyDescent="0.2">
      <c r="A19">
        <v>2031</v>
      </c>
      <c r="B19">
        <v>333.82814660000003</v>
      </c>
      <c r="C19">
        <v>418.00695264995983</v>
      </c>
      <c r="D19">
        <v>410.96674160845873</v>
      </c>
      <c r="E19">
        <v>422.29098134066055</v>
      </c>
      <c r="G19">
        <f t="shared" si="0"/>
        <v>352.8920856729423</v>
      </c>
      <c r="H19">
        <f t="shared" si="1"/>
        <v>346.94856070939113</v>
      </c>
      <c r="I19">
        <f t="shared" si="2"/>
        <v>356.50877149637188</v>
      </c>
      <c r="J19">
        <f t="shared" si="3"/>
        <v>0.62169392453617867</v>
      </c>
      <c r="L19">
        <f t="shared" si="7"/>
        <v>352.8920856729423</v>
      </c>
      <c r="M19">
        <f t="shared" si="8"/>
        <v>0</v>
      </c>
      <c r="O19">
        <f t="shared" si="4"/>
        <v>0.36666666666666664</v>
      </c>
      <c r="P19">
        <v>390.08049190000003</v>
      </c>
      <c r="Q19">
        <f t="shared" si="5"/>
        <v>375.77754053033334</v>
      </c>
      <c r="R19">
        <f t="shared" si="6"/>
        <v>404.38344326966666</v>
      </c>
      <c r="S19">
        <v>0.5</v>
      </c>
    </row>
    <row r="20" spans="1:19" x14ac:dyDescent="0.2">
      <c r="A20">
        <v>2032</v>
      </c>
      <c r="B20">
        <v>342.1738502</v>
      </c>
      <c r="C20">
        <v>429.7167103373568</v>
      </c>
      <c r="D20">
        <v>421.11219611269206</v>
      </c>
      <c r="E20">
        <v>435.00023852721125</v>
      </c>
      <c r="G20">
        <f t="shared" si="0"/>
        <v>362.77776050881204</v>
      </c>
      <c r="H20">
        <f t="shared" si="1"/>
        <v>355.51361106896485</v>
      </c>
      <c r="I20">
        <f t="shared" si="2"/>
        <v>367.23824919401068</v>
      </c>
      <c r="J20">
        <f t="shared" si="3"/>
        <v>0.6195627841451008</v>
      </c>
      <c r="L20">
        <f t="shared" si="7"/>
        <v>362.77776050881204</v>
      </c>
      <c r="M20">
        <f t="shared" si="8"/>
        <v>0</v>
      </c>
      <c r="O20">
        <f t="shared" si="4"/>
        <v>0.4</v>
      </c>
      <c r="P20">
        <v>401.34535169999998</v>
      </c>
      <c r="Q20">
        <f t="shared" si="5"/>
        <v>385.29153763199997</v>
      </c>
      <c r="R20">
        <f t="shared" si="6"/>
        <v>417.39916576799999</v>
      </c>
      <c r="S20">
        <v>0.5</v>
      </c>
    </row>
    <row r="21" spans="1:19" x14ac:dyDescent="0.2">
      <c r="A21">
        <v>2033</v>
      </c>
      <c r="B21">
        <v>350.72819650000002</v>
      </c>
      <c r="C21">
        <v>441.57564562166925</v>
      </c>
      <c r="D21">
        <v>431.24665723047508</v>
      </c>
      <c r="E21">
        <v>447.9844008008883</v>
      </c>
      <c r="G21">
        <f t="shared" si="0"/>
        <v>372.78937486070521</v>
      </c>
      <c r="H21">
        <f t="shared" si="1"/>
        <v>364.0693805324949</v>
      </c>
      <c r="I21">
        <f t="shared" si="2"/>
        <v>378.19980874804713</v>
      </c>
      <c r="J21">
        <f t="shared" si="3"/>
        <v>0.61710757771748959</v>
      </c>
      <c r="L21">
        <f t="shared" si="7"/>
        <v>372.78937486070521</v>
      </c>
      <c r="M21">
        <f t="shared" si="8"/>
        <v>0</v>
      </c>
      <c r="O21">
        <f t="shared" si="4"/>
        <v>0.43333333333333335</v>
      </c>
      <c r="P21">
        <v>412.70137749999998</v>
      </c>
      <c r="Q21">
        <f t="shared" si="5"/>
        <v>394.81765114166666</v>
      </c>
      <c r="R21">
        <f t="shared" si="6"/>
        <v>430.58510385833335</v>
      </c>
      <c r="S21">
        <v>0.5</v>
      </c>
    </row>
    <row r="22" spans="1:19" x14ac:dyDescent="0.2">
      <c r="A22">
        <v>2034</v>
      </c>
      <c r="B22">
        <v>359.49640140000002</v>
      </c>
      <c r="C22">
        <v>453.58090979240723</v>
      </c>
      <c r="D22">
        <v>441.36431300766469</v>
      </c>
      <c r="E22">
        <v>461.24626562677537</v>
      </c>
      <c r="G22">
        <f t="shared" si="0"/>
        <v>382.92452377487666</v>
      </c>
      <c r="H22">
        <f t="shared" si="1"/>
        <v>372.61096250068584</v>
      </c>
      <c r="I22">
        <f t="shared" si="2"/>
        <v>389.3958118495529</v>
      </c>
      <c r="J22">
        <f t="shared" si="3"/>
        <v>0.61445658878594356</v>
      </c>
      <c r="L22">
        <f t="shared" si="7"/>
        <v>382.92452377487666</v>
      </c>
      <c r="M22">
        <f t="shared" si="8"/>
        <v>0</v>
      </c>
      <c r="O22">
        <f t="shared" si="4"/>
        <v>0.46666666666666667</v>
      </c>
      <c r="P22">
        <v>424.14281620000003</v>
      </c>
      <c r="Q22">
        <f t="shared" si="5"/>
        <v>404.34948477733337</v>
      </c>
      <c r="R22">
        <f t="shared" si="6"/>
        <v>443.93614762266679</v>
      </c>
      <c r="S22">
        <v>0.5</v>
      </c>
    </row>
    <row r="23" spans="1:19" x14ac:dyDescent="0.2">
      <c r="A23">
        <v>2035</v>
      </c>
      <c r="B23">
        <v>368.48381139999998</v>
      </c>
      <c r="C23">
        <v>465.72957837895149</v>
      </c>
      <c r="D23">
        <v>451.45954542707403</v>
      </c>
      <c r="E23">
        <v>474.78858436549666</v>
      </c>
      <c r="G23">
        <f t="shared" si="0"/>
        <v>393.18073833895608</v>
      </c>
      <c r="H23">
        <f t="shared" si="1"/>
        <v>381.133614100746</v>
      </c>
      <c r="I23">
        <f t="shared" si="2"/>
        <v>400.828581267044</v>
      </c>
      <c r="J23">
        <f t="shared" si="3"/>
        <v>0.61168541874114402</v>
      </c>
      <c r="L23">
        <f t="shared" si="7"/>
        <v>393.18073833895608</v>
      </c>
      <c r="M23">
        <f t="shared" si="8"/>
        <v>0</v>
      </c>
      <c r="O23">
        <f t="shared" si="4"/>
        <v>0.5</v>
      </c>
      <c r="P23">
        <v>435.66390200000001</v>
      </c>
      <c r="Q23">
        <f t="shared" si="5"/>
        <v>413.88070690000001</v>
      </c>
      <c r="R23">
        <f t="shared" si="6"/>
        <v>457.44709710000001</v>
      </c>
      <c r="S23">
        <v>0.5</v>
      </c>
    </row>
    <row r="24" spans="1:19" x14ac:dyDescent="0.2">
      <c r="A24">
        <v>2036</v>
      </c>
      <c r="B24">
        <v>377.69590670000002</v>
      </c>
      <c r="C24">
        <v>478.01865531384897</v>
      </c>
      <c r="D24">
        <v>461.52693470297942</v>
      </c>
      <c r="E24">
        <v>488.61406081516833</v>
      </c>
      <c r="G24">
        <f t="shared" si="0"/>
        <v>403.55548919670747</v>
      </c>
      <c r="H24">
        <f t="shared" si="1"/>
        <v>389.63275981191964</v>
      </c>
      <c r="I24">
        <f t="shared" si="2"/>
        <v>412.50039961555939</v>
      </c>
      <c r="J24">
        <f t="shared" si="3"/>
        <v>0.60883980613389777</v>
      </c>
      <c r="L24">
        <f t="shared" si="7"/>
        <v>403.55548919670747</v>
      </c>
      <c r="M24">
        <f t="shared" si="8"/>
        <v>0</v>
      </c>
      <c r="O24">
        <f t="shared" si="4"/>
        <v>0.53333333333333333</v>
      </c>
      <c r="P24">
        <v>447.25886730000002</v>
      </c>
      <c r="Q24">
        <f t="shared" si="5"/>
        <v>423.40506104400004</v>
      </c>
      <c r="R24">
        <f t="shared" si="6"/>
        <v>471.112673556</v>
      </c>
      <c r="S24">
        <v>0.5</v>
      </c>
    </row>
    <row r="25" spans="1:19" x14ac:dyDescent="0.2">
      <c r="A25">
        <v>2037</v>
      </c>
      <c r="B25">
        <v>387.13830439999998</v>
      </c>
      <c r="C25">
        <v>490.44507711219563</v>
      </c>
      <c r="D25">
        <v>471.56126273243979</v>
      </c>
      <c r="E25">
        <v>502.72534978431827</v>
      </c>
      <c r="G25">
        <f t="shared" si="0"/>
        <v>414.04619007637069</v>
      </c>
      <c r="H25">
        <f t="shared" si="1"/>
        <v>398.10399437917818</v>
      </c>
      <c r="I25">
        <f t="shared" si="2"/>
        <v>424.41350815188309</v>
      </c>
      <c r="J25">
        <f t="shared" si="3"/>
        <v>0.60594794092059256</v>
      </c>
      <c r="L25">
        <f t="shared" si="7"/>
        <v>414.04619007637069</v>
      </c>
      <c r="M25">
        <f t="shared" si="8"/>
        <v>0</v>
      </c>
      <c r="O25">
        <f t="shared" si="4"/>
        <v>0.56666666666666665</v>
      </c>
      <c r="P25">
        <v>458.9219516</v>
      </c>
      <c r="Q25">
        <f t="shared" si="5"/>
        <v>432.9163743426667</v>
      </c>
      <c r="R25">
        <f t="shared" si="6"/>
        <v>484.9275288573333</v>
      </c>
      <c r="S25">
        <v>0.5</v>
      </c>
    </row>
    <row r="26" spans="1:19" x14ac:dyDescent="0.2">
      <c r="A26">
        <v>2038</v>
      </c>
      <c r="B26">
        <v>396.58455309999999</v>
      </c>
      <c r="C26">
        <v>503.00571705829208</v>
      </c>
      <c r="D26">
        <v>481.55751574418935</v>
      </c>
      <c r="E26">
        <v>517.1250556968663</v>
      </c>
      <c r="G26">
        <f t="shared" si="0"/>
        <v>424.65020132514212</v>
      </c>
      <c r="H26">
        <f t="shared" si="1"/>
        <v>406.54308504948278</v>
      </c>
      <c r="I26">
        <f t="shared" si="2"/>
        <v>436.57010559683368</v>
      </c>
      <c r="J26">
        <f t="shared" si="3"/>
        <v>0.60302740483710149</v>
      </c>
      <c r="L26">
        <f t="shared" si="7"/>
        <v>424.65020132514212</v>
      </c>
      <c r="M26">
        <f t="shared" si="8"/>
        <v>0</v>
      </c>
      <c r="O26">
        <f t="shared" si="4"/>
        <v>0.6</v>
      </c>
      <c r="P26">
        <v>470.6474111</v>
      </c>
      <c r="Q26">
        <f t="shared" si="5"/>
        <v>442.40856643400002</v>
      </c>
      <c r="R26">
        <f t="shared" si="6"/>
        <v>498.88625576600003</v>
      </c>
      <c r="S26">
        <v>0.5</v>
      </c>
    </row>
    <row r="27" spans="1:19" x14ac:dyDescent="0.2">
      <c r="A27">
        <v>2039</v>
      </c>
      <c r="B27">
        <v>406.02873449999998</v>
      </c>
      <c r="C27">
        <v>515.69738939107037</v>
      </c>
      <c r="D27">
        <v>491.51088618689721</v>
      </c>
      <c r="E27">
        <v>531.81573123021394</v>
      </c>
      <c r="G27">
        <f t="shared" si="0"/>
        <v>435.36483344261853</v>
      </c>
      <c r="H27">
        <f t="shared" si="1"/>
        <v>414.94597316590114</v>
      </c>
      <c r="I27">
        <f t="shared" si="2"/>
        <v>448.97234698550454</v>
      </c>
      <c r="J27">
        <f t="shared" si="3"/>
        <v>0.60008922446368951</v>
      </c>
      <c r="L27">
        <f t="shared" si="7"/>
        <v>435.36483344261853</v>
      </c>
      <c r="M27">
        <f t="shared" si="8"/>
        <v>0</v>
      </c>
      <c r="O27">
        <f t="shared" si="4"/>
        <v>0.6333333333333333</v>
      </c>
      <c r="P27">
        <v>482.42952689999998</v>
      </c>
      <c r="Q27">
        <f t="shared" si="5"/>
        <v>451.87565686299996</v>
      </c>
      <c r="R27">
        <f t="shared" si="6"/>
        <v>512.98339693700007</v>
      </c>
      <c r="S27">
        <v>0.5</v>
      </c>
    </row>
    <row r="28" spans="1:19" x14ac:dyDescent="0.2">
      <c r="A28">
        <v>2040</v>
      </c>
      <c r="B28">
        <v>415.46504429999999</v>
      </c>
      <c r="C28">
        <v>528.51685348011381</v>
      </c>
      <c r="D28">
        <v>501.41677389926434</v>
      </c>
      <c r="E28">
        <v>546.79987598744481</v>
      </c>
      <c r="G28">
        <f t="shared" si="0"/>
        <v>446.18735060629893</v>
      </c>
      <c r="H28">
        <f t="shared" si="1"/>
        <v>423.3087751554329</v>
      </c>
      <c r="I28">
        <f t="shared" si="2"/>
        <v>461.62234254630204</v>
      </c>
      <c r="J28">
        <f t="shared" si="3"/>
        <v>0.59714030848295385</v>
      </c>
      <c r="L28">
        <f t="shared" si="7"/>
        <v>446.18735060629893</v>
      </c>
      <c r="M28">
        <f t="shared" si="8"/>
        <v>0</v>
      </c>
      <c r="O28">
        <f t="shared" si="4"/>
        <v>0.66666666666666663</v>
      </c>
      <c r="P28">
        <v>494.26261449999998</v>
      </c>
      <c r="Q28">
        <f t="shared" si="5"/>
        <v>461.31177353333334</v>
      </c>
      <c r="R28">
        <f t="shared" si="6"/>
        <v>527.2134554666668</v>
      </c>
      <c r="S28">
        <v>0.5</v>
      </c>
    </row>
    <row r="29" spans="1:19" x14ac:dyDescent="0.2">
      <c r="A29">
        <v>2041</v>
      </c>
      <c r="B29">
        <v>424.88779979999998</v>
      </c>
      <c r="C29">
        <v>541.46081798442731</v>
      </c>
      <c r="D29">
        <v>511.2707866047773</v>
      </c>
      <c r="E29">
        <v>562.07993520459013</v>
      </c>
      <c r="G29">
        <f t="shared" si="0"/>
        <v>457.11497418252407</v>
      </c>
      <c r="H29">
        <f t="shared" si="1"/>
        <v>431.62778294669357</v>
      </c>
      <c r="I29">
        <f t="shared" si="2"/>
        <v>474.52215660958609</v>
      </c>
      <c r="J29">
        <f t="shared" si="3"/>
        <v>0.59418494919950771</v>
      </c>
      <c r="L29">
        <f t="shared" si="7"/>
        <v>457.11497418252407</v>
      </c>
      <c r="M29">
        <f t="shared" si="8"/>
        <v>0</v>
      </c>
      <c r="O29">
        <f t="shared" si="4"/>
        <v>0.7</v>
      </c>
      <c r="P29">
        <v>506.14103069999999</v>
      </c>
      <c r="Q29">
        <f t="shared" si="5"/>
        <v>470.71115855100004</v>
      </c>
      <c r="R29">
        <f t="shared" si="6"/>
        <v>541.57090284900005</v>
      </c>
      <c r="S29">
        <v>0.5</v>
      </c>
    </row>
    <row r="30" spans="1:19" x14ac:dyDescent="0.2">
      <c r="A30">
        <v>2042</v>
      </c>
      <c r="B30">
        <v>434.29144680000002</v>
      </c>
      <c r="C30">
        <v>554.52594498645851</v>
      </c>
      <c r="D30">
        <v>521.06873977399778</v>
      </c>
      <c r="E30">
        <v>577.6582984938658</v>
      </c>
      <c r="G30">
        <f t="shared" si="0"/>
        <v>468.1448862165222</v>
      </c>
      <c r="H30">
        <f t="shared" si="1"/>
        <v>439.89946385365556</v>
      </c>
      <c r="I30">
        <f t="shared" si="2"/>
        <v>487.67380654667915</v>
      </c>
      <c r="J30">
        <f t="shared" si="3"/>
        <v>0.59122576618916556</v>
      </c>
      <c r="L30">
        <f t="shared" si="7"/>
        <v>468.1448862165222</v>
      </c>
      <c r="M30">
        <f t="shared" si="8"/>
        <v>0</v>
      </c>
      <c r="O30">
        <f t="shared" si="4"/>
        <v>0.73333333333333328</v>
      </c>
      <c r="P30">
        <v>518.05918220000001</v>
      </c>
      <c r="Q30">
        <f t="shared" si="5"/>
        <v>480.06817550533333</v>
      </c>
      <c r="R30">
        <f t="shared" si="6"/>
        <v>556.05018889466669</v>
      </c>
      <c r="S30">
        <v>0.5</v>
      </c>
    </row>
    <row r="31" spans="1:19" x14ac:dyDescent="0.2">
      <c r="A31">
        <v>2043</v>
      </c>
      <c r="B31">
        <v>443.67056589999999</v>
      </c>
      <c r="C31">
        <v>567.70885409422124</v>
      </c>
      <c r="D31">
        <v>530.80665589704984</v>
      </c>
      <c r="E31">
        <v>593.53729862374121</v>
      </c>
      <c r="G31">
        <f t="shared" si="0"/>
        <v>479.2742328955257</v>
      </c>
      <c r="H31">
        <f t="shared" si="1"/>
        <v>448.12045996146355</v>
      </c>
      <c r="I31">
        <f t="shared" si="2"/>
        <v>501.07926173996896</v>
      </c>
      <c r="J31">
        <f t="shared" si="3"/>
        <v>0.58826430900682969</v>
      </c>
      <c r="L31">
        <f>J31*I31+(1-J31)*H31</f>
        <v>479.27423289552564</v>
      </c>
      <c r="M31">
        <f t="shared" si="8"/>
        <v>5.6843418860808015E-14</v>
      </c>
      <c r="O31">
        <f t="shared" si="4"/>
        <v>0.76666666666666672</v>
      </c>
      <c r="P31">
        <v>530.01153239999996</v>
      </c>
      <c r="Q31">
        <f t="shared" si="5"/>
        <v>489.37731491599999</v>
      </c>
      <c r="R31">
        <f t="shared" si="6"/>
        <v>570.645749884</v>
      </c>
      <c r="S31">
        <v>0.5</v>
      </c>
    </row>
    <row r="32" spans="1:19" x14ac:dyDescent="0.2">
      <c r="A32">
        <v>2044</v>
      </c>
      <c r="B32">
        <v>453.01987830000002</v>
      </c>
      <c r="C32">
        <v>581.0061265047259</v>
      </c>
      <c r="D32">
        <v>540.48076320852226</v>
      </c>
      <c r="E32">
        <v>609.71921033664967</v>
      </c>
      <c r="G32">
        <f t="shared" si="0"/>
        <v>490.5001279792225</v>
      </c>
      <c r="H32">
        <f t="shared" si="1"/>
        <v>456.28758704996488</v>
      </c>
      <c r="I32">
        <f t="shared" si="2"/>
        <v>514.74044258479012</v>
      </c>
      <c r="J32">
        <f t="shared" si="3"/>
        <v>0.58530144705889264</v>
      </c>
      <c r="L32">
        <f t="shared" ref="L32:L38" si="9">J32*I32+(1-J32)*H32</f>
        <v>490.5001279792225</v>
      </c>
      <c r="M32">
        <f t="shared" si="8"/>
        <v>0</v>
      </c>
      <c r="O32">
        <f t="shared" si="4"/>
        <v>0.8</v>
      </c>
      <c r="P32">
        <v>541.99260879999997</v>
      </c>
      <c r="Q32">
        <f t="shared" si="5"/>
        <v>498.633200096</v>
      </c>
      <c r="R32">
        <f t="shared" si="6"/>
        <v>585.35201750400006</v>
      </c>
      <c r="S32">
        <v>0.5</v>
      </c>
    </row>
    <row r="33" spans="1:19" x14ac:dyDescent="0.2">
      <c r="A33">
        <v>2045</v>
      </c>
      <c r="B33">
        <v>462.33425099999999</v>
      </c>
      <c r="C33">
        <v>594.41430902228456</v>
      </c>
      <c r="D33">
        <v>550.08749390633739</v>
      </c>
      <c r="E33">
        <v>626.20624920509999</v>
      </c>
      <c r="G33">
        <f t="shared" si="0"/>
        <v>501.81965619211098</v>
      </c>
      <c r="H33">
        <f t="shared" si="1"/>
        <v>464.39783309003292</v>
      </c>
      <c r="I33">
        <f t="shared" si="2"/>
        <v>528.659219523724</v>
      </c>
      <c r="J33">
        <f t="shared" si="3"/>
        <v>0.58233762417641333</v>
      </c>
      <c r="L33">
        <f t="shared" si="9"/>
        <v>501.81965619211098</v>
      </c>
      <c r="M33">
        <f t="shared" si="8"/>
        <v>0</v>
      </c>
      <c r="O33">
        <f t="shared" si="4"/>
        <v>0.83333333333333337</v>
      </c>
      <c r="P33">
        <v>553.9970088</v>
      </c>
      <c r="Q33">
        <f t="shared" si="5"/>
        <v>507.8305914</v>
      </c>
      <c r="R33">
        <f t="shared" si="6"/>
        <v>600.16342620000012</v>
      </c>
      <c r="S33">
        <v>0.5</v>
      </c>
    </row>
    <row r="34" spans="1:19" x14ac:dyDescent="0.2">
      <c r="A34">
        <v>2046</v>
      </c>
      <c r="B34">
        <v>471.60870089999997</v>
      </c>
      <c r="C34">
        <v>607.92991802561562</v>
      </c>
      <c r="D34">
        <v>559.62348190529212</v>
      </c>
      <c r="E34">
        <v>643.00057052690704</v>
      </c>
      <c r="G34">
        <f t="shared" si="0"/>
        <v>513.2298765726307</v>
      </c>
      <c r="H34">
        <f t="shared" si="1"/>
        <v>472.44835634704987</v>
      </c>
      <c r="I34">
        <f t="shared" si="2"/>
        <v>542.83741211392476</v>
      </c>
      <c r="J34">
        <f t="shared" si="3"/>
        <v>0.57937302583866501</v>
      </c>
      <c r="L34">
        <f t="shared" si="9"/>
        <v>513.2298765726307</v>
      </c>
      <c r="M34">
        <f t="shared" si="8"/>
        <v>0</v>
      </c>
      <c r="O34">
        <f t="shared" si="4"/>
        <v>0.8666666666666667</v>
      </c>
      <c r="P34">
        <v>566.01940669999999</v>
      </c>
      <c r="Q34">
        <f t="shared" si="5"/>
        <v>516.96439145266663</v>
      </c>
      <c r="R34">
        <f t="shared" si="6"/>
        <v>615.07442194733346</v>
      </c>
      <c r="S34">
        <v>0.5</v>
      </c>
    </row>
    <row r="35" spans="1:19" x14ac:dyDescent="0.2">
      <c r="A35">
        <v>2047</v>
      </c>
      <c r="B35">
        <v>481.04087490000001</v>
      </c>
      <c r="C35">
        <v>621.54944337803829</v>
      </c>
      <c r="D35">
        <v>569.08556016496527</v>
      </c>
      <c r="E35">
        <v>660.10426826019761</v>
      </c>
      <c r="G35">
        <f t="shared" si="0"/>
        <v>524.72782577424766</v>
      </c>
      <c r="H35">
        <f t="shared" si="1"/>
        <v>480.43648312505786</v>
      </c>
      <c r="I35">
        <f t="shared" si="2"/>
        <v>557.27678812802378</v>
      </c>
      <c r="J35">
        <f t="shared" si="3"/>
        <v>0.57640768926516128</v>
      </c>
      <c r="L35">
        <f t="shared" si="9"/>
        <v>524.72782577424766</v>
      </c>
      <c r="M35">
        <f t="shared" si="8"/>
        <v>0</v>
      </c>
      <c r="O35">
        <f t="shared" si="4"/>
        <v>0.9</v>
      </c>
      <c r="P35">
        <v>578.05455859999995</v>
      </c>
      <c r="Q35">
        <f t="shared" si="5"/>
        <v>526.02964832600003</v>
      </c>
      <c r="R35">
        <f t="shared" si="6"/>
        <v>630.07946887399999</v>
      </c>
      <c r="S35">
        <v>0.5</v>
      </c>
    </row>
    <row r="36" spans="1:19" x14ac:dyDescent="0.2">
      <c r="A36">
        <v>2048</v>
      </c>
      <c r="B36">
        <v>490.66169239999999</v>
      </c>
      <c r="C36">
        <v>635.26935227540707</v>
      </c>
      <c r="D36">
        <v>578.47075763054079</v>
      </c>
      <c r="E36">
        <v>677.51937399881149</v>
      </c>
      <c r="G36">
        <f t="shared" si="0"/>
        <v>536.3105213139786</v>
      </c>
      <c r="H36">
        <f t="shared" si="1"/>
        <v>488.35970518412444</v>
      </c>
      <c r="I36">
        <f t="shared" si="2"/>
        <v>571.97906268913778</v>
      </c>
      <c r="J36">
        <f t="shared" si="3"/>
        <v>0.57344157573776267</v>
      </c>
      <c r="L36">
        <f t="shared" si="9"/>
        <v>536.3105213139786</v>
      </c>
      <c r="M36">
        <f t="shared" si="8"/>
        <v>0</v>
      </c>
      <c r="O36">
        <f t="shared" si="4"/>
        <v>0.93333333333333335</v>
      </c>
      <c r="P36">
        <v>590.09730850000005</v>
      </c>
      <c r="Q36">
        <f t="shared" si="5"/>
        <v>535.02155970666672</v>
      </c>
      <c r="R36">
        <f t="shared" si="6"/>
        <v>645.1730572933335</v>
      </c>
      <c r="S36">
        <v>0.5</v>
      </c>
    </row>
    <row r="37" spans="1:19" x14ac:dyDescent="0.2">
      <c r="A37">
        <v>2049</v>
      </c>
      <c r="B37">
        <v>500.47492629999999</v>
      </c>
      <c r="C37">
        <v>649.08609302679895</v>
      </c>
      <c r="D37">
        <v>587.77629582383031</v>
      </c>
      <c r="E37">
        <v>695.24785598865867</v>
      </c>
      <c r="G37">
        <f t="shared" si="0"/>
        <v>547.97496476414301</v>
      </c>
      <c r="H37">
        <f t="shared" si="1"/>
        <v>496.21567686239717</v>
      </c>
      <c r="I37">
        <f t="shared" si="2"/>
        <v>586.94589744045197</v>
      </c>
      <c r="J37">
        <f t="shared" si="3"/>
        <v>0.57047461774015584</v>
      </c>
      <c r="L37">
        <f t="shared" si="9"/>
        <v>547.97496476414301</v>
      </c>
      <c r="M37">
        <f t="shared" si="8"/>
        <v>0</v>
      </c>
      <c r="O37">
        <f t="shared" si="4"/>
        <v>0.96666666666666667</v>
      </c>
      <c r="P37">
        <v>602.14259259999994</v>
      </c>
      <c r="Q37">
        <f t="shared" si="5"/>
        <v>543.93547531533329</v>
      </c>
      <c r="R37">
        <f t="shared" si="6"/>
        <v>660.34970988466659</v>
      </c>
      <c r="S37">
        <v>0.5</v>
      </c>
    </row>
    <row r="38" spans="1:19" x14ac:dyDescent="0.2">
      <c r="A38">
        <v>2050</v>
      </c>
      <c r="B38">
        <v>510.4844248</v>
      </c>
      <c r="C38">
        <v>662.99609876331897</v>
      </c>
      <c r="D38">
        <v>596.99958512041587</v>
      </c>
      <c r="E38">
        <v>713.2916181855494</v>
      </c>
      <c r="G38">
        <f t="shared" si="0"/>
        <v>559.71814488343102</v>
      </c>
      <c r="H38">
        <f t="shared" si="1"/>
        <v>504.00221193317287</v>
      </c>
      <c r="I38">
        <f t="shared" si="2"/>
        <v>602.17889974981676</v>
      </c>
      <c r="J38">
        <f t="shared" si="3"/>
        <v>0.56750674920215249</v>
      </c>
      <c r="L38">
        <f t="shared" si="9"/>
        <v>559.71814488343102</v>
      </c>
      <c r="M38">
        <f t="shared" si="8"/>
        <v>0</v>
      </c>
      <c r="O38">
        <f t="shared" si="4"/>
        <v>1</v>
      </c>
      <c r="P38">
        <v>614.18544450000002</v>
      </c>
      <c r="Q38">
        <f t="shared" si="5"/>
        <v>552.76690005</v>
      </c>
      <c r="R38">
        <f t="shared" si="6"/>
        <v>675.60398895000003</v>
      </c>
      <c r="S38">
        <v>0.5</v>
      </c>
    </row>
  </sheetData>
  <mergeCells count="2">
    <mergeCell ref="G1:J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71E4-E67F-4046-BB7C-62058182537E}">
  <dimension ref="A2:C37"/>
  <sheetViews>
    <sheetView workbookViewId="0">
      <selection activeCell="C37" sqref="C2:C37"/>
    </sheetView>
  </sheetViews>
  <sheetFormatPr baseColWidth="10" defaultRowHeight="16" x14ac:dyDescent="0.2"/>
  <sheetData>
    <row r="2" spans="1:3" x14ac:dyDescent="0.2">
      <c r="A2">
        <v>2015</v>
      </c>
      <c r="B2">
        <v>147530</v>
      </c>
      <c r="C2">
        <v>143544.59431648999</v>
      </c>
    </row>
    <row r="3" spans="1:3" x14ac:dyDescent="0.2">
      <c r="A3">
        <v>2016</v>
      </c>
      <c r="B3">
        <v>147530</v>
      </c>
      <c r="C3">
        <v>146000.77049431001</v>
      </c>
    </row>
    <row r="4" spans="1:3" x14ac:dyDescent="0.2">
      <c r="A4">
        <v>2017</v>
      </c>
      <c r="B4">
        <v>147530</v>
      </c>
      <c r="C4">
        <v>147736.09562235</v>
      </c>
    </row>
    <row r="5" spans="1:3" x14ac:dyDescent="0.2">
      <c r="A5">
        <v>2018</v>
      </c>
      <c r="B5">
        <v>153357.435</v>
      </c>
      <c r="C5">
        <v>153570.66811023999</v>
      </c>
    </row>
    <row r="6" spans="1:3" x14ac:dyDescent="0.2">
      <c r="A6">
        <v>2019</v>
      </c>
      <c r="B6">
        <v>155071.9711</v>
      </c>
      <c r="C6">
        <v>155189.98258025001</v>
      </c>
    </row>
    <row r="7" spans="1:3" x14ac:dyDescent="0.2">
      <c r="A7">
        <v>2020</v>
      </c>
      <c r="B7">
        <v>145767.65289999999</v>
      </c>
      <c r="C7">
        <v>145878.58362543501</v>
      </c>
    </row>
    <row r="8" spans="1:3" x14ac:dyDescent="0.2">
      <c r="A8">
        <v>2021</v>
      </c>
      <c r="B8">
        <v>152319.90890000001</v>
      </c>
      <c r="C8">
        <v>154683.65697276065</v>
      </c>
    </row>
    <row r="9" spans="1:3" x14ac:dyDescent="0.2">
      <c r="A9">
        <v>2022</v>
      </c>
      <c r="B9">
        <v>157218.5171</v>
      </c>
      <c r="C9">
        <v>160157.84090159586</v>
      </c>
    </row>
    <row r="10" spans="1:3" x14ac:dyDescent="0.2">
      <c r="A10">
        <v>2023</v>
      </c>
      <c r="B10">
        <v>161848.6024</v>
      </c>
      <c r="C10">
        <v>165081.90029217108</v>
      </c>
    </row>
    <row r="11" spans="1:3" x14ac:dyDescent="0.2">
      <c r="A11">
        <v>2024</v>
      </c>
      <c r="B11">
        <v>166202.32990000001</v>
      </c>
      <c r="C11">
        <v>170218.55550729236</v>
      </c>
    </row>
    <row r="12" spans="1:3" x14ac:dyDescent="0.2">
      <c r="A12">
        <v>2025</v>
      </c>
      <c r="B12">
        <v>170357.38810000001</v>
      </c>
      <c r="C12">
        <v>175515.04185321799</v>
      </c>
    </row>
    <row r="13" spans="1:3" x14ac:dyDescent="0.2">
      <c r="A13">
        <v>2026</v>
      </c>
      <c r="B13">
        <v>174616.32279999999</v>
      </c>
      <c r="C13">
        <v>180894.8558402753</v>
      </c>
    </row>
    <row r="14" spans="1:3" x14ac:dyDescent="0.2">
      <c r="A14">
        <v>2027</v>
      </c>
      <c r="B14">
        <v>178981.7309</v>
      </c>
      <c r="C14">
        <v>186356.89489379624</v>
      </c>
    </row>
    <row r="15" spans="1:3" x14ac:dyDescent="0.2">
      <c r="A15">
        <v>2028</v>
      </c>
      <c r="B15">
        <v>183456.27410000001</v>
      </c>
      <c r="C15">
        <v>191900.00461201501</v>
      </c>
    </row>
    <row r="16" spans="1:3" x14ac:dyDescent="0.2">
      <c r="A16">
        <v>2029</v>
      </c>
      <c r="B16">
        <v>188042.68100000001</v>
      </c>
      <c r="C16">
        <v>197522.98065662285</v>
      </c>
    </row>
    <row r="17" spans="1:3" x14ac:dyDescent="0.2">
      <c r="A17">
        <v>2030</v>
      </c>
      <c r="B17">
        <v>192743.74799999999</v>
      </c>
      <c r="C17">
        <v>203224.5706858717</v>
      </c>
    </row>
    <row r="18" spans="1:3" x14ac:dyDescent="0.2">
      <c r="A18">
        <v>2031</v>
      </c>
      <c r="B18">
        <v>197562.34169999999</v>
      </c>
      <c r="C18">
        <v>209003.47632497991</v>
      </c>
    </row>
    <row r="19" spans="1:3" x14ac:dyDescent="0.2">
      <c r="A19">
        <v>2032</v>
      </c>
      <c r="B19">
        <v>202501.40030000001</v>
      </c>
      <c r="C19">
        <v>214858.35516867839</v>
      </c>
    </row>
    <row r="20" spans="1:3" x14ac:dyDescent="0.2">
      <c r="A20">
        <v>2033</v>
      </c>
      <c r="B20">
        <v>207563.93530000001</v>
      </c>
      <c r="C20">
        <v>220787.82281083462</v>
      </c>
    </row>
    <row r="21" spans="1:3" x14ac:dyDescent="0.2">
      <c r="A21">
        <v>2034</v>
      </c>
      <c r="B21">
        <v>212753.0337</v>
      </c>
      <c r="C21">
        <v>226790.45489620362</v>
      </c>
    </row>
    <row r="22" spans="1:3" x14ac:dyDescent="0.2">
      <c r="A22">
        <v>2035</v>
      </c>
      <c r="B22">
        <v>218071.85949999999</v>
      </c>
      <c r="C22">
        <v>232864.78918947573</v>
      </c>
    </row>
    <row r="23" spans="1:3" x14ac:dyDescent="0.2">
      <c r="A23">
        <v>2036</v>
      </c>
      <c r="B23">
        <v>223523.65599999999</v>
      </c>
      <c r="C23">
        <v>239009.32765692449</v>
      </c>
    </row>
    <row r="24" spans="1:3" x14ac:dyDescent="0.2">
      <c r="A24">
        <v>2037</v>
      </c>
      <c r="B24">
        <v>229111.74739999999</v>
      </c>
      <c r="C24">
        <v>245222.5385560978</v>
      </c>
    </row>
    <row r="25" spans="1:3" x14ac:dyDescent="0.2">
      <c r="A25">
        <v>2038</v>
      </c>
      <c r="B25">
        <v>234702.11780000001</v>
      </c>
      <c r="C25">
        <v>251502.85852914603</v>
      </c>
    </row>
    <row r="26" spans="1:3" x14ac:dyDescent="0.2">
      <c r="A26">
        <v>2039</v>
      </c>
      <c r="B26">
        <v>240291.26490000001</v>
      </c>
      <c r="C26">
        <v>257848.69469553517</v>
      </c>
    </row>
    <row r="27" spans="1:3" x14ac:dyDescent="0.2">
      <c r="A27">
        <v>2040</v>
      </c>
      <c r="B27">
        <v>245875.75339999999</v>
      </c>
      <c r="C27">
        <v>264258.42674005689</v>
      </c>
    </row>
    <row r="28" spans="1:3" x14ac:dyDescent="0.2">
      <c r="A28">
        <v>2041</v>
      </c>
      <c r="B28">
        <v>251452.2205</v>
      </c>
      <c r="C28">
        <v>270730.40899221366</v>
      </c>
    </row>
    <row r="29" spans="1:3" x14ac:dyDescent="0.2">
      <c r="A29">
        <v>2042</v>
      </c>
      <c r="B29">
        <v>257017.37890000001</v>
      </c>
      <c r="C29">
        <v>277262.97249322926</v>
      </c>
    </row>
    <row r="30" spans="1:3" x14ac:dyDescent="0.2">
      <c r="A30">
        <v>2043</v>
      </c>
      <c r="B30">
        <v>262568.02149999997</v>
      </c>
      <c r="C30">
        <v>283854.42704711063</v>
      </c>
    </row>
    <row r="31" spans="1:3" x14ac:dyDescent="0.2">
      <c r="A31">
        <v>2044</v>
      </c>
      <c r="B31">
        <v>268101.02419999999</v>
      </c>
      <c r="C31">
        <v>290503.06325236295</v>
      </c>
    </row>
    <row r="32" spans="1:3" x14ac:dyDescent="0.2">
      <c r="A32">
        <v>2045</v>
      </c>
      <c r="B32">
        <v>273613.3493</v>
      </c>
      <c r="C32">
        <v>297207.15451114229</v>
      </c>
    </row>
    <row r="33" spans="1:3" x14ac:dyDescent="0.2">
      <c r="A33">
        <v>2046</v>
      </c>
      <c r="B33">
        <v>279102.0478</v>
      </c>
      <c r="C33">
        <v>303964.95901280781</v>
      </c>
    </row>
    <row r="34" spans="1:3" x14ac:dyDescent="0.2">
      <c r="A34">
        <v>2047</v>
      </c>
      <c r="B34">
        <v>284684.08880000003</v>
      </c>
      <c r="C34">
        <v>310774.72168901912</v>
      </c>
    </row>
    <row r="35" spans="1:3" x14ac:dyDescent="0.2">
      <c r="A35">
        <v>2048</v>
      </c>
      <c r="B35">
        <v>290377.77059999999</v>
      </c>
      <c r="C35">
        <v>317634.67613770353</v>
      </c>
    </row>
    <row r="36" spans="1:3" x14ac:dyDescent="0.2">
      <c r="A36">
        <v>2049</v>
      </c>
      <c r="B36">
        <v>296185.326</v>
      </c>
      <c r="C36">
        <v>324543.04651339946</v>
      </c>
    </row>
    <row r="37" spans="1:3" x14ac:dyDescent="0.2">
      <c r="A37">
        <v>2050</v>
      </c>
      <c r="B37">
        <v>302109.03249999997</v>
      </c>
      <c r="C37">
        <v>331498.04938165948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7099-12F2-5A45-B303-8A3DFE13F296}">
  <dimension ref="A1:I37"/>
  <sheetViews>
    <sheetView workbookViewId="0">
      <selection activeCell="K16" sqref="K16"/>
    </sheetView>
  </sheetViews>
  <sheetFormatPr baseColWidth="10" defaultRowHeight="16" x14ac:dyDescent="0.2"/>
  <cols>
    <col min="5" max="5" width="3" customWidth="1"/>
  </cols>
  <sheetData>
    <row r="1" spans="1:9" x14ac:dyDescent="0.2">
      <c r="B1" t="s">
        <v>9</v>
      </c>
      <c r="C1" t="s">
        <v>10</v>
      </c>
      <c r="D1" t="s">
        <v>11</v>
      </c>
      <c r="F1" t="s">
        <v>10</v>
      </c>
      <c r="G1" t="s">
        <v>12</v>
      </c>
      <c r="H1" t="s">
        <v>13</v>
      </c>
      <c r="I1" t="s">
        <v>14</v>
      </c>
    </row>
    <row r="2" spans="1:9" x14ac:dyDescent="0.2">
      <c r="A2">
        <v>2015</v>
      </c>
      <c r="B2">
        <v>17969353</v>
      </c>
      <c r="C2">
        <v>17969353.000000004</v>
      </c>
      <c r="D2">
        <v>17969353.000000004</v>
      </c>
      <c r="F2">
        <v>17969353.000000004</v>
      </c>
      <c r="G2">
        <v>17969353.000000004</v>
      </c>
      <c r="H2">
        <v>17969353.000000004</v>
      </c>
      <c r="I2">
        <f t="shared" ref="I2:I4" si="0">IF(H2=G2,0,(F2-G2)/(H2-G2))</f>
        <v>0</v>
      </c>
    </row>
    <row r="3" spans="1:9" x14ac:dyDescent="0.2">
      <c r="A3">
        <v>2016</v>
      </c>
      <c r="B3">
        <v>18209068</v>
      </c>
      <c r="C3">
        <v>18209068</v>
      </c>
      <c r="D3">
        <v>18209068</v>
      </c>
      <c r="F3">
        <v>18209068</v>
      </c>
      <c r="G3">
        <v>18209068</v>
      </c>
      <c r="H3">
        <v>18209068</v>
      </c>
      <c r="I3">
        <f t="shared" si="0"/>
        <v>0</v>
      </c>
    </row>
    <row r="4" spans="1:9" x14ac:dyDescent="0.2">
      <c r="A4">
        <v>2017</v>
      </c>
      <c r="B4">
        <v>18470439</v>
      </c>
      <c r="C4">
        <v>18470439.000000004</v>
      </c>
      <c r="D4">
        <v>18470439.000000004</v>
      </c>
      <c r="F4">
        <v>18470439.000000004</v>
      </c>
      <c r="G4">
        <v>18470439.000000004</v>
      </c>
      <c r="H4">
        <v>18470439.000000004</v>
      </c>
      <c r="I4">
        <f t="shared" si="0"/>
        <v>0</v>
      </c>
    </row>
    <row r="5" spans="1:9" x14ac:dyDescent="0.2">
      <c r="A5">
        <v>2018</v>
      </c>
      <c r="B5">
        <v>18729160</v>
      </c>
      <c r="C5">
        <v>18729160</v>
      </c>
      <c r="D5">
        <v>18729160</v>
      </c>
      <c r="F5">
        <v>18729160</v>
      </c>
      <c r="G5">
        <v>18729160</v>
      </c>
      <c r="H5">
        <v>18729160</v>
      </c>
      <c r="I5">
        <f>IF(H5=G5,0,(F5-G5)/(H5-G5))</f>
        <v>0</v>
      </c>
    </row>
    <row r="6" spans="1:9" x14ac:dyDescent="0.2">
      <c r="A6">
        <v>2019</v>
      </c>
      <c r="B6">
        <v>18952038</v>
      </c>
      <c r="C6">
        <v>18952038</v>
      </c>
      <c r="D6">
        <v>18952038</v>
      </c>
      <c r="F6">
        <v>18952038</v>
      </c>
      <c r="G6">
        <v>18952038</v>
      </c>
      <c r="H6">
        <v>18952038</v>
      </c>
      <c r="I6">
        <f t="shared" ref="I6:I37" si="1">IF(H6=G6,0,(F6-G6)/(H6-G6))</f>
        <v>0</v>
      </c>
    </row>
    <row r="7" spans="1:9" x14ac:dyDescent="0.2">
      <c r="A7">
        <v>2020</v>
      </c>
      <c r="B7">
        <v>19116201</v>
      </c>
      <c r="C7">
        <v>19116200.999999996</v>
      </c>
      <c r="D7">
        <v>19116200.999999996</v>
      </c>
      <c r="F7">
        <v>19116200.999999996</v>
      </c>
      <c r="G7">
        <v>19116200.999999996</v>
      </c>
      <c r="H7">
        <v>19116200.999999996</v>
      </c>
      <c r="I7">
        <f t="shared" si="1"/>
        <v>0</v>
      </c>
    </row>
    <row r="8" spans="1:9" x14ac:dyDescent="0.2">
      <c r="A8">
        <v>2021</v>
      </c>
      <c r="B8">
        <v>19095252.308377877</v>
      </c>
      <c r="C8">
        <v>19136130.822791316</v>
      </c>
      <c r="D8">
        <v>19177758.404504389</v>
      </c>
      <c r="F8">
        <f>ROUND(C8,0)</f>
        <v>19136131</v>
      </c>
      <c r="G8">
        <f>ROUND(B8,0)</f>
        <v>19095252</v>
      </c>
      <c r="H8">
        <f t="shared" ref="H8" si="2">ROUND(D8,0)</f>
        <v>19177758</v>
      </c>
      <c r="I8">
        <f t="shared" si="1"/>
        <v>0.49546699633966013</v>
      </c>
    </row>
    <row r="9" spans="1:9" x14ac:dyDescent="0.2">
      <c r="A9">
        <v>2022</v>
      </c>
      <c r="B9">
        <v>19115971.396541983</v>
      </c>
      <c r="C9">
        <v>19158574.328964766</v>
      </c>
      <c r="D9">
        <v>19201439.272481736</v>
      </c>
      <c r="F9">
        <f>ROUND(C9,0)</f>
        <v>19158574</v>
      </c>
      <c r="G9">
        <f t="shared" ref="G9:G37" si="3">ROUND(B9,0)</f>
        <v>19115971</v>
      </c>
      <c r="H9">
        <f t="shared" ref="H9:H37" si="4">ROUND(D9,0)</f>
        <v>19201439</v>
      </c>
      <c r="I9">
        <f t="shared" si="1"/>
        <v>0.49846726260120749</v>
      </c>
    </row>
    <row r="10" spans="1:9" x14ac:dyDescent="0.2">
      <c r="A10">
        <v>2023</v>
      </c>
      <c r="B10">
        <v>19139205.944900677</v>
      </c>
      <c r="C10">
        <v>19183531.518520355</v>
      </c>
      <c r="D10">
        <v>19227612.975987814</v>
      </c>
      <c r="F10">
        <f>ROUND(C10,0)</f>
        <v>19183532</v>
      </c>
      <c r="G10">
        <f t="shared" si="3"/>
        <v>19139206</v>
      </c>
      <c r="H10">
        <f t="shared" si="4"/>
        <v>19227613</v>
      </c>
      <c r="I10">
        <f t="shared" si="1"/>
        <v>0.5013856368839571</v>
      </c>
    </row>
    <row r="11" spans="1:9" x14ac:dyDescent="0.2">
      <c r="A11">
        <v>2024</v>
      </c>
      <c r="B11">
        <v>19164956.184807867</v>
      </c>
      <c r="C11">
        <v>19211002.391458075</v>
      </c>
      <c r="D11">
        <v>19256278.991292197</v>
      </c>
      <c r="F11">
        <f>ROUND(C11,0)</f>
        <v>19211002</v>
      </c>
      <c r="G11">
        <f t="shared" si="3"/>
        <v>19164956</v>
      </c>
      <c r="H11">
        <f t="shared" si="4"/>
        <v>19256279</v>
      </c>
      <c r="I11">
        <f t="shared" si="1"/>
        <v>0.50421033036584428</v>
      </c>
    </row>
    <row r="12" spans="1:9" x14ac:dyDescent="0.2">
      <c r="A12">
        <v>2025</v>
      </c>
      <c r="B12">
        <v>19193222.348048318</v>
      </c>
      <c r="C12">
        <v>19240986.947777927</v>
      </c>
      <c r="D12">
        <v>19287436.827699166</v>
      </c>
      <c r="F12">
        <f>ROUND(C12,0)</f>
        <v>19240987</v>
      </c>
      <c r="G12">
        <f t="shared" si="3"/>
        <v>19193222</v>
      </c>
      <c r="H12">
        <f t="shared" si="4"/>
        <v>19287437</v>
      </c>
      <c r="I12">
        <f t="shared" si="1"/>
        <v>0.50697871888765056</v>
      </c>
    </row>
    <row r="13" spans="1:9" x14ac:dyDescent="0.2">
      <c r="A13">
        <v>2026</v>
      </c>
      <c r="B13">
        <v>19224004.666738387</v>
      </c>
      <c r="C13">
        <v>19273485.187479917</v>
      </c>
      <c r="D13">
        <v>19321086.027940698</v>
      </c>
      <c r="F13">
        <f>ROUND(C13,0)</f>
        <v>19273485</v>
      </c>
      <c r="G13">
        <f t="shared" si="3"/>
        <v>19224005</v>
      </c>
      <c r="H13">
        <f t="shared" si="4"/>
        <v>19321086</v>
      </c>
      <c r="I13">
        <f t="shared" si="1"/>
        <v>0.50967748581081773</v>
      </c>
    </row>
    <row r="14" spans="1:9" x14ac:dyDescent="0.2">
      <c r="A14">
        <v>2027</v>
      </c>
      <c r="B14">
        <v>19257303.373225972</v>
      </c>
      <c r="C14">
        <v>19308497.110564042</v>
      </c>
      <c r="D14">
        <v>19357226.168461088</v>
      </c>
      <c r="F14">
        <f>ROUND(C14,0)</f>
        <v>19308497</v>
      </c>
      <c r="G14">
        <f>ROUND(B14,0)</f>
        <v>19257303</v>
      </c>
      <c r="H14">
        <f t="shared" si="4"/>
        <v>19357226</v>
      </c>
      <c r="I14">
        <f t="shared" si="1"/>
        <v>0.51233449756312366</v>
      </c>
    </row>
    <row r="15" spans="1:9" x14ac:dyDescent="0.2">
      <c r="A15">
        <v>2028</v>
      </c>
      <c r="B15">
        <v>19294371.644967228</v>
      </c>
      <c r="C15">
        <v>19347201.712102804</v>
      </c>
      <c r="D15">
        <v>19396827.389557134</v>
      </c>
      <c r="F15">
        <f>ROUND(C15,0)</f>
        <v>19347202</v>
      </c>
      <c r="G15">
        <f t="shared" si="3"/>
        <v>19294372</v>
      </c>
      <c r="H15">
        <f t="shared" si="4"/>
        <v>19396827</v>
      </c>
      <c r="I15">
        <f t="shared" si="1"/>
        <v>0.5156410131277146</v>
      </c>
    </row>
    <row r="16" spans="1:9" x14ac:dyDescent="0.2">
      <c r="A16">
        <v>2029</v>
      </c>
      <c r="B16">
        <v>19342680.93830096</v>
      </c>
      <c r="C16">
        <v>19396672.962531239</v>
      </c>
      <c r="D16">
        <v>19445902.107816115</v>
      </c>
      <c r="F16">
        <f>ROUND(C16,0)</f>
        <v>19396673</v>
      </c>
      <c r="G16">
        <f t="shared" si="3"/>
        <v>19342681</v>
      </c>
      <c r="H16">
        <f t="shared" si="4"/>
        <v>19445902</v>
      </c>
      <c r="I16">
        <f t="shared" si="1"/>
        <v>0.52307185553327329</v>
      </c>
    </row>
    <row r="17" spans="1:9" x14ac:dyDescent="0.2">
      <c r="A17">
        <v>2030</v>
      </c>
      <c r="B17">
        <v>19403069.739130326</v>
      </c>
      <c r="C17">
        <v>19458089.85692184</v>
      </c>
      <c r="D17">
        <v>19506658.364708368</v>
      </c>
      <c r="F17">
        <f>ROUND(C17,0)</f>
        <v>19458090</v>
      </c>
      <c r="G17">
        <f t="shared" si="3"/>
        <v>19403070</v>
      </c>
      <c r="H17">
        <f>ROUND(D17,0)</f>
        <v>19506658</v>
      </c>
      <c r="I17">
        <f t="shared" si="1"/>
        <v>0.53114260339035413</v>
      </c>
    </row>
    <row r="18" spans="1:9" x14ac:dyDescent="0.2">
      <c r="A18">
        <v>2031</v>
      </c>
      <c r="B18">
        <v>19475465.935923159</v>
      </c>
      <c r="C18">
        <v>19531452.395274621</v>
      </c>
      <c r="D18">
        <v>19579307.568616889</v>
      </c>
      <c r="F18">
        <f>ROUND(C18,0)</f>
        <v>19531452</v>
      </c>
      <c r="G18">
        <f t="shared" si="3"/>
        <v>19475466</v>
      </c>
      <c r="H18">
        <f t="shared" si="4"/>
        <v>19579308</v>
      </c>
      <c r="I18">
        <f t="shared" si="1"/>
        <v>0.53914601028485587</v>
      </c>
    </row>
    <row r="19" spans="1:9" x14ac:dyDescent="0.2">
      <c r="A19">
        <v>2032</v>
      </c>
      <c r="B19">
        <v>19559871.099285353</v>
      </c>
      <c r="C19">
        <v>19616760.577589571</v>
      </c>
      <c r="D19">
        <v>19663851.863008901</v>
      </c>
      <c r="F19">
        <f>ROUND(C19,0)</f>
        <v>19616761</v>
      </c>
      <c r="G19">
        <f t="shared" si="3"/>
        <v>19559871</v>
      </c>
      <c r="H19">
        <f t="shared" si="4"/>
        <v>19663852</v>
      </c>
      <c r="I19">
        <f t="shared" si="1"/>
        <v>0.54711918523576419</v>
      </c>
    </row>
    <row r="20" spans="1:9" x14ac:dyDescent="0.2">
      <c r="A20">
        <v>2033</v>
      </c>
      <c r="B20">
        <v>19653479.275323171</v>
      </c>
      <c r="C20">
        <v>19711416.75155836</v>
      </c>
      <c r="D20">
        <v>19757733.754393056</v>
      </c>
      <c r="F20">
        <f>ROUND(C20,0)</f>
        <v>19711417</v>
      </c>
      <c r="G20">
        <f t="shared" si="3"/>
        <v>19653479</v>
      </c>
      <c r="H20">
        <f t="shared" si="4"/>
        <v>19757734</v>
      </c>
      <c r="I20">
        <f t="shared" si="1"/>
        <v>0.55573353795981006</v>
      </c>
    </row>
    <row r="21" spans="1:9" x14ac:dyDescent="0.2">
      <c r="A21">
        <v>2034</v>
      </c>
      <c r="B21">
        <v>19739591.759327997</v>
      </c>
      <c r="C21">
        <v>19799835.003330957</v>
      </c>
      <c r="D21">
        <v>19845606.813130338</v>
      </c>
      <c r="F21">
        <f>ROUND(C21,0)</f>
        <v>19799835</v>
      </c>
      <c r="G21">
        <f t="shared" si="3"/>
        <v>19739592</v>
      </c>
      <c r="H21">
        <f t="shared" si="4"/>
        <v>19845607</v>
      </c>
      <c r="I21">
        <f t="shared" si="1"/>
        <v>0.56824977597509785</v>
      </c>
    </row>
    <row r="22" spans="1:9" x14ac:dyDescent="0.2">
      <c r="A22">
        <v>2035</v>
      </c>
      <c r="B22">
        <v>19816593.482877918</v>
      </c>
      <c r="C22">
        <v>19879417.680599011</v>
      </c>
      <c r="D22">
        <v>19924729.93953516</v>
      </c>
      <c r="F22">
        <f>ROUND(C22,0)</f>
        <v>19879418</v>
      </c>
      <c r="G22">
        <f t="shared" si="3"/>
        <v>19816593</v>
      </c>
      <c r="H22">
        <f t="shared" si="4"/>
        <v>19924730</v>
      </c>
      <c r="I22">
        <f t="shared" si="1"/>
        <v>0.58097598416823104</v>
      </c>
    </row>
    <row r="23" spans="1:9" x14ac:dyDescent="0.2">
      <c r="A23">
        <v>2036</v>
      </c>
      <c r="B23">
        <v>19884690.307530418</v>
      </c>
      <c r="C23">
        <v>19950164.783362538</v>
      </c>
      <c r="D23">
        <v>19995063.389057197</v>
      </c>
      <c r="F23">
        <f>ROUND(C23,0)</f>
        <v>19950165</v>
      </c>
      <c r="G23">
        <f t="shared" si="3"/>
        <v>19884690</v>
      </c>
      <c r="H23">
        <f t="shared" si="4"/>
        <v>19995063</v>
      </c>
      <c r="I23">
        <f t="shared" si="1"/>
        <v>0.59321573210839607</v>
      </c>
    </row>
    <row r="24" spans="1:9" x14ac:dyDescent="0.2">
      <c r="A24">
        <v>2037</v>
      </c>
      <c r="B24">
        <v>19943877.795289837</v>
      </c>
      <c r="C24">
        <v>20012076.311621521</v>
      </c>
      <c r="D24">
        <v>20056605.747173354</v>
      </c>
      <c r="F24">
        <f>ROUND(C24,0)</f>
        <v>20012076</v>
      </c>
      <c r="G24">
        <f t="shared" si="3"/>
        <v>19943878</v>
      </c>
      <c r="H24">
        <f t="shared" si="4"/>
        <v>20056606</v>
      </c>
      <c r="I24">
        <f t="shared" si="1"/>
        <v>0.60497835497835495</v>
      </c>
    </row>
    <row r="25" spans="1:9" x14ac:dyDescent="0.2">
      <c r="A25">
        <v>2038</v>
      </c>
      <c r="B25">
        <v>19994880.298884217</v>
      </c>
      <c r="C25">
        <v>20065625.669984587</v>
      </c>
      <c r="D25">
        <v>20110014.652125087</v>
      </c>
      <c r="F25">
        <f>ROUND(C25,0)</f>
        <v>20065626</v>
      </c>
      <c r="G25">
        <f t="shared" si="3"/>
        <v>19994880</v>
      </c>
      <c r="H25">
        <f>ROUND(D25,0)</f>
        <v>20110015</v>
      </c>
      <c r="I25">
        <f t="shared" si="1"/>
        <v>0.61446128457897253</v>
      </c>
    </row>
    <row r="26" spans="1:9" x14ac:dyDescent="0.2">
      <c r="A26">
        <v>2039</v>
      </c>
      <c r="B26">
        <v>20041832.469997264</v>
      </c>
      <c r="C26">
        <v>20113653.286103368</v>
      </c>
      <c r="D26">
        <v>20159044.445528623</v>
      </c>
      <c r="F26">
        <f>ROUND(C26,0)</f>
        <v>20113653</v>
      </c>
      <c r="G26">
        <f t="shared" si="3"/>
        <v>20041832</v>
      </c>
      <c r="H26">
        <f t="shared" si="4"/>
        <v>20159044</v>
      </c>
      <c r="I26">
        <f t="shared" si="1"/>
        <v>0.61274442889806502</v>
      </c>
    </row>
    <row r="27" spans="1:9" x14ac:dyDescent="0.2">
      <c r="A27">
        <v>2040</v>
      </c>
      <c r="B27">
        <v>20083949.293069478</v>
      </c>
      <c r="C27">
        <v>20156632.564586468</v>
      </c>
      <c r="D27">
        <v>20203223.985008754</v>
      </c>
      <c r="F27">
        <f>ROUND(C27,0)</f>
        <v>20156633</v>
      </c>
      <c r="G27">
        <f t="shared" si="3"/>
        <v>20083949</v>
      </c>
      <c r="H27">
        <f t="shared" si="4"/>
        <v>20203224</v>
      </c>
      <c r="I27">
        <f t="shared" si="1"/>
        <v>0.60938168098931045</v>
      </c>
    </row>
    <row r="28" spans="1:9" x14ac:dyDescent="0.2">
      <c r="A28">
        <v>2041</v>
      </c>
      <c r="B28">
        <v>20120974.462134507</v>
      </c>
      <c r="C28">
        <v>20194563.505433895</v>
      </c>
      <c r="D28">
        <v>20242367.360181082</v>
      </c>
      <c r="F28">
        <f>ROUND(C28,0)</f>
        <v>20194564</v>
      </c>
      <c r="G28">
        <f t="shared" si="3"/>
        <v>20120974</v>
      </c>
      <c r="H28">
        <f t="shared" si="4"/>
        <v>20242367</v>
      </c>
      <c r="I28">
        <f t="shared" si="1"/>
        <v>0.60621287883156361</v>
      </c>
    </row>
    <row r="29" spans="1:9" x14ac:dyDescent="0.2">
      <c r="A29">
        <v>2042</v>
      </c>
      <c r="B29">
        <v>20152906.995079655</v>
      </c>
      <c r="C29">
        <v>20227446.108645633</v>
      </c>
      <c r="D29">
        <v>20276475.061968174</v>
      </c>
      <c r="F29">
        <f>ROUND(C29,0)</f>
        <v>20227446</v>
      </c>
      <c r="G29">
        <f t="shared" si="3"/>
        <v>20152907</v>
      </c>
      <c r="H29">
        <f t="shared" si="4"/>
        <v>20276475</v>
      </c>
      <c r="I29">
        <f t="shared" si="1"/>
        <v>0.6032225171565454</v>
      </c>
    </row>
    <row r="30" spans="1:9" x14ac:dyDescent="0.2">
      <c r="A30">
        <v>2043</v>
      </c>
      <c r="B30">
        <v>20179611.598836642</v>
      </c>
      <c r="C30">
        <v>20255315.238762204</v>
      </c>
      <c r="D30">
        <v>20305572.448160999</v>
      </c>
      <c r="F30">
        <f>ROUND(C30,0)</f>
        <v>20255315</v>
      </c>
      <c r="G30">
        <f t="shared" si="3"/>
        <v>20179612</v>
      </c>
      <c r="H30">
        <f t="shared" si="4"/>
        <v>20305572</v>
      </c>
      <c r="I30">
        <f t="shared" si="1"/>
        <v>0.6010082565893935</v>
      </c>
    </row>
    <row r="31" spans="1:9" x14ac:dyDescent="0.2">
      <c r="A31">
        <v>2044</v>
      </c>
      <c r="B31">
        <v>20200446.369786654</v>
      </c>
      <c r="C31">
        <v>20278380.083026648</v>
      </c>
      <c r="D31">
        <v>20329818.738657895</v>
      </c>
      <c r="F31">
        <f>ROUND(C31,0)</f>
        <v>20278380</v>
      </c>
      <c r="G31">
        <f t="shared" si="3"/>
        <v>20200446</v>
      </c>
      <c r="H31">
        <f t="shared" si="4"/>
        <v>20329819</v>
      </c>
      <c r="I31">
        <f t="shared" si="1"/>
        <v>0.60239771822559574</v>
      </c>
    </row>
    <row r="32" spans="1:9" x14ac:dyDescent="0.2">
      <c r="A32">
        <v>2045</v>
      </c>
      <c r="B32">
        <v>20216282.923604019</v>
      </c>
      <c r="C32">
        <v>20296675.505979452</v>
      </c>
      <c r="D32">
        <v>20349299.014977913</v>
      </c>
      <c r="F32">
        <f>ROUND(C32,0)</f>
        <v>20296676</v>
      </c>
      <c r="G32">
        <f t="shared" si="3"/>
        <v>20216283</v>
      </c>
      <c r="H32">
        <f t="shared" si="4"/>
        <v>20349299</v>
      </c>
      <c r="I32">
        <f t="shared" si="1"/>
        <v>0.60438593853371025</v>
      </c>
    </row>
    <row r="33" spans="1:9" x14ac:dyDescent="0.2">
      <c r="A33">
        <v>2046</v>
      </c>
      <c r="B33">
        <v>20227286.901722599</v>
      </c>
      <c r="C33">
        <v>20310201.507620633</v>
      </c>
      <c r="D33">
        <v>20364023.76439894</v>
      </c>
      <c r="F33">
        <f>ROUND(C33,0)</f>
        <v>20310202</v>
      </c>
      <c r="G33">
        <f t="shared" si="3"/>
        <v>20227287</v>
      </c>
      <c r="H33">
        <f t="shared" si="4"/>
        <v>20364024</v>
      </c>
      <c r="I33">
        <f t="shared" si="1"/>
        <v>0.60638305652456903</v>
      </c>
    </row>
    <row r="34" spans="1:9" x14ac:dyDescent="0.2">
      <c r="A34">
        <v>2047</v>
      </c>
      <c r="B34">
        <v>20233455.08516632</v>
      </c>
      <c r="C34">
        <v>20318958.08795017</v>
      </c>
      <c r="D34">
        <v>20373993.44031775</v>
      </c>
      <c r="F34">
        <f>ROUND(C34,0)</f>
        <v>20318958</v>
      </c>
      <c r="G34">
        <f t="shared" si="3"/>
        <v>20233455</v>
      </c>
      <c r="H34">
        <f t="shared" si="4"/>
        <v>20373993</v>
      </c>
      <c r="I34">
        <f t="shared" si="1"/>
        <v>0.60839772872817321</v>
      </c>
    </row>
    <row r="35" spans="1:9" x14ac:dyDescent="0.2">
      <c r="A35">
        <v>2048</v>
      </c>
      <c r="B35">
        <v>20235077.997005802</v>
      </c>
      <c r="C35">
        <v>20323052.574785862</v>
      </c>
      <c r="D35">
        <v>20379243.672732349</v>
      </c>
      <c r="F35">
        <f>ROUND(C35,0)</f>
        <v>20323053</v>
      </c>
      <c r="G35">
        <f t="shared" si="3"/>
        <v>20235078</v>
      </c>
      <c r="H35">
        <f t="shared" si="4"/>
        <v>20379244</v>
      </c>
      <c r="I35">
        <f t="shared" si="1"/>
        <v>0.61023403576432722</v>
      </c>
    </row>
    <row r="36" spans="1:9" x14ac:dyDescent="0.2">
      <c r="A36">
        <v>2049</v>
      </c>
      <c r="B36">
        <v>20233740.055600148</v>
      </c>
      <c r="C36">
        <v>20323128.935034409</v>
      </c>
      <c r="D36">
        <v>20380057.527982824</v>
      </c>
      <c r="F36">
        <f>ROUND(C36,0)</f>
        <v>20323129</v>
      </c>
      <c r="G36">
        <f t="shared" si="3"/>
        <v>20233740</v>
      </c>
      <c r="H36">
        <f t="shared" si="4"/>
        <v>20380058</v>
      </c>
      <c r="I36">
        <f t="shared" si="1"/>
        <v>0.61092278461980076</v>
      </c>
    </row>
    <row r="37" spans="1:9" x14ac:dyDescent="0.2">
      <c r="A37">
        <v>2050</v>
      </c>
      <c r="B37">
        <v>20228628.2179754</v>
      </c>
      <c r="C37">
        <v>20319294.49651356</v>
      </c>
      <c r="D37">
        <v>20376903.918815125</v>
      </c>
      <c r="F37">
        <f>ROUND(C37,0)</f>
        <v>20319294</v>
      </c>
      <c r="G37">
        <f t="shared" si="3"/>
        <v>20228628</v>
      </c>
      <c r="H37">
        <f t="shared" si="4"/>
        <v>20376904</v>
      </c>
      <c r="I37">
        <f t="shared" si="1"/>
        <v>0.61146780328576433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PESOS</vt:lpstr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Syme, James</dc:creator>
  <cp:lastModifiedBy>Syme, James</cp:lastModifiedBy>
  <dcterms:created xsi:type="dcterms:W3CDTF">2020-12-19T06:42:00Z</dcterms:created>
  <dcterms:modified xsi:type="dcterms:W3CDTF">2020-12-19T16:09:16Z</dcterms:modified>
</cp:coreProperties>
</file>