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onc\Documents\greendatacenters\"/>
    </mc:Choice>
  </mc:AlternateContent>
  <xr:revisionPtr revIDLastSave="0" documentId="13_ncr:1_{FEF5A603-5442-4B0B-BDF2-8C82454E7ACE}" xr6:coauthVersionLast="47" xr6:coauthVersionMax="47" xr10:uidLastSave="{00000000-0000-0000-0000-000000000000}"/>
  <bookViews>
    <workbookView xWindow="-108" yWindow="-108" windowWidth="23256" windowHeight="12456" xr2:uid="{631FC304-70A9-4C26-A04A-B3BF904659DE}"/>
  </bookViews>
  <sheets>
    <sheet name="GenData" sheetId="1" r:id="rId1"/>
    <sheet name="Profile" sheetId="2" r:id="rId2"/>
    <sheet name="REUncert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 s="1"/>
  <c r="B4" i="1"/>
  <c r="H4" i="1" s="1"/>
  <c r="K2" i="1"/>
  <c r="B5" i="1"/>
  <c r="H5" i="1" s="1"/>
  <c r="B3" i="1"/>
  <c r="H3" i="1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4" i="2"/>
  <c r="H6" i="1" l="1"/>
  <c r="I6" i="1" s="1"/>
  <c r="J6" i="1" s="1"/>
  <c r="C3" i="1"/>
  <c r="I3" i="1" s="1"/>
  <c r="J3" i="1" s="1"/>
  <c r="C5" i="1"/>
  <c r="I5" i="1" s="1"/>
  <c r="J5" i="1" s="1"/>
  <c r="C4" i="1"/>
  <c r="I4" i="1" s="1"/>
  <c r="J4" i="1" s="1"/>
</calcChain>
</file>

<file path=xl/sharedStrings.xml><?xml version="1.0" encoding="utf-8"?>
<sst xmlns="http://schemas.openxmlformats.org/spreadsheetml/2006/main" count="52" uniqueCount="29">
  <si>
    <t>Coal</t>
  </si>
  <si>
    <t>Capex</t>
  </si>
  <si>
    <t>Opex</t>
  </si>
  <si>
    <t>Life</t>
  </si>
  <si>
    <t>WACC</t>
  </si>
  <si>
    <t>AnnCapex</t>
  </si>
  <si>
    <t>Solar</t>
  </si>
  <si>
    <t>FOM</t>
  </si>
  <si>
    <t>Wind</t>
  </si>
  <si>
    <t>Load</t>
  </si>
  <si>
    <t>Years</t>
  </si>
  <si>
    <t>%</t>
  </si>
  <si>
    <t>Normalized profile for 1 kW peak, 1 kW solar and wind</t>
  </si>
  <si>
    <t>Scale</t>
  </si>
  <si>
    <t>Scale is the scaling factor relative to average scenario. Probability is the probability of the scenario</t>
  </si>
  <si>
    <t>Avg</t>
  </si>
  <si>
    <t>Low</t>
  </si>
  <si>
    <t>High</t>
  </si>
  <si>
    <t>Uncertainty of RE (I have kept coal just to minimize changing the code ..)</t>
  </si>
  <si>
    <t>Prob</t>
  </si>
  <si>
    <t>US Dollar/kW</t>
  </si>
  <si>
    <t>*GAS</t>
  </si>
  <si>
    <t>US Dollar/kW/year</t>
  </si>
  <si>
    <t>US cents/kWh</t>
  </si>
  <si>
    <t>Gas</t>
  </si>
  <si>
    <t>USD/kW/year</t>
  </si>
  <si>
    <t>Emissions</t>
  </si>
  <si>
    <t>Tons of CO2</t>
  </si>
  <si>
    <t>Datacenter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</si>
</sst>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5" formatCode="&quot;$&quot;#,##0.0000_);[Red]\(&quot;$&quot;#,##0.0000\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9" fontId="0" fillId="0" borderId="0" xfId="2" applyFont="1"/>
    <xf numFmtId="43" fontId="0" fillId="0" borderId="0" xfId="1" applyFont="1"/>
    <xf numFmtId="0" fontId="0" fillId="0" borderId="0" xfId="0" applyAlignment="1">
      <alignment horizontal="right"/>
    </xf>
    <xf numFmtId="9" fontId="0" fillId="0" borderId="0" xfId="0" applyNumberFormat="1"/>
    <xf numFmtId="0" fontId="0" fillId="2" borderId="0" xfId="0" applyFill="1" applyAlignment="1">
      <alignment horizontal="right"/>
    </xf>
    <xf numFmtId="0" fontId="0" fillId="2" borderId="0" xfId="0" applyFill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Profile!$C$2</c:f>
              <c:strCache>
                <c:ptCount val="1"/>
                <c:pt idx="0">
                  <c:v>Solar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Profile!$C$3:$C$26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9.6000000000000002E-2</c:v>
                </c:pt>
                <c:pt idx="7">
                  <c:v>0.30099999999999999</c:v>
                </c:pt>
                <c:pt idx="8">
                  <c:v>0.48199999999999998</c:v>
                </c:pt>
                <c:pt idx="9">
                  <c:v>0.61399999999999999</c:v>
                </c:pt>
                <c:pt idx="10">
                  <c:v>0.69599999999999995</c:v>
                </c:pt>
                <c:pt idx="11">
                  <c:v>0.73199999999999998</c:v>
                </c:pt>
                <c:pt idx="12">
                  <c:v>0.72499999999999998</c:v>
                </c:pt>
                <c:pt idx="13">
                  <c:v>0.67500000000000004</c:v>
                </c:pt>
                <c:pt idx="14">
                  <c:v>0.56699999999999995</c:v>
                </c:pt>
                <c:pt idx="15">
                  <c:v>0.434</c:v>
                </c:pt>
                <c:pt idx="16">
                  <c:v>0.26400000000000001</c:v>
                </c:pt>
                <c:pt idx="17">
                  <c:v>8.5000000000000006E-2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0-4BAA-BF8C-EF0039DE2E89}"/>
            </c:ext>
          </c:extLst>
        </c:ser>
        <c:ser>
          <c:idx val="2"/>
          <c:order val="1"/>
          <c:tx>
            <c:strRef>
              <c:f>Profile!$D$2</c:f>
              <c:strCache>
                <c:ptCount val="1"/>
                <c:pt idx="0">
                  <c:v>Wind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Profile!$D$3:$D$26</c:f>
              <c:numCache>
                <c:formatCode>General</c:formatCode>
                <c:ptCount val="24"/>
                <c:pt idx="0">
                  <c:v>0.25</c:v>
                </c:pt>
                <c:pt idx="1">
                  <c:v>0.27200000000000002</c:v>
                </c:pt>
                <c:pt idx="2">
                  <c:v>0.27500000000000002</c:v>
                </c:pt>
                <c:pt idx="3">
                  <c:v>0.251</c:v>
                </c:pt>
                <c:pt idx="4">
                  <c:v>0.24099999999999999</c:v>
                </c:pt>
                <c:pt idx="5">
                  <c:v>0.246</c:v>
                </c:pt>
                <c:pt idx="6">
                  <c:v>0.26200000000000001</c:v>
                </c:pt>
                <c:pt idx="7">
                  <c:v>0.34100000000000003</c:v>
                </c:pt>
                <c:pt idx="8">
                  <c:v>0.48</c:v>
                </c:pt>
                <c:pt idx="9">
                  <c:v>0.52100000000000002</c:v>
                </c:pt>
                <c:pt idx="10">
                  <c:v>0.51100000000000001</c:v>
                </c:pt>
                <c:pt idx="11">
                  <c:v>0.505</c:v>
                </c:pt>
                <c:pt idx="12">
                  <c:v>0.498</c:v>
                </c:pt>
                <c:pt idx="13">
                  <c:v>0.49399999999999999</c:v>
                </c:pt>
                <c:pt idx="14">
                  <c:v>0.498</c:v>
                </c:pt>
                <c:pt idx="15">
                  <c:v>0.502</c:v>
                </c:pt>
                <c:pt idx="16">
                  <c:v>0.47699999999999998</c:v>
                </c:pt>
                <c:pt idx="17">
                  <c:v>0.39100000000000001</c:v>
                </c:pt>
                <c:pt idx="18">
                  <c:v>0.28399999999999997</c:v>
                </c:pt>
                <c:pt idx="19">
                  <c:v>0.26200000000000001</c:v>
                </c:pt>
                <c:pt idx="20">
                  <c:v>0.27400000000000002</c:v>
                </c:pt>
                <c:pt idx="21">
                  <c:v>0.30499999999999999</c:v>
                </c:pt>
                <c:pt idx="22">
                  <c:v>0.311</c:v>
                </c:pt>
                <c:pt idx="23">
                  <c:v>0.33600000000000002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0-4BAA-BF8C-EF0039DE2E89}"/>
            </c:ext>
          </c:extLst>
        </c:ser>
        <c:ser>
          <c:idx val="0"/>
          <c:order val="2"/>
          <c:tx>
            <c:strRef>
              <c:f>Profile!$B$2</c:f>
              <c:strCache>
                <c:ptCount val="1"/>
                <c:pt idx="0">
                  <c:v>Load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Profile!$B$3:$B$26</c:f>
              <c:numCache>
                <c:formatCode>General</c:formatCode>
                <c:ptCount val="24"/>
                <c:pt idx="0">
                  <c:v>0.73651937890792407</c:v>
                </c:pt>
                <c:pt idx="1">
                  <c:v>0.71688662761947664</c:v>
                </c:pt>
                <c:pt idx="2">
                  <c:v>0.6895913231722729</c:v>
                </c:pt>
                <c:pt idx="3">
                  <c:v>0.68621443720398678</c:v>
                </c:pt>
                <c:pt idx="4">
                  <c:v>0.68277381567235529</c:v>
                </c:pt>
                <c:pt idx="5">
                  <c:v>0.69780332084262808</c:v>
                </c:pt>
                <c:pt idx="6">
                  <c:v>0.72480851858770778</c:v>
                </c:pt>
                <c:pt idx="7">
                  <c:v>0.74716871243173155</c:v>
                </c:pt>
                <c:pt idx="8">
                  <c:v>0.74563136668827812</c:v>
                </c:pt>
                <c:pt idx="9">
                  <c:v>0.72260744387424314</c:v>
                </c:pt>
                <c:pt idx="10">
                  <c:v>0.73868309139460009</c:v>
                </c:pt>
                <c:pt idx="11">
                  <c:v>0.71598334084240833</c:v>
                </c:pt>
                <c:pt idx="12">
                  <c:v>0.72849529126053558</c:v>
                </c:pt>
                <c:pt idx="13">
                  <c:v>0.7649036823771167</c:v>
                </c:pt>
                <c:pt idx="14">
                  <c:v>0.77048274194789068</c:v>
                </c:pt>
                <c:pt idx="15">
                  <c:v>0.80129229349128028</c:v>
                </c:pt>
                <c:pt idx="16">
                  <c:v>0.87742222612938314</c:v>
                </c:pt>
                <c:pt idx="17">
                  <c:v>0.95687739695168184</c:v>
                </c:pt>
                <c:pt idx="18">
                  <c:v>1</c:v>
                </c:pt>
                <c:pt idx="19">
                  <c:v>0.98945945648948908</c:v>
                </c:pt>
                <c:pt idx="20">
                  <c:v>0.97406841683058432</c:v>
                </c:pt>
                <c:pt idx="21">
                  <c:v>0.92912935022692056</c:v>
                </c:pt>
                <c:pt idx="22">
                  <c:v>0.85119064625663454</c:v>
                </c:pt>
                <c:pt idx="23">
                  <c:v>0.7821958000461533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0-4BAA-BF8C-EF0039DE2E89}"/>
            </c:ext>
          </c:extLst>
        </c:ser>
        <c:ser>
          <c:idx val="3"/>
          <c:order val="3"/>
          <c:tx>
            <c:strRef>
              <c:f>Profile!$E$2</c:f>
              <c:strCache>
                <c:ptCount val="1"/>
                <c:pt idx="0">
                  <c:v>Datacenter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Profile!$E$3:$E$26</c:f>
              <c:numCache>
                <c:formatCode>General</c:formatCode>
                <c:ptCount val="24"/>
                <c:pt idx="0">
                  <c:v>0.93181818181818188</c:v>
                </c:pt>
                <c:pt idx="1">
                  <c:v>0.93181818181818188</c:v>
                </c:pt>
                <c:pt idx="2">
                  <c:v>0.93181818181818188</c:v>
                </c:pt>
                <c:pt idx="3">
                  <c:v>0.93181818181818188</c:v>
                </c:pt>
                <c:pt idx="4">
                  <c:v>0.93181818181818188</c:v>
                </c:pt>
                <c:pt idx="5">
                  <c:v>0.93181818181818188</c:v>
                </c:pt>
                <c:pt idx="6">
                  <c:v>0.95454545454545459</c:v>
                </c:pt>
                <c:pt idx="7">
                  <c:v>0.95454545454545459</c:v>
                </c:pt>
                <c:pt idx="8">
                  <c:v>0.95454545454545459</c:v>
                </c:pt>
                <c:pt idx="9">
                  <c:v>0.97727272727272729</c:v>
                </c:pt>
                <c:pt idx="10">
                  <c:v>0.97727272727272729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0.95454545454545459</c:v>
                </c:pt>
                <c:pt idx="18">
                  <c:v>0.95454545454545459</c:v>
                </c:pt>
                <c:pt idx="19">
                  <c:v>0.95454545454545459</c:v>
                </c:pt>
                <c:pt idx="20">
                  <c:v>0.93181818181818188</c:v>
                </c:pt>
                <c:pt idx="21">
                  <c:v>0.93181818181818188</c:v>
                </c:pt>
                <c:pt idx="22">
                  <c:v>0.93181818181818188</c:v>
                </c:pt>
                <c:pt idx="23">
                  <c:v>0.93181818181818188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2-4ACE-A94A-1F7C56718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934832"/>
        <c:axId val="2066940592"/>
      </c:lineChart>
      <c:catAx>
        <c:axId val="206693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of Representative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40592"/>
        <c:crosses val="autoZero"/>
        <c:auto val="1"/>
        <c:lblAlgn val="ctr"/>
        <c:lblOffset val="100"/>
        <c:noMultiLvlLbl val="0"/>
      </c:catAx>
      <c:valAx>
        <c:axId val="2066940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Peak Load / Capacity Factor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348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</xdr:colOff>
      <xdr:row>1</xdr:row>
      <xdr:rowOff>0</xdr:rowOff>
    </xdr:from>
    <xdr:to>
      <xdr:col>16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1AE980-F1BA-E9CB-3BAF-8FCBA2CE2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monc\Documents\greendatacenters\PRICE_AND_DEMAND_202402_QLD1.xlsx" TargetMode="External"/><Relationship Id="rId1" Type="http://schemas.openxmlformats.org/officeDocument/2006/relationships/externalLinkPath" Target="PRICE_AND_DEMAND_202402_QLD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CE_AND_DEMAND_202402_QLD1"/>
    </sheetNames>
    <sheetDataSet>
      <sheetData sheetId="0">
        <row r="2017">
          <cell r="C2017">
            <v>6702.4</v>
          </cell>
        </row>
        <row r="2018">
          <cell r="C2018">
            <v>6654.05</v>
          </cell>
        </row>
        <row r="2019">
          <cell r="C2019">
            <v>6613.38</v>
          </cell>
        </row>
        <row r="2020">
          <cell r="C2020">
            <v>6572.78</v>
          </cell>
        </row>
        <row r="2021">
          <cell r="C2021">
            <v>6655.16</v>
          </cell>
        </row>
        <row r="2022">
          <cell r="C2022">
            <v>6555.08</v>
          </cell>
        </row>
        <row r="2023">
          <cell r="C2023">
            <v>6641.53</v>
          </cell>
        </row>
        <row r="2024">
          <cell r="C2024">
            <v>6570.59</v>
          </cell>
        </row>
        <row r="2025">
          <cell r="C2025">
            <v>6542.4</v>
          </cell>
        </row>
        <row r="2026">
          <cell r="C2026">
            <v>6544.7</v>
          </cell>
        </row>
        <row r="2027">
          <cell r="C2027">
            <v>6547.67</v>
          </cell>
        </row>
        <row r="2028">
          <cell r="C2028">
            <v>6570.7</v>
          </cell>
        </row>
        <row r="2029">
          <cell r="C2029">
            <v>6523.74</v>
          </cell>
        </row>
        <row r="2030">
          <cell r="C2030">
            <v>6505.62</v>
          </cell>
        </row>
        <row r="2031">
          <cell r="C2031">
            <v>6499.55</v>
          </cell>
        </row>
        <row r="2032">
          <cell r="C2032">
            <v>6481.44</v>
          </cell>
        </row>
        <row r="2033">
          <cell r="C2033">
            <v>6436.67</v>
          </cell>
        </row>
        <row r="2034">
          <cell r="C2034">
            <v>6454.12</v>
          </cell>
        </row>
        <row r="2035">
          <cell r="C2035">
            <v>6385.62</v>
          </cell>
        </row>
        <row r="2036">
          <cell r="C2036">
            <v>6371.24</v>
          </cell>
        </row>
        <row r="2037">
          <cell r="C2037">
            <v>6357.35</v>
          </cell>
        </row>
        <row r="2038">
          <cell r="C2038">
            <v>6318.4</v>
          </cell>
        </row>
        <row r="2039">
          <cell r="C2039">
            <v>6396.46</v>
          </cell>
        </row>
        <row r="2040">
          <cell r="C2040">
            <v>6316.92</v>
          </cell>
        </row>
        <row r="2041">
          <cell r="C2041">
            <v>6275.35</v>
          </cell>
        </row>
        <row r="2042">
          <cell r="C2042">
            <v>6316.26</v>
          </cell>
        </row>
        <row r="2043">
          <cell r="C2043">
            <v>6310.01</v>
          </cell>
        </row>
        <row r="2044">
          <cell r="C2044">
            <v>6264.08</v>
          </cell>
        </row>
        <row r="2045">
          <cell r="C2045">
            <v>6266.07</v>
          </cell>
        </row>
        <row r="2046">
          <cell r="C2046">
            <v>6265.69</v>
          </cell>
        </row>
        <row r="2047">
          <cell r="C2047">
            <v>6255.85</v>
          </cell>
        </row>
        <row r="2048">
          <cell r="C2048">
            <v>6283.43</v>
          </cell>
        </row>
        <row r="2049">
          <cell r="C2049">
            <v>6262.97</v>
          </cell>
        </row>
        <row r="2050">
          <cell r="C2050">
            <v>6221.75</v>
          </cell>
        </row>
        <row r="2051">
          <cell r="C2051">
            <v>6221.64</v>
          </cell>
        </row>
        <row r="2052">
          <cell r="C2052">
            <v>6246.49</v>
          </cell>
        </row>
        <row r="2053">
          <cell r="C2053">
            <v>6244.62</v>
          </cell>
        </row>
        <row r="2054">
          <cell r="C2054">
            <v>6197.86</v>
          </cell>
        </row>
        <row r="2055">
          <cell r="C2055">
            <v>6144.74</v>
          </cell>
        </row>
        <row r="2056">
          <cell r="C2056">
            <v>6149.71</v>
          </cell>
        </row>
        <row r="2057">
          <cell r="C2057">
            <v>6224.32</v>
          </cell>
        </row>
        <row r="2058">
          <cell r="C2058">
            <v>6207.75</v>
          </cell>
        </row>
        <row r="2059">
          <cell r="C2059">
            <v>6166.06</v>
          </cell>
        </row>
        <row r="2060">
          <cell r="C2060">
            <v>6131.87</v>
          </cell>
        </row>
        <row r="2061">
          <cell r="C2061">
            <v>6194.5</v>
          </cell>
        </row>
        <row r="2062">
          <cell r="C2062">
            <v>6217.21</v>
          </cell>
        </row>
        <row r="2063">
          <cell r="C2063">
            <v>6201.89</v>
          </cell>
        </row>
        <row r="2064">
          <cell r="C2064">
            <v>6164.64</v>
          </cell>
        </row>
        <row r="2065">
          <cell r="C2065">
            <v>6213.31</v>
          </cell>
        </row>
        <row r="2066">
          <cell r="C2066">
            <v>6167.26</v>
          </cell>
        </row>
        <row r="2067">
          <cell r="C2067">
            <v>6233.5</v>
          </cell>
        </row>
        <row r="2068">
          <cell r="C2068">
            <v>6148.8</v>
          </cell>
        </row>
        <row r="2069">
          <cell r="C2069">
            <v>6220.93</v>
          </cell>
        </row>
        <row r="2070">
          <cell r="C2070">
            <v>6241.59</v>
          </cell>
        </row>
        <row r="2071">
          <cell r="C2071">
            <v>6258.81</v>
          </cell>
        </row>
        <row r="2072">
          <cell r="C2072">
            <v>6223.58</v>
          </cell>
        </row>
        <row r="2073">
          <cell r="C2073">
            <v>6317.35</v>
          </cell>
        </row>
        <row r="2074">
          <cell r="C2074">
            <v>6287.23</v>
          </cell>
        </row>
        <row r="2075">
          <cell r="C2075">
            <v>6258.94</v>
          </cell>
        </row>
        <row r="2076">
          <cell r="C2076">
            <v>6278.94</v>
          </cell>
        </row>
        <row r="2077">
          <cell r="C2077">
            <v>6350.08</v>
          </cell>
        </row>
        <row r="2078">
          <cell r="C2078">
            <v>6399.96</v>
          </cell>
        </row>
        <row r="2079">
          <cell r="C2079">
            <v>6412.94</v>
          </cell>
        </row>
        <row r="2080">
          <cell r="C2080">
            <v>6505.93</v>
          </cell>
        </row>
        <row r="2081">
          <cell r="C2081">
            <v>6433.38</v>
          </cell>
        </row>
        <row r="2082">
          <cell r="C2082">
            <v>6504.25</v>
          </cell>
        </row>
        <row r="2083">
          <cell r="C2083">
            <v>6545.54</v>
          </cell>
        </row>
        <row r="2084">
          <cell r="C2084">
            <v>6538.08</v>
          </cell>
        </row>
        <row r="2085">
          <cell r="C2085">
            <v>6539.55</v>
          </cell>
        </row>
        <row r="2086">
          <cell r="C2086">
            <v>6552.88</v>
          </cell>
        </row>
        <row r="2087">
          <cell r="C2087">
            <v>6611.57</v>
          </cell>
        </row>
        <row r="2088">
          <cell r="C2088">
            <v>6563.5</v>
          </cell>
        </row>
        <row r="2089">
          <cell r="C2089">
            <v>6595.83</v>
          </cell>
        </row>
        <row r="2090">
          <cell r="C2090">
            <v>6656.83</v>
          </cell>
        </row>
        <row r="2091">
          <cell r="C2091">
            <v>6661.56</v>
          </cell>
        </row>
        <row r="2092">
          <cell r="C2092">
            <v>6801.41</v>
          </cell>
        </row>
        <row r="2093">
          <cell r="C2093">
            <v>6797.58</v>
          </cell>
        </row>
        <row r="2094">
          <cell r="C2094">
            <v>6771.93</v>
          </cell>
        </row>
        <row r="2095">
          <cell r="C2095">
            <v>6824.32</v>
          </cell>
        </row>
        <row r="2096">
          <cell r="C2096">
            <v>6889.41</v>
          </cell>
        </row>
        <row r="2097">
          <cell r="C2097">
            <v>6843.69</v>
          </cell>
        </row>
        <row r="2098">
          <cell r="C2098">
            <v>6907.24</v>
          </cell>
        </row>
        <row r="2099">
          <cell r="C2099">
            <v>6807.1</v>
          </cell>
        </row>
        <row r="2100">
          <cell r="C2100">
            <v>6811.24</v>
          </cell>
        </row>
        <row r="2101">
          <cell r="C2101">
            <v>6799.31</v>
          </cell>
        </row>
        <row r="2102">
          <cell r="C2102">
            <v>6859.09</v>
          </cell>
        </row>
        <row r="2103">
          <cell r="C2103">
            <v>6897.71</v>
          </cell>
        </row>
        <row r="2104">
          <cell r="C2104">
            <v>6976.14</v>
          </cell>
        </row>
        <row r="2105">
          <cell r="C2105">
            <v>6956.37</v>
          </cell>
        </row>
        <row r="2106">
          <cell r="C2106">
            <v>6954.76</v>
          </cell>
        </row>
        <row r="2107">
          <cell r="C2107">
            <v>6882.43</v>
          </cell>
        </row>
        <row r="2108">
          <cell r="C2108">
            <v>6886.6</v>
          </cell>
        </row>
        <row r="2109">
          <cell r="C2109">
            <v>6894.68</v>
          </cell>
        </row>
        <row r="2110">
          <cell r="C2110">
            <v>6897.37</v>
          </cell>
        </row>
        <row r="2111">
          <cell r="C2111">
            <v>6856.39</v>
          </cell>
        </row>
        <row r="2112">
          <cell r="C2112">
            <v>6813.72</v>
          </cell>
        </row>
        <row r="2113">
          <cell r="C2113">
            <v>6785.32</v>
          </cell>
        </row>
        <row r="2114">
          <cell r="C2114">
            <v>6694</v>
          </cell>
        </row>
        <row r="2115">
          <cell r="C2115">
            <v>6693.02</v>
          </cell>
        </row>
        <row r="2116">
          <cell r="C2116">
            <v>6708.77</v>
          </cell>
        </row>
        <row r="2117">
          <cell r="C2117">
            <v>6661.05</v>
          </cell>
        </row>
        <row r="2118">
          <cell r="C2118">
            <v>6670.07</v>
          </cell>
        </row>
        <row r="2119">
          <cell r="C2119">
            <v>6693.93</v>
          </cell>
        </row>
        <row r="2120">
          <cell r="C2120">
            <v>6542.33</v>
          </cell>
        </row>
        <row r="2121">
          <cell r="C2121">
            <v>6571.95</v>
          </cell>
        </row>
        <row r="2122">
          <cell r="C2122">
            <v>6570.55</v>
          </cell>
        </row>
        <row r="2123">
          <cell r="C2123">
            <v>6572.12</v>
          </cell>
        </row>
        <row r="2124">
          <cell r="C2124">
            <v>6567.6</v>
          </cell>
        </row>
        <row r="2125">
          <cell r="C2125">
            <v>6575.8</v>
          </cell>
        </row>
        <row r="2126">
          <cell r="C2126">
            <v>6504.61</v>
          </cell>
        </row>
        <row r="2127">
          <cell r="C2127">
            <v>6620.41</v>
          </cell>
        </row>
        <row r="2128">
          <cell r="C2128">
            <v>6610.53</v>
          </cell>
        </row>
        <row r="2129">
          <cell r="C2129">
            <v>6635.2</v>
          </cell>
        </row>
        <row r="2130">
          <cell r="C2130">
            <v>6604.05</v>
          </cell>
        </row>
        <row r="2131">
          <cell r="C2131">
            <v>6572.89</v>
          </cell>
        </row>
        <row r="2132">
          <cell r="C2132">
            <v>6549.9</v>
          </cell>
        </row>
        <row r="2133">
          <cell r="C2133">
            <v>6648.46</v>
          </cell>
        </row>
        <row r="2134">
          <cell r="C2134">
            <v>6662.87</v>
          </cell>
        </row>
        <row r="2135">
          <cell r="C2135">
            <v>6715.31</v>
          </cell>
        </row>
        <row r="2136">
          <cell r="C2136">
            <v>6696.41</v>
          </cell>
        </row>
        <row r="2137">
          <cell r="C2137">
            <v>6722.09</v>
          </cell>
        </row>
        <row r="2138">
          <cell r="C2138">
            <v>6724.82</v>
          </cell>
        </row>
        <row r="2139">
          <cell r="C2139">
            <v>6775.62</v>
          </cell>
        </row>
        <row r="2140">
          <cell r="C2140">
            <v>6731.12</v>
          </cell>
        </row>
        <row r="2141">
          <cell r="C2141">
            <v>6721.6</v>
          </cell>
        </row>
        <row r="2142">
          <cell r="C2142">
            <v>6655.58</v>
          </cell>
        </row>
        <row r="2143">
          <cell r="C2143">
            <v>6722.25</v>
          </cell>
        </row>
        <row r="2144">
          <cell r="C2144">
            <v>6703.77</v>
          </cell>
        </row>
        <row r="2145">
          <cell r="C2145">
            <v>6696.04</v>
          </cell>
        </row>
        <row r="2146">
          <cell r="C2146">
            <v>6690.73</v>
          </cell>
        </row>
        <row r="2147">
          <cell r="C2147">
            <v>6679.55</v>
          </cell>
        </row>
        <row r="2148">
          <cell r="C2148">
            <v>6554.52</v>
          </cell>
        </row>
        <row r="2149">
          <cell r="C2149">
            <v>6515.52</v>
          </cell>
        </row>
        <row r="2150">
          <cell r="C2150">
            <v>6481.31</v>
          </cell>
        </row>
        <row r="2151">
          <cell r="C2151">
            <v>6468.07</v>
          </cell>
        </row>
        <row r="2152">
          <cell r="C2152">
            <v>6500.22</v>
          </cell>
        </row>
        <row r="2153">
          <cell r="C2153">
            <v>6572.9</v>
          </cell>
        </row>
        <row r="2154">
          <cell r="C2154">
            <v>6578.6</v>
          </cell>
        </row>
        <row r="2155">
          <cell r="C2155">
            <v>6654.08</v>
          </cell>
        </row>
        <row r="2156">
          <cell r="C2156">
            <v>6690.56</v>
          </cell>
        </row>
        <row r="2157">
          <cell r="C2157">
            <v>6684.74</v>
          </cell>
        </row>
        <row r="2158">
          <cell r="C2158">
            <v>6648.87</v>
          </cell>
        </row>
        <row r="2159">
          <cell r="C2159">
            <v>6645.14</v>
          </cell>
        </row>
        <row r="2160">
          <cell r="C2160">
            <v>6662.11</v>
          </cell>
        </row>
        <row r="2161">
          <cell r="C2161">
            <v>6629.38</v>
          </cell>
        </row>
        <row r="2162">
          <cell r="C2162">
            <v>6581.4</v>
          </cell>
        </row>
        <row r="2163">
          <cell r="C2163">
            <v>6610.59</v>
          </cell>
        </row>
        <row r="2164">
          <cell r="C2164">
            <v>6647.13</v>
          </cell>
        </row>
        <row r="2165">
          <cell r="C2165">
            <v>6649.84</v>
          </cell>
        </row>
        <row r="2166">
          <cell r="C2166">
            <v>6747.74</v>
          </cell>
        </row>
        <row r="2167">
          <cell r="C2167">
            <v>6852.5</v>
          </cell>
        </row>
        <row r="2168">
          <cell r="C2168">
            <v>6948.91</v>
          </cell>
        </row>
        <row r="2169">
          <cell r="C2169">
            <v>6994.25</v>
          </cell>
        </row>
        <row r="2170">
          <cell r="C2170">
            <v>7001.31</v>
          </cell>
        </row>
        <row r="2171">
          <cell r="C2171">
            <v>6981.99</v>
          </cell>
        </row>
        <row r="2172">
          <cell r="C2172">
            <v>6914.49</v>
          </cell>
        </row>
        <row r="2173">
          <cell r="C2173">
            <v>6960.7</v>
          </cell>
        </row>
        <row r="2174">
          <cell r="C2174">
            <v>6998.11</v>
          </cell>
        </row>
        <row r="2175">
          <cell r="C2175">
            <v>6976.69</v>
          </cell>
        </row>
        <row r="2176">
          <cell r="C2176">
            <v>6929.29</v>
          </cell>
        </row>
        <row r="2177">
          <cell r="C2177">
            <v>7034.08</v>
          </cell>
        </row>
        <row r="2178">
          <cell r="C2178">
            <v>7101.56</v>
          </cell>
        </row>
        <row r="2179">
          <cell r="C2179">
            <v>7080.44</v>
          </cell>
        </row>
        <row r="2180">
          <cell r="C2180">
            <v>7118.29</v>
          </cell>
        </row>
        <row r="2181">
          <cell r="C2181">
            <v>7092.08</v>
          </cell>
        </row>
        <row r="2182">
          <cell r="C2182">
            <v>7129.85</v>
          </cell>
        </row>
        <row r="2183">
          <cell r="C2183">
            <v>7015.54</v>
          </cell>
        </row>
        <row r="2184">
          <cell r="C2184">
            <v>7007.61</v>
          </cell>
        </row>
        <row r="2185">
          <cell r="C2185">
            <v>7011.47</v>
          </cell>
        </row>
        <row r="2186">
          <cell r="C2186">
            <v>7066.54</v>
          </cell>
        </row>
        <row r="2187">
          <cell r="C2187">
            <v>7053.01</v>
          </cell>
        </row>
        <row r="2188">
          <cell r="C2188">
            <v>7072.47</v>
          </cell>
        </row>
        <row r="2189">
          <cell r="C2189">
            <v>7167.36</v>
          </cell>
        </row>
        <row r="2190">
          <cell r="C2190">
            <v>7274.37</v>
          </cell>
        </row>
        <row r="2191">
          <cell r="C2191">
            <v>7254.75</v>
          </cell>
        </row>
        <row r="2192">
          <cell r="C2192">
            <v>7293.68</v>
          </cell>
        </row>
        <row r="2193">
          <cell r="C2193">
            <v>7248.92</v>
          </cell>
        </row>
        <row r="2194">
          <cell r="C2194">
            <v>7259.77</v>
          </cell>
        </row>
        <row r="2195">
          <cell r="C2195">
            <v>7320.12</v>
          </cell>
        </row>
        <row r="2196">
          <cell r="C2196">
            <v>7375.82</v>
          </cell>
        </row>
        <row r="2197">
          <cell r="C2197">
            <v>7291.84</v>
          </cell>
        </row>
        <row r="2198">
          <cell r="C2198">
            <v>7366.36</v>
          </cell>
        </row>
        <row r="2199">
          <cell r="C2199">
            <v>7358.94</v>
          </cell>
        </row>
        <row r="2200">
          <cell r="C2200">
            <v>7298.73</v>
          </cell>
        </row>
        <row r="2201">
          <cell r="C2201">
            <v>7399.39</v>
          </cell>
        </row>
        <row r="2202">
          <cell r="C2202">
            <v>7500.13</v>
          </cell>
        </row>
        <row r="2203">
          <cell r="C2203">
            <v>7585.72</v>
          </cell>
        </row>
        <row r="2204">
          <cell r="C2204">
            <v>7721.22</v>
          </cell>
        </row>
        <row r="2205">
          <cell r="C2205">
            <v>7744.8</v>
          </cell>
        </row>
        <row r="2206">
          <cell r="C2206">
            <v>7867.04</v>
          </cell>
        </row>
        <row r="2207">
          <cell r="C2207">
            <v>7878.1</v>
          </cell>
        </row>
        <row r="2208">
          <cell r="C2208">
            <v>7897.47</v>
          </cell>
        </row>
        <row r="2209">
          <cell r="C2209">
            <v>7984.63</v>
          </cell>
        </row>
        <row r="2210">
          <cell r="C2210">
            <v>7942.94</v>
          </cell>
        </row>
        <row r="2211">
          <cell r="C2211">
            <v>7983.26</v>
          </cell>
        </row>
        <row r="2212">
          <cell r="C2212">
            <v>8056.21</v>
          </cell>
        </row>
        <row r="2213">
          <cell r="C2213">
            <v>8184.24</v>
          </cell>
        </row>
        <row r="2214">
          <cell r="C2214">
            <v>8275.26</v>
          </cell>
        </row>
        <row r="2215">
          <cell r="C2215">
            <v>8423.6200000000008</v>
          </cell>
        </row>
        <row r="2216">
          <cell r="C2216">
            <v>8359.85</v>
          </cell>
        </row>
        <row r="2217">
          <cell r="C2217">
            <v>8453.25</v>
          </cell>
        </row>
        <row r="2218">
          <cell r="C2218">
            <v>8585.9500000000007</v>
          </cell>
        </row>
        <row r="2219">
          <cell r="C2219">
            <v>8574.83</v>
          </cell>
        </row>
        <row r="2220">
          <cell r="C2220">
            <v>8685.57</v>
          </cell>
        </row>
        <row r="2221">
          <cell r="C2221">
            <v>8707.68</v>
          </cell>
        </row>
        <row r="2222">
          <cell r="C2222">
            <v>8717.66</v>
          </cell>
        </row>
        <row r="2223">
          <cell r="C2223">
            <v>8690.34</v>
          </cell>
        </row>
        <row r="2224">
          <cell r="C2224">
            <v>8735.69</v>
          </cell>
        </row>
        <row r="2225">
          <cell r="C2225">
            <v>8791.19</v>
          </cell>
        </row>
        <row r="2226">
          <cell r="C2226">
            <v>8865.52</v>
          </cell>
        </row>
        <row r="2227">
          <cell r="C2227">
            <v>8974.86</v>
          </cell>
        </row>
        <row r="2228">
          <cell r="C2228">
            <v>8949.44</v>
          </cell>
        </row>
        <row r="2229">
          <cell r="C2229">
            <v>8959.43</v>
          </cell>
        </row>
        <row r="2230">
          <cell r="C2230">
            <v>9020.6</v>
          </cell>
        </row>
        <row r="2231">
          <cell r="C2231">
            <v>9081.32</v>
          </cell>
        </row>
        <row r="2232">
          <cell r="C2232">
            <v>9092.07</v>
          </cell>
        </row>
        <row r="2233">
          <cell r="C2233">
            <v>9100.1</v>
          </cell>
        </row>
        <row r="2234">
          <cell r="C2234">
            <v>9088.93</v>
          </cell>
        </row>
        <row r="2235">
          <cell r="C2235">
            <v>9024.86</v>
          </cell>
        </row>
        <row r="2236">
          <cell r="C2236">
            <v>9033.01</v>
          </cell>
        </row>
        <row r="2237">
          <cell r="C2237">
            <v>8887.2000000000007</v>
          </cell>
        </row>
        <row r="2238">
          <cell r="C2238">
            <v>9021.4599999999991</v>
          </cell>
        </row>
        <row r="2239">
          <cell r="C2239">
            <v>8952.84</v>
          </cell>
        </row>
        <row r="2240">
          <cell r="C2240">
            <v>9025.4599999999991</v>
          </cell>
        </row>
        <row r="2241">
          <cell r="C2241">
            <v>9069.84</v>
          </cell>
        </row>
        <row r="2242">
          <cell r="C2242">
            <v>9062.41</v>
          </cell>
        </row>
        <row r="2243">
          <cell r="C2243">
            <v>9022.76</v>
          </cell>
        </row>
        <row r="2244">
          <cell r="C2244">
            <v>8975.85</v>
          </cell>
        </row>
        <row r="2245">
          <cell r="C2245">
            <v>9004.18</v>
          </cell>
        </row>
        <row r="2246">
          <cell r="C2246">
            <v>9004.36</v>
          </cell>
        </row>
        <row r="2247">
          <cell r="C2247">
            <v>8982.61</v>
          </cell>
        </row>
        <row r="2248">
          <cell r="C2248">
            <v>9095.92</v>
          </cell>
        </row>
        <row r="2249">
          <cell r="C2249">
            <v>8944.67</v>
          </cell>
        </row>
        <row r="2250">
          <cell r="C2250">
            <v>8960.59</v>
          </cell>
        </row>
        <row r="2251">
          <cell r="C2251">
            <v>8874.6200000000008</v>
          </cell>
        </row>
        <row r="2252">
          <cell r="C2252">
            <v>8893.4</v>
          </cell>
        </row>
        <row r="2253">
          <cell r="C2253">
            <v>8888.68</v>
          </cell>
        </row>
        <row r="2254">
          <cell r="C2254">
            <v>8844.49</v>
          </cell>
        </row>
        <row r="2255">
          <cell r="C2255">
            <v>8898.27</v>
          </cell>
        </row>
        <row r="2256">
          <cell r="C2256">
            <v>8846.01</v>
          </cell>
        </row>
        <row r="2257">
          <cell r="C2257">
            <v>8864.1200000000008</v>
          </cell>
        </row>
        <row r="2258">
          <cell r="C2258">
            <v>8824.26</v>
          </cell>
        </row>
        <row r="2259">
          <cell r="C2259">
            <v>8872.93</v>
          </cell>
        </row>
        <row r="2260">
          <cell r="C2260">
            <v>8919.08</v>
          </cell>
        </row>
        <row r="2261">
          <cell r="C2261">
            <v>8859.92</v>
          </cell>
        </row>
        <row r="2262">
          <cell r="C2262">
            <v>8797.66</v>
          </cell>
        </row>
        <row r="2263">
          <cell r="C2263">
            <v>8778.93</v>
          </cell>
        </row>
        <row r="2264">
          <cell r="C2264">
            <v>8709.61</v>
          </cell>
        </row>
        <row r="2265">
          <cell r="C2265">
            <v>8646.83</v>
          </cell>
        </row>
        <row r="2266">
          <cell r="C2266">
            <v>8619.7000000000007</v>
          </cell>
        </row>
        <row r="2267">
          <cell r="C2267">
            <v>8569.01</v>
          </cell>
        </row>
        <row r="2268">
          <cell r="C2268">
            <v>8458.2800000000007</v>
          </cell>
        </row>
        <row r="2269">
          <cell r="C2269">
            <v>8455.17</v>
          </cell>
        </row>
        <row r="2270">
          <cell r="C2270">
            <v>8335.16</v>
          </cell>
        </row>
        <row r="2271">
          <cell r="C2271">
            <v>8275.65</v>
          </cell>
        </row>
        <row r="2272">
          <cell r="C2272">
            <v>8271.4699999999993</v>
          </cell>
        </row>
        <row r="2273">
          <cell r="C2273">
            <v>8139.02</v>
          </cell>
        </row>
        <row r="2274">
          <cell r="C2274">
            <v>8114.82</v>
          </cell>
        </row>
        <row r="2275">
          <cell r="C2275">
            <v>8093.05</v>
          </cell>
        </row>
        <row r="2276">
          <cell r="C2276">
            <v>7930.93</v>
          </cell>
        </row>
        <row r="2277">
          <cell r="C2277">
            <v>7933.79</v>
          </cell>
        </row>
        <row r="2278">
          <cell r="C2278">
            <v>7889.74</v>
          </cell>
        </row>
        <row r="2279">
          <cell r="C2279">
            <v>7909.45</v>
          </cell>
        </row>
        <row r="2280">
          <cell r="C2280">
            <v>7842.62</v>
          </cell>
        </row>
        <row r="2281">
          <cell r="C2281">
            <v>7745.92</v>
          </cell>
        </row>
        <row r="2282">
          <cell r="C2282">
            <v>7624.96</v>
          </cell>
        </row>
        <row r="2283">
          <cell r="C2283">
            <v>7566.3</v>
          </cell>
        </row>
        <row r="2284">
          <cell r="C2284">
            <v>7691.15</v>
          </cell>
        </row>
        <row r="2285">
          <cell r="C2285">
            <v>7576.11</v>
          </cell>
        </row>
        <row r="2286">
          <cell r="C2286">
            <v>7482.37</v>
          </cell>
        </row>
        <row r="2287">
          <cell r="C2287">
            <v>7443.24</v>
          </cell>
        </row>
        <row r="2288">
          <cell r="C2288">
            <v>7357.64</v>
          </cell>
        </row>
        <row r="2289">
          <cell r="C2289">
            <v>7358.11</v>
          </cell>
        </row>
        <row r="2290">
          <cell r="C2290">
            <v>7320.91</v>
          </cell>
        </row>
        <row r="2291">
          <cell r="C2291">
            <v>7286.34</v>
          </cell>
        </row>
        <row r="2292">
          <cell r="C2292">
            <v>7139.12</v>
          </cell>
        </row>
        <row r="2293">
          <cell r="C2293">
            <v>7118.06</v>
          </cell>
        </row>
        <row r="2294">
          <cell r="C2294">
            <v>7143.01</v>
          </cell>
        </row>
        <row r="2295">
          <cell r="C2295">
            <v>7076.55</v>
          </cell>
        </row>
        <row r="2296">
          <cell r="C2296">
            <v>7135.4</v>
          </cell>
        </row>
        <row r="2297">
          <cell r="C2297">
            <v>6998.91</v>
          </cell>
        </row>
        <row r="2298">
          <cell r="C2298">
            <v>6982.94</v>
          </cell>
        </row>
        <row r="2299">
          <cell r="C2299">
            <v>6902.87</v>
          </cell>
        </row>
        <row r="2300">
          <cell r="C2300">
            <v>6912.72</v>
          </cell>
        </row>
        <row r="2301">
          <cell r="C2301">
            <v>6838.82</v>
          </cell>
        </row>
        <row r="2302">
          <cell r="C2302">
            <v>6799.74</v>
          </cell>
        </row>
        <row r="2303">
          <cell r="C2303">
            <v>6776.65</v>
          </cell>
        </row>
        <row r="2304">
          <cell r="C2304">
            <v>6734.8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1EE97-173E-4A94-B5BA-11301DD0021D}">
  <dimension ref="A1:K12"/>
  <sheetViews>
    <sheetView tabSelected="1" workbookViewId="0">
      <selection activeCell="G21" sqref="G21"/>
    </sheetView>
  </sheetViews>
  <sheetFormatPr defaultRowHeight="14.4" x14ac:dyDescent="0.3"/>
  <cols>
    <col min="2" max="8" width="16.77734375" customWidth="1"/>
  </cols>
  <sheetData>
    <row r="1" spans="1:11" x14ac:dyDescent="0.3">
      <c r="B1" s="4" t="s">
        <v>20</v>
      </c>
      <c r="C1" s="4" t="s">
        <v>22</v>
      </c>
      <c r="D1" s="4" t="s">
        <v>27</v>
      </c>
      <c r="E1" s="4" t="s">
        <v>23</v>
      </c>
      <c r="F1" s="4" t="s">
        <v>10</v>
      </c>
      <c r="G1" s="4" t="s">
        <v>11</v>
      </c>
      <c r="H1" s="4" t="s">
        <v>25</v>
      </c>
      <c r="K1" s="6" t="s">
        <v>21</v>
      </c>
    </row>
    <row r="2" spans="1:11" x14ac:dyDescent="0.3">
      <c r="B2" s="4" t="s">
        <v>1</v>
      </c>
      <c r="C2" s="4" t="s">
        <v>7</v>
      </c>
      <c r="D2" s="4" t="s">
        <v>26</v>
      </c>
      <c r="E2" s="4" t="s">
        <v>2</v>
      </c>
      <c r="F2" s="4" t="s">
        <v>3</v>
      </c>
      <c r="G2" s="4" t="s">
        <v>4</v>
      </c>
      <c r="H2" s="4" t="s">
        <v>5</v>
      </c>
      <c r="K2" s="7">
        <f>2126*0.62</f>
        <v>1318.12</v>
      </c>
    </row>
    <row r="3" spans="1:11" x14ac:dyDescent="0.3">
      <c r="A3" t="s">
        <v>0</v>
      </c>
      <c r="B3">
        <f>5616*0.62</f>
        <v>3481.92</v>
      </c>
      <c r="C3">
        <f>B3*0.025</f>
        <v>87.048000000000002</v>
      </c>
      <c r="D3">
        <v>0.9</v>
      </c>
      <c r="E3">
        <v>0.04</v>
      </c>
      <c r="F3">
        <v>30</v>
      </c>
      <c r="G3" s="2">
        <v>0.08</v>
      </c>
      <c r="H3" s="1">
        <f>-PMT(G3,F3,B3,0)</f>
        <v>309.29001685981115</v>
      </c>
      <c r="I3" s="1">
        <f>(H3+C3)+E3*8760*0.7</f>
        <v>641.61801685981118</v>
      </c>
      <c r="J3" s="8">
        <f>I3/(8760*0.7)</f>
        <v>0.10463437978796659</v>
      </c>
    </row>
    <row r="4" spans="1:11" x14ac:dyDescent="0.3">
      <c r="A4" t="s">
        <v>6</v>
      </c>
      <c r="B4">
        <f>1526*0.62</f>
        <v>946.12</v>
      </c>
      <c r="C4">
        <f>B4*0.025</f>
        <v>23.653000000000002</v>
      </c>
      <c r="D4">
        <v>0</v>
      </c>
      <c r="E4">
        <v>0</v>
      </c>
      <c r="F4">
        <v>20</v>
      </c>
      <c r="G4" s="2">
        <v>0.08</v>
      </c>
      <c r="H4" s="1">
        <f>-PMT(G4,F4,B4,0)</f>
        <v>96.364411811759283</v>
      </c>
      <c r="I4" s="1">
        <f>(H4+C4)+E4*8760*0.7</f>
        <v>120.01741181175929</v>
      </c>
      <c r="J4" s="8">
        <f>I4/(8760*0.21)</f>
        <v>6.5241037079669106E-2</v>
      </c>
      <c r="K4" s="1"/>
    </row>
    <row r="5" spans="1:11" x14ac:dyDescent="0.3">
      <c r="A5" t="s">
        <v>8</v>
      </c>
      <c r="B5">
        <f>3038*0.62</f>
        <v>1883.56</v>
      </c>
      <c r="C5">
        <f>B5*0.02</f>
        <v>37.671199999999999</v>
      </c>
      <c r="D5">
        <v>0</v>
      </c>
      <c r="E5">
        <v>0</v>
      </c>
      <c r="F5">
        <v>30</v>
      </c>
      <c r="G5" s="2">
        <v>0.08</v>
      </c>
      <c r="H5" s="1">
        <f>-PMT(G5,F5,B5,0)</f>
        <v>167.31180043093059</v>
      </c>
      <c r="I5" s="1">
        <f>(H5+C5)+E5*8760*0.7</f>
        <v>204.98300043093059</v>
      </c>
      <c r="J5" s="8">
        <f>I5/(8760*0.36)</f>
        <v>6.4999683038727357E-2</v>
      </c>
    </row>
    <row r="6" spans="1:11" x14ac:dyDescent="0.3">
      <c r="A6" t="s">
        <v>24</v>
      </c>
      <c r="B6">
        <f>2126*0.62</f>
        <v>1318.12</v>
      </c>
      <c r="C6">
        <f>B6*0.025</f>
        <v>32.952999999999996</v>
      </c>
      <c r="D6">
        <v>0.5</v>
      </c>
      <c r="E6">
        <v>7.4999999999999997E-2</v>
      </c>
      <c r="F6">
        <v>30</v>
      </c>
      <c r="G6" s="2">
        <v>0.08</v>
      </c>
      <c r="H6" s="1">
        <f>-PMT(G6,F6,B6,0)</f>
        <v>117.08521649643136</v>
      </c>
      <c r="I6" s="1">
        <f>(H6+C6)+E6*8760*0.7</f>
        <v>609.93821649643132</v>
      </c>
      <c r="J6" s="8">
        <f>I6/(8760*0.7)</f>
        <v>9.9468071835686775E-2</v>
      </c>
    </row>
    <row r="11" spans="1:11" x14ac:dyDescent="0.3">
      <c r="K11" s="1"/>
    </row>
    <row r="12" spans="1:11" x14ac:dyDescent="0.3">
      <c r="K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700B-20EF-493D-B2D9-E950146D3866}">
  <dimension ref="A1:K26"/>
  <sheetViews>
    <sheetView workbookViewId="0">
      <selection activeCell="F7" sqref="F7"/>
    </sheetView>
  </sheetViews>
  <sheetFormatPr defaultRowHeight="14.4" x14ac:dyDescent="0.3"/>
  <cols>
    <col min="2" max="2" width="9.21875" bestFit="1" customWidth="1"/>
    <col min="8" max="8" width="12.77734375" customWidth="1"/>
  </cols>
  <sheetData>
    <row r="1" spans="1:8" x14ac:dyDescent="0.3">
      <c r="A1" t="s">
        <v>12</v>
      </c>
      <c r="B1" s="3"/>
    </row>
    <row r="2" spans="1:8" x14ac:dyDescent="0.3">
      <c r="B2" t="s">
        <v>9</v>
      </c>
      <c r="C2" t="s">
        <v>6</v>
      </c>
      <c r="D2" t="s">
        <v>8</v>
      </c>
      <c r="E2" t="s">
        <v>28</v>
      </c>
    </row>
    <row r="3" spans="1:8" x14ac:dyDescent="0.3">
      <c r="A3">
        <v>1</v>
      </c>
      <c r="B3">
        <v>0.73651937890792407</v>
      </c>
      <c r="C3">
        <v>0</v>
      </c>
      <c r="D3">
        <v>0.25</v>
      </c>
      <c r="E3">
        <v>0.93181818181818188</v>
      </c>
      <c r="H3" s="5"/>
    </row>
    <row r="4" spans="1:8" x14ac:dyDescent="0.3">
      <c r="A4">
        <f>A3+1</f>
        <v>2</v>
      </c>
      <c r="B4">
        <v>0.71688662761947664</v>
      </c>
      <c r="C4">
        <v>0</v>
      </c>
      <c r="D4">
        <v>0.27200000000000002</v>
      </c>
      <c r="E4">
        <v>0.93181818181818188</v>
      </c>
      <c r="H4" s="5"/>
    </row>
    <row r="5" spans="1:8" x14ac:dyDescent="0.3">
      <c r="A5">
        <f t="shared" ref="A5:A26" si="0">A4+1</f>
        <v>3</v>
      </c>
      <c r="B5">
        <v>0.6895913231722729</v>
      </c>
      <c r="C5">
        <v>0</v>
      </c>
      <c r="D5">
        <v>0.27500000000000002</v>
      </c>
      <c r="E5">
        <v>0.93181818181818188</v>
      </c>
      <c r="H5" s="5"/>
    </row>
    <row r="6" spans="1:8" x14ac:dyDescent="0.3">
      <c r="A6">
        <f t="shared" si="0"/>
        <v>4</v>
      </c>
      <c r="B6">
        <v>0.68621443720398678</v>
      </c>
      <c r="C6">
        <v>0</v>
      </c>
      <c r="D6">
        <v>0.251</v>
      </c>
      <c r="E6">
        <v>0.93181818181818188</v>
      </c>
      <c r="H6" s="5"/>
    </row>
    <row r="7" spans="1:8" x14ac:dyDescent="0.3">
      <c r="A7">
        <f t="shared" si="0"/>
        <v>5</v>
      </c>
      <c r="B7">
        <v>0.68277381567235529</v>
      </c>
      <c r="C7">
        <v>0</v>
      </c>
      <c r="D7">
        <v>0.24099999999999999</v>
      </c>
      <c r="E7">
        <v>0.93181818181818188</v>
      </c>
      <c r="H7" s="5"/>
    </row>
    <row r="8" spans="1:8" x14ac:dyDescent="0.3">
      <c r="A8">
        <f t="shared" si="0"/>
        <v>6</v>
      </c>
      <c r="B8">
        <v>0.69780332084262808</v>
      </c>
      <c r="C8">
        <v>5.0000000000000001E-3</v>
      </c>
      <c r="D8">
        <v>0.246</v>
      </c>
      <c r="E8">
        <v>0.93181818181818188</v>
      </c>
      <c r="H8" s="5"/>
    </row>
    <row r="9" spans="1:8" x14ac:dyDescent="0.3">
      <c r="A9">
        <f t="shared" si="0"/>
        <v>7</v>
      </c>
      <c r="B9">
        <v>0.72480851858770778</v>
      </c>
      <c r="C9">
        <v>9.6000000000000002E-2</v>
      </c>
      <c r="D9">
        <v>0.26200000000000001</v>
      </c>
      <c r="E9">
        <v>0.95454545454545459</v>
      </c>
      <c r="H9" s="5"/>
    </row>
    <row r="10" spans="1:8" x14ac:dyDescent="0.3">
      <c r="A10">
        <f t="shared" si="0"/>
        <v>8</v>
      </c>
      <c r="B10">
        <v>0.74716871243173155</v>
      </c>
      <c r="C10">
        <v>0.30099999999999999</v>
      </c>
      <c r="D10">
        <v>0.34100000000000003</v>
      </c>
      <c r="E10">
        <v>0.95454545454545459</v>
      </c>
      <c r="H10" s="5"/>
    </row>
    <row r="11" spans="1:8" x14ac:dyDescent="0.3">
      <c r="A11">
        <f t="shared" si="0"/>
        <v>9</v>
      </c>
      <c r="B11">
        <v>0.74563136668827812</v>
      </c>
      <c r="C11">
        <v>0.48199999999999998</v>
      </c>
      <c r="D11">
        <v>0.48</v>
      </c>
      <c r="E11">
        <v>0.95454545454545459</v>
      </c>
      <c r="H11" s="5"/>
    </row>
    <row r="12" spans="1:8" x14ac:dyDescent="0.3">
      <c r="A12">
        <f t="shared" si="0"/>
        <v>10</v>
      </c>
      <c r="B12">
        <v>0.72260744387424314</v>
      </c>
      <c r="C12">
        <v>0.61399999999999999</v>
      </c>
      <c r="D12">
        <v>0.52100000000000002</v>
      </c>
      <c r="E12">
        <v>0.97727272727272729</v>
      </c>
      <c r="H12" s="5"/>
    </row>
    <row r="13" spans="1:8" x14ac:dyDescent="0.3">
      <c r="A13">
        <f t="shared" si="0"/>
        <v>11</v>
      </c>
      <c r="B13">
        <v>0.73868309139460009</v>
      </c>
      <c r="C13">
        <v>0.69599999999999995</v>
      </c>
      <c r="D13">
        <v>0.51100000000000001</v>
      </c>
      <c r="E13">
        <v>0.97727272727272729</v>
      </c>
      <c r="H13" s="5"/>
    </row>
    <row r="14" spans="1:8" x14ac:dyDescent="0.3">
      <c r="A14">
        <f t="shared" si="0"/>
        <v>12</v>
      </c>
      <c r="B14">
        <v>0.71598334084240833</v>
      </c>
      <c r="C14">
        <v>0.73199999999999998</v>
      </c>
      <c r="D14">
        <v>0.505</v>
      </c>
      <c r="E14">
        <v>1</v>
      </c>
      <c r="H14" s="5"/>
    </row>
    <row r="15" spans="1:8" x14ac:dyDescent="0.3">
      <c r="A15">
        <f t="shared" si="0"/>
        <v>13</v>
      </c>
      <c r="B15">
        <v>0.72849529126053558</v>
      </c>
      <c r="C15">
        <v>0.72499999999999998</v>
      </c>
      <c r="D15">
        <v>0.498</v>
      </c>
      <c r="E15">
        <v>1</v>
      </c>
      <c r="H15" s="5"/>
    </row>
    <row r="16" spans="1:8" x14ac:dyDescent="0.3">
      <c r="A16">
        <f t="shared" si="0"/>
        <v>14</v>
      </c>
      <c r="B16">
        <v>0.7649036823771167</v>
      </c>
      <c r="C16">
        <v>0.67500000000000004</v>
      </c>
      <c r="D16">
        <v>0.49399999999999999</v>
      </c>
      <c r="E16">
        <v>1</v>
      </c>
      <c r="H16" s="5"/>
    </row>
    <row r="17" spans="1:11" x14ac:dyDescent="0.3">
      <c r="A17">
        <f t="shared" si="0"/>
        <v>15</v>
      </c>
      <c r="B17">
        <v>0.77048274194789068</v>
      </c>
      <c r="C17">
        <v>0.56699999999999995</v>
      </c>
      <c r="D17">
        <v>0.498</v>
      </c>
      <c r="E17">
        <v>1</v>
      </c>
      <c r="H17" s="5"/>
      <c r="K17" s="1"/>
    </row>
    <row r="18" spans="1:11" x14ac:dyDescent="0.3">
      <c r="A18">
        <f t="shared" si="0"/>
        <v>16</v>
      </c>
      <c r="B18">
        <v>0.80129229349128028</v>
      </c>
      <c r="C18">
        <v>0.434</v>
      </c>
      <c r="D18">
        <v>0.502</v>
      </c>
      <c r="E18">
        <v>1</v>
      </c>
      <c r="H18" s="5"/>
    </row>
    <row r="19" spans="1:11" x14ac:dyDescent="0.3">
      <c r="A19">
        <f t="shared" si="0"/>
        <v>17</v>
      </c>
      <c r="B19">
        <v>0.87742222612938314</v>
      </c>
      <c r="C19">
        <v>0.26400000000000001</v>
      </c>
      <c r="D19">
        <v>0.47699999999999998</v>
      </c>
      <c r="E19">
        <v>1</v>
      </c>
      <c r="H19" s="5"/>
    </row>
    <row r="20" spans="1:11" x14ac:dyDescent="0.3">
      <c r="A20">
        <f t="shared" si="0"/>
        <v>18</v>
      </c>
      <c r="B20">
        <v>0.95687739695168184</v>
      </c>
      <c r="C20">
        <v>8.5000000000000006E-2</v>
      </c>
      <c r="D20">
        <v>0.39100000000000001</v>
      </c>
      <c r="E20">
        <v>0.95454545454545459</v>
      </c>
      <c r="H20" s="5"/>
    </row>
    <row r="21" spans="1:11" x14ac:dyDescent="0.3">
      <c r="A21">
        <f t="shared" si="0"/>
        <v>19</v>
      </c>
      <c r="B21">
        <v>1</v>
      </c>
      <c r="C21">
        <v>0</v>
      </c>
      <c r="D21">
        <v>0.28399999999999997</v>
      </c>
      <c r="E21">
        <v>0.95454545454545459</v>
      </c>
      <c r="H21" s="5"/>
    </row>
    <row r="22" spans="1:11" x14ac:dyDescent="0.3">
      <c r="A22">
        <f t="shared" si="0"/>
        <v>20</v>
      </c>
      <c r="B22">
        <v>0.98945945648948908</v>
      </c>
      <c r="C22">
        <v>0</v>
      </c>
      <c r="D22">
        <v>0.26200000000000001</v>
      </c>
      <c r="E22">
        <v>0.95454545454545459</v>
      </c>
      <c r="H22" s="5"/>
    </row>
    <row r="23" spans="1:11" x14ac:dyDescent="0.3">
      <c r="A23">
        <f t="shared" si="0"/>
        <v>21</v>
      </c>
      <c r="B23">
        <v>0.97406841683058432</v>
      </c>
      <c r="C23">
        <v>0</v>
      </c>
      <c r="D23">
        <v>0.27400000000000002</v>
      </c>
      <c r="E23">
        <v>0.93181818181818188</v>
      </c>
      <c r="H23" s="5"/>
    </row>
    <row r="24" spans="1:11" x14ac:dyDescent="0.3">
      <c r="A24">
        <f t="shared" si="0"/>
        <v>22</v>
      </c>
      <c r="B24">
        <v>0.92912935022692056</v>
      </c>
      <c r="C24">
        <v>0</v>
      </c>
      <c r="D24">
        <v>0.30499999999999999</v>
      </c>
      <c r="E24">
        <v>0.93181818181818188</v>
      </c>
      <c r="H24" s="5"/>
    </row>
    <row r="25" spans="1:11" x14ac:dyDescent="0.3">
      <c r="A25">
        <f t="shared" si="0"/>
        <v>23</v>
      </c>
      <c r="B25">
        <v>0.85119064625663454</v>
      </c>
      <c r="C25">
        <v>0</v>
      </c>
      <c r="D25">
        <v>0.311</v>
      </c>
      <c r="E25">
        <v>0.93181818181818188</v>
      </c>
      <c r="H25" s="5"/>
    </row>
    <row r="26" spans="1:11" x14ac:dyDescent="0.3">
      <c r="A26">
        <f t="shared" si="0"/>
        <v>24</v>
      </c>
      <c r="B26">
        <v>0.7821958000461533</v>
      </c>
      <c r="C26">
        <v>0</v>
      </c>
      <c r="D26">
        <v>0.33600000000000002</v>
      </c>
      <c r="E26">
        <v>0.93181818181818188</v>
      </c>
      <c r="H26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A34C1-0872-4C54-AFDA-A449B28153BB}">
  <dimension ref="A1:K15"/>
  <sheetViews>
    <sheetView workbookViewId="0">
      <selection activeCell="D16" sqref="D16"/>
    </sheetView>
  </sheetViews>
  <sheetFormatPr defaultRowHeight="14.4" x14ac:dyDescent="0.3"/>
  <sheetData>
    <row r="1" spans="1:11" x14ac:dyDescent="0.3">
      <c r="A1" t="s">
        <v>18</v>
      </c>
    </row>
    <row r="2" spans="1:11" x14ac:dyDescent="0.3">
      <c r="A2" t="s">
        <v>14</v>
      </c>
    </row>
    <row r="3" spans="1:11" x14ac:dyDescent="0.3">
      <c r="C3" t="s">
        <v>13</v>
      </c>
      <c r="D3" t="s">
        <v>19</v>
      </c>
    </row>
    <row r="4" spans="1:11" x14ac:dyDescent="0.3">
      <c r="A4" t="s">
        <v>8</v>
      </c>
      <c r="B4" t="s">
        <v>15</v>
      </c>
      <c r="C4">
        <v>1</v>
      </c>
      <c r="D4">
        <v>0.5</v>
      </c>
      <c r="H4">
        <v>0.5</v>
      </c>
      <c r="J4">
        <v>1</v>
      </c>
    </row>
    <row r="5" spans="1:11" x14ac:dyDescent="0.3">
      <c r="A5" t="s">
        <v>8</v>
      </c>
      <c r="B5" t="s">
        <v>16</v>
      </c>
      <c r="C5">
        <v>0.7</v>
      </c>
      <c r="D5">
        <v>0.3</v>
      </c>
      <c r="H5">
        <v>0.3</v>
      </c>
      <c r="J5">
        <v>0.6</v>
      </c>
    </row>
    <row r="6" spans="1:11" x14ac:dyDescent="0.3">
      <c r="A6" t="s">
        <v>8</v>
      </c>
      <c r="B6" t="s">
        <v>17</v>
      </c>
      <c r="C6">
        <v>1.1000000000000001</v>
      </c>
      <c r="D6">
        <v>0.2</v>
      </c>
      <c r="H6">
        <v>0.2</v>
      </c>
      <c r="J6">
        <v>1.3</v>
      </c>
    </row>
    <row r="7" spans="1:11" x14ac:dyDescent="0.3">
      <c r="A7" t="s">
        <v>6</v>
      </c>
      <c r="B7" t="s">
        <v>15</v>
      </c>
      <c r="C7">
        <v>1</v>
      </c>
      <c r="D7">
        <v>0.6</v>
      </c>
      <c r="H7">
        <v>0.6</v>
      </c>
      <c r="J7">
        <v>1</v>
      </c>
      <c r="K7">
        <v>1</v>
      </c>
    </row>
    <row r="8" spans="1:11" x14ac:dyDescent="0.3">
      <c r="A8" t="s">
        <v>6</v>
      </c>
      <c r="B8" t="s">
        <v>16</v>
      </c>
      <c r="C8">
        <v>0.8</v>
      </c>
      <c r="D8">
        <v>0.1</v>
      </c>
      <c r="H8">
        <v>0.1</v>
      </c>
      <c r="J8">
        <v>0.8</v>
      </c>
      <c r="K8">
        <v>0.8</v>
      </c>
    </row>
    <row r="9" spans="1:11" x14ac:dyDescent="0.3">
      <c r="A9" t="s">
        <v>6</v>
      </c>
      <c r="B9" t="s">
        <v>17</v>
      </c>
      <c r="C9">
        <v>1.2</v>
      </c>
      <c r="D9">
        <v>0.3</v>
      </c>
      <c r="H9">
        <v>0.3</v>
      </c>
      <c r="J9">
        <v>1.2</v>
      </c>
      <c r="K9">
        <v>1.2</v>
      </c>
    </row>
    <row r="10" spans="1:11" x14ac:dyDescent="0.3">
      <c r="A10" t="s">
        <v>0</v>
      </c>
      <c r="B10" t="s">
        <v>15</v>
      </c>
      <c r="C10">
        <v>1</v>
      </c>
      <c r="D10">
        <v>0.6</v>
      </c>
      <c r="H10">
        <v>0.6</v>
      </c>
      <c r="J10">
        <v>1</v>
      </c>
    </row>
    <row r="11" spans="1:11" x14ac:dyDescent="0.3">
      <c r="A11" t="s">
        <v>0</v>
      </c>
      <c r="B11" t="s">
        <v>16</v>
      </c>
      <c r="C11">
        <v>1</v>
      </c>
      <c r="D11">
        <v>0.1</v>
      </c>
      <c r="H11">
        <v>0.1</v>
      </c>
      <c r="J11">
        <v>1</v>
      </c>
    </row>
    <row r="12" spans="1:11" x14ac:dyDescent="0.3">
      <c r="A12" t="s">
        <v>0</v>
      </c>
      <c r="B12" t="s">
        <v>17</v>
      </c>
      <c r="C12">
        <v>1</v>
      </c>
      <c r="D12">
        <v>0.3</v>
      </c>
      <c r="H12">
        <v>0.3</v>
      </c>
      <c r="J12">
        <v>1</v>
      </c>
    </row>
    <row r="13" spans="1:11" x14ac:dyDescent="0.3">
      <c r="A13" t="s">
        <v>24</v>
      </c>
      <c r="B13" t="s">
        <v>15</v>
      </c>
      <c r="C13">
        <v>1</v>
      </c>
      <c r="D13">
        <v>0.6</v>
      </c>
    </row>
    <row r="14" spans="1:11" x14ac:dyDescent="0.3">
      <c r="A14" t="s">
        <v>24</v>
      </c>
      <c r="B14" t="s">
        <v>16</v>
      </c>
      <c r="C14">
        <v>1</v>
      </c>
      <c r="D14">
        <v>0.1</v>
      </c>
    </row>
    <row r="15" spans="1:11" x14ac:dyDescent="0.3">
      <c r="A15" t="s">
        <v>24</v>
      </c>
      <c r="B15" t="s">
        <v>17</v>
      </c>
      <c r="C15">
        <v>1</v>
      </c>
      <c r="D15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GenData</vt:lpstr>
      <vt:lpstr>Profile</vt:lpstr>
      <vt:lpstr>REUncert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 Chattopadhyay</dc:creator>
  <cp:lastModifiedBy>Emon Chatterji</cp:lastModifiedBy>
  <dcterms:created xsi:type="dcterms:W3CDTF">2024-10-09T11:15:23Z</dcterms:created>
  <dcterms:modified xsi:type="dcterms:W3CDTF">2025-01-02T20:49:31Z</dcterms:modified>
</cp:coreProperties>
</file>