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nson/Dropbox/Workshops/Altair_MIDS_Fall2023/altair-vis-python/data/"/>
    </mc:Choice>
  </mc:AlternateContent>
  <xr:revisionPtr revIDLastSave="0" documentId="13_ncr:1_{A2C27CF1-25CC-2441-9D83-8877D1A2FE19}" xr6:coauthVersionLast="47" xr6:coauthVersionMax="47" xr10:uidLastSave="{00000000-0000-0000-0000-000000000000}"/>
  <bookViews>
    <workbookView xWindow="0" yWindow="760" windowWidth="30240" windowHeight="18880" activeTab="7" xr2:uid="{FB4F9878-6F35-B547-9477-E57EFB140DE0}"/>
  </bookViews>
  <sheets>
    <sheet name="Values" sheetId="1" r:id="rId1"/>
    <sheet name="Veg" sheetId="3" r:id="rId2"/>
    <sheet name="VegTidy" sheetId="4" r:id="rId3"/>
    <sheet name="deWinter 2010" sheetId="5" r:id="rId4"/>
    <sheet name="Metadata" sheetId="2" r:id="rId5"/>
    <sheet name="deWinter veg est" sheetId="6" r:id="rId6"/>
    <sheet name="sample50" sheetId="7" r:id="rId7"/>
    <sheet name="sample50num" sheetId="8" r:id="rId8"/>
  </sheet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8" l="1"/>
  <c r="I8" i="8"/>
  <c r="J10" i="8"/>
  <c r="I10" i="8"/>
  <c r="J11" i="8"/>
  <c r="I11" i="8"/>
  <c r="J7" i="8"/>
  <c r="I7" i="8"/>
  <c r="J9" i="8"/>
  <c r="I9" i="8"/>
  <c r="J23" i="8"/>
  <c r="I23" i="8"/>
  <c r="J25" i="8"/>
  <c r="I25" i="8"/>
  <c r="J26" i="8"/>
  <c r="I26" i="8"/>
  <c r="J22" i="8"/>
  <c r="I22" i="8"/>
  <c r="J24" i="8"/>
  <c r="I24" i="8"/>
  <c r="J18" i="8"/>
  <c r="I18" i="8"/>
  <c r="J20" i="8"/>
  <c r="I20" i="8"/>
  <c r="J21" i="8"/>
  <c r="I21" i="8"/>
  <c r="J17" i="8"/>
  <c r="I17" i="8"/>
  <c r="J19" i="8"/>
  <c r="I19" i="8"/>
  <c r="J3" i="8"/>
  <c r="I3" i="8"/>
  <c r="J5" i="8"/>
  <c r="I5" i="8"/>
  <c r="J6" i="8"/>
  <c r="I6" i="8"/>
  <c r="J2" i="8"/>
  <c r="I2" i="8"/>
  <c r="J4" i="8"/>
  <c r="I4" i="8"/>
  <c r="J13" i="8"/>
  <c r="I13" i="8"/>
  <c r="J15" i="8"/>
  <c r="I15" i="8"/>
  <c r="J16" i="8"/>
  <c r="I16" i="8"/>
  <c r="J12" i="8"/>
  <c r="I12" i="8"/>
  <c r="J14" i="8"/>
  <c r="I14" i="8"/>
  <c r="I5" i="7"/>
  <c r="I21" i="7"/>
  <c r="I8" i="7"/>
  <c r="I9" i="7"/>
  <c r="I14" i="7"/>
  <c r="I23" i="7"/>
  <c r="I15" i="7"/>
  <c r="I3" i="7"/>
  <c r="I24" i="7"/>
  <c r="I25" i="7"/>
  <c r="I17" i="7"/>
  <c r="I2" i="7"/>
  <c r="I12" i="7"/>
  <c r="I22" i="7"/>
  <c r="I16" i="7"/>
  <c r="I7" i="7"/>
  <c r="I4" i="7"/>
  <c r="I20" i="7"/>
  <c r="I13" i="7"/>
  <c r="I6" i="7"/>
  <c r="I18" i="7"/>
  <c r="I26" i="7"/>
  <c r="I11" i="7"/>
  <c r="I10" i="7"/>
  <c r="I19" i="7"/>
  <c r="J10" i="7"/>
  <c r="J11" i="7"/>
  <c r="J26" i="7"/>
  <c r="J18" i="7"/>
  <c r="J6" i="7"/>
  <c r="J13" i="7"/>
  <c r="J20" i="7"/>
  <c r="J4" i="7"/>
  <c r="J7" i="7"/>
  <c r="J16" i="7"/>
  <c r="J22" i="7"/>
  <c r="J12" i="7"/>
  <c r="J2" i="7"/>
  <c r="J17" i="7"/>
  <c r="J25" i="7"/>
  <c r="J24" i="7"/>
  <c r="J3" i="7"/>
  <c r="J15" i="7"/>
  <c r="J23" i="7"/>
  <c r="J14" i="7"/>
  <c r="J9" i="7"/>
  <c r="J8" i="7"/>
  <c r="J21" i="7"/>
  <c r="J5" i="7"/>
  <c r="J19" i="7"/>
  <c r="AA3" i="6"/>
  <c r="AA4" i="6"/>
  <c r="AB4" i="6"/>
  <c r="AA5" i="6"/>
  <c r="AB8" i="6"/>
  <c r="AA8" i="6"/>
  <c r="AB10" i="6"/>
  <c r="AA10" i="6"/>
  <c r="AA11" i="6"/>
  <c r="AB12" i="6"/>
  <c r="AA12" i="6"/>
  <c r="AA13" i="6"/>
  <c r="AA14" i="6"/>
  <c r="AB14" i="6"/>
  <c r="AA15" i="6"/>
  <c r="AA16" i="6"/>
  <c r="AB18" i="6"/>
  <c r="AA18" i="6"/>
  <c r="AB20" i="6"/>
  <c r="AA20" i="6"/>
  <c r="AA21" i="6"/>
  <c r="AB22" i="6"/>
  <c r="AA22" i="6"/>
  <c r="AA23" i="6"/>
  <c r="AA24" i="6"/>
  <c r="AB24" i="6"/>
  <c r="AA25" i="6"/>
  <c r="AA26" i="6"/>
  <c r="AA2" i="6"/>
  <c r="AB5" i="6"/>
  <c r="AB6" i="6"/>
  <c r="AB7" i="6"/>
  <c r="AB9" i="6"/>
  <c r="AB11" i="6"/>
  <c r="AB13" i="6"/>
  <c r="AB15" i="6"/>
  <c r="AB16" i="6"/>
  <c r="AB17" i="6"/>
  <c r="AB19" i="6"/>
  <c r="AB21" i="6"/>
  <c r="AB23" i="6"/>
  <c r="AB25" i="6"/>
  <c r="AB26" i="6"/>
  <c r="AA19" i="6"/>
  <c r="AA17" i="6"/>
  <c r="AA9" i="6"/>
  <c r="AA7" i="6"/>
  <c r="AA6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" i="6"/>
  <c r="Q2" i="6"/>
  <c r="R2" i="6"/>
  <c r="S2" i="6"/>
  <c r="T2" i="6"/>
  <c r="P2" i="6"/>
  <c r="P3" i="6"/>
  <c r="Q3" i="6"/>
  <c r="R3" i="6"/>
  <c r="S3" i="6"/>
  <c r="T3" i="6"/>
  <c r="P4" i="6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D25" i="4"/>
  <c r="D18" i="4"/>
  <c r="D26" i="4"/>
  <c r="D6" i="4"/>
  <c r="D8" i="4"/>
  <c r="D24" i="4"/>
  <c r="D16" i="4"/>
  <c r="D12" i="4"/>
  <c r="D11" i="4"/>
  <c r="D10" i="4"/>
  <c r="D22" i="4"/>
  <c r="D14" i="4"/>
  <c r="D3" i="4"/>
  <c r="D19" i="4"/>
  <c r="D21" i="4"/>
  <c r="D17" i="4"/>
  <c r="D15" i="4"/>
  <c r="D9" i="4"/>
  <c r="D7" i="4"/>
  <c r="D23" i="4"/>
  <c r="D4" i="4"/>
  <c r="D13" i="4"/>
  <c r="D20" i="4"/>
  <c r="D2" i="4"/>
  <c r="D5" i="4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J2" i="3"/>
  <c r="K2" i="3"/>
  <c r="L2" i="3"/>
  <c r="M2" i="3"/>
  <c r="I2" i="3"/>
  <c r="AB3" i="6" l="1"/>
  <c r="AB2" i="6"/>
</calcChain>
</file>

<file path=xl/sharedStrings.xml><?xml version="1.0" encoding="utf-8"?>
<sst xmlns="http://schemas.openxmlformats.org/spreadsheetml/2006/main" count="364" uniqueCount="80">
  <si>
    <t>Category 1</t>
  </si>
  <si>
    <t>Category 2</t>
  </si>
  <si>
    <t>Category 3</t>
  </si>
  <si>
    <t>Category 4</t>
  </si>
  <si>
    <t>Category 5</t>
  </si>
  <si>
    <t>Item 1</t>
  </si>
  <si>
    <t>Item 2</t>
  </si>
  <si>
    <t>Item 3</t>
  </si>
  <si>
    <t>Item 4</t>
  </si>
  <si>
    <t>Item 5</t>
  </si>
  <si>
    <t>https://www.nature.com/articles/nmeth.2807</t>
  </si>
  <si>
    <t>https://www.nature.com/articles/nmeth.2807/figures/1</t>
  </si>
  <si>
    <t>Values inferred from plots in:</t>
  </si>
  <si>
    <t>Corn</t>
  </si>
  <si>
    <t>Squash</t>
  </si>
  <si>
    <t>Brussel sprouts</t>
  </si>
  <si>
    <t>Green beans</t>
  </si>
  <si>
    <t>Peas</t>
  </si>
  <si>
    <t>Green</t>
  </si>
  <si>
    <t>Yellow</t>
  </si>
  <si>
    <t>Cheap</t>
  </si>
  <si>
    <t>Tasty</t>
  </si>
  <si>
    <t>Gross</t>
  </si>
  <si>
    <t>Vegetable</t>
  </si>
  <si>
    <t>Characteristic</t>
  </si>
  <si>
    <t>Count</t>
  </si>
  <si>
    <t>Row Labels</t>
  </si>
  <si>
    <t>Sum of Count</t>
  </si>
  <si>
    <t>Strongly agree</t>
  </si>
  <si>
    <t>Agree</t>
  </si>
  <si>
    <t>Neutral</t>
  </si>
  <si>
    <t>Disagree</t>
  </si>
  <si>
    <t>Strongly disagree</t>
  </si>
  <si>
    <t>LikertMean</t>
  </si>
  <si>
    <t>2 (%)</t>
  </si>
  <si>
    <t>3 (%)</t>
  </si>
  <si>
    <t>4 (%)</t>
  </si>
  <si>
    <t>Very strongly agree</t>
  </si>
  <si>
    <t>0.50 -3.70</t>
  </si>
  <si>
    <t>0.82 -1.76</t>
  </si>
  <si>
    <t>Agree peak</t>
  </si>
  <si>
    <t>1.07 -0.77</t>
  </si>
  <si>
    <t>Agree flat</t>
  </si>
  <si>
    <t>1.29 -0.46</t>
  </si>
  <si>
    <t>Neutral to agree</t>
  </si>
  <si>
    <t>1.20 -0.11</t>
  </si>
  <si>
    <t>Neutral peak</t>
  </si>
  <si>
    <t>Neutral flat</t>
  </si>
  <si>
    <t>1.34 -0.06</t>
  </si>
  <si>
    <t>Very strongly disagree</t>
  </si>
  <si>
    <t>Disagree flat</t>
  </si>
  <si>
    <t>Neutral to disagree</t>
  </si>
  <si>
    <t>Certainly not disagree</t>
  </si>
  <si>
    <t>Multimodal</t>
  </si>
  <si>
    <t>1.42 -0.83</t>
  </si>
  <si>
    <t>Strong multimodal</t>
  </si>
  <si>
    <t>1 (%)</t>
  </si>
  <si>
    <t>5 (%)</t>
  </si>
  <si>
    <t>Mean</t>
  </si>
  <si>
    <t>SD</t>
  </si>
  <si>
    <t>Skewness</t>
  </si>
  <si>
    <t xml:space="preserve">Kurtosis </t>
  </si>
  <si>
    <t>Distribution Name</t>
  </si>
  <si>
    <t>sumval</t>
  </si>
  <si>
    <t>origCount</t>
  </si>
  <si>
    <t>n1</t>
  </si>
  <si>
    <t>n2</t>
  </si>
  <si>
    <t>n3</t>
  </si>
  <si>
    <t>n4</t>
  </si>
  <si>
    <t>n5</t>
  </si>
  <si>
    <t>1_Green</t>
  </si>
  <si>
    <t>3_Brussel sprouts</t>
  </si>
  <si>
    <t>1_Corn</t>
  </si>
  <si>
    <t>4_Green beans</t>
  </si>
  <si>
    <t>5_Peas</t>
  </si>
  <si>
    <t>2_Squash</t>
  </si>
  <si>
    <t>3_Cheap</t>
  </si>
  <si>
    <t>5_Gross</t>
  </si>
  <si>
    <t>4_Tasty</t>
  </si>
  <si>
    <t>2_Yellow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</si>
</sst>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indent="1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[NatureBarValues_survey.xlsx]VegTidy!PivotTable1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</c:pivotFmt>
      <c:pivotFmt>
        <c:idx val="43"/>
        <c:spPr>
          <a:solidFill>
            <a:schemeClr val="accent3"/>
          </a:solidFill>
          <a:ln>
            <a:noFill/>
          </a:ln>
          <a:effectLst/>
        </c:spP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VegTidy!$H$1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8F1-874C-BD31-87A5BB4F37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8F1-874C-BD31-87A5BB4F37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8F1-874C-BD31-87A5BB4F37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8F1-874C-BD31-87A5BB4F371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8F1-874C-BD31-87A5BB4F371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8F1-874C-BD31-87A5BB4F371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8F1-874C-BD31-87A5BB4F371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8F1-874C-BD31-87A5BB4F371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8F1-874C-BD31-87A5BB4F371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8F1-874C-BD31-87A5BB4F371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8F1-874C-BD31-87A5BB4F371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8F1-874C-BD31-87A5BB4F371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8F1-874C-BD31-87A5BB4F371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8F1-874C-BD31-87A5BB4F371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8F1-874C-BD31-87A5BB4F371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68F1-874C-BD31-87A5BB4F371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8F1-874C-BD31-87A5BB4F371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8F1-874C-BD31-87A5BB4F371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8F1-874C-BD31-87A5BB4F371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8F1-874C-BD31-87A5BB4F371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8F1-874C-BD31-87A5BB4F3713}"/>
              </c:ext>
            </c:extLst>
          </c:dPt>
          <c:cat>
            <c:multiLvlStrRef>
              <c:f>VegTidy!$G$2:$G$31</c:f>
              <c:multiLvlStrCache>
                <c:ptCount val="25"/>
                <c:lvl>
                  <c:pt idx="0">
                    <c:v>Cheap</c:v>
                  </c:pt>
                  <c:pt idx="1">
                    <c:v>Green</c:v>
                  </c:pt>
                  <c:pt idx="2">
                    <c:v>Gross</c:v>
                  </c:pt>
                  <c:pt idx="3">
                    <c:v>Tasty</c:v>
                  </c:pt>
                  <c:pt idx="4">
                    <c:v>Yellow</c:v>
                  </c:pt>
                  <c:pt idx="5">
                    <c:v>Cheap</c:v>
                  </c:pt>
                  <c:pt idx="6">
                    <c:v>Green</c:v>
                  </c:pt>
                  <c:pt idx="7">
                    <c:v>Gross</c:v>
                  </c:pt>
                  <c:pt idx="8">
                    <c:v>Tasty</c:v>
                  </c:pt>
                  <c:pt idx="9">
                    <c:v>Yellow</c:v>
                  </c:pt>
                  <c:pt idx="10">
                    <c:v>Cheap</c:v>
                  </c:pt>
                  <c:pt idx="11">
                    <c:v>Green</c:v>
                  </c:pt>
                  <c:pt idx="12">
                    <c:v>Gross</c:v>
                  </c:pt>
                  <c:pt idx="13">
                    <c:v>Tasty</c:v>
                  </c:pt>
                  <c:pt idx="14">
                    <c:v>Yellow</c:v>
                  </c:pt>
                  <c:pt idx="15">
                    <c:v>Cheap</c:v>
                  </c:pt>
                  <c:pt idx="16">
                    <c:v>Green</c:v>
                  </c:pt>
                  <c:pt idx="17">
                    <c:v>Gross</c:v>
                  </c:pt>
                  <c:pt idx="18">
                    <c:v>Tasty</c:v>
                  </c:pt>
                  <c:pt idx="19">
                    <c:v>Yellow</c:v>
                  </c:pt>
                  <c:pt idx="20">
                    <c:v>Cheap</c:v>
                  </c:pt>
                  <c:pt idx="21">
                    <c:v>Green</c:v>
                  </c:pt>
                  <c:pt idx="22">
                    <c:v>Gross</c:v>
                  </c:pt>
                  <c:pt idx="23">
                    <c:v>Tasty</c:v>
                  </c:pt>
                  <c:pt idx="24">
                    <c:v>Yellow</c:v>
                  </c:pt>
                </c:lvl>
                <c:lvl>
                  <c:pt idx="0">
                    <c:v>Brussel sprouts</c:v>
                  </c:pt>
                  <c:pt idx="5">
                    <c:v>Corn</c:v>
                  </c:pt>
                  <c:pt idx="10">
                    <c:v>Green beans</c:v>
                  </c:pt>
                  <c:pt idx="15">
                    <c:v>Peas</c:v>
                  </c:pt>
                  <c:pt idx="20">
                    <c:v>Squash</c:v>
                  </c:pt>
                </c:lvl>
              </c:multiLvlStrCache>
            </c:multiLvlStrRef>
          </c:cat>
          <c:val>
            <c:numRef>
              <c:f>VegTidy!$H$2:$H$31</c:f>
              <c:numCache>
                <c:formatCode>General</c:formatCode>
                <c:ptCount val="25"/>
                <c:pt idx="0">
                  <c:v>16</c:v>
                </c:pt>
                <c:pt idx="1">
                  <c:v>10</c:v>
                </c:pt>
                <c:pt idx="2">
                  <c:v>19</c:v>
                </c:pt>
                <c:pt idx="3">
                  <c:v>4</c:v>
                </c:pt>
                <c:pt idx="4">
                  <c:v>21</c:v>
                </c:pt>
                <c:pt idx="5">
                  <c:v>18</c:v>
                </c:pt>
                <c:pt idx="6">
                  <c:v>6</c:v>
                </c:pt>
                <c:pt idx="7">
                  <c:v>7</c:v>
                </c:pt>
                <c:pt idx="8">
                  <c:v>30</c:v>
                </c:pt>
                <c:pt idx="9">
                  <c:v>29</c:v>
                </c:pt>
                <c:pt idx="10">
                  <c:v>16</c:v>
                </c:pt>
                <c:pt idx="11">
                  <c:v>20</c:v>
                </c:pt>
                <c:pt idx="12">
                  <c:v>7</c:v>
                </c:pt>
                <c:pt idx="13">
                  <c:v>9</c:v>
                </c:pt>
                <c:pt idx="14">
                  <c:v>17</c:v>
                </c:pt>
                <c:pt idx="15">
                  <c:v>15</c:v>
                </c:pt>
                <c:pt idx="16">
                  <c:v>23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17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1-874C-BD31-87A5BB4F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4807712"/>
        <c:axId val="384809360"/>
      </c:barChart>
      <c:catAx>
        <c:axId val="38480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9360"/>
        <c:crosses val="autoZero"/>
        <c:auto val="1"/>
        <c:lblAlgn val="ctr"/>
        <c:lblOffset val="100"/>
        <c:noMultiLvlLbl val="0"/>
      </c:catAx>
      <c:valAx>
        <c:axId val="3848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196850</xdr:rowOff>
    </xdr:from>
    <xdr:to>
      <xdr:col>14</xdr:col>
      <xdr:colOff>317500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CFDAF-4AAF-C491-B380-611B2DBC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2.409138078707" createdVersion="8" refreshedVersion="8" minRefreshableVersion="3" recordCount="25" xr:uid="{50DAA102-7699-414E-84F5-5BD586B1480B}">
  <cacheSource type="worksheet">
    <worksheetSource ref="A1:C26" sheet="VegTidy"/>
  </cacheSource>
  <cacheFields count="3">
    <cacheField name="Vegetable" numFmtId="0">
      <sharedItems count="5">
        <s v="Corn"/>
        <s v="Squash"/>
        <s v="Brussel sprouts"/>
        <s v="Green beans"/>
        <s v="Peas"/>
      </sharedItems>
    </cacheField>
    <cacheField name="Characteristic" numFmtId="0">
      <sharedItems count="5">
        <s v="Green"/>
        <s v="Yellow"/>
        <s v="Cheap"/>
        <s v="Tasty"/>
        <s v="Gross"/>
      </sharedItems>
    </cacheField>
    <cacheField name="Count" numFmtId="0">
      <sharedItems containsSemiMixedTypes="0" containsString="0" containsNumber="1" containsInteger="1" minValue="2" maxValue="30" count="21">
        <n v="6"/>
        <n v="29"/>
        <n v="18"/>
        <n v="30"/>
        <n v="7"/>
        <n v="8"/>
        <n v="27"/>
        <n v="17"/>
        <n v="13"/>
        <n v="11"/>
        <n v="10"/>
        <n v="21"/>
        <n v="16"/>
        <n v="4"/>
        <n v="19"/>
        <n v="20"/>
        <n v="9"/>
        <n v="23"/>
        <n v="5"/>
        <n v="1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9"/>
  </r>
  <r>
    <x v="2"/>
    <x v="0"/>
    <x v="10"/>
  </r>
  <r>
    <x v="2"/>
    <x v="1"/>
    <x v="11"/>
  </r>
  <r>
    <x v="2"/>
    <x v="2"/>
    <x v="12"/>
  </r>
  <r>
    <x v="2"/>
    <x v="3"/>
    <x v="13"/>
  </r>
  <r>
    <x v="2"/>
    <x v="4"/>
    <x v="14"/>
  </r>
  <r>
    <x v="3"/>
    <x v="0"/>
    <x v="15"/>
  </r>
  <r>
    <x v="3"/>
    <x v="1"/>
    <x v="7"/>
  </r>
  <r>
    <x v="3"/>
    <x v="2"/>
    <x v="12"/>
  </r>
  <r>
    <x v="3"/>
    <x v="3"/>
    <x v="16"/>
  </r>
  <r>
    <x v="3"/>
    <x v="4"/>
    <x v="4"/>
  </r>
  <r>
    <x v="4"/>
    <x v="0"/>
    <x v="17"/>
  </r>
  <r>
    <x v="4"/>
    <x v="1"/>
    <x v="18"/>
  </r>
  <r>
    <x v="4"/>
    <x v="2"/>
    <x v="19"/>
  </r>
  <r>
    <x v="4"/>
    <x v="3"/>
    <x v="14"/>
  </r>
  <r>
    <x v="4"/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133FC-33F5-9F46-A57C-0942BA5247DC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G1:H31" firstHeaderRow="1" firstDataRow="1" firstDataCol="1"/>
  <pivotFields count="3">
    <pivotField axis="axisRow" showAll="0">
      <items count="6">
        <item x="2"/>
        <item x="0"/>
        <item x="3"/>
        <item x="4"/>
        <item x="1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>
      <items count="22">
        <item x="20"/>
        <item x="13"/>
        <item x="18"/>
        <item x="0"/>
        <item x="4"/>
        <item x="5"/>
        <item x="16"/>
        <item x="10"/>
        <item x="9"/>
        <item x="8"/>
        <item x="19"/>
        <item x="12"/>
        <item x="7"/>
        <item x="2"/>
        <item x="14"/>
        <item x="15"/>
        <item x="11"/>
        <item x="17"/>
        <item x="6"/>
        <item x="1"/>
        <item x="3"/>
        <item t="default"/>
      </items>
    </pivotField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Count" fld="2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33C-243B-404D-A17E-9C1CB39623DF}">
  <dimension ref="A1:F6"/>
  <sheetViews>
    <sheetView workbookViewId="0">
      <selection sqref="A1:F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6</v>
      </c>
      <c r="C2">
        <v>29</v>
      </c>
      <c r="D2">
        <v>18</v>
      </c>
      <c r="E2">
        <v>30</v>
      </c>
      <c r="F2">
        <v>7</v>
      </c>
    </row>
    <row r="3" spans="1:6" x14ac:dyDescent="0.2">
      <c r="A3" t="s">
        <v>6</v>
      </c>
      <c r="B3">
        <v>8</v>
      </c>
      <c r="C3">
        <v>27</v>
      </c>
      <c r="D3">
        <v>17</v>
      </c>
      <c r="E3">
        <v>13</v>
      </c>
      <c r="F3">
        <v>11</v>
      </c>
    </row>
    <row r="4" spans="1:6" x14ac:dyDescent="0.2">
      <c r="A4" t="s">
        <v>7</v>
      </c>
      <c r="B4">
        <v>10</v>
      </c>
      <c r="C4">
        <v>21</v>
      </c>
      <c r="D4">
        <v>16</v>
      </c>
      <c r="E4">
        <v>4</v>
      </c>
      <c r="F4">
        <v>19</v>
      </c>
    </row>
    <row r="5" spans="1:6" x14ac:dyDescent="0.2">
      <c r="A5" t="s">
        <v>8</v>
      </c>
      <c r="B5">
        <v>20</v>
      </c>
      <c r="C5">
        <v>17</v>
      </c>
      <c r="D5">
        <v>16</v>
      </c>
      <c r="E5">
        <v>9</v>
      </c>
      <c r="F5">
        <v>7</v>
      </c>
    </row>
    <row r="6" spans="1:6" x14ac:dyDescent="0.2">
      <c r="A6" t="s">
        <v>9</v>
      </c>
      <c r="B6">
        <v>23</v>
      </c>
      <c r="C6">
        <v>5</v>
      </c>
      <c r="D6">
        <v>15</v>
      </c>
      <c r="E6">
        <v>19</v>
      </c>
      <c r="F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28BC-9631-4D4C-9028-C328656D8C1F}">
  <dimension ref="A1:M6"/>
  <sheetViews>
    <sheetView workbookViewId="0">
      <selection activeCell="I2" sqref="I2:M6"/>
    </sheetView>
  </sheetViews>
  <sheetFormatPr baseColWidth="10" defaultRowHeight="16" x14ac:dyDescent="0.2"/>
  <cols>
    <col min="1" max="1" width="16.6640625" customWidth="1"/>
  </cols>
  <sheetData>
    <row r="1" spans="1:13" x14ac:dyDescent="0.2">
      <c r="A1" t="s">
        <v>23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H1" t="s">
        <v>23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">
      <c r="A2" t="s">
        <v>13</v>
      </c>
      <c r="B2">
        <v>6</v>
      </c>
      <c r="C2">
        <v>29</v>
      </c>
      <c r="D2">
        <v>18</v>
      </c>
      <c r="E2">
        <v>30</v>
      </c>
      <c r="F2">
        <v>7</v>
      </c>
      <c r="H2" t="s">
        <v>13</v>
      </c>
      <c r="I2" s="5">
        <f>B2/30</f>
        <v>0.2</v>
      </c>
      <c r="J2" s="5">
        <f t="shared" ref="J2:M2" si="0">C2/30</f>
        <v>0.96666666666666667</v>
      </c>
      <c r="K2" s="5">
        <f t="shared" si="0"/>
        <v>0.6</v>
      </c>
      <c r="L2" s="5">
        <f t="shared" si="0"/>
        <v>1</v>
      </c>
      <c r="M2" s="5">
        <f t="shared" si="0"/>
        <v>0.23333333333333334</v>
      </c>
    </row>
    <row r="3" spans="1:13" x14ac:dyDescent="0.2">
      <c r="A3" t="s">
        <v>14</v>
      </c>
      <c r="B3">
        <v>8</v>
      </c>
      <c r="C3">
        <v>27</v>
      </c>
      <c r="D3">
        <v>17</v>
      </c>
      <c r="E3">
        <v>13</v>
      </c>
      <c r="F3">
        <v>11</v>
      </c>
      <c r="H3" t="s">
        <v>14</v>
      </c>
      <c r="I3" s="5">
        <f t="shared" ref="I3:I6" si="1">B3/30</f>
        <v>0.26666666666666666</v>
      </c>
      <c r="J3" s="5">
        <f t="shared" ref="J3:J6" si="2">C3/30</f>
        <v>0.9</v>
      </c>
      <c r="K3" s="5">
        <f t="shared" ref="K3:K6" si="3">D3/30</f>
        <v>0.56666666666666665</v>
      </c>
      <c r="L3" s="5">
        <f t="shared" ref="L3:L6" si="4">E3/30</f>
        <v>0.43333333333333335</v>
      </c>
      <c r="M3" s="5">
        <f t="shared" ref="M3:M6" si="5">F3/30</f>
        <v>0.36666666666666664</v>
      </c>
    </row>
    <row r="4" spans="1:13" x14ac:dyDescent="0.2">
      <c r="A4" t="s">
        <v>15</v>
      </c>
      <c r="B4">
        <v>10</v>
      </c>
      <c r="C4">
        <v>21</v>
      </c>
      <c r="D4">
        <v>16</v>
      </c>
      <c r="E4">
        <v>4</v>
      </c>
      <c r="F4">
        <v>19</v>
      </c>
      <c r="H4" t="s">
        <v>15</v>
      </c>
      <c r="I4" s="5">
        <f t="shared" si="1"/>
        <v>0.33333333333333331</v>
      </c>
      <c r="J4" s="5">
        <f t="shared" si="2"/>
        <v>0.7</v>
      </c>
      <c r="K4" s="5">
        <f t="shared" si="3"/>
        <v>0.53333333333333333</v>
      </c>
      <c r="L4" s="5">
        <f t="shared" si="4"/>
        <v>0.13333333333333333</v>
      </c>
      <c r="M4" s="5">
        <f t="shared" si="5"/>
        <v>0.6333333333333333</v>
      </c>
    </row>
    <row r="5" spans="1:13" x14ac:dyDescent="0.2">
      <c r="A5" t="s">
        <v>16</v>
      </c>
      <c r="B5">
        <v>20</v>
      </c>
      <c r="C5">
        <v>17</v>
      </c>
      <c r="D5">
        <v>16</v>
      </c>
      <c r="E5">
        <v>9</v>
      </c>
      <c r="F5">
        <v>7</v>
      </c>
      <c r="H5" t="s">
        <v>16</v>
      </c>
      <c r="I5" s="5">
        <f t="shared" si="1"/>
        <v>0.66666666666666663</v>
      </c>
      <c r="J5" s="5">
        <f t="shared" si="2"/>
        <v>0.56666666666666665</v>
      </c>
      <c r="K5" s="5">
        <f t="shared" si="3"/>
        <v>0.53333333333333333</v>
      </c>
      <c r="L5" s="5">
        <f t="shared" si="4"/>
        <v>0.3</v>
      </c>
      <c r="M5" s="5">
        <f t="shared" si="5"/>
        <v>0.23333333333333334</v>
      </c>
    </row>
    <row r="6" spans="1:13" x14ac:dyDescent="0.2">
      <c r="A6" t="s">
        <v>17</v>
      </c>
      <c r="B6">
        <v>23</v>
      </c>
      <c r="C6">
        <v>5</v>
      </c>
      <c r="D6">
        <v>15</v>
      </c>
      <c r="E6">
        <v>19</v>
      </c>
      <c r="F6">
        <v>2</v>
      </c>
      <c r="H6" t="s">
        <v>17</v>
      </c>
      <c r="I6" s="5">
        <f t="shared" si="1"/>
        <v>0.76666666666666672</v>
      </c>
      <c r="J6" s="5">
        <f t="shared" si="2"/>
        <v>0.16666666666666666</v>
      </c>
      <c r="K6" s="5">
        <f t="shared" si="3"/>
        <v>0.5</v>
      </c>
      <c r="L6" s="5">
        <f t="shared" si="4"/>
        <v>0.6333333333333333</v>
      </c>
      <c r="M6" s="5">
        <f t="shared" si="5"/>
        <v>6.6666666666666666E-2</v>
      </c>
    </row>
  </sheetData>
  <conditionalFormatting sqref="B2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{F2482C26-FBA4-244E-867A-DE194735D31E}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482C26-FBA4-244E-867A-DE194735D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D83B-597B-294F-842A-15C7219DC949}">
  <dimension ref="A1:U31"/>
  <sheetViews>
    <sheetView workbookViewId="0">
      <selection activeCell="D35" sqref="D35"/>
    </sheetView>
  </sheetViews>
  <sheetFormatPr baseColWidth="10" defaultRowHeight="16" x14ac:dyDescent="0.2"/>
  <cols>
    <col min="1" max="1" width="18.83203125" customWidth="1"/>
    <col min="2" max="2" width="14.5" customWidth="1"/>
    <col min="7" max="7" width="15.83203125" bestFit="1" customWidth="1"/>
    <col min="8" max="8" width="12.1640625" bestFit="1" customWidth="1"/>
    <col min="9" max="9" width="6.1640625" bestFit="1" customWidth="1"/>
    <col min="10" max="10" width="5.83203125" bestFit="1" customWidth="1"/>
    <col min="11" max="11" width="5.6640625" bestFit="1" customWidth="1"/>
    <col min="12" max="12" width="6.6640625" bestFit="1" customWidth="1"/>
    <col min="13" max="13" width="18.5" bestFit="1" customWidth="1"/>
    <col min="14" max="14" width="7" bestFit="1" customWidth="1"/>
    <col min="15" max="15" width="6.1640625" bestFit="1" customWidth="1"/>
    <col min="16" max="16" width="5.83203125" bestFit="1" customWidth="1"/>
    <col min="17" max="17" width="5.6640625" bestFit="1" customWidth="1"/>
    <col min="18" max="18" width="6.6640625" bestFit="1" customWidth="1"/>
    <col min="19" max="19" width="9.5" bestFit="1" customWidth="1"/>
    <col min="20" max="20" width="16.33203125" customWidth="1"/>
    <col min="21" max="21" width="6.1640625" bestFit="1" customWidth="1"/>
    <col min="22" max="22" width="5.83203125" bestFit="1" customWidth="1"/>
    <col min="23" max="23" width="5.6640625" bestFit="1" customWidth="1"/>
    <col min="24" max="24" width="6.6640625" bestFit="1" customWidth="1"/>
    <col min="25" max="25" width="16.33203125" bestFit="1" customWidth="1"/>
    <col min="26" max="26" width="7.1640625" bestFit="1" customWidth="1"/>
    <col min="27" max="27" width="6.1640625" bestFit="1" customWidth="1"/>
    <col min="28" max="28" width="5.83203125" bestFit="1" customWidth="1"/>
    <col min="29" max="29" width="5.6640625" bestFit="1" customWidth="1"/>
    <col min="30" max="30" width="6.6640625" bestFit="1" customWidth="1"/>
    <col min="31" max="31" width="9.6640625" bestFit="1" customWidth="1"/>
    <col min="32" max="32" width="9.1640625" bestFit="1" customWidth="1"/>
    <col min="33" max="33" width="6.1640625" bestFit="1" customWidth="1"/>
    <col min="34" max="34" width="5.83203125" bestFit="1" customWidth="1"/>
    <col min="35" max="35" width="5.6640625" bestFit="1" customWidth="1"/>
    <col min="36" max="36" width="6.6640625" bestFit="1" customWidth="1"/>
    <col min="37" max="37" width="11.6640625" bestFit="1" customWidth="1"/>
  </cols>
  <sheetData>
    <row r="1" spans="1:21" x14ac:dyDescent="0.2">
      <c r="A1" t="s">
        <v>23</v>
      </c>
      <c r="B1" t="s">
        <v>24</v>
      </c>
      <c r="C1" t="s">
        <v>25</v>
      </c>
      <c r="D1" t="s">
        <v>33</v>
      </c>
      <c r="G1" s="1" t="s">
        <v>26</v>
      </c>
      <c r="H1" t="s">
        <v>27</v>
      </c>
    </row>
    <row r="2" spans="1:21" x14ac:dyDescent="0.2">
      <c r="A2" t="s">
        <v>17</v>
      </c>
      <c r="B2" t="s">
        <v>22</v>
      </c>
      <c r="C2">
        <v>2</v>
      </c>
      <c r="D2" s="5">
        <f t="shared" ref="D2:D26" si="0">1+4*(0.97*C2)/30</f>
        <v>1.2586666666666666</v>
      </c>
      <c r="E2" s="4"/>
      <c r="G2" s="2" t="s">
        <v>15</v>
      </c>
      <c r="H2">
        <v>70</v>
      </c>
      <c r="T2" t="s">
        <v>28</v>
      </c>
      <c r="U2">
        <v>5</v>
      </c>
    </row>
    <row r="3" spans="1:21" x14ac:dyDescent="0.2">
      <c r="A3" t="s">
        <v>15</v>
      </c>
      <c r="B3" t="s">
        <v>21</v>
      </c>
      <c r="C3">
        <v>4</v>
      </c>
      <c r="D3" s="5">
        <f t="shared" si="0"/>
        <v>1.5173333333333332</v>
      </c>
      <c r="E3" s="4"/>
      <c r="G3" s="3" t="s">
        <v>20</v>
      </c>
      <c r="H3">
        <v>16</v>
      </c>
      <c r="T3" t="s">
        <v>29</v>
      </c>
      <c r="U3">
        <v>4</v>
      </c>
    </row>
    <row r="4" spans="1:21" x14ac:dyDescent="0.2">
      <c r="A4" t="s">
        <v>17</v>
      </c>
      <c r="B4" t="s">
        <v>19</v>
      </c>
      <c r="C4">
        <v>5</v>
      </c>
      <c r="D4" s="5">
        <f t="shared" si="0"/>
        <v>1.6466666666666665</v>
      </c>
      <c r="E4" s="4"/>
      <c r="G4" s="3" t="s">
        <v>18</v>
      </c>
      <c r="H4">
        <v>10</v>
      </c>
      <c r="T4" t="s">
        <v>30</v>
      </c>
      <c r="U4">
        <v>3</v>
      </c>
    </row>
    <row r="5" spans="1:21" x14ac:dyDescent="0.2">
      <c r="A5" t="s">
        <v>13</v>
      </c>
      <c r="B5" t="s">
        <v>18</v>
      </c>
      <c r="C5">
        <v>6</v>
      </c>
      <c r="D5" s="5">
        <f t="shared" si="0"/>
        <v>1.776</v>
      </c>
      <c r="E5" s="4"/>
      <c r="G5" s="3" t="s">
        <v>22</v>
      </c>
      <c r="H5">
        <v>19</v>
      </c>
      <c r="T5" t="s">
        <v>31</v>
      </c>
      <c r="U5">
        <v>2</v>
      </c>
    </row>
    <row r="6" spans="1:21" x14ac:dyDescent="0.2">
      <c r="A6" t="s">
        <v>13</v>
      </c>
      <c r="B6" t="s">
        <v>22</v>
      </c>
      <c r="C6">
        <v>7</v>
      </c>
      <c r="D6" s="5">
        <f t="shared" si="0"/>
        <v>1.9053333333333333</v>
      </c>
      <c r="E6" s="4"/>
      <c r="G6" s="3" t="s">
        <v>21</v>
      </c>
      <c r="H6">
        <v>4</v>
      </c>
      <c r="T6" t="s">
        <v>32</v>
      </c>
      <c r="U6">
        <v>1</v>
      </c>
    </row>
    <row r="7" spans="1:21" x14ac:dyDescent="0.2">
      <c r="A7" t="s">
        <v>16</v>
      </c>
      <c r="B7" t="s">
        <v>22</v>
      </c>
      <c r="C7">
        <v>7</v>
      </c>
      <c r="D7" s="5">
        <f t="shared" si="0"/>
        <v>1.9053333333333333</v>
      </c>
      <c r="E7" s="4"/>
      <c r="G7" s="3" t="s">
        <v>19</v>
      </c>
      <c r="H7">
        <v>21</v>
      </c>
    </row>
    <row r="8" spans="1:21" x14ac:dyDescent="0.2">
      <c r="A8" t="s">
        <v>14</v>
      </c>
      <c r="B8" t="s">
        <v>18</v>
      </c>
      <c r="C8">
        <v>8</v>
      </c>
      <c r="D8" s="5">
        <f t="shared" si="0"/>
        <v>2.0346666666666664</v>
      </c>
      <c r="E8" s="4"/>
      <c r="G8" s="2" t="s">
        <v>13</v>
      </c>
      <c r="H8">
        <v>90</v>
      </c>
    </row>
    <row r="9" spans="1:21" x14ac:dyDescent="0.2">
      <c r="A9" t="s">
        <v>16</v>
      </c>
      <c r="B9" t="s">
        <v>21</v>
      </c>
      <c r="C9">
        <v>9</v>
      </c>
      <c r="D9" s="5">
        <f t="shared" si="0"/>
        <v>2.1640000000000001</v>
      </c>
      <c r="E9" s="4"/>
      <c r="G9" s="3" t="s">
        <v>20</v>
      </c>
      <c r="H9">
        <v>18</v>
      </c>
    </row>
    <row r="10" spans="1:21" x14ac:dyDescent="0.2">
      <c r="A10" t="s">
        <v>15</v>
      </c>
      <c r="B10" t="s">
        <v>18</v>
      </c>
      <c r="C10">
        <v>10</v>
      </c>
      <c r="D10" s="5">
        <f t="shared" si="0"/>
        <v>2.293333333333333</v>
      </c>
      <c r="E10" s="4"/>
      <c r="G10" s="3" t="s">
        <v>18</v>
      </c>
      <c r="H10">
        <v>6</v>
      </c>
    </row>
    <row r="11" spans="1:21" x14ac:dyDescent="0.2">
      <c r="A11" t="s">
        <v>14</v>
      </c>
      <c r="B11" t="s">
        <v>22</v>
      </c>
      <c r="C11">
        <v>11</v>
      </c>
      <c r="D11" s="5">
        <f t="shared" si="0"/>
        <v>2.4226666666666667</v>
      </c>
      <c r="E11" s="4"/>
      <c r="G11" s="3" t="s">
        <v>22</v>
      </c>
      <c r="H11">
        <v>7</v>
      </c>
    </row>
    <row r="12" spans="1:21" x14ac:dyDescent="0.2">
      <c r="A12" t="s">
        <v>14</v>
      </c>
      <c r="B12" t="s">
        <v>21</v>
      </c>
      <c r="C12">
        <v>13</v>
      </c>
      <c r="D12" s="5">
        <f t="shared" si="0"/>
        <v>2.6813333333333333</v>
      </c>
      <c r="E12" s="4"/>
      <c r="G12" s="3" t="s">
        <v>21</v>
      </c>
      <c r="H12">
        <v>30</v>
      </c>
    </row>
    <row r="13" spans="1:21" x14ac:dyDescent="0.2">
      <c r="A13" t="s">
        <v>17</v>
      </c>
      <c r="B13" t="s">
        <v>20</v>
      </c>
      <c r="C13">
        <v>15</v>
      </c>
      <c r="D13" s="5">
        <f t="shared" si="0"/>
        <v>2.94</v>
      </c>
      <c r="E13" s="4"/>
      <c r="G13" s="3" t="s">
        <v>19</v>
      </c>
      <c r="H13">
        <v>29</v>
      </c>
    </row>
    <row r="14" spans="1:21" x14ac:dyDescent="0.2">
      <c r="A14" t="s">
        <v>15</v>
      </c>
      <c r="B14" t="s">
        <v>20</v>
      </c>
      <c r="C14">
        <v>16</v>
      </c>
      <c r="D14" s="5">
        <f t="shared" si="0"/>
        <v>3.0693333333333332</v>
      </c>
      <c r="E14" s="4"/>
      <c r="G14" s="2" t="s">
        <v>16</v>
      </c>
      <c r="H14">
        <v>69</v>
      </c>
    </row>
    <row r="15" spans="1:21" x14ac:dyDescent="0.2">
      <c r="A15" t="s">
        <v>16</v>
      </c>
      <c r="B15" t="s">
        <v>20</v>
      </c>
      <c r="C15">
        <v>16</v>
      </c>
      <c r="D15" s="5">
        <f t="shared" si="0"/>
        <v>3.0693333333333332</v>
      </c>
      <c r="E15" s="4"/>
      <c r="G15" s="3" t="s">
        <v>20</v>
      </c>
      <c r="H15">
        <v>16</v>
      </c>
    </row>
    <row r="16" spans="1:21" x14ac:dyDescent="0.2">
      <c r="A16" t="s">
        <v>14</v>
      </c>
      <c r="B16" t="s">
        <v>20</v>
      </c>
      <c r="C16">
        <v>17</v>
      </c>
      <c r="D16" s="5">
        <f t="shared" si="0"/>
        <v>3.1986666666666665</v>
      </c>
      <c r="E16" s="4"/>
      <c r="G16" s="3" t="s">
        <v>18</v>
      </c>
      <c r="H16">
        <v>20</v>
      </c>
    </row>
    <row r="17" spans="1:8" x14ac:dyDescent="0.2">
      <c r="A17" t="s">
        <v>16</v>
      </c>
      <c r="B17" t="s">
        <v>19</v>
      </c>
      <c r="C17">
        <v>17</v>
      </c>
      <c r="D17" s="5">
        <f t="shared" si="0"/>
        <v>3.1986666666666665</v>
      </c>
      <c r="E17" s="4"/>
      <c r="G17" s="3" t="s">
        <v>22</v>
      </c>
      <c r="H17">
        <v>7</v>
      </c>
    </row>
    <row r="18" spans="1:8" x14ac:dyDescent="0.2">
      <c r="A18" t="s">
        <v>13</v>
      </c>
      <c r="B18" t="s">
        <v>20</v>
      </c>
      <c r="C18">
        <v>18</v>
      </c>
      <c r="D18" s="5">
        <f t="shared" si="0"/>
        <v>3.3280000000000003</v>
      </c>
      <c r="E18" s="4"/>
      <c r="G18" s="3" t="s">
        <v>21</v>
      </c>
      <c r="H18">
        <v>9</v>
      </c>
    </row>
    <row r="19" spans="1:8" x14ac:dyDescent="0.2">
      <c r="A19" t="s">
        <v>15</v>
      </c>
      <c r="B19" t="s">
        <v>22</v>
      </c>
      <c r="C19">
        <v>19</v>
      </c>
      <c r="D19" s="5">
        <f t="shared" si="0"/>
        <v>3.4573333333333331</v>
      </c>
      <c r="E19" s="4"/>
      <c r="G19" s="3" t="s">
        <v>19</v>
      </c>
      <c r="H19">
        <v>17</v>
      </c>
    </row>
    <row r="20" spans="1:8" x14ac:dyDescent="0.2">
      <c r="A20" t="s">
        <v>17</v>
      </c>
      <c r="B20" t="s">
        <v>21</v>
      </c>
      <c r="C20">
        <v>19</v>
      </c>
      <c r="D20" s="5">
        <f t="shared" si="0"/>
        <v>3.4573333333333331</v>
      </c>
      <c r="E20" s="4"/>
      <c r="G20" s="2" t="s">
        <v>17</v>
      </c>
      <c r="H20">
        <v>64</v>
      </c>
    </row>
    <row r="21" spans="1:8" x14ac:dyDescent="0.2">
      <c r="A21" t="s">
        <v>16</v>
      </c>
      <c r="B21" t="s">
        <v>18</v>
      </c>
      <c r="C21">
        <v>20</v>
      </c>
      <c r="D21" s="5">
        <f t="shared" si="0"/>
        <v>3.5866666666666664</v>
      </c>
      <c r="E21" s="4"/>
      <c r="G21" s="3" t="s">
        <v>20</v>
      </c>
      <c r="H21">
        <v>15</v>
      </c>
    </row>
    <row r="22" spans="1:8" x14ac:dyDescent="0.2">
      <c r="A22" t="s">
        <v>15</v>
      </c>
      <c r="B22" t="s">
        <v>19</v>
      </c>
      <c r="C22">
        <v>21</v>
      </c>
      <c r="D22" s="5">
        <f t="shared" si="0"/>
        <v>3.7160000000000002</v>
      </c>
      <c r="E22" s="4"/>
      <c r="G22" s="3" t="s">
        <v>18</v>
      </c>
      <c r="H22">
        <v>23</v>
      </c>
    </row>
    <row r="23" spans="1:8" x14ac:dyDescent="0.2">
      <c r="A23" t="s">
        <v>17</v>
      </c>
      <c r="B23" t="s">
        <v>18</v>
      </c>
      <c r="C23">
        <v>23</v>
      </c>
      <c r="D23" s="5">
        <f t="shared" si="0"/>
        <v>3.9746666666666663</v>
      </c>
      <c r="E23" s="4"/>
      <c r="G23" s="3" t="s">
        <v>22</v>
      </c>
      <c r="H23">
        <v>2</v>
      </c>
    </row>
    <row r="24" spans="1:8" x14ac:dyDescent="0.2">
      <c r="A24" t="s">
        <v>14</v>
      </c>
      <c r="B24" t="s">
        <v>19</v>
      </c>
      <c r="C24">
        <v>27</v>
      </c>
      <c r="D24" s="5">
        <f t="shared" si="0"/>
        <v>4.4919999999999991</v>
      </c>
      <c r="E24" s="4"/>
      <c r="G24" s="3" t="s">
        <v>21</v>
      </c>
      <c r="H24">
        <v>19</v>
      </c>
    </row>
    <row r="25" spans="1:8" x14ac:dyDescent="0.2">
      <c r="A25" t="s">
        <v>13</v>
      </c>
      <c r="B25" t="s">
        <v>19</v>
      </c>
      <c r="C25">
        <v>29</v>
      </c>
      <c r="D25" s="5">
        <f t="shared" si="0"/>
        <v>4.7506666666666666</v>
      </c>
      <c r="E25" s="4"/>
      <c r="G25" s="3" t="s">
        <v>19</v>
      </c>
      <c r="H25">
        <v>5</v>
      </c>
    </row>
    <row r="26" spans="1:8" x14ac:dyDescent="0.2">
      <c r="A26" t="s">
        <v>13</v>
      </c>
      <c r="B26" t="s">
        <v>21</v>
      </c>
      <c r="C26">
        <v>30</v>
      </c>
      <c r="D26" s="5">
        <f t="shared" si="0"/>
        <v>4.88</v>
      </c>
      <c r="E26" s="4"/>
      <c r="G26" s="2" t="s">
        <v>14</v>
      </c>
      <c r="H26">
        <v>76</v>
      </c>
    </row>
    <row r="27" spans="1:8" x14ac:dyDescent="0.2">
      <c r="G27" s="3" t="s">
        <v>20</v>
      </c>
      <c r="H27">
        <v>17</v>
      </c>
    </row>
    <row r="28" spans="1:8" x14ac:dyDescent="0.2">
      <c r="G28" s="3" t="s">
        <v>18</v>
      </c>
      <c r="H28">
        <v>8</v>
      </c>
    </row>
    <row r="29" spans="1:8" x14ac:dyDescent="0.2">
      <c r="G29" s="3" t="s">
        <v>22</v>
      </c>
      <c r="H29">
        <v>11</v>
      </c>
    </row>
    <row r="30" spans="1:8" x14ac:dyDescent="0.2">
      <c r="G30" s="3" t="s">
        <v>21</v>
      </c>
      <c r="H30">
        <v>13</v>
      </c>
    </row>
    <row r="31" spans="1:8" x14ac:dyDescent="0.2">
      <c r="G31" s="3" t="s">
        <v>19</v>
      </c>
      <c r="H31">
        <v>27</v>
      </c>
    </row>
  </sheetData>
  <sortState xmlns:xlrd2="http://schemas.microsoft.com/office/spreadsheetml/2017/richdata2" ref="A2:D26">
    <sortCondition ref="D2:D26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0CE9-8FD8-4344-9E08-4284E900CF75}">
  <dimension ref="A1:J15"/>
  <sheetViews>
    <sheetView workbookViewId="0">
      <selection activeCell="I23" sqref="I23"/>
    </sheetView>
  </sheetViews>
  <sheetFormatPr baseColWidth="10" defaultRowHeight="16" x14ac:dyDescent="0.2"/>
  <cols>
    <col min="1" max="1" width="22.6640625" customWidth="1"/>
  </cols>
  <sheetData>
    <row r="1" spans="1:10" x14ac:dyDescent="0.2">
      <c r="A1" t="s">
        <v>62</v>
      </c>
      <c r="B1" t="s">
        <v>56</v>
      </c>
      <c r="C1" t="s">
        <v>34</v>
      </c>
      <c r="D1" t="s">
        <v>35</v>
      </c>
      <c r="E1" t="s">
        <v>36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">
      <c r="A2" t="s">
        <v>49</v>
      </c>
      <c r="B2">
        <v>80</v>
      </c>
      <c r="C2">
        <v>12</v>
      </c>
      <c r="D2">
        <v>4</v>
      </c>
      <c r="E2">
        <v>3</v>
      </c>
      <c r="F2">
        <v>1</v>
      </c>
      <c r="G2" s="5">
        <v>1.33</v>
      </c>
      <c r="H2" s="6">
        <v>0.78</v>
      </c>
      <c r="I2">
        <v>2.7</v>
      </c>
      <c r="J2">
        <v>10.19</v>
      </c>
    </row>
    <row r="3" spans="1:10" x14ac:dyDescent="0.2">
      <c r="A3" t="s">
        <v>32</v>
      </c>
      <c r="B3">
        <v>70</v>
      </c>
      <c r="C3">
        <v>20</v>
      </c>
      <c r="D3">
        <v>6</v>
      </c>
      <c r="E3">
        <v>3</v>
      </c>
      <c r="F3">
        <v>1</v>
      </c>
      <c r="G3" s="5">
        <v>1.45</v>
      </c>
      <c r="H3" s="6">
        <v>0.82</v>
      </c>
      <c r="I3">
        <v>2.09</v>
      </c>
      <c r="J3">
        <v>7.29</v>
      </c>
    </row>
    <row r="4" spans="1:10" x14ac:dyDescent="0.2">
      <c r="A4" t="s">
        <v>50</v>
      </c>
      <c r="B4">
        <v>25</v>
      </c>
      <c r="C4">
        <v>35</v>
      </c>
      <c r="D4">
        <v>20</v>
      </c>
      <c r="E4">
        <v>15</v>
      </c>
      <c r="F4">
        <v>5</v>
      </c>
      <c r="G4" s="5">
        <v>2.4</v>
      </c>
      <c r="H4" s="6">
        <v>1.1599999999999999</v>
      </c>
      <c r="I4">
        <v>0.53</v>
      </c>
      <c r="J4">
        <v>2.37</v>
      </c>
    </row>
    <row r="5" spans="1:10" x14ac:dyDescent="0.2">
      <c r="A5" t="s">
        <v>55</v>
      </c>
      <c r="B5">
        <v>45</v>
      </c>
      <c r="C5">
        <v>5</v>
      </c>
      <c r="D5">
        <v>0</v>
      </c>
      <c r="E5">
        <v>5</v>
      </c>
      <c r="F5">
        <v>45</v>
      </c>
      <c r="G5" s="5">
        <v>3</v>
      </c>
      <c r="H5" s="6">
        <v>1.93</v>
      </c>
      <c r="I5">
        <v>0</v>
      </c>
      <c r="J5">
        <v>1.06</v>
      </c>
    </row>
    <row r="6" spans="1:10" x14ac:dyDescent="0.2">
      <c r="A6" t="s">
        <v>51</v>
      </c>
      <c r="B6">
        <v>10</v>
      </c>
      <c r="C6">
        <v>25</v>
      </c>
      <c r="D6">
        <v>30</v>
      </c>
      <c r="E6">
        <v>20</v>
      </c>
      <c r="F6">
        <v>15</v>
      </c>
      <c r="G6" s="5">
        <v>3.05</v>
      </c>
      <c r="H6" s="6">
        <v>1.21</v>
      </c>
      <c r="I6">
        <v>0.08</v>
      </c>
      <c r="J6">
        <v>2.1</v>
      </c>
    </row>
    <row r="7" spans="1:10" x14ac:dyDescent="0.2">
      <c r="A7" t="s">
        <v>47</v>
      </c>
      <c r="B7">
        <v>15</v>
      </c>
      <c r="C7">
        <v>20</v>
      </c>
      <c r="D7">
        <v>25</v>
      </c>
      <c r="E7">
        <v>20</v>
      </c>
      <c r="F7">
        <v>20</v>
      </c>
      <c r="G7" s="5">
        <v>3.1</v>
      </c>
      <c r="H7" s="6" t="s">
        <v>48</v>
      </c>
      <c r="I7">
        <v>1.86</v>
      </c>
    </row>
    <row r="8" spans="1:10" x14ac:dyDescent="0.2">
      <c r="A8" t="s">
        <v>44</v>
      </c>
      <c r="B8">
        <v>10</v>
      </c>
      <c r="C8">
        <v>20</v>
      </c>
      <c r="D8">
        <v>30</v>
      </c>
      <c r="E8">
        <v>25</v>
      </c>
      <c r="F8">
        <v>15</v>
      </c>
      <c r="G8" s="5">
        <v>3.15</v>
      </c>
      <c r="H8" s="6" t="s">
        <v>45</v>
      </c>
      <c r="I8">
        <v>2.15</v>
      </c>
    </row>
    <row r="9" spans="1:10" x14ac:dyDescent="0.2">
      <c r="A9" t="s">
        <v>46</v>
      </c>
      <c r="B9">
        <v>0</v>
      </c>
      <c r="C9">
        <v>20</v>
      </c>
      <c r="D9">
        <v>50</v>
      </c>
      <c r="E9">
        <v>20</v>
      </c>
      <c r="F9">
        <v>10</v>
      </c>
      <c r="G9" s="5">
        <v>3.2</v>
      </c>
      <c r="H9" s="6">
        <v>0.88</v>
      </c>
      <c r="I9">
        <v>0.51</v>
      </c>
      <c r="J9">
        <v>2.68</v>
      </c>
    </row>
    <row r="10" spans="1:10" x14ac:dyDescent="0.2">
      <c r="A10" t="s">
        <v>42</v>
      </c>
      <c r="B10">
        <v>10</v>
      </c>
      <c r="C10">
        <v>15</v>
      </c>
      <c r="D10">
        <v>20</v>
      </c>
      <c r="E10">
        <v>30</v>
      </c>
      <c r="F10">
        <v>25</v>
      </c>
      <c r="G10" s="5">
        <v>3.45</v>
      </c>
      <c r="H10" s="6" t="s">
        <v>43</v>
      </c>
      <c r="I10">
        <v>2.12</v>
      </c>
    </row>
    <row r="11" spans="1:10" x14ac:dyDescent="0.2">
      <c r="A11" t="s">
        <v>52</v>
      </c>
      <c r="B11">
        <v>1</v>
      </c>
      <c r="C11">
        <v>4</v>
      </c>
      <c r="D11">
        <v>50</v>
      </c>
      <c r="E11">
        <v>30</v>
      </c>
      <c r="F11">
        <v>15</v>
      </c>
      <c r="G11" s="5">
        <v>3.54</v>
      </c>
      <c r="H11" s="6">
        <v>0.83</v>
      </c>
      <c r="I11">
        <v>0.19</v>
      </c>
      <c r="J11">
        <v>2.91</v>
      </c>
    </row>
    <row r="12" spans="1:10" x14ac:dyDescent="0.2">
      <c r="A12" t="s">
        <v>40</v>
      </c>
      <c r="B12">
        <v>5</v>
      </c>
      <c r="C12">
        <v>10</v>
      </c>
      <c r="D12">
        <v>20</v>
      </c>
      <c r="E12">
        <v>45</v>
      </c>
      <c r="F12">
        <v>20</v>
      </c>
      <c r="G12" s="5">
        <v>3.65</v>
      </c>
      <c r="H12" s="6" t="s">
        <v>41</v>
      </c>
      <c r="I12">
        <v>3.08</v>
      </c>
    </row>
    <row r="13" spans="1:10" x14ac:dyDescent="0.2">
      <c r="A13" t="s">
        <v>53</v>
      </c>
      <c r="B13">
        <v>15</v>
      </c>
      <c r="C13">
        <v>5</v>
      </c>
      <c r="D13">
        <v>15</v>
      </c>
      <c r="E13">
        <v>25</v>
      </c>
      <c r="F13">
        <v>40</v>
      </c>
      <c r="G13" s="5">
        <v>3.7</v>
      </c>
      <c r="H13" s="6" t="s">
        <v>54</v>
      </c>
      <c r="I13">
        <v>2.37</v>
      </c>
    </row>
    <row r="14" spans="1:10" x14ac:dyDescent="0.2">
      <c r="A14" t="s">
        <v>28</v>
      </c>
      <c r="B14">
        <v>1</v>
      </c>
      <c r="C14">
        <v>3</v>
      </c>
      <c r="D14">
        <v>6</v>
      </c>
      <c r="E14">
        <v>30</v>
      </c>
      <c r="F14">
        <v>60</v>
      </c>
      <c r="G14" s="5">
        <v>4.45</v>
      </c>
      <c r="H14" s="6" t="s">
        <v>39</v>
      </c>
      <c r="I14">
        <v>6.35</v>
      </c>
    </row>
    <row r="15" spans="1:10" x14ac:dyDescent="0.2">
      <c r="A15" t="s">
        <v>37</v>
      </c>
      <c r="B15">
        <v>0</v>
      </c>
      <c r="C15">
        <v>1</v>
      </c>
      <c r="D15">
        <v>3</v>
      </c>
      <c r="E15">
        <v>6</v>
      </c>
      <c r="F15">
        <v>90</v>
      </c>
      <c r="G15" s="5">
        <v>4.8499999999999996</v>
      </c>
      <c r="H15" s="6" t="s">
        <v>38</v>
      </c>
      <c r="I15">
        <v>17.03</v>
      </c>
    </row>
  </sheetData>
  <sortState xmlns:xlrd2="http://schemas.microsoft.com/office/spreadsheetml/2017/richdata2" ref="A2:J15">
    <sortCondition ref="G2:G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191F-555E-0C49-94DF-ADE2CFA4A783}">
  <dimension ref="A1:A3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10</v>
      </c>
    </row>
    <row r="3" spans="1:1" x14ac:dyDescent="0.2">
      <c r="A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CD10-E636-C245-A40A-B9824D24609C}">
  <dimension ref="A1:AB26"/>
  <sheetViews>
    <sheetView topLeftCell="G1" workbookViewId="0">
      <selection activeCell="X31" sqref="X31"/>
    </sheetView>
  </sheetViews>
  <sheetFormatPr baseColWidth="10" defaultRowHeight="16" x14ac:dyDescent="0.2"/>
  <cols>
    <col min="1" max="1" width="20.5" customWidth="1"/>
    <col min="2" max="6" width="5" customWidth="1"/>
    <col min="7" max="7" width="7.33203125" customWidth="1"/>
    <col min="9" max="9" width="7.1640625" customWidth="1"/>
    <col min="10" max="10" width="6.6640625" customWidth="1"/>
    <col min="12" max="12" width="17" customWidth="1"/>
    <col min="14" max="14" width="7.6640625" customWidth="1"/>
    <col min="16" max="20" width="4.33203125" customWidth="1"/>
    <col min="21" max="21" width="7.6640625" customWidth="1"/>
    <col min="22" max="26" width="5" customWidth="1"/>
  </cols>
  <sheetData>
    <row r="1" spans="1:28" x14ac:dyDescent="0.2">
      <c r="A1" t="s">
        <v>62</v>
      </c>
      <c r="B1" t="s">
        <v>56</v>
      </c>
      <c r="C1" t="s">
        <v>34</v>
      </c>
      <c r="D1" t="s">
        <v>35</v>
      </c>
      <c r="E1" t="s">
        <v>36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L1" t="s">
        <v>23</v>
      </c>
      <c r="M1" t="s">
        <v>24</v>
      </c>
      <c r="N1" t="s">
        <v>25</v>
      </c>
      <c r="O1" t="s">
        <v>33</v>
      </c>
      <c r="P1">
        <v>1</v>
      </c>
      <c r="Q1">
        <v>2</v>
      </c>
      <c r="R1">
        <v>3</v>
      </c>
      <c r="S1">
        <v>4</v>
      </c>
      <c r="T1">
        <v>5</v>
      </c>
      <c r="U1" t="s">
        <v>58</v>
      </c>
      <c r="V1">
        <v>1</v>
      </c>
      <c r="W1">
        <v>2</v>
      </c>
      <c r="X1">
        <v>3</v>
      </c>
      <c r="Y1">
        <v>4</v>
      </c>
      <c r="Z1">
        <v>5</v>
      </c>
      <c r="AA1" t="s">
        <v>58</v>
      </c>
    </row>
    <row r="2" spans="1:28" x14ac:dyDescent="0.2">
      <c r="A2" t="s">
        <v>49</v>
      </c>
      <c r="B2">
        <v>80</v>
      </c>
      <c r="C2">
        <v>12</v>
      </c>
      <c r="D2">
        <v>4</v>
      </c>
      <c r="E2">
        <v>3</v>
      </c>
      <c r="F2">
        <v>1</v>
      </c>
      <c r="G2" s="5">
        <v>1.33</v>
      </c>
      <c r="H2" s="6">
        <v>0.78</v>
      </c>
      <c r="I2">
        <v>2.7</v>
      </c>
      <c r="J2">
        <v>10.19</v>
      </c>
      <c r="L2" t="s">
        <v>17</v>
      </c>
      <c r="M2" t="s">
        <v>22</v>
      </c>
      <c r="N2">
        <v>2</v>
      </c>
      <c r="O2" s="7">
        <f t="shared" ref="O2:O26" si="0">1+4*(0.97*N2)/30</f>
        <v>1.2586666666666666</v>
      </c>
      <c r="P2">
        <f>_xlfn.XLOOKUP($O2,$G$2:$G$15,B$2:B$15,,1,1)</f>
        <v>80</v>
      </c>
      <c r="Q2">
        <f t="shared" ref="Q2:T2" si="1">_xlfn.XLOOKUP($O2,$G$2:$G$15,C$2:C$15,,1,1)</f>
        <v>12</v>
      </c>
      <c r="R2">
        <f t="shared" si="1"/>
        <v>4</v>
      </c>
      <c r="S2">
        <f t="shared" si="1"/>
        <v>3</v>
      </c>
      <c r="T2">
        <f t="shared" si="1"/>
        <v>1</v>
      </c>
      <c r="U2">
        <f>(P2*P$1+Q2*Q$1+R2*R$1+S2*S$1+T2*T$1)/SUM(P2:T2)</f>
        <v>1.33</v>
      </c>
      <c r="V2" s="8">
        <v>41</v>
      </c>
      <c r="W2" s="8">
        <v>6</v>
      </c>
      <c r="X2" s="8">
        <v>2</v>
      </c>
      <c r="Y2" s="8">
        <v>1</v>
      </c>
      <c r="Z2" s="8">
        <v>0</v>
      </c>
      <c r="AA2" s="7">
        <f>(V2*V$1+W2*W$1+X2*X$1+Y2*Y$1+Z2*Z$1)/SUM(V2:Z2)</f>
        <v>1.26</v>
      </c>
      <c r="AB2">
        <f t="shared" ref="AB2:AB25" si="2">SUM(V2:Z2)</f>
        <v>50</v>
      </c>
    </row>
    <row r="3" spans="1:28" x14ac:dyDescent="0.2">
      <c r="A3" t="s">
        <v>32</v>
      </c>
      <c r="B3">
        <v>70</v>
      </c>
      <c r="C3">
        <v>20</v>
      </c>
      <c r="D3">
        <v>6</v>
      </c>
      <c r="E3">
        <v>3</v>
      </c>
      <c r="F3">
        <v>1</v>
      </c>
      <c r="G3" s="5">
        <v>1.45</v>
      </c>
      <c r="H3" s="6">
        <v>0.82</v>
      </c>
      <c r="I3">
        <v>2.09</v>
      </c>
      <c r="J3">
        <v>7.29</v>
      </c>
      <c r="L3" t="s">
        <v>15</v>
      </c>
      <c r="M3" t="s">
        <v>21</v>
      </c>
      <c r="N3">
        <v>4</v>
      </c>
      <c r="O3" s="7">
        <f t="shared" si="0"/>
        <v>1.5173333333333332</v>
      </c>
      <c r="P3">
        <f t="shared" ref="P3:P26" si="3">_xlfn.XLOOKUP($O3,$G$2:$G$15,B$2:B$15,,-1,1)</f>
        <v>70</v>
      </c>
      <c r="Q3">
        <f t="shared" ref="Q3:Q26" si="4">_xlfn.XLOOKUP($O3,$G$2:$G$15,C$2:C$15,,-1,1)</f>
        <v>20</v>
      </c>
      <c r="R3">
        <f t="shared" ref="R3:R26" si="5">_xlfn.XLOOKUP($O3,$G$2:$G$15,D$2:D$15,,-1,1)</f>
        <v>6</v>
      </c>
      <c r="S3">
        <f t="shared" ref="S3:S26" si="6">_xlfn.XLOOKUP($O3,$G$2:$G$15,E$2:E$15,,-1,1)</f>
        <v>3</v>
      </c>
      <c r="T3">
        <f t="shared" ref="T3:T26" si="7">_xlfn.XLOOKUP($O3,$G$2:$G$15,F$2:F$15,,-1,1)</f>
        <v>1</v>
      </c>
      <c r="U3">
        <f t="shared" ref="U3:U26" si="8">(P3*P$1+Q3*Q$1+R3*R$1+S3*S$1+T3*T$1)/SUM(P3:T3)</f>
        <v>1.45</v>
      </c>
      <c r="V3" s="8">
        <v>34</v>
      </c>
      <c r="W3" s="8">
        <v>6</v>
      </c>
      <c r="X3" s="8">
        <v>10</v>
      </c>
      <c r="Y3" s="8">
        <v>0</v>
      </c>
      <c r="Z3" s="8">
        <v>0</v>
      </c>
      <c r="AA3" s="7">
        <f t="shared" ref="AA3:AA26" si="9">(V3*V$1+W3*W$1+X3*X$1+Y3*Y$1+Z3*Z$1)/SUM(V3:Z3)</f>
        <v>1.52</v>
      </c>
      <c r="AB3">
        <f t="shared" si="2"/>
        <v>50</v>
      </c>
    </row>
    <row r="4" spans="1:28" x14ac:dyDescent="0.2">
      <c r="A4" t="s">
        <v>50</v>
      </c>
      <c r="B4">
        <v>25</v>
      </c>
      <c r="C4">
        <v>35</v>
      </c>
      <c r="D4">
        <v>20</v>
      </c>
      <c r="E4">
        <v>15</v>
      </c>
      <c r="F4">
        <v>5</v>
      </c>
      <c r="G4" s="5">
        <v>2.4</v>
      </c>
      <c r="H4" s="6">
        <v>1.1599999999999999</v>
      </c>
      <c r="I4">
        <v>0.53</v>
      </c>
      <c r="J4">
        <v>2.37</v>
      </c>
      <c r="L4" t="s">
        <v>17</v>
      </c>
      <c r="M4" t="s">
        <v>19</v>
      </c>
      <c r="N4">
        <v>5</v>
      </c>
      <c r="O4" s="7">
        <f t="shared" si="0"/>
        <v>1.6466666666666665</v>
      </c>
      <c r="P4">
        <f t="shared" si="3"/>
        <v>70</v>
      </c>
      <c r="Q4">
        <f t="shared" si="4"/>
        <v>20</v>
      </c>
      <c r="R4">
        <f t="shared" si="5"/>
        <v>6</v>
      </c>
      <c r="S4">
        <f t="shared" si="6"/>
        <v>3</v>
      </c>
      <c r="T4">
        <f t="shared" si="7"/>
        <v>1</v>
      </c>
      <c r="U4">
        <f t="shared" si="8"/>
        <v>1.45</v>
      </c>
      <c r="V4" s="8">
        <v>30</v>
      </c>
      <c r="W4" s="8">
        <v>10</v>
      </c>
      <c r="X4" s="8">
        <v>8</v>
      </c>
      <c r="Y4" s="8">
        <v>1</v>
      </c>
      <c r="Z4" s="8">
        <v>1</v>
      </c>
      <c r="AA4" s="7">
        <f t="shared" si="9"/>
        <v>1.66</v>
      </c>
      <c r="AB4">
        <f t="shared" si="2"/>
        <v>50</v>
      </c>
    </row>
    <row r="5" spans="1:28" x14ac:dyDescent="0.2">
      <c r="A5" t="s">
        <v>55</v>
      </c>
      <c r="B5">
        <v>45</v>
      </c>
      <c r="C5">
        <v>5</v>
      </c>
      <c r="D5">
        <v>0</v>
      </c>
      <c r="E5">
        <v>5</v>
      </c>
      <c r="F5">
        <v>45</v>
      </c>
      <c r="G5" s="5">
        <v>3</v>
      </c>
      <c r="H5" s="6">
        <v>1.93</v>
      </c>
      <c r="I5">
        <v>0</v>
      </c>
      <c r="J5">
        <v>1.06</v>
      </c>
      <c r="L5" t="s">
        <v>13</v>
      </c>
      <c r="M5" t="s">
        <v>18</v>
      </c>
      <c r="N5">
        <v>6</v>
      </c>
      <c r="O5" s="7">
        <f t="shared" si="0"/>
        <v>1.776</v>
      </c>
      <c r="P5">
        <f t="shared" si="3"/>
        <v>70</v>
      </c>
      <c r="Q5">
        <f t="shared" si="4"/>
        <v>20</v>
      </c>
      <c r="R5">
        <f t="shared" si="5"/>
        <v>6</v>
      </c>
      <c r="S5">
        <f t="shared" si="6"/>
        <v>3</v>
      </c>
      <c r="T5">
        <f t="shared" si="7"/>
        <v>1</v>
      </c>
      <c r="U5">
        <f t="shared" si="8"/>
        <v>1.45</v>
      </c>
      <c r="V5" s="8">
        <v>27</v>
      </c>
      <c r="W5" s="8">
        <v>12</v>
      </c>
      <c r="X5" s="8">
        <v>8</v>
      </c>
      <c r="Y5" s="8">
        <v>2</v>
      </c>
      <c r="Z5" s="8">
        <v>1</v>
      </c>
      <c r="AA5" s="7">
        <f t="shared" si="9"/>
        <v>1.76</v>
      </c>
      <c r="AB5">
        <f t="shared" si="2"/>
        <v>50</v>
      </c>
    </row>
    <row r="6" spans="1:28" x14ac:dyDescent="0.2">
      <c r="A6" t="s">
        <v>51</v>
      </c>
      <c r="B6">
        <v>10</v>
      </c>
      <c r="C6">
        <v>25</v>
      </c>
      <c r="D6">
        <v>30</v>
      </c>
      <c r="E6">
        <v>20</v>
      </c>
      <c r="F6">
        <v>15</v>
      </c>
      <c r="G6" s="5">
        <v>3.05</v>
      </c>
      <c r="H6" s="6">
        <v>1.21</v>
      </c>
      <c r="I6">
        <v>0.08</v>
      </c>
      <c r="J6">
        <v>2.1</v>
      </c>
      <c r="L6" t="s">
        <v>13</v>
      </c>
      <c r="M6" t="s">
        <v>22</v>
      </c>
      <c r="N6">
        <v>7</v>
      </c>
      <c r="O6" s="7">
        <f t="shared" si="0"/>
        <v>1.9053333333333333</v>
      </c>
      <c r="P6">
        <f t="shared" si="3"/>
        <v>70</v>
      </c>
      <c r="Q6">
        <f t="shared" si="4"/>
        <v>20</v>
      </c>
      <c r="R6">
        <f t="shared" si="5"/>
        <v>6</v>
      </c>
      <c r="S6">
        <f t="shared" si="6"/>
        <v>3</v>
      </c>
      <c r="T6">
        <f t="shared" si="7"/>
        <v>1</v>
      </c>
      <c r="U6">
        <f t="shared" si="8"/>
        <v>1.45</v>
      </c>
      <c r="V6" s="8">
        <v>25</v>
      </c>
      <c r="W6" s="8">
        <v>9</v>
      </c>
      <c r="X6" s="8">
        <v>11</v>
      </c>
      <c r="Y6" s="8">
        <v>5</v>
      </c>
      <c r="Z6" s="8">
        <v>0</v>
      </c>
      <c r="AA6" s="7">
        <f t="shared" si="9"/>
        <v>1.92</v>
      </c>
      <c r="AB6">
        <f t="shared" si="2"/>
        <v>50</v>
      </c>
    </row>
    <row r="7" spans="1:28" x14ac:dyDescent="0.2">
      <c r="A7" t="s">
        <v>47</v>
      </c>
      <c r="B7">
        <v>15</v>
      </c>
      <c r="C7">
        <v>20</v>
      </c>
      <c r="D7">
        <v>25</v>
      </c>
      <c r="E7">
        <v>20</v>
      </c>
      <c r="F7">
        <v>20</v>
      </c>
      <c r="G7" s="5">
        <v>3.1</v>
      </c>
      <c r="H7" s="6" t="s">
        <v>48</v>
      </c>
      <c r="I7">
        <v>1.86</v>
      </c>
      <c r="L7" t="s">
        <v>16</v>
      </c>
      <c r="M7" t="s">
        <v>22</v>
      </c>
      <c r="N7">
        <v>7</v>
      </c>
      <c r="O7" s="7">
        <f t="shared" si="0"/>
        <v>1.9053333333333333</v>
      </c>
      <c r="P7">
        <f t="shared" si="3"/>
        <v>70</v>
      </c>
      <c r="Q7">
        <f t="shared" si="4"/>
        <v>20</v>
      </c>
      <c r="R7">
        <f t="shared" si="5"/>
        <v>6</v>
      </c>
      <c r="S7">
        <f t="shared" si="6"/>
        <v>3</v>
      </c>
      <c r="T7">
        <f t="shared" si="7"/>
        <v>1</v>
      </c>
      <c r="U7">
        <f t="shared" si="8"/>
        <v>1.45</v>
      </c>
      <c r="V7" s="8">
        <v>25</v>
      </c>
      <c r="W7" s="8">
        <v>10</v>
      </c>
      <c r="X7" s="8">
        <v>10</v>
      </c>
      <c r="Y7" s="8">
        <v>4</v>
      </c>
      <c r="Z7" s="8">
        <v>1</v>
      </c>
      <c r="AA7" s="7">
        <f t="shared" si="9"/>
        <v>1.92</v>
      </c>
      <c r="AB7">
        <f t="shared" si="2"/>
        <v>50</v>
      </c>
    </row>
    <row r="8" spans="1:28" x14ac:dyDescent="0.2">
      <c r="A8" t="s">
        <v>44</v>
      </c>
      <c r="B8">
        <v>10</v>
      </c>
      <c r="C8">
        <v>20</v>
      </c>
      <c r="D8">
        <v>30</v>
      </c>
      <c r="E8">
        <v>25</v>
      </c>
      <c r="F8">
        <v>15</v>
      </c>
      <c r="G8" s="5">
        <v>3.15</v>
      </c>
      <c r="H8" s="6" t="s">
        <v>45</v>
      </c>
      <c r="I8">
        <v>2.15</v>
      </c>
      <c r="L8" t="s">
        <v>14</v>
      </c>
      <c r="M8" t="s">
        <v>18</v>
      </c>
      <c r="N8">
        <v>8</v>
      </c>
      <c r="O8" s="7">
        <f t="shared" si="0"/>
        <v>2.0346666666666664</v>
      </c>
      <c r="P8">
        <f t="shared" si="3"/>
        <v>70</v>
      </c>
      <c r="Q8">
        <f t="shared" si="4"/>
        <v>20</v>
      </c>
      <c r="R8">
        <f t="shared" si="5"/>
        <v>6</v>
      </c>
      <c r="S8">
        <f t="shared" si="6"/>
        <v>3</v>
      </c>
      <c r="T8">
        <f t="shared" si="7"/>
        <v>1</v>
      </c>
      <c r="U8">
        <f t="shared" si="8"/>
        <v>1.45</v>
      </c>
      <c r="V8" s="8">
        <v>22</v>
      </c>
      <c r="W8" s="8">
        <v>13</v>
      </c>
      <c r="X8" s="8">
        <v>8</v>
      </c>
      <c r="Y8" s="8">
        <v>5</v>
      </c>
      <c r="Z8" s="8">
        <v>2</v>
      </c>
      <c r="AA8" s="7">
        <f t="shared" si="9"/>
        <v>2.04</v>
      </c>
      <c r="AB8">
        <f t="shared" si="2"/>
        <v>50</v>
      </c>
    </row>
    <row r="9" spans="1:28" x14ac:dyDescent="0.2">
      <c r="A9" t="s">
        <v>46</v>
      </c>
      <c r="B9">
        <v>0</v>
      </c>
      <c r="C9">
        <v>20</v>
      </c>
      <c r="D9">
        <v>50</v>
      </c>
      <c r="E9">
        <v>20</v>
      </c>
      <c r="F9">
        <v>10</v>
      </c>
      <c r="G9" s="5">
        <v>3.2</v>
      </c>
      <c r="H9" s="6">
        <v>0.88</v>
      </c>
      <c r="I9">
        <v>0.51</v>
      </c>
      <c r="J9">
        <v>2.68</v>
      </c>
      <c r="L9" t="s">
        <v>16</v>
      </c>
      <c r="M9" t="s">
        <v>21</v>
      </c>
      <c r="N9">
        <v>9</v>
      </c>
      <c r="O9" s="7">
        <f t="shared" si="0"/>
        <v>2.1640000000000001</v>
      </c>
      <c r="P9">
        <f t="shared" si="3"/>
        <v>70</v>
      </c>
      <c r="Q9">
        <f t="shared" si="4"/>
        <v>20</v>
      </c>
      <c r="R9">
        <f t="shared" si="5"/>
        <v>6</v>
      </c>
      <c r="S9">
        <f t="shared" si="6"/>
        <v>3</v>
      </c>
      <c r="T9">
        <f t="shared" si="7"/>
        <v>1</v>
      </c>
      <c r="U9">
        <f t="shared" si="8"/>
        <v>1.45</v>
      </c>
      <c r="V9" s="8">
        <v>26</v>
      </c>
      <c r="W9" s="8">
        <v>6</v>
      </c>
      <c r="X9" s="8">
        <v>6</v>
      </c>
      <c r="Y9" s="8">
        <v>9</v>
      </c>
      <c r="Z9" s="8">
        <v>3</v>
      </c>
      <c r="AA9" s="7">
        <f t="shared" si="9"/>
        <v>2.14</v>
      </c>
      <c r="AB9">
        <f t="shared" si="2"/>
        <v>50</v>
      </c>
    </row>
    <row r="10" spans="1:28" x14ac:dyDescent="0.2">
      <c r="A10" t="s">
        <v>42</v>
      </c>
      <c r="B10">
        <v>10</v>
      </c>
      <c r="C10">
        <v>15</v>
      </c>
      <c r="D10">
        <v>20</v>
      </c>
      <c r="E10">
        <v>30</v>
      </c>
      <c r="F10">
        <v>25</v>
      </c>
      <c r="G10" s="5">
        <v>3.45</v>
      </c>
      <c r="H10" s="6" t="s">
        <v>43</v>
      </c>
      <c r="I10">
        <v>2.12</v>
      </c>
      <c r="L10" t="s">
        <v>15</v>
      </c>
      <c r="M10" t="s">
        <v>18</v>
      </c>
      <c r="N10">
        <v>10</v>
      </c>
      <c r="O10" s="7">
        <f t="shared" si="0"/>
        <v>2.293333333333333</v>
      </c>
      <c r="P10">
        <f t="shared" si="3"/>
        <v>70</v>
      </c>
      <c r="Q10">
        <f t="shared" si="4"/>
        <v>20</v>
      </c>
      <c r="R10">
        <f t="shared" si="5"/>
        <v>6</v>
      </c>
      <c r="S10">
        <f t="shared" si="6"/>
        <v>3</v>
      </c>
      <c r="T10">
        <f t="shared" si="7"/>
        <v>1</v>
      </c>
      <c r="U10">
        <f t="shared" si="8"/>
        <v>1.45</v>
      </c>
      <c r="V10" s="8">
        <v>18</v>
      </c>
      <c r="W10" s="8">
        <v>12</v>
      </c>
      <c r="X10" s="8">
        <v>11</v>
      </c>
      <c r="Y10" s="8">
        <v>5</v>
      </c>
      <c r="Z10" s="8">
        <v>4</v>
      </c>
      <c r="AA10" s="7">
        <f t="shared" si="9"/>
        <v>2.2999999999999998</v>
      </c>
      <c r="AB10">
        <f t="shared" si="2"/>
        <v>50</v>
      </c>
    </row>
    <row r="11" spans="1:28" x14ac:dyDescent="0.2">
      <c r="A11" t="s">
        <v>52</v>
      </c>
      <c r="B11">
        <v>1</v>
      </c>
      <c r="C11">
        <v>4</v>
      </c>
      <c r="D11">
        <v>50</v>
      </c>
      <c r="E11">
        <v>30</v>
      </c>
      <c r="F11">
        <v>15</v>
      </c>
      <c r="G11" s="5">
        <v>3.54</v>
      </c>
      <c r="H11" s="6">
        <v>0.83</v>
      </c>
      <c r="I11">
        <v>0.19</v>
      </c>
      <c r="J11">
        <v>2.91</v>
      </c>
      <c r="L11" t="s">
        <v>14</v>
      </c>
      <c r="M11" t="s">
        <v>22</v>
      </c>
      <c r="N11">
        <v>11</v>
      </c>
      <c r="O11" s="7">
        <f t="shared" si="0"/>
        <v>2.4226666666666667</v>
      </c>
      <c r="P11">
        <f t="shared" si="3"/>
        <v>25</v>
      </c>
      <c r="Q11">
        <f t="shared" si="4"/>
        <v>35</v>
      </c>
      <c r="R11">
        <f t="shared" si="5"/>
        <v>20</v>
      </c>
      <c r="S11">
        <f t="shared" si="6"/>
        <v>15</v>
      </c>
      <c r="T11">
        <f t="shared" si="7"/>
        <v>5</v>
      </c>
      <c r="U11">
        <f t="shared" si="8"/>
        <v>2.4</v>
      </c>
      <c r="V11" s="8">
        <v>13</v>
      </c>
      <c r="W11" s="8">
        <v>16</v>
      </c>
      <c r="X11" s="8">
        <v>10</v>
      </c>
      <c r="Y11" s="8">
        <v>9</v>
      </c>
      <c r="Z11" s="8">
        <v>2</v>
      </c>
      <c r="AA11" s="7">
        <f t="shared" si="9"/>
        <v>2.42</v>
      </c>
      <c r="AB11">
        <f t="shared" si="2"/>
        <v>50</v>
      </c>
    </row>
    <row r="12" spans="1:28" x14ac:dyDescent="0.2">
      <c r="A12" t="s">
        <v>40</v>
      </c>
      <c r="B12">
        <v>5</v>
      </c>
      <c r="C12">
        <v>10</v>
      </c>
      <c r="D12">
        <v>20</v>
      </c>
      <c r="E12">
        <v>45</v>
      </c>
      <c r="F12">
        <v>20</v>
      </c>
      <c r="G12" s="5">
        <v>3.65</v>
      </c>
      <c r="H12" s="6" t="s">
        <v>41</v>
      </c>
      <c r="I12">
        <v>3.08</v>
      </c>
      <c r="L12" t="s">
        <v>14</v>
      </c>
      <c r="M12" t="s">
        <v>21</v>
      </c>
      <c r="N12">
        <v>13</v>
      </c>
      <c r="O12" s="7">
        <f t="shared" si="0"/>
        <v>2.6813333333333333</v>
      </c>
      <c r="P12">
        <f t="shared" si="3"/>
        <v>25</v>
      </c>
      <c r="Q12">
        <f t="shared" si="4"/>
        <v>35</v>
      </c>
      <c r="R12">
        <f t="shared" si="5"/>
        <v>20</v>
      </c>
      <c r="S12">
        <f t="shared" si="6"/>
        <v>15</v>
      </c>
      <c r="T12">
        <f t="shared" si="7"/>
        <v>5</v>
      </c>
      <c r="U12">
        <f t="shared" si="8"/>
        <v>2.4</v>
      </c>
      <c r="V12" s="8">
        <v>10</v>
      </c>
      <c r="W12" s="8">
        <v>15</v>
      </c>
      <c r="X12" s="8">
        <v>11</v>
      </c>
      <c r="Y12" s="8">
        <v>9</v>
      </c>
      <c r="Z12" s="8">
        <v>5</v>
      </c>
      <c r="AA12" s="7">
        <f t="shared" si="9"/>
        <v>2.68</v>
      </c>
      <c r="AB12">
        <f t="shared" si="2"/>
        <v>50</v>
      </c>
    </row>
    <row r="13" spans="1:28" x14ac:dyDescent="0.2">
      <c r="A13" t="s">
        <v>53</v>
      </c>
      <c r="B13">
        <v>15</v>
      </c>
      <c r="C13">
        <v>5</v>
      </c>
      <c r="D13">
        <v>15</v>
      </c>
      <c r="E13">
        <v>25</v>
      </c>
      <c r="F13">
        <v>40</v>
      </c>
      <c r="G13" s="5">
        <v>3.7</v>
      </c>
      <c r="H13" s="6" t="s">
        <v>54</v>
      </c>
      <c r="I13">
        <v>2.37</v>
      </c>
      <c r="L13" t="s">
        <v>17</v>
      </c>
      <c r="M13" t="s">
        <v>20</v>
      </c>
      <c r="N13">
        <v>15</v>
      </c>
      <c r="O13" s="7">
        <f t="shared" si="0"/>
        <v>2.94</v>
      </c>
      <c r="P13">
        <f t="shared" si="3"/>
        <v>25</v>
      </c>
      <c r="Q13">
        <f t="shared" si="4"/>
        <v>35</v>
      </c>
      <c r="R13">
        <f t="shared" si="5"/>
        <v>20</v>
      </c>
      <c r="S13">
        <f t="shared" si="6"/>
        <v>15</v>
      </c>
      <c r="T13">
        <f t="shared" si="7"/>
        <v>5</v>
      </c>
      <c r="U13">
        <f t="shared" si="8"/>
        <v>2.4</v>
      </c>
      <c r="V13" s="8">
        <v>8</v>
      </c>
      <c r="W13" s="8">
        <v>12</v>
      </c>
      <c r="X13" s="8">
        <v>12</v>
      </c>
      <c r="Y13" s="8">
        <v>11</v>
      </c>
      <c r="Z13" s="8">
        <v>7</v>
      </c>
      <c r="AA13" s="7">
        <f t="shared" si="9"/>
        <v>2.94</v>
      </c>
      <c r="AB13">
        <f t="shared" si="2"/>
        <v>50</v>
      </c>
    </row>
    <row r="14" spans="1:28" x14ac:dyDescent="0.2">
      <c r="A14" t="s">
        <v>28</v>
      </c>
      <c r="B14">
        <v>1</v>
      </c>
      <c r="C14">
        <v>3</v>
      </c>
      <c r="D14">
        <v>6</v>
      </c>
      <c r="E14">
        <v>30</v>
      </c>
      <c r="F14">
        <v>60</v>
      </c>
      <c r="G14" s="5">
        <v>4.45</v>
      </c>
      <c r="H14" s="6" t="s">
        <v>39</v>
      </c>
      <c r="I14">
        <v>6.35</v>
      </c>
      <c r="L14" t="s">
        <v>15</v>
      </c>
      <c r="M14" t="s">
        <v>20</v>
      </c>
      <c r="N14">
        <v>16</v>
      </c>
      <c r="O14" s="7">
        <f t="shared" si="0"/>
        <v>3.0693333333333332</v>
      </c>
      <c r="P14">
        <f t="shared" si="3"/>
        <v>10</v>
      </c>
      <c r="Q14">
        <f t="shared" si="4"/>
        <v>25</v>
      </c>
      <c r="R14">
        <f t="shared" si="5"/>
        <v>30</v>
      </c>
      <c r="S14">
        <f t="shared" si="6"/>
        <v>20</v>
      </c>
      <c r="T14">
        <f t="shared" si="7"/>
        <v>15</v>
      </c>
      <c r="U14">
        <f t="shared" si="8"/>
        <v>3.05</v>
      </c>
      <c r="V14" s="8">
        <v>5</v>
      </c>
      <c r="W14" s="8">
        <v>12</v>
      </c>
      <c r="X14" s="8">
        <v>15</v>
      </c>
      <c r="Y14" s="8">
        <v>10</v>
      </c>
      <c r="Z14" s="8">
        <v>8</v>
      </c>
      <c r="AA14" s="7">
        <f t="shared" si="9"/>
        <v>3.08</v>
      </c>
      <c r="AB14">
        <f t="shared" si="2"/>
        <v>50</v>
      </c>
    </row>
    <row r="15" spans="1:28" x14ac:dyDescent="0.2">
      <c r="A15" t="s">
        <v>37</v>
      </c>
      <c r="B15">
        <v>0</v>
      </c>
      <c r="C15">
        <v>1</v>
      </c>
      <c r="D15">
        <v>3</v>
      </c>
      <c r="E15">
        <v>6</v>
      </c>
      <c r="F15">
        <v>90</v>
      </c>
      <c r="G15" s="5">
        <v>4.8499999999999996</v>
      </c>
      <c r="H15" s="6" t="s">
        <v>38</v>
      </c>
      <c r="I15">
        <v>17.03</v>
      </c>
      <c r="L15" t="s">
        <v>16</v>
      </c>
      <c r="M15" t="s">
        <v>20</v>
      </c>
      <c r="N15">
        <v>16</v>
      </c>
      <c r="O15" s="7">
        <f t="shared" si="0"/>
        <v>3.0693333333333332</v>
      </c>
      <c r="P15">
        <f t="shared" si="3"/>
        <v>10</v>
      </c>
      <c r="Q15">
        <f t="shared" si="4"/>
        <v>25</v>
      </c>
      <c r="R15">
        <f t="shared" si="5"/>
        <v>30</v>
      </c>
      <c r="S15">
        <f t="shared" si="6"/>
        <v>20</v>
      </c>
      <c r="T15">
        <f t="shared" si="7"/>
        <v>15</v>
      </c>
      <c r="U15">
        <f t="shared" si="8"/>
        <v>3.05</v>
      </c>
      <c r="V15" s="8">
        <v>5</v>
      </c>
      <c r="W15" s="8">
        <v>13</v>
      </c>
      <c r="X15" s="8">
        <v>15</v>
      </c>
      <c r="Y15" s="8">
        <v>10</v>
      </c>
      <c r="Z15" s="8">
        <v>7</v>
      </c>
      <c r="AA15" s="7">
        <f t="shared" si="9"/>
        <v>3.02</v>
      </c>
      <c r="AB15">
        <f t="shared" si="2"/>
        <v>50</v>
      </c>
    </row>
    <row r="16" spans="1:28" x14ac:dyDescent="0.2">
      <c r="L16" t="s">
        <v>14</v>
      </c>
      <c r="M16" t="s">
        <v>20</v>
      </c>
      <c r="N16">
        <v>17</v>
      </c>
      <c r="O16" s="7">
        <f t="shared" si="0"/>
        <v>3.1986666666666665</v>
      </c>
      <c r="P16">
        <f t="shared" si="3"/>
        <v>10</v>
      </c>
      <c r="Q16">
        <f t="shared" si="4"/>
        <v>20</v>
      </c>
      <c r="R16">
        <f t="shared" si="5"/>
        <v>30</v>
      </c>
      <c r="S16">
        <f t="shared" si="6"/>
        <v>25</v>
      </c>
      <c r="T16">
        <f t="shared" si="7"/>
        <v>15</v>
      </c>
      <c r="U16">
        <f t="shared" si="8"/>
        <v>3.15</v>
      </c>
      <c r="V16" s="8">
        <v>6</v>
      </c>
      <c r="W16" s="8">
        <v>10</v>
      </c>
      <c r="X16" s="8">
        <v>12</v>
      </c>
      <c r="Y16" s="8">
        <v>13</v>
      </c>
      <c r="Z16" s="8">
        <v>9</v>
      </c>
      <c r="AA16" s="7">
        <f t="shared" si="9"/>
        <v>3.18</v>
      </c>
      <c r="AB16">
        <f t="shared" si="2"/>
        <v>50</v>
      </c>
    </row>
    <row r="17" spans="12:28" x14ac:dyDescent="0.2">
      <c r="L17" t="s">
        <v>16</v>
      </c>
      <c r="M17" t="s">
        <v>19</v>
      </c>
      <c r="N17">
        <v>17</v>
      </c>
      <c r="O17" s="7">
        <f t="shared" si="0"/>
        <v>3.1986666666666665</v>
      </c>
      <c r="P17">
        <f t="shared" si="3"/>
        <v>10</v>
      </c>
      <c r="Q17">
        <f t="shared" si="4"/>
        <v>20</v>
      </c>
      <c r="R17">
        <f t="shared" si="5"/>
        <v>30</v>
      </c>
      <c r="S17">
        <f t="shared" si="6"/>
        <v>25</v>
      </c>
      <c r="T17">
        <f t="shared" si="7"/>
        <v>15</v>
      </c>
      <c r="U17">
        <f t="shared" si="8"/>
        <v>3.15</v>
      </c>
      <c r="V17" s="8">
        <v>5</v>
      </c>
      <c r="W17" s="8">
        <v>9</v>
      </c>
      <c r="X17" s="8">
        <v>15</v>
      </c>
      <c r="Y17" s="8">
        <v>13</v>
      </c>
      <c r="Z17" s="8">
        <v>8</v>
      </c>
      <c r="AA17" s="7">
        <f t="shared" si="9"/>
        <v>3.2</v>
      </c>
      <c r="AB17">
        <f t="shared" si="2"/>
        <v>50</v>
      </c>
    </row>
    <row r="18" spans="12:28" x14ac:dyDescent="0.2">
      <c r="L18" t="s">
        <v>13</v>
      </c>
      <c r="M18" t="s">
        <v>20</v>
      </c>
      <c r="N18">
        <v>18</v>
      </c>
      <c r="O18" s="7">
        <f t="shared" si="0"/>
        <v>3.3280000000000003</v>
      </c>
      <c r="P18">
        <f t="shared" si="3"/>
        <v>0</v>
      </c>
      <c r="Q18">
        <f t="shared" si="4"/>
        <v>20</v>
      </c>
      <c r="R18">
        <f t="shared" si="5"/>
        <v>50</v>
      </c>
      <c r="S18">
        <f t="shared" si="6"/>
        <v>20</v>
      </c>
      <c r="T18">
        <f t="shared" si="7"/>
        <v>10</v>
      </c>
      <c r="U18">
        <f t="shared" si="8"/>
        <v>3.2</v>
      </c>
      <c r="V18" s="8">
        <v>1</v>
      </c>
      <c r="W18" s="8">
        <v>7</v>
      </c>
      <c r="X18" s="8">
        <v>24</v>
      </c>
      <c r="Y18" s="8">
        <v>10</v>
      </c>
      <c r="Z18" s="8">
        <v>8</v>
      </c>
      <c r="AA18" s="7">
        <f t="shared" si="9"/>
        <v>3.34</v>
      </c>
      <c r="AB18">
        <f t="shared" si="2"/>
        <v>50</v>
      </c>
    </row>
    <row r="19" spans="12:28" x14ac:dyDescent="0.2">
      <c r="L19" t="s">
        <v>15</v>
      </c>
      <c r="M19" t="s">
        <v>22</v>
      </c>
      <c r="N19">
        <v>19</v>
      </c>
      <c r="O19" s="7">
        <f t="shared" si="0"/>
        <v>3.4573333333333331</v>
      </c>
      <c r="P19">
        <f t="shared" si="3"/>
        <v>10</v>
      </c>
      <c r="Q19">
        <f t="shared" si="4"/>
        <v>15</v>
      </c>
      <c r="R19">
        <f t="shared" si="5"/>
        <v>20</v>
      </c>
      <c r="S19">
        <f t="shared" si="6"/>
        <v>30</v>
      </c>
      <c r="T19">
        <f t="shared" si="7"/>
        <v>25</v>
      </c>
      <c r="U19">
        <f t="shared" si="8"/>
        <v>3.45</v>
      </c>
      <c r="V19" s="8">
        <v>6</v>
      </c>
      <c r="W19" s="8">
        <v>6</v>
      </c>
      <c r="X19" s="8">
        <v>11</v>
      </c>
      <c r="Y19" s="8">
        <v>13</v>
      </c>
      <c r="Z19" s="8">
        <v>14</v>
      </c>
      <c r="AA19" s="7">
        <f t="shared" si="9"/>
        <v>3.46</v>
      </c>
      <c r="AB19">
        <f t="shared" si="2"/>
        <v>50</v>
      </c>
    </row>
    <row r="20" spans="12:28" x14ac:dyDescent="0.2">
      <c r="L20" t="s">
        <v>17</v>
      </c>
      <c r="M20" t="s">
        <v>21</v>
      </c>
      <c r="N20">
        <v>19</v>
      </c>
      <c r="O20" s="7">
        <f t="shared" si="0"/>
        <v>3.4573333333333331</v>
      </c>
      <c r="P20">
        <f t="shared" si="3"/>
        <v>10</v>
      </c>
      <c r="Q20">
        <f t="shared" si="4"/>
        <v>15</v>
      </c>
      <c r="R20">
        <f t="shared" si="5"/>
        <v>20</v>
      </c>
      <c r="S20">
        <f t="shared" si="6"/>
        <v>30</v>
      </c>
      <c r="T20">
        <f t="shared" si="7"/>
        <v>25</v>
      </c>
      <c r="U20">
        <f t="shared" si="8"/>
        <v>3.45</v>
      </c>
      <c r="V20" s="8">
        <v>5</v>
      </c>
      <c r="W20" s="8">
        <v>7</v>
      </c>
      <c r="X20" s="8">
        <v>11</v>
      </c>
      <c r="Y20" s="8">
        <v>14</v>
      </c>
      <c r="Z20" s="8">
        <v>13</v>
      </c>
      <c r="AA20" s="7">
        <f t="shared" si="9"/>
        <v>3.46</v>
      </c>
      <c r="AB20">
        <f t="shared" si="2"/>
        <v>50</v>
      </c>
    </row>
    <row r="21" spans="12:28" x14ac:dyDescent="0.2">
      <c r="L21" t="s">
        <v>16</v>
      </c>
      <c r="M21" t="s">
        <v>18</v>
      </c>
      <c r="N21">
        <v>20</v>
      </c>
      <c r="O21" s="7">
        <f t="shared" si="0"/>
        <v>3.5866666666666664</v>
      </c>
      <c r="P21">
        <f t="shared" si="3"/>
        <v>1</v>
      </c>
      <c r="Q21">
        <f t="shared" si="4"/>
        <v>4</v>
      </c>
      <c r="R21">
        <f t="shared" si="5"/>
        <v>50</v>
      </c>
      <c r="S21">
        <f t="shared" si="6"/>
        <v>30</v>
      </c>
      <c r="T21">
        <f t="shared" si="7"/>
        <v>15</v>
      </c>
      <c r="U21">
        <f t="shared" si="8"/>
        <v>3.54</v>
      </c>
      <c r="V21" s="8">
        <v>0</v>
      </c>
      <c r="W21" s="8">
        <v>2</v>
      </c>
      <c r="X21" s="8">
        <v>25</v>
      </c>
      <c r="Y21" s="8">
        <v>15</v>
      </c>
      <c r="Z21" s="8">
        <v>8</v>
      </c>
      <c r="AA21" s="7">
        <f t="shared" si="9"/>
        <v>3.58</v>
      </c>
      <c r="AB21">
        <f t="shared" si="2"/>
        <v>50</v>
      </c>
    </row>
    <row r="22" spans="12:28" x14ac:dyDescent="0.2">
      <c r="L22" t="s">
        <v>15</v>
      </c>
      <c r="M22" t="s">
        <v>19</v>
      </c>
      <c r="N22">
        <v>21</v>
      </c>
      <c r="O22" s="7">
        <f t="shared" si="0"/>
        <v>3.7160000000000002</v>
      </c>
      <c r="P22">
        <f t="shared" si="3"/>
        <v>15</v>
      </c>
      <c r="Q22">
        <f t="shared" si="4"/>
        <v>5</v>
      </c>
      <c r="R22">
        <f t="shared" si="5"/>
        <v>15</v>
      </c>
      <c r="S22">
        <f t="shared" si="6"/>
        <v>25</v>
      </c>
      <c r="T22">
        <f t="shared" si="7"/>
        <v>40</v>
      </c>
      <c r="U22">
        <f t="shared" si="8"/>
        <v>3.7</v>
      </c>
      <c r="V22" s="8">
        <v>7</v>
      </c>
      <c r="W22" s="8">
        <v>3</v>
      </c>
      <c r="X22" s="8">
        <v>7</v>
      </c>
      <c r="Y22" s="8">
        <v>13</v>
      </c>
      <c r="Z22" s="8">
        <v>20</v>
      </c>
      <c r="AA22" s="7">
        <f t="shared" si="9"/>
        <v>3.72</v>
      </c>
      <c r="AB22">
        <f t="shared" si="2"/>
        <v>50</v>
      </c>
    </row>
    <row r="23" spans="12:28" x14ac:dyDescent="0.2">
      <c r="L23" t="s">
        <v>17</v>
      </c>
      <c r="M23" t="s">
        <v>18</v>
      </c>
      <c r="N23">
        <v>23</v>
      </c>
      <c r="O23" s="7">
        <f t="shared" si="0"/>
        <v>3.9746666666666663</v>
      </c>
      <c r="P23">
        <f t="shared" si="3"/>
        <v>15</v>
      </c>
      <c r="Q23">
        <f t="shared" si="4"/>
        <v>5</v>
      </c>
      <c r="R23">
        <f t="shared" si="5"/>
        <v>15</v>
      </c>
      <c r="S23">
        <f t="shared" si="6"/>
        <v>25</v>
      </c>
      <c r="T23">
        <f t="shared" si="7"/>
        <v>40</v>
      </c>
      <c r="U23">
        <f t="shared" si="8"/>
        <v>3.7</v>
      </c>
      <c r="V23" s="8">
        <v>2</v>
      </c>
      <c r="W23" s="8">
        <v>5</v>
      </c>
      <c r="X23" s="8">
        <v>10</v>
      </c>
      <c r="Y23" s="8">
        <v>8</v>
      </c>
      <c r="Z23" s="8">
        <v>25</v>
      </c>
      <c r="AA23" s="7">
        <f t="shared" si="9"/>
        <v>3.98</v>
      </c>
      <c r="AB23">
        <f t="shared" si="2"/>
        <v>50</v>
      </c>
    </row>
    <row r="24" spans="12:28" x14ac:dyDescent="0.2">
      <c r="L24" t="s">
        <v>14</v>
      </c>
      <c r="M24" t="s">
        <v>19</v>
      </c>
      <c r="N24">
        <v>27</v>
      </c>
      <c r="O24" s="7">
        <f t="shared" si="0"/>
        <v>4.4919999999999991</v>
      </c>
      <c r="P24">
        <f t="shared" si="3"/>
        <v>1</v>
      </c>
      <c r="Q24">
        <f t="shared" si="4"/>
        <v>3</v>
      </c>
      <c r="R24">
        <f t="shared" si="5"/>
        <v>6</v>
      </c>
      <c r="S24">
        <f t="shared" si="6"/>
        <v>30</v>
      </c>
      <c r="T24">
        <f t="shared" si="7"/>
        <v>60</v>
      </c>
      <c r="U24">
        <f t="shared" si="8"/>
        <v>4.45</v>
      </c>
      <c r="V24" s="8">
        <v>1</v>
      </c>
      <c r="W24" s="8">
        <v>2</v>
      </c>
      <c r="X24" s="8">
        <v>2</v>
      </c>
      <c r="Y24" s="8">
        <v>12</v>
      </c>
      <c r="Z24" s="8">
        <v>33</v>
      </c>
      <c r="AA24" s="7">
        <f t="shared" si="9"/>
        <v>4.4800000000000004</v>
      </c>
      <c r="AB24">
        <f t="shared" si="2"/>
        <v>50</v>
      </c>
    </row>
    <row r="25" spans="12:28" x14ac:dyDescent="0.2">
      <c r="L25" t="s">
        <v>13</v>
      </c>
      <c r="M25" t="s">
        <v>19</v>
      </c>
      <c r="N25">
        <v>29</v>
      </c>
      <c r="O25" s="7">
        <f t="shared" si="0"/>
        <v>4.7506666666666666</v>
      </c>
      <c r="P25">
        <f t="shared" si="3"/>
        <v>1</v>
      </c>
      <c r="Q25">
        <f t="shared" si="4"/>
        <v>3</v>
      </c>
      <c r="R25">
        <f t="shared" si="5"/>
        <v>6</v>
      </c>
      <c r="S25">
        <f t="shared" si="6"/>
        <v>30</v>
      </c>
      <c r="T25">
        <f t="shared" si="7"/>
        <v>60</v>
      </c>
      <c r="U25">
        <f t="shared" si="8"/>
        <v>4.45</v>
      </c>
      <c r="V25" s="8">
        <v>0</v>
      </c>
      <c r="W25" s="8">
        <v>1</v>
      </c>
      <c r="X25" s="8">
        <v>1</v>
      </c>
      <c r="Y25" s="8">
        <v>8</v>
      </c>
      <c r="Z25" s="8">
        <v>40</v>
      </c>
      <c r="AA25" s="7">
        <f t="shared" si="9"/>
        <v>4.74</v>
      </c>
      <c r="AB25">
        <f t="shared" si="2"/>
        <v>50</v>
      </c>
    </row>
    <row r="26" spans="12:28" x14ac:dyDescent="0.2">
      <c r="L26" t="s">
        <v>13</v>
      </c>
      <c r="M26" t="s">
        <v>21</v>
      </c>
      <c r="N26">
        <v>30</v>
      </c>
      <c r="O26" s="7">
        <f t="shared" si="0"/>
        <v>4.88</v>
      </c>
      <c r="P26">
        <f t="shared" si="3"/>
        <v>0</v>
      </c>
      <c r="Q26">
        <f t="shared" si="4"/>
        <v>1</v>
      </c>
      <c r="R26">
        <f t="shared" si="5"/>
        <v>3</v>
      </c>
      <c r="S26">
        <f t="shared" si="6"/>
        <v>6</v>
      </c>
      <c r="T26">
        <f t="shared" si="7"/>
        <v>90</v>
      </c>
      <c r="U26">
        <f t="shared" si="8"/>
        <v>4.8499999999999996</v>
      </c>
      <c r="V26" s="8">
        <v>0</v>
      </c>
      <c r="W26" s="8">
        <v>1</v>
      </c>
      <c r="X26" s="8">
        <v>0</v>
      </c>
      <c r="Y26" s="8">
        <v>3</v>
      </c>
      <c r="Z26" s="8">
        <v>46</v>
      </c>
      <c r="AA26" s="7">
        <f t="shared" si="9"/>
        <v>4.88</v>
      </c>
      <c r="AB26">
        <f>SUM(V26:Z26)</f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D5C8-2218-3944-85CF-CBA2F64348AC}">
  <dimension ref="A1:J26"/>
  <sheetViews>
    <sheetView workbookViewId="0">
      <selection activeCell="H31" sqref="H31"/>
    </sheetView>
  </sheetViews>
  <sheetFormatPr baseColWidth="10" defaultRowHeight="16" x14ac:dyDescent="0.2"/>
  <cols>
    <col min="1" max="1" width="21.1640625" customWidth="1"/>
    <col min="2" max="2" width="15.5" customWidth="1"/>
    <col min="4" max="8" width="6" customWidth="1"/>
  </cols>
  <sheetData>
    <row r="1" spans="1:10" x14ac:dyDescent="0.2">
      <c r="A1" t="s">
        <v>23</v>
      </c>
      <c r="B1" t="s">
        <v>24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58</v>
      </c>
      <c r="J1" t="s">
        <v>63</v>
      </c>
    </row>
    <row r="2" spans="1:10" x14ac:dyDescent="0.2">
      <c r="A2" t="s">
        <v>15</v>
      </c>
      <c r="B2" t="s">
        <v>20</v>
      </c>
      <c r="C2">
        <v>16</v>
      </c>
      <c r="D2">
        <v>5</v>
      </c>
      <c r="E2">
        <v>12</v>
      </c>
      <c r="F2">
        <v>15</v>
      </c>
      <c r="G2">
        <v>10</v>
      </c>
      <c r="H2">
        <v>8</v>
      </c>
      <c r="I2" s="5">
        <f t="shared" ref="I2:I26" si="0">(D2*1+E2*2+F2*3+G2*4+H2*5)/SUM(D2:H2)</f>
        <v>3.08</v>
      </c>
      <c r="J2">
        <f t="shared" ref="J2:J26" si="1">SUM(D2:H2)</f>
        <v>50</v>
      </c>
    </row>
    <row r="3" spans="1:10" x14ac:dyDescent="0.2">
      <c r="A3" t="s">
        <v>15</v>
      </c>
      <c r="B3" t="s">
        <v>18</v>
      </c>
      <c r="C3">
        <v>10</v>
      </c>
      <c r="D3">
        <v>18</v>
      </c>
      <c r="E3">
        <v>12</v>
      </c>
      <c r="F3">
        <v>11</v>
      </c>
      <c r="G3">
        <v>5</v>
      </c>
      <c r="H3">
        <v>4</v>
      </c>
      <c r="I3" s="5">
        <f t="shared" si="0"/>
        <v>2.2999999999999998</v>
      </c>
      <c r="J3">
        <f t="shared" si="1"/>
        <v>50</v>
      </c>
    </row>
    <row r="4" spans="1:10" x14ac:dyDescent="0.2">
      <c r="A4" t="s">
        <v>15</v>
      </c>
      <c r="B4" t="s">
        <v>22</v>
      </c>
      <c r="C4">
        <v>19</v>
      </c>
      <c r="D4">
        <v>6</v>
      </c>
      <c r="E4">
        <v>6</v>
      </c>
      <c r="F4">
        <v>11</v>
      </c>
      <c r="G4">
        <v>13</v>
      </c>
      <c r="H4">
        <v>14</v>
      </c>
      <c r="I4" s="5">
        <f t="shared" si="0"/>
        <v>3.46</v>
      </c>
      <c r="J4">
        <f t="shared" si="1"/>
        <v>50</v>
      </c>
    </row>
    <row r="5" spans="1:10" x14ac:dyDescent="0.2">
      <c r="A5" t="s">
        <v>15</v>
      </c>
      <c r="B5" t="s">
        <v>21</v>
      </c>
      <c r="C5">
        <v>4</v>
      </c>
      <c r="D5">
        <v>34</v>
      </c>
      <c r="E5">
        <v>6</v>
      </c>
      <c r="F5">
        <v>10</v>
      </c>
      <c r="G5">
        <v>0</v>
      </c>
      <c r="H5">
        <v>0</v>
      </c>
      <c r="I5" s="5">
        <f t="shared" si="0"/>
        <v>1.52</v>
      </c>
      <c r="J5">
        <f t="shared" si="1"/>
        <v>50</v>
      </c>
    </row>
    <row r="6" spans="1:10" x14ac:dyDescent="0.2">
      <c r="A6" t="s">
        <v>15</v>
      </c>
      <c r="B6" t="s">
        <v>19</v>
      </c>
      <c r="C6">
        <v>21</v>
      </c>
      <c r="D6">
        <v>7</v>
      </c>
      <c r="E6">
        <v>3</v>
      </c>
      <c r="F6">
        <v>7</v>
      </c>
      <c r="G6">
        <v>13</v>
      </c>
      <c r="H6">
        <v>20</v>
      </c>
      <c r="I6" s="5">
        <f t="shared" si="0"/>
        <v>3.72</v>
      </c>
      <c r="J6">
        <f t="shared" si="1"/>
        <v>50</v>
      </c>
    </row>
    <row r="7" spans="1:10" x14ac:dyDescent="0.2">
      <c r="A7" t="s">
        <v>13</v>
      </c>
      <c r="B7" t="s">
        <v>20</v>
      </c>
      <c r="C7">
        <v>18</v>
      </c>
      <c r="D7">
        <v>1</v>
      </c>
      <c r="E7">
        <v>7</v>
      </c>
      <c r="F7">
        <v>24</v>
      </c>
      <c r="G7">
        <v>10</v>
      </c>
      <c r="H7">
        <v>8</v>
      </c>
      <c r="I7" s="5">
        <f t="shared" si="0"/>
        <v>3.34</v>
      </c>
      <c r="J7">
        <f t="shared" si="1"/>
        <v>50</v>
      </c>
    </row>
    <row r="8" spans="1:10" x14ac:dyDescent="0.2">
      <c r="A8" t="s">
        <v>13</v>
      </c>
      <c r="B8" t="s">
        <v>18</v>
      </c>
      <c r="C8">
        <v>6</v>
      </c>
      <c r="D8">
        <v>27</v>
      </c>
      <c r="E8">
        <v>12</v>
      </c>
      <c r="F8">
        <v>8</v>
      </c>
      <c r="G8">
        <v>2</v>
      </c>
      <c r="H8">
        <v>1</v>
      </c>
      <c r="I8" s="5">
        <f t="shared" si="0"/>
        <v>1.76</v>
      </c>
      <c r="J8">
        <f t="shared" si="1"/>
        <v>50</v>
      </c>
    </row>
    <row r="9" spans="1:10" x14ac:dyDescent="0.2">
      <c r="A9" t="s">
        <v>13</v>
      </c>
      <c r="B9" t="s">
        <v>22</v>
      </c>
      <c r="C9">
        <v>7</v>
      </c>
      <c r="D9">
        <v>25</v>
      </c>
      <c r="E9">
        <v>9</v>
      </c>
      <c r="F9">
        <v>11</v>
      </c>
      <c r="G9">
        <v>5</v>
      </c>
      <c r="H9">
        <v>0</v>
      </c>
      <c r="I9" s="5">
        <f t="shared" si="0"/>
        <v>1.92</v>
      </c>
      <c r="J9">
        <f t="shared" si="1"/>
        <v>50</v>
      </c>
    </row>
    <row r="10" spans="1:10" x14ac:dyDescent="0.2">
      <c r="A10" t="s">
        <v>13</v>
      </c>
      <c r="B10" t="s">
        <v>21</v>
      </c>
      <c r="C10">
        <v>30</v>
      </c>
      <c r="D10">
        <v>0</v>
      </c>
      <c r="E10">
        <v>1</v>
      </c>
      <c r="F10">
        <v>0</v>
      </c>
      <c r="G10">
        <v>3</v>
      </c>
      <c r="H10">
        <v>46</v>
      </c>
      <c r="I10" s="5">
        <f t="shared" si="0"/>
        <v>4.88</v>
      </c>
      <c r="J10">
        <f t="shared" si="1"/>
        <v>50</v>
      </c>
    </row>
    <row r="11" spans="1:10" x14ac:dyDescent="0.2">
      <c r="A11" t="s">
        <v>13</v>
      </c>
      <c r="B11" t="s">
        <v>19</v>
      </c>
      <c r="C11">
        <v>29</v>
      </c>
      <c r="D11">
        <v>0</v>
      </c>
      <c r="E11">
        <v>1</v>
      </c>
      <c r="F11">
        <v>1</v>
      </c>
      <c r="G11">
        <v>8</v>
      </c>
      <c r="H11">
        <v>40</v>
      </c>
      <c r="I11" s="5">
        <f t="shared" si="0"/>
        <v>4.74</v>
      </c>
      <c r="J11">
        <f t="shared" si="1"/>
        <v>50</v>
      </c>
    </row>
    <row r="12" spans="1:10" x14ac:dyDescent="0.2">
      <c r="A12" t="s">
        <v>16</v>
      </c>
      <c r="B12" t="s">
        <v>20</v>
      </c>
      <c r="C12">
        <v>16</v>
      </c>
      <c r="D12">
        <v>5</v>
      </c>
      <c r="E12">
        <v>13</v>
      </c>
      <c r="F12">
        <v>15</v>
      </c>
      <c r="G12">
        <v>10</v>
      </c>
      <c r="H12">
        <v>7</v>
      </c>
      <c r="I12" s="5">
        <f t="shared" si="0"/>
        <v>3.02</v>
      </c>
      <c r="J12">
        <f t="shared" si="1"/>
        <v>50</v>
      </c>
    </row>
    <row r="13" spans="1:10" x14ac:dyDescent="0.2">
      <c r="A13" t="s">
        <v>16</v>
      </c>
      <c r="B13" t="s">
        <v>18</v>
      </c>
      <c r="C13">
        <v>20</v>
      </c>
      <c r="D13">
        <v>0</v>
      </c>
      <c r="E13">
        <v>2</v>
      </c>
      <c r="F13">
        <v>25</v>
      </c>
      <c r="G13">
        <v>15</v>
      </c>
      <c r="H13">
        <v>8</v>
      </c>
      <c r="I13" s="5">
        <f t="shared" si="0"/>
        <v>3.58</v>
      </c>
      <c r="J13">
        <f t="shared" si="1"/>
        <v>50</v>
      </c>
    </row>
    <row r="14" spans="1:10" x14ac:dyDescent="0.2">
      <c r="A14" t="s">
        <v>16</v>
      </c>
      <c r="B14" t="s">
        <v>22</v>
      </c>
      <c r="C14">
        <v>7</v>
      </c>
      <c r="D14">
        <v>25</v>
      </c>
      <c r="E14">
        <v>10</v>
      </c>
      <c r="F14">
        <v>10</v>
      </c>
      <c r="G14">
        <v>4</v>
      </c>
      <c r="H14">
        <v>1</v>
      </c>
      <c r="I14" s="5">
        <f t="shared" si="0"/>
        <v>1.92</v>
      </c>
      <c r="J14">
        <f t="shared" si="1"/>
        <v>50</v>
      </c>
    </row>
    <row r="15" spans="1:10" x14ac:dyDescent="0.2">
      <c r="A15" t="s">
        <v>16</v>
      </c>
      <c r="B15" t="s">
        <v>21</v>
      </c>
      <c r="C15">
        <v>9</v>
      </c>
      <c r="D15">
        <v>26</v>
      </c>
      <c r="E15">
        <v>6</v>
      </c>
      <c r="F15">
        <v>6</v>
      </c>
      <c r="G15">
        <v>9</v>
      </c>
      <c r="H15">
        <v>3</v>
      </c>
      <c r="I15" s="5">
        <f t="shared" si="0"/>
        <v>2.14</v>
      </c>
      <c r="J15">
        <f t="shared" si="1"/>
        <v>50</v>
      </c>
    </row>
    <row r="16" spans="1:10" x14ac:dyDescent="0.2">
      <c r="A16" t="s">
        <v>16</v>
      </c>
      <c r="B16" t="s">
        <v>19</v>
      </c>
      <c r="C16">
        <v>17</v>
      </c>
      <c r="D16">
        <v>5</v>
      </c>
      <c r="E16">
        <v>9</v>
      </c>
      <c r="F16">
        <v>15</v>
      </c>
      <c r="G16">
        <v>13</v>
      </c>
      <c r="H16">
        <v>8</v>
      </c>
      <c r="I16" s="5">
        <f t="shared" si="0"/>
        <v>3.2</v>
      </c>
      <c r="J16">
        <f t="shared" si="1"/>
        <v>50</v>
      </c>
    </row>
    <row r="17" spans="1:10" x14ac:dyDescent="0.2">
      <c r="A17" t="s">
        <v>17</v>
      </c>
      <c r="B17" t="s">
        <v>20</v>
      </c>
      <c r="C17">
        <v>15</v>
      </c>
      <c r="D17">
        <v>8</v>
      </c>
      <c r="E17">
        <v>12</v>
      </c>
      <c r="F17">
        <v>12</v>
      </c>
      <c r="G17">
        <v>11</v>
      </c>
      <c r="H17">
        <v>7</v>
      </c>
      <c r="I17" s="5">
        <f t="shared" si="0"/>
        <v>2.94</v>
      </c>
      <c r="J17">
        <f t="shared" si="1"/>
        <v>50</v>
      </c>
    </row>
    <row r="18" spans="1:10" x14ac:dyDescent="0.2">
      <c r="A18" t="s">
        <v>17</v>
      </c>
      <c r="B18" t="s">
        <v>18</v>
      </c>
      <c r="C18">
        <v>23</v>
      </c>
      <c r="D18">
        <v>2</v>
      </c>
      <c r="E18">
        <v>5</v>
      </c>
      <c r="F18">
        <v>10</v>
      </c>
      <c r="G18">
        <v>8</v>
      </c>
      <c r="H18">
        <v>25</v>
      </c>
      <c r="I18" s="5">
        <f t="shared" si="0"/>
        <v>3.98</v>
      </c>
      <c r="J18">
        <f t="shared" si="1"/>
        <v>50</v>
      </c>
    </row>
    <row r="19" spans="1:10" x14ac:dyDescent="0.2">
      <c r="A19" t="s">
        <v>17</v>
      </c>
      <c r="B19" t="s">
        <v>22</v>
      </c>
      <c r="C19">
        <v>2</v>
      </c>
      <c r="D19">
        <v>41</v>
      </c>
      <c r="E19">
        <v>6</v>
      </c>
      <c r="F19">
        <v>2</v>
      </c>
      <c r="G19">
        <v>1</v>
      </c>
      <c r="H19">
        <v>0</v>
      </c>
      <c r="I19" s="5">
        <f t="shared" si="0"/>
        <v>1.26</v>
      </c>
      <c r="J19">
        <f t="shared" si="1"/>
        <v>50</v>
      </c>
    </row>
    <row r="20" spans="1:10" x14ac:dyDescent="0.2">
      <c r="A20" t="s">
        <v>17</v>
      </c>
      <c r="B20" t="s">
        <v>21</v>
      </c>
      <c r="C20">
        <v>19</v>
      </c>
      <c r="D20">
        <v>5</v>
      </c>
      <c r="E20">
        <v>7</v>
      </c>
      <c r="F20">
        <v>11</v>
      </c>
      <c r="G20">
        <v>14</v>
      </c>
      <c r="H20">
        <v>13</v>
      </c>
      <c r="I20" s="5">
        <f t="shared" si="0"/>
        <v>3.46</v>
      </c>
      <c r="J20">
        <f t="shared" si="1"/>
        <v>50</v>
      </c>
    </row>
    <row r="21" spans="1:10" x14ac:dyDescent="0.2">
      <c r="A21" t="s">
        <v>17</v>
      </c>
      <c r="B21" t="s">
        <v>19</v>
      </c>
      <c r="C21">
        <v>5</v>
      </c>
      <c r="D21">
        <v>30</v>
      </c>
      <c r="E21">
        <v>10</v>
      </c>
      <c r="F21">
        <v>8</v>
      </c>
      <c r="G21">
        <v>1</v>
      </c>
      <c r="H21">
        <v>1</v>
      </c>
      <c r="I21" s="5">
        <f t="shared" si="0"/>
        <v>1.66</v>
      </c>
      <c r="J21">
        <f t="shared" si="1"/>
        <v>50</v>
      </c>
    </row>
    <row r="22" spans="1:10" x14ac:dyDescent="0.2">
      <c r="A22" t="s">
        <v>14</v>
      </c>
      <c r="B22" t="s">
        <v>20</v>
      </c>
      <c r="C22">
        <v>17</v>
      </c>
      <c r="D22">
        <v>6</v>
      </c>
      <c r="E22">
        <v>10</v>
      </c>
      <c r="F22">
        <v>12</v>
      </c>
      <c r="G22">
        <v>13</v>
      </c>
      <c r="H22">
        <v>9</v>
      </c>
      <c r="I22" s="5">
        <f t="shared" si="0"/>
        <v>3.18</v>
      </c>
      <c r="J22">
        <f t="shared" si="1"/>
        <v>50</v>
      </c>
    </row>
    <row r="23" spans="1:10" x14ac:dyDescent="0.2">
      <c r="A23" t="s">
        <v>14</v>
      </c>
      <c r="B23" t="s">
        <v>18</v>
      </c>
      <c r="C23">
        <v>8</v>
      </c>
      <c r="D23">
        <v>22</v>
      </c>
      <c r="E23">
        <v>13</v>
      </c>
      <c r="F23">
        <v>8</v>
      </c>
      <c r="G23">
        <v>5</v>
      </c>
      <c r="H23">
        <v>2</v>
      </c>
      <c r="I23" s="5">
        <f t="shared" si="0"/>
        <v>2.04</v>
      </c>
      <c r="J23">
        <f t="shared" si="1"/>
        <v>50</v>
      </c>
    </row>
    <row r="24" spans="1:10" x14ac:dyDescent="0.2">
      <c r="A24" t="s">
        <v>14</v>
      </c>
      <c r="B24" t="s">
        <v>22</v>
      </c>
      <c r="C24">
        <v>11</v>
      </c>
      <c r="D24">
        <v>13</v>
      </c>
      <c r="E24">
        <v>16</v>
      </c>
      <c r="F24">
        <v>10</v>
      </c>
      <c r="G24">
        <v>9</v>
      </c>
      <c r="H24">
        <v>2</v>
      </c>
      <c r="I24" s="5">
        <f t="shared" si="0"/>
        <v>2.42</v>
      </c>
      <c r="J24">
        <f t="shared" si="1"/>
        <v>50</v>
      </c>
    </row>
    <row r="25" spans="1:10" x14ac:dyDescent="0.2">
      <c r="A25" t="s">
        <v>14</v>
      </c>
      <c r="B25" t="s">
        <v>21</v>
      </c>
      <c r="C25">
        <v>13</v>
      </c>
      <c r="D25">
        <v>10</v>
      </c>
      <c r="E25">
        <v>15</v>
      </c>
      <c r="F25">
        <v>11</v>
      </c>
      <c r="G25">
        <v>9</v>
      </c>
      <c r="H25">
        <v>5</v>
      </c>
      <c r="I25" s="5">
        <f t="shared" si="0"/>
        <v>2.68</v>
      </c>
      <c r="J25">
        <f t="shared" si="1"/>
        <v>50</v>
      </c>
    </row>
    <row r="26" spans="1:10" x14ac:dyDescent="0.2">
      <c r="A26" t="s">
        <v>14</v>
      </c>
      <c r="B26" t="s">
        <v>19</v>
      </c>
      <c r="C26">
        <v>27</v>
      </c>
      <c r="D26">
        <v>1</v>
      </c>
      <c r="E26">
        <v>2</v>
      </c>
      <c r="F26">
        <v>2</v>
      </c>
      <c r="G26">
        <v>12</v>
      </c>
      <c r="H26">
        <v>33</v>
      </c>
      <c r="I26" s="5">
        <f t="shared" si="0"/>
        <v>4.4800000000000004</v>
      </c>
      <c r="J26">
        <f t="shared" si="1"/>
        <v>50</v>
      </c>
    </row>
  </sheetData>
  <sortState xmlns:xlrd2="http://schemas.microsoft.com/office/spreadsheetml/2017/richdata2" ref="A2:J26">
    <sortCondition ref="A2:A26"/>
    <sortCondition ref="B2:B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5CC5-C98A-E444-95E7-193418BCFBAE}">
  <dimension ref="A1:J26"/>
  <sheetViews>
    <sheetView tabSelected="1" workbookViewId="0">
      <selection activeCell="C28" sqref="C28"/>
    </sheetView>
  </sheetViews>
  <sheetFormatPr baseColWidth="10" defaultRowHeight="16" x14ac:dyDescent="0.2"/>
  <cols>
    <col min="1" max="1" width="21.1640625" customWidth="1"/>
    <col min="2" max="2" width="15.5" customWidth="1"/>
    <col min="4" max="8" width="6" customWidth="1"/>
  </cols>
  <sheetData>
    <row r="1" spans="1:10" x14ac:dyDescent="0.2">
      <c r="A1" t="s">
        <v>23</v>
      </c>
      <c r="B1" t="s">
        <v>24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58</v>
      </c>
      <c r="J1" t="s">
        <v>63</v>
      </c>
    </row>
    <row r="2" spans="1:10" x14ac:dyDescent="0.2">
      <c r="A2" t="s">
        <v>72</v>
      </c>
      <c r="B2" t="s">
        <v>70</v>
      </c>
      <c r="C2">
        <v>6</v>
      </c>
      <c r="D2">
        <v>27</v>
      </c>
      <c r="E2">
        <v>12</v>
      </c>
      <c r="F2">
        <v>8</v>
      </c>
      <c r="G2">
        <v>2</v>
      </c>
      <c r="H2">
        <v>1</v>
      </c>
      <c r="I2" s="5">
        <f>(D2*1+E2*2+F2*3+G2*4+H2*5)/SUM(D2:H2)</f>
        <v>1.76</v>
      </c>
      <c r="J2">
        <f>SUM(D2:H2)</f>
        <v>50</v>
      </c>
    </row>
    <row r="3" spans="1:10" x14ac:dyDescent="0.2">
      <c r="A3" t="s">
        <v>72</v>
      </c>
      <c r="B3" t="s">
        <v>79</v>
      </c>
      <c r="C3">
        <v>29</v>
      </c>
      <c r="D3">
        <v>0</v>
      </c>
      <c r="E3">
        <v>1</v>
      </c>
      <c r="F3">
        <v>1</v>
      </c>
      <c r="G3">
        <v>8</v>
      </c>
      <c r="H3">
        <v>40</v>
      </c>
      <c r="I3" s="5">
        <f>(D3*1+E3*2+F3*3+G3*4+H3*5)/SUM(D3:H3)</f>
        <v>4.74</v>
      </c>
      <c r="J3">
        <f>SUM(D3:H3)</f>
        <v>50</v>
      </c>
    </row>
    <row r="4" spans="1:10" x14ac:dyDescent="0.2">
      <c r="A4" t="s">
        <v>72</v>
      </c>
      <c r="B4" t="s">
        <v>76</v>
      </c>
      <c r="C4">
        <v>18</v>
      </c>
      <c r="D4">
        <v>1</v>
      </c>
      <c r="E4">
        <v>7</v>
      </c>
      <c r="F4">
        <v>24</v>
      </c>
      <c r="G4">
        <v>10</v>
      </c>
      <c r="H4">
        <v>8</v>
      </c>
      <c r="I4" s="5">
        <f>(D4*1+E4*2+F4*3+G4*4+H4*5)/SUM(D4:H4)</f>
        <v>3.34</v>
      </c>
      <c r="J4">
        <f>SUM(D4:H4)</f>
        <v>50</v>
      </c>
    </row>
    <row r="5" spans="1:10" x14ac:dyDescent="0.2">
      <c r="A5" t="s">
        <v>72</v>
      </c>
      <c r="B5" t="s">
        <v>78</v>
      </c>
      <c r="C5">
        <v>30</v>
      </c>
      <c r="D5">
        <v>0</v>
      </c>
      <c r="E5">
        <v>1</v>
      </c>
      <c r="F5">
        <v>0</v>
      </c>
      <c r="G5">
        <v>3</v>
      </c>
      <c r="H5">
        <v>46</v>
      </c>
      <c r="I5" s="5">
        <f>(D5*1+E5*2+F5*3+G5*4+H5*5)/SUM(D5:H5)</f>
        <v>4.88</v>
      </c>
      <c r="J5">
        <f>SUM(D5:H5)</f>
        <v>50</v>
      </c>
    </row>
    <row r="6" spans="1:10" x14ac:dyDescent="0.2">
      <c r="A6" t="s">
        <v>72</v>
      </c>
      <c r="B6" t="s">
        <v>77</v>
      </c>
      <c r="C6">
        <v>7</v>
      </c>
      <c r="D6">
        <v>25</v>
      </c>
      <c r="E6">
        <v>9</v>
      </c>
      <c r="F6">
        <v>11</v>
      </c>
      <c r="G6">
        <v>5</v>
      </c>
      <c r="H6">
        <v>0</v>
      </c>
      <c r="I6" s="5">
        <f>(D6*1+E6*2+F6*3+G6*4+H6*5)/SUM(D6:H6)</f>
        <v>1.92</v>
      </c>
      <c r="J6">
        <f>SUM(D6:H6)</f>
        <v>50</v>
      </c>
    </row>
    <row r="7" spans="1:10" x14ac:dyDescent="0.2">
      <c r="A7" t="s">
        <v>75</v>
      </c>
      <c r="B7" t="s">
        <v>70</v>
      </c>
      <c r="C7">
        <v>8</v>
      </c>
      <c r="D7">
        <v>22</v>
      </c>
      <c r="E7">
        <v>13</v>
      </c>
      <c r="F7">
        <v>8</v>
      </c>
      <c r="G7">
        <v>5</v>
      </c>
      <c r="H7">
        <v>2</v>
      </c>
      <c r="I7" s="5">
        <f>(D7*1+E7*2+F7*3+G7*4+H7*5)/SUM(D7:H7)</f>
        <v>2.04</v>
      </c>
      <c r="J7">
        <f>SUM(D7:H7)</f>
        <v>50</v>
      </c>
    </row>
    <row r="8" spans="1:10" x14ac:dyDescent="0.2">
      <c r="A8" t="s">
        <v>75</v>
      </c>
      <c r="B8" t="s">
        <v>79</v>
      </c>
      <c r="C8">
        <v>27</v>
      </c>
      <c r="D8">
        <v>1</v>
      </c>
      <c r="E8">
        <v>2</v>
      </c>
      <c r="F8">
        <v>2</v>
      </c>
      <c r="G8">
        <v>12</v>
      </c>
      <c r="H8">
        <v>33</v>
      </c>
      <c r="I8" s="5">
        <f>(D8*1+E8*2+F8*3+G8*4+H8*5)/SUM(D8:H8)</f>
        <v>4.4800000000000004</v>
      </c>
      <c r="J8">
        <f>SUM(D8:H8)</f>
        <v>50</v>
      </c>
    </row>
    <row r="9" spans="1:10" x14ac:dyDescent="0.2">
      <c r="A9" t="s">
        <v>75</v>
      </c>
      <c r="B9" t="s">
        <v>76</v>
      </c>
      <c r="C9">
        <v>17</v>
      </c>
      <c r="D9">
        <v>6</v>
      </c>
      <c r="E9">
        <v>10</v>
      </c>
      <c r="F9">
        <v>12</v>
      </c>
      <c r="G9">
        <v>13</v>
      </c>
      <c r="H9">
        <v>9</v>
      </c>
      <c r="I9" s="5">
        <f>(D9*1+E9*2+F9*3+G9*4+H9*5)/SUM(D9:H9)</f>
        <v>3.18</v>
      </c>
      <c r="J9">
        <f>SUM(D9:H9)</f>
        <v>50</v>
      </c>
    </row>
    <row r="10" spans="1:10" x14ac:dyDescent="0.2">
      <c r="A10" t="s">
        <v>75</v>
      </c>
      <c r="B10" t="s">
        <v>78</v>
      </c>
      <c r="C10">
        <v>13</v>
      </c>
      <c r="D10">
        <v>10</v>
      </c>
      <c r="E10">
        <v>15</v>
      </c>
      <c r="F10">
        <v>11</v>
      </c>
      <c r="G10">
        <v>9</v>
      </c>
      <c r="H10">
        <v>5</v>
      </c>
      <c r="I10" s="5">
        <f>(D10*1+E10*2+F10*3+G10*4+H10*5)/SUM(D10:H10)</f>
        <v>2.68</v>
      </c>
      <c r="J10">
        <f>SUM(D10:H10)</f>
        <v>50</v>
      </c>
    </row>
    <row r="11" spans="1:10" x14ac:dyDescent="0.2">
      <c r="A11" t="s">
        <v>75</v>
      </c>
      <c r="B11" t="s">
        <v>77</v>
      </c>
      <c r="C11">
        <v>11</v>
      </c>
      <c r="D11">
        <v>13</v>
      </c>
      <c r="E11">
        <v>16</v>
      </c>
      <c r="F11">
        <v>10</v>
      </c>
      <c r="G11">
        <v>9</v>
      </c>
      <c r="H11">
        <v>2</v>
      </c>
      <c r="I11" s="5">
        <f>(D11*1+E11*2+F11*3+G11*4+H11*5)/SUM(D11:H11)</f>
        <v>2.42</v>
      </c>
      <c r="J11">
        <f>SUM(D11:H11)</f>
        <v>50</v>
      </c>
    </row>
    <row r="12" spans="1:10" x14ac:dyDescent="0.2">
      <c r="A12" t="s">
        <v>71</v>
      </c>
      <c r="B12" t="s">
        <v>70</v>
      </c>
      <c r="C12">
        <v>10</v>
      </c>
      <c r="D12">
        <v>18</v>
      </c>
      <c r="E12">
        <v>12</v>
      </c>
      <c r="F12">
        <v>11</v>
      </c>
      <c r="G12">
        <v>5</v>
      </c>
      <c r="H12">
        <v>4</v>
      </c>
      <c r="I12" s="5">
        <f>(D12*1+E12*2+F12*3+G12*4+H12*5)/SUM(D12:H12)</f>
        <v>2.2999999999999998</v>
      </c>
      <c r="J12">
        <f>SUM(D12:H12)</f>
        <v>50</v>
      </c>
    </row>
    <row r="13" spans="1:10" x14ac:dyDescent="0.2">
      <c r="A13" t="s">
        <v>71</v>
      </c>
      <c r="B13" t="s">
        <v>79</v>
      </c>
      <c r="C13">
        <v>21</v>
      </c>
      <c r="D13">
        <v>7</v>
      </c>
      <c r="E13">
        <v>3</v>
      </c>
      <c r="F13">
        <v>7</v>
      </c>
      <c r="G13">
        <v>13</v>
      </c>
      <c r="H13">
        <v>20</v>
      </c>
      <c r="I13" s="5">
        <f>(D13*1+E13*2+F13*3+G13*4+H13*5)/SUM(D13:H13)</f>
        <v>3.72</v>
      </c>
      <c r="J13">
        <f>SUM(D13:H13)</f>
        <v>50</v>
      </c>
    </row>
    <row r="14" spans="1:10" x14ac:dyDescent="0.2">
      <c r="A14" t="s">
        <v>71</v>
      </c>
      <c r="B14" t="s">
        <v>76</v>
      </c>
      <c r="C14">
        <v>16</v>
      </c>
      <c r="D14">
        <v>5</v>
      </c>
      <c r="E14">
        <v>12</v>
      </c>
      <c r="F14">
        <v>15</v>
      </c>
      <c r="G14">
        <v>10</v>
      </c>
      <c r="H14">
        <v>8</v>
      </c>
      <c r="I14" s="5">
        <f>(D14*1+E14*2+F14*3+G14*4+H14*5)/SUM(D14:H14)</f>
        <v>3.08</v>
      </c>
      <c r="J14">
        <f>SUM(D14:H14)</f>
        <v>50</v>
      </c>
    </row>
    <row r="15" spans="1:10" x14ac:dyDescent="0.2">
      <c r="A15" t="s">
        <v>71</v>
      </c>
      <c r="B15" t="s">
        <v>78</v>
      </c>
      <c r="C15">
        <v>4</v>
      </c>
      <c r="D15">
        <v>34</v>
      </c>
      <c r="E15">
        <v>6</v>
      </c>
      <c r="F15">
        <v>10</v>
      </c>
      <c r="G15">
        <v>0</v>
      </c>
      <c r="H15">
        <v>0</v>
      </c>
      <c r="I15" s="5">
        <f>(D15*1+E15*2+F15*3+G15*4+H15*5)/SUM(D15:H15)</f>
        <v>1.52</v>
      </c>
      <c r="J15">
        <f>SUM(D15:H15)</f>
        <v>50</v>
      </c>
    </row>
    <row r="16" spans="1:10" x14ac:dyDescent="0.2">
      <c r="A16" t="s">
        <v>71</v>
      </c>
      <c r="B16" t="s">
        <v>77</v>
      </c>
      <c r="C16">
        <v>19</v>
      </c>
      <c r="D16">
        <v>6</v>
      </c>
      <c r="E16">
        <v>6</v>
      </c>
      <c r="F16">
        <v>11</v>
      </c>
      <c r="G16">
        <v>13</v>
      </c>
      <c r="H16">
        <v>14</v>
      </c>
      <c r="I16" s="5">
        <f>(D16*1+E16*2+F16*3+G16*4+H16*5)/SUM(D16:H16)</f>
        <v>3.46</v>
      </c>
      <c r="J16">
        <f>SUM(D16:H16)</f>
        <v>50</v>
      </c>
    </row>
    <row r="17" spans="1:10" x14ac:dyDescent="0.2">
      <c r="A17" t="s">
        <v>73</v>
      </c>
      <c r="B17" t="s">
        <v>70</v>
      </c>
      <c r="C17">
        <v>20</v>
      </c>
      <c r="D17">
        <v>0</v>
      </c>
      <c r="E17">
        <v>2</v>
      </c>
      <c r="F17">
        <v>25</v>
      </c>
      <c r="G17">
        <v>15</v>
      </c>
      <c r="H17">
        <v>8</v>
      </c>
      <c r="I17" s="5">
        <f>(D17*1+E17*2+F17*3+G17*4+H17*5)/SUM(D17:H17)</f>
        <v>3.58</v>
      </c>
      <c r="J17">
        <f>SUM(D17:H17)</f>
        <v>50</v>
      </c>
    </row>
    <row r="18" spans="1:10" x14ac:dyDescent="0.2">
      <c r="A18" t="s">
        <v>73</v>
      </c>
      <c r="B18" t="s">
        <v>79</v>
      </c>
      <c r="C18">
        <v>17</v>
      </c>
      <c r="D18">
        <v>5</v>
      </c>
      <c r="E18">
        <v>9</v>
      </c>
      <c r="F18">
        <v>15</v>
      </c>
      <c r="G18">
        <v>13</v>
      </c>
      <c r="H18">
        <v>8</v>
      </c>
      <c r="I18" s="5">
        <f>(D18*1+E18*2+F18*3+G18*4+H18*5)/SUM(D18:H18)</f>
        <v>3.2</v>
      </c>
      <c r="J18">
        <f>SUM(D18:H18)</f>
        <v>50</v>
      </c>
    </row>
    <row r="19" spans="1:10" x14ac:dyDescent="0.2">
      <c r="A19" t="s">
        <v>73</v>
      </c>
      <c r="B19" t="s">
        <v>76</v>
      </c>
      <c r="C19">
        <v>16</v>
      </c>
      <c r="D19">
        <v>5</v>
      </c>
      <c r="E19">
        <v>13</v>
      </c>
      <c r="F19">
        <v>15</v>
      </c>
      <c r="G19">
        <v>10</v>
      </c>
      <c r="H19">
        <v>7</v>
      </c>
      <c r="I19" s="5">
        <f>(D19*1+E19*2+F19*3+G19*4+H19*5)/SUM(D19:H19)</f>
        <v>3.02</v>
      </c>
      <c r="J19">
        <f>SUM(D19:H19)</f>
        <v>50</v>
      </c>
    </row>
    <row r="20" spans="1:10" x14ac:dyDescent="0.2">
      <c r="A20" t="s">
        <v>73</v>
      </c>
      <c r="B20" t="s">
        <v>78</v>
      </c>
      <c r="C20">
        <v>9</v>
      </c>
      <c r="D20">
        <v>26</v>
      </c>
      <c r="E20">
        <v>6</v>
      </c>
      <c r="F20">
        <v>6</v>
      </c>
      <c r="G20">
        <v>9</v>
      </c>
      <c r="H20">
        <v>3</v>
      </c>
      <c r="I20" s="5">
        <f>(D20*1+E20*2+F20*3+G20*4+H20*5)/SUM(D20:H20)</f>
        <v>2.14</v>
      </c>
      <c r="J20">
        <f>SUM(D20:H20)</f>
        <v>50</v>
      </c>
    </row>
    <row r="21" spans="1:10" x14ac:dyDescent="0.2">
      <c r="A21" t="s">
        <v>73</v>
      </c>
      <c r="B21" t="s">
        <v>77</v>
      </c>
      <c r="C21">
        <v>7</v>
      </c>
      <c r="D21">
        <v>25</v>
      </c>
      <c r="E21">
        <v>10</v>
      </c>
      <c r="F21">
        <v>10</v>
      </c>
      <c r="G21">
        <v>4</v>
      </c>
      <c r="H21">
        <v>1</v>
      </c>
      <c r="I21" s="5">
        <f>(D21*1+E21*2+F21*3+G21*4+H21*5)/SUM(D21:H21)</f>
        <v>1.92</v>
      </c>
      <c r="J21">
        <f>SUM(D21:H21)</f>
        <v>50</v>
      </c>
    </row>
    <row r="22" spans="1:10" x14ac:dyDescent="0.2">
      <c r="A22" t="s">
        <v>74</v>
      </c>
      <c r="B22" t="s">
        <v>70</v>
      </c>
      <c r="C22">
        <v>23</v>
      </c>
      <c r="D22">
        <v>2</v>
      </c>
      <c r="E22">
        <v>5</v>
      </c>
      <c r="F22">
        <v>10</v>
      </c>
      <c r="G22">
        <v>8</v>
      </c>
      <c r="H22">
        <v>25</v>
      </c>
      <c r="I22" s="5">
        <f>(D22*1+E22*2+F22*3+G22*4+H22*5)/SUM(D22:H22)</f>
        <v>3.98</v>
      </c>
      <c r="J22">
        <f>SUM(D22:H22)</f>
        <v>50</v>
      </c>
    </row>
    <row r="23" spans="1:10" x14ac:dyDescent="0.2">
      <c r="A23" t="s">
        <v>74</v>
      </c>
      <c r="B23" t="s">
        <v>79</v>
      </c>
      <c r="C23">
        <v>5</v>
      </c>
      <c r="D23">
        <v>30</v>
      </c>
      <c r="E23">
        <v>10</v>
      </c>
      <c r="F23">
        <v>8</v>
      </c>
      <c r="G23">
        <v>1</v>
      </c>
      <c r="H23">
        <v>1</v>
      </c>
      <c r="I23" s="5">
        <f>(D23*1+E23*2+F23*3+G23*4+H23*5)/SUM(D23:H23)</f>
        <v>1.66</v>
      </c>
      <c r="J23">
        <f>SUM(D23:H23)</f>
        <v>50</v>
      </c>
    </row>
    <row r="24" spans="1:10" x14ac:dyDescent="0.2">
      <c r="A24" t="s">
        <v>74</v>
      </c>
      <c r="B24" t="s">
        <v>76</v>
      </c>
      <c r="C24">
        <v>15</v>
      </c>
      <c r="D24">
        <v>8</v>
      </c>
      <c r="E24">
        <v>12</v>
      </c>
      <c r="F24">
        <v>12</v>
      </c>
      <c r="G24">
        <v>11</v>
      </c>
      <c r="H24">
        <v>7</v>
      </c>
      <c r="I24" s="5">
        <f>(D24*1+E24*2+F24*3+G24*4+H24*5)/SUM(D24:H24)</f>
        <v>2.94</v>
      </c>
      <c r="J24">
        <f>SUM(D24:H24)</f>
        <v>50</v>
      </c>
    </row>
    <row r="25" spans="1:10" x14ac:dyDescent="0.2">
      <c r="A25" t="s">
        <v>74</v>
      </c>
      <c r="B25" t="s">
        <v>78</v>
      </c>
      <c r="C25">
        <v>19</v>
      </c>
      <c r="D25">
        <v>5</v>
      </c>
      <c r="E25">
        <v>7</v>
      </c>
      <c r="F25">
        <v>11</v>
      </c>
      <c r="G25">
        <v>14</v>
      </c>
      <c r="H25">
        <v>13</v>
      </c>
      <c r="I25" s="5">
        <f>(D25*1+E25*2+F25*3+G25*4+H25*5)/SUM(D25:H25)</f>
        <v>3.46</v>
      </c>
      <c r="J25">
        <f>SUM(D25:H25)</f>
        <v>50</v>
      </c>
    </row>
    <row r="26" spans="1:10" x14ac:dyDescent="0.2">
      <c r="A26" t="s">
        <v>74</v>
      </c>
      <c r="B26" t="s">
        <v>77</v>
      </c>
      <c r="C26">
        <v>2</v>
      </c>
      <c r="D26">
        <v>41</v>
      </c>
      <c r="E26">
        <v>6</v>
      </c>
      <c r="F26">
        <v>2</v>
      </c>
      <c r="G26">
        <v>1</v>
      </c>
      <c r="H26">
        <v>0</v>
      </c>
      <c r="I26" s="5">
        <f>(D26*1+E26*2+F26*3+G26*4+H26*5)/SUM(D26:H26)</f>
        <v>1.26</v>
      </c>
      <c r="J26">
        <f>SUM(D26:H26)</f>
        <v>50</v>
      </c>
    </row>
  </sheetData>
  <sortState xmlns:xlrd2="http://schemas.microsoft.com/office/spreadsheetml/2017/richdata2" ref="A2:J26">
    <sortCondition ref="A2:A26"/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Values</vt:lpstr>
      <vt:lpstr>Veg</vt:lpstr>
      <vt:lpstr>VegTidy</vt:lpstr>
      <vt:lpstr>deWinter 2010</vt:lpstr>
      <vt:lpstr>Metadata</vt:lpstr>
      <vt:lpstr>deWinter veg est</vt:lpstr>
      <vt:lpstr>sample50</vt:lpstr>
      <vt:lpstr>sample50num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 Monson</dc:creator>
  <cp:lastModifiedBy>Microsoft Office User</cp:lastModifiedBy>
  <dcterms:created xsi:type="dcterms:W3CDTF">2019-02-05T19:57:20Z</dcterms:created>
  <dcterms:modified xsi:type="dcterms:W3CDTF">2023-08-29T19:14:04Z</dcterms:modified>
</cp:coreProperties>
</file>