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python.xml" ContentType="application/vnd.ms-excel.pyth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6562942ab6f56d98/Sonstiges/"/>
    </mc:Choice>
  </mc:AlternateContent>
  <xr:revisionPtr revIDLastSave="503" documentId="8_{C8B333BA-6BC4-4455-BF94-50C597AB31A2}" xr6:coauthVersionLast="47" xr6:coauthVersionMax="47" xr10:uidLastSave="{C22603B9-81A6-4BBC-90D8-99840105FD41}"/>
  <bookViews>
    <workbookView xWindow="25695" yWindow="0" windowWidth="26010" windowHeight="20985" firstSheet="1" activeTab="1" xr2:uid="{39B808A2-97BC-4293-8A42-8AC8493BBD5E}"/>
  </bookViews>
  <sheets>
    <sheet name="MES_Neuronal" sheetId="13" r:id="rId1"/>
    <sheet name="MES_Data" sheetId="8" r:id="rId2"/>
    <sheet name="Tabelle6" sheetId="14" r:id="rId3"/>
    <sheet name="MES Backup" sheetId="12" r:id="rId4"/>
  </sheets>
  <definedNames>
    <definedName name="MES_Data">MES_Data!$A$1:$G$209</definedName>
    <definedName name="MES_Test">MES_Neuronal!$D$16:$I$17</definedName>
    <definedName name="TestDaten4" localSheetId="0">TestDaten34[#All]</definedName>
    <definedName name="TestDaten4">#REF!</definedName>
    <definedName name="titanic">#REF!</definedName>
  </definedNames>
  <calcPr calcId="191028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3" l="1" a="1"/>
  <c r="B2" i="13" a="1"/>
  <c r="M2" i="13" a="1"/>
  <c r="B3" i="13" a="1"/>
  <c r="B4" i="13" a="1"/>
  <c r="B5" i="13" a="1"/>
  <c r="B6" i="13" a="1"/>
  <c r="B7" i="13" a="1"/>
  <c r="B8" i="13" a="1"/>
  <c r="B9" i="13" a="1"/>
  <c r="B10" i="13" a="1"/>
  <c r="B11" i="13" a="1"/>
  <c r="B12" i="13" a="1"/>
  <c r="B13" i="13" a="1"/>
  <c r="M15" i="13" a="1"/>
  <c r="B19" i="13" a="1"/>
  <c r="D20" i="13" a="1"/>
  <c r="M29" i="13" a="1"/>
  <c r="C42" i="13" a="1"/>
  <c r="M42" i="13" a="1"/>
  <c r="C43" i="13" a="1"/>
  <c r="C43" i="13" l="1"/>
  <c r="M42" i="13"/>
  <c r="N42" i="13" s="1" a="1"/>
  <c r="N42" i="13" s="1"/>
  <c r="C42" i="13"/>
  <c r="M29" i="13"/>
  <c r="N29" i="13" s="1" a="1"/>
  <c r="N29" i="13" s="1"/>
  <c r="D20" i="13"/>
  <c r="E20" i="13" s="1" a="1"/>
  <c r="E20" i="13" s="1"/>
  <c r="B19" i="13"/>
  <c r="B23" i="13" s="1" a="1"/>
  <c r="B23" i="13" s="1"/>
  <c r="M15" i="13"/>
  <c r="N15" i="13" s="1" a="1"/>
  <c r="N15" i="13" s="1"/>
  <c r="B13" i="13"/>
  <c r="B12" i="13"/>
  <c r="B11" i="13"/>
  <c r="B10" i="13"/>
  <c r="B9" i="13"/>
  <c r="B8" i="13"/>
  <c r="B7" i="13"/>
  <c r="B6" i="13"/>
  <c r="B5" i="13"/>
  <c r="B4" i="13"/>
  <c r="B3" i="13"/>
  <c r="M2" i="13"/>
  <c r="N2" i="13" s="1" a="1"/>
  <c r="N2" i="13" s="1"/>
  <c r="B2" i="13"/>
  <c r="D2" i="13" s="1" a="1"/>
  <c r="D2" i="13" s="1"/>
  <c r="B1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biazure://api.powerbi.com 082db67b-98a1-4be9-87d1-99cefafaf7cb Model" type="5" refreshedVersion="8" background="1" refreshOnLoad="1">
    <dbPr connection="Provider=MSOLAP.8;Integrated Security=ClaimsToken;Persist Security Info=True;Initial Catalog=sobe_wowvirtualserver-082db67b-98a1-4be9-87d1-99cefafaf7cb;Data Source=pbiazure://api.powerbi.com;MDX Compatibility=1;Safety Options=2;MDX Missing Member Mode=Error;Identity Provider=https://login.microsoftonline.com/common, https://analysis.windows.net/powerbi/api, 929d0ec0-7a41-4b1e-bc7c-b754a28bddcc;Update Isolation Level=2" command="Model" commandType="1"/>
    <olapPr rowDrillCount="1000"/>
  </connection>
  <connection id="2" xr16:uid="{00000000-0015-0000-FFFF-FFFF00000000}" keepAlive="1" name="pbiazure://api.powerbi.com 082db67b-98a1-4be9-87d1-99cefafaf7cb Model1" type="5" refreshedVersion="8" background="1" refreshOnLoad="1">
    <dbPr connection="Provider=MSOLAP.8;Integrated Security=ClaimsToken;Persist Security Info=True;Initial Catalog=sobe_wowvirtualserver-082db67b-98a1-4be9-87d1-99cefafaf7cb;Data Source=pbiazure://api.powerbi.com;MDX Compatibility=1;Safety Options=2;MDX Missing Member Mode=Error;Identity Provider=https://login.microsoftonline.com/common, https://analysis.windows.net/powerbi/api, 929d0ec0-7a41-4b1e-bc7c-b754a28bddcc;Update Isolation Level=2" command="Model" commandType="1"/>
    <olapPr rowDrillCount="1000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3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  <metadataType name="XLMDX" minSupportedVersion="120000" copy="1" pasteAll="1" pasteValues="1" merge="1" splitFirst="1" rowColShift="1" clearFormats="1" clearComments="1" assign="1" coerce="1"/>
  </metadataTypes>
  <metadataStrings count="6">
    <s v="pbiazure://api.powerbi.com 082db67b-98a1-4be9-87d1-99cefafaf7cb Model"/>
    <s v="{[SummaryHdrPkg_All].[MOType].&amp;[MO]}"/>
    <s v="{[SummaryHdrPkg_All].[MO_Error].&amp;}"/>
    <s v="{[SummaryHdrPkg_All].[Year].&amp;[2021],[SummaryHdrPkg_All].[Year].&amp;[2022],[SummaryHdrPkg_All].[Year].&amp;[2023],[SummaryHdrPkg_All].[Year].&amp;[2024]}"/>
    <s v="{[SummaryHdrPkg_All].[LastRunItemYear].&amp;[2022],[SummaryHdrPkg_All].[LastRunItemYear].&amp;[2023],[SummaryHdrPkg_All].[LastRunItemYear].&amp;[2024]}"/>
    <s v="{[SummaryHdrPkg_All].[Trailing_3Yr].&amp;[yes]}"/>
  </metadataStrings>
  <mdxMetadata count="5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7">
    <bk>
      <extLst>
        <ext uri="{3e2802c4-a4d2-4d8b-9148-e3be6c30e623}">
          <xlrd:rvb i="1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</futureMetadata>
  <cellMetadata count="1">
    <bk>
      <rc t="1" v="0"/>
    </bk>
  </cellMetadata>
  <valueMetadata count="22">
    <bk>
      <rc t="3" v="0"/>
    </bk>
    <bk>
      <rc t="3" v="1"/>
    </bk>
    <bk>
      <rc t="3" v="2"/>
    </bk>
    <bk>
      <rc t="3" v="3"/>
    </bk>
    <bk>
      <rc t="3" v="4"/>
    </bk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pandas as pd
from sklearn.model_selection import train_test_split
from sklearn.neural_network import MLPRegressor
from sklearn.preprocessing import OneHotEncoder, StandardScaler
from sklearn.impute import SimpleImputer
from sklearn.compose import ColumnTransformer
from sklearn.pipeline import Pipeline
from sklearn.neural_network import MLPClassifier
from sklearn.metrics import accuracy_score, classification_report, confusion_matrix</code>
    </pythonScript>
    <pythonScript>
      <code>md=xl(%P2%,headers=True)</code>
    </pythonScript>
    <pythonScript>
      <code>md</code>
    </pythonScript>
    <pythonScript>
      <code>#md = td.drop(columns=['PassengerId', 'Name', 'Ticket', 'Cabin'], axis=1)
md['L']=pd.to_numeric(md['L'],errors='coerce')
md['L'].fillna(md['L'].median(), inplace=True)
md['D'].fillna(md['L'].median(), inplace=True)
md['Density'].fillna(md['L'].median(), inplace=True)
md['Coating'].fillna(md['L'].median(), inplace=True)
md['ItemGRP'].fillna(md['ItemGRP'].mode()[0], inplace=True)
md['MOQty_Avg'].fillna(md['MOQty_Avg'].mode()[0], inplace=True)</code>
    </pythonScript>
    <pythonScript>
      <code>mean_d = md['D'].mean()
std_d = md['D'].std()
lower_bound = 2
upper_bound = 50
md_filtered = md[(md['D'] &gt;= lower_bound) &amp; (md['D'] &lt;= upper_bound)]
#md=md_filtered</code>
    </pythonScript>
    <pythonScript>
      <code>X = md.drop('TotalOutputACTperHr', axis=1)
y = md['TotalOutputACTperHr']</code>
    </pythonScript>
    <pythonScript>
      <code>X_train, X_test, y_train, y_test = train_test_split(X, y, test_size=0.2, random_state=100)</code>
    </pythonScript>
    <pythonScript>
      <code>categorical_features = ['ItemGRP']
categorical_transformer = Pipeline(steps=[
    ('imputer', SimpleImputer(strategy='constant', fill_value='missing')),
    ('onehot', OneHotEncoder(handle_unknown='ignore'))
])</code>
    </pythonScript>
    <pythonScript>
      <code>numeric_features = ['L','D','Density','Coating','MOQty_Avg']
numeric_transformer = Pipeline(steps=[
    ('imputer', SimpleImputer(strategy='median')),
    ('scaler', StandardScaler())
])</code>
    </pythonScript>
    <pythonScript>
      <code>preprocessor = ColumnTransformer(
    transformers=[
        ('cat', categorical_transformer, categorical_features),
        ('num', numeric_transformer, numeric_features)
    ])</code>
    </pythonScript>
    <pythonScript>
      <code>pipeline = Pipeline(steps=[('preprocessor', preprocessor),
                           ('classifier', MLPRegressor(hidden_layer_sizes=(100,100,100,100), max_iter=5000, random_state=100))])</code>
    </pythonScript>
    <pythonScript>
      <code>pipeline.fit(X_train, y_train)</code>
    </pythonScript>
    <pythonScript>
      <code>y_pred = pipeline.predict(X_test)</code>
    </pythonScript>
    <pythonScript>
      <code xml:space="preserve">pipeline.score(X_test, y_test)
</code>
    </pythonScript>
    <pythonScript>
      <code>X</code>
    </pythonScript>
    <pythonScript>
      <code>z=xl(%P2%,headers=True)
y_pred = pipeline.predict(z)</code>
    </pythonScript>
    <pythonScript>
      <code>z</code>
    </pythonScript>
    <pythonScript>
      <code>X_train</code>
    </pythonScript>
    <pythonScript>
      <code>lower_bound</code>
    </pythonScript>
    <pythonScript>
      <code>y_train</code>
    </pythonScript>
    <pythonScript>
      <code>upper_bound</code>
    </pythonScript>
  </pythonScripts>
</python>
</file>

<file path=xl/sharedStrings.xml><?xml version="1.0" encoding="utf-8"?>
<sst xmlns="http://schemas.openxmlformats.org/spreadsheetml/2006/main" count="2358" uniqueCount="1254">
  <si>
    <t>Import libraries</t>
  </si>
  <si>
    <t>MD</t>
  </si>
  <si>
    <t>load dataset</t>
  </si>
  <si>
    <t>Preprocesssing</t>
  </si>
  <si>
    <t>Filter Outliers D</t>
  </si>
  <si>
    <t>Split into X&amp;y</t>
  </si>
  <si>
    <t>Split into training&amp; test</t>
  </si>
  <si>
    <t>Define Preprocessing</t>
  </si>
  <si>
    <t xml:space="preserve">  Cat.&amp;Numeric fill</t>
  </si>
  <si>
    <t>Preprocessor</t>
  </si>
  <si>
    <t>Pipeline</t>
  </si>
  <si>
    <t>Fit the model</t>
  </si>
  <si>
    <t>Predict</t>
  </si>
  <si>
    <t>Evaluate model</t>
  </si>
  <si>
    <t>X</t>
  </si>
  <si>
    <t>ItemGRP</t>
  </si>
  <si>
    <t>L</t>
  </si>
  <si>
    <t>D</t>
  </si>
  <si>
    <t>Density</t>
  </si>
  <si>
    <t>Coating</t>
  </si>
  <si>
    <t>MOQty_Avg</t>
  </si>
  <si>
    <t>TotalOutputACTperHr</t>
  </si>
  <si>
    <t>XPE</t>
  </si>
  <si>
    <t>Z Eingabe Vorhersage:</t>
  </si>
  <si>
    <t>TotalOutputPerHr</t>
  </si>
  <si>
    <t>CutsPerMin</t>
  </si>
  <si>
    <t>Ergebnis</t>
  </si>
  <si>
    <t>X_Train</t>
  </si>
  <si>
    <t>Hard eingegebene Beispiele</t>
  </si>
  <si>
    <t>ECO</t>
  </si>
  <si>
    <t>D Filter</t>
  </si>
  <si>
    <t>y_train</t>
  </si>
  <si>
    <t>BNW</t>
  </si>
  <si>
    <t>NWN</t>
  </si>
  <si>
    <t>WCA</t>
  </si>
  <si>
    <t>WPE</t>
  </si>
  <si>
    <t>XCA</t>
  </si>
  <si>
    <t>XHE</t>
  </si>
  <si>
    <t>XPS</t>
  </si>
  <si>
    <t>XPT</t>
  </si>
  <si>
    <t>MOType</t>
  </si>
  <si>
    <t>MO</t>
  </si>
  <si>
    <t>MO_Error</t>
  </si>
  <si>
    <t/>
  </si>
  <si>
    <t>Year</t>
  </si>
  <si>
    <t>(Mehrere Elemente)</t>
  </si>
  <si>
    <t>LastRunItemYear</t>
  </si>
  <si>
    <t>Trailing_3Yr</t>
  </si>
  <si>
    <t>yes</t>
  </si>
  <si>
    <t>Values</t>
  </si>
  <si>
    <t>ItemCode</t>
  </si>
  <si>
    <t>ItemDescription</t>
  </si>
  <si>
    <t>CUSTID</t>
  </si>
  <si>
    <t>RL_MAT_CST</t>
  </si>
  <si>
    <t>RL_LAB_CST</t>
  </si>
  <si>
    <t>TotalTimeHr</t>
  </si>
  <si>
    <t>TotalOutputSTDperHr</t>
  </si>
  <si>
    <t>CutsPerMinACT</t>
  </si>
  <si>
    <t>SetUpTimeHrAvgPerSetup</t>
  </si>
  <si>
    <t>ScrapSTDPerc</t>
  </si>
  <si>
    <t>Weight_pU_gr</t>
  </si>
  <si>
    <t xml:space="preserve"> 10,0</t>
  </si>
  <si>
    <t>6,80</t>
  </si>
  <si>
    <t>0,222</t>
  </si>
  <si>
    <t>1,660</t>
  </si>
  <si>
    <t>BNW437517</t>
  </si>
  <si>
    <t>FA WKP L 10,0 D16,80 BPPN</t>
  </si>
  <si>
    <t>WKP00E</t>
  </si>
  <si>
    <t>1,7177</t>
  </si>
  <si>
    <t>1,88</t>
  </si>
  <si>
    <t xml:space="preserve"> 50,0</t>
  </si>
  <si>
    <t>6,40</t>
  </si>
  <si>
    <t>0,105</t>
  </si>
  <si>
    <t>0,210</t>
  </si>
  <si>
    <t>ECO441096Z</t>
  </si>
  <si>
    <t>XP SHW L 50,0 D16,40 PETK/PP G</t>
  </si>
  <si>
    <t>SHW01E</t>
  </si>
  <si>
    <t>6,1966</t>
  </si>
  <si>
    <t>2,5753</t>
  </si>
  <si>
    <t xml:space="preserve"> 63,0</t>
  </si>
  <si>
    <t>8,00</t>
  </si>
  <si>
    <t>0,193</t>
  </si>
  <si>
    <t>0,230</t>
  </si>
  <si>
    <t>ECO441844A</t>
  </si>
  <si>
    <t>XP SCN L 63,0 D 8,00 PETK/COPO G</t>
  </si>
  <si>
    <t>SCN00E</t>
  </si>
  <si>
    <t>1,98</t>
  </si>
  <si>
    <t>3,2271</t>
  </si>
  <si>
    <t xml:space="preserve"> 70,0</t>
  </si>
  <si>
    <t>0,121</t>
  </si>
  <si>
    <t>0,135</t>
  </si>
  <si>
    <t>ECO438222</t>
  </si>
  <si>
    <t>XP LED L 70,0 D11,50 PETK/COPO G</t>
  </si>
  <si>
    <t>LED00E</t>
  </si>
  <si>
    <t>3,3272</t>
  </si>
  <si>
    <t>1,8807</t>
  </si>
  <si>
    <t>0,174</t>
  </si>
  <si>
    <t>0,152</t>
  </si>
  <si>
    <t>ECO438121</t>
  </si>
  <si>
    <t>4,3604</t>
  </si>
  <si>
    <t>1,6947</t>
  </si>
  <si>
    <t>0,151</t>
  </si>
  <si>
    <t>0,130</t>
  </si>
  <si>
    <t>ECO440052</t>
  </si>
  <si>
    <t>XP LED L 70,0 D13,00 PETK/COPO G</t>
  </si>
  <si>
    <t>7,8537</t>
  </si>
  <si>
    <t>3,626</t>
  </si>
  <si>
    <t>0,128</t>
  </si>
  <si>
    <t>ECO439411</t>
  </si>
  <si>
    <t>5,0288</t>
  </si>
  <si>
    <t>1,9724</t>
  </si>
  <si>
    <t xml:space="preserve"> 72,0</t>
  </si>
  <si>
    <t>0,113</t>
  </si>
  <si>
    <t>0,129</t>
  </si>
  <si>
    <t>ECO441859</t>
  </si>
  <si>
    <t>XP SCN L 72,0 D14,40 PETK/COPO G</t>
  </si>
  <si>
    <t>5,1773</t>
  </si>
  <si>
    <t>2,3013</t>
  </si>
  <si>
    <t xml:space="preserve"> 86,7</t>
  </si>
  <si>
    <t>0,50</t>
  </si>
  <si>
    <t>0,156</t>
  </si>
  <si>
    <t>0,145</t>
  </si>
  <si>
    <t>ECO441860</t>
  </si>
  <si>
    <t>XP SCN L 86,7 D10,50 PETK/COPO G</t>
  </si>
  <si>
    <t>SCN01E</t>
  </si>
  <si>
    <t>4,1995</t>
  </si>
  <si>
    <t>1,4716</t>
  </si>
  <si>
    <t xml:space="preserve"> 94,0</t>
  </si>
  <si>
    <t>7,40</t>
  </si>
  <si>
    <t>0,178</t>
  </si>
  <si>
    <t>0,143</t>
  </si>
  <si>
    <t>ECO439717</t>
  </si>
  <si>
    <t>XP LED L 94,0 D 7,40 PETK/COPO G</t>
  </si>
  <si>
    <t>2,9563</t>
  </si>
  <si>
    <t>3,2952</t>
  </si>
  <si>
    <t>105,0</t>
  </si>
  <si>
    <t>6,20</t>
  </si>
  <si>
    <t>0,160</t>
  </si>
  <si>
    <t>0,140</t>
  </si>
  <si>
    <t>ECO439077B</t>
  </si>
  <si>
    <t>XP CAR L105,0 D 6,20 PETK/COPO G</t>
  </si>
  <si>
    <t>CAR05E</t>
  </si>
  <si>
    <t>2,1788</t>
  </si>
  <si>
    <t>2,0189</t>
  </si>
  <si>
    <t xml:space="preserve"> 21,0</t>
  </si>
  <si>
    <t>7,10</t>
  </si>
  <si>
    <t>0,282</t>
  </si>
  <si>
    <t>NWN438204A</t>
  </si>
  <si>
    <t>FA LED L 21,0 D 7,10 PETK/PETN</t>
  </si>
  <si>
    <t>1,0826</t>
  </si>
  <si>
    <t>4,4434</t>
  </si>
  <si>
    <t xml:space="preserve"> 56,0</t>
  </si>
  <si>
    <t>6,62</t>
  </si>
  <si>
    <t>0,301</t>
  </si>
  <si>
    <t>0,300</t>
  </si>
  <si>
    <t>NWN438603</t>
  </si>
  <si>
    <t>FA CTE L 56,0 D 6,62 PETK/PETN</t>
  </si>
  <si>
    <t>CTE00E</t>
  </si>
  <si>
    <t>2,4711</t>
  </si>
  <si>
    <t>3,538</t>
  </si>
  <si>
    <t>0,315</t>
  </si>
  <si>
    <t>0,240</t>
  </si>
  <si>
    <t>NWN437484H</t>
  </si>
  <si>
    <t>FA CTE L 63,0 D 6,62 PETK/PETN</t>
  </si>
  <si>
    <t>2,3795</t>
  </si>
  <si>
    <t>3,9067</t>
  </si>
  <si>
    <t>7,00</t>
  </si>
  <si>
    <t>0,284</t>
  </si>
  <si>
    <t>0,283</t>
  </si>
  <si>
    <t>NWN441002</t>
  </si>
  <si>
    <t>FA FMC L 63,0 D 7,00 PETK/PETN</t>
  </si>
  <si>
    <t>FMC00E</t>
  </si>
  <si>
    <t>2,4834</t>
  </si>
  <si>
    <t>2,9644</t>
  </si>
  <si>
    <t xml:space="preserve"> 65,0</t>
  </si>
  <si>
    <t>0,317</t>
  </si>
  <si>
    <t>NWN441517</t>
  </si>
  <si>
    <t>FA NIC L 65,0 D 6,62 PETK/PETN</t>
  </si>
  <si>
    <t>NIC02E</t>
  </si>
  <si>
    <t>2,9857</t>
  </si>
  <si>
    <t>0,331</t>
  </si>
  <si>
    <t>0,295</t>
  </si>
  <si>
    <t>NWN435025</t>
  </si>
  <si>
    <t>FA CTE L 65,0 D 6,62 PETK/PETN</t>
  </si>
  <si>
    <t>3,4206</t>
  </si>
  <si>
    <t>3,1574</t>
  </si>
  <si>
    <t xml:space="preserve"> 76,8</t>
  </si>
  <si>
    <t xml:space="preserve"> 6,75</t>
  </si>
  <si>
    <t>0,363</t>
  </si>
  <si>
    <t>0,258</t>
  </si>
  <si>
    <t>NWN440995H</t>
  </si>
  <si>
    <t>FA AFF L 76,85 D 6,75 PETK/PETN</t>
  </si>
  <si>
    <t>AFF00U</t>
  </si>
  <si>
    <t>2,917</t>
  </si>
  <si>
    <t>1,8646</t>
  </si>
  <si>
    <t>0,373</t>
  </si>
  <si>
    <t>0,310</t>
  </si>
  <si>
    <t>NWN440995D</t>
  </si>
  <si>
    <t>FA ALE L 76,85 D 6,75 PETK/PETN</t>
  </si>
  <si>
    <t>ALE03U</t>
  </si>
  <si>
    <t>2,9141</t>
  </si>
  <si>
    <t>1,8574</t>
  </si>
  <si>
    <t xml:space="preserve">  5,0</t>
  </si>
  <si>
    <t>8,40</t>
  </si>
  <si>
    <t>0,238</t>
  </si>
  <si>
    <t>0,043</t>
  </si>
  <si>
    <t>WCA440723</t>
  </si>
  <si>
    <t>FA DRG L  5,0 D 8,40 AC K/FUP</t>
  </si>
  <si>
    <t>DRG00E</t>
  </si>
  <si>
    <t>0,6962</t>
  </si>
  <si>
    <t>9,0131</t>
  </si>
  <si>
    <t xml:space="preserve"> 30,0</t>
  </si>
  <si>
    <t>15,00</t>
  </si>
  <si>
    <t>0,125</t>
  </si>
  <si>
    <t>0,040</t>
  </si>
  <si>
    <t>WCA439940</t>
  </si>
  <si>
    <t>FA ASS L 30,0  D15,00 AC K/FUP</t>
  </si>
  <si>
    <t>ASS01E</t>
  </si>
  <si>
    <t>7,1783</t>
  </si>
  <si>
    <t>5,8823</t>
  </si>
  <si>
    <t>5,00</t>
  </si>
  <si>
    <t>0,124</t>
  </si>
  <si>
    <t>0,037</t>
  </si>
  <si>
    <t>WCA437309</t>
  </si>
  <si>
    <t>FA RMS L 30,0 D15,00 AC K/FUP</t>
  </si>
  <si>
    <t>RMS00E</t>
  </si>
  <si>
    <t>4,3447</t>
  </si>
  <si>
    <t>6,4329</t>
  </si>
  <si>
    <t>5,50</t>
  </si>
  <si>
    <t>0,162</t>
  </si>
  <si>
    <t>0,030</t>
  </si>
  <si>
    <t>WCA436439</t>
  </si>
  <si>
    <t>FA BBT L 50,0 D 5,50 AC K/PP F</t>
  </si>
  <si>
    <t>BBT00E</t>
  </si>
  <si>
    <t>1,609</t>
  </si>
  <si>
    <t>4,5189</t>
  </si>
  <si>
    <t xml:space="preserve"> 58,7</t>
  </si>
  <si>
    <t>6,10</t>
  </si>
  <si>
    <t>0,131</t>
  </si>
  <si>
    <t>WCA436146</t>
  </si>
  <si>
    <t>FA TAZ L 58,7 D16,10 AC K/PP F</t>
  </si>
  <si>
    <t>TAZ00E</t>
  </si>
  <si>
    <t>17,1859</t>
  </si>
  <si>
    <t>9,194</t>
  </si>
  <si>
    <t xml:space="preserve"> 79,0</t>
  </si>
  <si>
    <t>0,00</t>
  </si>
  <si>
    <t>0,176</t>
  </si>
  <si>
    <t>0,031</t>
  </si>
  <si>
    <t>WCA437169</t>
  </si>
  <si>
    <t>FA BBT L 79,0 D10,00 AC K/PP F</t>
  </si>
  <si>
    <t>12,1778</t>
  </si>
  <si>
    <t>5,7311</t>
  </si>
  <si>
    <t xml:space="preserve"> 62,0</t>
  </si>
  <si>
    <t>7,20</t>
  </si>
  <si>
    <t>0,296</t>
  </si>
  <si>
    <t>0,057</t>
  </si>
  <si>
    <t>WPE439091A</t>
  </si>
  <si>
    <t>FA FAN L 62,0 D 7,20 PETK/FUP</t>
  </si>
  <si>
    <t>FAN00E</t>
  </si>
  <si>
    <t>1,5251</t>
  </si>
  <si>
    <t>0,8874</t>
  </si>
  <si>
    <t>6,50</t>
  </si>
  <si>
    <t>0,277</t>
  </si>
  <si>
    <t>0,050</t>
  </si>
  <si>
    <t>WPE438324A</t>
  </si>
  <si>
    <t>FA DIC L 63,0 D 6,50 PETK/FUP</t>
  </si>
  <si>
    <t>DIC00U</t>
  </si>
  <si>
    <t>1,4788</t>
  </si>
  <si>
    <t>1,0522</t>
  </si>
  <si>
    <t>0,278</t>
  </si>
  <si>
    <t>WPE438324</t>
  </si>
  <si>
    <t>FA YCC L 63,0 D 6,50 PETK/FUP</t>
  </si>
  <si>
    <t>YCC00U</t>
  </si>
  <si>
    <t>1,439</t>
  </si>
  <si>
    <t>0,876</t>
  </si>
  <si>
    <t xml:space="preserve"> 67,0</t>
  </si>
  <si>
    <t>6,70</t>
  </si>
  <si>
    <t>0,316</t>
  </si>
  <si>
    <t>0,054</t>
  </si>
  <si>
    <t>WPE440748</t>
  </si>
  <si>
    <t>FA ZCT L 67,0 D 6,70 PETK/FUP</t>
  </si>
  <si>
    <t>ZCT00U</t>
  </si>
  <si>
    <t>1,8537</t>
  </si>
  <si>
    <t>0,9481</t>
  </si>
  <si>
    <t>0,328</t>
  </si>
  <si>
    <t>0,055</t>
  </si>
  <si>
    <t>WPE440748A</t>
  </si>
  <si>
    <t>FA REB L 67,0 D 6,70 PETK/FUP</t>
  </si>
  <si>
    <t>REB01U</t>
  </si>
  <si>
    <t>1,4081</t>
  </si>
  <si>
    <t>0,7293</t>
  </si>
  <si>
    <t>0,060</t>
  </si>
  <si>
    <t>WPE440748B</t>
  </si>
  <si>
    <t>REB02E</t>
  </si>
  <si>
    <t>1,8282</t>
  </si>
  <si>
    <t>0,7642</t>
  </si>
  <si>
    <t>6,00</t>
  </si>
  <si>
    <t>0,213</t>
  </si>
  <si>
    <t>XCA435016C</t>
  </si>
  <si>
    <t>EF LUX L 62,0 D16,00 AC K/COPO G</t>
  </si>
  <si>
    <t>LUX02E</t>
  </si>
  <si>
    <t>15,4382</t>
  </si>
  <si>
    <t>3,3012</t>
  </si>
  <si>
    <t xml:space="preserve"> 63,5</t>
  </si>
  <si>
    <t>5,65</t>
  </si>
  <si>
    <t>0,110</t>
  </si>
  <si>
    <t>XCA441331</t>
  </si>
  <si>
    <t>EF SHW L 63,5 D 5,65 AC K/COPO G</t>
  </si>
  <si>
    <t>SHW03E</t>
  </si>
  <si>
    <t>2,1524</t>
  </si>
  <si>
    <t>1,1757</t>
  </si>
  <si>
    <t>104,0</t>
  </si>
  <si>
    <t>0,144</t>
  </si>
  <si>
    <t>0,080</t>
  </si>
  <si>
    <t>XCA441074A</t>
  </si>
  <si>
    <t>EF FAB L104,0 D 5,65 AC K/COPO</t>
  </si>
  <si>
    <t>FAB03E</t>
  </si>
  <si>
    <t>3,754</t>
  </si>
  <si>
    <t>1,2557</t>
  </si>
  <si>
    <t xml:space="preserve"> 78,5</t>
  </si>
  <si>
    <t>0,182</t>
  </si>
  <si>
    <t>XHE441601S</t>
  </si>
  <si>
    <t>XH MIT L 78,5 D 6,50 PETK/COPO G</t>
  </si>
  <si>
    <t>MIT00E</t>
  </si>
  <si>
    <t>1,3544</t>
  </si>
  <si>
    <t>1,5081</t>
  </si>
  <si>
    <t xml:space="preserve"> 10,5</t>
  </si>
  <si>
    <t>0,189</t>
  </si>
  <si>
    <t>XPE437423</t>
  </si>
  <si>
    <t>XP CPT L 10,5 D 8,00 PETK/COPO</t>
  </si>
  <si>
    <t>CPT00U</t>
  </si>
  <si>
    <t>0,3383</t>
  </si>
  <si>
    <t>1,1205</t>
  </si>
  <si>
    <t xml:space="preserve"> 12,0</t>
  </si>
  <si>
    <t>0,360</t>
  </si>
  <si>
    <t>XPE440056</t>
  </si>
  <si>
    <t>XP RBR L 12,0 D20,00 PETK/COPO G</t>
  </si>
  <si>
    <t>RBR00E</t>
  </si>
  <si>
    <t>3,3148</t>
  </si>
  <si>
    <t>50,927</t>
  </si>
  <si>
    <t xml:space="preserve"> 15,0</t>
  </si>
  <si>
    <t>4,00</t>
  </si>
  <si>
    <t>0,148</t>
  </si>
  <si>
    <t>0,326</t>
  </si>
  <si>
    <t>XPE439948</t>
  </si>
  <si>
    <t>XP RBR L 15,0 D24,00 PETK/COPO G</t>
  </si>
  <si>
    <t>3,7034</t>
  </si>
  <si>
    <t>16,2455</t>
  </si>
  <si>
    <t xml:space="preserve"> 24,0</t>
  </si>
  <si>
    <t>0,171</t>
  </si>
  <si>
    <t>XPE437796</t>
  </si>
  <si>
    <t>XP SEL L 24,0 D 6,70 PETK/COPO G</t>
  </si>
  <si>
    <t>SEL00E</t>
  </si>
  <si>
    <t>0,5013</t>
  </si>
  <si>
    <t>1,1655</t>
  </si>
  <si>
    <t xml:space="preserve"> 32,0</t>
  </si>
  <si>
    <t>3,00</t>
  </si>
  <si>
    <t>0,155</t>
  </si>
  <si>
    <t>XPE434833Z</t>
  </si>
  <si>
    <t>XP SHW L 32,0 D13,00 PETK/COPO G</t>
  </si>
  <si>
    <t>1,6064</t>
  </si>
  <si>
    <t>1,42</t>
  </si>
  <si>
    <t xml:space="preserve"> 34,0</t>
  </si>
  <si>
    <t>0,220</t>
  </si>
  <si>
    <t>XPE441646</t>
  </si>
  <si>
    <t>XP NIS L 34,0 D10,00 PETK/COPO G</t>
  </si>
  <si>
    <t>NIS00U</t>
  </si>
  <si>
    <t>1,4576</t>
  </si>
  <si>
    <t>2,4173</t>
  </si>
  <si>
    <t xml:space="preserve"> 35,0</t>
  </si>
  <si>
    <t>0,153</t>
  </si>
  <si>
    <t>XPE441139</t>
  </si>
  <si>
    <t>XP POL L 35,0 D10,00 PETK/COPO G</t>
  </si>
  <si>
    <t>POL02E</t>
  </si>
  <si>
    <t>1,6398</t>
  </si>
  <si>
    <t>1,6422</t>
  </si>
  <si>
    <t>0,60</t>
  </si>
  <si>
    <t>0,115</t>
  </si>
  <si>
    <t>XPE440810</t>
  </si>
  <si>
    <t>XP RUS L 35,0 D10,60 PETK/COPO G</t>
  </si>
  <si>
    <t>RUS00E</t>
  </si>
  <si>
    <t>1,596</t>
  </si>
  <si>
    <t>1,3143</t>
  </si>
  <si>
    <t xml:space="preserve"> 37,0</t>
  </si>
  <si>
    <t>5,90</t>
  </si>
  <si>
    <t>0,163</t>
  </si>
  <si>
    <t>0,150</t>
  </si>
  <si>
    <t>XPE434317</t>
  </si>
  <si>
    <t>XP SCM L 37,0 D 5,90 PETK/PP G</t>
  </si>
  <si>
    <t>SCM00E</t>
  </si>
  <si>
    <t>0,5929</t>
  </si>
  <si>
    <t>2,095</t>
  </si>
  <si>
    <t xml:space="preserve"> 37,8</t>
  </si>
  <si>
    <t>5,30</t>
  </si>
  <si>
    <t>0,379</t>
  </si>
  <si>
    <t>0,134</t>
  </si>
  <si>
    <t>XPE439261</t>
  </si>
  <si>
    <t>XP SCM L 37,8 D 5,30 PETK/COPO G</t>
  </si>
  <si>
    <t>1,1068</t>
  </si>
  <si>
    <t>1,5068</t>
  </si>
  <si>
    <t xml:space="preserve"> 38,0</t>
  </si>
  <si>
    <t>0,169</t>
  </si>
  <si>
    <t>XPE438966</t>
  </si>
  <si>
    <t>XP CRI L 38,0 D10,00 PETK/COPO G</t>
  </si>
  <si>
    <t>UNI02E</t>
  </si>
  <si>
    <t>1,5261</t>
  </si>
  <si>
    <t>1,1928</t>
  </si>
  <si>
    <t>2,00</t>
  </si>
  <si>
    <t>XPE436112</t>
  </si>
  <si>
    <t>XP LHA L 38,0 D12,00 PETK/PP G</t>
  </si>
  <si>
    <t>LHA00E</t>
  </si>
  <si>
    <t>2,0418</t>
  </si>
  <si>
    <t>4,0925</t>
  </si>
  <si>
    <t xml:space="preserve"> 40,0</t>
  </si>
  <si>
    <t>0,217</t>
  </si>
  <si>
    <t>XPE436906</t>
  </si>
  <si>
    <t>XP MAN L 40,0 D10,00 PETK/COPO G</t>
  </si>
  <si>
    <t>MAN03E</t>
  </si>
  <si>
    <t>1,8319</t>
  </si>
  <si>
    <t>1,4574</t>
  </si>
  <si>
    <t>0,089</t>
  </si>
  <si>
    <t>0,218</t>
  </si>
  <si>
    <t>XPE441389Z</t>
  </si>
  <si>
    <t>XP SHW L 40,0 D 6,00 PETK/COPO G</t>
  </si>
  <si>
    <t>SHW00E</t>
  </si>
  <si>
    <t>0,8669</t>
  </si>
  <si>
    <t>1,4255</t>
  </si>
  <si>
    <t>XPE440708Z</t>
  </si>
  <si>
    <t>0,9251</t>
  </si>
  <si>
    <t>1,3284</t>
  </si>
  <si>
    <t xml:space="preserve"> 41,5</t>
  </si>
  <si>
    <t>0,170</t>
  </si>
  <si>
    <t>XPE438382</t>
  </si>
  <si>
    <t>XP CRI L 41,5 D10,00 PETK/COPO G</t>
  </si>
  <si>
    <t>1,6855</t>
  </si>
  <si>
    <t>1,6199</t>
  </si>
  <si>
    <t xml:space="preserve"> 47,0</t>
  </si>
  <si>
    <t>0,260</t>
  </si>
  <si>
    <t>XPE435838</t>
  </si>
  <si>
    <t>XP FAB L 47,0 D13,00 PETK/COPO G</t>
  </si>
  <si>
    <t>FAB16E</t>
  </si>
  <si>
    <t>3,7756</t>
  </si>
  <si>
    <t>2,7461</t>
  </si>
  <si>
    <t xml:space="preserve"> 48,0</t>
  </si>
  <si>
    <t>0,270</t>
  </si>
  <si>
    <t>XPE441951</t>
  </si>
  <si>
    <t>XP GRI L 48,0 D10,00 PETK/PP G</t>
  </si>
  <si>
    <t>GRI02E</t>
  </si>
  <si>
    <t>2,6647</t>
  </si>
  <si>
    <t>1,5108</t>
  </si>
  <si>
    <t xml:space="preserve"> 49,0</t>
  </si>
  <si>
    <t>1,50</t>
  </si>
  <si>
    <t>0,101</t>
  </si>
  <si>
    <t>XPE439809</t>
  </si>
  <si>
    <t>XP FAB L 49,0 D11,50 PETK/COPO G</t>
  </si>
  <si>
    <t>1,8996</t>
  </si>
  <si>
    <t>1,5349</t>
  </si>
  <si>
    <t>0,168</t>
  </si>
  <si>
    <t>0,142</t>
  </si>
  <si>
    <t>XPE440721</t>
  </si>
  <si>
    <t>2,5233</t>
  </si>
  <si>
    <t>1,2873</t>
  </si>
  <si>
    <t>0,190</t>
  </si>
  <si>
    <t>0,133</t>
  </si>
  <si>
    <t>XPE435839</t>
  </si>
  <si>
    <t>2,7688</t>
  </si>
  <si>
    <t>1,6041</t>
  </si>
  <si>
    <t xml:space="preserve"> 49,8</t>
  </si>
  <si>
    <t>0,132</t>
  </si>
  <si>
    <t>XPE436208</t>
  </si>
  <si>
    <t>XP LNZ L 49,8 D12,00 PETK/PP G</t>
  </si>
  <si>
    <t>LNZ00E</t>
  </si>
  <si>
    <t>2,3963</t>
  </si>
  <si>
    <t>3,5122</t>
  </si>
  <si>
    <t>0,100</t>
  </si>
  <si>
    <t>XPE439998</t>
  </si>
  <si>
    <t>XP INT L 50,0 D10,00 PETK/COPO G</t>
  </si>
  <si>
    <t>INT04E</t>
  </si>
  <si>
    <t>1,1723</t>
  </si>
  <si>
    <t>1,4685</t>
  </si>
  <si>
    <t>XPE437964</t>
  </si>
  <si>
    <t>3,0557</t>
  </si>
  <si>
    <t>17,5338</t>
  </si>
  <si>
    <t>XPE439459B</t>
  </si>
  <si>
    <t>XP SHW L 50,0 D13,00 PETK/COPO G</t>
  </si>
  <si>
    <t>2,7946</t>
  </si>
  <si>
    <t>2,0118</t>
  </si>
  <si>
    <t>0,109</t>
  </si>
  <si>
    <t>0,330</t>
  </si>
  <si>
    <t>XPE436989Z</t>
  </si>
  <si>
    <t>XP SHW L 50,0 D16,40 PETK/COPO G</t>
  </si>
  <si>
    <t>4,0006</t>
  </si>
  <si>
    <t>1,712</t>
  </si>
  <si>
    <t xml:space="preserve"> 53,0</t>
  </si>
  <si>
    <t>5,80</t>
  </si>
  <si>
    <t>0,250</t>
  </si>
  <si>
    <t>XPE440701</t>
  </si>
  <si>
    <t>XP HMG L 53,0 D 5,80 PETK/COPO G</t>
  </si>
  <si>
    <t>HMG00E</t>
  </si>
  <si>
    <t>1,5365</t>
  </si>
  <si>
    <t>1,2893</t>
  </si>
  <si>
    <t xml:space="preserve"> 54,0</t>
  </si>
  <si>
    <t>0,177</t>
  </si>
  <si>
    <t>0,137</t>
  </si>
  <si>
    <t>XPE437680</t>
  </si>
  <si>
    <t>XP UNI L 54,0 D12,00 PETK/PP G</t>
  </si>
  <si>
    <t>2,9973</t>
  </si>
  <si>
    <t>1,6139</t>
  </si>
  <si>
    <t xml:space="preserve"> 55,0</t>
  </si>
  <si>
    <t>0,198</t>
  </si>
  <si>
    <t>XPE437684</t>
  </si>
  <si>
    <t>XP CRI L 55,0 D 7,00 PETK/COPO G</t>
  </si>
  <si>
    <t>1,0413</t>
  </si>
  <si>
    <t>1,2855</t>
  </si>
  <si>
    <t>0,175</t>
  </si>
  <si>
    <t>XPE439140</t>
  </si>
  <si>
    <t>XP APL L 56,0 D11,50 PETK/COPO G</t>
  </si>
  <si>
    <t>APL00E</t>
  </si>
  <si>
    <t>2,7414</t>
  </si>
  <si>
    <t>1,647</t>
  </si>
  <si>
    <t xml:space="preserve"> 56,8</t>
  </si>
  <si>
    <t>0,186</t>
  </si>
  <si>
    <t>0,165</t>
  </si>
  <si>
    <t>XPE437283</t>
  </si>
  <si>
    <t>XP LHA L 56,8 D12,00 PETK/COPO G</t>
  </si>
  <si>
    <t>LHA01E</t>
  </si>
  <si>
    <t>3,6193</t>
  </si>
  <si>
    <t>2,7944</t>
  </si>
  <si>
    <t xml:space="preserve"> 57,0</t>
  </si>
  <si>
    <t>0,167</t>
  </si>
  <si>
    <t>0,103</t>
  </si>
  <si>
    <t>XPE434974</t>
  </si>
  <si>
    <t>XP SCM L 57,0 D 5,90 PETK/PP G</t>
  </si>
  <si>
    <t>0,7354</t>
  </si>
  <si>
    <t>1,3891</t>
  </si>
  <si>
    <t xml:space="preserve"> 58,0</t>
  </si>
  <si>
    <t>XPE440064</t>
  </si>
  <si>
    <t>XP SCM L 58,0 D 5,30 PETK/COPO G</t>
  </si>
  <si>
    <t>0,824</t>
  </si>
  <si>
    <t>2,1954</t>
  </si>
  <si>
    <t xml:space="preserve"> 58,5</t>
  </si>
  <si>
    <t>5,60</t>
  </si>
  <si>
    <t>0,195</t>
  </si>
  <si>
    <t>0,085</t>
  </si>
  <si>
    <t>XPE436811Z</t>
  </si>
  <si>
    <t>XP SHW L 58,5 D 5,60 PETK/COPO G</t>
  </si>
  <si>
    <t>0,81</t>
  </si>
  <si>
    <t>1,1573</t>
  </si>
  <si>
    <t xml:space="preserve"> 60,0</t>
  </si>
  <si>
    <t>0,161</t>
  </si>
  <si>
    <t>XPE439708</t>
  </si>
  <si>
    <t>XP LNZ L 60,0 D12,00 PETK/COPO G</t>
  </si>
  <si>
    <t>3,0784</t>
  </si>
  <si>
    <t>1,7541</t>
  </si>
  <si>
    <t>5,40</t>
  </si>
  <si>
    <t>0,183</t>
  </si>
  <si>
    <t>XPE438205</t>
  </si>
  <si>
    <t>XP CPT L 60,0 D 5,40 PETK/COPO G</t>
  </si>
  <si>
    <t>0,6626</t>
  </si>
  <si>
    <t>1,2173</t>
  </si>
  <si>
    <t xml:space="preserve"> 61,0</t>
  </si>
  <si>
    <t>2,50</t>
  </si>
  <si>
    <t>XPE440026</t>
  </si>
  <si>
    <t>XP SUP L 61,0 D12,50 PETK/PP G</t>
  </si>
  <si>
    <t>SUP01E</t>
  </si>
  <si>
    <t>3,3015</t>
  </si>
  <si>
    <t>1,8203</t>
  </si>
  <si>
    <t xml:space="preserve"> 61,7</t>
  </si>
  <si>
    <t>XPE434529</t>
  </si>
  <si>
    <t>XP EMB L 61,7 D16,10 PETK/COPO G</t>
  </si>
  <si>
    <t>EBT00E</t>
  </si>
  <si>
    <t>5,3696</t>
  </si>
  <si>
    <t>3,2608</t>
  </si>
  <si>
    <t>4,40</t>
  </si>
  <si>
    <t>0,141</t>
  </si>
  <si>
    <t>XPE437883</t>
  </si>
  <si>
    <t>XP STN L 62,0 D14,40 PETK/COPO G</t>
  </si>
  <si>
    <t>STN00E</t>
  </si>
  <si>
    <t>4,0911</t>
  </si>
  <si>
    <t>1,5974</t>
  </si>
  <si>
    <t>0,200</t>
  </si>
  <si>
    <t>XPE436262A</t>
  </si>
  <si>
    <t>1,8155</t>
  </si>
  <si>
    <t>2,2472</t>
  </si>
  <si>
    <t>0,208</t>
  </si>
  <si>
    <t>XPE437350</t>
  </si>
  <si>
    <t>XP KOP L 63,5 D10,00 PETK/COPO G</t>
  </si>
  <si>
    <t>KOP00E</t>
  </si>
  <si>
    <t>2,4387</t>
  </si>
  <si>
    <t>1,7072</t>
  </si>
  <si>
    <t>0,090</t>
  </si>
  <si>
    <t>XPE441697</t>
  </si>
  <si>
    <t>XP SHW L 63,5 D 5,65 PETK/COPO G</t>
  </si>
  <si>
    <t>0,6415</t>
  </si>
  <si>
    <t>5,0671</t>
  </si>
  <si>
    <t>5,75</t>
  </si>
  <si>
    <t>0,096</t>
  </si>
  <si>
    <t>XPE439389Z</t>
  </si>
  <si>
    <t>XP SHW L 63,5 D 5,75 PETK/COPO G</t>
  </si>
  <si>
    <t>0,9137</t>
  </si>
  <si>
    <t>2,6139</t>
  </si>
  <si>
    <t>0,081</t>
  </si>
  <si>
    <t>XPE441441</t>
  </si>
  <si>
    <t>XP FAB L 65,0 D14,40 PETK/COPO G</t>
  </si>
  <si>
    <t>FAB02E</t>
  </si>
  <si>
    <t>3,0191</t>
  </si>
  <si>
    <t>1,7091</t>
  </si>
  <si>
    <t>0,154</t>
  </si>
  <si>
    <t>XPE434233</t>
  </si>
  <si>
    <t>4,5422</t>
  </si>
  <si>
    <t>1,5414</t>
  </si>
  <si>
    <t xml:space="preserve"> 66,0</t>
  </si>
  <si>
    <t>XPE435290</t>
  </si>
  <si>
    <t>XP EDD L 66,0 D10,00 PETK/PP G</t>
  </si>
  <si>
    <t>EDD00E</t>
  </si>
  <si>
    <t>2,456</t>
  </si>
  <si>
    <t>1,7393</t>
  </si>
  <si>
    <t>6,30</t>
  </si>
  <si>
    <t>0,159</t>
  </si>
  <si>
    <t>0,139</t>
  </si>
  <si>
    <t>XPE436525</t>
  </si>
  <si>
    <t>XP LED L 66,0 D 6,30 PETK/COPO G</t>
  </si>
  <si>
    <t>1,222</t>
  </si>
  <si>
    <t>2,0763</t>
  </si>
  <si>
    <t>XPE436126</t>
  </si>
  <si>
    <t>XP SCN L 67,0 D10,50 PETKCOPO G</t>
  </si>
  <si>
    <t>2,8825</t>
  </si>
  <si>
    <t>3,1874</t>
  </si>
  <si>
    <t xml:space="preserve"> 69,8</t>
  </si>
  <si>
    <t>9,50</t>
  </si>
  <si>
    <t>0,172</t>
  </si>
  <si>
    <t>XPE439070</t>
  </si>
  <si>
    <t>XP CRI L 69,8 D 9,50 PETK/COPO G</t>
  </si>
  <si>
    <t>2,3896</t>
  </si>
  <si>
    <t>1,3878</t>
  </si>
  <si>
    <t>0,157</t>
  </si>
  <si>
    <t>XPE435425B</t>
  </si>
  <si>
    <t>XP EDD L 70,0 D11,50 PETK/COPO G</t>
  </si>
  <si>
    <t>2,7681</t>
  </si>
  <si>
    <t>2,979</t>
  </si>
  <si>
    <t>XPE435425Z</t>
  </si>
  <si>
    <t>2,5867</t>
  </si>
  <si>
    <t>1,4883</t>
  </si>
  <si>
    <t>XPE435426Z</t>
  </si>
  <si>
    <t>2,8418</t>
  </si>
  <si>
    <t>1,5578</t>
  </si>
  <si>
    <t>0,099</t>
  </si>
  <si>
    <t>XPE438779</t>
  </si>
  <si>
    <t>XP FAB L 70,0 D13,00 PETK/COPO G</t>
  </si>
  <si>
    <t>3,0709</t>
  </si>
  <si>
    <t>2,2488</t>
  </si>
  <si>
    <t>0,138</t>
  </si>
  <si>
    <t>XPE434948</t>
  </si>
  <si>
    <t>3,863</t>
  </si>
  <si>
    <t>2,0176</t>
  </si>
  <si>
    <t>0,184</t>
  </si>
  <si>
    <t>0,097</t>
  </si>
  <si>
    <t>XPE439572</t>
  </si>
  <si>
    <t>XP FAB L 70,0 D 5,65 PETK/COPO G</t>
  </si>
  <si>
    <t>FAB05U</t>
  </si>
  <si>
    <t>0,7321</t>
  </si>
  <si>
    <t>0,5866</t>
  </si>
  <si>
    <t>5,70</t>
  </si>
  <si>
    <t>0,149</t>
  </si>
  <si>
    <t>XPE437834N</t>
  </si>
  <si>
    <t>XP FSP L 70,0 D 5,70 PETK/COPO G</t>
  </si>
  <si>
    <t>FSP00E</t>
  </si>
  <si>
    <t>0,9245</t>
  </si>
  <si>
    <t>0,4999</t>
  </si>
  <si>
    <t>0,212</t>
  </si>
  <si>
    <t>XPE439782</t>
  </si>
  <si>
    <t>XP VVA L 70,0 D 6,00 PETK/COPO G</t>
  </si>
  <si>
    <t>VVA00E</t>
  </si>
  <si>
    <t>1,1979</t>
  </si>
  <si>
    <t>0,6495</t>
  </si>
  <si>
    <t>0,086</t>
  </si>
  <si>
    <t>XPE440942Z</t>
  </si>
  <si>
    <t>XP SHW L 70,0 D 6,50 PETK/COPO G</t>
  </si>
  <si>
    <t>1,6982</t>
  </si>
  <si>
    <t>0,9045</t>
  </si>
  <si>
    <t>XPE440942B</t>
  </si>
  <si>
    <t>SHW06E</t>
  </si>
  <si>
    <t>1,6088</t>
  </si>
  <si>
    <t>0,6465</t>
  </si>
  <si>
    <t>0,206</t>
  </si>
  <si>
    <t>XPE440011Z</t>
  </si>
  <si>
    <t>1,7498</t>
  </si>
  <si>
    <t>0,7114</t>
  </si>
  <si>
    <t>0,112</t>
  </si>
  <si>
    <t>0,196</t>
  </si>
  <si>
    <t>XPE440729Z</t>
  </si>
  <si>
    <t>2,0273</t>
  </si>
  <si>
    <t>1,0756</t>
  </si>
  <si>
    <t>0,136</t>
  </si>
  <si>
    <t>XPE439965Z</t>
  </si>
  <si>
    <t>XP SHW L 70,0 D 7,40 PETK/COPO G</t>
  </si>
  <si>
    <t>2,1792</t>
  </si>
  <si>
    <t>0,9198</t>
  </si>
  <si>
    <t>7,50</t>
  </si>
  <si>
    <t>XPE438544</t>
  </si>
  <si>
    <t>XP ETA L 70,0 D 7,50 PETK/COPO G</t>
  </si>
  <si>
    <t>GIO00E</t>
  </si>
  <si>
    <t>1,4196</t>
  </si>
  <si>
    <t>0,7445</t>
  </si>
  <si>
    <t>8,50</t>
  </si>
  <si>
    <t>XPE438207</t>
  </si>
  <si>
    <t>XP CPT L 70,0 D 8,50 PETK/COPO G</t>
  </si>
  <si>
    <t>1,9279</t>
  </si>
  <si>
    <t>0,7859</t>
  </si>
  <si>
    <t xml:space="preserve"> 70,2</t>
  </si>
  <si>
    <t>0,202</t>
  </si>
  <si>
    <t>XPE439144</t>
  </si>
  <si>
    <t>XP CRI L 70,2 D 5,70 PETK/COPO G</t>
  </si>
  <si>
    <t>CRI00E</t>
  </si>
  <si>
    <t>0,9324</t>
  </si>
  <si>
    <t>0,4996</t>
  </si>
  <si>
    <t xml:space="preserve"> 70,5</t>
  </si>
  <si>
    <t>XPE436026</t>
  </si>
  <si>
    <t>XP LHA L 70,5 D12,00 PETK/COPO G</t>
  </si>
  <si>
    <t>4,2098</t>
  </si>
  <si>
    <t>2,4167</t>
  </si>
  <si>
    <t xml:space="preserve"> 71,0</t>
  </si>
  <si>
    <t>0,173</t>
  </si>
  <si>
    <t>XPE438891</t>
  </si>
  <si>
    <t>XP LED L 71,0 D10,50 PETK/COPO G</t>
  </si>
  <si>
    <t>3,2169</t>
  </si>
  <si>
    <t>2,3008</t>
  </si>
  <si>
    <t>1,00</t>
  </si>
  <si>
    <t>0,181</t>
  </si>
  <si>
    <t>XPE438377</t>
  </si>
  <si>
    <t>XP STN L 72,0 D11,00 PETK/COPO G</t>
  </si>
  <si>
    <t>2,726</t>
  </si>
  <si>
    <t>1,3609</t>
  </si>
  <si>
    <t>0,117</t>
  </si>
  <si>
    <t>XPE441065</t>
  </si>
  <si>
    <t>4,1941</t>
  </si>
  <si>
    <t>2,4877</t>
  </si>
  <si>
    <t>XPE437388</t>
  </si>
  <si>
    <t>FA APL L 72,0 D 6,10 PETK/PP G</t>
  </si>
  <si>
    <t>0,991</t>
  </si>
  <si>
    <t>1,2397</t>
  </si>
  <si>
    <t xml:space="preserve"> 72,5</t>
  </si>
  <si>
    <t>XPE438194</t>
  </si>
  <si>
    <t>XP CRI L 72,5 D10,00 PETK/COPO G</t>
  </si>
  <si>
    <t>2,705</t>
  </si>
  <si>
    <t>1,9124</t>
  </si>
  <si>
    <t xml:space="preserve"> 73,0</t>
  </si>
  <si>
    <t>3,50</t>
  </si>
  <si>
    <t>XPE437950</t>
  </si>
  <si>
    <t>XP CPT L 73,0 D13,50 PETK/PP G</t>
  </si>
  <si>
    <t>4,5327</t>
  </si>
  <si>
    <t>1,8477</t>
  </si>
  <si>
    <t>XPE439830</t>
  </si>
  <si>
    <t>XP SCM L 73,0 D 5,30 PETK/COPO G</t>
  </si>
  <si>
    <t>0,7305</t>
  </si>
  <si>
    <t>1,33</t>
  </si>
  <si>
    <t>0,191</t>
  </si>
  <si>
    <t>XPE434520</t>
  </si>
  <si>
    <t>0,9307</t>
  </si>
  <si>
    <t>0,912</t>
  </si>
  <si>
    <t xml:space="preserve"> 73,5</t>
  </si>
  <si>
    <t>4,90</t>
  </si>
  <si>
    <t>0,107</t>
  </si>
  <si>
    <t>XPE434894</t>
  </si>
  <si>
    <t>XP SCM L 73,5 D 4,90 PETK/COPO G</t>
  </si>
  <si>
    <t>0,7274</t>
  </si>
  <si>
    <t>1,0995</t>
  </si>
  <si>
    <t xml:space="preserve"> 74,5</t>
  </si>
  <si>
    <t>0,188</t>
  </si>
  <si>
    <t>XPE433896</t>
  </si>
  <si>
    <t>XP SCM L 74,5 D 5,30 PETK/PP G</t>
  </si>
  <si>
    <t>0,7881</t>
  </si>
  <si>
    <t>0,8985</t>
  </si>
  <si>
    <t xml:space="preserve"> 75,0</t>
  </si>
  <si>
    <t>XPE441471</t>
  </si>
  <si>
    <t>XP KOR L 75,0 D10,00 PETK/COPO G</t>
  </si>
  <si>
    <t>KOR02E</t>
  </si>
  <si>
    <t>2,969</t>
  </si>
  <si>
    <t>1,4246</t>
  </si>
  <si>
    <t>0,20</t>
  </si>
  <si>
    <t>0,442</t>
  </si>
  <si>
    <t>XPE437008P</t>
  </si>
  <si>
    <t>XP SHW L 75,0 D10,20 PETK/COPO G</t>
  </si>
  <si>
    <t>3,5493</t>
  </si>
  <si>
    <t>2,6041</t>
  </si>
  <si>
    <t>XPE434355</t>
  </si>
  <si>
    <t>XP BIC L 75,0 D12,00 PETK/COPO G</t>
  </si>
  <si>
    <t>BIC03E</t>
  </si>
  <si>
    <t>3,9668</t>
  </si>
  <si>
    <t>1,7643</t>
  </si>
  <si>
    <t>4,50</t>
  </si>
  <si>
    <t>XPE439618</t>
  </si>
  <si>
    <t>XP LED L 75,0 D14,50 PETK/COPO G</t>
  </si>
  <si>
    <t>4,8893</t>
  </si>
  <si>
    <t>4,4832</t>
  </si>
  <si>
    <t>0,108</t>
  </si>
  <si>
    <t>XPE438164</t>
  </si>
  <si>
    <t>XP SCN L 75,0 D 4,90 PETK/COPO G</t>
  </si>
  <si>
    <t>0,8584</t>
  </si>
  <si>
    <t>1,5331</t>
  </si>
  <si>
    <t xml:space="preserve"> 75,5</t>
  </si>
  <si>
    <t>XPE438243</t>
  </si>
  <si>
    <t>XP SCM L 75,5 D 7,20 PETK/COPO G</t>
  </si>
  <si>
    <t>1,7134</t>
  </si>
  <si>
    <t>1,347</t>
  </si>
  <si>
    <t xml:space="preserve"> 76,0</t>
  </si>
  <si>
    <t>XPE438740</t>
  </si>
  <si>
    <t>XP LED L 76,0 D 6,00 PETK/COPO G</t>
  </si>
  <si>
    <t>1,2582</t>
  </si>
  <si>
    <t>2,2008</t>
  </si>
  <si>
    <t xml:space="preserve"> 76,5</t>
  </si>
  <si>
    <t>XPE439571</t>
  </si>
  <si>
    <t>XP CPT L 76,5 D 7,00 PETK/COPO G</t>
  </si>
  <si>
    <t>1,6471</t>
  </si>
  <si>
    <t>1,4307</t>
  </si>
  <si>
    <t xml:space="preserve"> 77,0</t>
  </si>
  <si>
    <t>0,180</t>
  </si>
  <si>
    <t>XPE441503</t>
  </si>
  <si>
    <t>XP SCM L 77,0 D 4,90 PETK/COPO G</t>
  </si>
  <si>
    <t>0,7715</t>
  </si>
  <si>
    <t>1,1012</t>
  </si>
  <si>
    <t>0,093</t>
  </si>
  <si>
    <t>XPE437026</t>
  </si>
  <si>
    <t>XP INT L 77,0 D 6,80 PETK/COPO G</t>
  </si>
  <si>
    <t>1,0942</t>
  </si>
  <si>
    <t>0,8828</t>
  </si>
  <si>
    <t>0,179</t>
  </si>
  <si>
    <t>XPE437026A</t>
  </si>
  <si>
    <t>INT11U</t>
  </si>
  <si>
    <t>1,1658</t>
  </si>
  <si>
    <t>1,345</t>
  </si>
  <si>
    <t xml:space="preserve"> 77,5</t>
  </si>
  <si>
    <t>3,80</t>
  </si>
  <si>
    <t>0,211</t>
  </si>
  <si>
    <t>XPE438624N</t>
  </si>
  <si>
    <t>XP FSP L 77,5 D13,80 PETK/COPO G</t>
  </si>
  <si>
    <t>5,8389</t>
  </si>
  <si>
    <t>1,9906</t>
  </si>
  <si>
    <t>9,30</t>
  </si>
  <si>
    <t>0,205</t>
  </si>
  <si>
    <t>XPE441371</t>
  </si>
  <si>
    <t>XP SHW L 77,5 D 9,30 PETK/COPO G</t>
  </si>
  <si>
    <t>2,5571</t>
  </si>
  <si>
    <t>0,9862</t>
  </si>
  <si>
    <t xml:space="preserve"> 78,0</t>
  </si>
  <si>
    <t>XPE440992</t>
  </si>
  <si>
    <t>XP GIO L 78,0 D 5,70 PETK/COPO G</t>
  </si>
  <si>
    <t>0,8002</t>
  </si>
  <si>
    <t>0,6095</t>
  </si>
  <si>
    <t>0,104</t>
  </si>
  <si>
    <t>XPE439269</t>
  </si>
  <si>
    <t>XP ETA L 78,0 D 6,30 PETK/COPO G</t>
  </si>
  <si>
    <t>1,1802</t>
  </si>
  <si>
    <t>0,5634</t>
  </si>
  <si>
    <t>XPE441321</t>
  </si>
  <si>
    <t>XP FSP L 78,0 D 6,80 PETK/COPO G</t>
  </si>
  <si>
    <t>1,3071</t>
  </si>
  <si>
    <t>1,3542</t>
  </si>
  <si>
    <t xml:space="preserve"> 79,3</t>
  </si>
  <si>
    <t>XPE437973</t>
  </si>
  <si>
    <t>XP UPE L 79,3 D 5,50 PETK/COPO G</t>
  </si>
  <si>
    <t>UPE00E</t>
  </si>
  <si>
    <t>1,0477</t>
  </si>
  <si>
    <t>0,641</t>
  </si>
  <si>
    <t>0,192</t>
  </si>
  <si>
    <t>XPE437973A</t>
  </si>
  <si>
    <t>XP ART L 79,3 D 5,50 PETK/COPO G</t>
  </si>
  <si>
    <t>ART00U</t>
  </si>
  <si>
    <t>1,0169</t>
  </si>
  <si>
    <t>0,4684</t>
  </si>
  <si>
    <t xml:space="preserve"> 79,5</t>
  </si>
  <si>
    <t>XPE437741</t>
  </si>
  <si>
    <t>XP UNI L 79,5 D 8,50 PETK/COPO G</t>
  </si>
  <si>
    <t>2,2033</t>
  </si>
  <si>
    <t>0,887</t>
  </si>
  <si>
    <t xml:space="preserve"> 80,0</t>
  </si>
  <si>
    <t>0,338</t>
  </si>
  <si>
    <t>XPE441676</t>
  </si>
  <si>
    <t>XP FAB L 80,0 D 5,80 PETK/COPOG</t>
  </si>
  <si>
    <t>1,3529</t>
  </si>
  <si>
    <t>1,1135</t>
  </si>
  <si>
    <t>XPE441168</t>
  </si>
  <si>
    <t>XP FAB L 80,0 D 6,50 PETK/COPO G</t>
  </si>
  <si>
    <t>1,0584</t>
  </si>
  <si>
    <t>1,3578</t>
  </si>
  <si>
    <t>XPE441167</t>
  </si>
  <si>
    <t>1,4612</t>
  </si>
  <si>
    <t>0,8766</t>
  </si>
  <si>
    <t>XPE436447</t>
  </si>
  <si>
    <t>XP BIC L 80,0 D 7,50 PETK/COPO G</t>
  </si>
  <si>
    <t>BIC09E</t>
  </si>
  <si>
    <t>1,7603</t>
  </si>
  <si>
    <t>1,5765</t>
  </si>
  <si>
    <t>0,164</t>
  </si>
  <si>
    <t>XPE441950</t>
  </si>
  <si>
    <t>XP LNZ L 80,0 D 9,50 PETK/PP G</t>
  </si>
  <si>
    <t>2,0551</t>
  </si>
  <si>
    <t>2,5195</t>
  </si>
  <si>
    <t>0,187</t>
  </si>
  <si>
    <t>XPE441382</t>
  </si>
  <si>
    <t>XP LNZ L 80,0 D 9,50 PETK/COPO G</t>
  </si>
  <si>
    <t>2,8923</t>
  </si>
  <si>
    <t>2,1254</t>
  </si>
  <si>
    <t xml:space="preserve"> 82,0</t>
  </si>
  <si>
    <t>0,203</t>
  </si>
  <si>
    <t>XPE436094A</t>
  </si>
  <si>
    <t>XP STM L 82,0 D 5,50 PETK/COPO G</t>
  </si>
  <si>
    <t>STM00E</t>
  </si>
  <si>
    <t>1,1259</t>
  </si>
  <si>
    <t>0,5421</t>
  </si>
  <si>
    <t xml:space="preserve"> 83,0</t>
  </si>
  <si>
    <t>XPE439562</t>
  </si>
  <si>
    <t>XP CRI L 83,0 D 6,00 PETK/COPO G</t>
  </si>
  <si>
    <t>1,2376</t>
  </si>
  <si>
    <t>0,5487</t>
  </si>
  <si>
    <t xml:space="preserve"> 84,0</t>
  </si>
  <si>
    <t>0,235</t>
  </si>
  <si>
    <t>0,158</t>
  </si>
  <si>
    <t>XPE437561</t>
  </si>
  <si>
    <t>XP BIC L 84,0 D 5,90 PETK/COPO G</t>
  </si>
  <si>
    <t>BIC04E</t>
  </si>
  <si>
    <t>1,2548</t>
  </si>
  <si>
    <t>0,7151</t>
  </si>
  <si>
    <t xml:space="preserve"> 84,5</t>
  </si>
  <si>
    <t>XPE439869</t>
  </si>
  <si>
    <t>XP SCN L 84,5 D13,00 PETK/COPO G</t>
  </si>
  <si>
    <t>5,057</t>
  </si>
  <si>
    <t>2,0701</t>
  </si>
  <si>
    <t>XPE436085C</t>
  </si>
  <si>
    <t>XP STM L 84,5 D 6,40 PETK/COPO G</t>
  </si>
  <si>
    <t>1,4751</t>
  </si>
  <si>
    <t>0,7189</t>
  </si>
  <si>
    <t xml:space="preserve"> 85,0</t>
  </si>
  <si>
    <t>XPE441105Z</t>
  </si>
  <si>
    <t>XP SHW L 85,0 D 7,10 PETK/COPO G</t>
  </si>
  <si>
    <t>1,8562</t>
  </si>
  <si>
    <t>1,557</t>
  </si>
  <si>
    <t>0,185</t>
  </si>
  <si>
    <t>XPE440910Z</t>
  </si>
  <si>
    <t>XP SHW L 85,0 D 7,10 PETK/BICO G</t>
  </si>
  <si>
    <t>3,6189</t>
  </si>
  <si>
    <t>1,1378</t>
  </si>
  <si>
    <t>XPE441214</t>
  </si>
  <si>
    <t>XP APL L 85,0 D 8,00 PETK/COPO G</t>
  </si>
  <si>
    <t>1,8214</t>
  </si>
  <si>
    <t>1,2002</t>
  </si>
  <si>
    <t xml:space="preserve"> 85,3</t>
  </si>
  <si>
    <t>7,90</t>
  </si>
  <si>
    <t>XPE441926</t>
  </si>
  <si>
    <t>XP TLP L 85,3 D 7,90 PETK/COPO G</t>
  </si>
  <si>
    <t>TLP00E</t>
  </si>
  <si>
    <t>1,9016</t>
  </si>
  <si>
    <t>0,769</t>
  </si>
  <si>
    <t xml:space="preserve"> 86,0</t>
  </si>
  <si>
    <t>XPE441098Z</t>
  </si>
  <si>
    <t>XP SHW L 86,0 D 5,65 PETK/COPO G</t>
  </si>
  <si>
    <t>1,138</t>
  </si>
  <si>
    <t>1,7084</t>
  </si>
  <si>
    <t>XPE437666Z</t>
  </si>
  <si>
    <t>1,1608</t>
  </si>
  <si>
    <t>0,5169</t>
  </si>
  <si>
    <t>7,80</t>
  </si>
  <si>
    <t>XPE433861</t>
  </si>
  <si>
    <t>XP SCN L 86,0 D 7,80 PETK/COPO G</t>
  </si>
  <si>
    <t>1,7468</t>
  </si>
  <si>
    <t>1,3532</t>
  </si>
  <si>
    <t>XPE439797</t>
  </si>
  <si>
    <t>XP FAB L 86,0 D 8,40 PETK/COPO G</t>
  </si>
  <si>
    <t>2,4178</t>
  </si>
  <si>
    <t>1,0787</t>
  </si>
  <si>
    <t xml:space="preserve"> 88,0</t>
  </si>
  <si>
    <t>6,60</t>
  </si>
  <si>
    <t>XPE438145</t>
  </si>
  <si>
    <t>XP LED L 88,0 D 6,60 PETK/COPO G</t>
  </si>
  <si>
    <t>1,3151</t>
  </si>
  <si>
    <t>1,2171</t>
  </si>
  <si>
    <t>XPE433834</t>
  </si>
  <si>
    <t>1,7158</t>
  </si>
  <si>
    <t>2,2002</t>
  </si>
  <si>
    <t xml:space="preserve"> 89,0</t>
  </si>
  <si>
    <t>0,197</t>
  </si>
  <si>
    <t>XPE434388A</t>
  </si>
  <si>
    <t>XP FAB L 89,0 D 6,50 PETK/COPO G</t>
  </si>
  <si>
    <t>1,736</t>
  </si>
  <si>
    <t>1,0207</t>
  </si>
  <si>
    <t>XPE434388</t>
  </si>
  <si>
    <t>FAB00E</t>
  </si>
  <si>
    <t>1,4208</t>
  </si>
  <si>
    <t>0,6162</t>
  </si>
  <si>
    <t>0,243</t>
  </si>
  <si>
    <t>0,146</t>
  </si>
  <si>
    <t>XPE434404</t>
  </si>
  <si>
    <t>1,7233</t>
  </si>
  <si>
    <t>1,3109</t>
  </si>
  <si>
    <t>XPE437227B</t>
  </si>
  <si>
    <t>XP SCN L 89,0 D 7,00 PETK/COPO G</t>
  </si>
  <si>
    <t>1,4209</t>
  </si>
  <si>
    <t>1,1265</t>
  </si>
  <si>
    <t xml:space="preserve"> 90,0</t>
  </si>
  <si>
    <t>XPE439881</t>
  </si>
  <si>
    <t>XP PKA L 90,0 D 6,00 PETK/COPO G</t>
  </si>
  <si>
    <t>PKA00E</t>
  </si>
  <si>
    <t>1,3012</t>
  </si>
  <si>
    <t>0,6365</t>
  </si>
  <si>
    <t xml:space="preserve"> 91,0</t>
  </si>
  <si>
    <t>XPE439649</t>
  </si>
  <si>
    <t>XP LNZ L 91,0 D10,00 PETK/COPO G</t>
  </si>
  <si>
    <t>LNZ01E</t>
  </si>
  <si>
    <t>3,2919</t>
  </si>
  <si>
    <t>2,1355</t>
  </si>
  <si>
    <t>XPE435909</t>
  </si>
  <si>
    <t>XP APL L 91,0 D12,00 PETKCOPO G</t>
  </si>
  <si>
    <t>4,5209</t>
  </si>
  <si>
    <t>1,8542</t>
  </si>
  <si>
    <t>XPE436088A</t>
  </si>
  <si>
    <t>XP STM L 91,0 D 5,40 PETK/COPO G</t>
  </si>
  <si>
    <t>1,1698</t>
  </si>
  <si>
    <t>0,6287</t>
  </si>
  <si>
    <t>XPE435490N</t>
  </si>
  <si>
    <t>XP FSP L 91,0 D 8,50 PETK/PP G</t>
  </si>
  <si>
    <t>2,2128</t>
  </si>
  <si>
    <t>1,0064</t>
  </si>
  <si>
    <t xml:space="preserve"> 91,1</t>
  </si>
  <si>
    <t>XPE108577A</t>
  </si>
  <si>
    <t>XP NEW L 91,1 D 5,60 PETK/COPO G</t>
  </si>
  <si>
    <t>POR02E</t>
  </si>
  <si>
    <t>1,3353</t>
  </si>
  <si>
    <t>0,6043</t>
  </si>
  <si>
    <t xml:space="preserve"> 92,0</t>
  </si>
  <si>
    <t>XPE437630N</t>
  </si>
  <si>
    <t>XP FSP L 92,0 D11,00 PETK/COPO G</t>
  </si>
  <si>
    <t>3,4114</t>
  </si>
  <si>
    <t>2,0234</t>
  </si>
  <si>
    <t>XPE436337N</t>
  </si>
  <si>
    <t>XP FSP L 92,0 D 8,50 PETK/COPO G</t>
  </si>
  <si>
    <t>2,4438</t>
  </si>
  <si>
    <t>1,3444</t>
  </si>
  <si>
    <t>XPE436395N</t>
  </si>
  <si>
    <t>2,0291</t>
  </si>
  <si>
    <t>0,8445</t>
  </si>
  <si>
    <t>8,60</t>
  </si>
  <si>
    <t>0,095</t>
  </si>
  <si>
    <t>XPE436735N</t>
  </si>
  <si>
    <t>XP FSP L 92,0 D 8,60 PETK/COPO G</t>
  </si>
  <si>
    <t>1,7516</t>
  </si>
  <si>
    <t>1,7527</t>
  </si>
  <si>
    <t>8,70</t>
  </si>
  <si>
    <t>XPE440127</t>
  </si>
  <si>
    <t>XP ETA L 92,0 D 8,70 PETK/COPO G</t>
  </si>
  <si>
    <t>2,5031</t>
  </si>
  <si>
    <t>1,4321</t>
  </si>
  <si>
    <t xml:space="preserve"> 93,0</t>
  </si>
  <si>
    <t>XPE441981</t>
  </si>
  <si>
    <t>XP NIF L 93,0 D12,00 PETK/COPO G</t>
  </si>
  <si>
    <t>NIF00E</t>
  </si>
  <si>
    <t>4,8186</t>
  </si>
  <si>
    <t>2,1583</t>
  </si>
  <si>
    <t>XPE438321</t>
  </si>
  <si>
    <t>XP CPT L 93,0 D 5,50 PETK/COPO G</t>
  </si>
  <si>
    <t>1,0018</t>
  </si>
  <si>
    <t>0,8554</t>
  </si>
  <si>
    <t>0,120</t>
  </si>
  <si>
    <t>XPE438141</t>
  </si>
  <si>
    <t>2,3358</t>
  </si>
  <si>
    <t>4,5144</t>
  </si>
  <si>
    <t>XPE434534</t>
  </si>
  <si>
    <t>2,0837</t>
  </si>
  <si>
    <t>1,1382</t>
  </si>
  <si>
    <t>XPE433737</t>
  </si>
  <si>
    <t>1,6835</t>
  </si>
  <si>
    <t>0,8024</t>
  </si>
  <si>
    <t>XPE437683N</t>
  </si>
  <si>
    <t>XP CRI L 94,0 D 8,60 PETK/COPO G</t>
  </si>
  <si>
    <t>2,1053</t>
  </si>
  <si>
    <t>0,8305</t>
  </si>
  <si>
    <t xml:space="preserve"> 95,0</t>
  </si>
  <si>
    <t>XPE434518A</t>
  </si>
  <si>
    <t>XP LED L 95,0 D11,50 PETK/COPO G</t>
  </si>
  <si>
    <t>3,8657</t>
  </si>
  <si>
    <t>1,9092</t>
  </si>
  <si>
    <t xml:space="preserve"> 95,7</t>
  </si>
  <si>
    <t>XPE438595N</t>
  </si>
  <si>
    <t>XP CRI L 95,7 D 6,50 PETK/COPO G</t>
  </si>
  <si>
    <t>1,6386</t>
  </si>
  <si>
    <t>0,7177</t>
  </si>
  <si>
    <t xml:space="preserve"> 95,9</t>
  </si>
  <si>
    <t xml:space="preserve"> 9,00</t>
  </si>
  <si>
    <t>XPE441779</t>
  </si>
  <si>
    <t>XP AVE L 95,90 D 9,00 PETK/COPO G</t>
  </si>
  <si>
    <t>AVE03E</t>
  </si>
  <si>
    <t>2,8259</t>
  </si>
  <si>
    <t>5,323</t>
  </si>
  <si>
    <t xml:space="preserve"> 96,0</t>
  </si>
  <si>
    <t>XPE438354</t>
  </si>
  <si>
    <t>XP FSP L 96,0 D 5,80 PETK/COPO G</t>
  </si>
  <si>
    <t>1,3841</t>
  </si>
  <si>
    <t>0,8366</t>
  </si>
  <si>
    <t xml:space="preserve"> 96,5</t>
  </si>
  <si>
    <t>0,231</t>
  </si>
  <si>
    <t>XPE438069</t>
  </si>
  <si>
    <t>XP CAR L 96,5 D 9,50 PETK/COPO G</t>
  </si>
  <si>
    <t>3,9836</t>
  </si>
  <si>
    <t>2,0649</t>
  </si>
  <si>
    <t xml:space="preserve"> 97,0</t>
  </si>
  <si>
    <t>XPE434517</t>
  </si>
  <si>
    <t>XP LHA L 97,0 D12,00 PETK/COPO G</t>
  </si>
  <si>
    <t>4,7077</t>
  </si>
  <si>
    <t>2,002</t>
  </si>
  <si>
    <t>XPE434137</t>
  </si>
  <si>
    <t>5,353</t>
  </si>
  <si>
    <t>1,4723</t>
  </si>
  <si>
    <t>0,209</t>
  </si>
  <si>
    <t>XPE439786</t>
  </si>
  <si>
    <t>XP VVA L 97,0 D 6,00 PETK/COPO G</t>
  </si>
  <si>
    <t>1,5807</t>
  </si>
  <si>
    <t>0,869</t>
  </si>
  <si>
    <t>XPE438590</t>
  </si>
  <si>
    <t>XP LNZ L 97,0 D 9,50 PETK/ PP G</t>
  </si>
  <si>
    <t>3,4901</t>
  </si>
  <si>
    <t>2,4264</t>
  </si>
  <si>
    <t xml:space="preserve"> 98,0</t>
  </si>
  <si>
    <t>XPE437678</t>
  </si>
  <si>
    <t>XP LED L 98,0 D 6,60 PETK/COPO G</t>
  </si>
  <si>
    <t>1,5714</t>
  </si>
  <si>
    <t>1,0695</t>
  </si>
  <si>
    <t>XPE433833</t>
  </si>
  <si>
    <t>1,7724</t>
  </si>
  <si>
    <t>0,902</t>
  </si>
  <si>
    <t xml:space="preserve"> 98,3</t>
  </si>
  <si>
    <t>XPE435399</t>
  </si>
  <si>
    <t>XP LNZ L 98,3 D12,00 PETK/COPO G</t>
  </si>
  <si>
    <t>4,6543</t>
  </si>
  <si>
    <t>2,3693</t>
  </si>
  <si>
    <t xml:space="preserve"> 98,5</t>
  </si>
  <si>
    <t>XPE439926</t>
  </si>
  <si>
    <t>XP SUP L 98,5 D10,50 PETK/COPO G</t>
  </si>
  <si>
    <t>3,6382</t>
  </si>
  <si>
    <t>1,6762</t>
  </si>
  <si>
    <t xml:space="preserve"> 99,0</t>
  </si>
  <si>
    <t>0,70</t>
  </si>
  <si>
    <t>XPE434733</t>
  </si>
  <si>
    <t>XP LHA L 99,0 D10,70 PETK/COPO G</t>
  </si>
  <si>
    <t>4,5956</t>
  </si>
  <si>
    <t>2,5048</t>
  </si>
  <si>
    <t>100,0</t>
  </si>
  <si>
    <t>XPE438206</t>
  </si>
  <si>
    <t>XP CPT L100,0 D 5,40 PETK/COPO G</t>
  </si>
  <si>
    <t>1,0312</t>
  </si>
  <si>
    <t>0,6136</t>
  </si>
  <si>
    <t>100,1</t>
  </si>
  <si>
    <t>0,147</t>
  </si>
  <si>
    <t>XPE437284</t>
  </si>
  <si>
    <t>XP LHA L100,1 D12,00 PETK/COPO G</t>
  </si>
  <si>
    <t>5,4735</t>
  </si>
  <si>
    <t>1,8358</t>
  </si>
  <si>
    <t>100,7</t>
  </si>
  <si>
    <t>XPE441501</t>
  </si>
  <si>
    <t>XP EMB L100,7 D17,00 PETK/COPO G</t>
  </si>
  <si>
    <t>10,1126</t>
  </si>
  <si>
    <t>5,4807</t>
  </si>
  <si>
    <t>101,0</t>
  </si>
  <si>
    <t>XPE441044</t>
  </si>
  <si>
    <t>XP SEL L101,0 D 6,00 PETK/COPO G</t>
  </si>
  <si>
    <t>1,201</t>
  </si>
  <si>
    <t>0,6077</t>
  </si>
  <si>
    <t>XPE437685N</t>
  </si>
  <si>
    <t>XP CRI L101,0 D 6,60 PETK/COPO G</t>
  </si>
  <si>
    <t>1,7838</t>
  </si>
  <si>
    <t>0,7253</t>
  </si>
  <si>
    <t>0,251</t>
  </si>
  <si>
    <t>XPE440183</t>
  </si>
  <si>
    <t>XP ADK L105,0 D 5,50 PETK/COPO G</t>
  </si>
  <si>
    <t>ADK00E</t>
  </si>
  <si>
    <t>1,2782</t>
  </si>
  <si>
    <t>0,6668</t>
  </si>
  <si>
    <t>0,229</t>
  </si>
  <si>
    <t>XPE438068</t>
  </si>
  <si>
    <t>1,5892</t>
  </si>
  <si>
    <t>1,2015</t>
  </si>
  <si>
    <t>106,0</t>
  </si>
  <si>
    <t>XPE434732</t>
  </si>
  <si>
    <t>XP RSI L106,0 D12,00 PETK/COPO G</t>
  </si>
  <si>
    <t>RSI00E</t>
  </si>
  <si>
    <t>5,8485</t>
  </si>
  <si>
    <t>2,094</t>
  </si>
  <si>
    <t>108,5</t>
  </si>
  <si>
    <t>0,275</t>
  </si>
  <si>
    <t>XPE441226Z</t>
  </si>
  <si>
    <t>XP SHW L108,5 D 5,65 PETK/COPO G</t>
  </si>
  <si>
    <t>1,8072</t>
  </si>
  <si>
    <t>0,805</t>
  </si>
  <si>
    <t>114,5</t>
  </si>
  <si>
    <t>XPE437743</t>
  </si>
  <si>
    <t>XP LED L114,5 D 6,50 PETK/COPO G</t>
  </si>
  <si>
    <t>1,702</t>
  </si>
  <si>
    <t>1,4249</t>
  </si>
  <si>
    <t>XPE434472</t>
  </si>
  <si>
    <t>2,0945</t>
  </si>
  <si>
    <t>1,5459</t>
  </si>
  <si>
    <t>XPE440051</t>
  </si>
  <si>
    <t>2,4363</t>
  </si>
  <si>
    <t>1,3345</t>
  </si>
  <si>
    <t>118,0</t>
  </si>
  <si>
    <t>0,370</t>
  </si>
  <si>
    <t>XPE441574</t>
  </si>
  <si>
    <t>XP LHA L118,0 D22,00 PETK/COPO G</t>
  </si>
  <si>
    <t>27,1925</t>
  </si>
  <si>
    <t>7,9727</t>
  </si>
  <si>
    <t>120,0</t>
  </si>
  <si>
    <t>XPE434381</t>
  </si>
  <si>
    <t>XP FAB L120,0 D 6,50 PETK/PP G</t>
  </si>
  <si>
    <t>FAB07E</t>
  </si>
  <si>
    <t>2,3619</t>
  </si>
  <si>
    <t>1,8854</t>
  </si>
  <si>
    <t>129,0</t>
  </si>
  <si>
    <t>0,127</t>
  </si>
  <si>
    <t>XPE441901</t>
  </si>
  <si>
    <t>XP FAB L129,0 D 6,50 PETK/COPO G</t>
  </si>
  <si>
    <t>2,3382</t>
  </si>
  <si>
    <t>1,2542</t>
  </si>
  <si>
    <t>0,232</t>
  </si>
  <si>
    <t>XPS441803</t>
  </si>
  <si>
    <t>5,0171</t>
  </si>
  <si>
    <t>2,056</t>
  </si>
  <si>
    <t>XPS435901</t>
  </si>
  <si>
    <t>XP GIO L 88,0 D 6,50 PETK/COPO G</t>
  </si>
  <si>
    <t>1,2031</t>
  </si>
  <si>
    <t>0,6263</t>
  </si>
  <si>
    <t xml:space="preserve"> 64,0</t>
  </si>
  <si>
    <t>XPT441648</t>
  </si>
  <si>
    <t>EF TLP L 64,0 D20,00 PETK/COPO G</t>
  </si>
  <si>
    <t>16,0745</t>
  </si>
  <si>
    <t>7,2578</t>
  </si>
  <si>
    <t>0,327</t>
  </si>
  <si>
    <t>XPT439605</t>
  </si>
  <si>
    <t>EF RAT L 88,0 D22,00 PETK/COPO G</t>
  </si>
  <si>
    <t>25,9007</t>
  </si>
  <si>
    <t>10,2198</t>
  </si>
  <si>
    <t>XPT439423</t>
  </si>
  <si>
    <t>EF NGB L 96,0 D20,00 PETK/COPO G</t>
  </si>
  <si>
    <t>NGB00E</t>
  </si>
  <si>
    <t>22,8155</t>
  </si>
  <si>
    <t>9,0741</t>
  </si>
  <si>
    <t>110,0</t>
  </si>
  <si>
    <t>0,320</t>
  </si>
  <si>
    <t>XPT431356</t>
  </si>
  <si>
    <t>EF LUE L110,0 D24,00 PETK/COPO G</t>
  </si>
  <si>
    <t>LUE00E</t>
  </si>
  <si>
    <t>55,4357</t>
  </si>
  <si>
    <t>24,109</t>
  </si>
  <si>
    <t>XPT439563</t>
  </si>
  <si>
    <t>EF LHA L118,0 D22,00 PETK/COPO G</t>
  </si>
  <si>
    <t>32,9204</t>
  </si>
  <si>
    <t>10,7917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</si>
</sst>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-* #,##0_-;\-* #,##0_-;_-* &quot;-&quot;_-;_-@_-"/>
    <numFmt numFmtId="165" formatCode="_-* #,##0.00\ &quot;€&quot;_-;\-* #,##0.00\ &quot;€&quot;_-;_-* &quot;-&quot;??\ &quot;€&quot;_-;_-@_-"/>
    <numFmt numFmtId="166" formatCode="_-* #,##0.00_-;\-* #,##0.00_-;_-* &quot;-&quot;??_-;_-@_-"/>
    <numFmt numFmtId="167" formatCode="#,##0.0"/>
    <numFmt numFmtId="168" formatCode="0.0"/>
    <numFmt numFmtId="169" formatCode="0.0\ %;\-0.0\ %;0.0\ %"/>
    <numFmt numFmtId="170" formatCode="0.0%"/>
    <numFmt numFmtId="171" formatCode="_-* #,##0.00\ _€_-;\-* #,##0.00\ _€_-;_-* &quot;-&quot;??\ _€_-;_-@_-"/>
    <numFmt numFmtId="172" formatCode="_-* #,##0_-;\-* #,##0_-;_-* &quot;-&quot;??_-;_-@_-"/>
    <numFmt numFmtId="173" formatCode="_-* #,##0\ _€_-;\-* #,##0\ _€_-;_-* &quot;-&quot;\ _€_-;_-@_-"/>
    <numFmt numFmtId="174" formatCode="_-#,##0_-;\(#,##0\);_-\ \ &quot;-&quot;_-;_-@_-"/>
    <numFmt numFmtId="175" formatCode="_-#,##0.00_-;\(#,##0.00\);_-\ \ &quot;-&quot;_-;_-@_-"/>
    <numFmt numFmtId="176" formatCode="mmm/dd/yyyy;_-\ &quot;N/A&quot;_-;_-\ &quot;-&quot;_-"/>
    <numFmt numFmtId="177" formatCode="mmm/yyyy;_-\ &quot;N/A&quot;_-;_-\ &quot;-&quot;_-"/>
    <numFmt numFmtId="178" formatCode="_-#,##0%_-;\(#,##0%\);_-\ &quot;-&quot;_-"/>
    <numFmt numFmtId="179" formatCode="_-#,###,_-;\(#,###,\);_-\ \ &quot;-&quot;_-;_-@_-"/>
    <numFmt numFmtId="180" formatCode="_-#,###.00,_-;\(#,###.00,\);_-\ \ &quot;-&quot;_-;_-@_-"/>
    <numFmt numFmtId="181" formatCode="_-#0&quot;.&quot;0,_-;\(#0&quot;.&quot;0,\);_-\ \ &quot;-&quot;_-;_-@_-"/>
    <numFmt numFmtId="182" formatCode="_-#0&quot;.&quot;0000_-;\(#0&quot;.&quot;0000\);_-\ \ &quot;-&quot;_-;_-@_-"/>
    <numFmt numFmtId="183" formatCode="_-* #,##0.00\ &quot;DM&quot;_-;\-* #,##0.00\ &quot;DM&quot;_-;_-* &quot;-&quot;??\ &quot;DM&quot;_-;_-@_-"/>
    <numFmt numFmtId="184" formatCode="_ * #,##0.00_ ;_ * \-#,##0.00_ ;_ * &quot;-&quot;??_ ;_ @_ "/>
    <numFmt numFmtId="185" formatCode="&quot;$&quot;#,##0.000_);\(&quot;$&quot;#,##0.000\)"/>
    <numFmt numFmtId="186" formatCode="#,##0.0\ ;\(#,##0.0\)"/>
    <numFmt numFmtId="187" formatCode="&quot;$&quot;#,##0;\(&quot;$&quot;#,##0\)"/>
    <numFmt numFmtId="188" formatCode="0.0_)\%;\(0.0\)\%"/>
    <numFmt numFmtId="189" formatCode="0.00%;\(0.00\)%"/>
    <numFmt numFmtId="190" formatCode="0.0_)\%;\(0.0\)\%;0.0_)\%;@_)_%"/>
    <numFmt numFmtId="191" formatCode="#,##0.0_)_%;\(#,##0.0\)_%;0.0_)_%;@_)_%"/>
    <numFmt numFmtId="192" formatCode="#,##0.0_);\(#,##0.0\)"/>
    <numFmt numFmtId="193" formatCode="#,##0.0_);\(#,##0.0\);#,##0.0_);@_)"/>
    <numFmt numFmtId="194" formatCode="&quot;$&quot;_(#,##0.00_);&quot;$&quot;\(#,##0.00\)"/>
    <numFmt numFmtId="195" formatCode="&quot;$&quot;_(#,##0.00_);&quot;$&quot;\(#,##0.00\);&quot;$&quot;_(0.00_);@_)"/>
    <numFmt numFmtId="196" formatCode="&quot;£&quot;_(#,##0.00_);&quot;£&quot;\(#,##0.00\)"/>
    <numFmt numFmtId="197" formatCode="\$#,##0_);\(\$#,##0\);\-_)"/>
    <numFmt numFmtId="198" formatCode="&quot;£&quot;_(#,##0.00_);&quot;£&quot;\(#,##0.00\);&quot;£&quot;_(0.00_);@_)"/>
    <numFmt numFmtId="199" formatCode="#,##0.00_);\(#,##0.00\);0.00_);@_)"/>
    <numFmt numFmtId="200" formatCode="\€_(#,##0.00_);\€\(#,##0.00\);\€_(0.00_);@_)"/>
    <numFmt numFmtId="201" formatCode="0.0;\(0.0\)"/>
    <numFmt numFmtId="202" formatCode="#,##0_)%;\(#,##0\)%"/>
    <numFmt numFmtId="203" formatCode="\+#,##0.000;\-#,##0.000"/>
    <numFmt numFmtId="204" formatCode="#,##0.0_)\x;\(#,##0.0\)\x"/>
    <numFmt numFmtId="205" formatCode="#,##0_)\x;\(#,##0\)\x;0_)\x;@_)_x"/>
    <numFmt numFmtId="206" formatCode="#,##0.0_)_x;\(#,##0.0\)_x"/>
    <numFmt numFmtId="207" formatCode="#,##0_)_x;\(#,##0\)_x;0_)_x;@_)_x"/>
    <numFmt numFmtId="208" formatCode="#,##0.0_)_%;\(#,##0.0\)_%"/>
    <numFmt numFmtId="209" formatCode="_(\£* #,##0.0_);_(\£* \(#,##0.0\);_(\£* &quot;-&quot;_);_(@_)"/>
    <numFmt numFmtId="210" formatCode="_(\£* #,##0.00_);_(\£* \(#,##0.00\);_(\£* &quot;-&quot;_);_(@_)"/>
    <numFmt numFmtId="211" formatCode="_(* #,##0\p_);_(* \(#,##0\p\);_(* &quot;-&quot;\ \p_);_(@_)"/>
    <numFmt numFmtId="212" formatCode="_(* #,##0.00\p_);_(* \(#,##0.00\p\);_(* &quot;-&quot;\ \p_);_(@_)"/>
    <numFmt numFmtId="213" formatCode="\¥\ #,##0_);[Red]\(\¥\ #,##0\)"/>
    <numFmt numFmtId="214" formatCode="0.0\x"/>
    <numFmt numFmtId="215" formatCode="#,##0_)&quot;p&quot;;\(#,##0\)&quot;p&quot;;\-_)&quot;p&quot;"/>
    <numFmt numFmtId="216" formatCode="0_)"/>
    <numFmt numFmtId="217" formatCode="0.0%_);\(0.0%\);\-_)"/>
    <numFmt numFmtId="218" formatCode="_-[$€]* #,##0.00_-;\-[$€]* #,##0.00_-;_-[$€]* &quot;-&quot;??_-;_-@_-"/>
    <numFmt numFmtId="219" formatCode="0.0_)%;\(0.0\)%"/>
    <numFmt numFmtId="220" formatCode="#,##0_);\(#,##0\);\-_);"/>
    <numFmt numFmtId="221" formatCode="&quot;$&quot;#,##0.0_);\(&quot;$&quot;#,##0.0\)"/>
    <numFmt numFmtId="222" formatCode="#,##0.0_);[Red]\(#,##0.0\)"/>
    <numFmt numFmtId="223" formatCode="&quot;$&quot;&quot; &quot;#,##0_);\(&quot;$&quot;&quot; &quot;#,##0\);\-_)"/>
    <numFmt numFmtId="224" formatCode="0%_);\(0%\);\-_)"/>
    <numFmt numFmtId="225" formatCode="#,##0_);\(#,##0\);\-_)"/>
    <numFmt numFmtId="226" formatCode="#,##0.0_);\(#,##0.0\);\-_)"/>
    <numFmt numFmtId="227" formatCode="&quot;$&quot;&quot; &quot;#,##0.00_);\(&quot;$&quot;&quot; &quot;#,##0.00\);\-_)"/>
    <numFmt numFmtId="228" formatCode="0.00%_);\(0.00%\);\-_)"/>
    <numFmt numFmtId="229" formatCode="#,##0.00_);\(#,##0.00\);\-_)"/>
    <numFmt numFmtId="230" formatCode="&quot;$&quot;&quot; &quot;#,##0.000_);\(&quot;$&quot;&quot; &quot;#,##0.000\);\-_)"/>
    <numFmt numFmtId="231" formatCode="0.000%_);\(0.000%\);\-_)"/>
    <numFmt numFmtId="232" formatCode="#,##0.000_);\(#,##0.000\);\-_)"/>
    <numFmt numFmtId="233" formatCode="\•\ \ @"/>
    <numFmt numFmtId="234" formatCode="0_)%;\(0\)%"/>
    <numFmt numFmtId="235" formatCode="\€#,##0.00_);\(\€#,##0.00\)"/>
    <numFmt numFmtId="236" formatCode="_(&quot;£&quot;* #,##0.00_);\(&quot;£&quot;* #,##0.00\);_(&quot;£&quot;* &quot;-&quot;??_-;_-@_-"/>
    <numFmt numFmtId="237" formatCode="#,##0_);[Red]\(#,##0\);&quot;-&quot;_);[Blue]&quot;Error-&quot;@"/>
    <numFmt numFmtId="238" formatCode="#,##0.0_);[Red]\(#,##0.0\);&quot;-&quot;_);[Blue]&quot;Error-&quot;@"/>
    <numFmt numFmtId="239" formatCode="#,##0.00_);[Red]\(#,##0.00\);&quot;-&quot;_);[Blue]&quot;Error-&quot;@"/>
    <numFmt numFmtId="240" formatCode="&quot;£&quot;* #,##0_);[Red]&quot;£&quot;* \(#,##0\);&quot;£&quot;* &quot;-&quot;_);[Blue]&quot;Error-&quot;@"/>
    <numFmt numFmtId="241" formatCode="&quot;£&quot;* #,##0.0_);[Red]&quot;£&quot;* \(#,##0.0\);&quot;£&quot;* &quot;-&quot;_);[Blue]&quot;Error-&quot;@"/>
    <numFmt numFmtId="242" formatCode="&quot;£&quot;* #,##0.00_);[Red]&quot;£&quot;* \(#,##0.00\);&quot;£&quot;* &quot;-&quot;_);[Blue]&quot;Error-&quot;@"/>
    <numFmt numFmtId="243" formatCode="dd\ mmm\ yyyy_)"/>
    <numFmt numFmtId="244" formatCode="dd/mm/yy_)"/>
    <numFmt numFmtId="245" formatCode="0%_);[Red]\-0%_);0%_);[Blue]&quot;Error-&quot;@"/>
    <numFmt numFmtId="246" formatCode="#,##0%;\-#,##0%;&quot;- &quot;"/>
    <numFmt numFmtId="247" formatCode="#,##0.0%;\-#,##0.0%;&quot;- &quot;"/>
    <numFmt numFmtId="248" formatCode="_-* #,##0\ _P_t_s_-;\-* #,##0\ _P_t_s_-;_-* &quot;-&quot;\ _P_t_s_-;_-@_-"/>
    <numFmt numFmtId="249" formatCode="#,##0.00%;\-#,##0.00%;&quot;- &quot;"/>
    <numFmt numFmtId="250" formatCode="0.0%_);[Red]\-0.0%_);0.0%_);[Blue]&quot;Error-&quot;@"/>
    <numFmt numFmtId="251" formatCode="0.00%_);[Red]\-0.00%_);0.00%_);[Blue]&quot;Error-&quot;@"/>
    <numFmt numFmtId="252" formatCode="#,##0;\-#,##0;&quot;-&quot;"/>
    <numFmt numFmtId="253" formatCode="#,##0.0;\-#,##0.0;&quot;-&quot;"/>
    <numFmt numFmtId="254" formatCode="[Red]#,##0;[Red]\(#,##0\)"/>
    <numFmt numFmtId="255" formatCode="&quot;$&quot;#,##0.00;\(&quot;$&quot;#,##0.00\)"/>
    <numFmt numFmtId="256" formatCode="&quot;Error&quot;;&quot;Error&quot;;&quot;OK&quot;"/>
    <numFmt numFmtId="257" formatCode="0%;[Red]\(0\)%"/>
    <numFmt numFmtId="258" formatCode="#,##0_);[Red]\(&quot;$&quot;#,##0\)"/>
    <numFmt numFmtId="259" formatCode="#,##0_-;\(#,##0\);0_-;"/>
    <numFmt numFmtId="260" formatCode="#,##0,_-;\(#,##0,\)_-;_ &quot;-&quot;_-;_-@_-"/>
    <numFmt numFmtId="261" formatCode="#,##0.0_);\(#,##0.0\);&quot;—&quot;_)"/>
    <numFmt numFmtId="262" formatCode="_(* #,##0.0_);_(* \(#,##0.0\);_(* &quot;-&quot;??_);_(@_)"/>
    <numFmt numFmtId="263" formatCode="#,##0.000_);\(#,##0.000\)"/>
    <numFmt numFmtId="264" formatCode="#,##0_%_);\(#,##0\)_%;#,##0_%_);@_%_)"/>
    <numFmt numFmtId="265" formatCode="00\ &quot;Years&quot;"/>
    <numFmt numFmtId="266" formatCode="_(&quot;$&quot;* #,##0.0_);_(&quot;$&quot;* \(#,##0.0\);_(&quot;$&quot;* &quot;-&quot;_);_(@_)"/>
    <numFmt numFmtId="267" formatCode="_(\€* #,##0.00_);\(\€* #,##0.00\);_(\€* &quot;-&quot;??_-;_-@_-"/>
    <numFmt numFmtId="268" formatCode="_(&quot;£&quot;* #,##0.00_);_(&quot;£&quot;* \(#,##0.00\);_(&quot;£&quot;* &quot;-&quot;??_);_(@_)"/>
    <numFmt numFmtId="269" formatCode="[Blue]#,##0;[Blue]\(#,##0\)"/>
    <numFmt numFmtId="270" formatCode="#\ 0/0_)"/>
    <numFmt numFmtId="271" formatCode="#,##0.000_);[Red]\(#,##0.000\)"/>
    <numFmt numFmtId="272" formatCode="_-&quot;₩&quot;* #,##0_-;\-&quot;₩&quot;* #,##0_-;_-&quot;₩&quot;* &quot;-&quot;_-;_-@_-"/>
    <numFmt numFmtId="273" formatCode="#,##0.00_ ;[Red]\-#,##0.00\ "/>
    <numFmt numFmtId="274" formatCode="_-* #,##0.0_-;\-* #,##0.0_-;_-* &quot;-&quot;??_-;_-@_-"/>
  </numFmts>
  <fonts count="30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scheme val="minor"/>
    </font>
    <font>
      <sz val="10"/>
      <name val="Arial"/>
      <family val="2"/>
    </font>
    <font>
      <b/>
      <sz val="18"/>
      <color theme="3"/>
      <name val="Aptos Display"/>
      <family val="2"/>
      <scheme val="major"/>
    </font>
    <font>
      <sz val="10"/>
      <name val="Times New Roman"/>
      <family val="1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1"/>
      <name val=""/>
      <family val="1"/>
      <charset val="255"/>
    </font>
    <font>
      <sz val="12"/>
      <name val="宋体"/>
      <charset val="134"/>
    </font>
    <font>
      <sz val="11"/>
      <color indexed="8"/>
      <name val="Calibri"/>
      <family val="2"/>
    </font>
    <font>
      <sz val="10"/>
      <name val="Tms Rmn"/>
    </font>
    <font>
      <sz val="1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9"/>
      <color rgb="FF000000"/>
      <name val="Arial"/>
      <family val="2"/>
    </font>
    <font>
      <b/>
      <sz val="8"/>
      <color rgb="FF0058CD"/>
      <name val="Courier New"/>
      <family val="3"/>
    </font>
    <font>
      <b/>
      <sz val="8"/>
      <color rgb="FF0000FF"/>
      <name val="Courier New"/>
      <family val="3"/>
    </font>
    <font>
      <b/>
      <sz val="8"/>
      <color rgb="FFEA4855"/>
      <name val="Arial"/>
      <family val="2"/>
    </font>
    <font>
      <b/>
      <sz val="8"/>
      <color rgb="FF00BEA3"/>
      <name val="Times New Roman"/>
      <family val="1"/>
    </font>
    <font>
      <b/>
      <i/>
      <sz val="11"/>
      <color rgb="FF000000"/>
      <name val="Times New Roman"/>
      <family val="1"/>
    </font>
    <font>
      <b/>
      <i/>
      <sz val="8"/>
      <color rgb="FFFF0000"/>
      <name val="Arial"/>
      <family val="2"/>
    </font>
    <font>
      <b/>
      <sz val="11"/>
      <color rgb="FF800080"/>
      <name val="Arial"/>
      <family val="2"/>
    </font>
    <font>
      <b/>
      <sz val="8"/>
      <color rgb="FF000000"/>
      <name val="Times New Roman"/>
      <family val="1"/>
    </font>
    <font>
      <b/>
      <sz val="8"/>
      <color rgb="FF6435A2"/>
      <name val="Courier New"/>
      <family val="3"/>
    </font>
    <font>
      <sz val="9"/>
      <color rgb="FF000000"/>
      <name val="Segoe UI"/>
      <family val="2"/>
    </font>
    <font>
      <b/>
      <sz val="8"/>
      <color rgb="FFFF9900"/>
      <name val="Arial"/>
      <family val="2"/>
    </font>
    <font>
      <b/>
      <sz val="8"/>
      <color rgb="FF3E97C1"/>
      <name val="Arial"/>
      <family val="2"/>
    </font>
    <font>
      <b/>
      <sz val="8"/>
      <color rgb="FF803600"/>
      <name val="Arial"/>
      <family val="2"/>
    </font>
    <font>
      <b/>
      <sz val="8"/>
      <color rgb="FF9B22DD"/>
      <name val="Arial"/>
      <family val="2"/>
    </font>
    <font>
      <sz val="10"/>
      <color rgb="FF000000"/>
      <name val="Courier New"/>
      <family val="3"/>
    </font>
    <font>
      <sz val="12"/>
      <name val="Arial"/>
      <family val="2"/>
    </font>
    <font>
      <b/>
      <sz val="11"/>
      <color indexed="9"/>
      <name val="Arial"/>
      <family val="2"/>
    </font>
    <font>
      <u/>
      <sz val="10"/>
      <color indexed="36"/>
      <name val="Arial"/>
      <family val="2"/>
    </font>
    <font>
      <sz val="11"/>
      <name val="??"/>
      <family val="1"/>
      <charset val="255"/>
    </font>
    <font>
      <sz val="11"/>
      <color indexed="8"/>
      <name val="Arial"/>
      <family val="2"/>
    </font>
    <font>
      <sz val="11"/>
      <color indexed="8"/>
      <name val="맑은 고딕"/>
      <family val="3"/>
      <charset val="129"/>
    </font>
    <font>
      <sz val="11"/>
      <color indexed="9"/>
      <name val="Arial"/>
      <family val="2"/>
    </font>
    <font>
      <sz val="11"/>
      <color indexed="9"/>
      <name val="맑은 고딕"/>
      <family val="3"/>
      <charset val="129"/>
    </font>
    <font>
      <b/>
      <sz val="11"/>
      <color indexed="63"/>
      <name val="Arial"/>
      <family val="2"/>
    </font>
    <font>
      <sz val="11"/>
      <color indexed="20"/>
      <name val="Arial"/>
      <family val="2"/>
    </font>
    <font>
      <b/>
      <sz val="11"/>
      <color indexed="52"/>
      <name val="Arial"/>
      <family val="2"/>
    </font>
    <font>
      <sz val="11"/>
      <color indexed="62"/>
      <name val="Arial"/>
      <family val="2"/>
    </font>
    <font>
      <b/>
      <sz val="11"/>
      <color indexed="8"/>
      <name val="Arial"/>
      <family val="2"/>
    </font>
    <font>
      <i/>
      <sz val="11"/>
      <color indexed="23"/>
      <name val="Arial"/>
      <family val="2"/>
    </font>
    <font>
      <sz val="11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52"/>
      <name val="Arial"/>
      <family val="2"/>
    </font>
    <font>
      <sz val="11"/>
      <color indexed="60"/>
      <name val="Arial"/>
      <family val="2"/>
    </font>
    <font>
      <b/>
      <sz val="18"/>
      <color indexed="56"/>
      <name val="Cambria"/>
      <family val="1"/>
    </font>
    <font>
      <sz val="11"/>
      <color indexed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rgb="FF9C6500"/>
      <name val="Aptos Narrow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0"/>
      <color indexed="8"/>
      <name val="Arial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sz val="10"/>
      <color indexed="9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2"/>
      <color theme="1"/>
      <name val="Arial"/>
      <family val="2"/>
    </font>
    <font>
      <b/>
      <sz val="18"/>
      <color indexed="56"/>
      <name val="Cambria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8"/>
      <color indexed="12"/>
      <name val="Arial"/>
      <family val="2"/>
    </font>
    <font>
      <sz val="10"/>
      <name val="GillSans"/>
      <family val="2"/>
    </font>
    <font>
      <u/>
      <sz val="6"/>
      <color indexed="8"/>
      <name val="MS Sans Serif"/>
      <family val="2"/>
    </font>
    <font>
      <sz val="8"/>
      <color indexed="8"/>
      <name val="Arial"/>
      <family val="2"/>
    </font>
    <font>
      <sz val="8"/>
      <name val="Helv"/>
    </font>
    <font>
      <sz val="10"/>
      <name val="Baskerville MT"/>
    </font>
    <font>
      <sz val="10"/>
      <name val="Century Schoolbook"/>
      <family val="1"/>
    </font>
    <font>
      <sz val="10"/>
      <name val="Courier"/>
      <family val="3"/>
    </font>
    <font>
      <u val="doubleAccounting"/>
      <sz val="10"/>
      <name val="Times New Roman"/>
      <family val="1"/>
    </font>
    <font>
      <sz val="10"/>
      <color indexed="8"/>
      <name val="MS Sans Serif"/>
      <family val="2"/>
    </font>
    <font>
      <sz val="12"/>
      <name val="??"/>
      <charset val="134"/>
    </font>
    <font>
      <b/>
      <sz val="10"/>
      <name val="Helvetica"/>
      <family val="2"/>
    </font>
    <font>
      <sz val="10"/>
      <color indexed="16"/>
      <name val="Times New Roman"/>
      <family val="1"/>
    </font>
    <font>
      <i/>
      <sz val="10"/>
      <color indexed="13"/>
      <name val="Arial"/>
      <family val="2"/>
    </font>
    <font>
      <sz val="10"/>
      <color indexed="13"/>
      <name val="Arial"/>
      <family val="2"/>
    </font>
    <font>
      <i/>
      <sz val="9"/>
      <name val="Arial"/>
      <family val="2"/>
    </font>
    <font>
      <sz val="10"/>
      <color indexed="32"/>
      <name val="Arial"/>
      <family val="2"/>
    </font>
    <font>
      <b/>
      <sz val="10"/>
      <color indexed="16"/>
      <name val="Times New Roman"/>
      <family val="1"/>
    </font>
    <font>
      <b/>
      <sz val="22"/>
      <color indexed="18"/>
      <name val="Arial"/>
      <family val="2"/>
    </font>
    <font>
      <u/>
      <sz val="7.5"/>
      <color indexed="36"/>
      <name val="Arial"/>
      <family val="2"/>
    </font>
    <font>
      <sz val="8"/>
      <name val="Palatino"/>
      <family val="1"/>
    </font>
    <font>
      <sz val="10"/>
      <name val="MS Sans Serif"/>
      <family val="2"/>
    </font>
    <font>
      <u/>
      <sz val="6"/>
      <name val="MS Sans Serif"/>
      <family val="2"/>
    </font>
    <font>
      <sz val="10"/>
      <name val="Arial CE"/>
    </font>
    <font>
      <b/>
      <sz val="14"/>
      <color indexed="18"/>
      <name val="Arial"/>
      <family val="2"/>
    </font>
    <font>
      <b/>
      <sz val="10"/>
      <color indexed="18"/>
      <name val="Arial"/>
      <family val="2"/>
    </font>
    <font>
      <sz val="9"/>
      <color indexed="8"/>
      <name val="Arial"/>
      <family val="2"/>
    </font>
    <font>
      <b/>
      <sz val="10"/>
      <color indexed="62"/>
      <name val="Arial"/>
      <family val="2"/>
    </font>
    <font>
      <b/>
      <u val="singleAccounting"/>
      <sz val="10"/>
      <color indexed="18"/>
      <name val="Arial"/>
      <family val="2"/>
    </font>
    <font>
      <b/>
      <u val="singleAccounting"/>
      <sz val="10"/>
      <color indexed="62"/>
      <name val="Arial"/>
      <family val="2"/>
    </font>
    <font>
      <sz val="12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0"/>
      <name val="Palatino"/>
      <family val="1"/>
    </font>
    <font>
      <sz val="6"/>
      <name val="MS Sans Serif"/>
      <family val="2"/>
    </font>
    <font>
      <i/>
      <sz val="12"/>
      <color indexed="8"/>
      <name val="Times New Roman"/>
      <family val="1"/>
    </font>
    <font>
      <sz val="11"/>
      <color indexed="8"/>
      <name val="Czcionka tekstu podstawowego"/>
      <family val="2"/>
      <charset val="238"/>
    </font>
    <font>
      <sz val="11"/>
      <color indexed="8"/>
      <name val="Calibri"/>
      <family val="2"/>
      <charset val="204"/>
    </font>
    <font>
      <sz val="11"/>
      <color indexed="63"/>
      <name val="Arial"/>
      <family val="2"/>
    </font>
    <font>
      <sz val="11"/>
      <color indexed="8"/>
      <name val="宋体"/>
      <charset val="134"/>
    </font>
    <font>
      <sz val="10"/>
      <name val="Avenir 55 Roman"/>
    </font>
    <font>
      <sz val="11"/>
      <color indexed="9"/>
      <name val="Czcionka tekstu podstawowego"/>
      <family val="2"/>
      <charset val="238"/>
    </font>
    <font>
      <sz val="11"/>
      <color indexed="9"/>
      <name val="Calibri"/>
      <family val="2"/>
      <charset val="204"/>
    </font>
    <font>
      <sz val="11"/>
      <color indexed="9"/>
      <name val="宋体"/>
      <charset val="134"/>
    </font>
    <font>
      <sz val="12"/>
      <name val="Arial MT"/>
    </font>
    <font>
      <sz val="12"/>
      <name val="NewCenturySchlbk"/>
      <family val="1"/>
    </font>
    <font>
      <sz val="10"/>
      <name val="HelveticaBQ"/>
    </font>
    <font>
      <b/>
      <u/>
      <sz val="9"/>
      <name val="Arial"/>
      <family val="2"/>
    </font>
    <font>
      <sz val="10"/>
      <name val="Geneva"/>
    </font>
    <font>
      <sz val="10"/>
      <color indexed="10"/>
      <name val="Times New Roman"/>
      <family val="1"/>
    </font>
    <font>
      <sz val="10"/>
      <color indexed="12"/>
      <name val="Arial"/>
      <family val="2"/>
    </font>
    <font>
      <sz val="12"/>
      <name val="Helvetica"/>
      <family val="2"/>
    </font>
    <font>
      <sz val="9"/>
      <color indexed="12"/>
      <name val="Arial"/>
      <family val="2"/>
    </font>
    <font>
      <u/>
      <sz val="10"/>
      <color indexed="12"/>
      <name val="Arial"/>
      <family val="2"/>
    </font>
    <font>
      <b/>
      <sz val="24"/>
      <name val="Times New Roman"/>
      <family val="1"/>
    </font>
    <font>
      <sz val="11"/>
      <color indexed="36"/>
      <name val="Arial"/>
      <family val="2"/>
    </font>
    <font>
      <b/>
      <sz val="10"/>
      <color indexed="9"/>
      <name val="Arial"/>
      <family val="2"/>
    </font>
    <font>
      <b/>
      <sz val="8"/>
      <color indexed="9"/>
      <name val="Arial"/>
      <family val="2"/>
    </font>
    <font>
      <sz val="9"/>
      <name val="NewCenturySchlbk"/>
      <family val="1"/>
    </font>
    <font>
      <sz val="8"/>
      <name val="Tms Rmn"/>
    </font>
    <font>
      <sz val="8"/>
      <color indexed="9"/>
      <name val="Arial"/>
      <family val="2"/>
    </font>
    <font>
      <sz val="10"/>
      <color indexed="9"/>
      <name val="MS Sans Serif"/>
      <family val="2"/>
    </font>
    <font>
      <sz val="6"/>
      <color indexed="9"/>
      <name val="MS Serif"/>
      <family val="1"/>
    </font>
    <font>
      <sz val="10"/>
      <color indexed="8"/>
      <name val="Times New Roman"/>
      <family val="1"/>
    </font>
    <font>
      <sz val="11"/>
      <name val="Helvetica"/>
      <family val="2"/>
    </font>
    <font>
      <sz val="8"/>
      <color indexed="12"/>
      <name val="Tms Rmn"/>
    </font>
    <font>
      <sz val="10"/>
      <color indexed="12"/>
      <name val="MS Sans Serif"/>
      <family val="2"/>
    </font>
    <font>
      <sz val="6"/>
      <color indexed="12"/>
      <name val="MS Sans Serif"/>
      <family val="2"/>
    </font>
    <font>
      <u/>
      <sz val="6"/>
      <color indexed="12"/>
      <name val="MS Sans Serif"/>
      <family val="2"/>
    </font>
    <font>
      <sz val="8"/>
      <color indexed="12"/>
      <name val="Times New Roman"/>
      <family val="1"/>
    </font>
    <font>
      <sz val="12"/>
      <name val="Tms Rmn"/>
    </font>
    <font>
      <b/>
      <sz val="12"/>
      <name val="Arial MT"/>
    </font>
    <font>
      <b/>
      <sz val="12"/>
      <name val="Times New Roman"/>
      <family val="1"/>
    </font>
    <font>
      <b/>
      <sz val="8"/>
      <color indexed="8"/>
      <name val="Arial"/>
      <family val="2"/>
    </font>
    <font>
      <b/>
      <sz val="7"/>
      <name val="Arial"/>
      <family val="2"/>
    </font>
    <font>
      <sz val="10"/>
      <name val="Helvetica"/>
      <family val="2"/>
    </font>
    <font>
      <sz val="12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name val="Times New Roman"/>
      <family val="1"/>
    </font>
    <font>
      <b/>
      <sz val="12"/>
      <color indexed="8"/>
      <name val="Times New Roman"/>
      <family val="1"/>
    </font>
    <font>
      <sz val="10"/>
      <name val="Helv"/>
    </font>
    <font>
      <sz val="10"/>
      <color indexed="18"/>
      <name val="Times New Roman"/>
      <family val="1"/>
    </font>
    <font>
      <b/>
      <i/>
      <sz val="8"/>
      <name val="Arial"/>
      <family val="2"/>
    </font>
    <font>
      <b/>
      <sz val="8"/>
      <name val="Book Antiqua"/>
      <family val="1"/>
    </font>
    <font>
      <sz val="8"/>
      <name val="Helvetica"/>
      <family val="2"/>
    </font>
    <font>
      <b/>
      <sz val="10"/>
      <name val="Times New Roman"/>
      <family val="1"/>
    </font>
    <font>
      <sz val="11"/>
      <name val="Tms Rmn"/>
    </font>
    <font>
      <sz val="14"/>
      <name val="Arial"/>
      <family val="2"/>
    </font>
    <font>
      <b/>
      <sz val="12"/>
      <name val="Helv"/>
    </font>
    <font>
      <sz val="11"/>
      <name val="ＭＳ Ｐゴシック"/>
      <family val="3"/>
      <charset val="128"/>
    </font>
    <font>
      <sz val="16"/>
      <name val="Palatino"/>
      <family val="1"/>
    </font>
    <font>
      <b/>
      <sz val="11"/>
      <color indexed="62"/>
      <name val="Calibri"/>
      <family val="2"/>
    </font>
    <font>
      <i/>
      <sz val="8"/>
      <color indexed="62"/>
      <name val="Arial"/>
      <family val="2"/>
    </font>
    <font>
      <sz val="10"/>
      <name val="SWISS"/>
    </font>
    <font>
      <sz val="10"/>
      <color indexed="63"/>
      <name val="Arial"/>
      <family val="2"/>
    </font>
    <font>
      <sz val="12"/>
      <name val="Helv"/>
    </font>
    <font>
      <sz val="10"/>
      <name val="Calibri"/>
      <family val="2"/>
    </font>
    <font>
      <b/>
      <sz val="18"/>
      <color theme="3"/>
      <name val="Aptos Display"/>
      <family val="1"/>
      <scheme val="major"/>
    </font>
    <font>
      <sz val="12"/>
      <color theme="1"/>
      <name val="Calibri"/>
      <family val="2"/>
    </font>
    <font>
      <sz val="10"/>
      <color indexed="10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sz val="10"/>
      <color indexed="62"/>
      <name val="Arial"/>
      <family val="2"/>
    </font>
    <font>
      <b/>
      <sz val="10"/>
      <color indexed="63"/>
      <name val="Arial"/>
      <family val="2"/>
    </font>
    <font>
      <sz val="11"/>
      <color theme="0"/>
      <name val="Calibri"/>
      <family val="2"/>
    </font>
    <font>
      <sz val="11"/>
      <color rgb="FF9C0006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b/>
      <sz val="18"/>
      <color theme="3"/>
      <name val="Cambria"/>
      <family val="1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theme="1"/>
      <name val="Aptos Narrow"/>
      <family val="3"/>
      <charset val="134"/>
      <scheme val="minor"/>
    </font>
    <font>
      <sz val="11"/>
      <color rgb="FF9C6500"/>
      <name val="Calibri"/>
      <family val="2"/>
    </font>
    <font>
      <sz val="10"/>
      <color indexed="8"/>
      <name val="Calibri"/>
      <family val="2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b/>
      <sz val="18"/>
      <color indexed="6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18"/>
      <color indexed="62"/>
      <name val="Cambria"/>
      <family val="2"/>
    </font>
    <font>
      <sz val="10"/>
      <color indexed="0"/>
      <name val="Arial"/>
      <family val="2"/>
    </font>
    <font>
      <b/>
      <sz val="10"/>
      <name val="MS Sans Serif"/>
      <family val="2"/>
    </font>
    <font>
      <b/>
      <i/>
      <sz val="12"/>
      <color indexed="0"/>
      <name val="Arial"/>
      <family val="2"/>
    </font>
    <font>
      <i/>
      <sz val="11"/>
      <color indexed="0"/>
      <name val="Arial"/>
      <family val="2"/>
    </font>
    <font>
      <b/>
      <i/>
      <sz val="12"/>
      <color indexed="0"/>
      <name val="Times New Roman"/>
      <family val="1"/>
    </font>
    <font>
      <b/>
      <i/>
      <sz val="11"/>
      <color indexed="0"/>
      <name val="Arial"/>
      <family val="2"/>
    </font>
    <font>
      <sz val="8"/>
      <name val="DejaVu Sans"/>
      <family val="2"/>
    </font>
    <font>
      <sz val="11"/>
      <name val="돋움"/>
      <family val="2"/>
      <charset val="129"/>
    </font>
    <font>
      <sz val="11"/>
      <color indexed="8"/>
      <name val="맑은 고딕"/>
      <family val="2"/>
      <charset val="129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name val="ＭＳ Ｐゴシック"/>
      <family val="3"/>
      <charset val="255"/>
    </font>
    <font>
      <sz val="12"/>
      <color indexed="8"/>
      <name val="Calibri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8"/>
      <color indexed="12"/>
      <name val="Courier New"/>
      <family val="3"/>
    </font>
    <font>
      <b/>
      <sz val="8"/>
      <color indexed="45"/>
      <name val="Arial"/>
      <family val="2"/>
    </font>
    <font>
      <b/>
      <sz val="8"/>
      <color indexed="21"/>
      <name val="Times New Roman"/>
      <family val="1"/>
    </font>
    <font>
      <b/>
      <i/>
      <sz val="11"/>
      <color indexed="8"/>
      <name val="Times New Roman"/>
      <family val="1"/>
    </font>
    <font>
      <b/>
      <i/>
      <sz val="8"/>
      <color indexed="10"/>
      <name val="Arial"/>
      <family val="2"/>
    </font>
    <font>
      <b/>
      <sz val="11"/>
      <color indexed="20"/>
      <name val="Arial"/>
      <family val="2"/>
    </font>
    <font>
      <b/>
      <sz val="8"/>
      <color indexed="8"/>
      <name val="Times New Roman"/>
      <family val="1"/>
    </font>
    <font>
      <b/>
      <sz val="9"/>
      <color indexed="8"/>
      <name val="Arial"/>
      <family val="2"/>
    </font>
    <font>
      <b/>
      <sz val="8"/>
      <color indexed="62"/>
      <name val="Courier New"/>
      <family val="3"/>
    </font>
    <font>
      <sz val="9"/>
      <color indexed="8"/>
      <name val="Segoe UI"/>
      <family val="2"/>
    </font>
    <font>
      <b/>
      <sz val="8"/>
      <color indexed="52"/>
      <name val="Arial"/>
      <family val="2"/>
    </font>
    <font>
      <b/>
      <sz val="8"/>
      <color indexed="49"/>
      <name val="Arial"/>
      <family val="2"/>
    </font>
    <font>
      <b/>
      <sz val="8"/>
      <color indexed="60"/>
      <name val="Arial"/>
      <family val="2"/>
    </font>
    <font>
      <b/>
      <sz val="8"/>
      <color indexed="14"/>
      <name val="Arial"/>
      <family val="2"/>
    </font>
    <font>
      <sz val="10"/>
      <color indexed="8"/>
      <name val="Courier New"/>
      <family val="3"/>
    </font>
    <font>
      <b/>
      <sz val="8"/>
      <color indexed="30"/>
      <name val="Courier New"/>
      <family val="3"/>
    </font>
    <font>
      <b/>
      <sz val="18"/>
      <color indexed="54"/>
      <name val="Calibri Light"/>
      <family val="2"/>
    </font>
    <font>
      <sz val="12"/>
      <color theme="1"/>
      <name val="Aptos Narrow"/>
      <family val="2"/>
      <scheme val="minor"/>
    </font>
    <font>
      <sz val="9"/>
      <name val="Univers 45 Light"/>
    </font>
    <font>
      <sz val="8"/>
      <name val="Aptos Narrow"/>
      <family val="2"/>
      <scheme val="minor"/>
    </font>
  </fonts>
  <fills count="8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9"/>
      </patternFill>
    </fill>
    <fill>
      <patternFill patternType="solid">
        <fgColor indexed="41"/>
      </patternFill>
    </fill>
    <fill>
      <patternFill patternType="solid">
        <fgColor indexed="13"/>
      </patternFill>
    </fill>
    <fill>
      <patternFill patternType="solid">
        <fgColor indexed="20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29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47"/>
        <bgColor indexed="64"/>
      </patternFill>
    </fill>
    <fill>
      <patternFill patternType="solid">
        <fgColor indexed="56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theme="4"/>
      </patternFill>
    </fill>
  </fills>
  <borders count="6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double">
        <color auto="1"/>
      </left>
      <right/>
      <top/>
      <bottom style="hair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/>
      <bottom style="double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28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auto="1"/>
      </left>
      <right/>
      <top/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9249">
    <xf numFmtId="0" fontId="0" fillId="0" borderId="0"/>
    <xf numFmtId="166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" fillId="0" borderId="0"/>
    <xf numFmtId="9" fontId="1" fillId="0" borderId="0" applyFont="0" applyFill="0" applyBorder="0" applyAlignment="0" applyProtection="0"/>
    <xf numFmtId="49" fontId="21" fillId="0" borderId="0" applyProtection="0">
      <alignment horizontal="left"/>
    </xf>
    <xf numFmtId="49" fontId="21" fillId="0" borderId="0" applyProtection="0">
      <alignment horizontal="left"/>
    </xf>
    <xf numFmtId="49" fontId="21" fillId="0" borderId="0" applyProtection="0">
      <alignment horizontal="left"/>
    </xf>
    <xf numFmtId="49" fontId="21" fillId="0" borderId="0" applyProtection="0">
      <alignment horizontal="left"/>
    </xf>
    <xf numFmtId="49" fontId="21" fillId="0" borderId="0" applyProtection="0">
      <alignment horizontal="left"/>
    </xf>
    <xf numFmtId="49" fontId="21" fillId="0" borderId="0" applyProtection="0">
      <alignment horizontal="left"/>
    </xf>
    <xf numFmtId="49" fontId="21" fillId="0" borderId="0" applyProtection="0">
      <alignment horizontal="left"/>
    </xf>
    <xf numFmtId="49" fontId="21" fillId="0" borderId="0" applyProtection="0">
      <alignment horizontal="left"/>
    </xf>
    <xf numFmtId="174" fontId="21" fillId="0" borderId="0" applyFill="0" applyBorder="0" applyProtection="0">
      <alignment horizontal="right"/>
    </xf>
    <xf numFmtId="175" fontId="21" fillId="0" borderId="0" applyFill="0" applyBorder="0" applyProtection="0">
      <alignment horizontal="right"/>
    </xf>
    <xf numFmtId="176" fontId="22" fillId="0" borderId="0" applyFill="0" applyBorder="0" applyProtection="0">
      <alignment horizontal="center"/>
    </xf>
    <xf numFmtId="177" fontId="22" fillId="0" borderId="0" applyFill="0" applyBorder="0" applyProtection="0">
      <alignment horizontal="center"/>
    </xf>
    <xf numFmtId="178" fontId="23" fillId="0" borderId="0" applyFill="0" applyBorder="0" applyProtection="0">
      <alignment horizontal="right"/>
    </xf>
    <xf numFmtId="179" fontId="21" fillId="0" borderId="0" applyFill="0" applyBorder="0" applyProtection="0">
      <alignment horizontal="right"/>
    </xf>
    <xf numFmtId="180" fontId="21" fillId="0" borderId="0" applyFill="0" applyBorder="0" applyProtection="0">
      <alignment horizontal="right"/>
    </xf>
    <xf numFmtId="181" fontId="21" fillId="0" borderId="0" applyFill="0" applyBorder="0" applyProtection="0">
      <alignment horizontal="right"/>
    </xf>
    <xf numFmtId="182" fontId="21" fillId="0" borderId="0" applyFill="0" applyBorder="0" applyProtection="0">
      <alignment horizontal="right"/>
    </xf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9" fontId="19" fillId="0" borderId="0" applyFont="0" applyFill="0" applyBorder="0" applyAlignment="0" applyProtection="0"/>
    <xf numFmtId="0" fontId="24" fillId="0" borderId="0"/>
    <xf numFmtId="0" fontId="25" fillId="0" borderId="0"/>
    <xf numFmtId="0" fontId="19" fillId="0" borderId="0"/>
    <xf numFmtId="0" fontId="26" fillId="0" borderId="0"/>
    <xf numFmtId="0" fontId="26" fillId="0" borderId="0"/>
    <xf numFmtId="0" fontId="20" fillId="0" borderId="0" applyNumberFormat="0" applyFill="0" applyBorder="0" applyAlignment="0" applyProtection="0"/>
    <xf numFmtId="0" fontId="16" fillId="0" borderId="9" applyNumberFormat="0" applyFill="0" applyAlignment="0" applyProtection="0"/>
    <xf numFmtId="183" fontId="19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27" fillId="0" borderId="0">
      <alignment vertical="center"/>
    </xf>
    <xf numFmtId="0" fontId="29" fillId="0" borderId="0"/>
    <xf numFmtId="165" fontId="29" fillId="0" borderId="0" applyFont="0" applyFill="0" applyBorder="0" applyAlignment="0" applyProtection="0"/>
    <xf numFmtId="0" fontId="31" fillId="0" borderId="0"/>
    <xf numFmtId="0" fontId="24" fillId="0" borderId="0"/>
    <xf numFmtId="0" fontId="32" fillId="0" borderId="0"/>
    <xf numFmtId="0" fontId="33" fillId="0" borderId="0"/>
    <xf numFmtId="0" fontId="33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34" fillId="0" borderId="0"/>
    <xf numFmtId="0" fontId="35" fillId="0" borderId="0"/>
    <xf numFmtId="0" fontId="35" fillId="0" borderId="0"/>
    <xf numFmtId="0" fontId="35" fillId="0" borderId="0"/>
    <xf numFmtId="0" fontId="36" fillId="0" borderId="0"/>
    <xf numFmtId="0" fontId="37" fillId="0" borderId="0"/>
    <xf numFmtId="0" fontId="38" fillId="0" borderId="0"/>
    <xf numFmtId="0" fontId="39" fillId="0" borderId="0"/>
    <xf numFmtId="0" fontId="40" fillId="0" borderId="0"/>
    <xf numFmtId="0" fontId="25" fillId="0" borderId="0"/>
    <xf numFmtId="0" fontId="41" fillId="0" borderId="0"/>
    <xf numFmtId="0" fontId="42" fillId="0" borderId="0"/>
    <xf numFmtId="0" fontId="43" fillId="0" borderId="0"/>
    <xf numFmtId="0" fontId="44" fillId="0" borderId="0"/>
    <xf numFmtId="0" fontId="45" fillId="0" borderId="0"/>
    <xf numFmtId="0" fontId="46" fillId="0" borderId="0"/>
    <xf numFmtId="0" fontId="4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19" fillId="0" borderId="0"/>
    <xf numFmtId="49" fontId="21" fillId="0" borderId="0" applyProtection="0">
      <alignment horizontal="left"/>
    </xf>
    <xf numFmtId="49" fontId="21" fillId="0" borderId="0" applyProtection="0">
      <alignment horizontal="left"/>
    </xf>
    <xf numFmtId="49" fontId="21" fillId="0" borderId="0" applyProtection="0">
      <alignment horizontal="left"/>
    </xf>
    <xf numFmtId="49" fontId="21" fillId="0" borderId="0" applyProtection="0">
      <alignment horizontal="left"/>
    </xf>
    <xf numFmtId="0" fontId="52" fillId="0" borderId="0"/>
    <xf numFmtId="0" fontId="26" fillId="0" borderId="0"/>
    <xf numFmtId="0" fontId="53" fillId="35" borderId="0" applyNumberFormat="0" applyBorder="0" applyAlignment="0" applyProtection="0"/>
    <xf numFmtId="0" fontId="53" fillId="37" borderId="0" applyNumberFormat="0" applyBorder="0" applyAlignment="0" applyProtection="0"/>
    <xf numFmtId="0" fontId="53" fillId="39" borderId="0" applyNumberFormat="0" applyBorder="0" applyAlignment="0" applyProtection="0"/>
    <xf numFmtId="0" fontId="53" fillId="40" borderId="0" applyNumberFormat="0" applyBorder="0" applyAlignment="0" applyProtection="0"/>
    <xf numFmtId="0" fontId="53" fillId="41" borderId="0" applyNumberFormat="0" applyBorder="0" applyAlignment="0" applyProtection="0"/>
    <xf numFmtId="0" fontId="53" fillId="34" borderId="0" applyNumberFormat="0" applyBorder="0" applyAlignment="0" applyProtection="0"/>
    <xf numFmtId="0" fontId="54" fillId="34" borderId="0" applyNumberFormat="0" applyBorder="0" applyAlignment="0" applyProtection="0">
      <alignment vertical="center"/>
    </xf>
    <xf numFmtId="0" fontId="54" fillId="36" borderId="0" applyNumberFormat="0" applyBorder="0" applyAlignment="0" applyProtection="0">
      <alignment vertical="center"/>
    </xf>
    <xf numFmtId="0" fontId="54" fillId="38" borderId="0" applyNumberFormat="0" applyBorder="0" applyAlignment="0" applyProtection="0">
      <alignment vertical="center"/>
    </xf>
    <xf numFmtId="0" fontId="54" fillId="34" borderId="0" applyNumberFormat="0" applyBorder="0" applyAlignment="0" applyProtection="0">
      <alignment vertical="center"/>
    </xf>
    <xf numFmtId="0" fontId="54" fillId="41" borderId="0" applyNumberFormat="0" applyBorder="0" applyAlignment="0" applyProtection="0">
      <alignment vertical="center"/>
    </xf>
    <xf numFmtId="0" fontId="54" fillId="38" borderId="0" applyNumberFormat="0" applyBorder="0" applyAlignment="0" applyProtection="0">
      <alignment vertical="center"/>
    </xf>
    <xf numFmtId="0" fontId="53" fillId="35" borderId="0" applyNumberFormat="0" applyBorder="0" applyAlignment="0" applyProtection="0"/>
    <xf numFmtId="0" fontId="53" fillId="37" borderId="0" applyNumberFormat="0" applyBorder="0" applyAlignment="0" applyProtection="0"/>
    <xf numFmtId="0" fontId="53" fillId="39" borderId="0" applyNumberFormat="0" applyBorder="0" applyAlignment="0" applyProtection="0"/>
    <xf numFmtId="0" fontId="53" fillId="40" borderId="0" applyNumberFormat="0" applyBorder="0" applyAlignment="0" applyProtection="0"/>
    <xf numFmtId="0" fontId="53" fillId="41" borderId="0" applyNumberFormat="0" applyBorder="0" applyAlignment="0" applyProtection="0"/>
    <xf numFmtId="0" fontId="53" fillId="34" borderId="0" applyNumberFormat="0" applyBorder="0" applyAlignment="0" applyProtection="0"/>
    <xf numFmtId="0" fontId="53" fillId="43" borderId="0" applyNumberFormat="0" applyBorder="0" applyAlignment="0" applyProtection="0"/>
    <xf numFmtId="0" fontId="53" fillId="36" borderId="0" applyNumberFormat="0" applyBorder="0" applyAlignment="0" applyProtection="0"/>
    <xf numFmtId="0" fontId="53" fillId="45" borderId="0" applyNumberFormat="0" applyBorder="0" applyAlignment="0" applyProtection="0"/>
    <xf numFmtId="0" fontId="53" fillId="40" borderId="0" applyNumberFormat="0" applyBorder="0" applyAlignment="0" applyProtection="0"/>
    <xf numFmtId="0" fontId="53" fillId="43" borderId="0" applyNumberFormat="0" applyBorder="0" applyAlignment="0" applyProtection="0"/>
    <xf numFmtId="0" fontId="53" fillId="46" borderId="0" applyNumberFormat="0" applyBorder="0" applyAlignment="0" applyProtection="0"/>
    <xf numFmtId="0" fontId="54" fillId="42" borderId="0" applyNumberFormat="0" applyBorder="0" applyAlignment="0" applyProtection="0">
      <alignment vertical="center"/>
    </xf>
    <xf numFmtId="0" fontId="54" fillId="36" borderId="0" applyNumberFormat="0" applyBorder="0" applyAlignment="0" applyProtection="0">
      <alignment vertical="center"/>
    </xf>
    <xf numFmtId="0" fontId="54" fillId="44" borderId="0" applyNumberFormat="0" applyBorder="0" applyAlignment="0" applyProtection="0">
      <alignment vertical="center"/>
    </xf>
    <xf numFmtId="0" fontId="54" fillId="42" borderId="0" applyNumberFormat="0" applyBorder="0" applyAlignment="0" applyProtection="0">
      <alignment vertical="center"/>
    </xf>
    <xf numFmtId="0" fontId="54" fillId="43" borderId="0" applyNumberFormat="0" applyBorder="0" applyAlignment="0" applyProtection="0">
      <alignment vertical="center"/>
    </xf>
    <xf numFmtId="0" fontId="54" fillId="44" borderId="0" applyNumberFormat="0" applyBorder="0" applyAlignment="0" applyProtection="0">
      <alignment vertical="center"/>
    </xf>
    <xf numFmtId="0" fontId="53" fillId="43" borderId="0" applyNumberFormat="0" applyBorder="0" applyAlignment="0" applyProtection="0"/>
    <xf numFmtId="0" fontId="53" fillId="36" borderId="0" applyNumberFormat="0" applyBorder="0" applyAlignment="0" applyProtection="0"/>
    <xf numFmtId="0" fontId="53" fillId="45" borderId="0" applyNumberFormat="0" applyBorder="0" applyAlignment="0" applyProtection="0"/>
    <xf numFmtId="0" fontId="53" fillId="40" borderId="0" applyNumberFormat="0" applyBorder="0" applyAlignment="0" applyProtection="0"/>
    <xf numFmtId="0" fontId="53" fillId="43" borderId="0" applyNumberFormat="0" applyBorder="0" applyAlignment="0" applyProtection="0"/>
    <xf numFmtId="0" fontId="53" fillId="46" borderId="0" applyNumberFormat="0" applyBorder="0" applyAlignment="0" applyProtection="0"/>
    <xf numFmtId="0" fontId="55" fillId="48" borderId="0" applyNumberFormat="0" applyBorder="0" applyAlignment="0" applyProtection="0"/>
    <xf numFmtId="0" fontId="55" fillId="36" borderId="0" applyNumberFormat="0" applyBorder="0" applyAlignment="0" applyProtection="0"/>
    <xf numFmtId="0" fontId="55" fillId="45" borderId="0" applyNumberFormat="0" applyBorder="0" applyAlignment="0" applyProtection="0"/>
    <xf numFmtId="0" fontId="55" fillId="49" borderId="0" applyNumberFormat="0" applyBorder="0" applyAlignment="0" applyProtection="0"/>
    <xf numFmtId="0" fontId="55" fillId="47" borderId="0" applyNumberFormat="0" applyBorder="0" applyAlignment="0" applyProtection="0"/>
    <xf numFmtId="0" fontId="55" fillId="50" borderId="0" applyNumberFormat="0" applyBorder="0" applyAlignment="0" applyProtection="0"/>
    <xf numFmtId="0" fontId="56" fillId="47" borderId="0" applyNumberFormat="0" applyBorder="0" applyAlignment="0" applyProtection="0">
      <alignment vertical="center"/>
    </xf>
    <xf numFmtId="0" fontId="56" fillId="36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5" fillId="48" borderId="0" applyNumberFormat="0" applyBorder="0" applyAlignment="0" applyProtection="0"/>
    <xf numFmtId="0" fontId="55" fillId="36" borderId="0" applyNumberFormat="0" applyBorder="0" applyAlignment="0" applyProtection="0"/>
    <xf numFmtId="0" fontId="55" fillId="45" borderId="0" applyNumberFormat="0" applyBorder="0" applyAlignment="0" applyProtection="0"/>
    <xf numFmtId="0" fontId="55" fillId="49" borderId="0" applyNumberFormat="0" applyBorder="0" applyAlignment="0" applyProtection="0"/>
    <xf numFmtId="0" fontId="55" fillId="47" borderId="0" applyNumberFormat="0" applyBorder="0" applyAlignment="0" applyProtection="0"/>
    <xf numFmtId="0" fontId="55" fillId="50" borderId="0" applyNumberFormat="0" applyBorder="0" applyAlignment="0" applyProtection="0"/>
    <xf numFmtId="0" fontId="55" fillId="51" borderId="0" applyNumberFormat="0" applyBorder="0" applyAlignment="0" applyProtection="0"/>
    <xf numFmtId="0" fontId="55" fillId="52" borderId="0" applyNumberFormat="0" applyBorder="0" applyAlignment="0" applyProtection="0"/>
    <xf numFmtId="0" fontId="55" fillId="53" borderId="0" applyNumberFormat="0" applyBorder="0" applyAlignment="0" applyProtection="0"/>
    <xf numFmtId="0" fontId="55" fillId="49" borderId="0" applyNumberFormat="0" applyBorder="0" applyAlignment="0" applyProtection="0"/>
    <xf numFmtId="0" fontId="55" fillId="47" borderId="0" applyNumberFormat="0" applyBorder="0" applyAlignment="0" applyProtection="0"/>
    <xf numFmtId="0" fontId="55" fillId="55" borderId="0" applyNumberFormat="0" applyBorder="0" applyAlignment="0" applyProtection="0"/>
    <xf numFmtId="0" fontId="58" fillId="37" borderId="0" applyNumberFormat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9" fillId="42" borderId="13" applyNumberFormat="0" applyAlignment="0" applyProtection="0"/>
    <xf numFmtId="0" fontId="50" fillId="57" borderId="14" applyNumberFormat="0" applyAlignment="0" applyProtection="0"/>
    <xf numFmtId="184" fontId="27" fillId="0" borderId="0" applyFont="0" applyFill="0" applyBorder="0" applyAlignment="0" applyProtection="0">
      <alignment vertical="center"/>
    </xf>
    <xf numFmtId="171" fontId="28" fillId="0" borderId="0" applyFont="0" applyFill="0" applyBorder="0" applyAlignment="0" applyProtection="0"/>
    <xf numFmtId="0" fontId="66" fillId="0" borderId="0" applyNumberFormat="0" applyFill="0" applyBorder="0" applyAlignment="0" applyProtection="0"/>
    <xf numFmtId="0" fontId="27" fillId="0" borderId="0">
      <alignment vertical="center"/>
      <protection locked="0"/>
    </xf>
    <xf numFmtId="0" fontId="28" fillId="0" borderId="0"/>
    <xf numFmtId="0" fontId="27" fillId="0" borderId="0">
      <alignment vertical="center"/>
    </xf>
    <xf numFmtId="0" fontId="49" fillId="0" borderId="0"/>
    <xf numFmtId="0" fontId="49" fillId="0" borderId="0"/>
    <xf numFmtId="0" fontId="19" fillId="8" borderId="8" applyNumberFormat="0" applyFont="0" applyAlignment="0" applyProtection="0"/>
    <xf numFmtId="0" fontId="30" fillId="38" borderId="11" applyNumberFormat="0" applyFont="0" applyAlignment="0" applyProtection="0"/>
    <xf numFmtId="0" fontId="28" fillId="8" borderId="8" applyNumberFormat="0" applyFont="0" applyAlignment="0" applyProtection="0"/>
    <xf numFmtId="0" fontId="57" fillId="42" borderId="12" applyNumberFormat="0" applyAlignment="0" applyProtection="0"/>
    <xf numFmtId="9" fontId="27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69" fillId="0" borderId="0" applyNumberFormat="0" applyFill="0" applyBorder="0" applyAlignment="0" applyProtection="0"/>
    <xf numFmtId="0" fontId="61" fillId="0" borderId="22" applyNumberFormat="0" applyFill="0" applyAlignment="0" applyProtection="0"/>
    <xf numFmtId="0" fontId="70" fillId="0" borderId="0" applyNumberFormat="0" applyFill="0" applyBorder="0" applyAlignment="0" applyProtection="0"/>
    <xf numFmtId="0" fontId="56" fillId="47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56" borderId="13" applyNumberFormat="0" applyAlignment="0" applyProtection="0">
      <alignment vertical="center"/>
    </xf>
    <xf numFmtId="0" fontId="73" fillId="37" borderId="0" applyNumberFormat="0" applyBorder="0" applyAlignment="0" applyProtection="0">
      <alignment vertical="center"/>
    </xf>
    <xf numFmtId="0" fontId="49" fillId="38" borderId="11" applyNumberFormat="0" applyFont="0" applyAlignment="0" applyProtection="0">
      <alignment vertical="center"/>
    </xf>
    <xf numFmtId="0" fontId="74" fillId="44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57" borderId="14" applyNumberFormat="0" applyAlignment="0" applyProtection="0">
      <alignment vertical="center"/>
    </xf>
    <xf numFmtId="0" fontId="26" fillId="0" borderId="0"/>
    <xf numFmtId="0" fontId="77" fillId="0" borderId="21" applyNumberFormat="0" applyFill="0" applyAlignment="0" applyProtection="0">
      <alignment vertical="center"/>
    </xf>
    <xf numFmtId="0" fontId="78" fillId="0" borderId="15" applyNumberFormat="0" applyFill="0" applyAlignment="0" applyProtection="0">
      <alignment vertical="center"/>
    </xf>
    <xf numFmtId="0" fontId="79" fillId="44" borderId="13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16" applyNumberFormat="0" applyFill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3" fillId="0" borderId="19" applyNumberFormat="0" applyFill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39" borderId="0" applyNumberFormat="0" applyBorder="0" applyAlignment="0" applyProtection="0">
      <alignment vertical="center"/>
    </xf>
    <xf numFmtId="0" fontId="85" fillId="56" borderId="12" applyNumberFormat="0" applyAlignment="0" applyProtection="0">
      <alignment vertical="center"/>
    </xf>
    <xf numFmtId="0" fontId="63" fillId="39" borderId="0" applyNumberFormat="0" applyBorder="0" applyAlignment="0" applyProtection="0"/>
    <xf numFmtId="0" fontId="58" fillId="37" borderId="0" applyNumberFormat="0" applyBorder="0" applyAlignment="0" applyProtection="0"/>
    <xf numFmtId="0" fontId="55" fillId="51" borderId="0" applyNumberFormat="0" applyBorder="0" applyAlignment="0" applyProtection="0"/>
    <xf numFmtId="0" fontId="55" fillId="52" borderId="0" applyNumberFormat="0" applyBorder="0" applyAlignment="0" applyProtection="0"/>
    <xf numFmtId="0" fontId="55" fillId="53" borderId="0" applyNumberFormat="0" applyBorder="0" applyAlignment="0" applyProtection="0"/>
    <xf numFmtId="0" fontId="55" fillId="49" borderId="0" applyNumberFormat="0" applyBorder="0" applyAlignment="0" applyProtection="0"/>
    <xf numFmtId="0" fontId="55" fillId="47" borderId="0" applyNumberFormat="0" applyBorder="0" applyAlignment="0" applyProtection="0"/>
    <xf numFmtId="0" fontId="55" fillId="55" borderId="0" applyNumberFormat="0" applyBorder="0" applyAlignment="0" applyProtection="0"/>
    <xf numFmtId="0" fontId="69" fillId="0" borderId="0" applyNumberFormat="0" applyFill="0" applyBorder="0" applyAlignment="0" applyProtection="0"/>
    <xf numFmtId="0" fontId="64" fillId="0" borderId="17" applyNumberFormat="0" applyFill="0" applyAlignment="0" applyProtection="0"/>
    <xf numFmtId="0" fontId="65" fillId="0" borderId="18" applyNumberFormat="0" applyFill="0" applyAlignment="0" applyProtection="0"/>
    <xf numFmtId="0" fontId="66" fillId="0" borderId="20" applyNumberFormat="0" applyFill="0" applyAlignment="0" applyProtection="0"/>
    <xf numFmtId="0" fontId="66" fillId="0" borderId="0" applyNumberFormat="0" applyFill="0" applyBorder="0" applyAlignment="0" applyProtection="0"/>
    <xf numFmtId="0" fontId="50" fillId="57" borderId="14" applyNumberFormat="0" applyAlignment="0" applyProtection="0"/>
    <xf numFmtId="0" fontId="61" fillId="0" borderId="22" applyNumberFormat="0" applyFill="0" applyAlignment="0" applyProtection="0"/>
    <xf numFmtId="0" fontId="30" fillId="38" borderId="11" applyNumberFormat="0" applyFont="0" applyAlignment="0" applyProtection="0"/>
    <xf numFmtId="0" fontId="62" fillId="0" borderId="0" applyNumberFormat="0" applyFill="0" applyBorder="0" applyAlignment="0" applyProtection="0"/>
    <xf numFmtId="0" fontId="59" fillId="42" borderId="13" applyNumberFormat="0" applyAlignment="0" applyProtection="0"/>
    <xf numFmtId="0" fontId="60" fillId="34" borderId="13" applyNumberFormat="0" applyAlignment="0" applyProtection="0"/>
    <xf numFmtId="0" fontId="57" fillId="42" borderId="12" applyNumberFormat="0" applyAlignment="0" applyProtection="0"/>
    <xf numFmtId="0" fontId="68" fillId="44" borderId="0" applyNumberFormat="0" applyBorder="0" applyAlignment="0" applyProtection="0"/>
    <xf numFmtId="0" fontId="67" fillId="0" borderId="21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9" fontId="19" fillId="0" borderId="0" applyFont="0" applyFill="0" applyBorder="0" applyAlignment="0" applyProtection="0"/>
    <xf numFmtId="0" fontId="19" fillId="0" borderId="0"/>
    <xf numFmtId="183" fontId="19" fillId="0" borderId="0" applyFont="0" applyFill="0" applyBorder="0" applyAlignment="0" applyProtection="0"/>
    <xf numFmtId="0" fontId="31" fillId="0" borderId="0"/>
    <xf numFmtId="0" fontId="19" fillId="0" borderId="0"/>
    <xf numFmtId="9" fontId="1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8" fillId="0" borderId="0"/>
    <xf numFmtId="0" fontId="28" fillId="8" borderId="8" applyNumberFormat="0" applyFon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49" fillId="0" borderId="0"/>
    <xf numFmtId="9" fontId="49" fillId="0" borderId="0" applyFont="0" applyFill="0" applyBorder="0" applyAlignment="0" applyProtection="0"/>
    <xf numFmtId="9" fontId="28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9" borderId="0" applyNumberFormat="0" applyBorder="0" applyAlignment="0" applyProtection="0"/>
    <xf numFmtId="0" fontId="17" fillId="50" borderId="0" applyNumberFormat="0" applyBorder="0" applyAlignment="0" applyProtection="0"/>
    <xf numFmtId="0" fontId="28" fillId="35" borderId="0" applyNumberFormat="0" applyBorder="0" applyAlignment="0" applyProtection="0"/>
    <xf numFmtId="0" fontId="28" fillId="37" borderId="0" applyNumberFormat="0" applyBorder="0" applyAlignment="0" applyProtection="0"/>
    <xf numFmtId="0" fontId="28" fillId="39" borderId="0" applyNumberFormat="0" applyBorder="0" applyAlignment="0" applyProtection="0"/>
    <xf numFmtId="0" fontId="28" fillId="40" borderId="0" applyNumberFormat="0" applyBorder="0" applyAlignment="0" applyProtection="0"/>
    <xf numFmtId="0" fontId="28" fillId="41" borderId="0" applyNumberFormat="0" applyBorder="0" applyAlignment="0" applyProtection="0"/>
    <xf numFmtId="0" fontId="28" fillId="34" borderId="0" applyNumberFormat="0" applyBorder="0" applyAlignment="0" applyProtection="0"/>
    <xf numFmtId="0" fontId="53" fillId="35" borderId="0" applyNumberFormat="0" applyBorder="0" applyAlignment="0" applyProtection="0"/>
    <xf numFmtId="0" fontId="53" fillId="37" borderId="0" applyNumberFormat="0" applyBorder="0" applyAlignment="0" applyProtection="0"/>
    <xf numFmtId="0" fontId="53" fillId="39" borderId="0" applyNumberFormat="0" applyBorder="0" applyAlignment="0" applyProtection="0"/>
    <xf numFmtId="0" fontId="53" fillId="40" borderId="0" applyNumberFormat="0" applyBorder="0" applyAlignment="0" applyProtection="0"/>
    <xf numFmtId="0" fontId="53" fillId="41" borderId="0" applyNumberFormat="0" applyBorder="0" applyAlignment="0" applyProtection="0"/>
    <xf numFmtId="0" fontId="53" fillId="34" borderId="0" applyNumberFormat="0" applyBorder="0" applyAlignment="0" applyProtection="0"/>
    <xf numFmtId="0" fontId="28" fillId="43" borderId="0" applyNumberFormat="0" applyBorder="0" applyAlignment="0" applyProtection="0"/>
    <xf numFmtId="0" fontId="28" fillId="36" borderId="0" applyNumberFormat="0" applyBorder="0" applyAlignment="0" applyProtection="0"/>
    <xf numFmtId="0" fontId="28" fillId="45" borderId="0" applyNumberFormat="0" applyBorder="0" applyAlignment="0" applyProtection="0"/>
    <xf numFmtId="0" fontId="28" fillId="40" borderId="0" applyNumberFormat="0" applyBorder="0" applyAlignment="0" applyProtection="0"/>
    <xf numFmtId="0" fontId="28" fillId="43" borderId="0" applyNumberFormat="0" applyBorder="0" applyAlignment="0" applyProtection="0"/>
    <xf numFmtId="0" fontId="28" fillId="46" borderId="0" applyNumberFormat="0" applyBorder="0" applyAlignment="0" applyProtection="0"/>
    <xf numFmtId="0" fontId="53" fillId="43" borderId="0" applyNumberFormat="0" applyBorder="0" applyAlignment="0" applyProtection="0"/>
    <xf numFmtId="0" fontId="53" fillId="36" borderId="0" applyNumberFormat="0" applyBorder="0" applyAlignment="0" applyProtection="0"/>
    <xf numFmtId="0" fontId="53" fillId="45" borderId="0" applyNumberFormat="0" applyBorder="0" applyAlignment="0" applyProtection="0"/>
    <xf numFmtId="0" fontId="53" fillId="40" borderId="0" applyNumberFormat="0" applyBorder="0" applyAlignment="0" applyProtection="0"/>
    <xf numFmtId="0" fontId="53" fillId="43" borderId="0" applyNumberFormat="0" applyBorder="0" applyAlignment="0" applyProtection="0"/>
    <xf numFmtId="0" fontId="53" fillId="46" borderId="0" applyNumberFormat="0" applyBorder="0" applyAlignment="0" applyProtection="0"/>
    <xf numFmtId="0" fontId="103" fillId="48" borderId="0" applyNumberFormat="0" applyBorder="0" applyAlignment="0" applyProtection="0"/>
    <xf numFmtId="0" fontId="103" fillId="36" borderId="0" applyNumberFormat="0" applyBorder="0" applyAlignment="0" applyProtection="0"/>
    <xf numFmtId="0" fontId="103" fillId="45" borderId="0" applyNumberFormat="0" applyBorder="0" applyAlignment="0" applyProtection="0"/>
    <xf numFmtId="0" fontId="103" fillId="49" borderId="0" applyNumberFormat="0" applyBorder="0" applyAlignment="0" applyProtection="0"/>
    <xf numFmtId="0" fontId="103" fillId="47" borderId="0" applyNumberFormat="0" applyBorder="0" applyAlignment="0" applyProtection="0"/>
    <xf numFmtId="0" fontId="103" fillId="50" borderId="0" applyNumberFormat="0" applyBorder="0" applyAlignment="0" applyProtection="0"/>
    <xf numFmtId="0" fontId="55" fillId="48" borderId="0" applyNumberFormat="0" applyBorder="0" applyAlignment="0" applyProtection="0"/>
    <xf numFmtId="0" fontId="55" fillId="36" borderId="0" applyNumberFormat="0" applyBorder="0" applyAlignment="0" applyProtection="0"/>
    <xf numFmtId="0" fontId="55" fillId="45" borderId="0" applyNumberFormat="0" applyBorder="0" applyAlignment="0" applyProtection="0"/>
    <xf numFmtId="0" fontId="55" fillId="49" borderId="0" applyNumberFormat="0" applyBorder="0" applyAlignment="0" applyProtection="0"/>
    <xf numFmtId="0" fontId="55" fillId="47" borderId="0" applyNumberFormat="0" applyBorder="0" applyAlignment="0" applyProtection="0"/>
    <xf numFmtId="0" fontId="55" fillId="50" borderId="0" applyNumberFormat="0" applyBorder="0" applyAlignment="0" applyProtection="0"/>
    <xf numFmtId="0" fontId="55" fillId="51" borderId="0" applyNumberFormat="0" applyBorder="0" applyAlignment="0" applyProtection="0"/>
    <xf numFmtId="0" fontId="55" fillId="52" borderId="0" applyNumberFormat="0" applyBorder="0" applyAlignment="0" applyProtection="0"/>
    <xf numFmtId="0" fontId="55" fillId="53" borderId="0" applyNumberFormat="0" applyBorder="0" applyAlignment="0" applyProtection="0"/>
    <xf numFmtId="0" fontId="55" fillId="49" borderId="0" applyNumberFormat="0" applyBorder="0" applyAlignment="0" applyProtection="0"/>
    <xf numFmtId="0" fontId="55" fillId="47" borderId="0" applyNumberFormat="0" applyBorder="0" applyAlignment="0" applyProtection="0"/>
    <xf numFmtId="0" fontId="55" fillId="55" borderId="0" applyNumberFormat="0" applyBorder="0" applyAlignment="0" applyProtection="0"/>
    <xf numFmtId="0" fontId="103" fillId="51" borderId="0" applyNumberFormat="0" applyBorder="0" applyAlignment="0" applyProtection="0"/>
    <xf numFmtId="0" fontId="103" fillId="52" borderId="0" applyNumberFormat="0" applyBorder="0" applyAlignment="0" applyProtection="0"/>
    <xf numFmtId="0" fontId="103" fillId="53" borderId="0" applyNumberFormat="0" applyBorder="0" applyAlignment="0" applyProtection="0"/>
    <xf numFmtId="0" fontId="103" fillId="49" borderId="0" applyNumberFormat="0" applyBorder="0" applyAlignment="0" applyProtection="0"/>
    <xf numFmtId="0" fontId="103" fillId="47" borderId="0" applyNumberFormat="0" applyBorder="0" applyAlignment="0" applyProtection="0"/>
    <xf numFmtId="0" fontId="103" fillId="55" borderId="0" applyNumberFormat="0" applyBorder="0" applyAlignment="0" applyProtection="0"/>
    <xf numFmtId="0" fontId="104" fillId="42" borderId="12" applyNumberFormat="0" applyAlignment="0" applyProtection="0"/>
    <xf numFmtId="0" fontId="58" fillId="37" borderId="0" applyNumberFormat="0" applyBorder="0" applyAlignment="0" applyProtection="0"/>
    <xf numFmtId="0" fontId="105" fillId="42" borderId="13" applyNumberFormat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9" fillId="42" borderId="13" applyNumberFormat="0" applyAlignment="0" applyProtection="0"/>
    <xf numFmtId="0" fontId="50" fillId="57" borderId="14" applyNumberFormat="0" applyAlignment="0" applyProtection="0"/>
    <xf numFmtId="171" fontId="49" fillId="0" borderId="0" applyFont="0" applyFill="0" applyBorder="0" applyAlignment="0" applyProtection="0"/>
    <xf numFmtId="0" fontId="30" fillId="38" borderId="11" applyNumberFormat="0" applyFont="0" applyAlignment="0" applyProtection="0"/>
    <xf numFmtId="0" fontId="19" fillId="38" borderId="11" applyNumberFormat="0" applyFont="0" applyAlignment="0" applyProtection="0"/>
    <xf numFmtId="0" fontId="57" fillId="42" borderId="12" applyNumberFormat="0" applyAlignment="0" applyProtection="0"/>
    <xf numFmtId="0" fontId="108" fillId="37" borderId="0" applyNumberFormat="0" applyBorder="0" applyAlignment="0" applyProtection="0"/>
    <xf numFmtId="0" fontId="102" fillId="0" borderId="0" applyNumberFormat="0" applyFill="0" applyBorder="0" applyAlignment="0" applyProtection="0"/>
    <xf numFmtId="0" fontId="61" fillId="0" borderId="22" applyNumberFormat="0" applyFill="0" applyAlignment="0" applyProtection="0"/>
    <xf numFmtId="0" fontId="69" fillId="0" borderId="0" applyNumberFormat="0" applyFill="0" applyBorder="0" applyAlignment="0" applyProtection="0"/>
    <xf numFmtId="0" fontId="109" fillId="0" borderId="17" applyNumberFormat="0" applyFill="0" applyAlignment="0" applyProtection="0"/>
    <xf numFmtId="0" fontId="110" fillId="0" borderId="18" applyNumberFormat="0" applyFill="0" applyAlignment="0" applyProtection="0"/>
    <xf numFmtId="0" fontId="111" fillId="0" borderId="20" applyNumberFormat="0" applyFill="0" applyAlignment="0" applyProtection="0"/>
    <xf numFmtId="0" fontId="111" fillId="0" borderId="0" applyNumberFormat="0" applyFill="0" applyBorder="0" applyAlignment="0" applyProtection="0"/>
    <xf numFmtId="0" fontId="112" fillId="0" borderId="21" applyNumberFormat="0" applyFill="0" applyAlignment="0" applyProtection="0"/>
    <xf numFmtId="0" fontId="9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92" fillId="57" borderId="14" applyNumberFormat="0" applyAlignment="0" applyProtection="0"/>
    <xf numFmtId="0" fontId="1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49" fillId="0" borderId="0"/>
    <xf numFmtId="0" fontId="30" fillId="38" borderId="11" applyNumberFormat="0" applyFont="0" applyAlignment="0" applyProtection="0"/>
    <xf numFmtId="0" fontId="19" fillId="38" borderId="11" applyNumberFormat="0" applyFont="0" applyAlignment="0" applyProtection="0"/>
    <xf numFmtId="9" fontId="4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13" fillId="0" borderId="0">
      <alignment horizontal="right"/>
    </xf>
    <xf numFmtId="0" fontId="114" fillId="0" borderId="0"/>
    <xf numFmtId="0" fontId="115" fillId="0" borderId="0" applyFont="0" applyFill="0" applyBorder="0" applyAlignment="0" applyProtection="0"/>
    <xf numFmtId="0" fontId="115" fillId="0" borderId="0" applyFont="0" applyFill="0" applyBorder="0" applyAlignment="0" applyProtection="0"/>
    <xf numFmtId="185" fontId="115" fillId="0" borderId="0" applyFont="0" applyFill="0" applyBorder="0" applyAlignment="0" applyProtection="0"/>
    <xf numFmtId="0" fontId="93" fillId="0" borderId="0">
      <alignment horizontal="left"/>
    </xf>
    <xf numFmtId="0" fontId="99" fillId="0" borderId="0"/>
    <xf numFmtId="0" fontId="99" fillId="0" borderId="0"/>
    <xf numFmtId="186" fontId="99" fillId="0" borderId="0"/>
    <xf numFmtId="186" fontId="99" fillId="0" borderId="0"/>
    <xf numFmtId="0" fontId="89" fillId="0" borderId="0"/>
    <xf numFmtId="0" fontId="116" fillId="0" borderId="0"/>
    <xf numFmtId="0" fontId="89" fillId="0" borderId="0"/>
    <xf numFmtId="0" fontId="117" fillId="0" borderId="0"/>
    <xf numFmtId="187" fontId="115" fillId="0" borderId="0" applyFont="0" applyFill="0" applyBorder="0" applyAlignment="0" applyProtection="0"/>
    <xf numFmtId="0" fontId="88" fillId="0" borderId="0" applyFont="0" applyFill="0" applyBorder="0" applyAlignment="0" applyProtection="0">
      <protection locked="0"/>
    </xf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188" fontId="19" fillId="0" borderId="0" applyFont="0" applyFill="0" applyBorder="0" applyAlignment="0" applyProtection="0"/>
    <xf numFmtId="0" fontId="118" fillId="0" borderId="0">
      <alignment horizontal="right"/>
    </xf>
    <xf numFmtId="0" fontId="118" fillId="59" borderId="0"/>
    <xf numFmtId="0" fontId="119" fillId="59" borderId="0"/>
    <xf numFmtId="0" fontId="119" fillId="59" borderId="0">
      <alignment horizontal="right"/>
    </xf>
    <xf numFmtId="0" fontId="19" fillId="0" borderId="0"/>
    <xf numFmtId="189" fontId="19" fillId="0" borderId="0" applyFont="0" applyFill="0" applyBorder="0" applyAlignment="0" applyProtection="0"/>
    <xf numFmtId="0" fontId="120" fillId="0" borderId="0">
      <alignment horizontal="right"/>
    </xf>
    <xf numFmtId="0" fontId="19" fillId="0" borderId="0"/>
    <xf numFmtId="0" fontId="19" fillId="0" borderId="0"/>
    <xf numFmtId="0" fontId="19" fillId="0" borderId="0"/>
    <xf numFmtId="0" fontId="121" fillId="0" borderId="0"/>
    <xf numFmtId="0" fontId="19" fillId="0" borderId="13" applyNumberFormat="0">
      <alignment vertical="center"/>
      <protection locked="0"/>
    </xf>
    <xf numFmtId="0" fontId="19" fillId="62" borderId="13" applyNumberFormat="0">
      <alignment horizontal="centerContinuous" vertical="center" wrapText="1"/>
    </xf>
    <xf numFmtId="0" fontId="19" fillId="63" borderId="13" applyNumberFormat="0">
      <alignment horizontal="left" vertical="center"/>
    </xf>
    <xf numFmtId="0" fontId="122" fillId="0" borderId="0" applyNumberFormat="0" applyFont="0" applyFill="0" applyBorder="0" applyAlignment="0" applyProtection="0"/>
    <xf numFmtId="0" fontId="21" fillId="0" borderId="0" applyFont="0" applyFill="0" applyBorder="0" applyAlignment="0"/>
    <xf numFmtId="0" fontId="21" fillId="0" borderId="0" applyFont="0" applyFill="0" applyBorder="0" applyAlignment="0"/>
    <xf numFmtId="0" fontId="123" fillId="0" borderId="0">
      <alignment vertical="center"/>
    </xf>
    <xf numFmtId="16" fontId="124" fillId="60" borderId="29" applyFont="0" applyFill="0" applyBorder="0" applyAlignment="0" applyProtection="0">
      <alignment horizontal="right"/>
    </xf>
    <xf numFmtId="15" fontId="124" fillId="60" borderId="26" applyFont="0" applyFill="0" applyBorder="0" applyAlignment="0" applyProtection="0">
      <alignment horizontal="right"/>
    </xf>
    <xf numFmtId="0" fontId="124" fillId="60" borderId="29" applyFont="0" applyFill="0" applyBorder="0" applyAlignment="0" applyProtection="0">
      <alignment horizontal="right"/>
    </xf>
    <xf numFmtId="19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0" fontId="120" fillId="0" borderId="0">
      <alignment vertical="center"/>
    </xf>
    <xf numFmtId="0" fontId="125" fillId="0" borderId="0"/>
    <xf numFmtId="0" fontId="19" fillId="59" borderId="0"/>
    <xf numFmtId="0" fontId="19" fillId="59" borderId="0"/>
    <xf numFmtId="0" fontId="98" fillId="64" borderId="0"/>
    <xf numFmtId="0" fontId="98" fillId="64" borderId="0"/>
    <xf numFmtId="0" fontId="126" fillId="63" borderId="0"/>
    <xf numFmtId="0" fontId="127" fillId="65" borderId="0"/>
    <xf numFmtId="0" fontId="128" fillId="0" borderId="0"/>
    <xf numFmtId="0" fontId="128" fillId="0" borderId="0"/>
    <xf numFmtId="192" fontId="19" fillId="0" borderId="0" applyFont="0" applyFill="0" applyBorder="0" applyAlignment="0" applyProtection="0"/>
    <xf numFmtId="193" fontId="19" fillId="0" borderId="0" applyFont="0" applyFill="0" applyBorder="0" applyAlignment="0" applyProtection="0"/>
    <xf numFmtId="0" fontId="89" fillId="0" borderId="0" applyFont="0" applyFill="0" applyBorder="0" applyAlignment="0" applyProtection="0"/>
    <xf numFmtId="193" fontId="89" fillId="0" borderId="0" applyFont="0" applyFill="0" applyBorder="0" applyAlignment="0" applyProtection="0"/>
    <xf numFmtId="9" fontId="113" fillId="0" borderId="0">
      <alignment horizontal="right"/>
    </xf>
    <xf numFmtId="194" fontId="19" fillId="0" borderId="0" applyFont="0" applyFill="0" applyBorder="0" applyAlignment="0" applyProtection="0"/>
    <xf numFmtId="195" fontId="89" fillId="0" borderId="0" applyFont="0" applyFill="0" applyBorder="0" applyAlignment="0" applyProtection="0"/>
    <xf numFmtId="195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89" fillId="0" borderId="0" applyFont="0" applyFill="0" applyBorder="0" applyAlignment="0" applyProtection="0"/>
    <xf numFmtId="198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199" fontId="89" fillId="0" borderId="0" applyFont="0" applyFill="0" applyBorder="0" applyAlignment="0" applyProtection="0"/>
    <xf numFmtId="199" fontId="19" fillId="0" borderId="0" applyFont="0" applyFill="0" applyBorder="0" applyAlignment="0" applyProtection="0"/>
    <xf numFmtId="0" fontId="129" fillId="58" borderId="31">
      <alignment horizontal="right"/>
    </xf>
    <xf numFmtId="0" fontId="19" fillId="66" borderId="0"/>
    <xf numFmtId="0" fontId="19" fillId="66" borderId="0"/>
    <xf numFmtId="200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202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0" fontId="130" fillId="0" borderId="0" applyBorder="0">
      <alignment wrapText="1"/>
    </xf>
    <xf numFmtId="0" fontId="100" fillId="67" borderId="0"/>
    <xf numFmtId="0" fontId="100" fillId="67" borderId="0"/>
    <xf numFmtId="0" fontId="131" fillId="0" borderId="0" applyNumberFormat="0" applyFill="0" applyBorder="0" applyAlignment="0" applyProtection="0"/>
    <xf numFmtId="0" fontId="132" fillId="0" borderId="0" applyNumberFormat="0" applyFill="0" applyBorder="0" applyAlignment="0" applyProtection="0">
      <alignment vertical="top"/>
      <protection locked="0"/>
    </xf>
    <xf numFmtId="0" fontId="19" fillId="44" borderId="0" applyNumberFormat="0" applyFont="0" applyAlignment="0" applyProtection="0"/>
    <xf numFmtId="0" fontId="99" fillId="68" borderId="0" applyNumberFormat="0" applyFont="0" applyAlignment="0" applyProtection="0"/>
    <xf numFmtId="0" fontId="19" fillId="0" borderId="0" applyNumberFormat="0" applyFont="0" applyAlignment="0" applyProtection="0"/>
    <xf numFmtId="0" fontId="133" fillId="68" borderId="0" applyNumberFormat="0" applyFont="0" applyAlignment="0" applyProtection="0"/>
    <xf numFmtId="38" fontId="134" fillId="0" borderId="0" applyFont="0" applyFill="0" applyBorder="0" applyAlignment="0" applyProtection="0"/>
    <xf numFmtId="204" fontId="19" fillId="0" borderId="0" applyFont="0" applyFill="0" applyBorder="0" applyAlignment="0" applyProtection="0"/>
    <xf numFmtId="205" fontId="89" fillId="0" borderId="0" applyFont="0" applyFill="0" applyBorder="0" applyAlignment="0" applyProtection="0"/>
    <xf numFmtId="205" fontId="19" fillId="0" borderId="0" applyFont="0" applyFill="0" applyBorder="0" applyAlignment="0" applyProtection="0"/>
    <xf numFmtId="206" fontId="19" fillId="0" borderId="0" applyFont="0" applyFill="0" applyBorder="0" applyAlignment="0" applyProtection="0"/>
    <xf numFmtId="0" fontId="19" fillId="0" borderId="0" applyFont="0" applyFill="0" applyBorder="0" applyProtection="0">
      <alignment horizontal="right"/>
    </xf>
    <xf numFmtId="0" fontId="89" fillId="0" borderId="0" applyFont="0" applyFill="0" applyBorder="0" applyProtection="0">
      <alignment horizontal="right"/>
      <protection locked="0"/>
    </xf>
    <xf numFmtId="1" fontId="135" fillId="0" borderId="0" applyFill="0" applyBorder="0" applyProtection="0">
      <alignment horizontal="right"/>
    </xf>
    <xf numFmtId="0" fontId="19" fillId="0" borderId="0" applyFont="0" applyFill="0" applyBorder="0" applyProtection="0">
      <alignment horizontal="right"/>
      <protection locked="0"/>
    </xf>
    <xf numFmtId="207" fontId="19" fillId="0" borderId="0" applyFont="0" applyFill="0" applyBorder="0" applyProtection="0">
      <alignment horizontal="right"/>
    </xf>
    <xf numFmtId="208" fontId="19" fillId="0" borderId="0" applyFont="0" applyFill="0" applyBorder="0" applyAlignment="0" applyProtection="0"/>
    <xf numFmtId="0" fontId="136" fillId="0" borderId="0"/>
    <xf numFmtId="0" fontId="26" fillId="0" borderId="0"/>
    <xf numFmtId="192" fontId="19" fillId="0" borderId="0"/>
    <xf numFmtId="192" fontId="19" fillId="0" borderId="0"/>
    <xf numFmtId="0" fontId="137" fillId="0" borderId="0" applyNumberFormat="0" applyFill="0" applyBorder="0" applyProtection="0">
      <alignment vertical="top"/>
    </xf>
    <xf numFmtId="0" fontId="138" fillId="0" borderId="0" applyNumberFormat="0" applyFill="0" applyBorder="0" applyProtection="0">
      <alignment horizontal="left"/>
    </xf>
    <xf numFmtId="0" fontId="138" fillId="0" borderId="0" applyNumberFormat="0" applyFill="0" applyBorder="0" applyProtection="0">
      <alignment horizontal="left"/>
    </xf>
    <xf numFmtId="0" fontId="139" fillId="0" borderId="32" applyNumberFormat="0" applyFill="0" applyAlignment="0" applyProtection="0"/>
    <xf numFmtId="0" fontId="138" fillId="0" borderId="33" applyNumberFormat="0" applyFill="0" applyProtection="0">
      <alignment horizontal="center"/>
    </xf>
    <xf numFmtId="37" fontId="99" fillId="0" borderId="0"/>
    <xf numFmtId="37" fontId="99" fillId="0" borderId="0"/>
    <xf numFmtId="0" fontId="140" fillId="0" borderId="33" applyNumberFormat="0" applyFill="0" applyProtection="0">
      <alignment horizontal="center"/>
    </xf>
    <xf numFmtId="0" fontId="138" fillId="0" borderId="33" applyNumberFormat="0" applyFill="0" applyProtection="0">
      <alignment horizontal="center"/>
    </xf>
    <xf numFmtId="0" fontId="94" fillId="0" borderId="0"/>
    <xf numFmtId="0" fontId="94" fillId="0" borderId="0"/>
    <xf numFmtId="192" fontId="94" fillId="0" borderId="0"/>
    <xf numFmtId="192" fontId="94" fillId="0" borderId="0"/>
    <xf numFmtId="0" fontId="93" fillId="0" borderId="0">
      <alignment horizontal="centerContinuous"/>
      <protection locked="0"/>
    </xf>
    <xf numFmtId="1" fontId="138" fillId="0" borderId="0" applyNumberFormat="0" applyFill="0" applyBorder="0" applyProtection="0">
      <alignment horizontal="left"/>
    </xf>
    <xf numFmtId="0" fontId="140" fillId="0" borderId="0" applyNumberFormat="0" applyFill="0" applyBorder="0" applyProtection="0">
      <alignment horizontal="left"/>
    </xf>
    <xf numFmtId="1" fontId="138" fillId="0" borderId="0" applyNumberFormat="0" applyFill="0" applyBorder="0" applyProtection="0">
      <alignment horizontal="left"/>
    </xf>
    <xf numFmtId="0" fontId="141" fillId="0" borderId="0" applyNumberFormat="0" applyFill="0" applyBorder="0" applyProtection="0">
      <alignment horizontal="centerContinuous"/>
    </xf>
    <xf numFmtId="0" fontId="142" fillId="0" borderId="0" applyNumberFormat="0" applyFill="0" applyBorder="0" applyProtection="0">
      <alignment horizontal="centerContinuous"/>
    </xf>
    <xf numFmtId="0" fontId="21" fillId="0" borderId="0" applyFont="0" applyFill="0" applyBorder="0" applyAlignment="0" applyProtection="0"/>
    <xf numFmtId="0" fontId="143" fillId="0" borderId="0" applyFont="0" applyFill="0" applyBorder="0" applyAlignment="0" applyProtection="0"/>
    <xf numFmtId="0" fontId="144" fillId="0" borderId="0" applyFont="0" applyFill="0" applyBorder="0" applyAlignment="0" applyProtection="0"/>
    <xf numFmtId="209" fontId="145" fillId="0" borderId="0" applyFont="0" applyFill="0" applyBorder="0" applyAlignment="0" applyProtection="0"/>
    <xf numFmtId="210" fontId="145" fillId="0" borderId="0" applyFont="0" applyFill="0" applyBorder="0" applyAlignment="0" applyProtection="0"/>
    <xf numFmtId="211" fontId="145" fillId="0" borderId="0" applyFont="0" applyFill="0" applyBorder="0" applyAlignment="0" applyProtection="0"/>
    <xf numFmtId="212" fontId="145" fillId="0" borderId="0" applyFont="0" applyFill="0" applyBorder="0" applyAlignment="0" applyProtection="0"/>
    <xf numFmtId="0" fontId="146" fillId="0" borderId="0" applyFont="0" applyFill="0" applyBorder="0" applyAlignment="0" applyProtection="0"/>
    <xf numFmtId="213" fontId="143" fillId="0" borderId="0" applyFont="0" applyFill="0" applyBorder="0" applyAlignment="0" applyProtection="0"/>
    <xf numFmtId="0" fontId="21" fillId="0" borderId="0"/>
    <xf numFmtId="0" fontId="134" fillId="0" borderId="0"/>
    <xf numFmtId="1" fontId="134" fillId="0" borderId="0"/>
    <xf numFmtId="9" fontId="19" fillId="0" borderId="0"/>
    <xf numFmtId="168" fontId="134" fillId="0" borderId="0"/>
    <xf numFmtId="0" fontId="147" fillId="0" borderId="0"/>
    <xf numFmtId="170" fontId="134" fillId="0" borderId="0"/>
    <xf numFmtId="168" fontId="134" fillId="0" borderId="0"/>
    <xf numFmtId="2" fontId="134" fillId="0" borderId="0"/>
    <xf numFmtId="10" fontId="134" fillId="0" borderId="0"/>
    <xf numFmtId="0" fontId="148" fillId="0" borderId="0" applyFill="0" applyBorder="0" applyAlignment="0" applyProtection="0"/>
    <xf numFmtId="214" fontId="148" fillId="0" borderId="0" applyFill="0" applyBorder="0" applyAlignment="0" applyProtection="0"/>
    <xf numFmtId="0" fontId="134" fillId="0" borderId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9" fillId="0" borderId="0" applyFont="0" applyFill="0" applyBorder="0" applyAlignment="0">
      <alignment vertical="center"/>
    </xf>
    <xf numFmtId="215" fontId="99" fillId="0" borderId="0" applyFont="0" applyFill="0" applyBorder="0" applyAlignment="0">
      <alignment vertical="center"/>
    </xf>
    <xf numFmtId="216" fontId="134" fillId="0" borderId="0"/>
    <xf numFmtId="216" fontId="134" fillId="0" borderId="0"/>
    <xf numFmtId="216" fontId="143" fillId="0" borderId="34" applyBorder="0">
      <alignment horizontal="right"/>
    </xf>
    <xf numFmtId="217" fontId="149" fillId="0" borderId="0">
      <alignment horizontal="right"/>
    </xf>
    <xf numFmtId="216" fontId="143" fillId="63" borderId="35"/>
    <xf numFmtId="14" fontId="135" fillId="0" borderId="0" applyFill="0" applyBorder="0" applyProtection="0">
      <alignment horizontal="right"/>
    </xf>
    <xf numFmtId="37" fontId="143" fillId="0" borderId="0"/>
    <xf numFmtId="0" fontId="28" fillId="35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53" fillId="34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56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56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28" fillId="35" borderId="0" applyNumberFormat="0" applyBorder="0" applyAlignment="0" applyProtection="0"/>
    <xf numFmtId="0" fontId="28" fillId="56" borderId="0" applyNumberFormat="0" applyBorder="0" applyAlignment="0" applyProtection="0"/>
    <xf numFmtId="218" fontId="53" fillId="34" borderId="0" applyNumberFormat="0" applyBorder="0" applyAlignment="0" applyProtection="0"/>
    <xf numFmtId="0" fontId="53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53" fillId="34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53" fillId="34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7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53" fillId="3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4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4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28" fillId="37" borderId="0" applyNumberFormat="0" applyBorder="0" applyAlignment="0" applyProtection="0"/>
    <xf numFmtId="0" fontId="28" fillId="34" borderId="0" applyNumberFormat="0" applyBorder="0" applyAlignment="0" applyProtection="0"/>
    <xf numFmtId="218" fontId="53" fillId="36" borderId="0" applyNumberFormat="0" applyBorder="0" applyAlignment="0" applyProtection="0"/>
    <xf numFmtId="0" fontId="53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53" fillId="3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53" fillId="3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9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53" fillId="38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8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8" borderId="0" applyNumberFormat="0" applyBorder="0" applyAlignment="0" applyProtection="0"/>
    <xf numFmtId="0" fontId="53" fillId="38" borderId="0" applyNumberFormat="0" applyBorder="0" applyAlignment="0" applyProtection="0"/>
    <xf numFmtId="0" fontId="53" fillId="38" borderId="0" applyNumberFormat="0" applyBorder="0" applyAlignment="0" applyProtection="0"/>
    <xf numFmtId="0" fontId="28" fillId="39" borderId="0" applyNumberFormat="0" applyBorder="0" applyAlignment="0" applyProtection="0"/>
    <xf numFmtId="0" fontId="28" fillId="38" borderId="0" applyNumberFormat="0" applyBorder="0" applyAlignment="0" applyProtection="0"/>
    <xf numFmtId="218" fontId="53" fillId="38" borderId="0" applyNumberFormat="0" applyBorder="0" applyAlignment="0" applyProtection="0"/>
    <xf numFmtId="0" fontId="53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53" fillId="38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53" fillId="38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40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53" fillId="34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56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56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28" fillId="40" borderId="0" applyNumberFormat="0" applyBorder="0" applyAlignment="0" applyProtection="0"/>
    <xf numFmtId="0" fontId="28" fillId="56" borderId="0" applyNumberFormat="0" applyBorder="0" applyAlignment="0" applyProtection="0"/>
    <xf numFmtId="218" fontId="53" fillId="34" borderId="0" applyNumberFormat="0" applyBorder="0" applyAlignment="0" applyProtection="0"/>
    <xf numFmtId="0" fontId="53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53" fillId="34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53" fillId="34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1" borderId="0" applyNumberFormat="0" applyBorder="0" applyAlignment="0" applyProtection="0"/>
    <xf numFmtId="0" fontId="53" fillId="69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53" fillId="69" borderId="0" applyNumberFormat="0" applyBorder="0" applyAlignment="0" applyProtection="0"/>
    <xf numFmtId="218" fontId="53" fillId="69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53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53" fillId="69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53" fillId="69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34" borderId="0" applyNumberFormat="0" applyBorder="0" applyAlignment="0" applyProtection="0"/>
    <xf numFmtId="0" fontId="53" fillId="38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53" fillId="38" borderId="0" applyNumberFormat="0" applyBorder="0" applyAlignment="0" applyProtection="0"/>
    <xf numFmtId="218" fontId="53" fillId="38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53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42" borderId="0" applyNumberFormat="0" applyBorder="0" applyAlignment="0" applyProtection="0"/>
    <xf numFmtId="0" fontId="28" fillId="34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34" borderId="0" applyNumberFormat="0" applyBorder="0" applyAlignment="0" applyProtection="0"/>
    <xf numFmtId="0" fontId="53" fillId="38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53" fillId="38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34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150" fillId="35" borderId="0" applyNumberFormat="0" applyBorder="0" applyAlignment="0" applyProtection="0"/>
    <xf numFmtId="0" fontId="150" fillId="37" borderId="0" applyNumberFormat="0" applyBorder="0" applyAlignment="0" applyProtection="0"/>
    <xf numFmtId="0" fontId="150" fillId="39" borderId="0" applyNumberFormat="0" applyBorder="0" applyAlignment="0" applyProtection="0"/>
    <xf numFmtId="0" fontId="150" fillId="40" borderId="0" applyNumberFormat="0" applyBorder="0" applyAlignment="0" applyProtection="0"/>
    <xf numFmtId="0" fontId="150" fillId="41" borderId="0" applyNumberFormat="0" applyBorder="0" applyAlignment="0" applyProtection="0"/>
    <xf numFmtId="0" fontId="150" fillId="34" borderId="0" applyNumberFormat="0" applyBorder="0" applyAlignment="0" applyProtection="0"/>
    <xf numFmtId="0" fontId="151" fillId="35" borderId="0" applyNumberFormat="0" applyBorder="0" applyAlignment="0" applyProtection="0"/>
    <xf numFmtId="0" fontId="151" fillId="37" borderId="0" applyNumberFormat="0" applyBorder="0" applyAlignment="0" applyProtection="0"/>
    <xf numFmtId="0" fontId="151" fillId="39" borderId="0" applyNumberFormat="0" applyBorder="0" applyAlignment="0" applyProtection="0"/>
    <xf numFmtId="0" fontId="151" fillId="40" borderId="0" applyNumberFormat="0" applyBorder="0" applyAlignment="0" applyProtection="0"/>
    <xf numFmtId="0" fontId="151" fillId="41" borderId="0" applyNumberFormat="0" applyBorder="0" applyAlignment="0" applyProtection="0"/>
    <xf numFmtId="0" fontId="151" fillId="34" borderId="0" applyNumberFormat="0" applyBorder="0" applyAlignment="0" applyProtection="0"/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52" fillId="37" borderId="0" applyNumberFormat="0" applyBorder="0" applyAlignment="0" applyProtection="0">
      <alignment vertical="center"/>
    </xf>
    <xf numFmtId="0" fontId="152" fillId="37" borderId="0" applyNumberFormat="0" applyBorder="0" applyAlignment="0" applyProtection="0">
      <alignment vertical="center"/>
    </xf>
    <xf numFmtId="0" fontId="152" fillId="37" borderId="0" applyNumberFormat="0" applyBorder="0" applyAlignment="0" applyProtection="0">
      <alignment vertical="center"/>
    </xf>
    <xf numFmtId="0" fontId="152" fillId="37" borderId="0" applyNumberFormat="0" applyBorder="0" applyAlignment="0" applyProtection="0">
      <alignment vertical="center"/>
    </xf>
    <xf numFmtId="0" fontId="152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52" fillId="38" borderId="0" applyNumberFormat="0" applyBorder="0" applyAlignment="0" applyProtection="0">
      <alignment vertical="center"/>
    </xf>
    <xf numFmtId="0" fontId="152" fillId="38" borderId="0" applyNumberFormat="0" applyBorder="0" applyAlignment="0" applyProtection="0">
      <alignment vertical="center"/>
    </xf>
    <xf numFmtId="0" fontId="152" fillId="38" borderId="0" applyNumberFormat="0" applyBorder="0" applyAlignment="0" applyProtection="0">
      <alignment vertical="center"/>
    </xf>
    <xf numFmtId="0" fontId="152" fillId="38" borderId="0" applyNumberFormat="0" applyBorder="0" applyAlignment="0" applyProtection="0">
      <alignment vertical="center"/>
    </xf>
    <xf numFmtId="0" fontId="152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52" fillId="40" borderId="0" applyNumberFormat="0" applyBorder="0" applyAlignment="0" applyProtection="0">
      <alignment vertical="center"/>
    </xf>
    <xf numFmtId="0" fontId="152" fillId="40" borderId="0" applyNumberFormat="0" applyBorder="0" applyAlignment="0" applyProtection="0">
      <alignment vertical="center"/>
    </xf>
    <xf numFmtId="0" fontId="152" fillId="40" borderId="0" applyNumberFormat="0" applyBorder="0" applyAlignment="0" applyProtection="0">
      <alignment vertical="center"/>
    </xf>
    <xf numFmtId="0" fontId="152" fillId="40" borderId="0" applyNumberFormat="0" applyBorder="0" applyAlignment="0" applyProtection="0">
      <alignment vertical="center"/>
    </xf>
    <xf numFmtId="0" fontId="152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152" fillId="41" borderId="0" applyNumberFormat="0" applyBorder="0" applyAlignment="0" applyProtection="0">
      <alignment vertical="center"/>
    </xf>
    <xf numFmtId="0" fontId="152" fillId="41" borderId="0" applyNumberFormat="0" applyBorder="0" applyAlignment="0" applyProtection="0">
      <alignment vertical="center"/>
    </xf>
    <xf numFmtId="0" fontId="152" fillId="41" borderId="0" applyNumberFormat="0" applyBorder="0" applyAlignment="0" applyProtection="0">
      <alignment vertical="center"/>
    </xf>
    <xf numFmtId="0" fontId="152" fillId="41" borderId="0" applyNumberFormat="0" applyBorder="0" applyAlignment="0" applyProtection="0">
      <alignment vertical="center"/>
    </xf>
    <xf numFmtId="0" fontId="152" fillId="41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52" fillId="38" borderId="0" applyNumberFormat="0" applyBorder="0" applyAlignment="0" applyProtection="0">
      <alignment vertical="center"/>
    </xf>
    <xf numFmtId="0" fontId="152" fillId="38" borderId="0" applyNumberFormat="0" applyBorder="0" applyAlignment="0" applyProtection="0">
      <alignment vertical="center"/>
    </xf>
    <xf numFmtId="0" fontId="152" fillId="38" borderId="0" applyNumberFormat="0" applyBorder="0" applyAlignment="0" applyProtection="0">
      <alignment vertical="center"/>
    </xf>
    <xf numFmtId="0" fontId="152" fillId="38" borderId="0" applyNumberFormat="0" applyBorder="0" applyAlignment="0" applyProtection="0">
      <alignment vertical="center"/>
    </xf>
    <xf numFmtId="0" fontId="152" fillId="38" borderId="0" applyNumberFormat="0" applyBorder="0" applyAlignment="0" applyProtection="0">
      <alignment vertical="center"/>
    </xf>
    <xf numFmtId="0" fontId="153" fillId="35" borderId="0" applyNumberFormat="0" applyBorder="0" applyAlignment="0" applyProtection="0">
      <alignment vertical="center"/>
    </xf>
    <xf numFmtId="0" fontId="153" fillId="37" borderId="0" applyNumberFormat="0" applyBorder="0" applyAlignment="0" applyProtection="0">
      <alignment vertical="center"/>
    </xf>
    <xf numFmtId="0" fontId="153" fillId="39" borderId="0" applyNumberFormat="0" applyBorder="0" applyAlignment="0" applyProtection="0">
      <alignment vertical="center"/>
    </xf>
    <xf numFmtId="0" fontId="153" fillId="40" borderId="0" applyNumberFormat="0" applyBorder="0" applyAlignment="0" applyProtection="0">
      <alignment vertical="center"/>
    </xf>
    <xf numFmtId="0" fontId="153" fillId="41" borderId="0" applyNumberFormat="0" applyBorder="0" applyAlignment="0" applyProtection="0">
      <alignment vertical="center"/>
    </xf>
    <xf numFmtId="0" fontId="153" fillId="34" borderId="0" applyNumberFormat="0" applyBorder="0" applyAlignment="0" applyProtection="0">
      <alignment vertical="center"/>
    </xf>
    <xf numFmtId="219" fontId="154" fillId="0" borderId="36" applyBorder="0">
      <alignment horizontal="right"/>
    </xf>
    <xf numFmtId="0" fontId="28" fillId="43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53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2" borderId="0" applyNumberFormat="0" applyBorder="0" applyAlignment="0" applyProtection="0"/>
    <xf numFmtId="0" fontId="53" fillId="42" borderId="0" applyNumberFormat="0" applyBorder="0" applyAlignment="0" applyProtection="0"/>
    <xf numFmtId="0" fontId="53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2" borderId="0" applyNumberFormat="0" applyBorder="0" applyAlignment="0" applyProtection="0"/>
    <xf numFmtId="218" fontId="53" fillId="42" borderId="0" applyNumberFormat="0" applyBorder="0" applyAlignment="0" applyProtection="0"/>
    <xf numFmtId="0" fontId="53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53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53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36" borderId="0" applyNumberFormat="0" applyBorder="0" applyAlignment="0" applyProtection="0"/>
    <xf numFmtId="0" fontId="53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53" fillId="36" borderId="0" applyNumberFormat="0" applyBorder="0" applyAlignment="0" applyProtection="0"/>
    <xf numFmtId="218" fontId="53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53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53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45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53" fillId="70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4" borderId="0" applyNumberFormat="0" applyBorder="0" applyAlignment="0" applyProtection="0"/>
    <xf numFmtId="0" fontId="53" fillId="70" borderId="0" applyNumberFormat="0" applyBorder="0" applyAlignment="0" applyProtection="0"/>
    <xf numFmtId="0" fontId="53" fillId="70" borderId="0" applyNumberFormat="0" applyBorder="0" applyAlignment="0" applyProtection="0"/>
    <xf numFmtId="0" fontId="28" fillId="45" borderId="0" applyNumberFormat="0" applyBorder="0" applyAlignment="0" applyProtection="0"/>
    <xf numFmtId="0" fontId="28" fillId="44" borderId="0" applyNumberFormat="0" applyBorder="0" applyAlignment="0" applyProtection="0"/>
    <xf numFmtId="218" fontId="53" fillId="70" borderId="0" applyNumberFormat="0" applyBorder="0" applyAlignment="0" applyProtection="0"/>
    <xf numFmtId="0" fontId="53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53" fillId="70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53" fillId="70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0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53" fillId="42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2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2" borderId="0" applyNumberFormat="0" applyBorder="0" applyAlignment="0" applyProtection="0"/>
    <xf numFmtId="0" fontId="53" fillId="42" borderId="0" applyNumberFormat="0" applyBorder="0" applyAlignment="0" applyProtection="0"/>
    <xf numFmtId="0" fontId="53" fillId="42" borderId="0" applyNumberFormat="0" applyBorder="0" applyAlignment="0" applyProtection="0"/>
    <xf numFmtId="0" fontId="28" fillId="40" borderId="0" applyNumberFormat="0" applyBorder="0" applyAlignment="0" applyProtection="0"/>
    <xf numFmtId="0" fontId="28" fillId="42" borderId="0" applyNumberFormat="0" applyBorder="0" applyAlignment="0" applyProtection="0"/>
    <xf numFmtId="218" fontId="53" fillId="42" borderId="0" applyNumberFormat="0" applyBorder="0" applyAlignment="0" applyProtection="0"/>
    <xf numFmtId="0" fontId="53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53" fillId="42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53" fillId="42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3" borderId="0" applyNumberFormat="0" applyBorder="0" applyAlignment="0" applyProtection="0"/>
    <xf numFmtId="0" fontId="53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53" fillId="43" borderId="0" applyNumberFormat="0" applyBorder="0" applyAlignment="0" applyProtection="0"/>
    <xf numFmtId="218" fontId="53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53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53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6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53" fillId="70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34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34" borderId="0" applyNumberFormat="0" applyBorder="0" applyAlignment="0" applyProtection="0"/>
    <xf numFmtId="0" fontId="53" fillId="70" borderId="0" applyNumberFormat="0" applyBorder="0" applyAlignment="0" applyProtection="0"/>
    <xf numFmtId="0" fontId="53" fillId="70" borderId="0" applyNumberFormat="0" applyBorder="0" applyAlignment="0" applyProtection="0"/>
    <xf numFmtId="0" fontId="28" fillId="46" borderId="0" applyNumberFormat="0" applyBorder="0" applyAlignment="0" applyProtection="0"/>
    <xf numFmtId="0" fontId="28" fillId="34" borderId="0" applyNumberFormat="0" applyBorder="0" applyAlignment="0" applyProtection="0"/>
    <xf numFmtId="218" fontId="53" fillId="70" borderId="0" applyNumberFormat="0" applyBorder="0" applyAlignment="0" applyProtection="0"/>
    <xf numFmtId="0" fontId="53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53" fillId="70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53" fillId="70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150" fillId="43" borderId="0" applyNumberFormat="0" applyBorder="0" applyAlignment="0" applyProtection="0"/>
    <xf numFmtId="0" fontId="150" fillId="36" borderId="0" applyNumberFormat="0" applyBorder="0" applyAlignment="0" applyProtection="0"/>
    <xf numFmtId="0" fontId="150" fillId="45" borderId="0" applyNumberFormat="0" applyBorder="0" applyAlignment="0" applyProtection="0"/>
    <xf numFmtId="0" fontId="150" fillId="40" borderId="0" applyNumberFormat="0" applyBorder="0" applyAlignment="0" applyProtection="0"/>
    <xf numFmtId="0" fontId="150" fillId="43" borderId="0" applyNumberFormat="0" applyBorder="0" applyAlignment="0" applyProtection="0"/>
    <xf numFmtId="0" fontId="150" fillId="46" borderId="0" applyNumberFormat="0" applyBorder="0" applyAlignment="0" applyProtection="0"/>
    <xf numFmtId="0" fontId="151" fillId="43" borderId="0" applyNumberFormat="0" applyBorder="0" applyAlignment="0" applyProtection="0"/>
    <xf numFmtId="0" fontId="151" fillId="36" borderId="0" applyNumberFormat="0" applyBorder="0" applyAlignment="0" applyProtection="0"/>
    <xf numFmtId="0" fontId="151" fillId="45" borderId="0" applyNumberFormat="0" applyBorder="0" applyAlignment="0" applyProtection="0"/>
    <xf numFmtId="0" fontId="151" fillId="40" borderId="0" applyNumberFormat="0" applyBorder="0" applyAlignment="0" applyProtection="0"/>
    <xf numFmtId="0" fontId="151" fillId="43" borderId="0" applyNumberFormat="0" applyBorder="0" applyAlignment="0" applyProtection="0"/>
    <xf numFmtId="0" fontId="151" fillId="46" borderId="0" applyNumberFormat="0" applyBorder="0" applyAlignment="0" applyProtection="0"/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52" fillId="37" borderId="0" applyNumberFormat="0" applyBorder="0" applyAlignment="0" applyProtection="0">
      <alignment vertical="center"/>
    </xf>
    <xf numFmtId="0" fontId="152" fillId="37" borderId="0" applyNumberFormat="0" applyBorder="0" applyAlignment="0" applyProtection="0">
      <alignment vertical="center"/>
    </xf>
    <xf numFmtId="0" fontId="152" fillId="37" borderId="0" applyNumberFormat="0" applyBorder="0" applyAlignment="0" applyProtection="0">
      <alignment vertical="center"/>
    </xf>
    <xf numFmtId="0" fontId="152" fillId="37" borderId="0" applyNumberFormat="0" applyBorder="0" applyAlignment="0" applyProtection="0">
      <alignment vertical="center"/>
    </xf>
    <xf numFmtId="0" fontId="152" fillId="37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52" fillId="44" borderId="0" applyNumberFormat="0" applyBorder="0" applyAlignment="0" applyProtection="0">
      <alignment vertical="center"/>
    </xf>
    <xf numFmtId="0" fontId="152" fillId="44" borderId="0" applyNumberFormat="0" applyBorder="0" applyAlignment="0" applyProtection="0">
      <alignment vertical="center"/>
    </xf>
    <xf numFmtId="0" fontId="152" fillId="44" borderId="0" applyNumberFormat="0" applyBorder="0" applyAlignment="0" applyProtection="0">
      <alignment vertical="center"/>
    </xf>
    <xf numFmtId="0" fontId="152" fillId="44" borderId="0" applyNumberFormat="0" applyBorder="0" applyAlignment="0" applyProtection="0">
      <alignment vertical="center"/>
    </xf>
    <xf numFmtId="0" fontId="152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52" fillId="42" borderId="0" applyNumberFormat="0" applyBorder="0" applyAlignment="0" applyProtection="0">
      <alignment vertical="center"/>
    </xf>
    <xf numFmtId="0" fontId="152" fillId="42" borderId="0" applyNumberFormat="0" applyBorder="0" applyAlignment="0" applyProtection="0">
      <alignment vertical="center"/>
    </xf>
    <xf numFmtId="0" fontId="152" fillId="42" borderId="0" applyNumberFormat="0" applyBorder="0" applyAlignment="0" applyProtection="0">
      <alignment vertical="center"/>
    </xf>
    <xf numFmtId="0" fontId="152" fillId="42" borderId="0" applyNumberFormat="0" applyBorder="0" applyAlignment="0" applyProtection="0">
      <alignment vertical="center"/>
    </xf>
    <xf numFmtId="0" fontId="152" fillId="42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152" fillId="34" borderId="0" applyNumberFormat="0" applyBorder="0" applyAlignment="0" applyProtection="0">
      <alignment vertical="center"/>
    </xf>
    <xf numFmtId="0" fontId="152" fillId="34" borderId="0" applyNumberFormat="0" applyBorder="0" applyAlignment="0" applyProtection="0">
      <alignment vertical="center"/>
    </xf>
    <xf numFmtId="0" fontId="152" fillId="34" borderId="0" applyNumberFormat="0" applyBorder="0" applyAlignment="0" applyProtection="0">
      <alignment vertical="center"/>
    </xf>
    <xf numFmtId="0" fontId="152" fillId="34" borderId="0" applyNumberFormat="0" applyBorder="0" applyAlignment="0" applyProtection="0">
      <alignment vertical="center"/>
    </xf>
    <xf numFmtId="0" fontId="152" fillId="34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36" borderId="0" applyNumberFormat="0" applyBorder="0" applyAlignment="0" applyProtection="0">
      <alignment vertical="center"/>
    </xf>
    <xf numFmtId="0" fontId="153" fillId="45" borderId="0" applyNumberFormat="0" applyBorder="0" applyAlignment="0" applyProtection="0">
      <alignment vertical="center"/>
    </xf>
    <xf numFmtId="0" fontId="153" fillId="40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6" borderId="0" applyNumberFormat="0" applyBorder="0" applyAlignment="0" applyProtection="0">
      <alignment vertical="center"/>
    </xf>
    <xf numFmtId="0" fontId="103" fillId="48" borderId="0" applyNumberFormat="0" applyBorder="0" applyAlignment="0" applyProtection="0"/>
    <xf numFmtId="0" fontId="103" fillId="47" borderId="0" applyNumberFormat="0" applyBorder="0" applyAlignment="0" applyProtection="0"/>
    <xf numFmtId="0" fontId="103" fillId="47" borderId="0" applyNumberFormat="0" applyBorder="0" applyAlignment="0" applyProtection="0"/>
    <xf numFmtId="0" fontId="103" fillId="47" borderId="0" applyNumberFormat="0" applyBorder="0" applyAlignment="0" applyProtection="0"/>
    <xf numFmtId="0" fontId="55" fillId="47" borderId="0" applyNumberFormat="0" applyBorder="0" applyAlignment="0" applyProtection="0"/>
    <xf numFmtId="0" fontId="103" fillId="48" borderId="0" applyNumberFormat="0" applyBorder="0" applyAlignment="0" applyProtection="0"/>
    <xf numFmtId="0" fontId="103" fillId="48" borderId="0" applyNumberFormat="0" applyBorder="0" applyAlignment="0" applyProtection="0"/>
    <xf numFmtId="0" fontId="103" fillId="47" borderId="0" applyNumberFormat="0" applyBorder="0" applyAlignment="0" applyProtection="0"/>
    <xf numFmtId="0" fontId="55" fillId="47" borderId="0" applyNumberFormat="0" applyBorder="0" applyAlignment="0" applyProtection="0"/>
    <xf numFmtId="0" fontId="103" fillId="47" borderId="0" applyNumberFormat="0" applyBorder="0" applyAlignment="0" applyProtection="0"/>
    <xf numFmtId="218" fontId="55" fillId="47" borderId="0" applyNumberFormat="0" applyBorder="0" applyAlignment="0" applyProtection="0"/>
    <xf numFmtId="0" fontId="55" fillId="48" borderId="0" applyNumberFormat="0" applyBorder="0" applyAlignment="0" applyProtection="0"/>
    <xf numFmtId="0" fontId="103" fillId="48" borderId="0" applyNumberFormat="0" applyBorder="0" applyAlignment="0" applyProtection="0"/>
    <xf numFmtId="0" fontId="103" fillId="48" borderId="0" applyNumberFormat="0" applyBorder="0" applyAlignment="0" applyProtection="0"/>
    <xf numFmtId="0" fontId="103" fillId="48" borderId="0" applyNumberFormat="0" applyBorder="0" applyAlignment="0" applyProtection="0"/>
    <xf numFmtId="0" fontId="55" fillId="47" borderId="0" applyNumberFormat="0" applyBorder="0" applyAlignment="0" applyProtection="0"/>
    <xf numFmtId="0" fontId="103" fillId="48" borderId="0" applyNumberFormat="0" applyBorder="0" applyAlignment="0" applyProtection="0"/>
    <xf numFmtId="0" fontId="103" fillId="48" borderId="0" applyNumberFormat="0" applyBorder="0" applyAlignment="0" applyProtection="0"/>
    <xf numFmtId="0" fontId="103" fillId="48" borderId="0" applyNumberFormat="0" applyBorder="0" applyAlignment="0" applyProtection="0"/>
    <xf numFmtId="0" fontId="103" fillId="48" borderId="0" applyNumberFormat="0" applyBorder="0" applyAlignment="0" applyProtection="0"/>
    <xf numFmtId="0" fontId="103" fillId="48" borderId="0" applyNumberFormat="0" applyBorder="0" applyAlignment="0" applyProtection="0"/>
    <xf numFmtId="0" fontId="103" fillId="48" borderId="0" applyNumberFormat="0" applyBorder="0" applyAlignment="0" applyProtection="0"/>
    <xf numFmtId="0" fontId="103" fillId="48" borderId="0" applyNumberFormat="0" applyBorder="0" applyAlignment="0" applyProtection="0"/>
    <xf numFmtId="0" fontId="103" fillId="48" borderId="0" applyNumberFormat="0" applyBorder="0" applyAlignment="0" applyProtection="0"/>
    <xf numFmtId="0" fontId="103" fillId="48" borderId="0" applyNumberFormat="0" applyBorder="0" applyAlignment="0" applyProtection="0"/>
    <xf numFmtId="0" fontId="55" fillId="36" borderId="0" applyNumberFormat="0" applyBorder="0" applyAlignment="0" applyProtection="0"/>
    <xf numFmtId="0" fontId="103" fillId="36" borderId="0" applyNumberFormat="0" applyBorder="0" applyAlignment="0" applyProtection="0"/>
    <xf numFmtId="218" fontId="55" fillId="36" borderId="0" applyNumberFormat="0" applyBorder="0" applyAlignment="0" applyProtection="0"/>
    <xf numFmtId="0" fontId="103" fillId="36" borderId="0" applyNumberFormat="0" applyBorder="0" applyAlignment="0" applyProtection="0"/>
    <xf numFmtId="0" fontId="103" fillId="36" borderId="0" applyNumberFormat="0" applyBorder="0" applyAlignment="0" applyProtection="0"/>
    <xf numFmtId="0" fontId="103" fillId="36" borderId="0" applyNumberFormat="0" applyBorder="0" applyAlignment="0" applyProtection="0"/>
    <xf numFmtId="0" fontId="55" fillId="36" borderId="0" applyNumberFormat="0" applyBorder="0" applyAlignment="0" applyProtection="0"/>
    <xf numFmtId="0" fontId="103" fillId="36" borderId="0" applyNumberFormat="0" applyBorder="0" applyAlignment="0" applyProtection="0"/>
    <xf numFmtId="0" fontId="103" fillId="36" borderId="0" applyNumberFormat="0" applyBorder="0" applyAlignment="0" applyProtection="0"/>
    <xf numFmtId="0" fontId="103" fillId="36" borderId="0" applyNumberFormat="0" applyBorder="0" applyAlignment="0" applyProtection="0"/>
    <xf numFmtId="0" fontId="103" fillId="36" borderId="0" applyNumberFormat="0" applyBorder="0" applyAlignment="0" applyProtection="0"/>
    <xf numFmtId="0" fontId="103" fillId="36" borderId="0" applyNumberFormat="0" applyBorder="0" applyAlignment="0" applyProtection="0"/>
    <xf numFmtId="0" fontId="103" fillId="36" borderId="0" applyNumberFormat="0" applyBorder="0" applyAlignment="0" applyProtection="0"/>
    <xf numFmtId="0" fontId="103" fillId="36" borderId="0" applyNumberFormat="0" applyBorder="0" applyAlignment="0" applyProtection="0"/>
    <xf numFmtId="0" fontId="103" fillId="36" borderId="0" applyNumberFormat="0" applyBorder="0" applyAlignment="0" applyProtection="0"/>
    <xf numFmtId="0" fontId="103" fillId="36" borderId="0" applyNumberFormat="0" applyBorder="0" applyAlignment="0" applyProtection="0"/>
    <xf numFmtId="0" fontId="103" fillId="45" borderId="0" applyNumberFormat="0" applyBorder="0" applyAlignment="0" applyProtection="0"/>
    <xf numFmtId="0" fontId="103" fillId="44" borderId="0" applyNumberFormat="0" applyBorder="0" applyAlignment="0" applyProtection="0"/>
    <xf numFmtId="0" fontId="103" fillId="44" borderId="0" applyNumberFormat="0" applyBorder="0" applyAlignment="0" applyProtection="0"/>
    <xf numFmtId="0" fontId="103" fillId="44" borderId="0" applyNumberFormat="0" applyBorder="0" applyAlignment="0" applyProtection="0"/>
    <xf numFmtId="0" fontId="55" fillId="71" borderId="0" applyNumberFormat="0" applyBorder="0" applyAlignment="0" applyProtection="0"/>
    <xf numFmtId="0" fontId="103" fillId="45" borderId="0" applyNumberFormat="0" applyBorder="0" applyAlignment="0" applyProtection="0"/>
    <xf numFmtId="0" fontId="103" fillId="45" borderId="0" applyNumberFormat="0" applyBorder="0" applyAlignment="0" applyProtection="0"/>
    <xf numFmtId="0" fontId="103" fillId="44" borderId="0" applyNumberFormat="0" applyBorder="0" applyAlignment="0" applyProtection="0"/>
    <xf numFmtId="0" fontId="55" fillId="71" borderId="0" applyNumberFormat="0" applyBorder="0" applyAlignment="0" applyProtection="0"/>
    <xf numFmtId="0" fontId="103" fillId="44" borderId="0" applyNumberFormat="0" applyBorder="0" applyAlignment="0" applyProtection="0"/>
    <xf numFmtId="218" fontId="55" fillId="71" borderId="0" applyNumberFormat="0" applyBorder="0" applyAlignment="0" applyProtection="0"/>
    <xf numFmtId="0" fontId="55" fillId="45" borderId="0" applyNumberFormat="0" applyBorder="0" applyAlignment="0" applyProtection="0"/>
    <xf numFmtId="0" fontId="103" fillId="45" borderId="0" applyNumberFormat="0" applyBorder="0" applyAlignment="0" applyProtection="0"/>
    <xf numFmtId="0" fontId="103" fillId="45" borderId="0" applyNumberFormat="0" applyBorder="0" applyAlignment="0" applyProtection="0"/>
    <xf numFmtId="0" fontId="103" fillId="45" borderId="0" applyNumberFormat="0" applyBorder="0" applyAlignment="0" applyProtection="0"/>
    <xf numFmtId="0" fontId="55" fillId="71" borderId="0" applyNumberFormat="0" applyBorder="0" applyAlignment="0" applyProtection="0"/>
    <xf numFmtId="0" fontId="103" fillId="45" borderId="0" applyNumberFormat="0" applyBorder="0" applyAlignment="0" applyProtection="0"/>
    <xf numFmtId="0" fontId="103" fillId="45" borderId="0" applyNumberFormat="0" applyBorder="0" applyAlignment="0" applyProtection="0"/>
    <xf numFmtId="0" fontId="103" fillId="45" borderId="0" applyNumberFormat="0" applyBorder="0" applyAlignment="0" applyProtection="0"/>
    <xf numFmtId="0" fontId="103" fillId="45" borderId="0" applyNumberFormat="0" applyBorder="0" applyAlignment="0" applyProtection="0"/>
    <xf numFmtId="0" fontId="103" fillId="45" borderId="0" applyNumberFormat="0" applyBorder="0" applyAlignment="0" applyProtection="0"/>
    <xf numFmtId="0" fontId="103" fillId="45" borderId="0" applyNumberFormat="0" applyBorder="0" applyAlignment="0" applyProtection="0"/>
    <xf numFmtId="0" fontId="103" fillId="45" borderId="0" applyNumberFormat="0" applyBorder="0" applyAlignment="0" applyProtection="0"/>
    <xf numFmtId="0" fontId="103" fillId="45" borderId="0" applyNumberFormat="0" applyBorder="0" applyAlignment="0" applyProtection="0"/>
    <xf numFmtId="0" fontId="103" fillId="45" borderId="0" applyNumberFormat="0" applyBorder="0" applyAlignment="0" applyProtection="0"/>
    <xf numFmtId="0" fontId="103" fillId="49" borderId="0" applyNumberFormat="0" applyBorder="0" applyAlignment="0" applyProtection="0"/>
    <xf numFmtId="0" fontId="103" fillId="42" borderId="0" applyNumberFormat="0" applyBorder="0" applyAlignment="0" applyProtection="0"/>
    <xf numFmtId="0" fontId="103" fillId="42" borderId="0" applyNumberFormat="0" applyBorder="0" applyAlignment="0" applyProtection="0"/>
    <xf numFmtId="0" fontId="103" fillId="42" borderId="0" applyNumberFormat="0" applyBorder="0" applyAlignment="0" applyProtection="0"/>
    <xf numFmtId="0" fontId="55" fillId="42" borderId="0" applyNumberFormat="0" applyBorder="0" applyAlignment="0" applyProtection="0"/>
    <xf numFmtId="0" fontId="103" fillId="49" borderId="0" applyNumberFormat="0" applyBorder="0" applyAlignment="0" applyProtection="0"/>
    <xf numFmtId="0" fontId="103" fillId="49" borderId="0" applyNumberFormat="0" applyBorder="0" applyAlignment="0" applyProtection="0"/>
    <xf numFmtId="0" fontId="103" fillId="42" borderId="0" applyNumberFormat="0" applyBorder="0" applyAlignment="0" applyProtection="0"/>
    <xf numFmtId="0" fontId="55" fillId="42" borderId="0" applyNumberFormat="0" applyBorder="0" applyAlignment="0" applyProtection="0"/>
    <xf numFmtId="0" fontId="103" fillId="42" borderId="0" applyNumberFormat="0" applyBorder="0" applyAlignment="0" applyProtection="0"/>
    <xf numFmtId="218" fontId="55" fillId="42" borderId="0" applyNumberFormat="0" applyBorder="0" applyAlignment="0" applyProtection="0"/>
    <xf numFmtId="0" fontId="55" fillId="49" borderId="0" applyNumberFormat="0" applyBorder="0" applyAlignment="0" applyProtection="0"/>
    <xf numFmtId="0" fontId="103" fillId="49" borderId="0" applyNumberFormat="0" applyBorder="0" applyAlignment="0" applyProtection="0"/>
    <xf numFmtId="0" fontId="103" fillId="49" borderId="0" applyNumberFormat="0" applyBorder="0" applyAlignment="0" applyProtection="0"/>
    <xf numFmtId="0" fontId="103" fillId="49" borderId="0" applyNumberFormat="0" applyBorder="0" applyAlignment="0" applyProtection="0"/>
    <xf numFmtId="0" fontId="55" fillId="42" borderId="0" applyNumberFormat="0" applyBorder="0" applyAlignment="0" applyProtection="0"/>
    <xf numFmtId="0" fontId="103" fillId="49" borderId="0" applyNumberFormat="0" applyBorder="0" applyAlignment="0" applyProtection="0"/>
    <xf numFmtId="0" fontId="103" fillId="49" borderId="0" applyNumberFormat="0" applyBorder="0" applyAlignment="0" applyProtection="0"/>
    <xf numFmtId="0" fontId="103" fillId="49" borderId="0" applyNumberFormat="0" applyBorder="0" applyAlignment="0" applyProtection="0"/>
    <xf numFmtId="0" fontId="103" fillId="49" borderId="0" applyNumberFormat="0" applyBorder="0" applyAlignment="0" applyProtection="0"/>
    <xf numFmtId="0" fontId="103" fillId="49" borderId="0" applyNumberFormat="0" applyBorder="0" applyAlignment="0" applyProtection="0"/>
    <xf numFmtId="0" fontId="103" fillId="49" borderId="0" applyNumberFormat="0" applyBorder="0" applyAlignment="0" applyProtection="0"/>
    <xf numFmtId="0" fontId="103" fillId="49" borderId="0" applyNumberFormat="0" applyBorder="0" applyAlignment="0" applyProtection="0"/>
    <xf numFmtId="0" fontId="103" fillId="49" borderId="0" applyNumberFormat="0" applyBorder="0" applyAlignment="0" applyProtection="0"/>
    <xf numFmtId="0" fontId="103" fillId="49" borderId="0" applyNumberFormat="0" applyBorder="0" applyAlignment="0" applyProtection="0"/>
    <xf numFmtId="0" fontId="55" fillId="47" borderId="0" applyNumberFormat="0" applyBorder="0" applyAlignment="0" applyProtection="0"/>
    <xf numFmtId="0" fontId="103" fillId="47" borderId="0" applyNumberFormat="0" applyBorder="0" applyAlignment="0" applyProtection="0"/>
    <xf numFmtId="218" fontId="55" fillId="47" borderId="0" applyNumberFormat="0" applyBorder="0" applyAlignment="0" applyProtection="0"/>
    <xf numFmtId="0" fontId="103" fillId="47" borderId="0" applyNumberFormat="0" applyBorder="0" applyAlignment="0" applyProtection="0"/>
    <xf numFmtId="0" fontId="103" fillId="47" borderId="0" applyNumberFormat="0" applyBorder="0" applyAlignment="0" applyProtection="0"/>
    <xf numFmtId="0" fontId="103" fillId="47" borderId="0" applyNumberFormat="0" applyBorder="0" applyAlignment="0" applyProtection="0"/>
    <xf numFmtId="0" fontId="55" fillId="47" borderId="0" applyNumberFormat="0" applyBorder="0" applyAlignment="0" applyProtection="0"/>
    <xf numFmtId="0" fontId="103" fillId="47" borderId="0" applyNumberFormat="0" applyBorder="0" applyAlignment="0" applyProtection="0"/>
    <xf numFmtId="0" fontId="103" fillId="47" borderId="0" applyNumberFormat="0" applyBorder="0" applyAlignment="0" applyProtection="0"/>
    <xf numFmtId="0" fontId="103" fillId="47" borderId="0" applyNumberFormat="0" applyBorder="0" applyAlignment="0" applyProtection="0"/>
    <xf numFmtId="0" fontId="103" fillId="47" borderId="0" applyNumberFormat="0" applyBorder="0" applyAlignment="0" applyProtection="0"/>
    <xf numFmtId="0" fontId="103" fillId="47" borderId="0" applyNumberFormat="0" applyBorder="0" applyAlignment="0" applyProtection="0"/>
    <xf numFmtId="0" fontId="103" fillId="47" borderId="0" applyNumberFormat="0" applyBorder="0" applyAlignment="0" applyProtection="0"/>
    <xf numFmtId="0" fontId="103" fillId="47" borderId="0" applyNumberFormat="0" applyBorder="0" applyAlignment="0" applyProtection="0"/>
    <xf numFmtId="0" fontId="103" fillId="47" borderId="0" applyNumberFormat="0" applyBorder="0" applyAlignment="0" applyProtection="0"/>
    <xf numFmtId="0" fontId="103" fillId="47" borderId="0" applyNumberFormat="0" applyBorder="0" applyAlignment="0" applyProtection="0"/>
    <xf numFmtId="0" fontId="103" fillId="50" borderId="0" applyNumberFormat="0" applyBorder="0" applyAlignment="0" applyProtection="0"/>
    <xf numFmtId="0" fontId="103" fillId="34" borderId="0" applyNumberFormat="0" applyBorder="0" applyAlignment="0" applyProtection="0"/>
    <xf numFmtId="0" fontId="103" fillId="34" borderId="0" applyNumberFormat="0" applyBorder="0" applyAlignment="0" applyProtection="0"/>
    <xf numFmtId="0" fontId="103" fillId="34" borderId="0" applyNumberFormat="0" applyBorder="0" applyAlignment="0" applyProtection="0"/>
    <xf numFmtId="0" fontId="55" fillId="36" borderId="0" applyNumberFormat="0" applyBorder="0" applyAlignment="0" applyProtection="0"/>
    <xf numFmtId="0" fontId="103" fillId="50" borderId="0" applyNumberFormat="0" applyBorder="0" applyAlignment="0" applyProtection="0"/>
    <xf numFmtId="0" fontId="103" fillId="50" borderId="0" applyNumberFormat="0" applyBorder="0" applyAlignment="0" applyProtection="0"/>
    <xf numFmtId="0" fontId="103" fillId="34" borderId="0" applyNumberFormat="0" applyBorder="0" applyAlignment="0" applyProtection="0"/>
    <xf numFmtId="0" fontId="55" fillId="36" borderId="0" applyNumberFormat="0" applyBorder="0" applyAlignment="0" applyProtection="0"/>
    <xf numFmtId="0" fontId="103" fillId="34" borderId="0" applyNumberFormat="0" applyBorder="0" applyAlignment="0" applyProtection="0"/>
    <xf numFmtId="218" fontId="55" fillId="36" borderId="0" applyNumberFormat="0" applyBorder="0" applyAlignment="0" applyProtection="0"/>
    <xf numFmtId="0" fontId="55" fillId="50" borderId="0" applyNumberFormat="0" applyBorder="0" applyAlignment="0" applyProtection="0"/>
    <xf numFmtId="0" fontId="103" fillId="50" borderId="0" applyNumberFormat="0" applyBorder="0" applyAlignment="0" applyProtection="0"/>
    <xf numFmtId="0" fontId="103" fillId="50" borderId="0" applyNumberFormat="0" applyBorder="0" applyAlignment="0" applyProtection="0"/>
    <xf numFmtId="0" fontId="103" fillId="50" borderId="0" applyNumberFormat="0" applyBorder="0" applyAlignment="0" applyProtection="0"/>
    <xf numFmtId="0" fontId="55" fillId="36" borderId="0" applyNumberFormat="0" applyBorder="0" applyAlignment="0" applyProtection="0"/>
    <xf numFmtId="0" fontId="103" fillId="50" borderId="0" applyNumberFormat="0" applyBorder="0" applyAlignment="0" applyProtection="0"/>
    <xf numFmtId="0" fontId="103" fillId="50" borderId="0" applyNumberFormat="0" applyBorder="0" applyAlignment="0" applyProtection="0"/>
    <xf numFmtId="0" fontId="103" fillId="50" borderId="0" applyNumberFormat="0" applyBorder="0" applyAlignment="0" applyProtection="0"/>
    <xf numFmtId="0" fontId="103" fillId="50" borderId="0" applyNumberFormat="0" applyBorder="0" applyAlignment="0" applyProtection="0"/>
    <xf numFmtId="0" fontId="103" fillId="50" borderId="0" applyNumberFormat="0" applyBorder="0" applyAlignment="0" applyProtection="0"/>
    <xf numFmtId="0" fontId="103" fillId="50" borderId="0" applyNumberFormat="0" applyBorder="0" applyAlignment="0" applyProtection="0"/>
    <xf numFmtId="0" fontId="103" fillId="50" borderId="0" applyNumberFormat="0" applyBorder="0" applyAlignment="0" applyProtection="0"/>
    <xf numFmtId="0" fontId="103" fillId="50" borderId="0" applyNumberFormat="0" applyBorder="0" applyAlignment="0" applyProtection="0"/>
    <xf numFmtId="0" fontId="103" fillId="50" borderId="0" applyNumberFormat="0" applyBorder="0" applyAlignment="0" applyProtection="0"/>
    <xf numFmtId="0" fontId="155" fillId="48" borderId="0" applyNumberFormat="0" applyBorder="0" applyAlignment="0" applyProtection="0"/>
    <xf numFmtId="0" fontId="155" fillId="36" borderId="0" applyNumberFormat="0" applyBorder="0" applyAlignment="0" applyProtection="0"/>
    <xf numFmtId="0" fontId="155" fillId="45" borderId="0" applyNumberFormat="0" applyBorder="0" applyAlignment="0" applyProtection="0"/>
    <xf numFmtId="0" fontId="155" fillId="49" borderId="0" applyNumberFormat="0" applyBorder="0" applyAlignment="0" applyProtection="0"/>
    <xf numFmtId="0" fontId="155" fillId="47" borderId="0" applyNumberFormat="0" applyBorder="0" applyAlignment="0" applyProtection="0"/>
    <xf numFmtId="0" fontId="155" fillId="50" borderId="0" applyNumberFormat="0" applyBorder="0" applyAlignment="0" applyProtection="0"/>
    <xf numFmtId="0" fontId="156" fillId="48" borderId="0" applyNumberFormat="0" applyBorder="0" applyAlignment="0" applyProtection="0"/>
    <xf numFmtId="0" fontId="156" fillId="36" borderId="0" applyNumberFormat="0" applyBorder="0" applyAlignment="0" applyProtection="0"/>
    <xf numFmtId="0" fontId="156" fillId="45" borderId="0" applyNumberFormat="0" applyBorder="0" applyAlignment="0" applyProtection="0"/>
    <xf numFmtId="0" fontId="156" fillId="49" borderId="0" applyNumberFormat="0" applyBorder="0" applyAlignment="0" applyProtection="0"/>
    <xf numFmtId="0" fontId="156" fillId="47" borderId="0" applyNumberFormat="0" applyBorder="0" applyAlignment="0" applyProtection="0"/>
    <xf numFmtId="0" fontId="156" fillId="50" borderId="0" applyNumberFormat="0" applyBorder="0" applyAlignment="0" applyProtection="0"/>
    <xf numFmtId="0" fontId="103" fillId="48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103" fillId="49" borderId="0" applyNumberFormat="0" applyBorder="0" applyAlignment="0" applyProtection="0">
      <alignment vertical="center"/>
    </xf>
    <xf numFmtId="0" fontId="103" fillId="47" borderId="0" applyNumberFormat="0" applyBorder="0" applyAlignment="0" applyProtection="0">
      <alignment vertical="center"/>
    </xf>
    <xf numFmtId="0" fontId="103" fillId="50" borderId="0" applyNumberFormat="0" applyBorder="0" applyAlignment="0" applyProtection="0">
      <alignment vertical="center"/>
    </xf>
    <xf numFmtId="0" fontId="157" fillId="48" borderId="0" applyNumberFormat="0" applyBorder="0" applyAlignment="0" applyProtection="0">
      <alignment vertical="center"/>
    </xf>
    <xf numFmtId="0" fontId="157" fillId="36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9" borderId="0" applyNumberFormat="0" applyBorder="0" applyAlignment="0" applyProtection="0">
      <alignment vertical="center"/>
    </xf>
    <xf numFmtId="0" fontId="157" fillId="47" borderId="0" applyNumberFormat="0" applyBorder="0" applyAlignment="0" applyProtection="0">
      <alignment vertical="center"/>
    </xf>
    <xf numFmtId="0" fontId="157" fillId="50" borderId="0" applyNumberFormat="0" applyBorder="0" applyAlignment="0" applyProtection="0">
      <alignment vertical="center"/>
    </xf>
    <xf numFmtId="37" fontId="158" fillId="0" borderId="0">
      <alignment horizontal="center"/>
    </xf>
    <xf numFmtId="0" fontId="159" fillId="0" borderId="0"/>
    <xf numFmtId="0" fontId="99" fillId="0" borderId="0"/>
    <xf numFmtId="37" fontId="21" fillId="0" borderId="0" applyNumberFormat="0" applyFont="0" applyFill="0" applyBorder="0" applyProtection="0">
      <alignment horizontal="centerContinuous"/>
    </xf>
    <xf numFmtId="37" fontId="21" fillId="0" borderId="0" applyNumberFormat="0" applyFont="0" applyFill="0" applyBorder="0" applyProtection="0">
      <alignment horizontal="centerContinuous"/>
    </xf>
    <xf numFmtId="0" fontId="103" fillId="51" borderId="0" applyNumberFormat="0" applyBorder="0" applyAlignment="0" applyProtection="0"/>
    <xf numFmtId="0" fontId="103" fillId="47" borderId="0" applyNumberFormat="0" applyBorder="0" applyAlignment="0" applyProtection="0"/>
    <xf numFmtId="0" fontId="103" fillId="47" borderId="0" applyNumberFormat="0" applyBorder="0" applyAlignment="0" applyProtection="0"/>
    <xf numFmtId="0" fontId="103" fillId="47" borderId="0" applyNumberFormat="0" applyBorder="0" applyAlignment="0" applyProtection="0"/>
    <xf numFmtId="0" fontId="55" fillId="47" borderId="0" applyNumberFormat="0" applyBorder="0" applyAlignment="0" applyProtection="0"/>
    <xf numFmtId="0" fontId="103" fillId="51" borderId="0" applyNumberFormat="0" applyBorder="0" applyAlignment="0" applyProtection="0"/>
    <xf numFmtId="0" fontId="103" fillId="51" borderId="0" applyNumberFormat="0" applyBorder="0" applyAlignment="0" applyProtection="0"/>
    <xf numFmtId="0" fontId="103" fillId="47" borderId="0" applyNumberFormat="0" applyBorder="0" applyAlignment="0" applyProtection="0"/>
    <xf numFmtId="0" fontId="55" fillId="47" borderId="0" applyNumberFormat="0" applyBorder="0" applyAlignment="0" applyProtection="0"/>
    <xf numFmtId="0" fontId="103" fillId="47" borderId="0" applyNumberFormat="0" applyBorder="0" applyAlignment="0" applyProtection="0"/>
    <xf numFmtId="218" fontId="55" fillId="47" borderId="0" applyNumberFormat="0" applyBorder="0" applyAlignment="0" applyProtection="0"/>
    <xf numFmtId="0" fontId="55" fillId="51" borderId="0" applyNumberFormat="0" applyBorder="0" applyAlignment="0" applyProtection="0"/>
    <xf numFmtId="0" fontId="103" fillId="51" borderId="0" applyNumberFormat="0" applyBorder="0" applyAlignment="0" applyProtection="0"/>
    <xf numFmtId="0" fontId="103" fillId="51" borderId="0" applyNumberFormat="0" applyBorder="0" applyAlignment="0" applyProtection="0"/>
    <xf numFmtId="0" fontId="103" fillId="51" borderId="0" applyNumberFormat="0" applyBorder="0" applyAlignment="0" applyProtection="0"/>
    <xf numFmtId="0" fontId="55" fillId="47" borderId="0" applyNumberFormat="0" applyBorder="0" applyAlignment="0" applyProtection="0"/>
    <xf numFmtId="0" fontId="103" fillId="51" borderId="0" applyNumberFormat="0" applyBorder="0" applyAlignment="0" applyProtection="0"/>
    <xf numFmtId="0" fontId="103" fillId="51" borderId="0" applyNumberFormat="0" applyBorder="0" applyAlignment="0" applyProtection="0"/>
    <xf numFmtId="0" fontId="103" fillId="51" borderId="0" applyNumberFormat="0" applyBorder="0" applyAlignment="0" applyProtection="0"/>
    <xf numFmtId="0" fontId="103" fillId="51" borderId="0" applyNumberFormat="0" applyBorder="0" applyAlignment="0" applyProtection="0"/>
    <xf numFmtId="0" fontId="103" fillId="51" borderId="0" applyNumberFormat="0" applyBorder="0" applyAlignment="0" applyProtection="0"/>
    <xf numFmtId="0" fontId="103" fillId="51" borderId="0" applyNumberFormat="0" applyBorder="0" applyAlignment="0" applyProtection="0"/>
    <xf numFmtId="0" fontId="103" fillId="51" borderId="0" applyNumberFormat="0" applyBorder="0" applyAlignment="0" applyProtection="0"/>
    <xf numFmtId="0" fontId="103" fillId="51" borderId="0" applyNumberFormat="0" applyBorder="0" applyAlignment="0" applyProtection="0"/>
    <xf numFmtId="0" fontId="103" fillId="51" borderId="0" applyNumberFormat="0" applyBorder="0" applyAlignment="0" applyProtection="0"/>
    <xf numFmtId="0" fontId="55" fillId="52" borderId="0" applyNumberFormat="0" applyBorder="0" applyAlignment="0" applyProtection="0"/>
    <xf numFmtId="0" fontId="103" fillId="52" borderId="0" applyNumberFormat="0" applyBorder="0" applyAlignment="0" applyProtection="0"/>
    <xf numFmtId="218" fontId="55" fillId="52" borderId="0" applyNumberFormat="0" applyBorder="0" applyAlignment="0" applyProtection="0"/>
    <xf numFmtId="0" fontId="103" fillId="52" borderId="0" applyNumberFormat="0" applyBorder="0" applyAlignment="0" applyProtection="0"/>
    <xf numFmtId="0" fontId="103" fillId="52" borderId="0" applyNumberFormat="0" applyBorder="0" applyAlignment="0" applyProtection="0"/>
    <xf numFmtId="0" fontId="103" fillId="52" borderId="0" applyNumberFormat="0" applyBorder="0" applyAlignment="0" applyProtection="0"/>
    <xf numFmtId="0" fontId="55" fillId="52" borderId="0" applyNumberFormat="0" applyBorder="0" applyAlignment="0" applyProtection="0"/>
    <xf numFmtId="0" fontId="103" fillId="52" borderId="0" applyNumberFormat="0" applyBorder="0" applyAlignment="0" applyProtection="0"/>
    <xf numFmtId="0" fontId="103" fillId="52" borderId="0" applyNumberFormat="0" applyBorder="0" applyAlignment="0" applyProtection="0"/>
    <xf numFmtId="0" fontId="103" fillId="52" borderId="0" applyNumberFormat="0" applyBorder="0" applyAlignment="0" applyProtection="0"/>
    <xf numFmtId="0" fontId="103" fillId="52" borderId="0" applyNumberFormat="0" applyBorder="0" applyAlignment="0" applyProtection="0"/>
    <xf numFmtId="0" fontId="103" fillId="52" borderId="0" applyNumberFormat="0" applyBorder="0" applyAlignment="0" applyProtection="0"/>
    <xf numFmtId="0" fontId="103" fillId="52" borderId="0" applyNumberFormat="0" applyBorder="0" applyAlignment="0" applyProtection="0"/>
    <xf numFmtId="0" fontId="103" fillId="52" borderId="0" applyNumberFormat="0" applyBorder="0" applyAlignment="0" applyProtection="0"/>
    <xf numFmtId="0" fontId="103" fillId="52" borderId="0" applyNumberFormat="0" applyBorder="0" applyAlignment="0" applyProtection="0"/>
    <xf numFmtId="0" fontId="103" fillId="52" borderId="0" applyNumberFormat="0" applyBorder="0" applyAlignment="0" applyProtection="0"/>
    <xf numFmtId="0" fontId="55" fillId="53" borderId="0" applyNumberFormat="0" applyBorder="0" applyAlignment="0" applyProtection="0"/>
    <xf numFmtId="0" fontId="103" fillId="53" borderId="0" applyNumberFormat="0" applyBorder="0" applyAlignment="0" applyProtection="0"/>
    <xf numFmtId="218" fontId="55" fillId="53" borderId="0" applyNumberFormat="0" applyBorder="0" applyAlignment="0" applyProtection="0"/>
    <xf numFmtId="0" fontId="103" fillId="53" borderId="0" applyNumberFormat="0" applyBorder="0" applyAlignment="0" applyProtection="0"/>
    <xf numFmtId="0" fontId="103" fillId="53" borderId="0" applyNumberFormat="0" applyBorder="0" applyAlignment="0" applyProtection="0"/>
    <xf numFmtId="0" fontId="103" fillId="53" borderId="0" applyNumberFormat="0" applyBorder="0" applyAlignment="0" applyProtection="0"/>
    <xf numFmtId="0" fontId="55" fillId="53" borderId="0" applyNumberFormat="0" applyBorder="0" applyAlignment="0" applyProtection="0"/>
    <xf numFmtId="0" fontId="103" fillId="53" borderId="0" applyNumberFormat="0" applyBorder="0" applyAlignment="0" applyProtection="0"/>
    <xf numFmtId="0" fontId="103" fillId="53" borderId="0" applyNumberFormat="0" applyBorder="0" applyAlignment="0" applyProtection="0"/>
    <xf numFmtId="0" fontId="103" fillId="53" borderId="0" applyNumberFormat="0" applyBorder="0" applyAlignment="0" applyProtection="0"/>
    <xf numFmtId="0" fontId="103" fillId="53" borderId="0" applyNumberFormat="0" applyBorder="0" applyAlignment="0" applyProtection="0"/>
    <xf numFmtId="0" fontId="103" fillId="53" borderId="0" applyNumberFormat="0" applyBorder="0" applyAlignment="0" applyProtection="0"/>
    <xf numFmtId="0" fontId="103" fillId="53" borderId="0" applyNumberFormat="0" applyBorder="0" applyAlignment="0" applyProtection="0"/>
    <xf numFmtId="0" fontId="103" fillId="53" borderId="0" applyNumberFormat="0" applyBorder="0" applyAlignment="0" applyProtection="0"/>
    <xf numFmtId="0" fontId="103" fillId="53" borderId="0" applyNumberFormat="0" applyBorder="0" applyAlignment="0" applyProtection="0"/>
    <xf numFmtId="0" fontId="103" fillId="53" borderId="0" applyNumberFormat="0" applyBorder="0" applyAlignment="0" applyProtection="0"/>
    <xf numFmtId="0" fontId="103" fillId="49" borderId="0" applyNumberFormat="0" applyBorder="0" applyAlignment="0" applyProtection="0"/>
    <xf numFmtId="0" fontId="103" fillId="54" borderId="0" applyNumberFormat="0" applyBorder="0" applyAlignment="0" applyProtection="0"/>
    <xf numFmtId="0" fontId="103" fillId="54" borderId="0" applyNumberFormat="0" applyBorder="0" applyAlignment="0" applyProtection="0"/>
    <xf numFmtId="0" fontId="103" fillId="54" borderId="0" applyNumberFormat="0" applyBorder="0" applyAlignment="0" applyProtection="0"/>
    <xf numFmtId="0" fontId="55" fillId="54" borderId="0" applyNumberFormat="0" applyBorder="0" applyAlignment="0" applyProtection="0"/>
    <xf numFmtId="0" fontId="103" fillId="49" borderId="0" applyNumberFormat="0" applyBorder="0" applyAlignment="0" applyProtection="0"/>
    <xf numFmtId="0" fontId="103" fillId="49" borderId="0" applyNumberFormat="0" applyBorder="0" applyAlignment="0" applyProtection="0"/>
    <xf numFmtId="0" fontId="103" fillId="54" borderId="0" applyNumberFormat="0" applyBorder="0" applyAlignment="0" applyProtection="0"/>
    <xf numFmtId="0" fontId="55" fillId="54" borderId="0" applyNumberFormat="0" applyBorder="0" applyAlignment="0" applyProtection="0"/>
    <xf numFmtId="0" fontId="103" fillId="54" borderId="0" applyNumberFormat="0" applyBorder="0" applyAlignment="0" applyProtection="0"/>
    <xf numFmtId="218" fontId="55" fillId="54" borderId="0" applyNumberFormat="0" applyBorder="0" applyAlignment="0" applyProtection="0"/>
    <xf numFmtId="0" fontId="55" fillId="49" borderId="0" applyNumberFormat="0" applyBorder="0" applyAlignment="0" applyProtection="0"/>
    <xf numFmtId="0" fontId="103" fillId="49" borderId="0" applyNumberFormat="0" applyBorder="0" applyAlignment="0" applyProtection="0"/>
    <xf numFmtId="0" fontId="103" fillId="49" borderId="0" applyNumberFormat="0" applyBorder="0" applyAlignment="0" applyProtection="0"/>
    <xf numFmtId="0" fontId="103" fillId="49" borderId="0" applyNumberFormat="0" applyBorder="0" applyAlignment="0" applyProtection="0"/>
    <xf numFmtId="0" fontId="55" fillId="54" borderId="0" applyNumberFormat="0" applyBorder="0" applyAlignment="0" applyProtection="0"/>
    <xf numFmtId="0" fontId="103" fillId="49" borderId="0" applyNumberFormat="0" applyBorder="0" applyAlignment="0" applyProtection="0"/>
    <xf numFmtId="0" fontId="103" fillId="49" borderId="0" applyNumberFormat="0" applyBorder="0" applyAlignment="0" applyProtection="0"/>
    <xf numFmtId="0" fontId="103" fillId="49" borderId="0" applyNumberFormat="0" applyBorder="0" applyAlignment="0" applyProtection="0"/>
    <xf numFmtId="0" fontId="103" fillId="49" borderId="0" applyNumberFormat="0" applyBorder="0" applyAlignment="0" applyProtection="0"/>
    <xf numFmtId="0" fontId="103" fillId="49" borderId="0" applyNumberFormat="0" applyBorder="0" applyAlignment="0" applyProtection="0"/>
    <xf numFmtId="0" fontId="103" fillId="49" borderId="0" applyNumberFormat="0" applyBorder="0" applyAlignment="0" applyProtection="0"/>
    <xf numFmtId="0" fontId="103" fillId="49" borderId="0" applyNumberFormat="0" applyBorder="0" applyAlignment="0" applyProtection="0"/>
    <xf numFmtId="0" fontId="103" fillId="49" borderId="0" applyNumberFormat="0" applyBorder="0" applyAlignment="0" applyProtection="0"/>
    <xf numFmtId="0" fontId="103" fillId="49" borderId="0" applyNumberFormat="0" applyBorder="0" applyAlignment="0" applyProtection="0"/>
    <xf numFmtId="0" fontId="55" fillId="47" borderId="0" applyNumberFormat="0" applyBorder="0" applyAlignment="0" applyProtection="0"/>
    <xf numFmtId="0" fontId="103" fillId="47" borderId="0" applyNumberFormat="0" applyBorder="0" applyAlignment="0" applyProtection="0"/>
    <xf numFmtId="218" fontId="55" fillId="47" borderId="0" applyNumberFormat="0" applyBorder="0" applyAlignment="0" applyProtection="0"/>
    <xf numFmtId="0" fontId="103" fillId="47" borderId="0" applyNumberFormat="0" applyBorder="0" applyAlignment="0" applyProtection="0"/>
    <xf numFmtId="0" fontId="103" fillId="47" borderId="0" applyNumberFormat="0" applyBorder="0" applyAlignment="0" applyProtection="0"/>
    <xf numFmtId="0" fontId="103" fillId="47" borderId="0" applyNumberFormat="0" applyBorder="0" applyAlignment="0" applyProtection="0"/>
    <xf numFmtId="0" fontId="55" fillId="47" borderId="0" applyNumberFormat="0" applyBorder="0" applyAlignment="0" applyProtection="0"/>
    <xf numFmtId="0" fontId="103" fillId="47" borderId="0" applyNumberFormat="0" applyBorder="0" applyAlignment="0" applyProtection="0"/>
    <xf numFmtId="0" fontId="103" fillId="47" borderId="0" applyNumberFormat="0" applyBorder="0" applyAlignment="0" applyProtection="0"/>
    <xf numFmtId="0" fontId="103" fillId="47" borderId="0" applyNumberFormat="0" applyBorder="0" applyAlignment="0" applyProtection="0"/>
    <xf numFmtId="0" fontId="103" fillId="47" borderId="0" applyNumberFormat="0" applyBorder="0" applyAlignment="0" applyProtection="0"/>
    <xf numFmtId="0" fontId="103" fillId="47" borderId="0" applyNumberFormat="0" applyBorder="0" applyAlignment="0" applyProtection="0"/>
    <xf numFmtId="0" fontId="103" fillId="47" borderId="0" applyNumberFormat="0" applyBorder="0" applyAlignment="0" applyProtection="0"/>
    <xf numFmtId="0" fontId="103" fillId="47" borderId="0" applyNumberFormat="0" applyBorder="0" applyAlignment="0" applyProtection="0"/>
    <xf numFmtId="0" fontId="103" fillId="47" borderId="0" applyNumberFormat="0" applyBorder="0" applyAlignment="0" applyProtection="0"/>
    <xf numFmtId="0" fontId="103" fillId="47" borderId="0" applyNumberFormat="0" applyBorder="0" applyAlignment="0" applyProtection="0"/>
    <xf numFmtId="0" fontId="55" fillId="55" borderId="0" applyNumberFormat="0" applyBorder="0" applyAlignment="0" applyProtection="0"/>
    <xf numFmtId="0" fontId="103" fillId="55" borderId="0" applyNumberFormat="0" applyBorder="0" applyAlignment="0" applyProtection="0"/>
    <xf numFmtId="218" fontId="55" fillId="55" borderId="0" applyNumberFormat="0" applyBorder="0" applyAlignment="0" applyProtection="0"/>
    <xf numFmtId="0" fontId="103" fillId="55" borderId="0" applyNumberFormat="0" applyBorder="0" applyAlignment="0" applyProtection="0"/>
    <xf numFmtId="0" fontId="103" fillId="55" borderId="0" applyNumberFormat="0" applyBorder="0" applyAlignment="0" applyProtection="0"/>
    <xf numFmtId="0" fontId="103" fillId="55" borderId="0" applyNumberFormat="0" applyBorder="0" applyAlignment="0" applyProtection="0"/>
    <xf numFmtId="0" fontId="55" fillId="55" borderId="0" applyNumberFormat="0" applyBorder="0" applyAlignment="0" applyProtection="0"/>
    <xf numFmtId="0" fontId="103" fillId="55" borderId="0" applyNumberFormat="0" applyBorder="0" applyAlignment="0" applyProtection="0"/>
    <xf numFmtId="0" fontId="103" fillId="55" borderId="0" applyNumberFormat="0" applyBorder="0" applyAlignment="0" applyProtection="0"/>
    <xf numFmtId="0" fontId="103" fillId="55" borderId="0" applyNumberFormat="0" applyBorder="0" applyAlignment="0" applyProtection="0"/>
    <xf numFmtId="0" fontId="103" fillId="55" borderId="0" applyNumberFormat="0" applyBorder="0" applyAlignment="0" applyProtection="0"/>
    <xf numFmtId="0" fontId="103" fillId="55" borderId="0" applyNumberFormat="0" applyBorder="0" applyAlignment="0" applyProtection="0"/>
    <xf numFmtId="0" fontId="103" fillId="55" borderId="0" applyNumberFormat="0" applyBorder="0" applyAlignment="0" applyProtection="0"/>
    <xf numFmtId="0" fontId="103" fillId="55" borderId="0" applyNumberFormat="0" applyBorder="0" applyAlignment="0" applyProtection="0"/>
    <xf numFmtId="0" fontId="103" fillId="55" borderId="0" applyNumberFormat="0" applyBorder="0" applyAlignment="0" applyProtection="0"/>
    <xf numFmtId="0" fontId="103" fillId="55" borderId="0" applyNumberFormat="0" applyBorder="0" applyAlignment="0" applyProtection="0"/>
    <xf numFmtId="173" fontId="160" fillId="0" borderId="0"/>
    <xf numFmtId="0" fontId="87" fillId="72" borderId="37">
      <alignment horizontal="center" vertical="center"/>
    </xf>
    <xf numFmtId="37" fontId="160" fillId="73" borderId="38"/>
    <xf numFmtId="0" fontId="155" fillId="51" borderId="0" applyNumberFormat="0" applyBorder="0" applyAlignment="0" applyProtection="0"/>
    <xf numFmtId="0" fontId="155" fillId="52" borderId="0" applyNumberFormat="0" applyBorder="0" applyAlignment="0" applyProtection="0"/>
    <xf numFmtId="0" fontId="155" fillId="53" borderId="0" applyNumberFormat="0" applyBorder="0" applyAlignment="0" applyProtection="0"/>
    <xf numFmtId="0" fontId="155" fillId="49" borderId="0" applyNumberFormat="0" applyBorder="0" applyAlignment="0" applyProtection="0"/>
    <xf numFmtId="0" fontId="155" fillId="47" borderId="0" applyNumberFormat="0" applyBorder="0" applyAlignment="0" applyProtection="0"/>
    <xf numFmtId="0" fontId="155" fillId="55" borderId="0" applyNumberFormat="0" applyBorder="0" applyAlignment="0" applyProtection="0"/>
    <xf numFmtId="0" fontId="144" fillId="0" borderId="0">
      <alignment horizontal="center" wrapText="1"/>
      <protection locked="0"/>
    </xf>
    <xf numFmtId="0" fontId="16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62" fillId="42" borderId="24" applyNumberFormat="0" applyFont="0" applyBorder="0" applyAlignment="0" applyProtection="0">
      <protection hidden="1"/>
    </xf>
    <xf numFmtId="10" fontId="113" fillId="74" borderId="0" applyBorder="0"/>
    <xf numFmtId="0" fontId="163" fillId="0" borderId="39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2" fontId="165" fillId="73" borderId="0">
      <alignment vertical="center"/>
    </xf>
    <xf numFmtId="0" fontId="166" fillId="0" borderId="0" applyNumberFormat="0" applyFill="0" applyBorder="0" applyAlignment="0" applyProtection="0"/>
    <xf numFmtId="0" fontId="167" fillId="0" borderId="0" applyNumberFormat="0" applyFill="0" applyBorder="0" applyAlignment="0" applyProtection="0">
      <alignment vertical="top"/>
      <protection locked="0"/>
    </xf>
    <xf numFmtId="192" fontId="166" fillId="0" borderId="0" applyNumberFormat="0" applyFill="0" applyBorder="0" applyAlignment="0" applyProtection="0"/>
    <xf numFmtId="9" fontId="19" fillId="0" borderId="40" applyNumberFormat="0" applyFont="0" applyFill="0" applyAlignment="0" applyProtection="0"/>
    <xf numFmtId="9" fontId="19" fillId="0" borderId="26" applyNumberFormat="0" applyFont="0" applyFill="0" applyAlignment="0" applyProtection="0"/>
    <xf numFmtId="37" fontId="168" fillId="0" borderId="41" applyNumberFormat="0" applyFont="0" applyFill="0" applyAlignment="0" applyProtection="0">
      <alignment horizontal="centerContinuous"/>
    </xf>
    <xf numFmtId="9" fontId="19" fillId="0" borderId="42" applyNumberFormat="0" applyFont="0" applyFill="0" applyAlignment="0" applyProtection="0"/>
    <xf numFmtId="9" fontId="19" fillId="0" borderId="43" applyNumberFormat="0" applyFont="0" applyFill="0" applyAlignment="0" applyProtection="0"/>
    <xf numFmtId="0" fontId="169" fillId="37" borderId="0" applyNumberFormat="0" applyBorder="0" applyAlignment="0" applyProtection="0"/>
    <xf numFmtId="0" fontId="108" fillId="37" borderId="0" applyNumberFormat="0" applyBorder="0" applyAlignment="0" applyProtection="0"/>
    <xf numFmtId="218" fontId="169" fillId="37" borderId="0" applyNumberFormat="0" applyBorder="0" applyAlignment="0" applyProtection="0"/>
    <xf numFmtId="0" fontId="58" fillId="37" borderId="0" applyNumberFormat="0" applyBorder="0" applyAlignment="0" applyProtection="0"/>
    <xf numFmtId="0" fontId="108" fillId="37" borderId="0" applyNumberFormat="0" applyBorder="0" applyAlignment="0" applyProtection="0"/>
    <xf numFmtId="0" fontId="108" fillId="37" borderId="0" applyNumberFormat="0" applyBorder="0" applyAlignment="0" applyProtection="0"/>
    <xf numFmtId="0" fontId="108" fillId="37" borderId="0" applyNumberFormat="0" applyBorder="0" applyAlignment="0" applyProtection="0"/>
    <xf numFmtId="0" fontId="169" fillId="37" borderId="0" applyNumberFormat="0" applyBorder="0" applyAlignment="0" applyProtection="0"/>
    <xf numFmtId="0" fontId="108" fillId="37" borderId="0" applyNumberFormat="0" applyBorder="0" applyAlignment="0" applyProtection="0"/>
    <xf numFmtId="0" fontId="108" fillId="37" borderId="0" applyNumberFormat="0" applyBorder="0" applyAlignment="0" applyProtection="0"/>
    <xf numFmtId="0" fontId="108" fillId="37" borderId="0" applyNumberFormat="0" applyBorder="0" applyAlignment="0" applyProtection="0"/>
    <xf numFmtId="0" fontId="108" fillId="37" borderId="0" applyNumberFormat="0" applyBorder="0" applyAlignment="0" applyProtection="0"/>
    <xf numFmtId="0" fontId="108" fillId="37" borderId="0" applyNumberFormat="0" applyBorder="0" applyAlignment="0" applyProtection="0"/>
    <xf numFmtId="0" fontId="108" fillId="37" borderId="0" applyNumberFormat="0" applyBorder="0" applyAlignment="0" applyProtection="0"/>
    <xf numFmtId="0" fontId="108" fillId="37" borderId="0" applyNumberFormat="0" applyBorder="0" applyAlignment="0" applyProtection="0"/>
    <xf numFmtId="0" fontId="108" fillId="37" borderId="0" applyNumberFormat="0" applyBorder="0" applyAlignment="0" applyProtection="0"/>
    <xf numFmtId="0" fontId="108" fillId="37" borderId="0" applyNumberFormat="0" applyBorder="0" applyAlignment="0" applyProtection="0"/>
    <xf numFmtId="0" fontId="170" fillId="75" borderId="44" applyNumberFormat="0" applyAlignment="0" applyProtection="0"/>
    <xf numFmtId="37" fontId="19" fillId="0" borderId="0"/>
    <xf numFmtId="220" fontId="171" fillId="75" borderId="0" applyNumberFormat="0" applyBorder="0">
      <alignment horizontal="center" vertical="center"/>
    </xf>
    <xf numFmtId="0" fontId="172" fillId="0" borderId="0">
      <protection locked="0"/>
    </xf>
    <xf numFmtId="0" fontId="173" fillId="0" borderId="0"/>
    <xf numFmtId="192" fontId="144" fillId="0" borderId="0"/>
    <xf numFmtId="221" fontId="144" fillId="0" borderId="25"/>
    <xf numFmtId="0" fontId="144" fillId="0" borderId="0">
      <alignment horizontal="right"/>
    </xf>
    <xf numFmtId="0" fontId="173" fillId="0" borderId="0">
      <alignment horizontal="right"/>
    </xf>
    <xf numFmtId="222" fontId="144" fillId="0" borderId="0">
      <alignment horizontal="right"/>
    </xf>
    <xf numFmtId="0" fontId="89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5" fillId="76" borderId="0" applyNumberFormat="0" applyBorder="0" applyAlignment="0" applyProtection="0"/>
    <xf numFmtId="0" fontId="176" fillId="76" borderId="0" applyNumberFormat="0" applyBorder="0" applyAlignment="0" applyProtection="0"/>
    <xf numFmtId="223" fontId="21" fillId="0" borderId="0" applyFont="0" applyFill="0" applyBorder="0" applyAlignment="0" applyProtection="0"/>
    <xf numFmtId="223" fontId="21" fillId="0" borderId="0" applyFont="0" applyFill="0" applyBorder="0" applyAlignment="0" applyProtection="0"/>
    <xf numFmtId="224" fontId="21" fillId="0" borderId="0" applyFont="0" applyFill="0" applyBorder="0" applyAlignment="0" applyProtection="0"/>
    <xf numFmtId="224" fontId="21" fillId="0" borderId="0" applyFont="0" applyFill="0" applyBorder="0" applyAlignment="0" applyProtection="0"/>
    <xf numFmtId="225" fontId="177" fillId="0" borderId="0" applyFont="0" applyFill="0" applyBorder="0" applyAlignment="0" applyProtection="0"/>
    <xf numFmtId="217" fontId="21" fillId="0" borderId="0" applyFont="0" applyFill="0" applyBorder="0" applyAlignment="0" applyProtection="0"/>
    <xf numFmtId="217" fontId="21" fillId="0" borderId="0" applyFont="0" applyFill="0" applyBorder="0" applyAlignment="0" applyProtection="0"/>
    <xf numFmtId="226" fontId="21" fillId="0" borderId="0" applyFont="0" applyFill="0" applyBorder="0" applyAlignment="0" applyProtection="0"/>
    <xf numFmtId="226" fontId="21" fillId="0" borderId="0" applyFont="0" applyFill="0" applyBorder="0" applyAlignment="0" applyProtection="0"/>
    <xf numFmtId="227" fontId="21" fillId="0" borderId="0" applyFont="0" applyFill="0" applyBorder="0" applyAlignment="0" applyProtection="0"/>
    <xf numFmtId="227" fontId="21" fillId="0" borderId="0" applyFont="0" applyFill="0" applyBorder="0" applyAlignment="0" applyProtection="0"/>
    <xf numFmtId="228" fontId="21" fillId="0" borderId="0" applyFont="0" applyFill="0" applyBorder="0" applyAlignment="0" applyProtection="0"/>
    <xf numFmtId="228" fontId="21" fillId="0" borderId="0" applyFont="0" applyFill="0" applyBorder="0" applyAlignment="0" applyProtection="0"/>
    <xf numFmtId="229" fontId="21" fillId="0" borderId="0" applyFont="0" applyFill="0" applyBorder="0" applyAlignment="0" applyProtection="0"/>
    <xf numFmtId="229" fontId="21" fillId="0" borderId="0" applyFont="0" applyFill="0" applyBorder="0" applyAlignment="0" applyProtection="0"/>
    <xf numFmtId="230" fontId="21" fillId="0" borderId="0" applyFont="0" applyFill="0" applyBorder="0" applyAlignment="0" applyProtection="0"/>
    <xf numFmtId="230" fontId="21" fillId="0" borderId="0" applyFont="0" applyFill="0" applyBorder="0" applyAlignment="0" applyProtection="0"/>
    <xf numFmtId="231" fontId="21" fillId="0" borderId="0" applyFont="0" applyFill="0" applyBorder="0" applyAlignment="0" applyProtection="0"/>
    <xf numFmtId="231" fontId="21" fillId="0" borderId="0" applyFont="0" applyFill="0" applyBorder="0" applyAlignment="0" applyProtection="0"/>
    <xf numFmtId="232" fontId="21" fillId="0" borderId="0" applyFont="0" applyFill="0" applyBorder="0" applyAlignment="0" applyProtection="0"/>
    <xf numFmtId="232" fontId="21" fillId="0" borderId="0" applyFont="0" applyFill="0" applyBorder="0" applyAlignment="0" applyProtection="0"/>
    <xf numFmtId="173" fontId="178" fillId="77" borderId="24" applyNumberFormat="0" applyFont="0" applyBorder="0" applyAlignment="0"/>
    <xf numFmtId="0" fontId="179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1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79" fillId="0" borderId="0" applyNumberFormat="0" applyFill="0" applyBorder="0" applyAlignment="0" applyProtection="0"/>
    <xf numFmtId="0" fontId="179" fillId="0" borderId="0" applyNumberFormat="0" applyFill="0" applyBorder="0" applyAlignment="0" applyProtection="0"/>
    <xf numFmtId="0" fontId="183" fillId="0" borderId="0" applyNumberFormat="0" applyFill="0" applyBorder="0" applyAlignment="0" applyProtection="0"/>
    <xf numFmtId="0" fontId="170" fillId="75" borderId="45">
      <alignment horizontal="center" vertical="center"/>
    </xf>
    <xf numFmtId="0" fontId="179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9" fillId="59" borderId="0">
      <alignment vertical="top"/>
    </xf>
    <xf numFmtId="0" fontId="21" fillId="0" borderId="0"/>
    <xf numFmtId="0" fontId="185" fillId="0" borderId="46"/>
    <xf numFmtId="0" fontId="186" fillId="0" borderId="26" applyNumberFormat="0" applyFill="0" applyAlignment="0" applyProtection="0"/>
    <xf numFmtId="0" fontId="187" fillId="58" borderId="23" applyNumberFormat="0" applyFill="0" applyBorder="0" applyAlignment="0" applyProtection="0">
      <protection locked="0"/>
    </xf>
    <xf numFmtId="225" fontId="99" fillId="0" borderId="44" applyNumberFormat="0" applyFont="0" applyFill="0" applyAlignment="0">
      <alignment vertical="center"/>
    </xf>
    <xf numFmtId="0" fontId="19" fillId="0" borderId="25" applyNumberFormat="0" applyFont="0" applyFill="0" applyAlignment="0" applyProtection="0"/>
    <xf numFmtId="0" fontId="144" fillId="0" borderId="30" applyNumberFormat="0" applyFont="0" applyFill="0" applyAlignment="0" applyProtection="0"/>
    <xf numFmtId="0" fontId="188" fillId="0" borderId="47" applyNumberFormat="0" applyFont="0" applyFill="0" applyAlignment="0" applyProtection="0">
      <alignment horizontal="centerContinuous"/>
    </xf>
    <xf numFmtId="0" fontId="120" fillId="0" borderId="46"/>
    <xf numFmtId="0" fontId="189" fillId="0" borderId="0" applyFont="0" applyFill="0" applyBorder="0" applyAlignment="0" applyProtection="0"/>
    <xf numFmtId="233" fontId="14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9" fillId="0" borderId="0" applyFont="0" applyFill="0" applyBorder="0" applyAlignment="0" applyProtection="0"/>
    <xf numFmtId="38" fontId="190" fillId="0" borderId="40"/>
    <xf numFmtId="216" fontId="143" fillId="63" borderId="0"/>
    <xf numFmtId="234" fontId="19" fillId="0" borderId="0" applyFont="0" applyFill="0" applyBorder="0" applyAlignment="0" applyProtection="0"/>
    <xf numFmtId="0" fontId="191" fillId="0" borderId="0"/>
    <xf numFmtId="235" fontId="99" fillId="0" borderId="0" applyFont="0" applyFill="0" applyBorder="0" applyAlignment="0" applyProtection="0"/>
    <xf numFmtId="0" fontId="190" fillId="0" borderId="0" applyFont="0" applyFill="0" applyBorder="0" applyAlignment="0" applyProtection="0">
      <alignment horizontal="right"/>
    </xf>
    <xf numFmtId="216" fontId="143" fillId="0" borderId="0"/>
    <xf numFmtId="225" fontId="192" fillId="0" borderId="0" applyNumberFormat="0"/>
    <xf numFmtId="216" fontId="143" fillId="0" borderId="0">
      <alignment horizontal="right"/>
    </xf>
    <xf numFmtId="0" fontId="193" fillId="59" borderId="48" applyNumberFormat="0" applyFont="0" applyBorder="0">
      <alignment horizontal="right"/>
    </xf>
    <xf numFmtId="0" fontId="189" fillId="0" borderId="0" applyFill="0" applyBorder="0" applyAlignment="0" applyProtection="0">
      <alignment horizontal="center"/>
    </xf>
    <xf numFmtId="234" fontId="154" fillId="0" borderId="0" applyFont="0" applyFill="0" applyBorder="0" applyAlignment="0" applyProtection="0"/>
    <xf numFmtId="237" fontId="99" fillId="0" borderId="0"/>
    <xf numFmtId="238" fontId="99" fillId="0" borderId="0"/>
    <xf numFmtId="239" fontId="99" fillId="0" borderId="0"/>
    <xf numFmtId="237" fontId="99" fillId="0" borderId="25"/>
    <xf numFmtId="238" fontId="99" fillId="0" borderId="25"/>
    <xf numFmtId="239" fontId="99" fillId="0" borderId="25"/>
    <xf numFmtId="240" fontId="99" fillId="0" borderId="0"/>
    <xf numFmtId="0" fontId="88" fillId="0" borderId="0" applyFill="0" applyBorder="0" applyAlignment="0"/>
    <xf numFmtId="0" fontId="99" fillId="0" borderId="0" applyFill="0" applyBorder="0" applyAlignment="0"/>
    <xf numFmtId="0" fontId="99" fillId="0" borderId="0" applyFill="0" applyBorder="0" applyAlignment="0"/>
    <xf numFmtId="241" fontId="99" fillId="0" borderId="0"/>
    <xf numFmtId="242" fontId="99" fillId="0" borderId="0"/>
    <xf numFmtId="240" fontId="99" fillId="0" borderId="25"/>
    <xf numFmtId="241" fontId="99" fillId="0" borderId="25"/>
    <xf numFmtId="242" fontId="99" fillId="0" borderId="25"/>
    <xf numFmtId="243" fontId="99" fillId="0" borderId="0">
      <alignment horizontal="right"/>
      <protection locked="0"/>
    </xf>
    <xf numFmtId="244" fontId="99" fillId="0" borderId="0">
      <alignment horizontal="right"/>
      <protection locked="0"/>
    </xf>
    <xf numFmtId="245" fontId="99" fillId="0" borderId="0"/>
    <xf numFmtId="246" fontId="88" fillId="0" borderId="0" applyFill="0" applyBorder="0" applyAlignment="0"/>
    <xf numFmtId="0" fontId="134" fillId="0" borderId="0" applyFill="0" applyBorder="0" applyAlignment="0"/>
    <xf numFmtId="247" fontId="88" fillId="0" borderId="0" applyFill="0" applyBorder="0" applyAlignment="0"/>
    <xf numFmtId="248" fontId="19" fillId="0" borderId="0" applyFill="0" applyBorder="0" applyAlignment="0"/>
    <xf numFmtId="249" fontId="88" fillId="0" borderId="0" applyFill="0" applyBorder="0" applyAlignment="0"/>
    <xf numFmtId="0" fontId="134" fillId="0" borderId="0" applyFill="0" applyBorder="0" applyAlignment="0"/>
    <xf numFmtId="250" fontId="99" fillId="0" borderId="0"/>
    <xf numFmtId="251" fontId="99" fillId="0" borderId="0"/>
    <xf numFmtId="245" fontId="99" fillId="0" borderId="25"/>
    <xf numFmtId="250" fontId="99" fillId="0" borderId="25"/>
    <xf numFmtId="251" fontId="99" fillId="0" borderId="25"/>
    <xf numFmtId="252" fontId="88" fillId="0" borderId="0" applyFill="0" applyBorder="0" applyAlignment="0"/>
    <xf numFmtId="0" fontId="99" fillId="0" borderId="0" applyFill="0" applyBorder="0" applyAlignment="0"/>
    <xf numFmtId="253" fontId="88" fillId="0" borderId="0" applyFill="0" applyBorder="0" applyAlignment="0"/>
    <xf numFmtId="0" fontId="99" fillId="0" borderId="0" applyFill="0" applyBorder="0" applyAlignment="0"/>
    <xf numFmtId="0" fontId="99" fillId="0" borderId="0" applyFill="0" applyBorder="0" applyAlignment="0"/>
    <xf numFmtId="0" fontId="105" fillId="42" borderId="13" applyNumberFormat="0" applyAlignment="0" applyProtection="0"/>
    <xf numFmtId="0" fontId="105" fillId="56" borderId="13" applyNumberFormat="0" applyAlignment="0" applyProtection="0"/>
    <xf numFmtId="0" fontId="105" fillId="56" borderId="13" applyNumberFormat="0" applyAlignment="0" applyProtection="0"/>
    <xf numFmtId="0" fontId="105" fillId="56" borderId="13" applyNumberFormat="0" applyAlignment="0" applyProtection="0"/>
    <xf numFmtId="0" fontId="59" fillId="56" borderId="13" applyNumberFormat="0" applyAlignment="0" applyProtection="0"/>
    <xf numFmtId="0" fontId="105" fillId="42" borderId="13" applyNumberFormat="0" applyAlignment="0" applyProtection="0"/>
    <xf numFmtId="0" fontId="105" fillId="42" borderId="13" applyNumberFormat="0" applyAlignment="0" applyProtection="0"/>
    <xf numFmtId="0" fontId="105" fillId="56" borderId="13" applyNumberFormat="0" applyAlignment="0" applyProtection="0"/>
    <xf numFmtId="0" fontId="59" fillId="56" borderId="13" applyNumberFormat="0" applyAlignment="0" applyProtection="0"/>
    <xf numFmtId="0" fontId="105" fillId="56" borderId="13" applyNumberFormat="0" applyAlignment="0" applyProtection="0"/>
    <xf numFmtId="218" fontId="59" fillId="56" borderId="13" applyNumberFormat="0" applyAlignment="0" applyProtection="0"/>
    <xf numFmtId="0" fontId="59" fillId="42" borderId="13" applyNumberFormat="0" applyAlignment="0" applyProtection="0"/>
    <xf numFmtId="0" fontId="105" fillId="42" borderId="13" applyNumberFormat="0" applyAlignment="0" applyProtection="0"/>
    <xf numFmtId="0" fontId="105" fillId="42" borderId="13" applyNumberFormat="0" applyAlignment="0" applyProtection="0"/>
    <xf numFmtId="0" fontId="105" fillId="42" borderId="13" applyNumberFormat="0" applyAlignment="0" applyProtection="0"/>
    <xf numFmtId="0" fontId="59" fillId="56" borderId="13" applyNumberFormat="0" applyAlignment="0" applyProtection="0"/>
    <xf numFmtId="0" fontId="105" fillId="42" borderId="13" applyNumberFormat="0" applyAlignment="0" applyProtection="0"/>
    <xf numFmtId="0" fontId="105" fillId="42" borderId="13" applyNumberFormat="0" applyAlignment="0" applyProtection="0"/>
    <xf numFmtId="0" fontId="105" fillId="42" borderId="13" applyNumberFormat="0" applyAlignment="0" applyProtection="0"/>
    <xf numFmtId="0" fontId="105" fillId="42" borderId="13" applyNumberFormat="0" applyAlignment="0" applyProtection="0"/>
    <xf numFmtId="0" fontId="105" fillId="42" borderId="13" applyNumberFormat="0" applyAlignment="0" applyProtection="0"/>
    <xf numFmtId="0" fontId="105" fillId="42" borderId="13" applyNumberFormat="0" applyAlignment="0" applyProtection="0"/>
    <xf numFmtId="0" fontId="105" fillId="42" borderId="13" applyNumberFormat="0" applyAlignment="0" applyProtection="0"/>
    <xf numFmtId="0" fontId="105" fillId="42" borderId="13" applyNumberFormat="0" applyAlignment="0" applyProtection="0"/>
    <xf numFmtId="0" fontId="105" fillId="42" borderId="13" applyNumberFormat="0" applyAlignment="0" applyProtection="0"/>
    <xf numFmtId="237" fontId="99" fillId="58" borderId="35"/>
    <xf numFmtId="238" fontId="99" fillId="58" borderId="35"/>
    <xf numFmtId="239" fontId="99" fillId="58" borderId="35"/>
    <xf numFmtId="237" fontId="99" fillId="58" borderId="35"/>
    <xf numFmtId="245" fontId="99" fillId="58" borderId="35"/>
    <xf numFmtId="250" fontId="99" fillId="58" borderId="35"/>
    <xf numFmtId="251" fontId="99" fillId="58" borderId="35"/>
    <xf numFmtId="245" fontId="99" fillId="58" borderId="35"/>
    <xf numFmtId="254" fontId="194" fillId="0" borderId="49"/>
    <xf numFmtId="254" fontId="194" fillId="0" borderId="49"/>
    <xf numFmtId="0" fontId="19" fillId="78" borderId="0" applyNumberFormat="0" applyFont="0" applyBorder="0" applyAlignment="0"/>
    <xf numFmtId="0" fontId="19" fillId="0" borderId="0" applyNumberFormat="0" applyFont="0" applyFill="0" applyBorder="0" applyProtection="0">
      <alignment horizontal="centerContinuous"/>
    </xf>
    <xf numFmtId="255" fontId="173" fillId="0" borderId="0"/>
    <xf numFmtId="1" fontId="195" fillId="0" borderId="0"/>
    <xf numFmtId="256" fontId="113" fillId="0" borderId="28">
      <alignment horizontal="center"/>
    </xf>
    <xf numFmtId="0" fontId="50" fillId="57" borderId="14" applyNumberFormat="0" applyAlignment="0" applyProtection="0"/>
    <xf numFmtId="0" fontId="92" fillId="57" borderId="14" applyNumberFormat="0" applyAlignment="0" applyProtection="0"/>
    <xf numFmtId="218" fontId="50" fillId="57" borderId="14" applyNumberFormat="0" applyAlignment="0" applyProtection="0"/>
    <xf numFmtId="0" fontId="92" fillId="57" borderId="14" applyNumberFormat="0" applyAlignment="0" applyProtection="0"/>
    <xf numFmtId="0" fontId="92" fillId="57" borderId="14" applyNumberFormat="0" applyAlignment="0" applyProtection="0"/>
    <xf numFmtId="0" fontId="92" fillId="57" borderId="14" applyNumberFormat="0" applyAlignment="0" applyProtection="0"/>
    <xf numFmtId="0" fontId="50" fillId="57" borderId="14" applyNumberFormat="0" applyAlignment="0" applyProtection="0"/>
    <xf numFmtId="0" fontId="92" fillId="57" borderId="14" applyNumberFormat="0" applyAlignment="0" applyProtection="0"/>
    <xf numFmtId="0" fontId="92" fillId="57" borderId="14" applyNumberFormat="0" applyAlignment="0" applyProtection="0"/>
    <xf numFmtId="0" fontId="92" fillId="57" borderId="14" applyNumberFormat="0" applyAlignment="0" applyProtection="0"/>
    <xf numFmtId="0" fontId="92" fillId="57" borderId="14" applyNumberFormat="0" applyAlignment="0" applyProtection="0"/>
    <xf numFmtId="0" fontId="92" fillId="57" borderId="14" applyNumberFormat="0" applyAlignment="0" applyProtection="0"/>
    <xf numFmtId="0" fontId="92" fillId="57" borderId="14" applyNumberFormat="0" applyAlignment="0" applyProtection="0"/>
    <xf numFmtId="0" fontId="92" fillId="57" borderId="14" applyNumberFormat="0" applyAlignment="0" applyProtection="0"/>
    <xf numFmtId="0" fontId="92" fillId="57" borderId="14" applyNumberFormat="0" applyAlignment="0" applyProtection="0"/>
    <xf numFmtId="0" fontId="92" fillId="57" borderId="14" applyNumberFormat="0" applyAlignment="0" applyProtection="0"/>
    <xf numFmtId="217" fontId="143" fillId="63" borderId="0"/>
    <xf numFmtId="0" fontId="89" fillId="0" borderId="0" applyNumberFormat="0" applyFill="0" applyBorder="0" applyAlignment="0" applyProtection="0"/>
    <xf numFmtId="0" fontId="196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97" fillId="0" borderId="26" applyNumberFormat="0" applyFill="0" applyBorder="0" applyAlignment="0" applyProtection="0">
      <alignment horizontal="center"/>
    </xf>
    <xf numFmtId="173" fontId="198" fillId="0" borderId="0" applyFont="0" applyFill="0" applyBorder="0" applyAlignment="0" applyProtection="0"/>
    <xf numFmtId="0" fontId="199" fillId="79" borderId="30" applyNumberFormat="0" applyProtection="0">
      <alignment horizontal="center" vertical="center" wrapText="1"/>
    </xf>
    <xf numFmtId="0" fontId="199" fillId="79" borderId="0" applyNumberFormat="0" applyBorder="0" applyProtection="0">
      <alignment horizontal="centerContinuous" vertical="center"/>
    </xf>
    <xf numFmtId="0" fontId="21" fillId="0" borderId="50" applyNumberFormat="0" applyFont="0" applyFill="0" applyAlignment="0" applyProtection="0">
      <alignment horizontal="left"/>
    </xf>
    <xf numFmtId="0" fontId="21" fillId="0" borderId="50" applyNumberFormat="0" applyFont="0" applyFill="0" applyAlignment="0" applyProtection="0">
      <alignment horizontal="left"/>
    </xf>
    <xf numFmtId="0" fontId="93" fillId="0" borderId="27">
      <alignment horizontal="center"/>
    </xf>
    <xf numFmtId="257" fontId="19" fillId="0" borderId="0"/>
    <xf numFmtId="257" fontId="19" fillId="0" borderId="0"/>
    <xf numFmtId="257" fontId="19" fillId="0" borderId="0"/>
    <xf numFmtId="258" fontId="119" fillId="0" borderId="0"/>
    <xf numFmtId="0" fontId="200" fillId="0" borderId="0"/>
    <xf numFmtId="257" fontId="19" fillId="0" borderId="0"/>
    <xf numFmtId="257" fontId="19" fillId="0" borderId="0"/>
    <xf numFmtId="257" fontId="19" fillId="0" borderId="0"/>
    <xf numFmtId="257" fontId="19" fillId="0" borderId="0"/>
    <xf numFmtId="258" fontId="119" fillId="0" borderId="0"/>
    <xf numFmtId="257" fontId="19" fillId="0" borderId="0"/>
    <xf numFmtId="257" fontId="19" fillId="0" borderId="0"/>
    <xf numFmtId="257" fontId="19" fillId="0" borderId="0"/>
    <xf numFmtId="257" fontId="19" fillId="0" borderId="0"/>
    <xf numFmtId="258" fontId="119" fillId="0" borderId="0"/>
    <xf numFmtId="257" fontId="19" fillId="0" borderId="0"/>
    <xf numFmtId="257" fontId="19" fillId="0" borderId="0"/>
    <xf numFmtId="257" fontId="19" fillId="0" borderId="0"/>
    <xf numFmtId="257" fontId="19" fillId="0" borderId="0"/>
    <xf numFmtId="258" fontId="119" fillId="0" borderId="0"/>
    <xf numFmtId="257" fontId="19" fillId="0" borderId="0"/>
    <xf numFmtId="257" fontId="19" fillId="0" borderId="0"/>
    <xf numFmtId="257" fontId="19" fillId="0" borderId="0"/>
    <xf numFmtId="257" fontId="19" fillId="0" borderId="0"/>
    <xf numFmtId="258" fontId="119" fillId="0" borderId="0"/>
    <xf numFmtId="257" fontId="19" fillId="0" borderId="0"/>
    <xf numFmtId="257" fontId="19" fillId="0" borderId="0"/>
    <xf numFmtId="257" fontId="19" fillId="0" borderId="0"/>
    <xf numFmtId="257" fontId="19" fillId="0" borderId="0"/>
    <xf numFmtId="258" fontId="119" fillId="0" borderId="0"/>
    <xf numFmtId="257" fontId="19" fillId="0" borderId="0"/>
    <xf numFmtId="257" fontId="19" fillId="0" borderId="0"/>
    <xf numFmtId="257" fontId="19" fillId="0" borderId="0"/>
    <xf numFmtId="257" fontId="19" fillId="0" borderId="0"/>
    <xf numFmtId="258" fontId="119" fillId="0" borderId="0"/>
    <xf numFmtId="257" fontId="19" fillId="0" borderId="0"/>
    <xf numFmtId="257" fontId="19" fillId="0" borderId="0"/>
    <xf numFmtId="257" fontId="19" fillId="0" borderId="0"/>
    <xf numFmtId="257" fontId="19" fillId="0" borderId="0"/>
    <xf numFmtId="258" fontId="119" fillId="0" borderId="0"/>
    <xf numFmtId="257" fontId="19" fillId="0" borderId="0"/>
    <xf numFmtId="259" fontId="19" fillId="0" borderId="0" applyFont="0" applyFill="0" applyBorder="0" applyAlignment="0" applyProtection="0"/>
    <xf numFmtId="260" fontId="19" fillId="0" borderId="0" applyFont="0" applyFill="0" applyBorder="0" applyAlignment="0" applyProtection="0"/>
    <xf numFmtId="261" fontId="201" fillId="0" borderId="0"/>
    <xf numFmtId="252" fontId="19" fillId="0" borderId="0" applyFont="0" applyFill="0" applyBorder="0" applyAlignment="0" applyProtection="0"/>
    <xf numFmtId="0" fontId="99" fillId="0" borderId="0" applyFont="0" applyFill="0" applyBorder="0" applyAlignment="0" applyProtection="0"/>
    <xf numFmtId="262" fontId="183" fillId="0" borderId="0" applyFont="0" applyFill="0" applyBorder="0" applyAlignment="0" applyProtection="0"/>
    <xf numFmtId="262" fontId="183" fillId="0" borderId="0" applyFont="0" applyFill="0" applyBorder="0" applyAlignment="0" applyProtection="0"/>
    <xf numFmtId="38" fontId="202" fillId="0" borderId="0">
      <alignment horizontal="right"/>
    </xf>
    <xf numFmtId="38" fontId="202" fillId="0" borderId="0">
      <alignment horizontal="right"/>
    </xf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263" fontId="21" fillId="0" borderId="0" applyFont="0" applyFill="0" applyBorder="0" applyAlignment="0" applyProtection="0"/>
    <xf numFmtId="264" fontId="133" fillId="0" borderId="0" applyFont="0" applyFill="0" applyBorder="0" applyAlignment="0" applyProtection="0">
      <alignment horizontal="right"/>
    </xf>
    <xf numFmtId="265" fontId="19" fillId="0" borderId="0" applyFont="0" applyFill="0" applyBorder="0" applyAlignment="0" applyProtection="0"/>
    <xf numFmtId="0" fontId="133" fillId="0" borderId="0" applyFont="0" applyFill="0" applyBorder="0" applyAlignment="0" applyProtection="0"/>
    <xf numFmtId="265" fontId="19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53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84" fontId="27" fillId="0" borderId="0" applyFont="0" applyFill="0" applyBorder="0" applyAlignment="0" applyProtection="0">
      <alignment vertical="center"/>
    </xf>
    <xf numFmtId="171" fontId="2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30" fillId="0" borderId="0" applyFont="0" applyFill="0" applyBorder="0" applyAlignment="0" applyProtection="0"/>
    <xf numFmtId="184" fontId="27" fillId="0" borderId="0" applyFont="0" applyFill="0" applyBorder="0" applyAlignment="0" applyProtection="0">
      <alignment vertical="center"/>
    </xf>
    <xf numFmtId="184" fontId="27" fillId="0" borderId="0" applyFont="0" applyFill="0" applyBorder="0" applyAlignment="0" applyProtection="0">
      <alignment vertical="center"/>
    </xf>
    <xf numFmtId="184" fontId="27" fillId="0" borderId="0" applyFont="0" applyFill="0" applyBorder="0" applyAlignment="0" applyProtection="0">
      <alignment vertical="center"/>
    </xf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0" fontId="204" fillId="0" borderId="0"/>
    <xf numFmtId="266" fontId="145" fillId="0" borderId="0" applyFont="0" applyFill="0" applyBorder="0" applyAlignment="0" applyProtection="0"/>
    <xf numFmtId="267" fontId="164" fillId="61" borderId="28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268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243" fontId="99" fillId="80" borderId="35">
      <alignment horizontal="right"/>
      <protection locked="0"/>
    </xf>
    <xf numFmtId="270" fontId="21" fillId="0" borderId="0" applyFont="0" applyFill="0" applyBorder="0" applyAlignment="0" applyProtection="0"/>
    <xf numFmtId="0" fontId="109" fillId="0" borderId="17" applyNumberFormat="0" applyFill="0" applyAlignment="0" applyProtection="0"/>
    <xf numFmtId="10" fontId="89" fillId="66" borderId="28" applyNumberFormat="0" applyBorder="0" applyAlignment="0" applyProtection="0"/>
    <xf numFmtId="0" fontId="106" fillId="34" borderId="13" applyNumberFormat="0" applyAlignment="0" applyProtection="0"/>
    <xf numFmtId="0" fontId="106" fillId="42" borderId="13" applyNumberFormat="0" applyAlignment="0" applyProtection="0"/>
    <xf numFmtId="218" fontId="60" fillId="70" borderId="13" applyNumberFormat="0" applyAlignment="0" applyProtection="0"/>
    <xf numFmtId="0" fontId="206" fillId="0" borderId="0"/>
    <xf numFmtId="271" fontId="19" fillId="0" borderId="0" applyFont="0" applyFill="0" applyBorder="0" applyAlignment="0" applyProtection="0"/>
    <xf numFmtId="0" fontId="30" fillId="0" borderId="0"/>
    <xf numFmtId="0" fontId="30" fillId="0" borderId="0"/>
    <xf numFmtId="0" fontId="28" fillId="0" borderId="0"/>
    <xf numFmtId="218" fontId="21" fillId="0" borderId="0"/>
    <xf numFmtId="0" fontId="21" fillId="0" borderId="0"/>
    <xf numFmtId="0" fontId="28" fillId="0" borderId="0"/>
    <xf numFmtId="0" fontId="152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88" fillId="0" borderId="0"/>
    <xf numFmtId="0" fontId="30" fillId="0" borderId="0"/>
    <xf numFmtId="0" fontId="28" fillId="0" borderId="0"/>
    <xf numFmtId="0" fontId="30" fillId="0" borderId="0"/>
    <xf numFmtId="218" fontId="21" fillId="0" borderId="0"/>
    <xf numFmtId="0" fontId="21" fillId="0" borderId="0"/>
    <xf numFmtId="0" fontId="30" fillId="0" borderId="0"/>
    <xf numFmtId="0" fontId="208" fillId="0" borderId="0"/>
    <xf numFmtId="0" fontId="3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28" fillId="0" borderId="0"/>
    <xf numFmtId="0" fontId="49" fillId="0" borderId="0"/>
    <xf numFmtId="0" fontId="49" fillId="0" borderId="0"/>
    <xf numFmtId="0" fontId="49" fillId="0" borderId="0"/>
    <xf numFmtId="9" fontId="2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27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5" borderId="0" applyNumberFormat="0" applyBorder="0" applyAlignment="0" applyProtection="0"/>
    <xf numFmtId="0" fontId="28" fillId="37" borderId="0" applyNumberFormat="0" applyBorder="0" applyAlignment="0" applyProtection="0"/>
    <xf numFmtId="0" fontId="28" fillId="39" borderId="0" applyNumberFormat="0" applyBorder="0" applyAlignment="0" applyProtection="0"/>
    <xf numFmtId="0" fontId="28" fillId="40" borderId="0" applyNumberFormat="0" applyBorder="0" applyAlignment="0" applyProtection="0"/>
    <xf numFmtId="0" fontId="28" fillId="41" borderId="0" applyNumberFormat="0" applyBorder="0" applyAlignment="0" applyProtection="0"/>
    <xf numFmtId="0" fontId="28" fillId="34" borderId="0" applyNumberFormat="0" applyBorder="0" applyAlignment="0" applyProtection="0"/>
    <xf numFmtId="0" fontId="28" fillId="43" borderId="0" applyNumberFormat="0" applyBorder="0" applyAlignment="0" applyProtection="0"/>
    <xf numFmtId="0" fontId="28" fillId="36" borderId="0" applyNumberFormat="0" applyBorder="0" applyAlignment="0" applyProtection="0"/>
    <xf numFmtId="0" fontId="28" fillId="45" borderId="0" applyNumberFormat="0" applyBorder="0" applyAlignment="0" applyProtection="0"/>
    <xf numFmtId="0" fontId="28" fillId="40" borderId="0" applyNumberFormat="0" applyBorder="0" applyAlignment="0" applyProtection="0"/>
    <xf numFmtId="0" fontId="28" fillId="43" borderId="0" applyNumberFormat="0" applyBorder="0" applyAlignment="0" applyProtection="0"/>
    <xf numFmtId="0" fontId="28" fillId="46" borderId="0" applyNumberFormat="0" applyBorder="0" applyAlignment="0" applyProtection="0"/>
    <xf numFmtId="0" fontId="103" fillId="48" borderId="0" applyNumberFormat="0" applyBorder="0" applyAlignment="0" applyProtection="0"/>
    <xf numFmtId="0" fontId="103" fillId="36" borderId="0" applyNumberFormat="0" applyBorder="0" applyAlignment="0" applyProtection="0"/>
    <xf numFmtId="0" fontId="103" fillId="45" borderId="0" applyNumberFormat="0" applyBorder="0" applyAlignment="0" applyProtection="0"/>
    <xf numFmtId="0" fontId="103" fillId="49" borderId="0" applyNumberFormat="0" applyBorder="0" applyAlignment="0" applyProtection="0"/>
    <xf numFmtId="0" fontId="103" fillId="47" borderId="0" applyNumberFormat="0" applyBorder="0" applyAlignment="0" applyProtection="0"/>
    <xf numFmtId="0" fontId="103" fillId="50" borderId="0" applyNumberFormat="0" applyBorder="0" applyAlignment="0" applyProtection="0"/>
    <xf numFmtId="0" fontId="103" fillId="51" borderId="0" applyNumberFormat="0" applyBorder="0" applyAlignment="0" applyProtection="0"/>
    <xf numFmtId="0" fontId="103" fillId="52" borderId="0" applyNumberFormat="0" applyBorder="0" applyAlignment="0" applyProtection="0"/>
    <xf numFmtId="0" fontId="103" fillId="53" borderId="0" applyNumberFormat="0" applyBorder="0" applyAlignment="0" applyProtection="0"/>
    <xf numFmtId="0" fontId="103" fillId="49" borderId="0" applyNumberFormat="0" applyBorder="0" applyAlignment="0" applyProtection="0"/>
    <xf numFmtId="0" fontId="103" fillId="47" borderId="0" applyNumberFormat="0" applyBorder="0" applyAlignment="0" applyProtection="0"/>
    <xf numFmtId="0" fontId="103" fillId="55" borderId="0" applyNumberFormat="0" applyBorder="0" applyAlignment="0" applyProtection="0"/>
    <xf numFmtId="0" fontId="108" fillId="37" borderId="0" applyNumberFormat="0" applyBorder="0" applyAlignment="0" applyProtection="0"/>
    <xf numFmtId="0" fontId="105" fillId="42" borderId="13" applyNumberFormat="0" applyAlignment="0" applyProtection="0"/>
    <xf numFmtId="0" fontId="92" fillId="57" borderId="14" applyNumberForma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01" fillId="0" borderId="0"/>
    <xf numFmtId="171" fontId="101" fillId="0" borderId="0" applyFont="0" applyFill="0" applyBorder="0" applyAlignment="0" applyProtection="0"/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171" fontId="1" fillId="0" borderId="0" applyFont="0" applyFill="0" applyBorder="0" applyAlignment="0" applyProtection="0"/>
    <xf numFmtId="171" fontId="19" fillId="0" borderId="0" applyFont="0" applyFill="0" applyBorder="0" applyAlignment="0" applyProtection="0"/>
    <xf numFmtId="0" fontId="1" fillId="0" borderId="0"/>
    <xf numFmtId="0" fontId="49" fillId="0" borderId="0"/>
    <xf numFmtId="0" fontId="1" fillId="0" borderId="0"/>
    <xf numFmtId="9" fontId="1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11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86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56" borderId="13" applyNumberFormat="0" applyAlignment="0" applyProtection="0">
      <alignment vertical="center"/>
    </xf>
    <xf numFmtId="0" fontId="73" fillId="37" borderId="0" applyNumberFormat="0" applyBorder="0" applyAlignment="0" applyProtection="0">
      <alignment vertical="center"/>
    </xf>
    <xf numFmtId="0" fontId="49" fillId="38" borderId="11" applyNumberFormat="0" applyFont="0" applyAlignment="0" applyProtection="0">
      <alignment vertical="center"/>
    </xf>
    <xf numFmtId="0" fontId="74" fillId="44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57" borderId="14" applyNumberFormat="0" applyAlignment="0" applyProtection="0">
      <alignment vertical="center"/>
    </xf>
    <xf numFmtId="0" fontId="26" fillId="0" borderId="0"/>
    <xf numFmtId="0" fontId="77" fillId="0" borderId="21" applyNumberFormat="0" applyFill="0" applyAlignment="0" applyProtection="0">
      <alignment vertical="center"/>
    </xf>
    <xf numFmtId="0" fontId="78" fillId="0" borderId="15" applyNumberFormat="0" applyFill="0" applyAlignment="0" applyProtection="0">
      <alignment vertical="center"/>
    </xf>
    <xf numFmtId="0" fontId="79" fillId="44" borderId="13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16" applyNumberFormat="0" applyFill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3" fillId="0" borderId="19" applyNumberFormat="0" applyFill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39" borderId="0" applyNumberFormat="0" applyBorder="0" applyAlignment="0" applyProtection="0">
      <alignment vertical="center"/>
    </xf>
    <xf numFmtId="0" fontId="85" fillId="56" borderId="12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2" fillId="0" borderId="0"/>
    <xf numFmtId="216" fontId="209" fillId="0" borderId="0"/>
    <xf numFmtId="0" fontId="1" fillId="0" borderId="0"/>
    <xf numFmtId="0" fontId="19" fillId="38" borderId="11" applyNumberFormat="0" applyFont="0" applyAlignment="0" applyProtection="0"/>
    <xf numFmtId="0" fontId="104" fillId="42" borderId="1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5" fillId="0" borderId="22" applyNumberFormat="0" applyFill="0" applyAlignment="0" applyProtection="0"/>
    <xf numFmtId="0" fontId="96" fillId="0" borderId="0" applyNumberFormat="0" applyFill="0" applyBorder="0" applyAlignment="0" applyProtection="0"/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/>
    <xf numFmtId="0" fontId="2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3" fillId="0" borderId="0"/>
    <xf numFmtId="0" fontId="21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203" fillId="0" borderId="0">
      <alignment vertical="center"/>
    </xf>
    <xf numFmtId="0" fontId="21" fillId="0" borderId="0"/>
    <xf numFmtId="0" fontId="21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218" fontId="21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1" fillId="0" borderId="0"/>
    <xf numFmtId="0" fontId="21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1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1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1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1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1" fillId="0" borderId="0"/>
    <xf numFmtId="0" fontId="21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1" fillId="0" borderId="0"/>
    <xf numFmtId="0" fontId="30" fillId="0" borderId="0"/>
    <xf numFmtId="0" fontId="30" fillId="0" borderId="0"/>
    <xf numFmtId="0" fontId="30" fillId="0" borderId="0"/>
    <xf numFmtId="218" fontId="21" fillId="0" borderId="0"/>
    <xf numFmtId="0" fontId="27" fillId="0" borderId="0">
      <alignment vertical="center"/>
    </xf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1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49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1" fillId="0" borderId="0"/>
    <xf numFmtId="0" fontId="30" fillId="0" borderId="0"/>
    <xf numFmtId="0" fontId="30" fillId="0" borderId="0"/>
    <xf numFmtId="0" fontId="21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218" fontId="21" fillId="0" borderId="0"/>
    <xf numFmtId="0" fontId="21" fillId="0" borderId="0"/>
    <xf numFmtId="0" fontId="21" fillId="0" borderId="0"/>
    <xf numFmtId="0" fontId="28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37" fontId="144" fillId="0" borderId="0" applyNumberFormat="0" applyFill="0" applyAlignment="0"/>
    <xf numFmtId="0" fontId="30" fillId="0" borderId="0"/>
    <xf numFmtId="0" fontId="30" fillId="0" borderId="0"/>
    <xf numFmtId="0" fontId="21" fillId="0" borderId="0"/>
    <xf numFmtId="0" fontId="30" fillId="0" borderId="0"/>
    <xf numFmtId="0" fontId="21" fillId="0" borderId="0"/>
    <xf numFmtId="0" fontId="30" fillId="0" borderId="0"/>
    <xf numFmtId="0" fontId="28" fillId="0" borderId="0"/>
    <xf numFmtId="218" fontId="21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4" fillId="38" borderId="11" applyNumberFormat="0" applyFont="0" applyAlignment="0" applyProtection="0"/>
    <xf numFmtId="0" fontId="30" fillId="38" borderId="11" applyNumberFormat="0" applyFont="0" applyAlignment="0" applyProtection="0"/>
    <xf numFmtId="0" fontId="30" fillId="38" borderId="11" applyNumberFormat="0" applyFont="0" applyAlignment="0" applyProtection="0"/>
    <xf numFmtId="0" fontId="30" fillId="38" borderId="11" applyNumberFormat="0" applyFont="0" applyAlignment="0" applyProtection="0"/>
    <xf numFmtId="0" fontId="30" fillId="38" borderId="11" applyNumberFormat="0" applyFont="0" applyAlignment="0" applyProtection="0"/>
    <xf numFmtId="0" fontId="104" fillId="42" borderId="12" applyNumberFormat="0" applyAlignment="0" applyProtection="0"/>
    <xf numFmtId="0" fontId="104" fillId="42" borderId="12" applyNumberFormat="0" applyAlignment="0" applyProtection="0"/>
    <xf numFmtId="0" fontId="104" fillId="42" borderId="12" applyNumberFormat="0" applyAlignment="0" applyProtection="0"/>
    <xf numFmtId="0" fontId="104" fillId="42" borderId="12" applyNumberFormat="0" applyAlignment="0" applyProtection="0"/>
    <xf numFmtId="0" fontId="57" fillId="42" borderId="12" applyNumberFormat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9" fillId="0" borderId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1" fillId="0" borderId="0"/>
    <xf numFmtId="0" fontId="26" fillId="0" borderId="0"/>
    <xf numFmtId="0" fontId="69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95" fillId="0" borderId="22" applyNumberFormat="0" applyFill="0" applyAlignment="0" applyProtection="0"/>
    <xf numFmtId="0" fontId="61" fillId="0" borderId="22" applyNumberFormat="0" applyFill="0" applyAlignment="0" applyProtection="0"/>
    <xf numFmtId="0" fontId="70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0" fillId="0" borderId="0" applyNumberFormat="0" applyFill="0" applyBorder="0" applyAlignment="0" applyProtection="0">
      <alignment vertical="center"/>
    </xf>
    <xf numFmtId="0" fontId="49" fillId="0" borderId="0"/>
    <xf numFmtId="171" fontId="49" fillId="0" borderId="0" applyFont="0" applyFill="0" applyBorder="0" applyAlignment="0" applyProtection="0"/>
    <xf numFmtId="0" fontId="88" fillId="35" borderId="0" applyNumberFormat="0" applyBorder="0" applyAlignment="0" applyProtection="0"/>
    <xf numFmtId="0" fontId="88" fillId="37" borderId="0" applyNumberFormat="0" applyBorder="0" applyAlignment="0" applyProtection="0"/>
    <xf numFmtId="0" fontId="88" fillId="39" borderId="0" applyNumberFormat="0" applyBorder="0" applyAlignment="0" applyProtection="0"/>
    <xf numFmtId="0" fontId="88" fillId="40" borderId="0" applyNumberFormat="0" applyBorder="0" applyAlignment="0" applyProtection="0"/>
    <xf numFmtId="0" fontId="88" fillId="41" borderId="0" applyNumberFormat="0" applyBorder="0" applyAlignment="0" applyProtection="0"/>
    <xf numFmtId="0" fontId="88" fillId="34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53" fillId="35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53" fillId="37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53" fillId="39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53" fillId="40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53" fillId="41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53" fillId="34" borderId="0" applyNumberFormat="0" applyBorder="0" applyAlignment="0" applyProtection="0"/>
    <xf numFmtId="0" fontId="88" fillId="43" borderId="0" applyNumberFormat="0" applyBorder="0" applyAlignment="0" applyProtection="0"/>
    <xf numFmtId="0" fontId="88" fillId="36" borderId="0" applyNumberFormat="0" applyBorder="0" applyAlignment="0" applyProtection="0"/>
    <xf numFmtId="0" fontId="88" fillId="45" borderId="0" applyNumberFormat="0" applyBorder="0" applyAlignment="0" applyProtection="0"/>
    <xf numFmtId="0" fontId="88" fillId="40" borderId="0" applyNumberFormat="0" applyBorder="0" applyAlignment="0" applyProtection="0"/>
    <xf numFmtId="0" fontId="88" fillId="43" borderId="0" applyNumberFormat="0" applyBorder="0" applyAlignment="0" applyProtection="0"/>
    <xf numFmtId="0" fontId="8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53" fillId="43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53" fillId="36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53" fillId="45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53" fillId="40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53" fillId="43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53" fillId="46" borderId="0" applyNumberFormat="0" applyBorder="0" applyAlignment="0" applyProtection="0"/>
    <xf numFmtId="0" fontId="98" fillId="48" borderId="0" applyNumberFormat="0" applyBorder="0" applyAlignment="0" applyProtection="0"/>
    <xf numFmtId="0" fontId="98" fillId="36" borderId="0" applyNumberFormat="0" applyBorder="0" applyAlignment="0" applyProtection="0"/>
    <xf numFmtId="0" fontId="98" fillId="45" borderId="0" applyNumberFormat="0" applyBorder="0" applyAlignment="0" applyProtection="0"/>
    <xf numFmtId="0" fontId="98" fillId="49" borderId="0" applyNumberFormat="0" applyBorder="0" applyAlignment="0" applyProtection="0"/>
    <xf numFmtId="0" fontId="98" fillId="47" borderId="0" applyNumberFormat="0" applyBorder="0" applyAlignment="0" applyProtection="0"/>
    <xf numFmtId="0" fontId="98" fillId="50" borderId="0" applyNumberFormat="0" applyBorder="0" applyAlignment="0" applyProtection="0"/>
    <xf numFmtId="0" fontId="103" fillId="48" borderId="0" applyNumberFormat="0" applyBorder="0" applyAlignment="0" applyProtection="0"/>
    <xf numFmtId="0" fontId="103" fillId="48" borderId="0" applyNumberFormat="0" applyBorder="0" applyAlignment="0" applyProtection="0"/>
    <xf numFmtId="0" fontId="55" fillId="48" borderId="0" applyNumberFormat="0" applyBorder="0" applyAlignment="0" applyProtection="0"/>
    <xf numFmtId="0" fontId="103" fillId="36" borderId="0" applyNumberFormat="0" applyBorder="0" applyAlignment="0" applyProtection="0"/>
    <xf numFmtId="0" fontId="103" fillId="36" borderId="0" applyNumberFormat="0" applyBorder="0" applyAlignment="0" applyProtection="0"/>
    <xf numFmtId="0" fontId="55" fillId="36" borderId="0" applyNumberFormat="0" applyBorder="0" applyAlignment="0" applyProtection="0"/>
    <xf numFmtId="0" fontId="103" fillId="45" borderId="0" applyNumberFormat="0" applyBorder="0" applyAlignment="0" applyProtection="0"/>
    <xf numFmtId="0" fontId="103" fillId="45" borderId="0" applyNumberFormat="0" applyBorder="0" applyAlignment="0" applyProtection="0"/>
    <xf numFmtId="0" fontId="55" fillId="45" borderId="0" applyNumberFormat="0" applyBorder="0" applyAlignment="0" applyProtection="0"/>
    <xf numFmtId="0" fontId="103" fillId="49" borderId="0" applyNumberFormat="0" applyBorder="0" applyAlignment="0" applyProtection="0"/>
    <xf numFmtId="0" fontId="103" fillId="49" borderId="0" applyNumberFormat="0" applyBorder="0" applyAlignment="0" applyProtection="0"/>
    <xf numFmtId="0" fontId="55" fillId="49" borderId="0" applyNumberFormat="0" applyBorder="0" applyAlignment="0" applyProtection="0"/>
    <xf numFmtId="0" fontId="103" fillId="47" borderId="0" applyNumberFormat="0" applyBorder="0" applyAlignment="0" applyProtection="0"/>
    <xf numFmtId="0" fontId="103" fillId="47" borderId="0" applyNumberFormat="0" applyBorder="0" applyAlignment="0" applyProtection="0"/>
    <xf numFmtId="0" fontId="55" fillId="47" borderId="0" applyNumberFormat="0" applyBorder="0" applyAlignment="0" applyProtection="0"/>
    <xf numFmtId="0" fontId="103" fillId="50" borderId="0" applyNumberFormat="0" applyBorder="0" applyAlignment="0" applyProtection="0"/>
    <xf numFmtId="0" fontId="103" fillId="50" borderId="0" applyNumberFormat="0" applyBorder="0" applyAlignment="0" applyProtection="0"/>
    <xf numFmtId="0" fontId="55" fillId="50" borderId="0" applyNumberFormat="0" applyBorder="0" applyAlignment="0" applyProtection="0"/>
    <xf numFmtId="0" fontId="98" fillId="51" borderId="0" applyNumberFormat="0" applyBorder="0" applyAlignment="0" applyProtection="0"/>
    <xf numFmtId="0" fontId="98" fillId="52" borderId="0" applyNumberFormat="0" applyBorder="0" applyAlignment="0" applyProtection="0"/>
    <xf numFmtId="0" fontId="98" fillId="53" borderId="0" applyNumberFormat="0" applyBorder="0" applyAlignment="0" applyProtection="0"/>
    <xf numFmtId="0" fontId="98" fillId="49" borderId="0" applyNumberFormat="0" applyBorder="0" applyAlignment="0" applyProtection="0"/>
    <xf numFmtId="0" fontId="98" fillId="47" borderId="0" applyNumberFormat="0" applyBorder="0" applyAlignment="0" applyProtection="0"/>
    <xf numFmtId="0" fontId="98" fillId="55" borderId="0" applyNumberFormat="0" applyBorder="0" applyAlignment="0" applyProtection="0"/>
    <xf numFmtId="0" fontId="218" fillId="9" borderId="0" applyNumberFormat="0" applyBorder="0" applyAlignment="0" applyProtection="0"/>
    <xf numFmtId="0" fontId="218" fillId="13" borderId="0" applyNumberFormat="0" applyBorder="0" applyAlignment="0" applyProtection="0"/>
    <xf numFmtId="0" fontId="218" fillId="17" borderId="0" applyNumberFormat="0" applyBorder="0" applyAlignment="0" applyProtection="0"/>
    <xf numFmtId="0" fontId="218" fillId="21" borderId="0" applyNumberFormat="0" applyBorder="0" applyAlignment="0" applyProtection="0"/>
    <xf numFmtId="0" fontId="218" fillId="25" borderId="0" applyNumberFormat="0" applyBorder="0" applyAlignment="0" applyProtection="0"/>
    <xf numFmtId="0" fontId="218" fillId="29" borderId="0" applyNumberFormat="0" applyBorder="0" applyAlignment="0" applyProtection="0"/>
    <xf numFmtId="0" fontId="214" fillId="37" borderId="0" applyNumberFormat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215" fillId="42" borderId="13" applyNumberFormat="0" applyAlignment="0" applyProtection="0"/>
    <xf numFmtId="0" fontId="170" fillId="57" borderId="14" applyNumberFormat="0" applyAlignment="0" applyProtection="0"/>
    <xf numFmtId="171" fontId="49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84" fontId="27" fillId="0" borderId="0" applyFont="0" applyFill="0" applyBorder="0" applyAlignment="0" applyProtection="0">
      <alignment vertical="center"/>
    </xf>
    <xf numFmtId="171" fontId="19" fillId="0" borderId="0" applyFont="0" applyFill="0" applyBorder="0" applyAlignment="0" applyProtection="0"/>
    <xf numFmtId="184" fontId="27" fillId="0" borderId="0" applyFont="0" applyFill="0" applyBorder="0" applyAlignment="0" applyProtection="0">
      <alignment vertical="center"/>
    </xf>
    <xf numFmtId="171" fontId="4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19" fillId="0" borderId="0"/>
    <xf numFmtId="0" fontId="19" fillId="0" borderId="0"/>
    <xf numFmtId="0" fontId="27" fillId="0" borderId="0">
      <alignment vertical="center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>
      <alignment vertical="center"/>
      <protection locked="0"/>
    </xf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38" borderId="11" applyNumberFormat="0" applyFont="0" applyAlignment="0" applyProtection="0"/>
    <xf numFmtId="0" fontId="30" fillId="38" borderId="11" applyNumberFormat="0" applyFont="0" applyAlignment="0" applyProtection="0"/>
    <xf numFmtId="0" fontId="30" fillId="38" borderId="11" applyNumberFormat="0" applyFont="0" applyAlignment="0" applyProtection="0"/>
    <xf numFmtId="0" fontId="30" fillId="38" borderId="11" applyNumberFormat="0" applyFont="0" applyAlignment="0" applyProtection="0"/>
    <xf numFmtId="0" fontId="30" fillId="38" borderId="11" applyNumberFormat="0" applyFont="0" applyAlignment="0" applyProtection="0"/>
    <xf numFmtId="0" fontId="30" fillId="38" borderId="11" applyNumberFormat="0" applyFont="0" applyAlignment="0" applyProtection="0"/>
    <xf numFmtId="0" fontId="19" fillId="38" borderId="11" applyNumberFormat="0" applyFont="0" applyAlignment="0" applyProtection="0"/>
    <xf numFmtId="0" fontId="19" fillId="38" borderId="11" applyNumberFormat="0" applyFont="0" applyAlignment="0" applyProtection="0"/>
    <xf numFmtId="0" fontId="19" fillId="8" borderId="8" applyNumberFormat="0" applyFont="0" applyAlignment="0" applyProtection="0"/>
    <xf numFmtId="0" fontId="57" fillId="42" borderId="12" applyNumberFormat="0" applyAlignment="0" applyProtection="0"/>
    <xf numFmtId="0" fontId="217" fillId="42" borderId="12" applyNumberFormat="0" applyAlignment="0" applyProtection="0"/>
    <xf numFmtId="0" fontId="104" fillId="42" borderId="12" applyNumberFormat="0" applyAlignment="0" applyProtection="0"/>
    <xf numFmtId="9" fontId="4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7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9" fillId="3" borderId="0" applyNumberFormat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91" fillId="0" borderId="22" applyNumberFormat="0" applyFill="0" applyAlignment="0" applyProtection="0"/>
    <xf numFmtId="0" fontId="95" fillId="0" borderId="22" applyNumberFormat="0" applyFill="0" applyAlignment="0" applyProtection="0"/>
    <xf numFmtId="0" fontId="220" fillId="0" borderId="1" applyNumberFormat="0" applyFill="0" applyAlignment="0" applyProtection="0"/>
    <xf numFmtId="0" fontId="221" fillId="0" borderId="2" applyNumberFormat="0" applyFill="0" applyAlignment="0" applyProtection="0"/>
    <xf numFmtId="0" fontId="222" fillId="0" borderId="3" applyNumberFormat="0" applyFill="0" applyAlignment="0" applyProtection="0"/>
    <xf numFmtId="0" fontId="111" fillId="0" borderId="20" applyNumberFormat="0" applyFill="0" applyAlignment="0" applyProtection="0"/>
    <xf numFmtId="0" fontId="222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4" fillId="0" borderId="6" applyNumberFormat="0" applyFill="0" applyAlignment="0" applyProtection="0"/>
    <xf numFmtId="0" fontId="213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25" fillId="7" borderId="7" applyNumberFormat="0" applyAlignment="0" applyProtection="0"/>
    <xf numFmtId="171" fontId="19" fillId="0" borderId="0" applyFont="0" applyFill="0" applyBorder="0" applyAlignment="0" applyProtection="0"/>
    <xf numFmtId="0" fontId="226" fillId="0" borderId="0"/>
    <xf numFmtId="0" fontId="95" fillId="0" borderId="22" applyNumberFormat="0" applyFill="0" applyAlignment="0" applyProtection="0"/>
    <xf numFmtId="0" fontId="95" fillId="0" borderId="22" applyNumberFormat="0" applyFill="0" applyAlignment="0" applyProtection="0"/>
    <xf numFmtId="0" fontId="61" fillId="0" borderId="22" applyNumberFormat="0" applyFill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05" fillId="42" borderId="13" applyNumberFormat="0" applyAlignment="0" applyProtection="0"/>
    <xf numFmtId="0" fontId="105" fillId="42" borderId="13" applyNumberFormat="0" applyAlignment="0" applyProtection="0"/>
    <xf numFmtId="0" fontId="59" fillId="42" borderId="13" applyNumberFormat="0" applyAlignment="0" applyProtection="0"/>
    <xf numFmtId="0" fontId="106" fillId="34" borderId="13" applyNumberFormat="0" applyAlignment="0" applyProtection="0"/>
    <xf numFmtId="0" fontId="106" fillId="34" borderId="13" applyNumberFormat="0" applyAlignment="0" applyProtection="0"/>
    <xf numFmtId="0" fontId="60" fillId="34" borderId="13" applyNumberFormat="0" applyAlignment="0" applyProtection="0"/>
    <xf numFmtId="0" fontId="104" fillId="42" borderId="12" applyNumberFormat="0" applyAlignment="0" applyProtection="0"/>
    <xf numFmtId="0" fontId="104" fillId="42" borderId="12" applyNumberFormat="0" applyAlignment="0" applyProtection="0"/>
    <xf numFmtId="0" fontId="57" fillId="42" borderId="12" applyNumberFormat="0" applyAlignment="0" applyProtection="0"/>
    <xf numFmtId="0" fontId="227" fillId="4" borderId="0" applyNumberFormat="0" applyBorder="0" applyAlignment="0" applyProtection="0"/>
    <xf numFmtId="0" fontId="227" fillId="4" borderId="0" applyNumberFormat="0" applyBorder="0" applyAlignment="0" applyProtection="0"/>
    <xf numFmtId="0" fontId="68" fillId="44" borderId="0" applyNumberFormat="0" applyBorder="0" applyAlignment="0" applyProtection="0"/>
    <xf numFmtId="0" fontId="1" fillId="0" borderId="0"/>
    <xf numFmtId="0" fontId="1" fillId="0" borderId="0"/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>
      <alignment vertical="center"/>
      <protection locked="0"/>
    </xf>
    <xf numFmtId="0" fontId="1" fillId="0" borderId="0"/>
    <xf numFmtId="0" fontId="30" fillId="38" borderId="11" applyNumberFormat="0" applyFont="0" applyAlignment="0" applyProtection="0"/>
    <xf numFmtId="0" fontId="19" fillId="38" borderId="11" applyNumberFormat="0" applyFont="0" applyAlignment="0" applyProtection="0"/>
    <xf numFmtId="0" fontId="19" fillId="38" borderId="11" applyNumberFormat="0" applyFont="0" applyAlignment="0" applyProtection="0"/>
    <xf numFmtId="0" fontId="57" fillId="42" borderId="12" applyNumberFormat="0" applyAlignment="0" applyProtection="0"/>
    <xf numFmtId="9" fontId="4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1" fillId="0" borderId="0"/>
    <xf numFmtId="0" fontId="30" fillId="38" borderId="11" applyNumberFormat="0" applyFont="0" applyAlignment="0" applyProtection="0"/>
    <xf numFmtId="0" fontId="19" fillId="38" borderId="11" applyNumberFormat="0" applyFont="0" applyAlignment="0" applyProtection="0"/>
    <xf numFmtId="0" fontId="19" fillId="38" borderId="11" applyNumberFormat="0" applyFont="0" applyAlignment="0" applyProtection="0"/>
    <xf numFmtId="0" fontId="57" fillId="42" borderId="12" applyNumberFormat="0" applyAlignment="0" applyProtection="0"/>
    <xf numFmtId="9" fontId="4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49" fillId="0" borderId="0"/>
    <xf numFmtId="171" fontId="4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9" fillId="0" borderId="0"/>
    <xf numFmtId="0" fontId="51" fillId="0" borderId="0" applyNumberFormat="0" applyFill="0" applyBorder="0" applyAlignment="0" applyProtection="0">
      <alignment vertical="top"/>
      <protection locked="0"/>
    </xf>
    <xf numFmtId="171" fontId="101" fillId="0" borderId="0" applyFont="0" applyFill="0" applyBorder="0" applyAlignment="0" applyProtection="0"/>
    <xf numFmtId="0" fontId="28" fillId="35" borderId="0" applyNumberFormat="0" applyBorder="0" applyAlignment="0" applyProtection="0">
      <alignment vertical="center"/>
    </xf>
    <xf numFmtId="0" fontId="152" fillId="37" borderId="0" applyNumberFormat="0" applyBorder="0" applyAlignment="0" applyProtection="0">
      <alignment vertical="center"/>
    </xf>
    <xf numFmtId="0" fontId="152" fillId="37" borderId="0" applyNumberFormat="0" applyBorder="0" applyAlignment="0" applyProtection="0">
      <alignment vertical="center"/>
    </xf>
    <xf numFmtId="0" fontId="152" fillId="37" borderId="0" applyNumberFormat="0" applyBorder="0" applyAlignment="0" applyProtection="0">
      <alignment vertical="center"/>
    </xf>
    <xf numFmtId="0" fontId="152" fillId="37" borderId="0" applyNumberFormat="0" applyBorder="0" applyAlignment="0" applyProtection="0">
      <alignment vertical="center"/>
    </xf>
    <xf numFmtId="0" fontId="152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52" fillId="38" borderId="0" applyNumberFormat="0" applyBorder="0" applyAlignment="0" applyProtection="0">
      <alignment vertical="center"/>
    </xf>
    <xf numFmtId="0" fontId="152" fillId="38" borderId="0" applyNumberFormat="0" applyBorder="0" applyAlignment="0" applyProtection="0">
      <alignment vertical="center"/>
    </xf>
    <xf numFmtId="0" fontId="152" fillId="38" borderId="0" applyNumberFormat="0" applyBorder="0" applyAlignment="0" applyProtection="0">
      <alignment vertical="center"/>
    </xf>
    <xf numFmtId="0" fontId="152" fillId="38" borderId="0" applyNumberFormat="0" applyBorder="0" applyAlignment="0" applyProtection="0">
      <alignment vertical="center"/>
    </xf>
    <xf numFmtId="0" fontId="152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52" fillId="40" borderId="0" applyNumberFormat="0" applyBorder="0" applyAlignment="0" applyProtection="0">
      <alignment vertical="center"/>
    </xf>
    <xf numFmtId="0" fontId="152" fillId="40" borderId="0" applyNumberFormat="0" applyBorder="0" applyAlignment="0" applyProtection="0">
      <alignment vertical="center"/>
    </xf>
    <xf numFmtId="0" fontId="152" fillId="40" borderId="0" applyNumberFormat="0" applyBorder="0" applyAlignment="0" applyProtection="0">
      <alignment vertical="center"/>
    </xf>
    <xf numFmtId="0" fontId="152" fillId="40" borderId="0" applyNumberFormat="0" applyBorder="0" applyAlignment="0" applyProtection="0">
      <alignment vertical="center"/>
    </xf>
    <xf numFmtId="0" fontId="152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152" fillId="41" borderId="0" applyNumberFormat="0" applyBorder="0" applyAlignment="0" applyProtection="0">
      <alignment vertical="center"/>
    </xf>
    <xf numFmtId="0" fontId="152" fillId="41" borderId="0" applyNumberFormat="0" applyBorder="0" applyAlignment="0" applyProtection="0">
      <alignment vertical="center"/>
    </xf>
    <xf numFmtId="0" fontId="152" fillId="41" borderId="0" applyNumberFormat="0" applyBorder="0" applyAlignment="0" applyProtection="0">
      <alignment vertical="center"/>
    </xf>
    <xf numFmtId="0" fontId="152" fillId="41" borderId="0" applyNumberFormat="0" applyBorder="0" applyAlignment="0" applyProtection="0">
      <alignment vertical="center"/>
    </xf>
    <xf numFmtId="0" fontId="152" fillId="41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52" fillId="38" borderId="0" applyNumberFormat="0" applyBorder="0" applyAlignment="0" applyProtection="0">
      <alignment vertical="center"/>
    </xf>
    <xf numFmtId="0" fontId="152" fillId="38" borderId="0" applyNumberFormat="0" applyBorder="0" applyAlignment="0" applyProtection="0">
      <alignment vertical="center"/>
    </xf>
    <xf numFmtId="0" fontId="152" fillId="38" borderId="0" applyNumberFormat="0" applyBorder="0" applyAlignment="0" applyProtection="0">
      <alignment vertical="center"/>
    </xf>
    <xf numFmtId="0" fontId="152" fillId="38" borderId="0" applyNumberFormat="0" applyBorder="0" applyAlignment="0" applyProtection="0">
      <alignment vertical="center"/>
    </xf>
    <xf numFmtId="0" fontId="152" fillId="38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52" fillId="37" borderId="0" applyNumberFormat="0" applyBorder="0" applyAlignment="0" applyProtection="0">
      <alignment vertical="center"/>
    </xf>
    <xf numFmtId="0" fontId="152" fillId="37" borderId="0" applyNumberFormat="0" applyBorder="0" applyAlignment="0" applyProtection="0">
      <alignment vertical="center"/>
    </xf>
    <xf numFmtId="0" fontId="152" fillId="37" borderId="0" applyNumberFormat="0" applyBorder="0" applyAlignment="0" applyProtection="0">
      <alignment vertical="center"/>
    </xf>
    <xf numFmtId="0" fontId="152" fillId="37" borderId="0" applyNumberFormat="0" applyBorder="0" applyAlignment="0" applyProtection="0">
      <alignment vertical="center"/>
    </xf>
    <xf numFmtId="0" fontId="152" fillId="37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52" fillId="44" borderId="0" applyNumberFormat="0" applyBorder="0" applyAlignment="0" applyProtection="0">
      <alignment vertical="center"/>
    </xf>
    <xf numFmtId="0" fontId="152" fillId="44" borderId="0" applyNumberFormat="0" applyBorder="0" applyAlignment="0" applyProtection="0">
      <alignment vertical="center"/>
    </xf>
    <xf numFmtId="0" fontId="152" fillId="44" borderId="0" applyNumberFormat="0" applyBorder="0" applyAlignment="0" applyProtection="0">
      <alignment vertical="center"/>
    </xf>
    <xf numFmtId="0" fontId="152" fillId="44" borderId="0" applyNumberFormat="0" applyBorder="0" applyAlignment="0" applyProtection="0">
      <alignment vertical="center"/>
    </xf>
    <xf numFmtId="0" fontId="152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52" fillId="42" borderId="0" applyNumberFormat="0" applyBorder="0" applyAlignment="0" applyProtection="0">
      <alignment vertical="center"/>
    </xf>
    <xf numFmtId="0" fontId="152" fillId="42" borderId="0" applyNumberFormat="0" applyBorder="0" applyAlignment="0" applyProtection="0">
      <alignment vertical="center"/>
    </xf>
    <xf numFmtId="0" fontId="152" fillId="42" borderId="0" applyNumberFormat="0" applyBorder="0" applyAlignment="0" applyProtection="0">
      <alignment vertical="center"/>
    </xf>
    <xf numFmtId="0" fontId="152" fillId="42" borderId="0" applyNumberFormat="0" applyBorder="0" applyAlignment="0" applyProtection="0">
      <alignment vertical="center"/>
    </xf>
    <xf numFmtId="0" fontId="152" fillId="42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152" fillId="34" borderId="0" applyNumberFormat="0" applyBorder="0" applyAlignment="0" applyProtection="0">
      <alignment vertical="center"/>
    </xf>
    <xf numFmtId="0" fontId="152" fillId="34" borderId="0" applyNumberFormat="0" applyBorder="0" applyAlignment="0" applyProtection="0">
      <alignment vertical="center"/>
    </xf>
    <xf numFmtId="0" fontId="152" fillId="34" borderId="0" applyNumberFormat="0" applyBorder="0" applyAlignment="0" applyProtection="0">
      <alignment vertical="center"/>
    </xf>
    <xf numFmtId="0" fontId="152" fillId="34" borderId="0" applyNumberFormat="0" applyBorder="0" applyAlignment="0" applyProtection="0">
      <alignment vertical="center"/>
    </xf>
    <xf numFmtId="0" fontId="152" fillId="34" borderId="0" applyNumberFormat="0" applyBorder="0" applyAlignment="0" applyProtection="0">
      <alignment vertical="center"/>
    </xf>
    <xf numFmtId="0" fontId="103" fillId="48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103" fillId="49" borderId="0" applyNumberFormat="0" applyBorder="0" applyAlignment="0" applyProtection="0">
      <alignment vertical="center"/>
    </xf>
    <xf numFmtId="0" fontId="103" fillId="47" borderId="0" applyNumberFormat="0" applyBorder="0" applyAlignment="0" applyProtection="0">
      <alignment vertical="center"/>
    </xf>
    <xf numFmtId="0" fontId="103" fillId="50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9" fillId="0" borderId="0"/>
    <xf numFmtId="0" fontId="53" fillId="35" borderId="0" applyNumberFormat="0" applyBorder="0" applyAlignment="0" applyProtection="0"/>
    <xf numFmtId="0" fontId="53" fillId="37" borderId="0" applyNumberFormat="0" applyBorder="0" applyAlignment="0" applyProtection="0"/>
    <xf numFmtId="0" fontId="53" fillId="39" borderId="0" applyNumberFormat="0" applyBorder="0" applyAlignment="0" applyProtection="0"/>
    <xf numFmtId="0" fontId="53" fillId="40" borderId="0" applyNumberFormat="0" applyBorder="0" applyAlignment="0" applyProtection="0"/>
    <xf numFmtId="0" fontId="53" fillId="41" borderId="0" applyNumberFormat="0" applyBorder="0" applyAlignment="0" applyProtection="0"/>
    <xf numFmtId="0" fontId="53" fillId="34" borderId="0" applyNumberFormat="0" applyBorder="0" applyAlignment="0" applyProtection="0"/>
    <xf numFmtId="0" fontId="53" fillId="43" borderId="0" applyNumberFormat="0" applyBorder="0" applyAlignment="0" applyProtection="0"/>
    <xf numFmtId="0" fontId="53" fillId="45" borderId="0" applyNumberFormat="0" applyBorder="0" applyAlignment="0" applyProtection="0"/>
    <xf numFmtId="0" fontId="53" fillId="40" borderId="0" applyNumberFormat="0" applyBorder="0" applyAlignment="0" applyProtection="0"/>
    <xf numFmtId="0" fontId="53" fillId="46" borderId="0" applyNumberFormat="0" applyBorder="0" applyAlignment="0" applyProtection="0"/>
    <xf numFmtId="0" fontId="55" fillId="48" borderId="0" applyNumberFormat="0" applyBorder="0" applyAlignment="0" applyProtection="0"/>
    <xf numFmtId="0" fontId="55" fillId="45" borderId="0" applyNumberFormat="0" applyBorder="0" applyAlignment="0" applyProtection="0"/>
    <xf numFmtId="0" fontId="55" fillId="49" borderId="0" applyNumberFormat="0" applyBorder="0" applyAlignment="0" applyProtection="0"/>
    <xf numFmtId="0" fontId="55" fillId="50" borderId="0" applyNumberFormat="0" applyBorder="0" applyAlignment="0" applyProtection="0"/>
    <xf numFmtId="0" fontId="55" fillId="51" borderId="0" applyNumberFormat="0" applyBorder="0" applyAlignment="0" applyProtection="0"/>
    <xf numFmtId="0" fontId="28" fillId="43" borderId="0" applyNumberFormat="0" applyBorder="0" applyAlignment="0" applyProtection="0">
      <alignment vertical="center"/>
    </xf>
    <xf numFmtId="0" fontId="55" fillId="49" borderId="0" applyNumberFormat="0" applyBorder="0" applyAlignment="0" applyProtection="0"/>
    <xf numFmtId="0" fontId="58" fillId="37" borderId="0" applyNumberFormat="0" applyBorder="0" applyAlignment="0" applyProtection="0"/>
    <xf numFmtId="0" fontId="59" fillId="42" borderId="13" applyNumberFormat="0" applyAlignment="0" applyProtection="0"/>
    <xf numFmtId="0" fontId="30" fillId="38" borderId="11" applyNumberFormat="0" applyFont="0" applyAlignment="0" applyProtection="0"/>
    <xf numFmtId="0" fontId="57" fillId="42" borderId="12" applyNumberFormat="0" applyAlignment="0" applyProtection="0"/>
    <xf numFmtId="9" fontId="49" fillId="0" borderId="0" applyFont="0" applyFill="0" applyBorder="0" applyAlignment="0" applyProtection="0"/>
    <xf numFmtId="0" fontId="28" fillId="40" borderId="0" applyNumberFormat="0" applyBorder="0" applyAlignment="0" applyProtection="0">
      <alignment vertical="center"/>
    </xf>
    <xf numFmtId="0" fontId="30" fillId="38" borderId="11" applyNumberFormat="0" applyFont="0" applyAlignment="0" applyProtection="0"/>
    <xf numFmtId="0" fontId="61" fillId="0" borderId="22" applyNumberFormat="0" applyFill="0" applyAlignment="0" applyProtection="0"/>
    <xf numFmtId="0" fontId="70" fillId="0" borderId="0" applyNumberFormat="0" applyFill="0" applyBorder="0" applyAlignment="0" applyProtection="0"/>
    <xf numFmtId="0" fontId="30" fillId="38" borderId="11" applyNumberFormat="0" applyFont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8" fillId="35" borderId="0" applyNumberFormat="0" applyBorder="0" applyAlignment="0" applyProtection="0">
      <alignment vertical="center"/>
    </xf>
    <xf numFmtId="0" fontId="1" fillId="0" borderId="0"/>
    <xf numFmtId="0" fontId="28" fillId="4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57" fillId="42" borderId="12" applyNumberFormat="0" applyAlignment="0" applyProtection="0"/>
    <xf numFmtId="0" fontId="28" fillId="46" borderId="0" applyNumberFormat="0" applyBorder="0" applyAlignment="0" applyProtection="0">
      <alignment vertical="center"/>
    </xf>
    <xf numFmtId="0" fontId="61" fillId="0" borderId="22" applyNumberFormat="0" applyFill="0" applyAlignment="0" applyProtection="0"/>
    <xf numFmtId="9" fontId="19" fillId="0" borderId="0" applyFont="0" applyFill="0" applyBorder="0" applyAlignment="0" applyProtection="0"/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52" fillId="37" borderId="0" applyNumberFormat="0" applyBorder="0" applyAlignment="0" applyProtection="0">
      <alignment vertical="center"/>
    </xf>
    <xf numFmtId="0" fontId="152" fillId="37" borderId="0" applyNumberFormat="0" applyBorder="0" applyAlignment="0" applyProtection="0">
      <alignment vertical="center"/>
    </xf>
    <xf numFmtId="0" fontId="152" fillId="37" borderId="0" applyNumberFormat="0" applyBorder="0" applyAlignment="0" applyProtection="0">
      <alignment vertical="center"/>
    </xf>
    <xf numFmtId="0" fontId="152" fillId="37" borderId="0" applyNumberFormat="0" applyBorder="0" applyAlignment="0" applyProtection="0">
      <alignment vertical="center"/>
    </xf>
    <xf numFmtId="0" fontId="152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52" fillId="38" borderId="0" applyNumberFormat="0" applyBorder="0" applyAlignment="0" applyProtection="0">
      <alignment vertical="center"/>
    </xf>
    <xf numFmtId="0" fontId="152" fillId="38" borderId="0" applyNumberFormat="0" applyBorder="0" applyAlignment="0" applyProtection="0">
      <alignment vertical="center"/>
    </xf>
    <xf numFmtId="0" fontId="152" fillId="38" borderId="0" applyNumberFormat="0" applyBorder="0" applyAlignment="0" applyProtection="0">
      <alignment vertical="center"/>
    </xf>
    <xf numFmtId="0" fontId="152" fillId="38" borderId="0" applyNumberFormat="0" applyBorder="0" applyAlignment="0" applyProtection="0">
      <alignment vertical="center"/>
    </xf>
    <xf numFmtId="0" fontId="152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52" fillId="40" borderId="0" applyNumberFormat="0" applyBorder="0" applyAlignment="0" applyProtection="0">
      <alignment vertical="center"/>
    </xf>
    <xf numFmtId="0" fontId="152" fillId="40" borderId="0" applyNumberFormat="0" applyBorder="0" applyAlignment="0" applyProtection="0">
      <alignment vertical="center"/>
    </xf>
    <xf numFmtId="0" fontId="152" fillId="40" borderId="0" applyNumberFormat="0" applyBorder="0" applyAlignment="0" applyProtection="0">
      <alignment vertical="center"/>
    </xf>
    <xf numFmtId="0" fontId="152" fillId="40" borderId="0" applyNumberFormat="0" applyBorder="0" applyAlignment="0" applyProtection="0">
      <alignment vertical="center"/>
    </xf>
    <xf numFmtId="0" fontId="152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152" fillId="41" borderId="0" applyNumberFormat="0" applyBorder="0" applyAlignment="0" applyProtection="0">
      <alignment vertical="center"/>
    </xf>
    <xf numFmtId="0" fontId="152" fillId="41" borderId="0" applyNumberFormat="0" applyBorder="0" applyAlignment="0" applyProtection="0">
      <alignment vertical="center"/>
    </xf>
    <xf numFmtId="0" fontId="152" fillId="41" borderId="0" applyNumberFormat="0" applyBorder="0" applyAlignment="0" applyProtection="0">
      <alignment vertical="center"/>
    </xf>
    <xf numFmtId="0" fontId="152" fillId="41" borderId="0" applyNumberFormat="0" applyBorder="0" applyAlignment="0" applyProtection="0">
      <alignment vertical="center"/>
    </xf>
    <xf numFmtId="0" fontId="152" fillId="41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52" fillId="38" borderId="0" applyNumberFormat="0" applyBorder="0" applyAlignment="0" applyProtection="0">
      <alignment vertical="center"/>
    </xf>
    <xf numFmtId="0" fontId="152" fillId="38" borderId="0" applyNumberFormat="0" applyBorder="0" applyAlignment="0" applyProtection="0">
      <alignment vertical="center"/>
    </xf>
    <xf numFmtId="0" fontId="152" fillId="38" borderId="0" applyNumberFormat="0" applyBorder="0" applyAlignment="0" applyProtection="0">
      <alignment vertical="center"/>
    </xf>
    <xf numFmtId="0" fontId="152" fillId="38" borderId="0" applyNumberFormat="0" applyBorder="0" applyAlignment="0" applyProtection="0">
      <alignment vertical="center"/>
    </xf>
    <xf numFmtId="0" fontId="152" fillId="3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52" fillId="37" borderId="0" applyNumberFormat="0" applyBorder="0" applyAlignment="0" applyProtection="0">
      <alignment vertical="center"/>
    </xf>
    <xf numFmtId="0" fontId="152" fillId="37" borderId="0" applyNumberFormat="0" applyBorder="0" applyAlignment="0" applyProtection="0">
      <alignment vertical="center"/>
    </xf>
    <xf numFmtId="0" fontId="152" fillId="37" borderId="0" applyNumberFormat="0" applyBorder="0" applyAlignment="0" applyProtection="0">
      <alignment vertical="center"/>
    </xf>
    <xf numFmtId="0" fontId="152" fillId="37" borderId="0" applyNumberFormat="0" applyBorder="0" applyAlignment="0" applyProtection="0">
      <alignment vertical="center"/>
    </xf>
    <xf numFmtId="0" fontId="152" fillId="37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52" fillId="44" borderId="0" applyNumberFormat="0" applyBorder="0" applyAlignment="0" applyProtection="0">
      <alignment vertical="center"/>
    </xf>
    <xf numFmtId="0" fontId="152" fillId="44" borderId="0" applyNumberFormat="0" applyBorder="0" applyAlignment="0" applyProtection="0">
      <alignment vertical="center"/>
    </xf>
    <xf numFmtId="0" fontId="152" fillId="44" borderId="0" applyNumberFormat="0" applyBorder="0" applyAlignment="0" applyProtection="0">
      <alignment vertical="center"/>
    </xf>
    <xf numFmtId="0" fontId="152" fillId="44" borderId="0" applyNumberFormat="0" applyBorder="0" applyAlignment="0" applyProtection="0">
      <alignment vertical="center"/>
    </xf>
    <xf numFmtId="0" fontId="152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52" fillId="42" borderId="0" applyNumberFormat="0" applyBorder="0" applyAlignment="0" applyProtection="0">
      <alignment vertical="center"/>
    </xf>
    <xf numFmtId="0" fontId="152" fillId="42" borderId="0" applyNumberFormat="0" applyBorder="0" applyAlignment="0" applyProtection="0">
      <alignment vertical="center"/>
    </xf>
    <xf numFmtId="0" fontId="152" fillId="42" borderId="0" applyNumberFormat="0" applyBorder="0" applyAlignment="0" applyProtection="0">
      <alignment vertical="center"/>
    </xf>
    <xf numFmtId="0" fontId="152" fillId="42" borderId="0" applyNumberFormat="0" applyBorder="0" applyAlignment="0" applyProtection="0">
      <alignment vertical="center"/>
    </xf>
    <xf numFmtId="0" fontId="152" fillId="42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152" fillId="34" borderId="0" applyNumberFormat="0" applyBorder="0" applyAlignment="0" applyProtection="0">
      <alignment vertical="center"/>
    </xf>
    <xf numFmtId="0" fontId="152" fillId="34" borderId="0" applyNumberFormat="0" applyBorder="0" applyAlignment="0" applyProtection="0">
      <alignment vertical="center"/>
    </xf>
    <xf numFmtId="0" fontId="152" fillId="34" borderId="0" applyNumberFormat="0" applyBorder="0" applyAlignment="0" applyProtection="0">
      <alignment vertical="center"/>
    </xf>
    <xf numFmtId="0" fontId="152" fillId="34" borderId="0" applyNumberFormat="0" applyBorder="0" applyAlignment="0" applyProtection="0">
      <alignment vertical="center"/>
    </xf>
    <xf numFmtId="0" fontId="152" fillId="34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103" fillId="48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103" fillId="49" borderId="0" applyNumberFormat="0" applyBorder="0" applyAlignment="0" applyProtection="0">
      <alignment vertical="center"/>
    </xf>
    <xf numFmtId="0" fontId="103" fillId="47" borderId="0" applyNumberFormat="0" applyBorder="0" applyAlignment="0" applyProtection="0">
      <alignment vertical="center"/>
    </xf>
    <xf numFmtId="0" fontId="103" fillId="50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52" fillId="0" borderId="0"/>
    <xf numFmtId="0" fontId="28" fillId="46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1" fillId="0" borderId="2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46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9" fillId="0" borderId="0"/>
    <xf numFmtId="0" fontId="28" fillId="39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28" fillId="43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0" fillId="0" borderId="0" applyNumberFormat="0" applyFill="0" applyBorder="0" applyAlignment="0" applyProtection="0"/>
    <xf numFmtId="0" fontId="61" fillId="0" borderId="22" applyNumberFormat="0" applyFill="0" applyAlignment="0" applyProtection="0"/>
    <xf numFmtId="0" fontId="19" fillId="0" borderId="0"/>
    <xf numFmtId="0" fontId="28" fillId="46" borderId="0" applyNumberFormat="0" applyBorder="0" applyAlignment="0" applyProtection="0">
      <alignment vertical="center"/>
    </xf>
    <xf numFmtId="0" fontId="19" fillId="0" borderId="0"/>
    <xf numFmtId="0" fontId="57" fillId="42" borderId="12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9" fontId="101" fillId="0" borderId="0" applyFont="0" applyFill="0" applyBorder="0" applyAlignment="0" applyProtection="0"/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0" fillId="0" borderId="0"/>
    <xf numFmtId="0" fontId="30" fillId="0" borderId="0"/>
    <xf numFmtId="0" fontId="30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30" fillId="0" borderId="0"/>
    <xf numFmtId="0" fontId="49" fillId="0" borderId="0"/>
    <xf numFmtId="0" fontId="1" fillId="0" borderId="0"/>
    <xf numFmtId="9" fontId="10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218" fontId="21" fillId="0" borderId="0"/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11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86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56" borderId="13" applyNumberFormat="0" applyAlignment="0" applyProtection="0">
      <alignment vertical="center"/>
    </xf>
    <xf numFmtId="0" fontId="73" fillId="37" borderId="0" applyNumberFormat="0" applyBorder="0" applyAlignment="0" applyProtection="0">
      <alignment vertical="center"/>
    </xf>
    <xf numFmtId="0" fontId="49" fillId="38" borderId="11" applyNumberFormat="0" applyFont="0" applyAlignment="0" applyProtection="0">
      <alignment vertical="center"/>
    </xf>
    <xf numFmtId="0" fontId="74" fillId="44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57" borderId="14" applyNumberFormat="0" applyAlignment="0" applyProtection="0">
      <alignment vertical="center"/>
    </xf>
    <xf numFmtId="0" fontId="26" fillId="0" borderId="0"/>
    <xf numFmtId="0" fontId="77" fillId="0" borderId="21" applyNumberFormat="0" applyFill="0" applyAlignment="0" applyProtection="0">
      <alignment vertical="center"/>
    </xf>
    <xf numFmtId="0" fontId="78" fillId="0" borderId="15" applyNumberFormat="0" applyFill="0" applyAlignment="0" applyProtection="0">
      <alignment vertical="center"/>
    </xf>
    <xf numFmtId="0" fontId="79" fillId="44" borderId="13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16" applyNumberFormat="0" applyFill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3" fillId="0" borderId="19" applyNumberFormat="0" applyFill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39" borderId="0" applyNumberFormat="0" applyBorder="0" applyAlignment="0" applyProtection="0">
      <alignment vertical="center"/>
    </xf>
    <xf numFmtId="0" fontId="85" fillId="56" borderId="12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216" fontId="209" fillId="0" borderId="0"/>
    <xf numFmtId="0" fontId="1" fillId="0" borderId="0"/>
    <xf numFmtId="0" fontId="19" fillId="38" borderId="11" applyNumberFormat="0" applyFont="0" applyAlignment="0" applyProtection="0"/>
    <xf numFmtId="0" fontId="104" fillId="42" borderId="1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5" fillId="0" borderId="22" applyNumberFormat="0" applyFill="0" applyAlignment="0" applyProtection="0"/>
    <xf numFmtId="0" fontId="96" fillId="0" borderId="0" applyNumberFormat="0" applyFill="0" applyBorder="0" applyAlignment="0" applyProtection="0"/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01" fillId="0" borderId="0" applyFont="0" applyFill="0" applyBorder="0" applyAlignment="0" applyProtection="0"/>
    <xf numFmtId="0" fontId="19" fillId="38" borderId="11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28" fillId="0" borderId="0"/>
    <xf numFmtId="0" fontId="28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9" fontId="101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218" fontId="21" fillId="0" borderId="0"/>
    <xf numFmtId="218" fontId="2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01" fillId="0" borderId="0"/>
    <xf numFmtId="9" fontId="101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9" fontId="101" fillId="0" borderId="0" applyFont="0" applyFill="0" applyBorder="0" applyAlignment="0" applyProtection="0"/>
    <xf numFmtId="0" fontId="30" fillId="0" borderId="0"/>
    <xf numFmtId="218" fontId="21" fillId="0" borderId="0"/>
    <xf numFmtId="218" fontId="2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28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38" borderId="11" applyNumberFormat="0" applyFont="0" applyAlignment="0" applyProtection="0"/>
    <xf numFmtId="9" fontId="101" fillId="0" borderId="0" applyFont="0" applyFill="0" applyBorder="0" applyAlignment="0" applyProtection="0"/>
    <xf numFmtId="0" fontId="53" fillId="0" borderId="0" applyNumberFormat="0" applyBorder="0" applyProtection="0"/>
    <xf numFmtId="0" fontId="27" fillId="0" borderId="0">
      <alignment vertical="center"/>
    </xf>
    <xf numFmtId="0" fontId="21" fillId="0" borderId="0"/>
    <xf numFmtId="0" fontId="30" fillId="0" borderId="0"/>
    <xf numFmtId="0" fontId="30" fillId="0" borderId="0"/>
    <xf numFmtId="0" fontId="21" fillId="0" borderId="0"/>
    <xf numFmtId="0" fontId="21" fillId="0" borderId="0"/>
    <xf numFmtId="0" fontId="28" fillId="0" borderId="0"/>
    <xf numFmtId="0" fontId="28" fillId="0" borderId="0"/>
    <xf numFmtId="218" fontId="21" fillId="0" borderId="0"/>
    <xf numFmtId="0" fontId="30" fillId="0" borderId="0"/>
    <xf numFmtId="0" fontId="30" fillId="0" borderId="0"/>
    <xf numFmtId="0" fontId="31" fillId="0" borderId="0"/>
    <xf numFmtId="218" fontId="21" fillId="0" borderId="0"/>
    <xf numFmtId="0" fontId="21" fillId="0" borderId="0"/>
    <xf numFmtId="0" fontId="28" fillId="0" borderId="0"/>
    <xf numFmtId="0" fontId="21" fillId="0" borderId="0"/>
    <xf numFmtId="0" fontId="53" fillId="0" borderId="0"/>
    <xf numFmtId="0" fontId="30" fillId="0" borderId="0"/>
    <xf numFmtId="0" fontId="21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218" fontId="21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1" fillId="0" borderId="0"/>
    <xf numFmtId="0" fontId="21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1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1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1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1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1" fillId="0" borderId="0"/>
    <xf numFmtId="0" fontId="21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1" fillId="0" borderId="0"/>
    <xf numFmtId="0" fontId="30" fillId="0" borderId="0"/>
    <xf numFmtId="0" fontId="30" fillId="0" borderId="0"/>
    <xf numFmtId="0" fontId="30" fillId="0" borderId="0"/>
    <xf numFmtId="218" fontId="21" fillId="0" borderId="0"/>
    <xf numFmtId="0" fontId="27" fillId="0" borderId="0">
      <alignment vertical="center"/>
    </xf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1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49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1" fillId="0" borderId="0"/>
    <xf numFmtId="0" fontId="30" fillId="0" borderId="0"/>
    <xf numFmtId="0" fontId="30" fillId="0" borderId="0"/>
    <xf numFmtId="0" fontId="21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218" fontId="21" fillId="0" borderId="0"/>
    <xf numFmtId="0" fontId="21" fillId="0" borderId="0"/>
    <xf numFmtId="0" fontId="21" fillId="0" borderId="0"/>
    <xf numFmtId="0" fontId="28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37" fontId="144" fillId="0" borderId="0" applyNumberFormat="0" applyFill="0" applyAlignment="0"/>
    <xf numFmtId="0" fontId="30" fillId="0" borderId="0"/>
    <xf numFmtId="0" fontId="30" fillId="0" borderId="0"/>
    <xf numFmtId="0" fontId="21" fillId="0" borderId="0"/>
    <xf numFmtId="0" fontId="30" fillId="0" borderId="0"/>
    <xf numFmtId="0" fontId="21" fillId="0" borderId="0"/>
    <xf numFmtId="0" fontId="30" fillId="0" borderId="0"/>
    <xf numFmtId="0" fontId="28" fillId="0" borderId="0"/>
    <xf numFmtId="218" fontId="21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4" fillId="38" borderId="11" applyNumberFormat="0" applyFont="0" applyAlignment="0" applyProtection="0"/>
    <xf numFmtId="0" fontId="30" fillId="38" borderId="11" applyNumberFormat="0" applyFont="0" applyAlignment="0" applyProtection="0"/>
    <xf numFmtId="0" fontId="30" fillId="38" borderId="11" applyNumberFormat="0" applyFont="0" applyAlignment="0" applyProtection="0"/>
    <xf numFmtId="0" fontId="30" fillId="38" borderId="11" applyNumberFormat="0" applyFont="0" applyAlignment="0" applyProtection="0"/>
    <xf numFmtId="0" fontId="30" fillId="38" borderId="11" applyNumberFormat="0" applyFont="0" applyAlignment="0" applyProtection="0"/>
    <xf numFmtId="0" fontId="104" fillId="42" borderId="12" applyNumberFormat="0" applyAlignment="0" applyProtection="0"/>
    <xf numFmtId="0" fontId="104" fillId="42" borderId="12" applyNumberFormat="0" applyAlignment="0" applyProtection="0"/>
    <xf numFmtId="0" fontId="104" fillId="42" borderId="12" applyNumberFormat="0" applyAlignment="0" applyProtection="0"/>
    <xf numFmtId="0" fontId="104" fillId="42" borderId="12" applyNumberFormat="0" applyAlignment="0" applyProtection="0"/>
    <xf numFmtId="0" fontId="57" fillId="42" borderId="12" applyNumberFormat="0" applyAlignment="0" applyProtection="0"/>
    <xf numFmtId="0" fontId="101" fillId="0" borderId="0"/>
    <xf numFmtId="9" fontId="10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0" fillId="0" borderId="0"/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10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9" fillId="0" borderId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28" fillId="0" borderId="0"/>
    <xf numFmtId="0" fontId="3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9" fontId="1" fillId="0" borderId="0" applyFont="0" applyFill="0" applyBorder="0" applyAlignment="0" applyProtection="0"/>
    <xf numFmtId="0" fontId="26" fillId="0" borderId="0"/>
    <xf numFmtId="0" fontId="69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95" fillId="0" borderId="22" applyNumberFormat="0" applyFill="0" applyAlignment="0" applyProtection="0"/>
    <xf numFmtId="0" fontId="61" fillId="0" borderId="22" applyNumberFormat="0" applyFill="0" applyAlignment="0" applyProtection="0"/>
    <xf numFmtId="0" fontId="30" fillId="0" borderId="0"/>
    <xf numFmtId="0" fontId="30" fillId="0" borderId="0"/>
    <xf numFmtId="0" fontId="70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9" fontId="101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9" fontId="10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0" fillId="0" borderId="0"/>
    <xf numFmtId="9" fontId="10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9" fillId="38" borderId="11" applyNumberFormat="0" applyFont="0" applyAlignment="0" applyProtection="0"/>
    <xf numFmtId="0" fontId="30" fillId="0" borderId="0"/>
    <xf numFmtId="0" fontId="30" fillId="0" borderId="0"/>
    <xf numFmtId="9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9" fontId="19" fillId="0" borderId="0" applyFont="0" applyFill="0" applyBorder="0" applyAlignment="0" applyProtection="0"/>
    <xf numFmtId="0" fontId="57" fillId="42" borderId="12" applyNumberFormat="0" applyAlignment="0" applyProtection="0"/>
    <xf numFmtId="0" fontId="19" fillId="0" borderId="0"/>
    <xf numFmtId="0" fontId="28" fillId="3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9" fontId="19" fillId="0" borderId="0" applyFont="0" applyFill="0" applyBorder="0" applyAlignment="0" applyProtection="0"/>
    <xf numFmtId="0" fontId="28" fillId="41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01" fillId="0" borderId="0"/>
    <xf numFmtId="9" fontId="101" fillId="0" borderId="0" applyFont="0" applyFill="0" applyBorder="0" applyAlignment="0" applyProtection="0"/>
    <xf numFmtId="0" fontId="30" fillId="0" borderId="0"/>
    <xf numFmtId="0" fontId="101" fillId="0" borderId="0"/>
    <xf numFmtId="0" fontId="30" fillId="0" borderId="0"/>
    <xf numFmtId="9" fontId="1" fillId="0" borderId="0" applyFont="0" applyFill="0" applyBorder="0" applyAlignment="0" applyProtection="0"/>
    <xf numFmtId="0" fontId="30" fillId="0" borderId="0"/>
    <xf numFmtId="0" fontId="28" fillId="0" borderId="0"/>
    <xf numFmtId="0" fontId="30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9" fontId="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28" fillId="0" borderId="0"/>
    <xf numFmtId="0" fontId="28" fillId="40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53" fillId="40" borderId="0" applyNumberFormat="0" applyBorder="0" applyAlignment="0" applyProtection="0">
      <alignment vertical="center"/>
    </xf>
    <xf numFmtId="0" fontId="253" fillId="0" borderId="0">
      <alignment vertical="center"/>
    </xf>
    <xf numFmtId="0" fontId="21" fillId="0" borderId="0" applyProtection="0">
      <alignment horizontal="left"/>
    </xf>
    <xf numFmtId="0" fontId="253" fillId="0" borderId="0">
      <alignment vertical="center"/>
    </xf>
    <xf numFmtId="171" fontId="28" fillId="0" borderId="0" applyFont="0" applyFill="0" applyBorder="0" applyAlignment="0" applyProtection="0"/>
    <xf numFmtId="0" fontId="1" fillId="0" borderId="0"/>
    <xf numFmtId="0" fontId="253" fillId="0" borderId="0">
      <alignment vertical="center"/>
    </xf>
    <xf numFmtId="0" fontId="19" fillId="0" borderId="0"/>
    <xf numFmtId="0" fontId="19" fillId="0" borderId="0"/>
    <xf numFmtId="49" fontId="21" fillId="0" borderId="0" applyProtection="0">
      <alignment horizontal="left"/>
    </xf>
    <xf numFmtId="0" fontId="28" fillId="36" borderId="0" applyNumberFormat="0" applyBorder="0" applyAlignment="0" applyProtection="0"/>
    <xf numFmtId="0" fontId="88" fillId="41" borderId="0" applyNumberFormat="0" applyBorder="0" applyAlignment="0" applyProtection="0"/>
    <xf numFmtId="0" fontId="88" fillId="34" borderId="0" applyNumberFormat="0" applyBorder="0" applyAlignment="0" applyProtection="0"/>
    <xf numFmtId="0" fontId="214" fillId="37" borderId="0" applyNumberFormat="0" applyBorder="0" applyAlignment="0" applyProtection="0"/>
    <xf numFmtId="0" fontId="170" fillId="57" borderId="14" applyNumberFormat="0" applyAlignment="0" applyProtection="0"/>
    <xf numFmtId="0" fontId="215" fillId="42" borderId="13" applyNumberFormat="0" applyAlignment="0" applyProtection="0"/>
    <xf numFmtId="0" fontId="214" fillId="37" borderId="0" applyNumberFormat="0" applyBorder="0" applyAlignment="0" applyProtection="0"/>
    <xf numFmtId="0" fontId="98" fillId="55" borderId="0" applyNumberFormat="0" applyBorder="0" applyAlignment="0" applyProtection="0"/>
    <xf numFmtId="0" fontId="98" fillId="47" borderId="0" applyNumberFormat="0" applyBorder="0" applyAlignment="0" applyProtection="0"/>
    <xf numFmtId="0" fontId="98" fillId="51" borderId="0" applyNumberFormat="0" applyBorder="0" applyAlignment="0" applyProtection="0"/>
    <xf numFmtId="0" fontId="98" fillId="50" borderId="0" applyNumberFormat="0" applyBorder="0" applyAlignment="0" applyProtection="0"/>
    <xf numFmtId="0" fontId="98" fillId="47" borderId="0" applyNumberFormat="0" applyBorder="0" applyAlignment="0" applyProtection="0"/>
    <xf numFmtId="0" fontId="252" fillId="0" borderId="0"/>
    <xf numFmtId="171" fontId="28" fillId="0" borderId="0" applyFont="0" applyFill="0" applyBorder="0" applyAlignment="0" applyProtection="0"/>
    <xf numFmtId="0" fontId="122" fillId="38" borderId="11" applyNumberFormat="0" applyFont="0" applyAlignment="0" applyProtection="0"/>
    <xf numFmtId="0" fontId="153" fillId="0" borderId="0">
      <alignment vertical="center"/>
    </xf>
    <xf numFmtId="0" fontId="98" fillId="52" borderId="0" applyNumberFormat="0" applyBorder="0" applyAlignment="0" applyProtection="0"/>
    <xf numFmtId="0" fontId="253" fillId="0" borderId="0">
      <alignment vertical="center"/>
    </xf>
    <xf numFmtId="0" fontId="53" fillId="41" borderId="0" applyNumberFormat="0" applyBorder="0" applyAlignment="0" applyProtection="0"/>
    <xf numFmtId="164" fontId="253" fillId="0" borderId="0" applyFont="0" applyFill="0" applyBorder="0" applyAlignment="0" applyProtection="0">
      <alignment vertical="center"/>
    </xf>
    <xf numFmtId="0" fontId="95" fillId="0" borderId="51" applyNumberFormat="0" applyFill="0" applyAlignment="0" applyProtection="0"/>
    <xf numFmtId="0" fontId="253" fillId="0" borderId="0">
      <alignment vertical="center"/>
    </xf>
    <xf numFmtId="0" fontId="253" fillId="0" borderId="0">
      <alignment vertical="center"/>
    </xf>
    <xf numFmtId="9" fontId="259" fillId="0" borderId="0" applyFont="0" applyFill="0" applyBorder="0" applyAlignment="0" applyProtection="0"/>
    <xf numFmtId="0" fontId="254" fillId="0" borderId="0" applyNumberFormat="0" applyFill="0" applyBorder="0" applyAlignment="0" applyProtection="0">
      <alignment vertical="center"/>
    </xf>
    <xf numFmtId="0" fontId="253" fillId="0" borderId="0">
      <alignment vertical="center"/>
    </xf>
    <xf numFmtId="9" fontId="28" fillId="0" borderId="0" applyFont="0" applyFill="0" applyBorder="0" applyAlignment="0" applyProtection="0"/>
    <xf numFmtId="0" fontId="153" fillId="0" borderId="0">
      <alignment vertical="center"/>
    </xf>
    <xf numFmtId="0" fontId="253" fillId="0" borderId="0">
      <alignment vertical="center"/>
    </xf>
    <xf numFmtId="0" fontId="28" fillId="38" borderId="0" applyNumberFormat="0" applyBorder="0" applyAlignment="0" applyProtection="0"/>
    <xf numFmtId="0" fontId="53" fillId="37" borderId="0" applyNumberFormat="0" applyBorder="0" applyAlignment="0" applyProtection="0"/>
    <xf numFmtId="0" fontId="153" fillId="0" borderId="0">
      <alignment vertical="center"/>
    </xf>
    <xf numFmtId="0" fontId="253" fillId="0" borderId="0">
      <alignment vertical="center"/>
    </xf>
    <xf numFmtId="0" fontId="237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/>
    <xf numFmtId="0" fontId="21" fillId="0" borderId="0" applyProtection="0">
      <alignment horizontal="left"/>
    </xf>
    <xf numFmtId="0" fontId="28" fillId="8" borderId="8" applyNumberFormat="0" applyFont="0" applyAlignment="0" applyProtection="0">
      <alignment vertical="center"/>
    </xf>
    <xf numFmtId="171" fontId="28" fillId="0" borderId="0" applyFont="0" applyFill="0" applyBorder="0" applyAlignment="0" applyProtection="0"/>
    <xf numFmtId="0" fontId="253" fillId="0" borderId="0">
      <alignment vertical="center"/>
    </xf>
    <xf numFmtId="0" fontId="153" fillId="35" borderId="0" applyNumberFormat="0" applyBorder="0" applyAlignment="0" applyProtection="0">
      <alignment vertical="center"/>
    </xf>
    <xf numFmtId="0" fontId="153" fillId="41" borderId="0" applyNumberFormat="0" applyBorder="0" applyAlignment="0" applyProtection="0">
      <alignment vertical="center"/>
    </xf>
    <xf numFmtId="0" fontId="21" fillId="0" borderId="0" applyProtection="0">
      <alignment horizontal="left"/>
    </xf>
    <xf numFmtId="9" fontId="49" fillId="0" borderId="0" applyFont="0" applyFill="0" applyBorder="0" applyAlignment="0" applyProtection="0"/>
    <xf numFmtId="171" fontId="19" fillId="0" borderId="0" applyFont="0" applyFill="0" applyBorder="0" applyAlignment="0" applyProtection="0"/>
    <xf numFmtId="0" fontId="122" fillId="38" borderId="11" applyNumberFormat="0" applyFont="0" applyAlignment="0" applyProtection="0"/>
    <xf numFmtId="0" fontId="228" fillId="0" borderId="0">
      <alignment vertical="center"/>
    </xf>
    <xf numFmtId="0" fontId="104" fillId="56" borderId="12" applyNumberFormat="0" applyAlignment="0" applyProtection="0"/>
    <xf numFmtId="0" fontId="253" fillId="0" borderId="0">
      <alignment vertical="center"/>
    </xf>
    <xf numFmtId="171" fontId="21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49" fillId="0" borderId="0"/>
    <xf numFmtId="0" fontId="55" fillId="49" borderId="0" applyNumberFormat="0" applyBorder="0" applyAlignment="0" applyProtection="0"/>
    <xf numFmtId="0" fontId="253" fillId="0" borderId="0">
      <alignment vertical="center"/>
    </xf>
    <xf numFmtId="0" fontId="253" fillId="0" borderId="0">
      <alignment vertical="center"/>
    </xf>
    <xf numFmtId="0" fontId="153" fillId="0" borderId="0">
      <alignment vertical="center"/>
    </xf>
    <xf numFmtId="0" fontId="19" fillId="0" borderId="0"/>
    <xf numFmtId="171" fontId="28" fillId="0" borderId="0" applyFont="0" applyFill="0" applyBorder="0" applyAlignment="0" applyProtection="0"/>
    <xf numFmtId="0" fontId="1" fillId="22" borderId="0" applyNumberFormat="0" applyBorder="0" applyAlignment="0" applyProtection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41" fillId="42" borderId="12" applyNumberFormat="0" applyAlignment="0" applyProtection="0">
      <alignment vertical="center"/>
    </xf>
    <xf numFmtId="9" fontId="19" fillId="0" borderId="0" applyFont="0" applyFill="0" applyBorder="0" applyAlignment="0" applyProtection="0"/>
    <xf numFmtId="0" fontId="153" fillId="0" borderId="0">
      <alignment vertical="center"/>
    </xf>
    <xf numFmtId="164" fontId="253" fillId="0" borderId="0" applyFont="0" applyFill="0" applyBorder="0" applyAlignment="0" applyProtection="0">
      <alignment vertical="center"/>
    </xf>
    <xf numFmtId="0" fontId="157" fillId="36" borderId="0" applyNumberFormat="0" applyBorder="0" applyAlignment="0" applyProtection="0">
      <alignment vertical="center"/>
    </xf>
    <xf numFmtId="164" fontId="253" fillId="0" borderId="0" applyFont="0" applyFill="0" applyBorder="0" applyAlignment="0" applyProtection="0">
      <alignment vertical="center"/>
    </xf>
    <xf numFmtId="0" fontId="101" fillId="0" borderId="0"/>
    <xf numFmtId="173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64" fontId="253" fillId="0" borderId="0" applyFont="0" applyFill="0" applyBorder="0" applyAlignment="0" applyProtection="0">
      <alignment vertical="center"/>
    </xf>
    <xf numFmtId="0" fontId="103" fillId="47" borderId="0" applyNumberFormat="0" applyBorder="0" applyAlignment="0" applyProtection="0"/>
    <xf numFmtId="164" fontId="253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0" fontId="1" fillId="0" borderId="0"/>
    <xf numFmtId="0" fontId="21" fillId="38" borderId="11" applyNumberFormat="0" applyFont="0" applyAlignment="0" applyProtection="0"/>
    <xf numFmtId="9" fontId="28" fillId="0" borderId="0" applyFont="0" applyFill="0" applyBorder="0" applyAlignment="0" applyProtection="0"/>
    <xf numFmtId="164" fontId="253" fillId="0" borderId="0" applyFont="0" applyFill="0" applyBorder="0" applyAlignment="0" applyProtection="0">
      <alignment vertical="center"/>
    </xf>
    <xf numFmtId="0" fontId="253" fillId="0" borderId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08" fillId="40" borderId="0" applyNumberFormat="0" applyBorder="0" applyAlignment="0" applyProtection="0"/>
    <xf numFmtId="0" fontId="153" fillId="0" borderId="0">
      <alignment vertical="center"/>
    </xf>
    <xf numFmtId="0" fontId="235" fillId="57" borderId="14" applyNumberFormat="0" applyAlignment="0" applyProtection="0">
      <alignment vertical="center"/>
    </xf>
    <xf numFmtId="0" fontId="245" fillId="0" borderId="0"/>
    <xf numFmtId="0" fontId="93" fillId="73" borderId="38">
      <alignment vertical="center" wrapText="1"/>
    </xf>
    <xf numFmtId="0" fontId="253" fillId="0" borderId="0">
      <alignment vertical="center"/>
    </xf>
    <xf numFmtId="0" fontId="153" fillId="0" borderId="0">
      <alignment vertical="center"/>
    </xf>
    <xf numFmtId="0" fontId="253" fillId="0" borderId="0">
      <alignment vertical="center"/>
    </xf>
    <xf numFmtId="0" fontId="21" fillId="0" borderId="0" applyProtection="0">
      <alignment horizontal="left"/>
    </xf>
    <xf numFmtId="0" fontId="153" fillId="0" borderId="0">
      <alignment vertical="center"/>
    </xf>
    <xf numFmtId="164" fontId="253" fillId="0" borderId="0" applyFont="0" applyFill="0" applyBorder="0" applyAlignment="0" applyProtection="0">
      <alignment vertical="center"/>
    </xf>
    <xf numFmtId="0" fontId="53" fillId="40" borderId="0" applyNumberFormat="0" applyBorder="0" applyAlignment="0" applyProtection="0"/>
    <xf numFmtId="9" fontId="19" fillId="0" borderId="0" applyFont="0" applyFill="0" applyBorder="0" applyAlignment="0" applyProtection="0"/>
    <xf numFmtId="0" fontId="253" fillId="0" borderId="0">
      <alignment vertical="center"/>
    </xf>
    <xf numFmtId="9" fontId="19" fillId="0" borderId="0" applyFont="0" applyFill="0" applyBorder="0" applyAlignment="0" applyProtection="0"/>
    <xf numFmtId="0" fontId="153" fillId="0" borderId="0">
      <alignment vertical="center"/>
    </xf>
    <xf numFmtId="0" fontId="28" fillId="46" borderId="0" applyNumberFormat="0" applyBorder="0" applyAlignment="0" applyProtection="0"/>
    <xf numFmtId="0" fontId="257" fillId="0" borderId="0" applyNumberFormat="0" applyFill="0" applyBorder="0" applyAlignment="0" applyProtection="0">
      <alignment vertical="center"/>
    </xf>
    <xf numFmtId="0" fontId="253" fillId="0" borderId="0">
      <alignment vertical="center"/>
    </xf>
    <xf numFmtId="0" fontId="27" fillId="0" borderId="0">
      <alignment vertical="center"/>
    </xf>
    <xf numFmtId="0" fontId="95" fillId="0" borderId="22" applyNumberFormat="0" applyFill="0" applyAlignment="0" applyProtection="0"/>
    <xf numFmtId="0" fontId="28" fillId="39" borderId="0" applyNumberFormat="0" applyBorder="0" applyAlignment="0" applyProtection="0"/>
    <xf numFmtId="171" fontId="28" fillId="0" borderId="0" applyFont="0" applyFill="0" applyBorder="0" applyAlignment="0" applyProtection="0"/>
    <xf numFmtId="164" fontId="253" fillId="0" borderId="0" applyFont="0" applyFill="0" applyBorder="0" applyAlignment="0" applyProtection="0">
      <alignment vertical="center"/>
    </xf>
    <xf numFmtId="0" fontId="102" fillId="0" borderId="0" applyNumberFormat="0" applyFill="0" applyBorder="0" applyAlignment="0" applyProtection="0"/>
    <xf numFmtId="0" fontId="244" fillId="0" borderId="0" applyNumberFormat="0" applyFill="0" applyBorder="0" applyAlignment="0" applyProtection="0"/>
    <xf numFmtId="0" fontId="53" fillId="46" borderId="0" applyNumberFormat="0" applyBorder="0" applyAlignment="0" applyProtection="0"/>
    <xf numFmtId="173" fontId="19" fillId="0" borderId="0" applyFont="0" applyFill="0" applyBorder="0" applyAlignment="0" applyProtection="0"/>
    <xf numFmtId="0" fontId="253" fillId="0" borderId="0">
      <alignment vertical="center"/>
    </xf>
    <xf numFmtId="0" fontId="153" fillId="0" borderId="0">
      <alignment vertical="center"/>
    </xf>
    <xf numFmtId="0" fontId="228" fillId="0" borderId="0">
      <alignment vertical="center"/>
    </xf>
    <xf numFmtId="0" fontId="2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253" fillId="0" borderId="0">
      <alignment vertical="center"/>
    </xf>
    <xf numFmtId="164" fontId="253" fillId="0" borderId="0" applyFont="0" applyFill="0" applyBorder="0" applyAlignment="0" applyProtection="0">
      <alignment vertical="center"/>
    </xf>
    <xf numFmtId="0" fontId="236" fillId="0" borderId="22" applyNumberFormat="0" applyFill="0" applyAlignment="0" applyProtection="0">
      <alignment vertical="center"/>
    </xf>
    <xf numFmtId="0" fontId="253" fillId="0" borderId="0">
      <alignment vertical="center"/>
    </xf>
    <xf numFmtId="0" fontId="153" fillId="4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41" borderId="0" applyNumberFormat="0" applyBorder="0" applyAlignment="0" applyProtection="0"/>
    <xf numFmtId="0" fontId="253" fillId="0" borderId="0">
      <alignment vertical="center"/>
    </xf>
    <xf numFmtId="0" fontId="253" fillId="0" borderId="0">
      <alignment vertical="center"/>
    </xf>
    <xf numFmtId="0" fontId="153" fillId="0" borderId="0">
      <alignment vertical="center"/>
    </xf>
    <xf numFmtId="0" fontId="253" fillId="0" borderId="0">
      <alignment vertical="center"/>
    </xf>
    <xf numFmtId="0" fontId="28" fillId="40" borderId="0" applyNumberFormat="0" applyBorder="0" applyAlignment="0" applyProtection="0"/>
    <xf numFmtId="0" fontId="19" fillId="0" borderId="0"/>
    <xf numFmtId="164" fontId="253" fillId="0" borderId="0" applyFont="0" applyFill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253" fillId="0" borderId="0">
      <alignment vertical="center"/>
    </xf>
    <xf numFmtId="164" fontId="253" fillId="0" borderId="0" applyFont="0" applyFill="0" applyBorder="0" applyAlignment="0" applyProtection="0">
      <alignment vertical="center"/>
    </xf>
    <xf numFmtId="171" fontId="28" fillId="0" borderId="0" applyFont="0" applyFill="0" applyBorder="0" applyAlignment="0" applyProtection="0"/>
    <xf numFmtId="49" fontId="21" fillId="0" borderId="0" applyProtection="0">
      <alignment horizontal="left"/>
    </xf>
    <xf numFmtId="49" fontId="21" fillId="0" borderId="0" applyProtection="0">
      <alignment horizontal="left"/>
    </xf>
    <xf numFmtId="0" fontId="253" fillId="0" borderId="0">
      <alignment vertical="center"/>
    </xf>
    <xf numFmtId="0" fontId="253" fillId="0" borderId="0">
      <alignment vertical="center"/>
    </xf>
    <xf numFmtId="0" fontId="28" fillId="41" borderId="0" applyNumberFormat="0" applyBorder="0" applyAlignment="0" applyProtection="0"/>
    <xf numFmtId="49" fontId="21" fillId="0" borderId="0" applyProtection="0">
      <alignment horizontal="left"/>
    </xf>
    <xf numFmtId="49" fontId="21" fillId="0" borderId="0" applyProtection="0">
      <alignment horizontal="left"/>
    </xf>
    <xf numFmtId="0" fontId="1" fillId="14" borderId="0" applyNumberFormat="0" applyBorder="0" applyAlignment="0" applyProtection="0">
      <alignment vertical="center"/>
    </xf>
    <xf numFmtId="0" fontId="252" fillId="0" borderId="0"/>
    <xf numFmtId="0" fontId="253" fillId="0" borderId="0">
      <alignment vertical="center"/>
    </xf>
    <xf numFmtId="0" fontId="253" fillId="0" borderId="0">
      <alignment vertical="center"/>
    </xf>
    <xf numFmtId="0" fontId="252" fillId="0" borderId="0"/>
    <xf numFmtId="0" fontId="103" fillId="46" borderId="0" applyNumberFormat="0" applyBorder="0" applyAlignment="0" applyProtection="0"/>
    <xf numFmtId="0" fontId="252" fillId="0" borderId="0"/>
    <xf numFmtId="0" fontId="257" fillId="0" borderId="20" applyNumberFormat="0" applyFill="0" applyAlignment="0" applyProtection="0">
      <alignment vertical="center"/>
    </xf>
    <xf numFmtId="49" fontId="89" fillId="0" borderId="11">
      <alignment horizontal="left" vertical="center" wrapText="1"/>
    </xf>
    <xf numFmtId="0" fontId="153" fillId="0" borderId="0">
      <alignment vertical="center"/>
    </xf>
    <xf numFmtId="0" fontId="103" fillId="37" borderId="0" applyNumberFormat="0" applyBorder="0" applyAlignment="0" applyProtection="0"/>
    <xf numFmtId="0" fontId="2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49" fontId="89" fillId="0" borderId="11">
      <alignment horizontal="left" vertical="center" wrapText="1"/>
    </xf>
    <xf numFmtId="0" fontId="253" fillId="0" borderId="0">
      <alignment vertical="center"/>
    </xf>
    <xf numFmtId="0" fontId="153" fillId="37" borderId="0" applyNumberFormat="0" applyBorder="0" applyAlignment="0" applyProtection="0">
      <alignment vertical="center"/>
    </xf>
    <xf numFmtId="0" fontId="228" fillId="0" borderId="0">
      <alignment vertical="center"/>
    </xf>
    <xf numFmtId="0" fontId="103" fillId="49" borderId="0" applyNumberFormat="0" applyBorder="0" applyAlignment="0" applyProtection="0"/>
    <xf numFmtId="0" fontId="153" fillId="0" borderId="0">
      <alignment vertical="center"/>
    </xf>
    <xf numFmtId="0" fontId="153" fillId="0" borderId="0">
      <alignment vertical="center"/>
    </xf>
    <xf numFmtId="0" fontId="253" fillId="0" borderId="0">
      <alignment vertical="center"/>
    </xf>
    <xf numFmtId="0" fontId="244" fillId="0" borderId="0" applyNumberFormat="0" applyFill="0" applyBorder="0" applyAlignment="0" applyProtection="0"/>
    <xf numFmtId="9" fontId="21" fillId="0" borderId="0" applyFont="0" applyFill="0" applyBorder="0" applyAlignment="0" applyProtection="0"/>
    <xf numFmtId="0" fontId="153" fillId="0" borderId="0">
      <alignment vertical="center"/>
    </xf>
    <xf numFmtId="0" fontId="157" fillId="47" borderId="0" applyNumberFormat="0" applyBorder="0" applyAlignment="0" applyProtection="0">
      <alignment vertical="center"/>
    </xf>
    <xf numFmtId="0" fontId="253" fillId="0" borderId="0">
      <alignment vertical="center"/>
    </xf>
    <xf numFmtId="164" fontId="253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164" fontId="253" fillId="0" borderId="0" applyFont="0" applyFill="0" applyBorder="0" applyAlignment="0" applyProtection="0">
      <alignment vertical="center"/>
    </xf>
    <xf numFmtId="0" fontId="250" fillId="0" borderId="0"/>
    <xf numFmtId="0" fontId="103" fillId="45" borderId="0" applyNumberFormat="0" applyBorder="0" applyAlignment="0" applyProtection="0"/>
    <xf numFmtId="272" fontId="252" fillId="0" borderId="0" applyFont="0" applyFill="0" applyBorder="0" applyAlignment="0" applyProtection="0"/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70" fillId="0" borderId="0" applyNumberFormat="0" applyFill="0" applyBorder="0" applyAlignment="0" applyProtection="0"/>
    <xf numFmtId="0" fontId="253" fillId="0" borderId="0">
      <alignment vertical="center"/>
    </xf>
    <xf numFmtId="0" fontId="253" fillId="0" borderId="0">
      <alignment vertical="center"/>
    </xf>
    <xf numFmtId="0" fontId="153" fillId="0" borderId="0">
      <alignment vertical="center"/>
    </xf>
    <xf numFmtId="0" fontId="253" fillId="0" borderId="0">
      <alignment vertical="center"/>
    </xf>
    <xf numFmtId="164" fontId="19" fillId="0" borderId="0" applyFont="0" applyFill="0" applyBorder="0" applyAlignment="0" applyProtection="0"/>
    <xf numFmtId="0" fontId="153" fillId="0" borderId="0">
      <alignment vertical="center"/>
    </xf>
    <xf numFmtId="164" fontId="253" fillId="0" borderId="0" applyFont="0" applyFill="0" applyBorder="0" applyAlignment="0" applyProtection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153" fillId="46" borderId="0" applyNumberFormat="0" applyBorder="0" applyAlignment="0" applyProtection="0">
      <alignment vertical="center"/>
    </xf>
    <xf numFmtId="0" fontId="2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03" fillId="36" borderId="0" applyNumberFormat="0" applyBorder="0" applyAlignment="0" applyProtection="0"/>
    <xf numFmtId="0" fontId="153" fillId="39" borderId="0" applyNumberFormat="0" applyBorder="0" applyAlignment="0" applyProtection="0">
      <alignment vertical="center"/>
    </xf>
    <xf numFmtId="0" fontId="256" fillId="0" borderId="18" applyNumberFormat="0" applyFill="0" applyAlignment="0" applyProtection="0">
      <alignment vertical="center"/>
    </xf>
    <xf numFmtId="0" fontId="153" fillId="0" borderId="0">
      <alignment vertical="center"/>
    </xf>
    <xf numFmtId="0" fontId="233" fillId="0" borderId="18" applyNumberFormat="0" applyFill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255" fillId="0" borderId="17" applyNumberFormat="0" applyFill="0" applyAlignment="0" applyProtection="0">
      <alignment vertical="center"/>
    </xf>
    <xf numFmtId="0" fontId="212" fillId="0" borderId="0"/>
    <xf numFmtId="0" fontId="153" fillId="0" borderId="0">
      <alignment vertical="center"/>
    </xf>
    <xf numFmtId="0" fontId="253" fillId="0" borderId="0">
      <alignment vertical="center"/>
    </xf>
    <xf numFmtId="166" fontId="252" fillId="0" borderId="0" applyFont="0" applyFill="0" applyBorder="0" applyAlignment="0" applyProtection="0"/>
    <xf numFmtId="0" fontId="1" fillId="15" borderId="0" applyNumberFormat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>
      <alignment vertical="center"/>
    </xf>
    <xf numFmtId="0" fontId="153" fillId="0" borderId="0">
      <alignment vertical="center"/>
    </xf>
    <xf numFmtId="164" fontId="253" fillId="0" borderId="0" applyFont="0" applyFill="0" applyBorder="0" applyAlignment="0" applyProtection="0">
      <alignment vertical="center"/>
    </xf>
    <xf numFmtId="173" fontId="19" fillId="0" borderId="0" applyFont="0" applyFill="0" applyBorder="0" applyAlignment="0" applyProtection="0"/>
    <xf numFmtId="171" fontId="28" fillId="0" borderId="0" applyFont="0" applyFill="0" applyBorder="0" applyAlignment="0" applyProtection="0"/>
    <xf numFmtId="0" fontId="103" fillId="50" borderId="0" applyNumberFormat="0" applyBorder="0" applyAlignment="0" applyProtection="0"/>
    <xf numFmtId="0" fontId="1" fillId="31" borderId="0" applyNumberFormat="0" applyBorder="0" applyAlignment="0" applyProtection="0">
      <alignment vertical="center"/>
    </xf>
    <xf numFmtId="0" fontId="95" fillId="0" borderId="51" applyNumberFormat="0" applyFill="0" applyAlignment="0" applyProtection="0"/>
    <xf numFmtId="9" fontId="212" fillId="0" borderId="0" applyFont="0" applyFill="0" applyBorder="0" applyAlignment="0" applyProtection="0"/>
    <xf numFmtId="0" fontId="157" fillId="45" borderId="0" applyNumberFormat="0" applyBorder="0" applyAlignment="0" applyProtection="0">
      <alignment vertical="center"/>
    </xf>
    <xf numFmtId="164" fontId="253" fillId="0" borderId="0" applyFont="0" applyFill="0" applyBorder="0" applyAlignment="0" applyProtection="0">
      <alignment vertical="center"/>
    </xf>
    <xf numFmtId="0" fontId="28" fillId="37" borderId="0" applyNumberFormat="0" applyBorder="0" applyAlignment="0" applyProtection="0"/>
    <xf numFmtId="0" fontId="153" fillId="0" borderId="0">
      <alignment vertical="center"/>
    </xf>
    <xf numFmtId="0" fontId="253" fillId="0" borderId="0">
      <alignment vertical="center"/>
    </xf>
    <xf numFmtId="49" fontId="21" fillId="0" borderId="0" applyProtection="0">
      <alignment horizontal="left"/>
    </xf>
    <xf numFmtId="49" fontId="21" fillId="0" borderId="0" applyProtection="0">
      <alignment horizontal="left"/>
    </xf>
    <xf numFmtId="0" fontId="103" fillId="48" borderId="0" applyNumberFormat="0" applyBorder="0" applyAlignment="0" applyProtection="0"/>
    <xf numFmtId="0" fontId="153" fillId="0" borderId="0">
      <alignment vertical="center"/>
    </xf>
    <xf numFmtId="0" fontId="61" fillId="0" borderId="22" applyNumberFormat="0" applyFill="0" applyAlignment="0" applyProtection="0"/>
    <xf numFmtId="0" fontId="153" fillId="40" borderId="0" applyNumberFormat="0" applyBorder="0" applyAlignment="0" applyProtection="0">
      <alignment vertical="center"/>
    </xf>
    <xf numFmtId="0" fontId="28" fillId="38" borderId="11" applyNumberFormat="0" applyFont="0" applyAlignment="0" applyProtection="0"/>
    <xf numFmtId="0" fontId="30" fillId="38" borderId="11" applyNumberFormat="0" applyFont="0" applyAlignment="0" applyProtection="0"/>
    <xf numFmtId="0" fontId="55" fillId="51" borderId="0" applyNumberFormat="0" applyBorder="0" applyAlignment="0" applyProtection="0"/>
    <xf numFmtId="10" fontId="19" fillId="0" borderId="0" applyFont="0" applyFill="0" applyBorder="0" applyAlignment="0" applyProtection="0"/>
    <xf numFmtId="49" fontId="21" fillId="0" borderId="0" applyProtection="0">
      <alignment horizontal="left"/>
    </xf>
    <xf numFmtId="171" fontId="19" fillId="0" borderId="0" applyFont="0" applyFill="0" applyBorder="0" applyAlignment="0" applyProtection="0"/>
    <xf numFmtId="0" fontId="253" fillId="0" borderId="0">
      <alignment vertical="center"/>
    </xf>
    <xf numFmtId="0" fontId="2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95" fillId="0" borderId="51" applyNumberFormat="0" applyFill="0" applyAlignment="0" applyProtection="0"/>
    <xf numFmtId="164" fontId="253" fillId="0" borderId="0" applyFont="0" applyFill="0" applyBorder="0" applyAlignment="0" applyProtection="0">
      <alignment vertical="center"/>
    </xf>
    <xf numFmtId="0" fontId="28" fillId="43" borderId="0" applyNumberFormat="0" applyBorder="0" applyAlignment="0" applyProtection="0"/>
    <xf numFmtId="164" fontId="253" fillId="0" borderId="0" applyFont="0" applyFill="0" applyBorder="0" applyAlignment="0" applyProtection="0">
      <alignment vertical="center"/>
    </xf>
    <xf numFmtId="0" fontId="157" fillId="49" borderId="0" applyNumberFormat="0" applyBorder="0" applyAlignment="0" applyProtection="0">
      <alignment vertical="center"/>
    </xf>
    <xf numFmtId="0" fontId="253" fillId="0" borderId="0">
      <alignment vertical="center"/>
    </xf>
    <xf numFmtId="0" fontId="58" fillId="37" borderId="0" applyNumberFormat="0" applyBorder="0" applyAlignment="0" applyProtection="0"/>
    <xf numFmtId="0" fontId="228" fillId="0" borderId="0">
      <alignment vertical="center"/>
    </xf>
    <xf numFmtId="0" fontId="153" fillId="0" borderId="0">
      <alignment vertical="center"/>
    </xf>
    <xf numFmtId="0" fontId="253" fillId="0" borderId="0">
      <alignment vertical="center"/>
    </xf>
    <xf numFmtId="164" fontId="253" fillId="0" borderId="0" applyFont="0" applyFill="0" applyBorder="0" applyAlignment="0" applyProtection="0">
      <alignment vertical="center"/>
    </xf>
    <xf numFmtId="0" fontId="242" fillId="44" borderId="0" applyNumberFormat="0" applyBorder="0" applyAlignment="0" applyProtection="0">
      <alignment vertical="center"/>
    </xf>
    <xf numFmtId="0" fontId="157" fillId="52" borderId="0" applyNumberFormat="0" applyBorder="0" applyAlignment="0" applyProtection="0">
      <alignment vertical="center"/>
    </xf>
    <xf numFmtId="0" fontId="28" fillId="0" borderId="0">
      <alignment vertical="center"/>
    </xf>
    <xf numFmtId="0" fontId="229" fillId="39" borderId="0" applyNumberFormat="0" applyBorder="0" applyAlignment="0" applyProtection="0">
      <alignment vertical="center"/>
    </xf>
    <xf numFmtId="0" fontId="234" fillId="0" borderId="19" applyNumberFormat="0" applyFill="0" applyAlignment="0" applyProtection="0">
      <alignment vertical="center"/>
    </xf>
    <xf numFmtId="0" fontId="253" fillId="0" borderId="0">
      <alignment vertical="center"/>
    </xf>
    <xf numFmtId="0" fontId="157" fillId="44" borderId="0" applyNumberFormat="0" applyBorder="0" applyAlignment="0" applyProtection="0">
      <alignment vertical="center"/>
    </xf>
    <xf numFmtId="0" fontId="153" fillId="34" borderId="0" applyNumberFormat="0" applyBorder="0" applyAlignment="0" applyProtection="0">
      <alignment vertical="center"/>
    </xf>
    <xf numFmtId="0" fontId="153" fillId="56" borderId="0" applyNumberFormat="0" applyBorder="0" applyAlignment="0" applyProtection="0">
      <alignment vertical="center"/>
    </xf>
    <xf numFmtId="9" fontId="259" fillId="0" borderId="0" applyFont="0" applyFill="0" applyBorder="0" applyAlignment="0" applyProtection="0"/>
    <xf numFmtId="164" fontId="253" fillId="0" borderId="0" applyFont="0" applyFill="0" applyBorder="0" applyAlignment="0" applyProtection="0">
      <alignment vertical="center"/>
    </xf>
    <xf numFmtId="0" fontId="69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171" fontId="28" fillId="0" borderId="0" applyFont="0" applyFill="0" applyBorder="0" applyAlignment="0" applyProtection="0"/>
    <xf numFmtId="0" fontId="252" fillId="0" borderId="0"/>
    <xf numFmtId="0" fontId="253" fillId="0" borderId="0">
      <alignment vertical="center"/>
    </xf>
    <xf numFmtId="0" fontId="28" fillId="0" borderId="0">
      <alignment vertical="center"/>
    </xf>
    <xf numFmtId="0" fontId="252" fillId="38" borderId="11" applyNumberFormat="0" applyFont="0" applyAlignment="0" applyProtection="0">
      <alignment vertical="center"/>
    </xf>
    <xf numFmtId="164" fontId="253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10" fontId="19" fillId="0" borderId="0" applyFont="0" applyFill="0" applyBorder="0" applyAlignment="0" applyProtection="0"/>
    <xf numFmtId="0" fontId="253" fillId="0" borderId="0">
      <alignment vertical="center"/>
    </xf>
    <xf numFmtId="171" fontId="28" fillId="0" borderId="0" applyFont="0" applyFill="0" applyBorder="0" applyAlignment="0" applyProtection="0"/>
    <xf numFmtId="0" fontId="1" fillId="10" borderId="0" applyNumberFormat="0" applyBorder="0" applyAlignment="0" applyProtection="0">
      <alignment vertical="center"/>
    </xf>
    <xf numFmtId="0" fontId="253" fillId="0" borderId="0">
      <alignment vertical="center"/>
    </xf>
    <xf numFmtId="164" fontId="228" fillId="0" borderId="0" applyFont="0" applyFill="0" applyBorder="0" applyAlignment="0" applyProtection="0">
      <alignment vertical="center"/>
    </xf>
    <xf numFmtId="0" fontId="248" fillId="0" borderId="0"/>
    <xf numFmtId="0" fontId="122" fillId="38" borderId="11" applyNumberFormat="0" applyFont="0" applyAlignment="0" applyProtection="0"/>
    <xf numFmtId="0" fontId="153" fillId="36" borderId="0" applyNumberFormat="0" applyBorder="0" applyAlignment="0" applyProtection="0">
      <alignment vertical="center"/>
    </xf>
    <xf numFmtId="0" fontId="253" fillId="0" borderId="0">
      <alignment vertical="center"/>
    </xf>
    <xf numFmtId="0" fontId="153" fillId="0" borderId="0">
      <alignment vertical="center"/>
    </xf>
    <xf numFmtId="9" fontId="19" fillId="0" borderId="0" applyFont="0" applyFill="0" applyBorder="0" applyAlignment="0" applyProtection="0"/>
    <xf numFmtId="0" fontId="19" fillId="0" borderId="0"/>
    <xf numFmtId="0" fontId="253" fillId="0" borderId="0">
      <alignment vertical="center"/>
    </xf>
    <xf numFmtId="0" fontId="157" fillId="49" borderId="0" applyNumberFormat="0" applyBorder="0" applyAlignment="0" applyProtection="0">
      <alignment vertical="center"/>
    </xf>
    <xf numFmtId="0" fontId="252" fillId="0" borderId="0"/>
    <xf numFmtId="0" fontId="253" fillId="0" borderId="0">
      <alignment vertical="center"/>
    </xf>
    <xf numFmtId="0" fontId="153" fillId="0" borderId="0">
      <alignment vertical="center"/>
    </xf>
    <xf numFmtId="0" fontId="253" fillId="0" borderId="0">
      <alignment vertical="center"/>
    </xf>
    <xf numFmtId="0" fontId="55" fillId="49" borderId="0" applyNumberFormat="0" applyBorder="0" applyAlignment="0" applyProtection="0"/>
    <xf numFmtId="0" fontId="253" fillId="0" borderId="0">
      <alignment vertical="center"/>
    </xf>
    <xf numFmtId="0" fontId="153" fillId="44" borderId="0" applyNumberFormat="0" applyBorder="0" applyAlignment="0" applyProtection="0">
      <alignment vertical="center"/>
    </xf>
    <xf numFmtId="0" fontId="153" fillId="0" borderId="0">
      <alignment vertical="center"/>
    </xf>
    <xf numFmtId="0" fontId="253" fillId="0" borderId="0">
      <alignment vertical="center"/>
    </xf>
    <xf numFmtId="0" fontId="153" fillId="42" borderId="0" applyNumberFormat="0" applyBorder="0" applyAlignment="0" applyProtection="0">
      <alignment vertical="center"/>
    </xf>
    <xf numFmtId="0" fontId="253" fillId="0" borderId="0">
      <alignment vertical="center"/>
    </xf>
    <xf numFmtId="171" fontId="101" fillId="0" borderId="0" applyFont="0" applyFill="0" applyBorder="0" applyAlignment="0" applyProtection="0"/>
    <xf numFmtId="0" fontId="103" fillId="41" borderId="0" applyNumberFormat="0" applyBorder="0" applyAlignment="0" applyProtection="0"/>
    <xf numFmtId="0" fontId="253" fillId="0" borderId="0">
      <alignment vertical="center"/>
    </xf>
    <xf numFmtId="0" fontId="253" fillId="0" borderId="0">
      <alignment vertical="center"/>
    </xf>
    <xf numFmtId="173" fontId="19" fillId="0" borderId="0" applyFont="0" applyFill="0" applyBorder="0" applyAlignment="0" applyProtection="0"/>
    <xf numFmtId="0" fontId="53" fillId="45" borderId="0" applyNumberFormat="0" applyBorder="0" applyAlignment="0" applyProtection="0"/>
    <xf numFmtId="171" fontId="28" fillId="0" borderId="0" applyFont="0" applyFill="0" applyBorder="0" applyAlignment="0" applyProtection="0"/>
    <xf numFmtId="0" fontId="235" fillId="57" borderId="14" applyNumberFormat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6" fillId="0" borderId="15" applyNumberFormat="0" applyFill="0" applyAlignment="0" applyProtection="0">
      <alignment vertical="center"/>
    </xf>
    <xf numFmtId="0" fontId="91" fillId="0" borderId="22" applyNumberFormat="0" applyFill="0" applyAlignment="0" applyProtection="0"/>
    <xf numFmtId="0" fontId="102" fillId="0" borderId="0" applyNumberFormat="0" applyFill="0" applyBorder="0" applyAlignment="0" applyProtection="0"/>
    <xf numFmtId="0" fontId="217" fillId="42" borderId="12" applyNumberFormat="0" applyAlignment="0" applyProtection="0"/>
    <xf numFmtId="0" fontId="88" fillId="38" borderId="11" applyNumberFormat="0" applyFont="0" applyAlignment="0" applyProtection="0"/>
    <xf numFmtId="0" fontId="91" fillId="0" borderId="22" applyNumberFormat="0" applyFill="0" applyAlignment="0" applyProtection="0"/>
    <xf numFmtId="0" fontId="102" fillId="0" borderId="0" applyNumberFormat="0" applyFill="0" applyBorder="0" applyAlignment="0" applyProtection="0"/>
    <xf numFmtId="0" fontId="217" fillId="42" borderId="12" applyNumberFormat="0" applyAlignment="0" applyProtection="0"/>
    <xf numFmtId="0" fontId="88" fillId="38" borderId="11" applyNumberFormat="0" applyFont="0" applyAlignment="0" applyProtection="0"/>
    <xf numFmtId="0" fontId="55" fillId="45" borderId="0" applyNumberFormat="0" applyBorder="0" applyAlignment="0" applyProtection="0"/>
    <xf numFmtId="0" fontId="91" fillId="0" borderId="22" applyNumberFormat="0" applyFill="0" applyAlignment="0" applyProtection="0"/>
    <xf numFmtId="0" fontId="102" fillId="0" borderId="0" applyNumberFormat="0" applyFill="0" applyBorder="0" applyAlignment="0" applyProtection="0"/>
    <xf numFmtId="0" fontId="217" fillId="42" borderId="12" applyNumberFormat="0" applyAlignment="0" applyProtection="0"/>
    <xf numFmtId="0" fontId="88" fillId="38" borderId="11" applyNumberFormat="0" applyFont="0" applyAlignment="0" applyProtection="0"/>
    <xf numFmtId="0" fontId="170" fillId="57" borderId="14" applyNumberFormat="0" applyAlignment="0" applyProtection="0"/>
    <xf numFmtId="0" fontId="214" fillId="37" borderId="0" applyNumberFormat="0" applyBorder="0" applyAlignment="0" applyProtection="0"/>
    <xf numFmtId="0" fontId="98" fillId="55" borderId="0" applyNumberFormat="0" applyBorder="0" applyAlignment="0" applyProtection="0"/>
    <xf numFmtId="0" fontId="98" fillId="47" borderId="0" applyNumberFormat="0" applyBorder="0" applyAlignment="0" applyProtection="0"/>
    <xf numFmtId="0" fontId="98" fillId="53" borderId="0" applyNumberFormat="0" applyBorder="0" applyAlignment="0" applyProtection="0"/>
    <xf numFmtId="0" fontId="88" fillId="38" borderId="11" applyNumberFormat="0" applyFont="0" applyAlignment="0" applyProtection="0"/>
    <xf numFmtId="0" fontId="170" fillId="57" borderId="14" applyNumberFormat="0" applyAlignment="0" applyProtection="0"/>
    <xf numFmtId="0" fontId="98" fillId="52" borderId="0" applyNumberFormat="0" applyBorder="0" applyAlignment="0" applyProtection="0"/>
    <xf numFmtId="0" fontId="98" fillId="55" borderId="0" applyNumberFormat="0" applyBorder="0" applyAlignment="0" applyProtection="0"/>
    <xf numFmtId="0" fontId="98" fillId="47" borderId="0" applyNumberFormat="0" applyBorder="0" applyAlignment="0" applyProtection="0"/>
    <xf numFmtId="0" fontId="98" fillId="53" borderId="0" applyNumberFormat="0" applyBorder="0" applyAlignment="0" applyProtection="0"/>
    <xf numFmtId="0" fontId="88" fillId="43" borderId="0" applyNumberFormat="0" applyBorder="0" applyAlignment="0" applyProtection="0"/>
    <xf numFmtId="0" fontId="98" fillId="47" borderId="0" applyNumberFormat="0" applyBorder="0" applyAlignment="0" applyProtection="0"/>
    <xf numFmtId="0" fontId="88" fillId="43" borderId="0" applyNumberFormat="0" applyBorder="0" applyAlignment="0" applyProtection="0"/>
    <xf numFmtId="0" fontId="88" fillId="36" borderId="0" applyNumberFormat="0" applyBorder="0" applyAlignment="0" applyProtection="0"/>
    <xf numFmtId="0" fontId="88" fillId="41" borderId="0" applyNumberFormat="0" applyBorder="0" applyAlignment="0" applyProtection="0"/>
    <xf numFmtId="49" fontId="21" fillId="0" borderId="0" applyProtection="0">
      <alignment horizontal="left"/>
    </xf>
    <xf numFmtId="0" fontId="153" fillId="0" borderId="0">
      <alignment vertical="center"/>
    </xf>
    <xf numFmtId="0" fontId="157" fillId="52" borderId="0" applyNumberFormat="0" applyBorder="0" applyAlignment="0" applyProtection="0">
      <alignment vertical="center"/>
    </xf>
    <xf numFmtId="0" fontId="239" fillId="56" borderId="13" applyNumberFormat="0" applyAlignment="0" applyProtection="0">
      <alignment vertical="center"/>
    </xf>
    <xf numFmtId="0" fontId="253" fillId="0" borderId="0">
      <alignment vertical="center"/>
    </xf>
    <xf numFmtId="9" fontId="1" fillId="0" borderId="0" applyFont="0" applyFill="0" applyBorder="0" applyAlignment="0" applyProtection="0"/>
    <xf numFmtId="0" fontId="28" fillId="42" borderId="0" applyNumberFormat="0" applyBorder="0" applyAlignment="0" applyProtection="0"/>
    <xf numFmtId="0" fontId="21" fillId="0" borderId="0" applyProtection="0">
      <alignment horizontal="left"/>
    </xf>
    <xf numFmtId="0" fontId="253" fillId="0" borderId="0">
      <alignment vertical="center"/>
    </xf>
    <xf numFmtId="171" fontId="28" fillId="0" borderId="0" applyFont="0" applyFill="0" applyBorder="0" applyAlignment="0" applyProtection="0"/>
    <xf numFmtId="0" fontId="253" fillId="0" borderId="0">
      <alignment vertical="center"/>
    </xf>
    <xf numFmtId="0" fontId="153" fillId="0" borderId="0">
      <alignment vertical="center"/>
    </xf>
    <xf numFmtId="0" fontId="253" fillId="0" borderId="0">
      <alignment vertical="center"/>
    </xf>
    <xf numFmtId="0" fontId="157" fillId="47" borderId="0" applyNumberFormat="0" applyBorder="0" applyAlignment="0" applyProtection="0">
      <alignment vertical="center"/>
    </xf>
    <xf numFmtId="0" fontId="19" fillId="0" borderId="0"/>
    <xf numFmtId="0" fontId="153" fillId="34" borderId="0" applyNumberFormat="0" applyBorder="0" applyAlignment="0" applyProtection="0">
      <alignment vertical="center"/>
    </xf>
    <xf numFmtId="0" fontId="253" fillId="0" borderId="0">
      <alignment vertical="center"/>
    </xf>
    <xf numFmtId="0" fontId="153" fillId="38" borderId="0" applyNumberFormat="0" applyBorder="0" applyAlignment="0" applyProtection="0">
      <alignment vertical="center"/>
    </xf>
    <xf numFmtId="0" fontId="19" fillId="0" borderId="0"/>
    <xf numFmtId="0" fontId="253" fillId="0" borderId="0">
      <alignment vertical="center"/>
    </xf>
    <xf numFmtId="0" fontId="153" fillId="0" borderId="0">
      <alignment vertical="center"/>
    </xf>
    <xf numFmtId="0" fontId="88" fillId="36" borderId="0" applyNumberFormat="0" applyBorder="0" applyAlignment="0" applyProtection="0"/>
    <xf numFmtId="0" fontId="88" fillId="34" borderId="0" applyNumberFormat="0" applyBorder="0" applyAlignment="0" applyProtection="0"/>
    <xf numFmtId="0" fontId="253" fillId="0" borderId="0">
      <alignment vertical="center"/>
    </xf>
    <xf numFmtId="0" fontId="153" fillId="0" borderId="0">
      <alignment vertical="center"/>
    </xf>
    <xf numFmtId="0" fontId="157" fillId="53" borderId="0" applyNumberFormat="0" applyBorder="0" applyAlignment="0" applyProtection="0">
      <alignment vertical="center"/>
    </xf>
    <xf numFmtId="0" fontId="153" fillId="0" borderId="0">
      <alignment vertical="center"/>
    </xf>
    <xf numFmtId="0" fontId="253" fillId="0" borderId="0">
      <alignment vertical="center"/>
    </xf>
    <xf numFmtId="0" fontId="153" fillId="0" borderId="0">
      <alignment vertical="center"/>
    </xf>
    <xf numFmtId="0" fontId="244" fillId="0" borderId="0" applyNumberFormat="0" applyFill="0" applyBorder="0" applyAlignment="0" applyProtection="0"/>
    <xf numFmtId="0" fontId="253" fillId="0" borderId="0">
      <alignment vertical="center"/>
    </xf>
    <xf numFmtId="171" fontId="28" fillId="0" borderId="0" applyFont="0" applyFill="0" applyBorder="0" applyAlignment="0" applyProtection="0"/>
    <xf numFmtId="0" fontId="153" fillId="0" borderId="0">
      <alignment vertical="center"/>
    </xf>
    <xf numFmtId="0" fontId="254" fillId="0" borderId="0" applyNumberFormat="0" applyFill="0" applyBorder="0" applyAlignment="0" applyProtection="0">
      <alignment vertical="center"/>
    </xf>
    <xf numFmtId="49" fontId="21" fillId="0" borderId="0" applyProtection="0">
      <alignment horizontal="left"/>
    </xf>
    <xf numFmtId="0" fontId="153" fillId="0" borderId="0">
      <alignment vertical="center"/>
    </xf>
    <xf numFmtId="0" fontId="104" fillId="56" borderId="12" applyNumberFormat="0" applyAlignment="0" applyProtection="0"/>
    <xf numFmtId="0" fontId="53" fillId="35" borderId="0" applyNumberFormat="0" applyBorder="0" applyAlignment="0" applyProtection="0"/>
    <xf numFmtId="0" fontId="253" fillId="0" borderId="0">
      <alignment vertical="center"/>
    </xf>
    <xf numFmtId="0" fontId="253" fillId="0" borderId="0">
      <alignment vertical="center"/>
    </xf>
    <xf numFmtId="0" fontId="57" fillId="42" borderId="12" applyNumberFormat="0" applyAlignment="0" applyProtection="0"/>
    <xf numFmtId="164" fontId="253" fillId="0" borderId="0" applyFont="0" applyFill="0" applyBorder="0" applyAlignment="0" applyProtection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104" fillId="56" borderId="12" applyNumberFormat="0" applyAlignment="0" applyProtection="0"/>
    <xf numFmtId="0" fontId="153" fillId="0" borderId="0">
      <alignment vertical="center"/>
    </xf>
    <xf numFmtId="0" fontId="253" fillId="0" borderId="0">
      <alignment vertical="center"/>
    </xf>
    <xf numFmtId="164" fontId="253" fillId="0" borderId="0" applyFont="0" applyFill="0" applyBorder="0" applyAlignment="0" applyProtection="0">
      <alignment vertical="center"/>
    </xf>
    <xf numFmtId="0" fontId="253" fillId="0" borderId="0">
      <alignment vertical="center"/>
    </xf>
    <xf numFmtId="164" fontId="253" fillId="0" borderId="0" applyFont="0" applyFill="0" applyBorder="0" applyAlignment="0" applyProtection="0">
      <alignment vertical="center"/>
    </xf>
    <xf numFmtId="0" fontId="243" fillId="0" borderId="21" applyNumberFormat="0" applyFill="0" applyAlignment="0" applyProtection="0">
      <alignment vertical="center"/>
    </xf>
    <xf numFmtId="9" fontId="212" fillId="0" borderId="0" applyFont="0" applyFill="0" applyBorder="0" applyAlignment="0" applyProtection="0"/>
    <xf numFmtId="0" fontId="253" fillId="0" borderId="0">
      <alignment vertical="center"/>
    </xf>
    <xf numFmtId="0" fontId="28" fillId="34" borderId="0" applyNumberFormat="0" applyBorder="0" applyAlignment="0" applyProtection="0"/>
    <xf numFmtId="0" fontId="57" fillId="42" borderId="12" applyNumberFormat="0" applyAlignment="0" applyProtection="0"/>
    <xf numFmtId="0" fontId="157" fillId="47" borderId="0" applyNumberFormat="0" applyBorder="0" applyAlignment="0" applyProtection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91" fillId="0" borderId="22" applyNumberFormat="0" applyFill="0" applyAlignment="0" applyProtection="0"/>
    <xf numFmtId="0" fontId="102" fillId="0" borderId="0" applyNumberFormat="0" applyFill="0" applyBorder="0" applyAlignment="0" applyProtection="0"/>
    <xf numFmtId="0" fontId="217" fillId="42" borderId="12" applyNumberFormat="0" applyAlignment="0" applyProtection="0"/>
    <xf numFmtId="0" fontId="98" fillId="36" borderId="0" applyNumberFormat="0" applyBorder="0" applyAlignment="0" applyProtection="0"/>
    <xf numFmtId="0" fontId="98" fillId="36" borderId="0" applyNumberFormat="0" applyBorder="0" applyAlignment="0" applyProtection="0"/>
    <xf numFmtId="0" fontId="213" fillId="0" borderId="0" applyNumberFormat="0" applyFill="0" applyBorder="0" applyAlignment="0" applyProtection="0"/>
    <xf numFmtId="0" fontId="91" fillId="0" borderId="22" applyNumberFormat="0" applyFill="0" applyAlignment="0" applyProtection="0"/>
    <xf numFmtId="0" fontId="102" fillId="0" borderId="0" applyNumberFormat="0" applyFill="0" applyBorder="0" applyAlignment="0" applyProtection="0"/>
    <xf numFmtId="0" fontId="217" fillId="42" borderId="12" applyNumberFormat="0" applyAlignment="0" applyProtection="0"/>
    <xf numFmtId="0" fontId="88" fillId="38" borderId="11" applyNumberFormat="0" applyFont="0" applyAlignment="0" applyProtection="0"/>
    <xf numFmtId="0" fontId="98" fillId="47" borderId="0" applyNumberFormat="0" applyBorder="0" applyAlignment="0" applyProtection="0"/>
    <xf numFmtId="0" fontId="98" fillId="49" borderId="0" applyNumberFormat="0" applyBorder="0" applyAlignment="0" applyProtection="0"/>
    <xf numFmtId="0" fontId="98" fillId="53" borderId="0" applyNumberFormat="0" applyBorder="0" applyAlignment="0" applyProtection="0"/>
    <xf numFmtId="0" fontId="98" fillId="52" borderId="0" applyNumberFormat="0" applyBorder="0" applyAlignment="0" applyProtection="0"/>
    <xf numFmtId="0" fontId="98" fillId="49" borderId="0" applyNumberFormat="0" applyBorder="0" applyAlignment="0" applyProtection="0"/>
    <xf numFmtId="0" fontId="98" fillId="45" borderId="0" applyNumberFormat="0" applyBorder="0" applyAlignment="0" applyProtection="0"/>
    <xf numFmtId="0" fontId="98" fillId="36" borderId="0" applyNumberFormat="0" applyBorder="0" applyAlignment="0" applyProtection="0"/>
    <xf numFmtId="0" fontId="98" fillId="48" borderId="0" applyNumberFormat="0" applyBorder="0" applyAlignment="0" applyProtection="0"/>
    <xf numFmtId="0" fontId="88" fillId="46" borderId="0" applyNumberFormat="0" applyBorder="0" applyAlignment="0" applyProtection="0"/>
    <xf numFmtId="0" fontId="88" fillId="43" borderId="0" applyNumberFormat="0" applyBorder="0" applyAlignment="0" applyProtection="0"/>
    <xf numFmtId="0" fontId="88" fillId="40" borderId="0" applyNumberFormat="0" applyBorder="0" applyAlignment="0" applyProtection="0"/>
    <xf numFmtId="0" fontId="88" fillId="45" borderId="0" applyNumberFormat="0" applyBorder="0" applyAlignment="0" applyProtection="0"/>
    <xf numFmtId="0" fontId="88" fillId="36" borderId="0" applyNumberFormat="0" applyBorder="0" applyAlignment="0" applyProtection="0"/>
    <xf numFmtId="0" fontId="88" fillId="43" borderId="0" applyNumberFormat="0" applyBorder="0" applyAlignment="0" applyProtection="0"/>
    <xf numFmtId="0" fontId="88" fillId="34" borderId="0" applyNumberFormat="0" applyBorder="0" applyAlignment="0" applyProtection="0"/>
    <xf numFmtId="0" fontId="88" fillId="41" borderId="0" applyNumberFormat="0" applyBorder="0" applyAlignment="0" applyProtection="0"/>
    <xf numFmtId="0" fontId="88" fillId="40" borderId="0" applyNumberFormat="0" applyBorder="0" applyAlignment="0" applyProtection="0"/>
    <xf numFmtId="0" fontId="88" fillId="39" borderId="0" applyNumberFormat="0" applyBorder="0" applyAlignment="0" applyProtection="0"/>
    <xf numFmtId="0" fontId="88" fillId="37" borderId="0" applyNumberFormat="0" applyBorder="0" applyAlignment="0" applyProtection="0"/>
    <xf numFmtId="0" fontId="88" fillId="35" borderId="0" applyNumberFormat="0" applyBorder="0" applyAlignment="0" applyProtection="0"/>
    <xf numFmtId="0" fontId="243" fillId="0" borderId="21" applyNumberFormat="0" applyFill="0" applyAlignment="0" applyProtection="0">
      <alignment vertical="center"/>
    </xf>
    <xf numFmtId="0" fontId="246" fillId="0" borderId="30">
      <alignment horizontal="center"/>
    </xf>
    <xf numFmtId="164" fontId="253" fillId="0" borderId="0" applyFont="0" applyFill="0" applyBorder="0" applyAlignment="0" applyProtection="0">
      <alignment vertical="center"/>
    </xf>
    <xf numFmtId="0" fontId="253" fillId="0" borderId="0">
      <alignment vertical="center"/>
    </xf>
    <xf numFmtId="171" fontId="28" fillId="0" borderId="0" applyFont="0" applyFill="0" applyBorder="0" applyAlignment="0" applyProtection="0"/>
    <xf numFmtId="0" fontId="1" fillId="30" borderId="0" applyNumberFormat="0" applyBorder="0" applyAlignment="0" applyProtection="0">
      <alignment vertical="center"/>
    </xf>
    <xf numFmtId="0" fontId="153" fillId="0" borderId="0">
      <alignment vertical="center"/>
    </xf>
    <xf numFmtId="0" fontId="254" fillId="0" borderId="0" applyNumberFormat="0" applyFill="0" applyBorder="0" applyAlignment="0" applyProtection="0">
      <alignment vertical="center"/>
    </xf>
    <xf numFmtId="40" fontId="258" fillId="0" borderId="0" applyFont="0" applyFill="0" applyBorder="0" applyAlignment="0" applyProtection="0">
      <alignment vertical="center"/>
    </xf>
    <xf numFmtId="0" fontId="28" fillId="38" borderId="0" applyNumberFormat="0" applyBorder="0" applyAlignment="0" applyProtection="0"/>
    <xf numFmtId="164" fontId="253" fillId="0" borderId="0" applyFont="0" applyFill="0" applyBorder="0" applyAlignment="0" applyProtection="0">
      <alignment vertical="center"/>
    </xf>
    <xf numFmtId="0" fontId="153" fillId="0" borderId="0">
      <alignment vertical="center"/>
    </xf>
    <xf numFmtId="0" fontId="28" fillId="0" borderId="0"/>
    <xf numFmtId="164" fontId="252" fillId="0" borderId="0" applyFont="0" applyFill="0" applyBorder="0" applyAlignment="0" applyProtection="0">
      <alignment vertical="center"/>
    </xf>
    <xf numFmtId="171" fontId="28" fillId="0" borderId="0" applyFont="0" applyFill="0" applyBorder="0" applyAlignment="0" applyProtection="0"/>
    <xf numFmtId="0" fontId="244" fillId="0" borderId="0" applyNumberFormat="0" applyFill="0" applyBorder="0" applyAlignment="0" applyProtection="0"/>
    <xf numFmtId="0" fontId="28" fillId="40" borderId="0" applyNumberFormat="0" applyBorder="0" applyAlignment="0" applyProtection="0"/>
    <xf numFmtId="0" fontId="253" fillId="0" borderId="0">
      <alignment vertical="center"/>
    </xf>
    <xf numFmtId="164" fontId="253" fillId="0" borderId="0" applyFont="0" applyFill="0" applyBorder="0" applyAlignment="0" applyProtection="0">
      <alignment vertical="center"/>
    </xf>
    <xf numFmtId="0" fontId="95" fillId="0" borderId="51" applyNumberFormat="0" applyFill="0" applyAlignment="0" applyProtection="0"/>
    <xf numFmtId="164" fontId="228" fillId="0" borderId="0" applyFont="0" applyFill="0" applyBorder="0" applyAlignment="0" applyProtection="0">
      <alignment vertical="center"/>
    </xf>
    <xf numFmtId="0" fontId="254" fillId="0" borderId="0" applyNumberFormat="0" applyFill="0" applyBorder="0" applyAlignment="0" applyProtection="0">
      <alignment vertical="center"/>
    </xf>
    <xf numFmtId="0" fontId="240" fillId="34" borderId="13" applyNumberFormat="0" applyAlignment="0" applyProtection="0">
      <alignment vertical="center"/>
    </xf>
    <xf numFmtId="0" fontId="253" fillId="0" borderId="0">
      <alignment vertical="center"/>
    </xf>
    <xf numFmtId="0" fontId="157" fillId="34" borderId="0" applyNumberFormat="0" applyBorder="0" applyAlignment="0" applyProtection="0">
      <alignment vertical="center"/>
    </xf>
    <xf numFmtId="164" fontId="252" fillId="0" borderId="0" applyFont="0" applyFill="0" applyBorder="0" applyAlignment="0" applyProtection="0"/>
    <xf numFmtId="0" fontId="253" fillId="0" borderId="0">
      <alignment vertical="center"/>
    </xf>
    <xf numFmtId="49" fontId="21" fillId="0" borderId="0" applyProtection="0">
      <alignment horizontal="left"/>
    </xf>
    <xf numFmtId="40" fontId="258" fillId="0" borderId="0" applyFont="0" applyFill="0" applyBorder="0" applyAlignment="0" applyProtection="0">
      <alignment vertical="center"/>
    </xf>
    <xf numFmtId="10" fontId="19" fillId="0" borderId="0" applyFont="0" applyFill="0" applyBorder="0" applyAlignment="0" applyProtection="0"/>
    <xf numFmtId="164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0" fontId="253" fillId="0" borderId="0">
      <alignment vertical="center"/>
    </xf>
    <xf numFmtId="0" fontId="19" fillId="0" borderId="0"/>
    <xf numFmtId="164" fontId="253" fillId="0" borderId="0" applyFont="0" applyFill="0" applyBorder="0" applyAlignment="0" applyProtection="0">
      <alignment vertical="center"/>
    </xf>
    <xf numFmtId="49" fontId="21" fillId="0" borderId="0" applyProtection="0">
      <alignment horizontal="left"/>
    </xf>
    <xf numFmtId="0" fontId="157" fillId="42" borderId="0" applyNumberFormat="0" applyBorder="0" applyAlignment="0" applyProtection="0">
      <alignment vertical="center"/>
    </xf>
    <xf numFmtId="0" fontId="241" fillId="56" borderId="12" applyNumberFormat="0" applyAlignment="0" applyProtection="0">
      <alignment vertical="center"/>
    </xf>
    <xf numFmtId="0" fontId="253" fillId="0" borderId="0">
      <alignment vertical="center"/>
    </xf>
    <xf numFmtId="164" fontId="253" fillId="0" borderId="0" applyFont="0" applyFill="0" applyBorder="0" applyAlignment="0" applyProtection="0">
      <alignment vertical="center"/>
    </xf>
    <xf numFmtId="0" fontId="253" fillId="0" borderId="0">
      <alignment vertical="center"/>
    </xf>
    <xf numFmtId="9" fontId="21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0" fontId="153" fillId="0" borderId="0">
      <alignment vertical="center"/>
    </xf>
    <xf numFmtId="0" fontId="253" fillId="0" borderId="0">
      <alignment vertical="center"/>
    </xf>
    <xf numFmtId="164" fontId="253" fillId="0" borderId="0" applyFont="0" applyFill="0" applyBorder="0" applyAlignment="0" applyProtection="0">
      <alignment vertical="center"/>
    </xf>
    <xf numFmtId="0" fontId="28" fillId="37" borderId="0" applyNumberFormat="0" applyBorder="0" applyAlignment="0" applyProtection="0"/>
    <xf numFmtId="0" fontId="212" fillId="0" borderId="0"/>
    <xf numFmtId="49" fontId="21" fillId="0" borderId="0" applyProtection="0">
      <alignment horizontal="left"/>
    </xf>
    <xf numFmtId="171" fontId="19" fillId="0" borderId="0" applyFont="0" applyFill="0" applyBorder="0" applyAlignment="0" applyProtection="0"/>
    <xf numFmtId="0" fontId="157" fillId="55" borderId="0" applyNumberFormat="0" applyBorder="0" applyAlignment="0" applyProtection="0">
      <alignment vertical="center"/>
    </xf>
    <xf numFmtId="171" fontId="28" fillId="0" borderId="0" applyFont="0" applyFill="0" applyBorder="0" applyAlignment="0" applyProtection="0"/>
    <xf numFmtId="0" fontId="28" fillId="8" borderId="8" applyNumberFormat="0" applyFont="0" applyAlignment="0" applyProtection="0">
      <alignment vertical="center"/>
    </xf>
    <xf numFmtId="0" fontId="153" fillId="56" borderId="0" applyNumberFormat="0" applyBorder="0" applyAlignment="0" applyProtection="0">
      <alignment vertical="center"/>
    </xf>
    <xf numFmtId="0" fontId="157" fillId="47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/>
    <xf numFmtId="173" fontId="19" fillId="0" borderId="0" applyFont="0" applyFill="0" applyBorder="0" applyAlignment="0" applyProtection="0"/>
    <xf numFmtId="0" fontId="239" fillId="42" borderId="13" applyNumberFormat="0" applyAlignment="0" applyProtection="0">
      <alignment vertical="center"/>
    </xf>
    <xf numFmtId="0" fontId="253" fillId="0" borderId="0">
      <alignment vertical="center"/>
    </xf>
    <xf numFmtId="0" fontId="210" fillId="0" borderId="0"/>
    <xf numFmtId="0" fontId="238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52" fillId="0" borderId="0"/>
    <xf numFmtId="0" fontId="103" fillId="49" borderId="0" applyNumberFormat="0" applyBorder="0" applyAlignment="0" applyProtection="0"/>
    <xf numFmtId="0" fontId="153" fillId="0" borderId="0">
      <alignment vertical="center"/>
    </xf>
    <xf numFmtId="0" fontId="240" fillId="34" borderId="13" applyNumberFormat="0" applyAlignment="0" applyProtection="0">
      <alignment vertical="center"/>
    </xf>
    <xf numFmtId="0" fontId="253" fillId="0" borderId="0">
      <alignment vertical="center"/>
    </xf>
    <xf numFmtId="171" fontId="28" fillId="0" borderId="0" applyFont="0" applyFill="0" applyBorder="0" applyAlignment="0" applyProtection="0"/>
    <xf numFmtId="0" fontId="153" fillId="34" borderId="0" applyNumberFormat="0" applyBorder="0" applyAlignment="0" applyProtection="0">
      <alignment vertical="center"/>
    </xf>
    <xf numFmtId="0" fontId="229" fillId="39" borderId="0" applyNumberFormat="0" applyBorder="0" applyAlignment="0" applyProtection="0">
      <alignment vertical="center"/>
    </xf>
    <xf numFmtId="0" fontId="230" fillId="37" borderId="0" applyNumberFormat="0" applyBorder="0" applyAlignment="0" applyProtection="0">
      <alignment vertical="center"/>
    </xf>
    <xf numFmtId="0" fontId="157" fillId="47" borderId="0" applyNumberFormat="0" applyBorder="0" applyAlignment="0" applyProtection="0">
      <alignment vertical="center"/>
    </xf>
    <xf numFmtId="0" fontId="103" fillId="55" borderId="0" applyNumberFormat="0" applyBorder="0" applyAlignment="0" applyProtection="0"/>
    <xf numFmtId="0" fontId="253" fillId="0" borderId="0">
      <alignment vertical="center"/>
    </xf>
    <xf numFmtId="0" fontId="21" fillId="0" borderId="0" applyProtection="0">
      <alignment horizontal="left"/>
    </xf>
    <xf numFmtId="0" fontId="237" fillId="0" borderId="0" applyNumberFormat="0" applyFill="0" applyBorder="0" applyAlignment="0" applyProtection="0">
      <alignment vertical="center"/>
    </xf>
    <xf numFmtId="0" fontId="103" fillId="45" borderId="0" applyNumberFormat="0" applyBorder="0" applyAlignment="0" applyProtection="0"/>
    <xf numFmtId="164" fontId="28" fillId="0" borderId="0" applyFont="0" applyFill="0" applyBorder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36" borderId="0" applyNumberFormat="0" applyBorder="0" applyAlignment="0" applyProtection="0"/>
    <xf numFmtId="0" fontId="230" fillId="37" borderId="0" applyNumberFormat="0" applyBorder="0" applyAlignment="0" applyProtection="0">
      <alignment vertical="center"/>
    </xf>
    <xf numFmtId="0" fontId="157" fillId="51" borderId="0" applyNumberFormat="0" applyBorder="0" applyAlignment="0" applyProtection="0">
      <alignment vertical="center"/>
    </xf>
    <xf numFmtId="171" fontId="19" fillId="0" borderId="0" applyFont="0" applyFill="0" applyBorder="0" applyAlignment="0" applyProtection="0"/>
    <xf numFmtId="164" fontId="253" fillId="0" borderId="0" applyFont="0" applyFill="0" applyBorder="0" applyAlignment="0" applyProtection="0">
      <alignment vertical="center"/>
    </xf>
    <xf numFmtId="0" fontId="97" fillId="56" borderId="13" applyNumberFormat="0" applyAlignment="0" applyProtection="0"/>
    <xf numFmtId="171" fontId="28" fillId="0" borderId="0" applyFont="0" applyFill="0" applyBorder="0" applyAlignment="0" applyProtection="0"/>
    <xf numFmtId="0" fontId="19" fillId="38" borderId="11" applyNumberFormat="0" applyFont="0" applyAlignment="0" applyProtection="0"/>
    <xf numFmtId="171" fontId="28" fillId="0" borderId="0" applyFont="0" applyFill="0" applyBorder="0" applyAlignment="0" applyProtection="0"/>
    <xf numFmtId="164" fontId="228" fillId="0" borderId="0" applyFont="0" applyFill="0" applyBorder="0" applyAlignment="0" applyProtection="0">
      <alignment vertical="center"/>
    </xf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64" fontId="253" fillId="0" borderId="0" applyFont="0" applyFill="0" applyBorder="0" applyAlignment="0" applyProtection="0">
      <alignment vertical="center"/>
    </xf>
    <xf numFmtId="0" fontId="61" fillId="0" borderId="22" applyNumberFormat="0" applyFill="0" applyAlignment="0" applyProtection="0"/>
    <xf numFmtId="0" fontId="122" fillId="38" borderId="11" applyNumberFormat="0" applyFont="0" applyAlignment="0" applyProtection="0"/>
    <xf numFmtId="0" fontId="103" fillId="46" borderId="0" applyNumberFormat="0" applyBorder="0" applyAlignment="0" applyProtection="0"/>
    <xf numFmtId="164" fontId="253" fillId="0" borderId="0" applyFont="0" applyFill="0" applyBorder="0" applyAlignment="0" applyProtection="0">
      <alignment vertical="center"/>
    </xf>
    <xf numFmtId="0" fontId="19" fillId="0" borderId="0"/>
    <xf numFmtId="0" fontId="153" fillId="0" borderId="0">
      <alignment vertical="center"/>
    </xf>
    <xf numFmtId="49" fontId="21" fillId="0" borderId="0" applyProtection="0">
      <alignment horizontal="left"/>
    </xf>
    <xf numFmtId="49" fontId="21" fillId="0" borderId="0" applyProtection="0">
      <alignment horizontal="left"/>
    </xf>
    <xf numFmtId="164" fontId="28" fillId="0" borderId="0" applyFont="0" applyFill="0" applyBorder="0" applyAlignment="0" applyProtection="0">
      <alignment vertical="center"/>
    </xf>
    <xf numFmtId="9" fontId="259" fillId="0" borderId="0" applyFont="0" applyFill="0" applyBorder="0" applyAlignment="0" applyProtection="0"/>
    <xf numFmtId="9" fontId="28" fillId="0" borderId="0" applyFont="0" applyFill="0" applyBorder="0" applyAlignment="0" applyProtection="0"/>
    <xf numFmtId="164" fontId="253" fillId="0" borderId="0" applyFont="0" applyFill="0" applyBorder="0" applyAlignment="0" applyProtection="0">
      <alignment vertical="center"/>
    </xf>
    <xf numFmtId="0" fontId="153" fillId="42" borderId="0" applyNumberFormat="0" applyBorder="0" applyAlignment="0" applyProtection="0">
      <alignment vertical="center"/>
    </xf>
    <xf numFmtId="0" fontId="19" fillId="0" borderId="0"/>
    <xf numFmtId="9" fontId="28" fillId="0" borderId="0" applyFont="0" applyFill="0" applyBorder="0" applyAlignment="0" applyProtection="0">
      <alignment vertical="center"/>
    </xf>
    <xf numFmtId="0" fontId="27" fillId="38" borderId="11" applyNumberFormat="0" applyFont="0" applyAlignment="0" applyProtection="0">
      <alignment vertical="center"/>
    </xf>
    <xf numFmtId="0" fontId="96" fillId="0" borderId="0" applyNumberFormat="0" applyFill="0" applyBorder="0" applyAlignment="0" applyProtection="0"/>
    <xf numFmtId="164" fontId="253" fillId="0" borderId="0" applyFont="0" applyFill="0" applyBorder="0" applyAlignment="0" applyProtection="0">
      <alignment vertical="center"/>
    </xf>
    <xf numFmtId="9" fontId="259" fillId="0" borderId="0" applyFont="0" applyFill="0" applyBorder="0" applyAlignment="0" applyProtection="0"/>
    <xf numFmtId="0" fontId="104" fillId="56" borderId="12" applyNumberFormat="0" applyAlignment="0" applyProtection="0"/>
    <xf numFmtId="0" fontId="231" fillId="0" borderId="0" applyNumberFormat="0" applyFill="0" applyBorder="0" applyAlignment="0" applyProtection="0">
      <alignment vertical="center"/>
    </xf>
    <xf numFmtId="0" fontId="1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1" fillId="0" borderId="0"/>
    <xf numFmtId="171" fontId="28" fillId="0" borderId="0" applyFont="0" applyFill="0" applyBorder="0" applyAlignment="0" applyProtection="0"/>
    <xf numFmtId="0" fontId="153" fillId="0" borderId="0">
      <alignment vertical="center"/>
    </xf>
    <xf numFmtId="0" fontId="157" fillId="53" borderId="0" applyNumberFormat="0" applyBorder="0" applyAlignment="0" applyProtection="0">
      <alignment vertical="center"/>
    </xf>
    <xf numFmtId="0" fontId="157" fillId="50" borderId="0" applyNumberFormat="0" applyBorder="0" applyAlignment="0" applyProtection="0">
      <alignment vertical="center"/>
    </xf>
    <xf numFmtId="171" fontId="28" fillId="0" borderId="0" applyFont="0" applyFill="0" applyBorder="0" applyAlignment="0" applyProtection="0"/>
    <xf numFmtId="0" fontId="153" fillId="0" borderId="0">
      <alignment vertical="center"/>
    </xf>
    <xf numFmtId="0" fontId="232" fillId="0" borderId="16" applyNumberFormat="0" applyFill="0" applyAlignment="0" applyProtection="0">
      <alignment vertical="center"/>
    </xf>
    <xf numFmtId="0" fontId="157" fillId="55" borderId="0" applyNumberFormat="0" applyBorder="0" applyAlignment="0" applyProtection="0">
      <alignment vertical="center"/>
    </xf>
    <xf numFmtId="0" fontId="228" fillId="0" borderId="0">
      <alignment vertical="center"/>
    </xf>
    <xf numFmtId="0" fontId="27" fillId="0" borderId="0">
      <alignment vertical="center"/>
    </xf>
    <xf numFmtId="0" fontId="28" fillId="43" borderId="0" applyNumberFormat="0" applyBorder="0" applyAlignment="0" applyProtection="0"/>
    <xf numFmtId="0" fontId="253" fillId="0" borderId="0">
      <alignment vertical="center"/>
    </xf>
    <xf numFmtId="0" fontId="253" fillId="0" borderId="0">
      <alignment vertical="center"/>
    </xf>
    <xf numFmtId="0" fontId="103" fillId="51" borderId="0" applyNumberFormat="0" applyBorder="0" applyAlignment="0" applyProtection="0"/>
    <xf numFmtId="0" fontId="103" fillId="55" borderId="0" applyNumberFormat="0" applyBorder="0" applyAlignment="0" applyProtection="0"/>
    <xf numFmtId="42" fontId="19" fillId="0" borderId="0" applyFont="0" applyFill="0" applyBorder="0" applyAlignment="0" applyProtection="0"/>
    <xf numFmtId="0" fontId="28" fillId="43" borderId="0" applyNumberFormat="0" applyBorder="0" applyAlignment="0" applyProtection="0"/>
    <xf numFmtId="0" fontId="253" fillId="0" borderId="0">
      <alignment vertical="center"/>
    </xf>
    <xf numFmtId="0" fontId="103" fillId="50" borderId="0" applyNumberFormat="0" applyBorder="0" applyAlignment="0" applyProtection="0"/>
    <xf numFmtId="0" fontId="103" fillId="41" borderId="0" applyNumberFormat="0" applyBorder="0" applyAlignment="0" applyProtection="0"/>
    <xf numFmtId="0" fontId="28" fillId="35" borderId="0" applyNumberFormat="0" applyBorder="0" applyAlignment="0" applyProtection="0"/>
    <xf numFmtId="9" fontId="28" fillId="0" borderId="0" applyFont="0" applyFill="0" applyBorder="0" applyAlignment="0" applyProtection="0"/>
    <xf numFmtId="0" fontId="253" fillId="0" borderId="0">
      <alignment vertical="center"/>
    </xf>
    <xf numFmtId="171" fontId="28" fillId="0" borderId="0" applyFont="0" applyFill="0" applyBorder="0" applyAlignment="0" applyProtection="0"/>
    <xf numFmtId="0" fontId="1" fillId="18" borderId="0" applyNumberFormat="0" applyBorder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171" fontId="28" fillId="0" borderId="0" applyFont="0" applyFill="0" applyBorder="0" applyAlignment="0" applyProtection="0"/>
    <xf numFmtId="171" fontId="49" fillId="0" borderId="0" applyFont="0" applyFill="0" applyBorder="0" applyAlignment="0" applyProtection="0"/>
    <xf numFmtId="216" fontId="209" fillId="0" borderId="0"/>
    <xf numFmtId="9" fontId="28" fillId="0" borderId="0" applyFont="0" applyFill="0" applyBorder="0" applyAlignment="0" applyProtection="0"/>
    <xf numFmtId="0" fontId="253" fillId="0" borderId="0">
      <alignment vertical="center"/>
    </xf>
    <xf numFmtId="0" fontId="228" fillId="0" borderId="0">
      <alignment vertical="center"/>
    </xf>
    <xf numFmtId="164" fontId="253" fillId="0" borderId="0" applyFont="0" applyFill="0" applyBorder="0" applyAlignment="0" applyProtection="0">
      <alignment vertical="center"/>
    </xf>
    <xf numFmtId="0" fontId="103" fillId="81" borderId="0" applyNumberFormat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49" fontId="21" fillId="0" borderId="0" applyProtection="0">
      <alignment horizontal="left"/>
    </xf>
    <xf numFmtId="171" fontId="19" fillId="0" borderId="0" applyFont="0" applyFill="0" applyBorder="0" applyAlignment="0" applyProtection="0"/>
    <xf numFmtId="0" fontId="253" fillId="0" borderId="0">
      <alignment vertical="center"/>
    </xf>
    <xf numFmtId="171" fontId="28" fillId="0" borderId="0" applyFont="0" applyFill="0" applyBorder="0" applyAlignment="0" applyProtection="0"/>
    <xf numFmtId="0" fontId="28" fillId="45" borderId="0" applyNumberFormat="0" applyBorder="0" applyAlignment="0" applyProtection="0"/>
    <xf numFmtId="171" fontId="28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253" fillId="0" borderId="0">
      <alignment vertical="center"/>
    </xf>
    <xf numFmtId="164" fontId="228" fillId="0" borderId="0" applyFont="0" applyFill="0" applyBorder="0" applyAlignment="0" applyProtection="0">
      <alignment vertical="center"/>
    </xf>
    <xf numFmtId="0" fontId="247" fillId="0" borderId="0"/>
    <xf numFmtId="171" fontId="28" fillId="0" borderId="0" applyFont="0" applyFill="0" applyBorder="0" applyAlignment="0" applyProtection="0"/>
    <xf numFmtId="0" fontId="103" fillId="36" borderId="0" applyNumberFormat="0" applyBorder="0" applyAlignment="0" applyProtection="0"/>
    <xf numFmtId="0" fontId="157" fillId="54" borderId="0" applyNumberFormat="0" applyBorder="0" applyAlignment="0" applyProtection="0">
      <alignment vertical="center"/>
    </xf>
    <xf numFmtId="0" fontId="53" fillId="40" borderId="0" applyNumberFormat="0" applyBorder="0" applyAlignment="0" applyProtection="0"/>
    <xf numFmtId="171" fontId="28" fillId="0" borderId="0" applyFont="0" applyFill="0" applyBorder="0" applyAlignment="0" applyProtection="0"/>
    <xf numFmtId="0" fontId="242" fillId="44" borderId="0" applyNumberFormat="0" applyBorder="0" applyAlignment="0" applyProtection="0">
      <alignment vertical="center"/>
    </xf>
    <xf numFmtId="166" fontId="19" fillId="0" borderId="0" applyFont="0" applyFill="0" applyBorder="0" applyAlignment="0" applyProtection="0"/>
    <xf numFmtId="171" fontId="28" fillId="0" borderId="0" applyFont="0" applyFill="0" applyBorder="0" applyAlignment="0" applyProtection="0"/>
    <xf numFmtId="0" fontId="19" fillId="0" borderId="0"/>
    <xf numFmtId="184" fontId="27" fillId="0" borderId="0" applyFont="0" applyFill="0" applyBorder="0" applyAlignment="0" applyProtection="0">
      <alignment vertical="center"/>
    </xf>
    <xf numFmtId="0" fontId="103" fillId="52" borderId="0" applyNumberFormat="0" applyBorder="0" applyAlignment="0" applyProtection="0"/>
    <xf numFmtId="0" fontId="207" fillId="0" borderId="0"/>
    <xf numFmtId="0" fontId="21" fillId="0" borderId="0" applyProtection="0">
      <alignment horizontal="left"/>
    </xf>
    <xf numFmtId="0" fontId="157" fillId="48" borderId="0" applyNumberFormat="0" applyBorder="0" applyAlignment="0" applyProtection="0">
      <alignment vertical="center"/>
    </xf>
    <xf numFmtId="0" fontId="21" fillId="0" borderId="0" applyProtection="0">
      <alignment horizontal="left"/>
    </xf>
    <xf numFmtId="0" fontId="28" fillId="41" borderId="0" applyNumberFormat="0" applyBorder="0" applyAlignment="0" applyProtection="0"/>
    <xf numFmtId="0" fontId="104" fillId="42" borderId="12" applyNumberFormat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0" fontId="59" fillId="42" borderId="13" applyNumberFormat="0" applyAlignment="0" applyProtection="0"/>
    <xf numFmtId="0" fontId="103" fillId="49" borderId="0" applyNumberFormat="0" applyBorder="0" applyAlignment="0" applyProtection="0"/>
    <xf numFmtId="0" fontId="55" fillId="48" borderId="0" applyNumberFormat="0" applyBorder="0" applyAlignment="0" applyProtection="0"/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3" fillId="39" borderId="0" applyNumberFormat="0" applyBorder="0" applyAlignment="0" applyProtection="0"/>
    <xf numFmtId="0" fontId="53" fillId="34" borderId="0" applyNumberFormat="0" applyBorder="0" applyAlignment="0" applyProtection="0"/>
    <xf numFmtId="0" fontId="21" fillId="0" borderId="0" applyProtection="0">
      <alignment horizontal="left"/>
    </xf>
    <xf numFmtId="49" fontId="21" fillId="0" borderId="0" applyProtection="0">
      <alignment horizontal="left"/>
    </xf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0" fontId="105" fillId="42" borderId="13" applyNumberFormat="0" applyAlignment="0" applyProtection="0"/>
    <xf numFmtId="0" fontId="55" fillId="50" borderId="0" applyNumberFormat="0" applyBorder="0" applyAlignment="0" applyProtection="0"/>
    <xf numFmtId="0" fontId="103" fillId="48" borderId="0" applyNumberFormat="0" applyBorder="0" applyAlignment="0" applyProtection="0"/>
    <xf numFmtId="0" fontId="1" fillId="19" borderId="0" applyNumberFormat="0" applyBorder="0" applyAlignment="0" applyProtection="0">
      <alignment vertical="center"/>
    </xf>
    <xf numFmtId="0" fontId="53" fillId="43" borderId="0" applyNumberFormat="0" applyBorder="0" applyAlignment="0" applyProtection="0"/>
    <xf numFmtId="49" fontId="21" fillId="0" borderId="0" applyProtection="0">
      <alignment horizontal="left"/>
    </xf>
    <xf numFmtId="0" fontId="21" fillId="0" borderId="0" applyProtection="0">
      <alignment horizontal="left"/>
    </xf>
    <xf numFmtId="171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88" fillId="38" borderId="11" applyNumberFormat="0" applyFont="0" applyAlignment="0" applyProtection="0"/>
    <xf numFmtId="0" fontId="91" fillId="0" borderId="22" applyNumberFormat="0" applyFill="0" applyAlignment="0" applyProtection="0"/>
    <xf numFmtId="0" fontId="217" fillId="42" borderId="12" applyNumberFormat="0" applyAlignment="0" applyProtection="0"/>
    <xf numFmtId="0" fontId="88" fillId="38" borderId="11" applyNumberFormat="0" applyFont="0" applyAlignment="0" applyProtection="0"/>
    <xf numFmtId="9" fontId="28" fillId="0" borderId="0" applyFont="0" applyFill="0" applyBorder="0" applyAlignment="0" applyProtection="0"/>
    <xf numFmtId="0" fontId="69" fillId="0" borderId="0" applyNumberFormat="0" applyFill="0" applyBorder="0" applyAlignment="0" applyProtection="0"/>
    <xf numFmtId="0" fontId="217" fillId="42" borderId="12" applyNumberFormat="0" applyAlignment="0" applyProtection="0"/>
    <xf numFmtId="216" fontId="209" fillId="0" borderId="0"/>
    <xf numFmtId="0" fontId="88" fillId="38" borderId="11" applyNumberFormat="0" applyFont="0" applyAlignment="0" applyProtection="0"/>
    <xf numFmtId="9" fontId="19" fillId="0" borderId="0" applyFont="0" applyFill="0" applyBorder="0" applyAlignment="0" applyProtection="0"/>
    <xf numFmtId="0" fontId="91" fillId="0" borderId="22" applyNumberFormat="0" applyFill="0" applyAlignment="0" applyProtection="0"/>
    <xf numFmtId="0" fontId="91" fillId="0" borderId="22" applyNumberFormat="0" applyFill="0" applyAlignment="0" applyProtection="0"/>
    <xf numFmtId="9" fontId="1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244" fillId="0" borderId="0" applyNumberFormat="0" applyFill="0" applyBorder="0" applyAlignment="0" applyProtection="0"/>
    <xf numFmtId="0" fontId="122" fillId="38" borderId="11" applyNumberFormat="0" applyFont="0" applyAlignment="0" applyProtection="0"/>
    <xf numFmtId="0" fontId="102" fillId="0" borderId="0" applyNumberFormat="0" applyFill="0" applyBorder="0" applyAlignment="0" applyProtection="0"/>
    <xf numFmtId="0" fontId="217" fillId="42" borderId="12" applyNumberFormat="0" applyAlignment="0" applyProtection="0"/>
    <xf numFmtId="0" fontId="88" fillId="38" borderId="11" applyNumberFormat="0" applyFont="0" applyAlignment="0" applyProtection="0"/>
    <xf numFmtId="0" fontId="102" fillId="0" borderId="0" applyNumberFormat="0" applyFill="0" applyBorder="0" applyAlignment="0" applyProtection="0"/>
    <xf numFmtId="9" fontId="28" fillId="0" borderId="0" applyFont="0" applyFill="0" applyBorder="0" applyAlignment="0" applyProtection="0"/>
    <xf numFmtId="0" fontId="95" fillId="0" borderId="51" applyNumberFormat="0" applyFill="0" applyAlignment="0" applyProtection="0"/>
    <xf numFmtId="0" fontId="19" fillId="0" borderId="0"/>
    <xf numFmtId="0" fontId="216" fillId="34" borderId="13" applyNumberFormat="0" applyAlignment="0" applyProtection="0"/>
    <xf numFmtId="0" fontId="217" fillId="42" borderId="12" applyNumberFormat="0" applyAlignment="0" applyProtection="0"/>
    <xf numFmtId="0" fontId="61" fillId="0" borderId="22" applyNumberFormat="0" applyFill="0" applyAlignment="0" applyProtection="0"/>
    <xf numFmtId="0" fontId="88" fillId="38" borderId="11" applyNumberFormat="0" applyFont="0" applyAlignment="0" applyProtection="0"/>
    <xf numFmtId="0" fontId="102" fillId="0" borderId="0" applyNumberFormat="0" applyFill="0" applyBorder="0" applyAlignment="0" applyProtection="0"/>
    <xf numFmtId="0" fontId="91" fillId="0" borderId="22" applyNumberFormat="0" applyFill="0" applyAlignment="0" applyProtection="0"/>
    <xf numFmtId="0" fontId="88" fillId="38" borderId="11" applyNumberFormat="0" applyFont="0" applyAlignment="0" applyProtection="0"/>
    <xf numFmtId="0" fontId="102" fillId="0" borderId="0" applyNumberFormat="0" applyFill="0" applyBorder="0" applyAlignment="0" applyProtection="0"/>
    <xf numFmtId="0" fontId="217" fillId="42" borderId="12" applyNumberFormat="0" applyAlignment="0" applyProtection="0"/>
    <xf numFmtId="10" fontId="19" fillId="0" borderId="0" applyFont="0" applyFill="0" applyBorder="0" applyAlignment="0" applyProtection="0"/>
    <xf numFmtId="0" fontId="57" fillId="42" borderId="12" applyNumberFormat="0" applyAlignment="0" applyProtection="0"/>
    <xf numFmtId="0" fontId="91" fillId="0" borderId="22" applyNumberFormat="0" applyFill="0" applyAlignment="0" applyProtection="0"/>
    <xf numFmtId="0" fontId="102" fillId="0" borderId="0" applyNumberFormat="0" applyFill="0" applyBorder="0" applyAlignment="0" applyProtection="0"/>
    <xf numFmtId="0" fontId="1" fillId="0" borderId="0"/>
    <xf numFmtId="0" fontId="88" fillId="38" borderId="11" applyNumberFormat="0" applyFont="0" applyAlignment="0" applyProtection="0"/>
    <xf numFmtId="0" fontId="28" fillId="38" borderId="11" applyNumberFormat="0" applyFont="0" applyAlignment="0" applyProtection="0"/>
    <xf numFmtId="0" fontId="102" fillId="0" borderId="0" applyNumberFormat="0" applyFill="0" applyBorder="0" applyAlignment="0" applyProtection="0"/>
    <xf numFmtId="0" fontId="30" fillId="38" borderId="11" applyNumberFormat="0" applyFont="0" applyAlignment="0" applyProtection="0"/>
    <xf numFmtId="9" fontId="19" fillId="0" borderId="0" applyFont="0" applyFill="0" applyBorder="0" applyAlignment="0" applyProtection="0"/>
    <xf numFmtId="0" fontId="217" fillId="42" borderId="12" applyNumberFormat="0" applyAlignment="0" applyProtection="0"/>
    <xf numFmtId="0" fontId="19" fillId="0" borderId="0"/>
    <xf numFmtId="0" fontId="19" fillId="0" borderId="0"/>
    <xf numFmtId="0" fontId="27" fillId="0" borderId="0">
      <alignment vertical="center"/>
    </xf>
    <xf numFmtId="0" fontId="104" fillId="56" borderId="12" applyNumberFormat="0" applyAlignment="0" applyProtection="0"/>
    <xf numFmtId="0" fontId="254" fillId="0" borderId="0" applyNumberFormat="0" applyFill="0" applyBorder="0" applyAlignment="0" applyProtection="0">
      <alignment vertical="center"/>
    </xf>
    <xf numFmtId="0" fontId="91" fillId="0" borderId="22" applyNumberFormat="0" applyFill="0" applyAlignment="0" applyProtection="0"/>
    <xf numFmtId="0" fontId="91" fillId="0" borderId="22" applyNumberFormat="0" applyFill="0" applyAlignment="0" applyProtection="0"/>
    <xf numFmtId="0" fontId="217" fillId="42" borderId="12" applyNumberFormat="0" applyAlignment="0" applyProtection="0"/>
    <xf numFmtId="171" fontId="4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>
      <alignment vertical="center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38" borderId="11" applyNumberFormat="0" applyFont="0" applyAlignment="0" applyProtection="0"/>
    <xf numFmtId="0" fontId="19" fillId="38" borderId="11" applyNumberFormat="0" applyFont="0" applyAlignment="0" applyProtection="0"/>
    <xf numFmtId="0" fontId="19" fillId="38" borderId="11" applyNumberFormat="0" applyFont="0" applyAlignment="0" applyProtection="0"/>
    <xf numFmtId="0" fontId="57" fillId="42" borderId="12" applyNumberFormat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27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61" fillId="0" borderId="2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80" fillId="0" borderId="0" applyNumberFormat="0" applyFill="0" applyBorder="0" applyAlignment="0" applyProtection="0">
      <alignment vertical="center"/>
    </xf>
    <xf numFmtId="0" fontId="101" fillId="0" borderId="0"/>
    <xf numFmtId="0" fontId="80" fillId="0" borderId="0" applyNumberFormat="0" applyFill="0" applyBorder="0" applyAlignment="0" applyProtection="0">
      <alignment vertical="center"/>
    </xf>
    <xf numFmtId="0" fontId="101" fillId="0" borderId="0"/>
    <xf numFmtId="0" fontId="80" fillId="0" borderId="0" applyNumberFormat="0" applyFill="0" applyBorder="0" applyAlignment="0" applyProtection="0">
      <alignment vertical="center"/>
    </xf>
    <xf numFmtId="0" fontId="1" fillId="0" borderId="0"/>
    <xf numFmtId="171" fontId="101" fillId="0" borderId="0" applyFont="0" applyFill="0" applyBorder="0" applyAlignment="0" applyProtection="0"/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171" fontId="101" fillId="0" borderId="0" applyFont="0" applyFill="0" applyBorder="0" applyAlignment="0" applyProtection="0"/>
    <xf numFmtId="44" fontId="101" fillId="0" borderId="0" applyFont="0" applyFill="0" applyBorder="0" applyAlignment="0" applyProtection="0"/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101" fillId="0" borderId="0"/>
    <xf numFmtId="0" fontId="101" fillId="0" borderId="0"/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101" fillId="0" borderId="0"/>
    <xf numFmtId="0" fontId="101" fillId="0" borderId="0"/>
    <xf numFmtId="0" fontId="80" fillId="0" borderId="0" applyNumberFormat="0" applyFill="0" applyBorder="0" applyAlignment="0" applyProtection="0">
      <alignment vertical="center"/>
    </xf>
    <xf numFmtId="0" fontId="101" fillId="0" borderId="0"/>
    <xf numFmtId="0" fontId="80" fillId="0" borderId="0" applyNumberFormat="0" applyFill="0" applyBorder="0" applyAlignment="0" applyProtection="0">
      <alignment vertical="center"/>
    </xf>
    <xf numFmtId="0" fontId="101" fillId="0" borderId="0"/>
    <xf numFmtId="0" fontId="80" fillId="0" borderId="0" applyNumberFormat="0" applyFill="0" applyBorder="0" applyAlignment="0" applyProtection="0">
      <alignment vertical="center"/>
    </xf>
    <xf numFmtId="171" fontId="101" fillId="0" borderId="0" applyFont="0" applyFill="0" applyBorder="0" applyAlignment="0" applyProtection="0"/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101" fillId="0" borderId="0"/>
    <xf numFmtId="0" fontId="101" fillId="0" borderId="0"/>
    <xf numFmtId="0" fontId="5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1" fillId="0" borderId="0"/>
    <xf numFmtId="0" fontId="30" fillId="0" borderId="0"/>
    <xf numFmtId="0" fontId="80" fillId="0" borderId="0" applyNumberFormat="0" applyFill="0" applyBorder="0" applyAlignment="0" applyProtection="0">
      <alignment vertical="center"/>
    </xf>
    <xf numFmtId="0" fontId="101" fillId="0" borderId="0"/>
    <xf numFmtId="0" fontId="101" fillId="0" borderId="0"/>
    <xf numFmtId="0" fontId="80" fillId="0" borderId="0" applyNumberFormat="0" applyFill="0" applyBorder="0" applyAlignment="0" applyProtection="0">
      <alignment vertical="center"/>
    </xf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80" fillId="0" borderId="0" applyNumberFormat="0" applyFill="0" applyBorder="0" applyAlignment="0" applyProtection="0">
      <alignment vertical="center"/>
    </xf>
    <xf numFmtId="0" fontId="101" fillId="0" borderId="0"/>
    <xf numFmtId="0" fontId="101" fillId="0" borderId="0"/>
    <xf numFmtId="0" fontId="80" fillId="0" borderId="0" applyNumberFormat="0" applyFill="0" applyBorder="0" applyAlignment="0" applyProtection="0">
      <alignment vertical="center"/>
    </xf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80" fillId="0" borderId="0" applyNumberFormat="0" applyFill="0" applyBorder="0" applyAlignment="0" applyProtection="0">
      <alignment vertical="center"/>
    </xf>
    <xf numFmtId="9" fontId="101" fillId="0" borderId="0" applyFont="0" applyFill="0" applyBorder="0" applyAlignment="0" applyProtection="0"/>
    <xf numFmtId="0" fontId="80" fillId="0" borderId="0" applyNumberFormat="0" applyFill="0" applyBorder="0" applyAlignment="0" applyProtection="0">
      <alignment vertical="center"/>
    </xf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80" fillId="0" borderId="0" applyNumberFormat="0" applyFill="0" applyBorder="0" applyAlignment="0" applyProtection="0">
      <alignment vertical="center"/>
    </xf>
    <xf numFmtId="9" fontId="101" fillId="0" borderId="0" applyFont="0" applyFill="0" applyBorder="0" applyAlignment="0" applyProtection="0"/>
    <xf numFmtId="0" fontId="80" fillId="0" borderId="0" applyNumberFormat="0" applyFill="0" applyBorder="0" applyAlignment="0" applyProtection="0">
      <alignment vertical="center"/>
    </xf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2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80" fillId="0" borderId="0" applyNumberFormat="0" applyFill="0" applyBorder="0" applyAlignment="0" applyProtection="0">
      <alignment vertical="center"/>
    </xf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80" fillId="0" borderId="0" applyNumberFormat="0" applyFill="0" applyBorder="0" applyAlignment="0" applyProtection="0">
      <alignment vertical="center"/>
    </xf>
    <xf numFmtId="0" fontId="101" fillId="0" borderId="0"/>
    <xf numFmtId="171" fontId="101" fillId="0" borderId="0" applyFont="0" applyFill="0" applyBorder="0" applyAlignment="0" applyProtection="0"/>
    <xf numFmtId="0" fontId="80" fillId="0" borderId="0" applyNumberFormat="0" applyFill="0" applyBorder="0" applyAlignment="0" applyProtection="0">
      <alignment vertical="center"/>
    </xf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80" fillId="0" borderId="0" applyNumberFormat="0" applyFill="0" applyBorder="0" applyAlignment="0" applyProtection="0">
      <alignment vertical="center"/>
    </xf>
    <xf numFmtId="0" fontId="101" fillId="0" borderId="0"/>
    <xf numFmtId="0" fontId="80" fillId="0" borderId="0" applyNumberFormat="0" applyFill="0" applyBorder="0" applyAlignment="0" applyProtection="0">
      <alignment vertical="center"/>
    </xf>
    <xf numFmtId="0" fontId="30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28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49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28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49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49" fillId="0" borderId="0" applyFont="0" applyFill="0" applyBorder="0" applyAlignment="0" applyProtection="0"/>
    <xf numFmtId="0" fontId="101" fillId="0" borderId="0"/>
    <xf numFmtId="0" fontId="101" fillId="0" borderId="0"/>
    <xf numFmtId="9" fontId="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49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28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44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84" fontId="260" fillId="0" borderId="0" applyFont="0" applyFill="0" applyBorder="0" applyAlignment="0" applyProtection="0">
      <alignment vertical="center"/>
    </xf>
    <xf numFmtId="9" fontId="101" fillId="0" borderId="0" applyFont="0" applyFill="0" applyBorder="0" applyAlignment="0" applyProtection="0"/>
    <xf numFmtId="0" fontId="260" fillId="0" borderId="0">
      <alignment vertical="center"/>
      <protection locked="0"/>
    </xf>
    <xf numFmtId="0" fontId="260" fillId="0" borderId="0">
      <alignment vertical="center"/>
    </xf>
    <xf numFmtId="9" fontId="260" fillId="0" borderId="0" applyFont="0" applyFill="0" applyBorder="0" applyAlignment="0" applyProtection="0">
      <alignment vertical="center"/>
    </xf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260" fillId="0" borderId="0">
      <alignment vertical="center"/>
    </xf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261" fillId="35" borderId="0" applyNumberFormat="0" applyBorder="0" applyAlignment="0" applyProtection="0">
      <alignment vertical="center"/>
    </xf>
    <xf numFmtId="0" fontId="261" fillId="37" borderId="0" applyNumberFormat="0" applyBorder="0" applyAlignment="0" applyProtection="0">
      <alignment vertical="center"/>
    </xf>
    <xf numFmtId="0" fontId="261" fillId="39" borderId="0" applyNumberFormat="0" applyBorder="0" applyAlignment="0" applyProtection="0">
      <alignment vertical="center"/>
    </xf>
    <xf numFmtId="0" fontId="261" fillId="40" borderId="0" applyNumberFormat="0" applyBorder="0" applyAlignment="0" applyProtection="0">
      <alignment vertical="center"/>
    </xf>
    <xf numFmtId="0" fontId="261" fillId="41" borderId="0" applyNumberFormat="0" applyBorder="0" applyAlignment="0" applyProtection="0">
      <alignment vertical="center"/>
    </xf>
    <xf numFmtId="0" fontId="261" fillId="34" borderId="0" applyNumberFormat="0" applyBorder="0" applyAlignment="0" applyProtection="0">
      <alignment vertical="center"/>
    </xf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261" fillId="43" borderId="0" applyNumberFormat="0" applyBorder="0" applyAlignment="0" applyProtection="0">
      <alignment vertical="center"/>
    </xf>
    <xf numFmtId="0" fontId="261" fillId="36" borderId="0" applyNumberFormat="0" applyBorder="0" applyAlignment="0" applyProtection="0">
      <alignment vertical="center"/>
    </xf>
    <xf numFmtId="0" fontId="261" fillId="45" borderId="0" applyNumberFormat="0" applyBorder="0" applyAlignment="0" applyProtection="0">
      <alignment vertical="center"/>
    </xf>
    <xf numFmtId="0" fontId="261" fillId="40" borderId="0" applyNumberFormat="0" applyBorder="0" applyAlignment="0" applyProtection="0">
      <alignment vertical="center"/>
    </xf>
    <xf numFmtId="0" fontId="261" fillId="43" borderId="0" applyNumberFormat="0" applyBorder="0" applyAlignment="0" applyProtection="0">
      <alignment vertical="center"/>
    </xf>
    <xf numFmtId="0" fontId="261" fillId="46" borderId="0" applyNumberFormat="0" applyBorder="0" applyAlignment="0" applyProtection="0">
      <alignment vertical="center"/>
    </xf>
    <xf numFmtId="0" fontId="101" fillId="0" borderId="0"/>
    <xf numFmtId="0" fontId="101" fillId="0" borderId="0"/>
    <xf numFmtId="0" fontId="262" fillId="48" borderId="0" applyNumberFormat="0" applyBorder="0" applyAlignment="0" applyProtection="0">
      <alignment vertical="center"/>
    </xf>
    <xf numFmtId="0" fontId="262" fillId="36" borderId="0" applyNumberFormat="0" applyBorder="0" applyAlignment="0" applyProtection="0">
      <alignment vertical="center"/>
    </xf>
    <xf numFmtId="0" fontId="262" fillId="45" borderId="0" applyNumberFormat="0" applyBorder="0" applyAlignment="0" applyProtection="0">
      <alignment vertical="center"/>
    </xf>
    <xf numFmtId="0" fontId="262" fillId="49" borderId="0" applyNumberFormat="0" applyBorder="0" applyAlignment="0" applyProtection="0">
      <alignment vertical="center"/>
    </xf>
    <xf numFmtId="0" fontId="262" fillId="47" borderId="0" applyNumberFormat="0" applyBorder="0" applyAlignment="0" applyProtection="0">
      <alignment vertical="center"/>
    </xf>
    <xf numFmtId="0" fontId="262" fillId="50" borderId="0" applyNumberFormat="0" applyBorder="0" applyAlignment="0" applyProtection="0">
      <alignment vertical="center"/>
    </xf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84" fontId="260" fillId="0" borderId="0" applyFont="0" applyFill="0" applyBorder="0" applyAlignment="0" applyProtection="0">
      <alignment vertical="center"/>
    </xf>
    <xf numFmtId="184" fontId="260" fillId="0" borderId="0" applyFont="0" applyFill="0" applyBorder="0" applyAlignment="0" applyProtection="0">
      <alignment vertical="center"/>
    </xf>
    <xf numFmtId="184" fontId="260" fillId="0" borderId="0" applyFont="0" applyFill="0" applyBorder="0" applyAlignment="0" applyProtection="0">
      <alignment vertical="center"/>
    </xf>
    <xf numFmtId="184" fontId="260" fillId="0" borderId="0" applyFont="0" applyFill="0" applyBorder="0" applyAlignment="0" applyProtection="0">
      <alignment vertical="center"/>
    </xf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260" fillId="0" borderId="0">
      <alignment vertical="center"/>
    </xf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260" fillId="0" borderId="0">
      <alignment vertical="center"/>
    </xf>
    <xf numFmtId="9" fontId="101" fillId="0" borderId="0" applyFont="0" applyFill="0" applyBorder="0" applyAlignment="0" applyProtection="0"/>
    <xf numFmtId="9" fontId="260" fillId="0" borderId="0" applyFont="0" applyFill="0" applyBorder="0" applyAlignment="0" applyProtection="0">
      <alignment vertical="center"/>
    </xf>
    <xf numFmtId="9" fontId="260" fillId="0" borderId="0" applyFont="0" applyFill="0" applyBorder="0" applyAlignment="0" applyProtection="0">
      <alignment vertical="center"/>
    </xf>
    <xf numFmtId="184" fontId="260" fillId="0" borderId="0" applyFont="0" applyFill="0" applyBorder="0" applyAlignment="0" applyProtection="0">
      <alignment vertical="center"/>
    </xf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260" fillId="0" borderId="0">
      <alignment vertical="center"/>
    </xf>
    <xf numFmtId="0" fontId="260" fillId="0" borderId="0">
      <alignment vertical="center"/>
    </xf>
    <xf numFmtId="0" fontId="260" fillId="0" borderId="0">
      <alignment vertical="center"/>
      <protection locked="0"/>
    </xf>
    <xf numFmtId="0" fontId="260" fillId="0" borderId="0">
      <alignment vertical="center"/>
      <protection locked="0"/>
    </xf>
    <xf numFmtId="0" fontId="101" fillId="0" borderId="0"/>
    <xf numFmtId="9" fontId="260" fillId="0" borderId="0" applyFont="0" applyFill="0" applyBorder="0" applyAlignment="0" applyProtection="0">
      <alignment vertical="center"/>
    </xf>
    <xf numFmtId="0" fontId="260" fillId="0" borderId="0">
      <alignment vertical="center"/>
      <protection locked="0"/>
    </xf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260" fillId="0" borderId="0">
      <alignment vertical="center"/>
    </xf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260" fillId="0" borderId="0" applyFont="0" applyFill="0" applyBorder="0" applyAlignment="0" applyProtection="0">
      <alignment vertical="center"/>
    </xf>
    <xf numFmtId="9" fontId="260" fillId="0" borderId="0" applyFont="0" applyFill="0" applyBorder="0" applyAlignment="0" applyProtection="0">
      <alignment vertical="center"/>
    </xf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261" fillId="40" borderId="0" applyNumberFormat="0" applyBorder="0" applyAlignment="0" applyProtection="0">
      <alignment vertical="center"/>
    </xf>
    <xf numFmtId="0" fontId="261" fillId="0" borderId="0">
      <alignment vertical="center"/>
    </xf>
    <xf numFmtId="0" fontId="278" fillId="0" borderId="0" applyNumberFormat="0" applyFill="0" applyBorder="0" applyAlignment="0" applyProtection="0">
      <alignment vertical="center"/>
    </xf>
    <xf numFmtId="0" fontId="261" fillId="0" borderId="0">
      <alignment vertical="center"/>
    </xf>
    <xf numFmtId="0" fontId="261" fillId="0" borderId="0">
      <alignment vertical="center"/>
    </xf>
    <xf numFmtId="0" fontId="271" fillId="0" borderId="0" applyNumberFormat="0" applyFill="0" applyBorder="0" applyAlignment="0" applyProtection="0">
      <alignment vertical="center"/>
    </xf>
    <xf numFmtId="0" fontId="261" fillId="35" borderId="0" applyNumberFormat="0" applyBorder="0" applyAlignment="0" applyProtection="0">
      <alignment vertical="center"/>
    </xf>
    <xf numFmtId="0" fontId="261" fillId="41" borderId="0" applyNumberFormat="0" applyBorder="0" applyAlignment="0" applyProtection="0">
      <alignment vertical="center"/>
    </xf>
    <xf numFmtId="0" fontId="261" fillId="0" borderId="0">
      <alignment vertical="center"/>
    </xf>
    <xf numFmtId="0" fontId="275" fillId="42" borderId="12" applyNumberFormat="0" applyAlignment="0" applyProtection="0">
      <alignment vertical="center"/>
    </xf>
    <xf numFmtId="0" fontId="261" fillId="0" borderId="0">
      <alignment vertical="center"/>
    </xf>
    <xf numFmtId="0" fontId="262" fillId="36" borderId="0" applyNumberFormat="0" applyBorder="0" applyAlignment="0" applyProtection="0">
      <alignment vertical="center"/>
    </xf>
    <xf numFmtId="0" fontId="101" fillId="0" borderId="0"/>
    <xf numFmtId="0" fontId="260" fillId="0" borderId="0">
      <alignment vertical="center"/>
      <protection locked="0"/>
    </xf>
    <xf numFmtId="0" fontId="260" fillId="0" borderId="0">
      <alignment vertical="center"/>
      <protection locked="0"/>
    </xf>
    <xf numFmtId="0" fontId="261" fillId="0" borderId="0">
      <alignment vertical="center"/>
    </xf>
    <xf numFmtId="0" fontId="269" fillId="57" borderId="14" applyNumberFormat="0" applyAlignment="0" applyProtection="0">
      <alignment vertical="center"/>
    </xf>
    <xf numFmtId="0" fontId="261" fillId="0" borderId="0">
      <alignment vertical="center"/>
    </xf>
    <xf numFmtId="0" fontId="261" fillId="0" borderId="0">
      <alignment vertical="center"/>
    </xf>
    <xf numFmtId="0" fontId="261" fillId="0" borderId="0">
      <alignment vertical="center"/>
    </xf>
    <xf numFmtId="0" fontId="281" fillId="0" borderId="0" applyNumberFormat="0" applyFill="0" applyBorder="0" applyAlignment="0" applyProtection="0">
      <alignment vertical="center"/>
    </xf>
    <xf numFmtId="0" fontId="261" fillId="0" borderId="0">
      <alignment vertical="center"/>
    </xf>
    <xf numFmtId="0" fontId="261" fillId="0" borderId="0">
      <alignment vertical="center"/>
    </xf>
    <xf numFmtId="0" fontId="261" fillId="0" borderId="0">
      <alignment vertical="center"/>
    </xf>
    <xf numFmtId="0" fontId="261" fillId="0" borderId="0">
      <alignment vertical="center"/>
    </xf>
    <xf numFmtId="0" fontId="261" fillId="0" borderId="0">
      <alignment vertical="center"/>
    </xf>
    <xf numFmtId="0" fontId="270" fillId="0" borderId="22" applyNumberFormat="0" applyFill="0" applyAlignment="0" applyProtection="0">
      <alignment vertical="center"/>
    </xf>
    <xf numFmtId="0" fontId="261" fillId="45" borderId="0" applyNumberFormat="0" applyBorder="0" applyAlignment="0" applyProtection="0">
      <alignment vertical="center"/>
    </xf>
    <xf numFmtId="0" fontId="261" fillId="0" borderId="0">
      <alignment vertical="center"/>
    </xf>
    <xf numFmtId="0" fontId="261" fillId="43" borderId="0" applyNumberFormat="0" applyBorder="0" applyAlignment="0" applyProtection="0">
      <alignment vertical="center"/>
    </xf>
    <xf numFmtId="9" fontId="101" fillId="0" borderId="0" applyFont="0" applyFill="0" applyBorder="0" applyAlignment="0" applyProtection="0"/>
    <xf numFmtId="0" fontId="281" fillId="0" borderId="20" applyNumberFormat="0" applyFill="0" applyAlignment="0" applyProtection="0">
      <alignment vertical="center"/>
    </xf>
    <xf numFmtId="0" fontId="261" fillId="0" borderId="0">
      <alignment vertical="center"/>
    </xf>
    <xf numFmtId="0" fontId="261" fillId="0" borderId="0">
      <alignment vertical="center"/>
    </xf>
    <xf numFmtId="0" fontId="261" fillId="0" borderId="0">
      <alignment vertical="center"/>
    </xf>
    <xf numFmtId="0" fontId="261" fillId="0" borderId="0">
      <alignment vertical="center"/>
    </xf>
    <xf numFmtId="0" fontId="261" fillId="37" borderId="0" applyNumberFormat="0" applyBorder="0" applyAlignment="0" applyProtection="0">
      <alignment vertical="center"/>
    </xf>
    <xf numFmtId="0" fontId="261" fillId="0" borderId="0">
      <alignment vertical="center"/>
    </xf>
    <xf numFmtId="0" fontId="261" fillId="0" borderId="0">
      <alignment vertical="center"/>
    </xf>
    <xf numFmtId="0" fontId="261" fillId="0" borderId="0">
      <alignment vertical="center"/>
    </xf>
    <xf numFmtId="0" fontId="262" fillId="47" borderId="0" applyNumberFormat="0" applyBorder="0" applyAlignment="0" applyProtection="0">
      <alignment vertical="center"/>
    </xf>
    <xf numFmtId="9" fontId="260" fillId="0" borderId="0" applyFont="0" applyFill="0" applyBorder="0" applyAlignment="0" applyProtection="0">
      <alignment vertical="center"/>
    </xf>
    <xf numFmtId="0" fontId="261" fillId="0" borderId="0">
      <alignment vertical="center"/>
    </xf>
    <xf numFmtId="0" fontId="261" fillId="0" borderId="0">
      <alignment vertical="center"/>
    </xf>
    <xf numFmtId="0" fontId="261" fillId="46" borderId="0" applyNumberFormat="0" applyBorder="0" applyAlignment="0" applyProtection="0">
      <alignment vertical="center"/>
    </xf>
    <xf numFmtId="0" fontId="261" fillId="0" borderId="0">
      <alignment vertical="center"/>
    </xf>
    <xf numFmtId="0" fontId="261" fillId="0" borderId="0">
      <alignment vertical="center"/>
    </xf>
    <xf numFmtId="0" fontId="261" fillId="39" borderId="0" applyNumberFormat="0" applyBorder="0" applyAlignment="0" applyProtection="0">
      <alignment vertical="center"/>
    </xf>
    <xf numFmtId="0" fontId="280" fillId="0" borderId="18" applyNumberFormat="0" applyFill="0" applyAlignment="0" applyProtection="0">
      <alignment vertical="center"/>
    </xf>
    <xf numFmtId="0" fontId="261" fillId="0" borderId="0">
      <alignment vertical="center"/>
    </xf>
    <xf numFmtId="0" fontId="267" fillId="0" borderId="18" applyNumberFormat="0" applyFill="0" applyAlignment="0" applyProtection="0">
      <alignment vertical="center"/>
    </xf>
    <xf numFmtId="0" fontId="261" fillId="43" borderId="0" applyNumberFormat="0" applyBorder="0" applyAlignment="0" applyProtection="0">
      <alignment vertical="center"/>
    </xf>
    <xf numFmtId="0" fontId="279" fillId="0" borderId="17" applyNumberFormat="0" applyFill="0" applyAlignment="0" applyProtection="0">
      <alignment vertical="center"/>
    </xf>
    <xf numFmtId="0" fontId="261" fillId="0" borderId="0">
      <alignment vertical="center"/>
    </xf>
    <xf numFmtId="0" fontId="261" fillId="0" borderId="0">
      <alignment vertical="center"/>
    </xf>
    <xf numFmtId="0" fontId="262" fillId="45" borderId="0" applyNumberFormat="0" applyBorder="0" applyAlignment="0" applyProtection="0">
      <alignment vertical="center"/>
    </xf>
    <xf numFmtId="0" fontId="261" fillId="0" borderId="0">
      <alignment vertical="center"/>
    </xf>
    <xf numFmtId="0" fontId="261" fillId="0" borderId="0">
      <alignment vertical="center"/>
    </xf>
    <xf numFmtId="0" fontId="261" fillId="40" borderId="0" applyNumberFormat="0" applyBorder="0" applyAlignment="0" applyProtection="0">
      <alignment vertical="center"/>
    </xf>
    <xf numFmtId="0" fontId="261" fillId="0" borderId="0">
      <alignment vertical="center"/>
    </xf>
    <xf numFmtId="0" fontId="261" fillId="0" borderId="0">
      <alignment vertical="center"/>
    </xf>
    <xf numFmtId="0" fontId="262" fillId="49" borderId="0" applyNumberFormat="0" applyBorder="0" applyAlignment="0" applyProtection="0">
      <alignment vertical="center"/>
    </xf>
    <xf numFmtId="0" fontId="261" fillId="0" borderId="0">
      <alignment vertical="center"/>
    </xf>
    <xf numFmtId="9" fontId="101" fillId="0" borderId="0" applyFont="0" applyFill="0" applyBorder="0" applyAlignment="0" applyProtection="0"/>
    <xf numFmtId="0" fontId="276" fillId="44" borderId="0" applyNumberFormat="0" applyBorder="0" applyAlignment="0" applyProtection="0">
      <alignment vertical="center"/>
    </xf>
    <xf numFmtId="0" fontId="262" fillId="52" borderId="0" applyNumberFormat="0" applyBorder="0" applyAlignment="0" applyProtection="0">
      <alignment vertical="center"/>
    </xf>
    <xf numFmtId="0" fontId="263" fillId="39" borderId="0" applyNumberFormat="0" applyBorder="0" applyAlignment="0" applyProtection="0">
      <alignment vertical="center"/>
    </xf>
    <xf numFmtId="0" fontId="268" fillId="0" borderId="19" applyNumberFormat="0" applyFill="0" applyAlignment="0" applyProtection="0">
      <alignment vertical="center"/>
    </xf>
    <xf numFmtId="0" fontId="262" fillId="44" borderId="0" applyNumberFormat="0" applyBorder="0" applyAlignment="0" applyProtection="0">
      <alignment vertical="center"/>
    </xf>
    <xf numFmtId="0" fontId="261" fillId="34" borderId="0" applyNumberFormat="0" applyBorder="0" applyAlignment="0" applyProtection="0">
      <alignment vertical="center"/>
    </xf>
    <xf numFmtId="0" fontId="261" fillId="56" borderId="0" applyNumberFormat="0" applyBorder="0" applyAlignment="0" applyProtection="0">
      <alignment vertical="center"/>
    </xf>
    <xf numFmtId="9" fontId="101" fillId="0" borderId="0" applyFont="0" applyFill="0" applyBorder="0" applyAlignment="0" applyProtection="0"/>
    <xf numFmtId="0" fontId="261" fillId="36" borderId="0" applyNumberFormat="0" applyBorder="0" applyAlignment="0" applyProtection="0">
      <alignment vertical="center"/>
    </xf>
    <xf numFmtId="0" fontId="261" fillId="0" borderId="0">
      <alignment vertical="center"/>
    </xf>
    <xf numFmtId="0" fontId="262" fillId="49" borderId="0" applyNumberFormat="0" applyBorder="0" applyAlignment="0" applyProtection="0">
      <alignment vertical="center"/>
    </xf>
    <xf numFmtId="0" fontId="261" fillId="0" borderId="0">
      <alignment vertical="center"/>
    </xf>
    <xf numFmtId="0" fontId="261" fillId="44" borderId="0" applyNumberFormat="0" applyBorder="0" applyAlignment="0" applyProtection="0">
      <alignment vertical="center"/>
    </xf>
    <xf numFmtId="0" fontId="261" fillId="0" borderId="0">
      <alignment vertical="center"/>
    </xf>
    <xf numFmtId="0" fontId="261" fillId="42" borderId="0" applyNumberFormat="0" applyBorder="0" applyAlignment="0" applyProtection="0">
      <alignment vertical="center"/>
    </xf>
    <xf numFmtId="0" fontId="269" fillId="57" borderId="14" applyNumberFormat="0" applyAlignment="0" applyProtection="0">
      <alignment vertical="center"/>
    </xf>
    <xf numFmtId="0" fontId="268" fillId="0" borderId="0" applyNumberFormat="0" applyFill="0" applyBorder="0" applyAlignment="0" applyProtection="0">
      <alignment vertical="center"/>
    </xf>
    <xf numFmtId="0" fontId="270" fillId="0" borderId="15" applyNumberFormat="0" applyFill="0" applyAlignment="0" applyProtection="0">
      <alignment vertical="center"/>
    </xf>
    <xf numFmtId="0" fontId="261" fillId="0" borderId="0">
      <alignment vertical="center"/>
    </xf>
    <xf numFmtId="0" fontId="262" fillId="52" borderId="0" applyNumberFormat="0" applyBorder="0" applyAlignment="0" applyProtection="0">
      <alignment vertical="center"/>
    </xf>
    <xf numFmtId="0" fontId="273" fillId="56" borderId="13" applyNumberFormat="0" applyAlignment="0" applyProtection="0">
      <alignment vertical="center"/>
    </xf>
    <xf numFmtId="0" fontId="261" fillId="0" borderId="0">
      <alignment vertical="center"/>
    </xf>
    <xf numFmtId="0" fontId="262" fillId="47" borderId="0" applyNumberFormat="0" applyBorder="0" applyAlignment="0" applyProtection="0">
      <alignment vertical="center"/>
    </xf>
    <xf numFmtId="0" fontId="261" fillId="34" borderId="0" applyNumberFormat="0" applyBorder="0" applyAlignment="0" applyProtection="0">
      <alignment vertical="center"/>
    </xf>
    <xf numFmtId="0" fontId="261" fillId="38" borderId="0" applyNumberFormat="0" applyBorder="0" applyAlignment="0" applyProtection="0">
      <alignment vertical="center"/>
    </xf>
    <xf numFmtId="0" fontId="261" fillId="0" borderId="0">
      <alignment vertical="center"/>
    </xf>
    <xf numFmtId="0" fontId="261" fillId="0" borderId="0">
      <alignment vertical="center"/>
    </xf>
    <xf numFmtId="0" fontId="262" fillId="53" borderId="0" applyNumberFormat="0" applyBorder="0" applyAlignment="0" applyProtection="0">
      <alignment vertical="center"/>
    </xf>
    <xf numFmtId="0" fontId="261" fillId="0" borderId="0">
      <alignment vertical="center"/>
    </xf>
    <xf numFmtId="0" fontId="261" fillId="0" borderId="0">
      <alignment vertical="center"/>
    </xf>
    <xf numFmtId="0" fontId="261" fillId="0" borderId="0">
      <alignment vertical="center"/>
    </xf>
    <xf numFmtId="0" fontId="278" fillId="0" borderId="0" applyNumberFormat="0" applyFill="0" applyBorder="0" applyAlignment="0" applyProtection="0">
      <alignment vertical="center"/>
    </xf>
    <xf numFmtId="0" fontId="261" fillId="0" borderId="0">
      <alignment vertical="center"/>
    </xf>
    <xf numFmtId="0" fontId="261" fillId="0" borderId="0">
      <alignment vertical="center"/>
    </xf>
    <xf numFmtId="0" fontId="277" fillId="0" borderId="21" applyNumberFormat="0" applyFill="0" applyAlignment="0" applyProtection="0">
      <alignment vertical="center"/>
    </xf>
    <xf numFmtId="0" fontId="262" fillId="47" borderId="0" applyNumberFormat="0" applyBorder="0" applyAlignment="0" applyProtection="0">
      <alignment vertical="center"/>
    </xf>
    <xf numFmtId="0" fontId="101" fillId="0" borderId="0"/>
    <xf numFmtId="0" fontId="277" fillId="0" borderId="21" applyNumberFormat="0" applyFill="0" applyAlignment="0" applyProtection="0">
      <alignment vertical="center"/>
    </xf>
    <xf numFmtId="0" fontId="261" fillId="0" borderId="0">
      <alignment vertical="center"/>
    </xf>
    <xf numFmtId="0" fontId="278" fillId="0" borderId="0" applyNumberFormat="0" applyFill="0" applyBorder="0" applyAlignment="0" applyProtection="0">
      <alignment vertical="center"/>
    </xf>
    <xf numFmtId="0" fontId="261" fillId="0" borderId="0">
      <alignment vertical="center"/>
    </xf>
    <xf numFmtId="0" fontId="278" fillId="0" borderId="0" applyNumberFormat="0" applyFill="0" applyBorder="0" applyAlignment="0" applyProtection="0">
      <alignment vertical="center"/>
    </xf>
    <xf numFmtId="0" fontId="274" fillId="34" borderId="13" applyNumberFormat="0" applyAlignment="0" applyProtection="0">
      <alignment vertical="center"/>
    </xf>
    <xf numFmtId="0" fontId="262" fillId="34" borderId="0" applyNumberFormat="0" applyBorder="0" applyAlignment="0" applyProtection="0">
      <alignment vertical="center"/>
    </xf>
    <xf numFmtId="0" fontId="262" fillId="42" borderId="0" applyNumberFormat="0" applyBorder="0" applyAlignment="0" applyProtection="0">
      <alignment vertical="center"/>
    </xf>
    <xf numFmtId="0" fontId="275" fillId="56" borderId="12" applyNumberFormat="0" applyAlignment="0" applyProtection="0">
      <alignment vertical="center"/>
    </xf>
    <xf numFmtId="0" fontId="261" fillId="0" borderId="0">
      <alignment vertical="center"/>
    </xf>
    <xf numFmtId="0" fontId="262" fillId="55" borderId="0" applyNumberFormat="0" applyBorder="0" applyAlignment="0" applyProtection="0">
      <alignment vertical="center"/>
    </xf>
    <xf numFmtId="0" fontId="261" fillId="56" borderId="0" applyNumberFormat="0" applyBorder="0" applyAlignment="0" applyProtection="0">
      <alignment vertical="center"/>
    </xf>
    <xf numFmtId="0" fontId="262" fillId="47" borderId="0" applyNumberFormat="0" applyBorder="0" applyAlignment="0" applyProtection="0">
      <alignment vertical="center"/>
    </xf>
    <xf numFmtId="0" fontId="273" fillId="42" borderId="13" applyNumberFormat="0" applyAlignment="0" applyProtection="0">
      <alignment vertical="center"/>
    </xf>
    <xf numFmtId="0" fontId="272" fillId="0" borderId="0" applyNumberFormat="0" applyFill="0" applyBorder="0" applyAlignment="0" applyProtection="0">
      <alignment vertical="center"/>
    </xf>
    <xf numFmtId="0" fontId="261" fillId="0" borderId="0">
      <alignment vertical="center"/>
    </xf>
    <xf numFmtId="0" fontId="274" fillId="34" borderId="13" applyNumberFormat="0" applyAlignment="0" applyProtection="0">
      <alignment vertical="center"/>
    </xf>
    <xf numFmtId="0" fontId="261" fillId="34" borderId="0" applyNumberFormat="0" applyBorder="0" applyAlignment="0" applyProtection="0">
      <alignment vertical="center"/>
    </xf>
    <xf numFmtId="0" fontId="263" fillId="39" borderId="0" applyNumberFormat="0" applyBorder="0" applyAlignment="0" applyProtection="0">
      <alignment vertical="center"/>
    </xf>
    <xf numFmtId="0" fontId="264" fillId="37" borderId="0" applyNumberFormat="0" applyBorder="0" applyAlignment="0" applyProtection="0">
      <alignment vertical="center"/>
    </xf>
    <xf numFmtId="0" fontId="262" fillId="47" borderId="0" applyNumberFormat="0" applyBorder="0" applyAlignment="0" applyProtection="0">
      <alignment vertical="center"/>
    </xf>
    <xf numFmtId="0" fontId="271" fillId="0" borderId="0" applyNumberFormat="0" applyFill="0" applyBorder="0" applyAlignment="0" applyProtection="0">
      <alignment vertical="center"/>
    </xf>
    <xf numFmtId="0" fontId="264" fillId="37" borderId="0" applyNumberFormat="0" applyBorder="0" applyAlignment="0" applyProtection="0">
      <alignment vertical="center"/>
    </xf>
    <xf numFmtId="0" fontId="262" fillId="51" borderId="0" applyNumberFormat="0" applyBorder="0" applyAlignment="0" applyProtection="0">
      <alignment vertical="center"/>
    </xf>
    <xf numFmtId="0" fontId="261" fillId="0" borderId="0">
      <alignment vertical="center"/>
    </xf>
    <xf numFmtId="0" fontId="261" fillId="42" borderId="0" applyNumberFormat="0" applyBorder="0" applyAlignment="0" applyProtection="0">
      <alignment vertical="center"/>
    </xf>
    <xf numFmtId="0" fontId="260" fillId="38" borderId="11" applyNumberFormat="0" applyFont="0" applyAlignment="0" applyProtection="0">
      <alignment vertical="center"/>
    </xf>
    <xf numFmtId="0" fontId="265" fillId="0" borderId="0" applyNumberFormat="0" applyFill="0" applyBorder="0" applyAlignment="0" applyProtection="0">
      <alignment vertical="center"/>
    </xf>
    <xf numFmtId="0" fontId="261" fillId="0" borderId="0">
      <alignment vertical="center"/>
    </xf>
    <xf numFmtId="0" fontId="272" fillId="0" borderId="0" applyNumberFormat="0" applyFill="0" applyBorder="0" applyAlignment="0" applyProtection="0">
      <alignment vertical="center"/>
    </xf>
    <xf numFmtId="0" fontId="261" fillId="0" borderId="0">
      <alignment vertical="center"/>
    </xf>
    <xf numFmtId="0" fontId="262" fillId="53" borderId="0" applyNumberFormat="0" applyBorder="0" applyAlignment="0" applyProtection="0">
      <alignment vertical="center"/>
    </xf>
    <xf numFmtId="0" fontId="262" fillId="50" borderId="0" applyNumberFormat="0" applyBorder="0" applyAlignment="0" applyProtection="0">
      <alignment vertical="center"/>
    </xf>
    <xf numFmtId="0" fontId="261" fillId="0" borderId="0">
      <alignment vertical="center"/>
    </xf>
    <xf numFmtId="0" fontId="266" fillId="0" borderId="16" applyNumberFormat="0" applyFill="0" applyAlignment="0" applyProtection="0">
      <alignment vertical="center"/>
    </xf>
    <xf numFmtId="0" fontId="262" fillId="55" borderId="0" applyNumberFormat="0" applyBorder="0" applyAlignment="0" applyProtection="0">
      <alignment vertical="center"/>
    </xf>
    <xf numFmtId="0" fontId="260" fillId="0" borderId="0">
      <alignment vertical="center"/>
    </xf>
    <xf numFmtId="0" fontId="262" fillId="54" borderId="0" applyNumberFormat="0" applyBorder="0" applyAlignment="0" applyProtection="0">
      <alignment vertical="center"/>
    </xf>
    <xf numFmtId="0" fontId="276" fillId="44" borderId="0" applyNumberFormat="0" applyBorder="0" applyAlignment="0" applyProtection="0">
      <alignment vertical="center"/>
    </xf>
    <xf numFmtId="184" fontId="260" fillId="0" borderId="0" applyFont="0" applyFill="0" applyBorder="0" applyAlignment="0" applyProtection="0">
      <alignment vertical="center"/>
    </xf>
    <xf numFmtId="0" fontId="262" fillId="48" borderId="0" applyNumberFormat="0" applyBorder="0" applyAlignment="0" applyProtection="0">
      <alignment vertical="center"/>
    </xf>
    <xf numFmtId="0" fontId="101" fillId="0" borderId="0"/>
    <xf numFmtId="0" fontId="260" fillId="0" borderId="0">
      <alignment vertical="center"/>
    </xf>
    <xf numFmtId="0" fontId="278" fillId="0" borderId="0" applyNumberFormat="0" applyFill="0" applyBorder="0" applyAlignment="0" applyProtection="0">
      <alignment vertical="center"/>
    </xf>
    <xf numFmtId="9" fontId="101" fillId="0" borderId="0" applyFont="0" applyFill="0" applyBorder="0" applyAlignment="0" applyProtection="0"/>
    <xf numFmtId="0" fontId="260" fillId="0" borderId="0">
      <alignment vertical="center"/>
    </xf>
    <xf numFmtId="0" fontId="260" fillId="0" borderId="0">
      <alignment vertical="center"/>
    </xf>
    <xf numFmtId="0" fontId="260" fillId="0" borderId="0">
      <alignment vertical="center"/>
    </xf>
    <xf numFmtId="0" fontId="101" fillId="0" borderId="0"/>
    <xf numFmtId="0" fontId="260" fillId="0" borderId="0">
      <alignment vertical="center"/>
      <protection locked="0"/>
    </xf>
    <xf numFmtId="9" fontId="101" fillId="0" borderId="0" applyFont="0" applyFill="0" applyBorder="0" applyAlignment="0" applyProtection="0"/>
    <xf numFmtId="9" fontId="260" fillId="0" borderId="0" applyFont="0" applyFill="0" applyBorder="0" applyAlignment="0" applyProtection="0">
      <alignment vertical="center"/>
    </xf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84" fontId="27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9" fontId="27" fillId="0" borderId="0" applyFont="0" applyFill="0" applyBorder="0" applyAlignment="0" applyProtection="0">
      <alignment vertical="center"/>
    </xf>
    <xf numFmtId="0" fontId="153" fillId="35" borderId="0" applyNumberFormat="0" applyBorder="0" applyAlignment="0" applyProtection="0">
      <alignment vertical="center"/>
    </xf>
    <xf numFmtId="0" fontId="153" fillId="37" borderId="0" applyNumberFormat="0" applyBorder="0" applyAlignment="0" applyProtection="0">
      <alignment vertical="center"/>
    </xf>
    <xf numFmtId="0" fontId="153" fillId="39" borderId="0" applyNumberFormat="0" applyBorder="0" applyAlignment="0" applyProtection="0">
      <alignment vertical="center"/>
    </xf>
    <xf numFmtId="0" fontId="153" fillId="40" borderId="0" applyNumberFormat="0" applyBorder="0" applyAlignment="0" applyProtection="0">
      <alignment vertical="center"/>
    </xf>
    <xf numFmtId="0" fontId="153" fillId="41" borderId="0" applyNumberFormat="0" applyBorder="0" applyAlignment="0" applyProtection="0">
      <alignment vertical="center"/>
    </xf>
    <xf numFmtId="0" fontId="153" fillId="34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36" borderId="0" applyNumberFormat="0" applyBorder="0" applyAlignment="0" applyProtection="0">
      <alignment vertical="center"/>
    </xf>
    <xf numFmtId="0" fontId="153" fillId="45" borderId="0" applyNumberFormat="0" applyBorder="0" applyAlignment="0" applyProtection="0">
      <alignment vertical="center"/>
    </xf>
    <xf numFmtId="0" fontId="153" fillId="40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6" borderId="0" applyNumberFormat="0" applyBorder="0" applyAlignment="0" applyProtection="0">
      <alignment vertical="center"/>
    </xf>
    <xf numFmtId="0" fontId="157" fillId="48" borderId="0" applyNumberFormat="0" applyBorder="0" applyAlignment="0" applyProtection="0">
      <alignment vertical="center"/>
    </xf>
    <xf numFmtId="0" fontId="157" fillId="36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9" borderId="0" applyNumberFormat="0" applyBorder="0" applyAlignment="0" applyProtection="0">
      <alignment vertical="center"/>
    </xf>
    <xf numFmtId="0" fontId="157" fillId="47" borderId="0" applyNumberFormat="0" applyBorder="0" applyAlignment="0" applyProtection="0">
      <alignment vertical="center"/>
    </xf>
    <xf numFmtId="0" fontId="157" fillId="50" borderId="0" applyNumberFormat="0" applyBorder="0" applyAlignment="0" applyProtection="0">
      <alignment vertical="center"/>
    </xf>
    <xf numFmtId="184" fontId="27" fillId="0" borderId="0" applyFont="0" applyFill="0" applyBorder="0" applyAlignment="0" applyProtection="0">
      <alignment vertical="center"/>
    </xf>
    <xf numFmtId="184" fontId="27" fillId="0" borderId="0" applyFont="0" applyFill="0" applyBorder="0" applyAlignment="0" applyProtection="0">
      <alignment vertical="center"/>
    </xf>
    <xf numFmtId="184" fontId="27" fillId="0" borderId="0" applyFont="0" applyFill="0" applyBorder="0" applyAlignment="0" applyProtection="0">
      <alignment vertical="center"/>
    </xf>
    <xf numFmtId="184" fontId="27" fillId="0" borderId="0" applyFont="0" applyFill="0" applyBorder="0" applyAlignment="0" applyProtection="0">
      <alignment vertical="center"/>
    </xf>
    <xf numFmtId="0" fontId="101" fillId="0" borderId="0"/>
    <xf numFmtId="0" fontId="27" fillId="0" borderId="0">
      <alignment vertical="center"/>
      <protection locked="0"/>
    </xf>
    <xf numFmtId="0" fontId="27" fillId="0" borderId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184" fontId="27" fillId="0" borderId="0" applyFont="0" applyFill="0" applyBorder="0" applyAlignment="0" applyProtection="0">
      <alignment vertical="center"/>
    </xf>
    <xf numFmtId="0" fontId="27" fillId="0" borderId="0">
      <alignment vertical="center"/>
      <protection locked="0"/>
    </xf>
    <xf numFmtId="0" fontId="27" fillId="0" borderId="0">
      <alignment vertical="center"/>
      <protection locked="0"/>
    </xf>
    <xf numFmtId="9" fontId="27" fillId="0" borderId="0" applyFont="0" applyFill="0" applyBorder="0" applyAlignment="0" applyProtection="0">
      <alignment vertical="center"/>
    </xf>
    <xf numFmtId="0" fontId="27" fillId="0" borderId="0">
      <alignment vertical="center"/>
      <protection locked="0"/>
    </xf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27" fillId="0" borderId="0">
      <alignment vertical="center"/>
    </xf>
    <xf numFmtId="0" fontId="27" fillId="0" borderId="0">
      <alignment vertical="center"/>
      <protection locked="0"/>
    </xf>
    <xf numFmtId="0" fontId="27" fillId="0" borderId="0">
      <alignment vertical="center"/>
    </xf>
    <xf numFmtId="9" fontId="101" fillId="0" borderId="0" applyFont="0" applyFill="0" applyBorder="0" applyAlignment="0" applyProtection="0"/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53" fillId="40" borderId="0" applyNumberFormat="0" applyBorder="0" applyAlignment="0" applyProtection="0">
      <alignment vertical="center"/>
    </xf>
    <xf numFmtId="0" fontId="153" fillId="0" borderId="0">
      <alignment vertical="center"/>
    </xf>
    <xf numFmtId="0" fontId="254" fillId="0" borderId="0" applyNumberFormat="0" applyFill="0" applyBorder="0" applyAlignment="0" applyProtection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237" fillId="0" borderId="0" applyNumberFormat="0" applyFill="0" applyBorder="0" applyAlignment="0" applyProtection="0">
      <alignment vertical="center"/>
    </xf>
    <xf numFmtId="0" fontId="153" fillId="35" borderId="0" applyNumberFormat="0" applyBorder="0" applyAlignment="0" applyProtection="0">
      <alignment vertical="center"/>
    </xf>
    <xf numFmtId="0" fontId="153" fillId="41" borderId="0" applyNumberFormat="0" applyBorder="0" applyAlignment="0" applyProtection="0">
      <alignment vertical="center"/>
    </xf>
    <xf numFmtId="0" fontId="27" fillId="0" borderId="0">
      <alignment vertical="center"/>
      <protection locked="0"/>
    </xf>
    <xf numFmtId="0" fontId="27" fillId="0" borderId="0">
      <alignment vertical="center"/>
    </xf>
    <xf numFmtId="0" fontId="153" fillId="0" borderId="0">
      <alignment vertical="center"/>
    </xf>
    <xf numFmtId="0" fontId="241" fillId="42" borderId="12" applyNumberFormat="0" applyAlignment="0" applyProtection="0">
      <alignment vertical="center"/>
    </xf>
    <xf numFmtId="0" fontId="153" fillId="0" borderId="0">
      <alignment vertical="center"/>
    </xf>
    <xf numFmtId="171" fontId="101" fillId="0" borderId="0" applyFont="0" applyFill="0" applyBorder="0" applyAlignment="0" applyProtection="0"/>
    <xf numFmtId="0" fontId="157" fillId="36" borderId="0" applyNumberFormat="0" applyBorder="0" applyAlignment="0" applyProtection="0">
      <alignment vertical="center"/>
    </xf>
    <xf numFmtId="0" fontId="101" fillId="0" borderId="0"/>
    <xf numFmtId="0" fontId="153" fillId="0" borderId="0">
      <alignment vertical="center"/>
    </xf>
    <xf numFmtId="0" fontId="235" fillId="57" borderId="14" applyNumberFormat="0" applyAlignment="0" applyProtection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257" fillId="0" borderId="0" applyNumberFormat="0" applyFill="0" applyBorder="0" applyAlignment="0" applyProtection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236" fillId="0" borderId="22" applyNumberFormat="0" applyFill="0" applyAlignment="0" applyProtection="0">
      <alignment vertical="center"/>
    </xf>
    <xf numFmtId="0" fontId="153" fillId="45" borderId="0" applyNumberFormat="0" applyBorder="0" applyAlignment="0" applyProtection="0">
      <alignment vertical="center"/>
    </xf>
    <xf numFmtId="0" fontId="153" fillId="0" borderId="0">
      <alignment vertical="center"/>
    </xf>
    <xf numFmtId="0" fontId="153" fillId="43" borderId="0" applyNumberFormat="0" applyBorder="0" applyAlignment="0" applyProtection="0">
      <alignment vertical="center"/>
    </xf>
    <xf numFmtId="0" fontId="257" fillId="0" borderId="20" applyNumberFormat="0" applyFill="0" applyAlignment="0" applyProtection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37" borderId="0" applyNumberFormat="0" applyBorder="0" applyAlignment="0" applyProtection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7" fillId="47" borderId="0" applyNumberFormat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46" borderId="0" applyNumberFormat="0" applyBorder="0" applyAlignment="0" applyProtection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39" borderId="0" applyNumberFormat="0" applyBorder="0" applyAlignment="0" applyProtection="0">
      <alignment vertical="center"/>
    </xf>
    <xf numFmtId="0" fontId="256" fillId="0" borderId="18" applyNumberFormat="0" applyFill="0" applyAlignment="0" applyProtection="0">
      <alignment vertical="center"/>
    </xf>
    <xf numFmtId="0" fontId="153" fillId="0" borderId="0">
      <alignment vertical="center"/>
    </xf>
    <xf numFmtId="0" fontId="233" fillId="0" borderId="18" applyNumberFormat="0" applyFill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255" fillId="0" borderId="17" applyNumberFormat="0" applyFill="0" applyAlignment="0" applyProtection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7" fillId="45" borderId="0" applyNumberFormat="0" applyBorder="0" applyAlignment="0" applyProtection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40" borderId="0" applyNumberFormat="0" applyBorder="0" applyAlignment="0" applyProtection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7" fillId="49" borderId="0" applyNumberFormat="0" applyBorder="0" applyAlignment="0" applyProtection="0">
      <alignment vertical="center"/>
    </xf>
    <xf numFmtId="0" fontId="153" fillId="0" borderId="0">
      <alignment vertical="center"/>
    </xf>
    <xf numFmtId="0" fontId="242" fillId="44" borderId="0" applyNumberFormat="0" applyBorder="0" applyAlignment="0" applyProtection="0">
      <alignment vertical="center"/>
    </xf>
    <xf numFmtId="0" fontId="157" fillId="52" borderId="0" applyNumberFormat="0" applyBorder="0" applyAlignment="0" applyProtection="0">
      <alignment vertical="center"/>
    </xf>
    <xf numFmtId="0" fontId="229" fillId="39" borderId="0" applyNumberFormat="0" applyBorder="0" applyAlignment="0" applyProtection="0">
      <alignment vertical="center"/>
    </xf>
    <xf numFmtId="0" fontId="234" fillId="0" borderId="19" applyNumberFormat="0" applyFill="0" applyAlignment="0" applyProtection="0">
      <alignment vertical="center"/>
    </xf>
    <xf numFmtId="0" fontId="157" fillId="44" borderId="0" applyNumberFormat="0" applyBorder="0" applyAlignment="0" applyProtection="0">
      <alignment vertical="center"/>
    </xf>
    <xf numFmtId="0" fontId="153" fillId="34" borderId="0" applyNumberFormat="0" applyBorder="0" applyAlignment="0" applyProtection="0">
      <alignment vertical="center"/>
    </xf>
    <xf numFmtId="0" fontId="153" fillId="56" borderId="0" applyNumberFormat="0" applyBorder="0" applyAlignment="0" applyProtection="0">
      <alignment vertical="center"/>
    </xf>
    <xf numFmtId="171" fontId="101" fillId="0" borderId="0" applyFont="0" applyFill="0" applyBorder="0" applyAlignment="0" applyProtection="0"/>
    <xf numFmtId="0" fontId="153" fillId="36" borderId="0" applyNumberFormat="0" applyBorder="0" applyAlignment="0" applyProtection="0">
      <alignment vertical="center"/>
    </xf>
    <xf numFmtId="0" fontId="153" fillId="0" borderId="0">
      <alignment vertical="center"/>
    </xf>
    <xf numFmtId="0" fontId="157" fillId="49" borderId="0" applyNumberFormat="0" applyBorder="0" applyAlignment="0" applyProtection="0">
      <alignment vertical="center"/>
    </xf>
    <xf numFmtId="0" fontId="153" fillId="0" borderId="0">
      <alignment vertical="center"/>
    </xf>
    <xf numFmtId="0" fontId="153" fillId="44" borderId="0" applyNumberFormat="0" applyBorder="0" applyAlignment="0" applyProtection="0">
      <alignment vertical="center"/>
    </xf>
    <xf numFmtId="0" fontId="153" fillId="0" borderId="0">
      <alignment vertical="center"/>
    </xf>
    <xf numFmtId="0" fontId="153" fillId="42" borderId="0" applyNumberFormat="0" applyBorder="0" applyAlignment="0" applyProtection="0">
      <alignment vertical="center"/>
    </xf>
    <xf numFmtId="0" fontId="235" fillId="57" borderId="14" applyNumberFormat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6" fillId="0" borderId="15" applyNumberFormat="0" applyFill="0" applyAlignment="0" applyProtection="0">
      <alignment vertical="center"/>
    </xf>
    <xf numFmtId="0" fontId="153" fillId="0" borderId="0">
      <alignment vertical="center"/>
    </xf>
    <xf numFmtId="0" fontId="157" fillId="52" borderId="0" applyNumberFormat="0" applyBorder="0" applyAlignment="0" applyProtection="0">
      <alignment vertical="center"/>
    </xf>
    <xf numFmtId="0" fontId="239" fillId="56" borderId="13" applyNumberFormat="0" applyAlignment="0" applyProtection="0">
      <alignment vertical="center"/>
    </xf>
    <xf numFmtId="0" fontId="153" fillId="0" borderId="0">
      <alignment vertical="center"/>
    </xf>
    <xf numFmtId="0" fontId="157" fillId="47" borderId="0" applyNumberFormat="0" applyBorder="0" applyAlignment="0" applyProtection="0">
      <alignment vertical="center"/>
    </xf>
    <xf numFmtId="0" fontId="153" fillId="34" borderId="0" applyNumberFormat="0" applyBorder="0" applyAlignment="0" applyProtection="0">
      <alignment vertical="center"/>
    </xf>
    <xf numFmtId="0" fontId="153" fillId="38" borderId="0" applyNumberFormat="0" applyBorder="0" applyAlignment="0" applyProtection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7" fillId="53" borderId="0" applyNumberFormat="0" applyBorder="0" applyAlignment="0" applyProtection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254" fillId="0" borderId="0" applyNumberFormat="0" applyFill="0" applyBorder="0" applyAlignment="0" applyProtection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243" fillId="0" borderId="21" applyNumberFormat="0" applyFill="0" applyAlignment="0" applyProtection="0">
      <alignment vertical="center"/>
    </xf>
    <xf numFmtId="0" fontId="157" fillId="47" borderId="0" applyNumberFormat="0" applyBorder="0" applyAlignment="0" applyProtection="0">
      <alignment vertical="center"/>
    </xf>
    <xf numFmtId="0" fontId="243" fillId="0" borderId="21" applyNumberFormat="0" applyFill="0" applyAlignment="0" applyProtection="0">
      <alignment vertical="center"/>
    </xf>
    <xf numFmtId="0" fontId="153" fillId="0" borderId="0">
      <alignment vertical="center"/>
    </xf>
    <xf numFmtId="0" fontId="254" fillId="0" borderId="0" applyNumberFormat="0" applyFill="0" applyBorder="0" applyAlignment="0" applyProtection="0">
      <alignment vertical="center"/>
    </xf>
    <xf numFmtId="0" fontId="153" fillId="0" borderId="0">
      <alignment vertical="center"/>
    </xf>
    <xf numFmtId="171" fontId="101" fillId="0" borderId="0" applyFont="0" applyFill="0" applyBorder="0" applyAlignment="0" applyProtection="0"/>
    <xf numFmtId="0" fontId="254" fillId="0" borderId="0" applyNumberFormat="0" applyFill="0" applyBorder="0" applyAlignment="0" applyProtection="0">
      <alignment vertical="center"/>
    </xf>
    <xf numFmtId="0" fontId="240" fillId="34" borderId="13" applyNumberFormat="0" applyAlignment="0" applyProtection="0">
      <alignment vertical="center"/>
    </xf>
    <xf numFmtId="0" fontId="157" fillId="34" borderId="0" applyNumberFormat="0" applyBorder="0" applyAlignment="0" applyProtection="0">
      <alignment vertical="center"/>
    </xf>
    <xf numFmtId="0" fontId="157" fillId="42" borderId="0" applyNumberFormat="0" applyBorder="0" applyAlignment="0" applyProtection="0">
      <alignment vertical="center"/>
    </xf>
    <xf numFmtId="0" fontId="241" fillId="56" borderId="12" applyNumberFormat="0" applyAlignment="0" applyProtection="0">
      <alignment vertical="center"/>
    </xf>
    <xf numFmtId="0" fontId="153" fillId="0" borderId="0">
      <alignment vertical="center"/>
    </xf>
    <xf numFmtId="0" fontId="157" fillId="55" borderId="0" applyNumberFormat="0" applyBorder="0" applyAlignment="0" applyProtection="0">
      <alignment vertical="center"/>
    </xf>
    <xf numFmtId="0" fontId="153" fillId="56" borderId="0" applyNumberFormat="0" applyBorder="0" applyAlignment="0" applyProtection="0">
      <alignment vertical="center"/>
    </xf>
    <xf numFmtId="0" fontId="157" fillId="47" borderId="0" applyNumberFormat="0" applyBorder="0" applyAlignment="0" applyProtection="0">
      <alignment vertical="center"/>
    </xf>
    <xf numFmtId="0" fontId="239" fillId="42" borderId="13" applyNumberFormat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153" fillId="0" borderId="0">
      <alignment vertical="center"/>
    </xf>
    <xf numFmtId="0" fontId="240" fillId="34" borderId="13" applyNumberFormat="0" applyAlignment="0" applyProtection="0">
      <alignment vertical="center"/>
    </xf>
    <xf numFmtId="0" fontId="153" fillId="34" borderId="0" applyNumberFormat="0" applyBorder="0" applyAlignment="0" applyProtection="0">
      <alignment vertical="center"/>
    </xf>
    <xf numFmtId="0" fontId="229" fillId="39" borderId="0" applyNumberFormat="0" applyBorder="0" applyAlignment="0" applyProtection="0">
      <alignment vertical="center"/>
    </xf>
    <xf numFmtId="0" fontId="230" fillId="37" borderId="0" applyNumberFormat="0" applyBorder="0" applyAlignment="0" applyProtection="0">
      <alignment vertical="center"/>
    </xf>
    <xf numFmtId="0" fontId="157" fillId="47" borderId="0" applyNumberFormat="0" applyBorder="0" applyAlignment="0" applyProtection="0">
      <alignment vertical="center"/>
    </xf>
    <xf numFmtId="0" fontId="237" fillId="0" borderId="0" applyNumberFormat="0" applyFill="0" applyBorder="0" applyAlignment="0" applyProtection="0">
      <alignment vertical="center"/>
    </xf>
    <xf numFmtId="0" fontId="230" fillId="37" borderId="0" applyNumberFormat="0" applyBorder="0" applyAlignment="0" applyProtection="0">
      <alignment vertical="center"/>
    </xf>
    <xf numFmtId="0" fontId="157" fillId="51" borderId="0" applyNumberFormat="0" applyBorder="0" applyAlignment="0" applyProtection="0">
      <alignment vertical="center"/>
    </xf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53" fillId="0" borderId="0">
      <alignment vertical="center"/>
    </xf>
    <xf numFmtId="0" fontId="153" fillId="42" borderId="0" applyNumberFormat="0" applyBorder="0" applyAlignment="0" applyProtection="0">
      <alignment vertical="center"/>
    </xf>
    <xf numFmtId="0" fontId="27" fillId="38" borderId="11" applyNumberFormat="0" applyFont="0" applyAlignment="0" applyProtection="0">
      <alignment vertical="center"/>
    </xf>
    <xf numFmtId="0" fontId="231" fillId="0" borderId="0" applyNumberFormat="0" applyFill="0" applyBorder="0" applyAlignment="0" applyProtection="0">
      <alignment vertical="center"/>
    </xf>
    <xf numFmtId="0" fontId="153" fillId="0" borderId="0">
      <alignment vertical="center"/>
    </xf>
    <xf numFmtId="0" fontId="238" fillId="0" borderId="0" applyNumberFormat="0" applyFill="0" applyBorder="0" applyAlignment="0" applyProtection="0">
      <alignment vertical="center"/>
    </xf>
    <xf numFmtId="0" fontId="153" fillId="0" borderId="0">
      <alignment vertical="center"/>
    </xf>
    <xf numFmtId="0" fontId="157" fillId="53" borderId="0" applyNumberFormat="0" applyBorder="0" applyAlignment="0" applyProtection="0">
      <alignment vertical="center"/>
    </xf>
    <xf numFmtId="0" fontId="157" fillId="50" borderId="0" applyNumberFormat="0" applyBorder="0" applyAlignment="0" applyProtection="0">
      <alignment vertical="center"/>
    </xf>
    <xf numFmtId="0" fontId="153" fillId="0" borderId="0">
      <alignment vertical="center"/>
    </xf>
    <xf numFmtId="0" fontId="232" fillId="0" borderId="16" applyNumberFormat="0" applyFill="0" applyAlignment="0" applyProtection="0">
      <alignment vertical="center"/>
    </xf>
    <xf numFmtId="0" fontId="157" fillId="55" borderId="0" applyNumberFormat="0" applyBorder="0" applyAlignment="0" applyProtection="0">
      <alignment vertical="center"/>
    </xf>
    <xf numFmtId="0" fontId="27" fillId="0" borderId="0">
      <alignment vertical="center"/>
    </xf>
    <xf numFmtId="0" fontId="157" fillId="54" borderId="0" applyNumberFormat="0" applyBorder="0" applyAlignment="0" applyProtection="0">
      <alignment vertical="center"/>
    </xf>
    <xf numFmtId="0" fontId="242" fillId="44" borderId="0" applyNumberFormat="0" applyBorder="0" applyAlignment="0" applyProtection="0">
      <alignment vertical="center"/>
    </xf>
    <xf numFmtId="184" fontId="27" fillId="0" borderId="0" applyFont="0" applyFill="0" applyBorder="0" applyAlignment="0" applyProtection="0">
      <alignment vertical="center"/>
    </xf>
    <xf numFmtId="0" fontId="157" fillId="48" borderId="0" applyNumberFormat="0" applyBorder="0" applyAlignment="0" applyProtection="0">
      <alignment vertical="center"/>
    </xf>
    <xf numFmtId="0" fontId="27" fillId="0" borderId="0">
      <alignment vertical="center"/>
    </xf>
    <xf numFmtId="0" fontId="254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  <protection locked="0"/>
    </xf>
    <xf numFmtId="9" fontId="27" fillId="0" borderId="0" applyFont="0" applyFill="0" applyBorder="0" applyAlignment="0" applyProtection="0">
      <alignment vertical="center"/>
    </xf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44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44" fontId="101" fillId="0" borderId="0" applyFont="0" applyFill="0" applyBorder="0" applyAlignment="0" applyProtection="0"/>
    <xf numFmtId="0" fontId="101" fillId="0" borderId="0"/>
    <xf numFmtId="44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44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44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44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28" fillId="35" borderId="0" applyNumberFormat="0" applyBorder="0" applyAlignment="0" applyProtection="0"/>
    <xf numFmtId="0" fontId="53" fillId="35" borderId="0" applyNumberFormat="0" applyBorder="0" applyAlignment="0" applyProtection="0"/>
    <xf numFmtId="0" fontId="53" fillId="34" borderId="0" applyNumberFormat="0" applyBorder="0" applyAlignment="0" applyProtection="0"/>
    <xf numFmtId="0" fontId="28" fillId="37" borderId="0" applyNumberFormat="0" applyBorder="0" applyAlignment="0" applyProtection="0"/>
    <xf numFmtId="0" fontId="53" fillId="37" borderId="0" applyNumberFormat="0" applyBorder="0" applyAlignment="0" applyProtection="0"/>
    <xf numFmtId="0" fontId="53" fillId="36" borderId="0" applyNumberFormat="0" applyBorder="0" applyAlignment="0" applyProtection="0"/>
    <xf numFmtId="0" fontId="28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8" borderId="0" applyNumberFormat="0" applyBorder="0" applyAlignment="0" applyProtection="0"/>
    <xf numFmtId="0" fontId="28" fillId="40" borderId="0" applyNumberFormat="0" applyBorder="0" applyAlignment="0" applyProtection="0"/>
    <xf numFmtId="0" fontId="53" fillId="40" borderId="0" applyNumberFormat="0" applyBorder="0" applyAlignment="0" applyProtection="0"/>
    <xf numFmtId="0" fontId="53" fillId="34" borderId="0" applyNumberFormat="0" applyBorder="0" applyAlignment="0" applyProtection="0"/>
    <xf numFmtId="0" fontId="28" fillId="41" borderId="0" applyNumberFormat="0" applyBorder="0" applyAlignment="0" applyProtection="0"/>
    <xf numFmtId="0" fontId="53" fillId="41" borderId="0" applyNumberFormat="0" applyBorder="0" applyAlignment="0" applyProtection="0"/>
    <xf numFmtId="218" fontId="53" fillId="69" borderId="0" applyNumberFormat="0" applyBorder="0" applyAlignment="0" applyProtection="0"/>
    <xf numFmtId="0" fontId="28" fillId="34" borderId="0" applyNumberFormat="0" applyBorder="0" applyAlignment="0" applyProtection="0"/>
    <xf numFmtId="0" fontId="53" fillId="34" borderId="0" applyNumberFormat="0" applyBorder="0" applyAlignment="0" applyProtection="0"/>
    <xf numFmtId="218" fontId="53" fillId="38" borderId="0" applyNumberFormat="0" applyBorder="0" applyAlignment="0" applyProtection="0"/>
    <xf numFmtId="0" fontId="28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2" borderId="0" applyNumberFormat="0" applyBorder="0" applyAlignment="0" applyProtection="0"/>
    <xf numFmtId="0" fontId="28" fillId="36" borderId="0" applyNumberFormat="0" applyBorder="0" applyAlignment="0" applyProtection="0"/>
    <xf numFmtId="218" fontId="53" fillId="36" borderId="0" applyNumberFormat="0" applyBorder="0" applyAlignment="0" applyProtection="0"/>
    <xf numFmtId="0" fontId="28" fillId="45" borderId="0" applyNumberFormat="0" applyBorder="0" applyAlignment="0" applyProtection="0"/>
    <xf numFmtId="0" fontId="53" fillId="45" borderId="0" applyNumberFormat="0" applyBorder="0" applyAlignment="0" applyProtection="0"/>
    <xf numFmtId="0" fontId="53" fillId="70" borderId="0" applyNumberFormat="0" applyBorder="0" applyAlignment="0" applyProtection="0"/>
    <xf numFmtId="0" fontId="28" fillId="40" borderId="0" applyNumberFormat="0" applyBorder="0" applyAlignment="0" applyProtection="0"/>
    <xf numFmtId="0" fontId="53" fillId="40" borderId="0" applyNumberFormat="0" applyBorder="0" applyAlignment="0" applyProtection="0"/>
    <xf numFmtId="0" fontId="53" fillId="42" borderId="0" applyNumberFormat="0" applyBorder="0" applyAlignment="0" applyProtection="0"/>
    <xf numFmtId="0" fontId="28" fillId="43" borderId="0" applyNumberFormat="0" applyBorder="0" applyAlignment="0" applyProtection="0"/>
    <xf numFmtId="218" fontId="53" fillId="43" borderId="0" applyNumberFormat="0" applyBorder="0" applyAlignment="0" applyProtection="0"/>
    <xf numFmtId="0" fontId="28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70" borderId="0" applyNumberFormat="0" applyBorder="0" applyAlignment="0" applyProtection="0"/>
    <xf numFmtId="0" fontId="103" fillId="47" borderId="0" applyNumberFormat="0" applyBorder="0" applyAlignment="0" applyProtection="0"/>
    <xf numFmtId="0" fontId="55" fillId="48" borderId="0" applyNumberFormat="0" applyBorder="0" applyAlignment="0" applyProtection="0"/>
    <xf numFmtId="0" fontId="55" fillId="47" borderId="0" applyNumberFormat="0" applyBorder="0" applyAlignment="0" applyProtection="0"/>
    <xf numFmtId="0" fontId="103" fillId="48" borderId="0" applyNumberFormat="0" applyBorder="0" applyAlignment="0" applyProtection="0"/>
    <xf numFmtId="0" fontId="103" fillId="44" borderId="0" applyNumberFormat="0" applyBorder="0" applyAlignment="0" applyProtection="0"/>
    <xf numFmtId="0" fontId="55" fillId="45" borderId="0" applyNumberFormat="0" applyBorder="0" applyAlignment="0" applyProtection="0"/>
    <xf numFmtId="0" fontId="55" fillId="71" borderId="0" applyNumberFormat="0" applyBorder="0" applyAlignment="0" applyProtection="0"/>
    <xf numFmtId="0" fontId="103" fillId="45" borderId="0" applyNumberFormat="0" applyBorder="0" applyAlignment="0" applyProtection="0"/>
    <xf numFmtId="0" fontId="103" fillId="42" borderId="0" applyNumberFormat="0" applyBorder="0" applyAlignment="0" applyProtection="0"/>
    <xf numFmtId="0" fontId="55" fillId="49" borderId="0" applyNumberFormat="0" applyBorder="0" applyAlignment="0" applyProtection="0"/>
    <xf numFmtId="0" fontId="55" fillId="42" borderId="0" applyNumberFormat="0" applyBorder="0" applyAlignment="0" applyProtection="0"/>
    <xf numFmtId="0" fontId="103" fillId="49" borderId="0" applyNumberFormat="0" applyBorder="0" applyAlignment="0" applyProtection="0"/>
    <xf numFmtId="0" fontId="103" fillId="34" borderId="0" applyNumberFormat="0" applyBorder="0" applyAlignment="0" applyProtection="0"/>
    <xf numFmtId="0" fontId="55" fillId="50" borderId="0" applyNumberFormat="0" applyBorder="0" applyAlignment="0" applyProtection="0"/>
    <xf numFmtId="0" fontId="55" fillId="36" borderId="0" applyNumberFormat="0" applyBorder="0" applyAlignment="0" applyProtection="0"/>
    <xf numFmtId="0" fontId="103" fillId="50" borderId="0" applyNumberFormat="0" applyBorder="0" applyAlignment="0" applyProtection="0"/>
    <xf numFmtId="0" fontId="103" fillId="47" borderId="0" applyNumberFormat="0" applyBorder="0" applyAlignment="0" applyProtection="0"/>
    <xf numFmtId="0" fontId="55" fillId="51" borderId="0" applyNumberFormat="0" applyBorder="0" applyAlignment="0" applyProtection="0"/>
    <xf numFmtId="0" fontId="55" fillId="47" borderId="0" applyNumberFormat="0" applyBorder="0" applyAlignment="0" applyProtection="0"/>
    <xf numFmtId="0" fontId="103" fillId="51" borderId="0" applyNumberFormat="0" applyBorder="0" applyAlignment="0" applyProtection="0"/>
    <xf numFmtId="0" fontId="103" fillId="54" borderId="0" applyNumberFormat="0" applyBorder="0" applyAlignment="0" applyProtection="0"/>
    <xf numFmtId="0" fontId="55" fillId="49" borderId="0" applyNumberFormat="0" applyBorder="0" applyAlignment="0" applyProtection="0"/>
    <xf numFmtId="0" fontId="55" fillId="54" borderId="0" applyNumberFormat="0" applyBorder="0" applyAlignment="0" applyProtection="0"/>
    <xf numFmtId="0" fontId="103" fillId="49" borderId="0" applyNumberFormat="0" applyBorder="0" applyAlignment="0" applyProtection="0"/>
    <xf numFmtId="0" fontId="169" fillId="37" borderId="0" applyNumberFormat="0" applyBorder="0" applyAlignment="0" applyProtection="0"/>
    <xf numFmtId="0" fontId="58" fillId="37" borderId="0" applyNumberFormat="0" applyBorder="0" applyAlignment="0" applyProtection="0"/>
    <xf numFmtId="0" fontId="105" fillId="56" borderId="13" applyNumberFormat="0" applyAlignment="0" applyProtection="0"/>
    <xf numFmtId="0" fontId="59" fillId="42" borderId="13" applyNumberFormat="0" applyAlignment="0" applyProtection="0"/>
    <xf numFmtId="0" fontId="59" fillId="56" borderId="13" applyNumberFormat="0" applyAlignment="0" applyProtection="0"/>
    <xf numFmtId="0" fontId="105" fillId="42" borderId="13" applyNumberFormat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12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216" fontId="209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101" fillId="0" borderId="0"/>
    <xf numFmtId="0" fontId="30" fillId="0" borderId="0"/>
    <xf numFmtId="0" fontId="101" fillId="0" borderId="0"/>
    <xf numFmtId="0" fontId="212" fillId="0" borderId="0"/>
    <xf numFmtId="0" fontId="212" fillId="0" borderId="0"/>
    <xf numFmtId="0" fontId="21" fillId="0" borderId="0"/>
    <xf numFmtId="0" fontId="49" fillId="0" borderId="0"/>
    <xf numFmtId="0" fontId="1" fillId="0" borderId="0"/>
    <xf numFmtId="0" fontId="49" fillId="0" borderId="0"/>
    <xf numFmtId="0" fontId="21" fillId="38" borderId="11" applyNumberFormat="0" applyFont="0" applyAlignment="0" applyProtection="0"/>
    <xf numFmtId="0" fontId="19" fillId="0" borderId="0"/>
    <xf numFmtId="0" fontId="30" fillId="38" borderId="11" applyNumberFormat="0" applyFont="0" applyAlignment="0" applyProtection="0"/>
    <xf numFmtId="0" fontId="19" fillId="0" borderId="0"/>
    <xf numFmtId="0" fontId="19" fillId="38" borderId="11" applyNumberFormat="0" applyFont="0" applyAlignment="0" applyProtection="0"/>
    <xf numFmtId="0" fontId="19" fillId="0" borderId="0"/>
    <xf numFmtId="0" fontId="57" fillId="42" borderId="12" applyNumberFormat="0" applyAlignment="0" applyProtection="0"/>
    <xf numFmtId="0" fontId="19" fillId="0" borderId="0"/>
    <xf numFmtId="0" fontId="104" fillId="42" borderId="12" applyNumberFormat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28" fillId="0" borderId="0" applyFont="0" applyFill="0" applyBorder="0" applyAlignment="0" applyProtection="0"/>
    <xf numFmtId="0" fontId="19" fillId="0" borderId="0"/>
    <xf numFmtId="9" fontId="28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259" fillId="0" borderId="0" applyFont="0" applyFill="0" applyBorder="0" applyAlignment="0" applyProtection="0"/>
    <xf numFmtId="0" fontId="19" fillId="0" borderId="0"/>
    <xf numFmtId="9" fontId="212" fillId="0" borderId="0" applyFont="0" applyFill="0" applyBorder="0" applyAlignment="0" applyProtection="0"/>
    <xf numFmtId="0" fontId="19" fillId="0" borderId="0"/>
    <xf numFmtId="9" fontId="259" fillId="0" borderId="0" applyFont="0" applyFill="0" applyBorder="0" applyAlignment="0" applyProtection="0"/>
    <xf numFmtId="0" fontId="19" fillId="0" borderId="0"/>
    <xf numFmtId="9" fontId="259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19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9" fillId="0" borderId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0" fontId="19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9" fillId="0" borderId="0"/>
    <xf numFmtId="9" fontId="28" fillId="0" borderId="0" applyFont="0" applyFill="0" applyBorder="0" applyAlignment="0" applyProtection="0"/>
    <xf numFmtId="0" fontId="19" fillId="0" borderId="0"/>
    <xf numFmtId="0" fontId="69" fillId="0" borderId="0" applyNumberFormat="0" applyFill="0" applyBorder="0" applyAlignment="0" applyProtection="0"/>
    <xf numFmtId="0" fontId="19" fillId="0" borderId="0"/>
    <xf numFmtId="0" fontId="102" fillId="0" borderId="0" applyNumberFormat="0" applyFill="0" applyBorder="0" applyAlignment="0" applyProtection="0"/>
    <xf numFmtId="0" fontId="19" fillId="0" borderId="0"/>
    <xf numFmtId="0" fontId="61" fillId="0" borderId="22" applyNumberFormat="0" applyFill="0" applyAlignment="0" applyProtection="0"/>
    <xf numFmtId="0" fontId="19" fillId="0" borderId="0"/>
    <xf numFmtId="0" fontId="95" fillId="0" borderId="22" applyNumberFormat="0" applyFill="0" applyAlignment="0" applyProtection="0"/>
    <xf numFmtId="0" fontId="19" fillId="0" borderId="0"/>
    <xf numFmtId="0" fontId="70" fillId="0" borderId="0" applyNumberFormat="0" applyFill="0" applyBorder="0" applyAlignment="0" applyProtection="0"/>
    <xf numFmtId="0" fontId="19" fillId="0" borderId="0"/>
    <xf numFmtId="0" fontId="96" fillId="0" borderId="0" applyNumberFormat="0" applyFill="0" applyBorder="0" applyAlignment="0" applyProtection="0"/>
    <xf numFmtId="0" fontId="1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164" fontId="28" fillId="0" borderId="0" applyFont="0" applyFill="0" applyBorder="0" applyAlignment="0" applyProtection="0">
      <alignment vertical="center"/>
    </xf>
    <xf numFmtId="166" fontId="252" fillId="0" borderId="0" applyFont="0" applyFill="0" applyBorder="0" applyAlignment="0" applyProtection="0"/>
    <xf numFmtId="171" fontId="19" fillId="0" borderId="0" applyFont="0" applyFill="0" applyBorder="0" applyAlignment="0" applyProtection="0"/>
    <xf numFmtId="0" fontId="80" fillId="0" borderId="0" applyNumberFormat="0" applyFill="0" applyBorder="0" applyAlignment="0" applyProtection="0">
      <alignment vertical="center"/>
    </xf>
    <xf numFmtId="0" fontId="101" fillId="0" borderId="0"/>
    <xf numFmtId="0" fontId="101" fillId="0" borderId="0"/>
    <xf numFmtId="0" fontId="101" fillId="0" borderId="0"/>
    <xf numFmtId="0" fontId="80" fillId="0" borderId="0" applyNumberFormat="0" applyFill="0" applyBorder="0" applyAlignment="0" applyProtection="0">
      <alignment vertical="center"/>
    </xf>
    <xf numFmtId="0" fontId="101" fillId="0" borderId="0"/>
    <xf numFmtId="0" fontId="101" fillId="0" borderId="0"/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101" fillId="0" borderId="0"/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101" fillId="0" borderId="0"/>
    <xf numFmtId="0" fontId="80" fillId="0" borderId="0" applyNumberFormat="0" applyFill="0" applyBorder="0" applyAlignment="0" applyProtection="0">
      <alignment vertical="center"/>
    </xf>
    <xf numFmtId="0" fontId="101" fillId="0" borderId="0"/>
    <xf numFmtId="0" fontId="80" fillId="0" borderId="0" applyNumberFormat="0" applyFill="0" applyBorder="0" applyAlignment="0" applyProtection="0">
      <alignment vertical="center"/>
    </xf>
    <xf numFmtId="0" fontId="101" fillId="0" borderId="0"/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101" fillId="0" borderId="0"/>
    <xf numFmtId="0" fontId="101" fillId="0" borderId="0"/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101" fillId="0" borderId="0"/>
    <xf numFmtId="0" fontId="101" fillId="0" borderId="0"/>
    <xf numFmtId="0" fontId="80" fillId="0" borderId="0" applyNumberFormat="0" applyFill="0" applyBorder="0" applyAlignment="0" applyProtection="0">
      <alignment vertical="center"/>
    </xf>
    <xf numFmtId="0" fontId="101" fillId="0" borderId="0"/>
    <xf numFmtId="0" fontId="101" fillId="0" borderId="0"/>
    <xf numFmtId="0" fontId="80" fillId="0" borderId="0" applyNumberFormat="0" applyFill="0" applyBorder="0" applyAlignment="0" applyProtection="0">
      <alignment vertical="center"/>
    </xf>
    <xf numFmtId="0" fontId="101" fillId="0" borderId="0"/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80" fillId="0" borderId="0" applyNumberForma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80" fillId="0" borderId="0" applyNumberFormat="0" applyFill="0" applyBorder="0" applyAlignment="0" applyProtection="0">
      <alignment vertical="center"/>
    </xf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44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44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44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44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80" fillId="0" borderId="0" applyNumberFormat="0" applyFill="0" applyBorder="0" applyAlignment="0" applyProtection="0">
      <alignment vertical="center"/>
    </xf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80" fillId="0" borderId="0" applyNumberFormat="0" applyFill="0" applyBorder="0" applyAlignment="0" applyProtection="0">
      <alignment vertical="center"/>
    </xf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44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80" fillId="0" borderId="0" applyNumberFormat="0" applyFill="0" applyBorder="0" applyAlignment="0" applyProtection="0">
      <alignment vertical="center"/>
    </xf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101" fillId="0" borderId="0"/>
    <xf numFmtId="0" fontId="101" fillId="0" borderId="0"/>
    <xf numFmtId="0" fontId="101" fillId="0" borderId="0"/>
    <xf numFmtId="0" fontId="80" fillId="0" borderId="0" applyNumberFormat="0" applyFill="0" applyBorder="0" applyAlignment="0" applyProtection="0">
      <alignment vertical="center"/>
    </xf>
    <xf numFmtId="0" fontId="101" fillId="0" borderId="0"/>
    <xf numFmtId="0" fontId="80" fillId="0" borderId="0" applyNumberFormat="0" applyFill="0" applyBorder="0" applyAlignment="0" applyProtection="0">
      <alignment vertical="center"/>
    </xf>
    <xf numFmtId="0" fontId="101" fillId="0" borderId="0"/>
    <xf numFmtId="0" fontId="80" fillId="0" borderId="0" applyNumberFormat="0" applyFill="0" applyBorder="0" applyAlignment="0" applyProtection="0">
      <alignment vertical="center"/>
    </xf>
    <xf numFmtId="0" fontId="101" fillId="0" borderId="0"/>
    <xf numFmtId="0" fontId="101" fillId="0" borderId="0"/>
    <xf numFmtId="0" fontId="101" fillId="0" borderId="0"/>
    <xf numFmtId="17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0" fillId="0" borderId="0">
      <alignment vertical="center"/>
    </xf>
    <xf numFmtId="0" fontId="260" fillId="0" borderId="0">
      <alignment vertical="center"/>
    </xf>
    <xf numFmtId="0" fontId="260" fillId="0" borderId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2" fontId="134" fillId="0" borderId="0"/>
    <xf numFmtId="236" fontId="15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16" fontId="143" fillId="63" borderId="52"/>
    <xf numFmtId="0" fontId="19" fillId="0" borderId="25" applyNumberFormat="0" applyFont="0" applyFill="0" applyAlignment="0" applyProtection="0"/>
    <xf numFmtId="237" fontId="99" fillId="0" borderId="25"/>
    <xf numFmtId="240" fontId="99" fillId="0" borderId="25"/>
    <xf numFmtId="245" fontId="99" fillId="0" borderId="25"/>
    <xf numFmtId="0" fontId="199" fillId="79" borderId="30" applyNumberFormat="0" applyProtection="0">
      <alignment horizontal="center" vertical="center" wrapText="1"/>
    </xf>
    <xf numFmtId="0" fontId="104" fillId="42" borderId="12" applyNumberFormat="0" applyAlignment="0" applyProtection="0"/>
    <xf numFmtId="0" fontId="105" fillId="42" borderId="13" applyNumberFormat="0" applyAlignment="0" applyProtection="0"/>
    <xf numFmtId="0" fontId="59" fillId="42" borderId="13" applyNumberFormat="0" applyAlignment="0" applyProtection="0"/>
    <xf numFmtId="0" fontId="59" fillId="42" borderId="13" applyNumberFormat="0" applyAlignment="0" applyProtection="0"/>
    <xf numFmtId="0" fontId="30" fillId="38" borderId="11" applyNumberFormat="0" applyFont="0" applyAlignment="0" applyProtection="0"/>
    <xf numFmtId="0" fontId="30" fillId="38" borderId="11" applyNumberFormat="0" applyFont="0" applyAlignment="0" applyProtection="0"/>
    <xf numFmtId="0" fontId="19" fillId="38" borderId="11" applyNumberFormat="0" applyFont="0" applyAlignment="0" applyProtection="0"/>
    <xf numFmtId="0" fontId="57" fillId="42" borderId="12" applyNumberFormat="0" applyAlignment="0" applyProtection="0"/>
    <xf numFmtId="0" fontId="57" fillId="42" borderId="12" applyNumberFormat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111" fillId="0" borderId="20" applyNumberFormat="0" applyFill="0" applyAlignment="0" applyProtection="0"/>
    <xf numFmtId="0" fontId="30" fillId="38" borderId="11" applyNumberFormat="0" applyFont="0" applyAlignment="0" applyProtection="0"/>
    <xf numFmtId="0" fontId="19" fillId="38" borderId="11" applyNumberFormat="0" applyFont="0" applyAlignment="0" applyProtection="0"/>
    <xf numFmtId="0" fontId="19" fillId="0" borderId="13" applyNumberFormat="0">
      <alignment vertical="center"/>
      <protection locked="0"/>
    </xf>
    <xf numFmtId="0" fontId="19" fillId="62" borderId="13" applyNumberFormat="0">
      <alignment horizontal="centerContinuous" vertical="center" wrapText="1"/>
    </xf>
    <xf numFmtId="0" fontId="19" fillId="63" borderId="13" applyNumberFormat="0">
      <alignment horizontal="left" vertical="center"/>
    </xf>
    <xf numFmtId="16" fontId="124" fillId="60" borderId="29" applyFont="0" applyFill="0" applyBorder="0" applyAlignment="0" applyProtection="0">
      <alignment horizontal="right"/>
    </xf>
    <xf numFmtId="15" fontId="124" fillId="60" borderId="26" applyFont="0" applyFill="0" applyBorder="0" applyAlignment="0" applyProtection="0">
      <alignment horizontal="right"/>
    </xf>
    <xf numFmtId="0" fontId="124" fillId="60" borderId="29" applyFont="0" applyFill="0" applyBorder="0" applyAlignment="0" applyProtection="0">
      <alignment horizontal="right"/>
    </xf>
    <xf numFmtId="0" fontId="129" fillId="58" borderId="31">
      <alignment horizontal="right"/>
    </xf>
    <xf numFmtId="0" fontId="139" fillId="0" borderId="32" applyNumberFormat="0" applyFill="0" applyAlignment="0" applyProtection="0"/>
    <xf numFmtId="0" fontId="138" fillId="0" borderId="33" applyNumberFormat="0" applyFill="0" applyProtection="0">
      <alignment horizontal="center"/>
    </xf>
    <xf numFmtId="0" fontId="140" fillId="0" borderId="33" applyNumberFormat="0" applyFill="0" applyProtection="0">
      <alignment horizontal="center"/>
    </xf>
    <xf numFmtId="0" fontId="138" fillId="0" borderId="33" applyNumberFormat="0" applyFill="0" applyProtection="0">
      <alignment horizontal="center"/>
    </xf>
    <xf numFmtId="216" fontId="143" fillId="63" borderId="35"/>
    <xf numFmtId="219" fontId="154" fillId="0" borderId="36" applyBorder="0">
      <alignment horizontal="right"/>
    </xf>
    <xf numFmtId="37" fontId="160" fillId="73" borderId="38"/>
    <xf numFmtId="9" fontId="19" fillId="0" borderId="26" applyNumberFormat="0" applyFont="0" applyFill="0" applyAlignment="0" applyProtection="0"/>
    <xf numFmtId="37" fontId="168" fillId="0" borderId="41" applyNumberFormat="0" applyFont="0" applyFill="0" applyAlignment="0" applyProtection="0">
      <alignment horizontal="centerContinuous"/>
    </xf>
    <xf numFmtId="221" fontId="144" fillId="0" borderId="25"/>
    <xf numFmtId="0" fontId="170" fillId="75" borderId="45">
      <alignment horizontal="center" vertical="center"/>
    </xf>
    <xf numFmtId="0" fontId="186" fillId="0" borderId="26" applyNumberFormat="0" applyFill="0" applyAlignment="0" applyProtection="0"/>
    <xf numFmtId="0" fontId="19" fillId="0" borderId="25" applyNumberFormat="0" applyFont="0" applyFill="0" applyAlignment="0" applyProtection="0"/>
    <xf numFmtId="0" fontId="144" fillId="0" borderId="30" applyNumberFormat="0" applyFont="0" applyFill="0" applyAlignment="0" applyProtection="0"/>
    <xf numFmtId="237" fontId="99" fillId="0" borderId="25"/>
    <xf numFmtId="238" fontId="99" fillId="0" borderId="25"/>
    <xf numFmtId="239" fontId="99" fillId="0" borderId="25"/>
    <xf numFmtId="240" fontId="99" fillId="0" borderId="25"/>
    <xf numFmtId="241" fontId="99" fillId="0" borderId="25"/>
    <xf numFmtId="242" fontId="99" fillId="0" borderId="25"/>
    <xf numFmtId="245" fontId="99" fillId="0" borderId="25"/>
    <xf numFmtId="250" fontId="99" fillId="0" borderId="25"/>
    <xf numFmtId="251" fontId="99" fillId="0" borderId="25"/>
    <xf numFmtId="0" fontId="105" fillId="42" borderId="13" applyNumberFormat="0" applyAlignment="0" applyProtection="0"/>
    <xf numFmtId="0" fontId="105" fillId="56" borderId="13" applyNumberFormat="0" applyAlignment="0" applyProtection="0"/>
    <xf numFmtId="0" fontId="105" fillId="56" borderId="13" applyNumberFormat="0" applyAlignment="0" applyProtection="0"/>
    <xf numFmtId="0" fontId="105" fillId="56" borderId="13" applyNumberFormat="0" applyAlignment="0" applyProtection="0"/>
    <xf numFmtId="0" fontId="59" fillId="56" borderId="13" applyNumberFormat="0" applyAlignment="0" applyProtection="0"/>
    <xf numFmtId="0" fontId="105" fillId="42" borderId="13" applyNumberFormat="0" applyAlignment="0" applyProtection="0"/>
    <xf numFmtId="0" fontId="105" fillId="42" borderId="13" applyNumberFormat="0" applyAlignment="0" applyProtection="0"/>
    <xf numFmtId="0" fontId="105" fillId="56" borderId="13" applyNumberFormat="0" applyAlignment="0" applyProtection="0"/>
    <xf numFmtId="0" fontId="59" fillId="56" borderId="13" applyNumberFormat="0" applyAlignment="0" applyProtection="0"/>
    <xf numFmtId="0" fontId="105" fillId="56" borderId="13" applyNumberFormat="0" applyAlignment="0" applyProtection="0"/>
    <xf numFmtId="218" fontId="59" fillId="56" borderId="13" applyNumberFormat="0" applyAlignment="0" applyProtection="0"/>
    <xf numFmtId="0" fontId="59" fillId="42" borderId="13" applyNumberFormat="0" applyAlignment="0" applyProtection="0"/>
    <xf numFmtId="0" fontId="105" fillId="42" borderId="13" applyNumberFormat="0" applyAlignment="0" applyProtection="0"/>
    <xf numFmtId="0" fontId="105" fillId="42" borderId="13" applyNumberFormat="0" applyAlignment="0" applyProtection="0"/>
    <xf numFmtId="0" fontId="59" fillId="56" borderId="13" applyNumberFormat="0" applyAlignment="0" applyProtection="0"/>
    <xf numFmtId="0" fontId="105" fillId="42" borderId="13" applyNumberFormat="0" applyAlignment="0" applyProtection="0"/>
    <xf numFmtId="0" fontId="105" fillId="42" borderId="13" applyNumberFormat="0" applyAlignment="0" applyProtection="0"/>
    <xf numFmtId="0" fontId="105" fillId="42" borderId="13" applyNumberFormat="0" applyAlignment="0" applyProtection="0"/>
    <xf numFmtId="0" fontId="105" fillId="42" borderId="13" applyNumberFormat="0" applyAlignment="0" applyProtection="0"/>
    <xf numFmtId="0" fontId="105" fillId="42" borderId="13" applyNumberFormat="0" applyAlignment="0" applyProtection="0"/>
    <xf numFmtId="0" fontId="105" fillId="42" borderId="13" applyNumberFormat="0" applyAlignment="0" applyProtection="0"/>
    <xf numFmtId="0" fontId="105" fillId="42" borderId="13" applyNumberFormat="0" applyAlignment="0" applyProtection="0"/>
    <xf numFmtId="0" fontId="105" fillId="42" borderId="13" applyNumberFormat="0" applyAlignment="0" applyProtection="0"/>
    <xf numFmtId="0" fontId="105" fillId="42" borderId="13" applyNumberFormat="0" applyAlignment="0" applyProtection="0"/>
    <xf numFmtId="237" fontId="99" fillId="58" borderId="35"/>
    <xf numFmtId="238" fontId="99" fillId="58" borderId="35"/>
    <xf numFmtId="239" fontId="99" fillId="58" borderId="35"/>
    <xf numFmtId="245" fontId="99" fillId="58" borderId="35"/>
    <xf numFmtId="250" fontId="99" fillId="58" borderId="35"/>
    <xf numFmtId="251" fontId="99" fillId="58" borderId="35"/>
    <xf numFmtId="254" fontId="194" fillId="0" borderId="49"/>
    <xf numFmtId="256" fontId="113" fillId="0" borderId="28">
      <alignment horizontal="center"/>
    </xf>
    <xf numFmtId="0" fontId="197" fillId="0" borderId="26" applyNumberFormat="0" applyFill="0" applyBorder="0" applyAlignment="0" applyProtection="0">
      <alignment horizontal="center"/>
    </xf>
    <xf numFmtId="0" fontId="199" fillId="79" borderId="30" applyNumberFormat="0" applyProtection="0">
      <alignment horizontal="center" vertical="center" wrapText="1"/>
    </xf>
    <xf numFmtId="0" fontId="164" fillId="61" borderId="28" applyFont="0" applyFill="0" applyBorder="0" applyAlignment="0" applyProtection="0"/>
    <xf numFmtId="0" fontId="205" fillId="0" borderId="19" applyNumberFormat="0" applyFill="0" applyAlignment="0" applyProtection="0"/>
    <xf numFmtId="0" fontId="106" fillId="34" borderId="13" applyNumberFormat="0" applyAlignment="0" applyProtection="0"/>
    <xf numFmtId="0" fontId="106" fillId="34" borderId="13" applyNumberFormat="0" applyAlignment="0" applyProtection="0"/>
    <xf numFmtId="0" fontId="106" fillId="42" borderId="13" applyNumberFormat="0" applyAlignment="0" applyProtection="0"/>
    <xf numFmtId="0" fontId="106" fillId="34" borderId="13" applyNumberFormat="0" applyAlignment="0" applyProtection="0"/>
    <xf numFmtId="269" fontId="194" fillId="0" borderId="49"/>
    <xf numFmtId="0" fontId="72" fillId="56" borderId="13" applyNumberFormat="0" applyAlignment="0" applyProtection="0">
      <alignment vertical="center"/>
    </xf>
    <xf numFmtId="0" fontId="49" fillId="38" borderId="11" applyNumberFormat="0" applyFont="0" applyAlignment="0" applyProtection="0">
      <alignment vertical="center"/>
    </xf>
    <xf numFmtId="0" fontId="78" fillId="0" borderId="15" applyNumberFormat="0" applyFill="0" applyAlignment="0" applyProtection="0">
      <alignment vertical="center"/>
    </xf>
    <xf numFmtId="0" fontId="79" fillId="44" borderId="13" applyNumberFormat="0" applyAlignment="0" applyProtection="0">
      <alignment vertical="center"/>
    </xf>
    <xf numFmtId="0" fontId="83" fillId="0" borderId="19" applyNumberFormat="0" applyFill="0" applyAlignment="0" applyProtection="0">
      <alignment vertical="center"/>
    </xf>
    <xf numFmtId="0" fontId="85" fillId="56" borderId="12" applyNumberFormat="0" applyAlignment="0" applyProtection="0">
      <alignment vertical="center"/>
    </xf>
    <xf numFmtId="0" fontId="19" fillId="38" borderId="11" applyNumberFormat="0" applyFont="0" applyAlignment="0" applyProtection="0"/>
    <xf numFmtId="0" fontId="104" fillId="42" borderId="12" applyNumberFormat="0" applyAlignment="0" applyProtection="0"/>
    <xf numFmtId="0" fontId="95" fillId="0" borderId="22" applyNumberFormat="0" applyFill="0" applyAlignment="0" applyProtection="0"/>
    <xf numFmtId="0" fontId="134" fillId="38" borderId="11" applyNumberFormat="0" applyFont="0" applyAlignment="0" applyProtection="0"/>
    <xf numFmtId="0" fontId="30" fillId="38" borderId="11" applyNumberFormat="0" applyFont="0" applyAlignment="0" applyProtection="0"/>
    <xf numFmtId="0" fontId="30" fillId="38" borderId="11" applyNumberFormat="0" applyFont="0" applyAlignment="0" applyProtection="0"/>
    <xf numFmtId="0" fontId="30" fillId="38" borderId="11" applyNumberFormat="0" applyFont="0" applyAlignment="0" applyProtection="0"/>
    <xf numFmtId="0" fontId="30" fillId="38" borderId="11" applyNumberFormat="0" applyFont="0" applyAlignment="0" applyProtection="0"/>
    <xf numFmtId="0" fontId="104" fillId="42" borderId="12" applyNumberFormat="0" applyAlignment="0" applyProtection="0"/>
    <xf numFmtId="0" fontId="104" fillId="42" borderId="12" applyNumberFormat="0" applyAlignment="0" applyProtection="0"/>
    <xf numFmtId="0" fontId="104" fillId="42" borderId="12" applyNumberFormat="0" applyAlignment="0" applyProtection="0"/>
    <xf numFmtId="0" fontId="104" fillId="42" borderId="12" applyNumberFormat="0" applyAlignment="0" applyProtection="0"/>
    <xf numFmtId="0" fontId="57" fillId="42" borderId="12" applyNumberFormat="0" applyAlignment="0" applyProtection="0"/>
    <xf numFmtId="0" fontId="95" fillId="0" borderId="22" applyNumberFormat="0" applyFill="0" applyAlignment="0" applyProtection="0"/>
    <xf numFmtId="0" fontId="61" fillId="0" borderId="22" applyNumberFormat="0" applyFill="0" applyAlignment="0" applyProtection="0"/>
    <xf numFmtId="0" fontId="215" fillId="42" borderId="13" applyNumberFormat="0" applyAlignment="0" applyProtection="0"/>
    <xf numFmtId="0" fontId="30" fillId="38" borderId="11" applyNumberFormat="0" applyFont="0" applyAlignment="0" applyProtection="0"/>
    <xf numFmtId="0" fontId="30" fillId="38" borderId="11" applyNumberFormat="0" applyFont="0" applyAlignment="0" applyProtection="0"/>
    <xf numFmtId="0" fontId="30" fillId="38" borderId="11" applyNumberFormat="0" applyFont="0" applyAlignment="0" applyProtection="0"/>
    <xf numFmtId="0" fontId="30" fillId="38" borderId="11" applyNumberFormat="0" applyFont="0" applyAlignment="0" applyProtection="0"/>
    <xf numFmtId="0" fontId="30" fillId="38" borderId="11" applyNumberFormat="0" applyFont="0" applyAlignment="0" applyProtection="0"/>
    <xf numFmtId="0" fontId="19" fillId="38" borderId="11" applyNumberFormat="0" applyFont="0" applyAlignment="0" applyProtection="0"/>
    <xf numFmtId="0" fontId="19" fillId="38" borderId="11" applyNumberFormat="0" applyFont="0" applyAlignment="0" applyProtection="0"/>
    <xf numFmtId="0" fontId="57" fillId="42" borderId="12" applyNumberFormat="0" applyAlignment="0" applyProtection="0"/>
    <xf numFmtId="0" fontId="217" fillId="42" borderId="12" applyNumberFormat="0" applyAlignment="0" applyProtection="0"/>
    <xf numFmtId="0" fontId="104" fillId="42" borderId="12" applyNumberFormat="0" applyAlignment="0" applyProtection="0"/>
    <xf numFmtId="0" fontId="91" fillId="0" borderId="22" applyNumberFormat="0" applyFill="0" applyAlignment="0" applyProtection="0"/>
    <xf numFmtId="0" fontId="95" fillId="0" borderId="22" applyNumberFormat="0" applyFill="0" applyAlignment="0" applyProtection="0"/>
    <xf numFmtId="0" fontId="111" fillId="0" borderId="20" applyNumberFormat="0" applyFill="0" applyAlignment="0" applyProtection="0"/>
    <xf numFmtId="0" fontId="66" fillId="0" borderId="20" applyNumberFormat="0" applyFill="0" applyAlignment="0" applyProtection="0"/>
    <xf numFmtId="0" fontId="95" fillId="0" borderId="22" applyNumberFormat="0" applyFill="0" applyAlignment="0" applyProtection="0"/>
    <xf numFmtId="0" fontId="95" fillId="0" borderId="22" applyNumberFormat="0" applyFill="0" applyAlignment="0" applyProtection="0"/>
    <xf numFmtId="0" fontId="61" fillId="0" borderId="22" applyNumberFormat="0" applyFill="0" applyAlignment="0" applyProtection="0"/>
    <xf numFmtId="0" fontId="30" fillId="38" borderId="11" applyNumberFormat="0" applyFont="0" applyAlignment="0" applyProtection="0"/>
    <xf numFmtId="0" fontId="105" fillId="42" borderId="13" applyNumberFormat="0" applyAlignment="0" applyProtection="0"/>
    <xf numFmtId="0" fontId="105" fillId="42" borderId="13" applyNumberFormat="0" applyAlignment="0" applyProtection="0"/>
    <xf numFmtId="0" fontId="59" fillId="42" borderId="13" applyNumberFormat="0" applyAlignment="0" applyProtection="0"/>
    <xf numFmtId="0" fontId="106" fillId="34" borderId="13" applyNumberFormat="0" applyAlignment="0" applyProtection="0"/>
    <xf numFmtId="0" fontId="106" fillId="34" borderId="13" applyNumberFormat="0" applyAlignment="0" applyProtection="0"/>
    <xf numFmtId="0" fontId="60" fillId="34" borderId="13" applyNumberFormat="0" applyAlignment="0" applyProtection="0"/>
    <xf numFmtId="0" fontId="104" fillId="42" borderId="12" applyNumberFormat="0" applyAlignment="0" applyProtection="0"/>
    <xf numFmtId="0" fontId="104" fillId="42" borderId="12" applyNumberFormat="0" applyAlignment="0" applyProtection="0"/>
    <xf numFmtId="0" fontId="57" fillId="42" borderId="12" applyNumberFormat="0" applyAlignment="0" applyProtection="0"/>
    <xf numFmtId="0" fontId="30" fillId="38" borderId="11" applyNumberFormat="0" applyFont="0" applyAlignment="0" applyProtection="0"/>
    <xf numFmtId="0" fontId="19" fillId="38" borderId="11" applyNumberFormat="0" applyFont="0" applyAlignment="0" applyProtection="0"/>
    <xf numFmtId="0" fontId="19" fillId="38" borderId="11" applyNumberFormat="0" applyFont="0" applyAlignment="0" applyProtection="0"/>
    <xf numFmtId="0" fontId="57" fillId="42" borderId="12" applyNumberFormat="0" applyAlignment="0" applyProtection="0"/>
    <xf numFmtId="0" fontId="30" fillId="38" borderId="11" applyNumberFormat="0" applyFont="0" applyAlignment="0" applyProtection="0"/>
    <xf numFmtId="0" fontId="19" fillId="38" borderId="11" applyNumberFormat="0" applyFont="0" applyAlignment="0" applyProtection="0"/>
    <xf numFmtId="0" fontId="19" fillId="38" borderId="11" applyNumberFormat="0" applyFont="0" applyAlignment="0" applyProtection="0"/>
    <xf numFmtId="0" fontId="57" fillId="42" borderId="12" applyNumberFormat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59" fillId="42" borderId="13" applyNumberFormat="0" applyAlignment="0" applyProtection="0"/>
    <xf numFmtId="0" fontId="30" fillId="38" borderId="11" applyNumberFormat="0" applyFont="0" applyAlignment="0" applyProtection="0"/>
    <xf numFmtId="0" fontId="57" fillId="42" borderId="12" applyNumberFormat="0" applyAlignment="0" applyProtection="0"/>
    <xf numFmtId="0" fontId="30" fillId="38" borderId="11" applyNumberFormat="0" applyFont="0" applyAlignment="0" applyProtection="0"/>
    <xf numFmtId="0" fontId="61" fillId="0" borderId="22" applyNumberFormat="0" applyFill="0" applyAlignment="0" applyProtection="0"/>
    <xf numFmtId="0" fontId="30" fillId="38" borderId="11" applyNumberFormat="0" applyFont="0" applyAlignment="0" applyProtection="0"/>
    <xf numFmtId="0" fontId="57" fillId="42" borderId="12" applyNumberFormat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57" fillId="42" borderId="12" applyNumberFormat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72" fillId="56" borderId="13" applyNumberFormat="0" applyAlignment="0" applyProtection="0">
      <alignment vertical="center"/>
    </xf>
    <xf numFmtId="0" fontId="49" fillId="38" borderId="11" applyNumberFormat="0" applyFont="0" applyAlignment="0" applyProtection="0">
      <alignment vertical="center"/>
    </xf>
    <xf numFmtId="0" fontId="78" fillId="0" borderId="15" applyNumberFormat="0" applyFill="0" applyAlignment="0" applyProtection="0">
      <alignment vertical="center"/>
    </xf>
    <xf numFmtId="0" fontId="79" fillId="44" borderId="13" applyNumberFormat="0" applyAlignment="0" applyProtection="0">
      <alignment vertical="center"/>
    </xf>
    <xf numFmtId="0" fontId="83" fillId="0" borderId="19" applyNumberFormat="0" applyFill="0" applyAlignment="0" applyProtection="0">
      <alignment vertical="center"/>
    </xf>
    <xf numFmtId="0" fontId="85" fillId="56" borderId="12" applyNumberFormat="0" applyAlignment="0" applyProtection="0">
      <alignment vertical="center"/>
    </xf>
    <xf numFmtId="0" fontId="101" fillId="0" borderId="0"/>
    <xf numFmtId="0" fontId="19" fillId="38" borderId="11" applyNumberFormat="0" applyFont="0" applyAlignment="0" applyProtection="0"/>
    <xf numFmtId="0" fontId="104" fillId="42" borderId="12" applyNumberFormat="0" applyAlignment="0" applyProtection="0"/>
    <xf numFmtId="0" fontId="95" fillId="0" borderId="22" applyNumberFormat="0" applyFill="0" applyAlignment="0" applyProtection="0"/>
    <xf numFmtId="9" fontId="101" fillId="0" borderId="0" applyFont="0" applyFill="0" applyBorder="0" applyAlignment="0" applyProtection="0"/>
    <xf numFmtId="0" fontId="19" fillId="38" borderId="11" applyNumberFormat="0" applyFont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9" fillId="38" borderId="11" applyNumberFormat="0" applyFont="0" applyAlignment="0" applyProtection="0"/>
    <xf numFmtId="9" fontId="101" fillId="0" borderId="0" applyFont="0" applyFill="0" applyBorder="0" applyAlignment="0" applyProtection="0"/>
    <xf numFmtId="0" fontId="134" fillId="38" borderId="11" applyNumberFormat="0" applyFont="0" applyAlignment="0" applyProtection="0"/>
    <xf numFmtId="0" fontId="30" fillId="38" borderId="11" applyNumberFormat="0" applyFont="0" applyAlignment="0" applyProtection="0"/>
    <xf numFmtId="0" fontId="30" fillId="38" borderId="11" applyNumberFormat="0" applyFont="0" applyAlignment="0" applyProtection="0"/>
    <xf numFmtId="0" fontId="30" fillId="38" borderId="11" applyNumberFormat="0" applyFont="0" applyAlignment="0" applyProtection="0"/>
    <xf numFmtId="0" fontId="30" fillId="38" borderId="11" applyNumberFormat="0" applyFont="0" applyAlignment="0" applyProtection="0"/>
    <xf numFmtId="0" fontId="104" fillId="42" borderId="12" applyNumberFormat="0" applyAlignment="0" applyProtection="0"/>
    <xf numFmtId="0" fontId="104" fillId="42" borderId="12" applyNumberFormat="0" applyAlignment="0" applyProtection="0"/>
    <xf numFmtId="0" fontId="104" fillId="42" borderId="12" applyNumberFormat="0" applyAlignment="0" applyProtection="0"/>
    <xf numFmtId="0" fontId="104" fillId="42" borderId="12" applyNumberFormat="0" applyAlignment="0" applyProtection="0"/>
    <xf numFmtId="0" fontId="57" fillId="42" borderId="12" applyNumberFormat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95" fillId="0" borderId="22" applyNumberFormat="0" applyFill="0" applyAlignment="0" applyProtection="0"/>
    <xf numFmtId="0" fontId="61" fillId="0" borderId="22" applyNumberFormat="0" applyFill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9" fillId="38" borderId="11" applyNumberFormat="0" applyFont="0" applyAlignment="0" applyProtection="0"/>
    <xf numFmtId="0" fontId="57" fillId="42" borderId="12" applyNumberFormat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215" fillId="42" borderId="13" applyNumberFormat="0" applyAlignment="0" applyProtection="0"/>
    <xf numFmtId="0" fontId="122" fillId="38" borderId="11" applyNumberFormat="0" applyFont="0" applyAlignment="0" applyProtection="0"/>
    <xf numFmtId="0" fontId="95" fillId="0" borderId="51" applyNumberFormat="0" applyFill="0" applyAlignment="0" applyProtection="0"/>
    <xf numFmtId="0" fontId="122" fillId="38" borderId="11" applyNumberFormat="0" applyFont="0" applyAlignment="0" applyProtection="0"/>
    <xf numFmtId="0" fontId="104" fillId="56" borderId="12" applyNumberFormat="0" applyAlignment="0" applyProtection="0"/>
    <xf numFmtId="0" fontId="241" fillId="42" borderId="12" applyNumberFormat="0" applyAlignment="0" applyProtection="0">
      <alignment vertical="center"/>
    </xf>
    <xf numFmtId="0" fontId="101" fillId="0" borderId="0"/>
    <xf numFmtId="0" fontId="21" fillId="38" borderId="11" applyNumberFormat="0" applyFont="0" applyAlignment="0" applyProtection="0"/>
    <xf numFmtId="0" fontId="93" fillId="73" borderId="38">
      <alignment vertical="center" wrapText="1"/>
    </xf>
    <xf numFmtId="0" fontId="95" fillId="0" borderId="22" applyNumberFormat="0" applyFill="0" applyAlignment="0" applyProtection="0"/>
    <xf numFmtId="0" fontId="236" fillId="0" borderId="22" applyNumberFormat="0" applyFill="0" applyAlignment="0" applyProtection="0">
      <alignment vertical="center"/>
    </xf>
    <xf numFmtId="0" fontId="257" fillId="0" borderId="20" applyNumberFormat="0" applyFill="0" applyAlignment="0" applyProtection="0">
      <alignment vertical="center"/>
    </xf>
    <xf numFmtId="49" fontId="89" fillId="0" borderId="11">
      <alignment horizontal="left" vertical="center" wrapText="1"/>
    </xf>
    <xf numFmtId="49" fontId="89" fillId="0" borderId="11">
      <alignment horizontal="left" vertical="center" wrapText="1"/>
    </xf>
    <xf numFmtId="0" fontId="95" fillId="0" borderId="51" applyNumberFormat="0" applyFill="0" applyAlignment="0" applyProtection="0"/>
    <xf numFmtId="0" fontId="61" fillId="0" borderId="22" applyNumberFormat="0" applyFill="0" applyAlignment="0" applyProtection="0"/>
    <xf numFmtId="0" fontId="28" fillId="38" borderId="11" applyNumberFormat="0" applyFont="0" applyAlignment="0" applyProtection="0"/>
    <xf numFmtId="0" fontId="30" fillId="38" borderId="11" applyNumberFormat="0" applyFont="0" applyAlignment="0" applyProtection="0"/>
    <xf numFmtId="0" fontId="95" fillId="0" borderId="51" applyNumberFormat="0" applyFill="0" applyAlignment="0" applyProtection="0"/>
    <xf numFmtId="0" fontId="234" fillId="0" borderId="19" applyNumberFormat="0" applyFill="0" applyAlignment="0" applyProtection="0">
      <alignment vertical="center"/>
    </xf>
    <xf numFmtId="0" fontId="252" fillId="38" borderId="11" applyNumberFormat="0" applyFont="0" applyAlignment="0" applyProtection="0">
      <alignment vertical="center"/>
    </xf>
    <xf numFmtId="0" fontId="122" fillId="38" borderId="11" applyNumberFormat="0" applyFont="0" applyAlignment="0" applyProtection="0"/>
    <xf numFmtId="0" fontId="236" fillId="0" borderId="15" applyNumberFormat="0" applyFill="0" applyAlignment="0" applyProtection="0">
      <alignment vertical="center"/>
    </xf>
    <xf numFmtId="0" fontId="91" fillId="0" borderId="22" applyNumberFormat="0" applyFill="0" applyAlignment="0" applyProtection="0"/>
    <xf numFmtId="0" fontId="217" fillId="42" borderId="12" applyNumberFormat="0" applyAlignment="0" applyProtection="0"/>
    <xf numFmtId="0" fontId="88" fillId="38" borderId="11" applyNumberFormat="0" applyFont="0" applyAlignment="0" applyProtection="0"/>
    <xf numFmtId="0" fontId="91" fillId="0" borderId="22" applyNumberFormat="0" applyFill="0" applyAlignment="0" applyProtection="0"/>
    <xf numFmtId="0" fontId="217" fillId="42" borderId="12" applyNumberFormat="0" applyAlignment="0" applyProtection="0"/>
    <xf numFmtId="0" fontId="88" fillId="38" borderId="11" applyNumberFormat="0" applyFont="0" applyAlignment="0" applyProtection="0"/>
    <xf numFmtId="0" fontId="91" fillId="0" borderId="22" applyNumberFormat="0" applyFill="0" applyAlignment="0" applyProtection="0"/>
    <xf numFmtId="0" fontId="217" fillId="42" borderId="12" applyNumberFormat="0" applyAlignment="0" applyProtection="0"/>
    <xf numFmtId="0" fontId="88" fillId="38" borderId="11" applyNumberFormat="0" applyFont="0" applyAlignment="0" applyProtection="0"/>
    <xf numFmtId="0" fontId="88" fillId="38" borderId="11" applyNumberFormat="0" applyFont="0" applyAlignment="0" applyProtection="0"/>
    <xf numFmtId="0" fontId="239" fillId="56" borderId="13" applyNumberFormat="0" applyAlignment="0" applyProtection="0">
      <alignment vertical="center"/>
    </xf>
    <xf numFmtId="0" fontId="104" fillId="56" borderId="12" applyNumberFormat="0" applyAlignment="0" applyProtection="0"/>
    <xf numFmtId="0" fontId="57" fillId="42" borderId="12" applyNumberFormat="0" applyAlignment="0" applyProtection="0"/>
    <xf numFmtId="0" fontId="104" fillId="56" borderId="12" applyNumberFormat="0" applyAlignment="0" applyProtection="0"/>
    <xf numFmtId="0" fontId="57" fillId="42" borderId="12" applyNumberFormat="0" applyAlignment="0" applyProtection="0"/>
    <xf numFmtId="0" fontId="91" fillId="0" borderId="22" applyNumberFormat="0" applyFill="0" applyAlignment="0" applyProtection="0"/>
    <xf numFmtId="0" fontId="217" fillId="42" borderId="12" applyNumberFormat="0" applyAlignment="0" applyProtection="0"/>
    <xf numFmtId="0" fontId="91" fillId="0" borderId="22" applyNumberFormat="0" applyFill="0" applyAlignment="0" applyProtection="0"/>
    <xf numFmtId="0" fontId="217" fillId="42" borderId="12" applyNumberFormat="0" applyAlignment="0" applyProtection="0"/>
    <xf numFmtId="0" fontId="88" fillId="38" borderId="11" applyNumberFormat="0" applyFont="0" applyAlignment="0" applyProtection="0"/>
    <xf numFmtId="0" fontId="246" fillId="0" borderId="30">
      <alignment horizontal="center"/>
    </xf>
    <xf numFmtId="0" fontId="95" fillId="0" borderId="51" applyNumberFormat="0" applyFill="0" applyAlignment="0" applyProtection="0"/>
    <xf numFmtId="0" fontId="240" fillId="34" borderId="13" applyNumberFormat="0" applyAlignment="0" applyProtection="0">
      <alignment vertical="center"/>
    </xf>
    <xf numFmtId="0" fontId="241" fillId="56" borderId="12" applyNumberFormat="0" applyAlignment="0" applyProtection="0">
      <alignment vertical="center"/>
    </xf>
    <xf numFmtId="0" fontId="239" fillId="42" borderId="13" applyNumberFormat="0" applyAlignment="0" applyProtection="0">
      <alignment vertical="center"/>
    </xf>
    <xf numFmtId="0" fontId="240" fillId="34" borderId="13" applyNumberFormat="0" applyAlignment="0" applyProtection="0">
      <alignment vertical="center"/>
    </xf>
    <xf numFmtId="0" fontId="97" fillId="56" borderId="13" applyNumberFormat="0" applyAlignment="0" applyProtection="0"/>
    <xf numFmtId="0" fontId="19" fillId="38" borderId="11" applyNumberFormat="0" applyFont="0" applyAlignment="0" applyProtection="0"/>
    <xf numFmtId="0" fontId="61" fillId="0" borderId="22" applyNumberFormat="0" applyFill="0" applyAlignment="0" applyProtection="0"/>
    <xf numFmtId="0" fontId="122" fillId="38" borderId="11" applyNumberFormat="0" applyFont="0" applyAlignment="0" applyProtection="0"/>
    <xf numFmtId="0" fontId="27" fillId="38" borderId="11" applyNumberFormat="0" applyFont="0" applyAlignment="0" applyProtection="0">
      <alignment vertical="center"/>
    </xf>
    <xf numFmtId="0" fontId="104" fillId="56" borderId="12" applyNumberFormat="0" applyAlignment="0" applyProtection="0"/>
    <xf numFmtId="0" fontId="104" fillId="42" borderId="12" applyNumberFormat="0" applyAlignment="0" applyProtection="0"/>
    <xf numFmtId="0" fontId="59" fillId="42" borderId="13" applyNumberFormat="0" applyAlignment="0" applyProtection="0"/>
    <xf numFmtId="0" fontId="105" fillId="42" borderId="13" applyNumberFormat="0" applyAlignment="0" applyProtection="0"/>
    <xf numFmtId="0" fontId="88" fillId="38" borderId="11" applyNumberFormat="0" applyFont="0" applyAlignment="0" applyProtection="0"/>
    <xf numFmtId="0" fontId="91" fillId="0" borderId="22" applyNumberFormat="0" applyFill="0" applyAlignment="0" applyProtection="0"/>
    <xf numFmtId="0" fontId="217" fillId="42" borderId="12" applyNumberFormat="0" applyAlignment="0" applyProtection="0"/>
    <xf numFmtId="0" fontId="88" fillId="38" borderId="11" applyNumberFormat="0" applyFont="0" applyAlignment="0" applyProtection="0"/>
    <xf numFmtId="0" fontId="217" fillId="42" borderId="12" applyNumberFormat="0" applyAlignment="0" applyProtection="0"/>
    <xf numFmtId="0" fontId="88" fillId="38" borderId="11" applyNumberFormat="0" applyFont="0" applyAlignment="0" applyProtection="0"/>
    <xf numFmtId="0" fontId="91" fillId="0" borderId="22" applyNumberFormat="0" applyFill="0" applyAlignment="0" applyProtection="0"/>
    <xf numFmtId="0" fontId="91" fillId="0" borderId="22" applyNumberFormat="0" applyFill="0" applyAlignment="0" applyProtection="0"/>
    <xf numFmtId="0" fontId="122" fillId="38" borderId="11" applyNumberFormat="0" applyFont="0" applyAlignment="0" applyProtection="0"/>
    <xf numFmtId="0" fontId="217" fillId="42" borderId="12" applyNumberFormat="0" applyAlignment="0" applyProtection="0"/>
    <xf numFmtId="0" fontId="88" fillId="38" borderId="11" applyNumberFormat="0" applyFont="0" applyAlignment="0" applyProtection="0"/>
    <xf numFmtId="0" fontId="95" fillId="0" borderId="51" applyNumberFormat="0" applyFill="0" applyAlignment="0" applyProtection="0"/>
    <xf numFmtId="0" fontId="217" fillId="42" borderId="12" applyNumberFormat="0" applyAlignment="0" applyProtection="0"/>
    <xf numFmtId="0" fontId="61" fillId="0" borderId="22" applyNumberFormat="0" applyFill="0" applyAlignment="0" applyProtection="0"/>
    <xf numFmtId="0" fontId="88" fillId="38" borderId="11" applyNumberFormat="0" applyFont="0" applyAlignment="0" applyProtection="0"/>
    <xf numFmtId="0" fontId="91" fillId="0" borderId="22" applyNumberFormat="0" applyFill="0" applyAlignment="0" applyProtection="0"/>
    <xf numFmtId="0" fontId="88" fillId="38" borderId="11" applyNumberFormat="0" applyFont="0" applyAlignment="0" applyProtection="0"/>
    <xf numFmtId="0" fontId="217" fillId="42" borderId="12" applyNumberFormat="0" applyAlignment="0" applyProtection="0"/>
    <xf numFmtId="0" fontId="57" fillId="42" borderId="12" applyNumberFormat="0" applyAlignment="0" applyProtection="0"/>
    <xf numFmtId="0" fontId="91" fillId="0" borderId="22" applyNumberFormat="0" applyFill="0" applyAlignment="0" applyProtection="0"/>
    <xf numFmtId="0" fontId="88" fillId="38" borderId="11" applyNumberFormat="0" applyFont="0" applyAlignment="0" applyProtection="0"/>
    <xf numFmtId="0" fontId="28" fillId="38" borderId="11" applyNumberFormat="0" applyFont="0" applyAlignment="0" applyProtection="0"/>
    <xf numFmtId="0" fontId="30" fillId="38" borderId="11" applyNumberFormat="0" applyFont="0" applyAlignment="0" applyProtection="0"/>
    <xf numFmtId="0" fontId="217" fillId="42" borderId="12" applyNumberFormat="0" applyAlignment="0" applyProtection="0"/>
    <xf numFmtId="0" fontId="104" fillId="56" borderId="12" applyNumberFormat="0" applyAlignment="0" applyProtection="0"/>
    <xf numFmtId="0" fontId="91" fillId="0" borderId="22" applyNumberFormat="0" applyFill="0" applyAlignment="0" applyProtection="0"/>
    <xf numFmtId="0" fontId="91" fillId="0" borderId="22" applyNumberFormat="0" applyFill="0" applyAlignment="0" applyProtection="0"/>
    <xf numFmtId="0" fontId="217" fillId="42" borderId="12" applyNumberFormat="0" applyAlignment="0" applyProtection="0"/>
    <xf numFmtId="0" fontId="30" fillId="38" borderId="11" applyNumberFormat="0" applyFont="0" applyAlignment="0" applyProtection="0"/>
    <xf numFmtId="0" fontId="19" fillId="38" borderId="11" applyNumberFormat="0" applyFont="0" applyAlignment="0" applyProtection="0"/>
    <xf numFmtId="0" fontId="19" fillId="38" borderId="11" applyNumberFormat="0" applyFont="0" applyAlignment="0" applyProtection="0"/>
    <xf numFmtId="0" fontId="57" fillId="42" borderId="12" applyNumberFormat="0" applyAlignment="0" applyProtection="0"/>
    <xf numFmtId="0" fontId="61" fillId="0" borderId="22" applyNumberFormat="0" applyFill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44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44" fontId="101" fillId="0" borderId="0" applyFont="0" applyFill="0" applyBorder="0" applyAlignment="0" applyProtection="0"/>
    <xf numFmtId="44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275" fillId="42" borderId="12" applyNumberFormat="0" applyAlignment="0" applyProtection="0">
      <alignment vertical="center"/>
    </xf>
    <xf numFmtId="0" fontId="101" fillId="0" borderId="0"/>
    <xf numFmtId="0" fontId="270" fillId="0" borderId="22" applyNumberFormat="0" applyFill="0" applyAlignment="0" applyProtection="0">
      <alignment vertical="center"/>
    </xf>
    <xf numFmtId="9" fontId="101" fillId="0" borderId="0" applyFont="0" applyFill="0" applyBorder="0" applyAlignment="0" applyProtection="0"/>
    <xf numFmtId="0" fontId="281" fillId="0" borderId="20" applyNumberFormat="0" applyFill="0" applyAlignment="0" applyProtection="0">
      <alignment vertical="center"/>
    </xf>
    <xf numFmtId="9" fontId="101" fillId="0" borderId="0" applyFont="0" applyFill="0" applyBorder="0" applyAlignment="0" applyProtection="0"/>
    <xf numFmtId="0" fontId="268" fillId="0" borderId="19" applyNumberFormat="0" applyFill="0" applyAlignment="0" applyProtection="0">
      <alignment vertical="center"/>
    </xf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270" fillId="0" borderId="15" applyNumberFormat="0" applyFill="0" applyAlignment="0" applyProtection="0">
      <alignment vertical="center"/>
    </xf>
    <xf numFmtId="0" fontId="273" fillId="56" borderId="13" applyNumberFormat="0" applyAlignment="0" applyProtection="0">
      <alignment vertical="center"/>
    </xf>
    <xf numFmtId="0" fontId="101" fillId="0" borderId="0"/>
    <xf numFmtId="0" fontId="274" fillId="34" borderId="13" applyNumberFormat="0" applyAlignment="0" applyProtection="0">
      <alignment vertical="center"/>
    </xf>
    <xf numFmtId="0" fontId="275" fillId="56" borderId="12" applyNumberFormat="0" applyAlignment="0" applyProtection="0">
      <alignment vertical="center"/>
    </xf>
    <xf numFmtId="171" fontId="101" fillId="0" borderId="0" applyFont="0" applyFill="0" applyBorder="0" applyAlignment="0" applyProtection="0"/>
    <xf numFmtId="0" fontId="273" fillId="42" borderId="13" applyNumberFormat="0" applyAlignment="0" applyProtection="0">
      <alignment vertical="center"/>
    </xf>
    <xf numFmtId="0" fontId="274" fillId="34" borderId="13" applyNumberFormat="0" applyAlignment="0" applyProtection="0">
      <alignment vertical="center"/>
    </xf>
    <xf numFmtId="0" fontId="260" fillId="38" borderId="11" applyNumberFormat="0" applyFont="0" applyAlignment="0" applyProtection="0">
      <alignment vertical="center"/>
    </xf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241" fillId="42" borderId="12" applyNumberFormat="0" applyAlignment="0" applyProtection="0">
      <alignment vertical="center"/>
    </xf>
    <xf numFmtId="0" fontId="101" fillId="0" borderId="0"/>
    <xf numFmtId="0" fontId="236" fillId="0" borderId="22" applyNumberFormat="0" applyFill="0" applyAlignment="0" applyProtection="0">
      <alignment vertical="center"/>
    </xf>
    <xf numFmtId="0" fontId="257" fillId="0" borderId="20" applyNumberFormat="0" applyFill="0" applyAlignment="0" applyProtection="0">
      <alignment vertical="center"/>
    </xf>
    <xf numFmtId="0" fontId="234" fillId="0" borderId="19" applyNumberFormat="0" applyFill="0" applyAlignment="0" applyProtection="0">
      <alignment vertical="center"/>
    </xf>
    <xf numFmtId="0" fontId="236" fillId="0" borderId="15" applyNumberFormat="0" applyFill="0" applyAlignment="0" applyProtection="0">
      <alignment vertical="center"/>
    </xf>
    <xf numFmtId="0" fontId="239" fillId="56" borderId="13" applyNumberFormat="0" applyAlignment="0" applyProtection="0">
      <alignment vertical="center"/>
    </xf>
    <xf numFmtId="0" fontId="240" fillId="34" borderId="13" applyNumberFormat="0" applyAlignment="0" applyProtection="0">
      <alignment vertical="center"/>
    </xf>
    <xf numFmtId="0" fontId="241" fillId="56" borderId="12" applyNumberFormat="0" applyAlignment="0" applyProtection="0">
      <alignment vertical="center"/>
    </xf>
    <xf numFmtId="0" fontId="239" fillId="42" borderId="13" applyNumberFormat="0" applyAlignment="0" applyProtection="0">
      <alignment vertical="center"/>
    </xf>
    <xf numFmtId="0" fontId="240" fillId="34" borderId="13" applyNumberFormat="0" applyAlignment="0" applyProtection="0">
      <alignment vertical="center"/>
    </xf>
    <xf numFmtId="0" fontId="27" fillId="38" borderId="11" applyNumberFormat="0" applyFont="0" applyAlignment="0" applyProtection="0">
      <alignment vertical="center"/>
    </xf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44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44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44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44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44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5" fillId="56" borderId="13" applyNumberFormat="0" applyAlignment="0" applyProtection="0"/>
    <xf numFmtId="0" fontId="59" fillId="42" borderId="13" applyNumberFormat="0" applyAlignment="0" applyProtection="0"/>
    <xf numFmtId="0" fontId="59" fillId="56" borderId="13" applyNumberFormat="0" applyAlignment="0" applyProtection="0"/>
    <xf numFmtId="0" fontId="105" fillId="42" borderId="13" applyNumberFormat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21" fillId="38" borderId="11" applyNumberFormat="0" applyFont="0" applyAlignment="0" applyProtection="0"/>
    <xf numFmtId="0" fontId="30" fillId="38" borderId="11" applyNumberFormat="0" applyFont="0" applyAlignment="0" applyProtection="0"/>
    <xf numFmtId="0" fontId="19" fillId="38" borderId="11" applyNumberFormat="0" applyFont="0" applyAlignment="0" applyProtection="0"/>
    <xf numFmtId="0" fontId="57" fillId="42" borderId="12" applyNumberFormat="0" applyAlignment="0" applyProtection="0"/>
    <xf numFmtId="0" fontId="104" fillId="42" borderId="12" applyNumberFormat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61" fillId="0" borderId="22" applyNumberFormat="0" applyFill="0" applyAlignment="0" applyProtection="0"/>
    <xf numFmtId="0" fontId="95" fillId="0" borderId="22" applyNumberFormat="0" applyFill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44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44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44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44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9" fillId="0" borderId="0"/>
    <xf numFmtId="9" fontId="19" fillId="0" borderId="0" applyFont="0" applyFill="0" applyBorder="0" applyAlignment="0" applyProtection="0"/>
    <xf numFmtId="240" fontId="99" fillId="0" borderId="25"/>
    <xf numFmtId="237" fontId="99" fillId="58" borderId="35"/>
    <xf numFmtId="0" fontId="95" fillId="0" borderId="51" applyNumberFormat="0" applyFill="0" applyAlignment="0" applyProtection="0"/>
    <xf numFmtId="0" fontId="199" fillId="79" borderId="30" applyNumberFormat="0" applyProtection="0">
      <alignment horizontal="center" vertical="center" wrapText="1"/>
    </xf>
    <xf numFmtId="237" fontId="99" fillId="0" borderId="25"/>
    <xf numFmtId="240" fontId="99" fillId="0" borderId="25"/>
    <xf numFmtId="245" fontId="99" fillId="0" borderId="25"/>
    <xf numFmtId="237" fontId="99" fillId="58" borderId="35"/>
    <xf numFmtId="245" fontId="99" fillId="58" borderId="35"/>
    <xf numFmtId="0" fontId="199" fillId="79" borderId="30" applyNumberFormat="0" applyProtection="0">
      <alignment horizontal="center" vertical="center" wrapText="1"/>
    </xf>
    <xf numFmtId="0" fontId="104" fillId="56" borderId="12" applyNumberFormat="0" applyAlignment="0" applyProtection="0"/>
    <xf numFmtId="0" fontId="254" fillId="0" borderId="0" applyNumberFormat="0" applyFill="0" applyBorder="0" applyAlignment="0" applyProtection="0">
      <alignment vertical="center"/>
    </xf>
    <xf numFmtId="237" fontId="99" fillId="58" borderId="35"/>
    <xf numFmtId="237" fontId="99" fillId="0" borderId="25"/>
    <xf numFmtId="237" fontId="99" fillId="58" borderId="35"/>
    <xf numFmtId="0" fontId="122" fillId="38" borderId="11" applyNumberFormat="0" applyFont="0" applyAlignment="0" applyProtection="0"/>
    <xf numFmtId="0" fontId="199" fillId="79" borderId="30" applyNumberFormat="0" applyProtection="0">
      <alignment horizontal="center" vertical="center" wrapText="1"/>
    </xf>
    <xf numFmtId="245" fontId="99" fillId="58" borderId="35"/>
    <xf numFmtId="237" fontId="99" fillId="58" borderId="35"/>
    <xf numFmtId="245" fontId="99" fillId="0" borderId="25"/>
    <xf numFmtId="240" fontId="99" fillId="0" borderId="25"/>
    <xf numFmtId="237" fontId="99" fillId="0" borderId="25"/>
    <xf numFmtId="0" fontId="246" fillId="0" borderId="30">
      <alignment horizontal="center"/>
    </xf>
    <xf numFmtId="237" fontId="99" fillId="0" borderId="25"/>
    <xf numFmtId="0" fontId="199" fillId="79" borderId="30" applyNumberFormat="0" applyProtection="0">
      <alignment horizontal="center" vertical="center" wrapText="1"/>
    </xf>
    <xf numFmtId="245" fontId="99" fillId="0" borderId="25"/>
    <xf numFmtId="240" fontId="99" fillId="0" borderId="25"/>
    <xf numFmtId="245" fontId="99" fillId="0" borderId="25"/>
    <xf numFmtId="245" fontId="99" fillId="58" borderId="35"/>
    <xf numFmtId="0" fontId="199" fillId="79" borderId="30" applyNumberFormat="0" applyProtection="0">
      <alignment horizontal="center" vertical="center" wrapText="1"/>
    </xf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237" fontId="99" fillId="0" borderId="25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240" fontId="99" fillId="0" borderId="25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99" fillId="79" borderId="30" applyNumberFormat="0" applyProtection="0">
      <alignment horizontal="center" vertical="center" wrapText="1"/>
    </xf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44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44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44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245" fontId="99" fillId="58" borderId="35"/>
    <xf numFmtId="0" fontId="101" fillId="0" borderId="0"/>
    <xf numFmtId="0" fontId="101" fillId="0" borderId="0"/>
    <xf numFmtId="0" fontId="101" fillId="0" borderId="0"/>
    <xf numFmtId="0" fontId="101" fillId="0" borderId="0"/>
    <xf numFmtId="44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44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44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245" fontId="99" fillId="0" borderId="25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44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44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44" fontId="101" fillId="0" borderId="0" applyFont="0" applyFill="0" applyBorder="0" applyAlignment="0" applyProtection="0"/>
    <xf numFmtId="0" fontId="101" fillId="0" borderId="0"/>
    <xf numFmtId="44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44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44" fontId="101" fillId="0" borderId="0" applyFont="0" applyFill="0" applyBorder="0" applyAlignment="0" applyProtection="0"/>
    <xf numFmtId="0" fontId="101" fillId="0" borderId="0"/>
    <xf numFmtId="44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44" fontId="101" fillId="0" borderId="0" applyFont="0" applyFill="0" applyBorder="0" applyAlignment="0" applyProtection="0"/>
    <xf numFmtId="44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44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01" fillId="0" borderId="0"/>
    <xf numFmtId="171" fontId="101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245" fontId="99" fillId="58" borderId="35"/>
    <xf numFmtId="237" fontId="99" fillId="0" borderId="25"/>
    <xf numFmtId="240" fontId="99" fillId="0" borderId="25"/>
    <xf numFmtId="245" fontId="99" fillId="58" borderId="35"/>
    <xf numFmtId="0" fontId="244" fillId="0" borderId="0" applyNumberFormat="0" applyFill="0" applyBorder="0" applyAlignment="0" applyProtection="0"/>
    <xf numFmtId="245" fontId="99" fillId="0" borderId="25"/>
    <xf numFmtId="237" fontId="99" fillId="58" borderId="35"/>
    <xf numFmtId="165" fontId="1" fillId="0" borderId="0" applyFont="0" applyFill="0" applyBorder="0" applyAlignment="0" applyProtection="0"/>
    <xf numFmtId="0" fontId="139" fillId="0" borderId="32" applyNumberFormat="0" applyFill="0" applyAlignment="0" applyProtection="0"/>
    <xf numFmtId="0" fontId="138" fillId="0" borderId="33" applyNumberFormat="0" applyFill="0" applyProtection="0">
      <alignment horizontal="center"/>
    </xf>
    <xf numFmtId="0" fontId="140" fillId="0" borderId="33" applyNumberFormat="0" applyFill="0" applyProtection="0">
      <alignment horizontal="center"/>
    </xf>
    <xf numFmtId="0" fontId="138" fillId="0" borderId="33" applyNumberFormat="0" applyFill="0" applyProtection="0">
      <alignment horizontal="center"/>
    </xf>
    <xf numFmtId="0" fontId="129" fillId="58" borderId="31">
      <alignment horizontal="right"/>
    </xf>
    <xf numFmtId="0" fontId="139" fillId="0" borderId="32" applyNumberFormat="0" applyFill="0" applyAlignment="0" applyProtection="0"/>
    <xf numFmtId="0" fontId="138" fillId="0" borderId="33" applyNumberFormat="0" applyFill="0" applyProtection="0">
      <alignment horizontal="center"/>
    </xf>
    <xf numFmtId="0" fontId="140" fillId="0" borderId="33" applyNumberFormat="0" applyFill="0" applyProtection="0">
      <alignment horizontal="center"/>
    </xf>
    <xf numFmtId="0" fontId="138" fillId="0" borderId="33" applyNumberFormat="0" applyFill="0" applyProtection="0">
      <alignment horizont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58" borderId="31">
      <alignment horizontal="right"/>
    </xf>
    <xf numFmtId="0" fontId="129" fillId="58" borderId="31">
      <alignment horizontal="right"/>
    </xf>
    <xf numFmtId="0" fontId="139" fillId="0" borderId="32" applyNumberFormat="0" applyFill="0" applyAlignment="0" applyProtection="0"/>
    <xf numFmtId="0" fontId="138" fillId="0" borderId="33" applyNumberFormat="0" applyFill="0" applyProtection="0">
      <alignment horizontal="center"/>
    </xf>
    <xf numFmtId="0" fontId="140" fillId="0" borderId="33" applyNumberFormat="0" applyFill="0" applyProtection="0">
      <alignment horizontal="center"/>
    </xf>
    <xf numFmtId="0" fontId="138" fillId="0" borderId="33" applyNumberFormat="0" applyFill="0" applyProtection="0">
      <alignment horizontal="center"/>
    </xf>
    <xf numFmtId="0" fontId="129" fillId="58" borderId="31">
      <alignment horizontal="right"/>
    </xf>
    <xf numFmtId="0" fontId="139" fillId="0" borderId="32" applyNumberFormat="0" applyFill="0" applyAlignment="0" applyProtection="0"/>
    <xf numFmtId="0" fontId="138" fillId="0" borderId="33" applyNumberFormat="0" applyFill="0" applyProtection="0">
      <alignment horizontal="center"/>
    </xf>
    <xf numFmtId="0" fontId="140" fillId="0" borderId="33" applyNumberFormat="0" applyFill="0" applyProtection="0">
      <alignment horizontal="center"/>
    </xf>
    <xf numFmtId="0" fontId="138" fillId="0" borderId="33" applyNumberFormat="0" applyFill="0" applyProtection="0">
      <alignment horizontal="center"/>
    </xf>
    <xf numFmtId="0" fontId="129" fillId="58" borderId="31">
      <alignment horizontal="right"/>
    </xf>
    <xf numFmtId="0" fontId="139" fillId="0" borderId="32" applyNumberFormat="0" applyFill="0" applyAlignment="0" applyProtection="0"/>
    <xf numFmtId="0" fontId="138" fillId="0" borderId="33" applyNumberFormat="0" applyFill="0" applyProtection="0">
      <alignment horizontal="center"/>
    </xf>
    <xf numFmtId="0" fontId="140" fillId="0" borderId="33" applyNumberFormat="0" applyFill="0" applyProtection="0">
      <alignment horizontal="center"/>
    </xf>
    <xf numFmtId="0" fontId="138" fillId="0" borderId="33" applyNumberFormat="0" applyFill="0" applyProtection="0">
      <alignment horizontal="center"/>
    </xf>
    <xf numFmtId="0" fontId="129" fillId="58" borderId="31">
      <alignment horizontal="right"/>
    </xf>
    <xf numFmtId="0" fontId="139" fillId="0" borderId="32" applyNumberFormat="0" applyFill="0" applyAlignment="0" applyProtection="0"/>
    <xf numFmtId="0" fontId="138" fillId="0" borderId="33" applyNumberFormat="0" applyFill="0" applyProtection="0">
      <alignment horizontal="center"/>
    </xf>
    <xf numFmtId="0" fontId="140" fillId="0" borderId="33" applyNumberFormat="0" applyFill="0" applyProtection="0">
      <alignment horizontal="center"/>
    </xf>
    <xf numFmtId="0" fontId="138" fillId="0" borderId="33" applyNumberFormat="0" applyFill="0" applyProtection="0">
      <alignment horizontal="center"/>
    </xf>
    <xf numFmtId="0" fontId="129" fillId="58" borderId="31">
      <alignment horizontal="right"/>
    </xf>
    <xf numFmtId="0" fontId="139" fillId="0" borderId="32" applyNumberFormat="0" applyFill="0" applyAlignment="0" applyProtection="0"/>
    <xf numFmtId="0" fontId="138" fillId="0" borderId="33" applyNumberFormat="0" applyFill="0" applyProtection="0">
      <alignment horizontal="center"/>
    </xf>
    <xf numFmtId="0" fontId="140" fillId="0" borderId="33" applyNumberFormat="0" applyFill="0" applyProtection="0">
      <alignment horizontal="center"/>
    </xf>
    <xf numFmtId="0" fontId="138" fillId="0" borderId="33" applyNumberFormat="0" applyFill="0" applyProtection="0">
      <alignment horizontal="center"/>
    </xf>
    <xf numFmtId="0" fontId="19" fillId="0" borderId="13" applyNumberFormat="0">
      <alignment vertical="center"/>
      <protection locked="0"/>
    </xf>
    <xf numFmtId="0" fontId="19" fillId="62" borderId="13" applyNumberFormat="0">
      <alignment horizontal="centerContinuous" vertical="center" wrapText="1"/>
    </xf>
    <xf numFmtId="0" fontId="19" fillId="63" borderId="13" applyNumberFormat="0">
      <alignment horizontal="left" vertical="center"/>
    </xf>
    <xf numFmtId="0" fontId="129" fillId="58" borderId="31">
      <alignment horizontal="right"/>
    </xf>
    <xf numFmtId="0" fontId="139" fillId="0" borderId="32" applyNumberFormat="0" applyFill="0" applyAlignment="0" applyProtection="0"/>
    <xf numFmtId="0" fontId="138" fillId="0" borderId="33" applyNumberFormat="0" applyFill="0" applyProtection="0">
      <alignment horizontal="center"/>
    </xf>
    <xf numFmtId="0" fontId="140" fillId="0" borderId="33" applyNumberFormat="0" applyFill="0" applyProtection="0">
      <alignment horizontal="center"/>
    </xf>
    <xf numFmtId="0" fontId="138" fillId="0" borderId="33" applyNumberFormat="0" applyFill="0" applyProtection="0">
      <alignment horizontal="center"/>
    </xf>
    <xf numFmtId="37" fontId="160" fillId="73" borderId="38"/>
    <xf numFmtId="9" fontId="19" fillId="0" borderId="26" applyNumberFormat="0" applyFont="0" applyFill="0" applyAlignment="0" applyProtection="0"/>
    <xf numFmtId="37" fontId="168" fillId="0" borderId="41" applyNumberFormat="0" applyFont="0" applyFill="0" applyAlignment="0" applyProtection="0">
      <alignment horizontal="centerContinuous"/>
    </xf>
    <xf numFmtId="221" fontId="144" fillId="0" borderId="25"/>
    <xf numFmtId="0" fontId="170" fillId="75" borderId="45">
      <alignment horizontal="center" vertical="center"/>
    </xf>
    <xf numFmtId="0" fontId="186" fillId="0" borderId="26" applyNumberFormat="0" applyFill="0" applyAlignment="0" applyProtection="0"/>
    <xf numFmtId="0" fontId="144" fillId="0" borderId="30" applyNumberFormat="0" applyFont="0" applyFill="0" applyAlignment="0" applyProtection="0"/>
    <xf numFmtId="238" fontId="99" fillId="0" borderId="25"/>
    <xf numFmtId="239" fontId="99" fillId="0" borderId="25"/>
    <xf numFmtId="241" fontId="99" fillId="0" borderId="25"/>
    <xf numFmtId="242" fontId="99" fillId="0" borderId="25"/>
    <xf numFmtId="250" fontId="99" fillId="0" borderId="25"/>
    <xf numFmtId="251" fontId="99" fillId="0" borderId="25"/>
    <xf numFmtId="0" fontId="105" fillId="42" borderId="13" applyNumberFormat="0" applyAlignment="0" applyProtection="0"/>
    <xf numFmtId="0" fontId="105" fillId="56" borderId="13" applyNumberFormat="0" applyAlignment="0" applyProtection="0"/>
    <xf numFmtId="0" fontId="105" fillId="56" borderId="13" applyNumberFormat="0" applyAlignment="0" applyProtection="0"/>
    <xf numFmtId="0" fontId="105" fillId="56" borderId="13" applyNumberFormat="0" applyAlignment="0" applyProtection="0"/>
    <xf numFmtId="0" fontId="59" fillId="56" borderId="13" applyNumberFormat="0" applyAlignment="0" applyProtection="0"/>
    <xf numFmtId="0" fontId="105" fillId="42" borderId="13" applyNumberFormat="0" applyAlignment="0" applyProtection="0"/>
    <xf numFmtId="0" fontId="105" fillId="42" borderId="13" applyNumberFormat="0" applyAlignment="0" applyProtection="0"/>
    <xf numFmtId="0" fontId="105" fillId="56" borderId="13" applyNumberFormat="0" applyAlignment="0" applyProtection="0"/>
    <xf numFmtId="0" fontId="59" fillId="56" borderId="13" applyNumberFormat="0" applyAlignment="0" applyProtection="0"/>
    <xf numFmtId="0" fontId="105" fillId="56" borderId="13" applyNumberFormat="0" applyAlignment="0" applyProtection="0"/>
    <xf numFmtId="218" fontId="59" fillId="56" borderId="13" applyNumberFormat="0" applyAlignment="0" applyProtection="0"/>
    <xf numFmtId="0" fontId="59" fillId="42" borderId="13" applyNumberFormat="0" applyAlignment="0" applyProtection="0"/>
    <xf numFmtId="0" fontId="105" fillId="42" borderId="13" applyNumberFormat="0" applyAlignment="0" applyProtection="0"/>
    <xf numFmtId="0" fontId="105" fillId="42" borderId="13" applyNumberFormat="0" applyAlignment="0" applyProtection="0"/>
    <xf numFmtId="0" fontId="59" fillId="56" borderId="13" applyNumberFormat="0" applyAlignment="0" applyProtection="0"/>
    <xf numFmtId="0" fontId="105" fillId="42" borderId="13" applyNumberFormat="0" applyAlignment="0" applyProtection="0"/>
    <xf numFmtId="0" fontId="105" fillId="42" borderId="13" applyNumberFormat="0" applyAlignment="0" applyProtection="0"/>
    <xf numFmtId="0" fontId="105" fillId="42" borderId="13" applyNumberFormat="0" applyAlignment="0" applyProtection="0"/>
    <xf numFmtId="0" fontId="105" fillId="42" borderId="13" applyNumberFormat="0" applyAlignment="0" applyProtection="0"/>
    <xf numFmtId="0" fontId="105" fillId="42" borderId="13" applyNumberFormat="0" applyAlignment="0" applyProtection="0"/>
    <xf numFmtId="0" fontId="105" fillId="42" borderId="13" applyNumberFormat="0" applyAlignment="0" applyProtection="0"/>
    <xf numFmtId="0" fontId="105" fillId="42" borderId="13" applyNumberFormat="0" applyAlignment="0" applyProtection="0"/>
    <xf numFmtId="0" fontId="105" fillId="42" borderId="13" applyNumberFormat="0" applyAlignment="0" applyProtection="0"/>
    <xf numFmtId="0" fontId="105" fillId="42" borderId="13" applyNumberFormat="0" applyAlignment="0" applyProtection="0"/>
    <xf numFmtId="238" fontId="99" fillId="58" borderId="52"/>
    <xf numFmtId="239" fontId="99" fillId="58" borderId="52"/>
    <xf numFmtId="250" fontId="99" fillId="58" borderId="52"/>
    <xf numFmtId="251" fontId="99" fillId="58" borderId="52"/>
    <xf numFmtId="254" fontId="194" fillId="0" borderId="49"/>
    <xf numFmtId="0" fontId="106" fillId="42" borderId="13" applyNumberFormat="0" applyAlignment="0" applyProtection="0"/>
    <xf numFmtId="0" fontId="106" fillId="34" borderId="13" applyNumberFormat="0" applyAlignment="0" applyProtection="0"/>
    <xf numFmtId="0" fontId="106" fillId="34" borderId="13" applyNumberFormat="0" applyAlignment="0" applyProtection="0"/>
    <xf numFmtId="218" fontId="60" fillId="70" borderId="13" applyNumberFormat="0" applyAlignment="0" applyProtection="0"/>
    <xf numFmtId="0" fontId="106" fillId="34" borderId="13" applyNumberFormat="0" applyAlignment="0" applyProtection="0"/>
    <xf numFmtId="0" fontId="129" fillId="58" borderId="31">
      <alignment horizontal="right"/>
    </xf>
    <xf numFmtId="0" fontId="139" fillId="0" borderId="32" applyNumberFormat="0" applyFill="0" applyAlignment="0" applyProtection="0"/>
    <xf numFmtId="0" fontId="138" fillId="0" borderId="33" applyNumberFormat="0" applyFill="0" applyProtection="0">
      <alignment horizontal="center"/>
    </xf>
    <xf numFmtId="0" fontId="140" fillId="0" borderId="33" applyNumberFormat="0" applyFill="0" applyProtection="0">
      <alignment horizontal="center"/>
    </xf>
    <xf numFmtId="0" fontId="138" fillId="0" borderId="33" applyNumberFormat="0" applyFill="0" applyProtection="0">
      <alignment horizontal="center"/>
    </xf>
    <xf numFmtId="0" fontId="19" fillId="0" borderId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8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03" fillId="43" borderId="0" applyNumberFormat="0" applyBorder="0" applyAlignment="0" applyProtection="0"/>
    <xf numFmtId="0" fontId="17" fillId="12" borderId="0" applyNumberFormat="0" applyBorder="0" applyAlignment="0" applyProtection="0"/>
    <xf numFmtId="0" fontId="103" fillId="34" borderId="0" applyNumberFormat="0" applyBorder="0" applyAlignment="0" applyProtection="0"/>
    <xf numFmtId="0" fontId="17" fillId="16" borderId="0" applyNumberFormat="0" applyBorder="0" applyAlignment="0" applyProtection="0"/>
    <xf numFmtId="0" fontId="103" fillId="42" borderId="0" applyNumberFormat="0" applyBorder="0" applyAlignment="0" applyProtection="0"/>
    <xf numFmtId="0" fontId="17" fillId="20" borderId="0" applyNumberFormat="0" applyBorder="0" applyAlignment="0" applyProtection="0"/>
    <xf numFmtId="0" fontId="10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03" fillId="53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03" fillId="57" borderId="0" applyNumberFormat="0" applyBorder="0" applyAlignment="0" applyProtection="0"/>
    <xf numFmtId="0" fontId="17" fillId="17" borderId="0" applyNumberFormat="0" applyBorder="0" applyAlignment="0" applyProtection="0"/>
    <xf numFmtId="0" fontId="103" fillId="46" borderId="0" applyNumberFormat="0" applyBorder="0" applyAlignment="0" applyProtection="0"/>
    <xf numFmtId="0" fontId="17" fillId="21" borderId="0" applyNumberFormat="0" applyBorder="0" applyAlignment="0" applyProtection="0"/>
    <xf numFmtId="0" fontId="103" fillId="51" borderId="0" applyNumberFormat="0" applyBorder="0" applyAlignment="0" applyProtection="0"/>
    <xf numFmtId="0" fontId="17" fillId="25" borderId="0" applyNumberFormat="0" applyBorder="0" applyAlignment="0" applyProtection="0"/>
    <xf numFmtId="0" fontId="103" fillId="53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05" fillId="42" borderId="13" applyNumberFormat="0" applyAlignment="0" applyProtection="0"/>
    <xf numFmtId="0" fontId="59" fillId="42" borderId="13" applyNumberFormat="0" applyAlignment="0" applyProtection="0"/>
    <xf numFmtId="0" fontId="11" fillId="6" borderId="4" applyNumberFormat="0" applyAlignment="0" applyProtection="0"/>
    <xf numFmtId="0" fontId="28" fillId="38" borderId="11" applyNumberFormat="0" applyFont="0" applyAlignment="0" applyProtection="0"/>
    <xf numFmtId="0" fontId="30" fillId="38" borderId="11" applyNumberFormat="0" applyFont="0" applyAlignment="0" applyProtection="0"/>
    <xf numFmtId="0" fontId="28" fillId="38" borderId="11" applyNumberFormat="0" applyFont="0" applyAlignment="0" applyProtection="0"/>
    <xf numFmtId="0" fontId="28" fillId="38" borderId="11" applyNumberFormat="0" applyFont="0" applyAlignment="0" applyProtection="0"/>
    <xf numFmtId="0" fontId="1" fillId="8" borderId="8" applyNumberFormat="0" applyFont="0" applyAlignment="0" applyProtection="0"/>
    <xf numFmtId="0" fontId="19" fillId="38" borderId="11" applyNumberFormat="0" applyFont="0" applyAlignment="0" applyProtection="0"/>
    <xf numFmtId="0" fontId="19" fillId="8" borderId="8" applyNumberFormat="0" applyFont="0" applyAlignment="0" applyProtection="0"/>
    <xf numFmtId="0" fontId="1" fillId="8" borderId="8" applyNumberFormat="0" applyFont="0" applyAlignment="0" applyProtection="0"/>
    <xf numFmtId="0" fontId="104" fillId="42" borderId="53" applyNumberFormat="0" applyAlignment="0" applyProtection="0"/>
    <xf numFmtId="0" fontId="57" fillId="42" borderId="53" applyNumberFormat="0" applyAlignment="0" applyProtection="0"/>
    <xf numFmtId="0" fontId="10" fillId="6" borderId="5" applyNumberFormat="0" applyAlignment="0" applyProtection="0"/>
    <xf numFmtId="9" fontId="1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6" fillId="0" borderId="0"/>
    <xf numFmtId="0" fontId="24" fillId="0" borderId="0"/>
    <xf numFmtId="0" fontId="61" fillId="0" borderId="0"/>
    <xf numFmtId="0" fontId="32" fillId="0" borderId="0"/>
    <xf numFmtId="0" fontId="282" fillId="0" borderId="0"/>
    <xf numFmtId="0" fontId="35" fillId="0" borderId="0"/>
    <xf numFmtId="0" fontId="282" fillId="0" borderId="0"/>
    <xf numFmtId="0" fontId="35" fillId="0" borderId="0"/>
    <xf numFmtId="0" fontId="282" fillId="0" borderId="0"/>
    <xf numFmtId="0" fontId="35" fillId="0" borderId="0"/>
    <xf numFmtId="0" fontId="283" fillId="0" borderId="0"/>
    <xf numFmtId="0" fontId="36" fillId="0" borderId="0"/>
    <xf numFmtId="0" fontId="284" fillId="0" borderId="0"/>
    <xf numFmtId="0" fontId="37" fillId="0" borderId="0"/>
    <xf numFmtId="0" fontId="285" fillId="0" borderId="0"/>
    <xf numFmtId="0" fontId="38" fillId="0" borderId="0"/>
    <xf numFmtId="0" fontId="286" fillId="0" borderId="0"/>
    <xf numFmtId="0" fontId="39" fillId="0" borderId="0"/>
    <xf numFmtId="0" fontId="287" fillId="0" borderId="0"/>
    <xf numFmtId="0" fontId="40" fillId="0" borderId="0"/>
    <xf numFmtId="0" fontId="187" fillId="0" borderId="0"/>
    <xf numFmtId="0" fontId="25" fillId="0" borderId="0"/>
    <xf numFmtId="0" fontId="288" fillId="0" borderId="0"/>
    <xf numFmtId="0" fontId="41" fillId="0" borderId="0"/>
    <xf numFmtId="0" fontId="289" fillId="0" borderId="0"/>
    <xf numFmtId="0" fontId="33" fillId="0" borderId="0"/>
    <xf numFmtId="0" fontId="116" fillId="0" borderId="0"/>
    <xf numFmtId="0" fontId="24" fillId="0" borderId="0"/>
    <xf numFmtId="0" fontId="290" fillId="0" borderId="0"/>
    <xf numFmtId="0" fontId="42" fillId="0" borderId="0"/>
    <xf numFmtId="0" fontId="291" fillId="0" borderId="0"/>
    <xf numFmtId="0" fontId="43" fillId="0" borderId="0"/>
    <xf numFmtId="0" fontId="292" fillId="0" borderId="0"/>
    <xf numFmtId="0" fontId="44" fillId="0" borderId="0"/>
    <xf numFmtId="0" fontId="293" fillId="0" borderId="0"/>
    <xf numFmtId="0" fontId="45" fillId="0" borderId="0"/>
    <xf numFmtId="0" fontId="294" fillId="0" borderId="0"/>
    <xf numFmtId="0" fontId="46" fillId="0" borderId="0"/>
    <xf numFmtId="0" fontId="295" fillId="0" borderId="0"/>
    <xf numFmtId="0" fontId="47" fillId="0" borderId="0"/>
    <xf numFmtId="0" fontId="116" fillId="0" borderId="0"/>
    <xf numFmtId="0" fontId="24" fillId="0" borderId="0"/>
    <xf numFmtId="0" fontId="116" fillId="0" borderId="0"/>
    <xf numFmtId="0" fontId="24" fillId="0" borderId="0"/>
    <xf numFmtId="0" fontId="116" fillId="0" borderId="0"/>
    <xf numFmtId="0" fontId="24" fillId="0" borderId="0"/>
    <xf numFmtId="0" fontId="289" fillId="0" borderId="0"/>
    <xf numFmtId="0" fontId="33" fillId="0" borderId="0"/>
    <xf numFmtId="0" fontId="116" fillId="0" borderId="0"/>
    <xf numFmtId="0" fontId="24" fillId="0" borderId="0"/>
    <xf numFmtId="0" fontId="296" fillId="0" borderId="0"/>
    <xf numFmtId="0" fontId="48" fillId="0" borderId="0"/>
    <xf numFmtId="0" fontId="187" fillId="0" borderId="0"/>
    <xf numFmtId="0" fontId="25" fillId="0" borderId="0"/>
    <xf numFmtId="0" fontId="116" fillId="0" borderId="0"/>
    <xf numFmtId="0" fontId="24" fillId="0" borderId="0"/>
    <xf numFmtId="0" fontId="116" fillId="0" borderId="0"/>
    <xf numFmtId="0" fontId="24" fillId="0" borderId="0"/>
    <xf numFmtId="0" fontId="116" fillId="0" borderId="0"/>
    <xf numFmtId="0" fontId="24" fillId="0" borderId="0"/>
    <xf numFmtId="0" fontId="187" fillId="0" borderId="0"/>
    <xf numFmtId="0" fontId="25" fillId="0" borderId="0"/>
    <xf numFmtId="0" fontId="297" fillId="0" borderId="0"/>
    <xf numFmtId="0" fontId="34" fillId="0" borderId="0"/>
    <xf numFmtId="0" fontId="88" fillId="0" borderId="0"/>
    <xf numFmtId="0" fontId="88" fillId="0" borderId="0"/>
    <xf numFmtId="0" fontId="31" fillId="0" borderId="0"/>
    <xf numFmtId="0" fontId="28" fillId="0" borderId="0"/>
    <xf numFmtId="0" fontId="1" fillId="0" borderId="0"/>
    <xf numFmtId="0" fontId="31" fillId="0" borderId="0"/>
    <xf numFmtId="0" fontId="28" fillId="0" borderId="0"/>
    <xf numFmtId="0" fontId="28" fillId="0" borderId="0"/>
    <xf numFmtId="0" fontId="1" fillId="0" borderId="0"/>
    <xf numFmtId="0" fontId="19" fillId="0" borderId="0"/>
    <xf numFmtId="0" fontId="1" fillId="0" borderId="0"/>
    <xf numFmtId="0" fontId="29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95" fillId="0" borderId="55" applyNumberFormat="0" applyFill="0" applyAlignment="0" applyProtection="0"/>
    <xf numFmtId="0" fontId="61" fillId="0" borderId="54" applyNumberFormat="0" applyFill="0" applyAlignment="0" applyProtection="0"/>
    <xf numFmtId="0" fontId="16" fillId="0" borderId="9" applyNumberFormat="0" applyFill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72" fillId="56" borderId="13" applyNumberFormat="0" applyAlignment="0" applyProtection="0">
      <alignment vertical="center"/>
    </xf>
    <xf numFmtId="0" fontId="49" fillId="38" borderId="11" applyNumberFormat="0" applyFont="0" applyAlignment="0" applyProtection="0">
      <alignment vertical="center"/>
    </xf>
    <xf numFmtId="0" fontId="78" fillId="0" borderId="55" applyNumberFormat="0" applyFill="0" applyAlignment="0" applyProtection="0">
      <alignment vertical="center"/>
    </xf>
    <xf numFmtId="0" fontId="79" fillId="44" borderId="13" applyNumberFormat="0" applyAlignment="0" applyProtection="0">
      <alignment vertical="center"/>
    </xf>
    <xf numFmtId="0" fontId="85" fillId="56" borderId="53" applyNumberFormat="0" applyAlignment="0" applyProtection="0">
      <alignment vertical="center"/>
    </xf>
    <xf numFmtId="0" fontId="61" fillId="0" borderId="54" applyNumberFormat="0" applyFill="0" applyAlignment="0" applyProtection="0"/>
    <xf numFmtId="0" fontId="30" fillId="38" borderId="11" applyNumberFormat="0" applyFont="0" applyAlignment="0" applyProtection="0"/>
    <xf numFmtId="0" fontId="59" fillId="42" borderId="13" applyNumberFormat="0" applyAlignment="0" applyProtection="0"/>
    <xf numFmtId="0" fontId="60" fillId="34" borderId="13" applyNumberFormat="0" applyAlignment="0" applyProtection="0"/>
    <xf numFmtId="0" fontId="57" fillId="42" borderId="53" applyNumberFormat="0" applyAlignment="0" applyProtection="0"/>
    <xf numFmtId="171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59" fillId="42" borderId="13" applyNumberFormat="0" applyAlignment="0" applyProtection="0"/>
    <xf numFmtId="0" fontId="57" fillId="42" borderId="53" applyNumberFormat="0" applyAlignment="0" applyProtection="0"/>
    <xf numFmtId="0" fontId="61" fillId="0" borderId="54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8" borderId="8" applyNumberFormat="0" applyFont="0" applyAlignment="0" applyProtection="0"/>
    <xf numFmtId="165" fontId="29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165" fontId="2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299" fillId="0" borderId="0"/>
    <xf numFmtId="9" fontId="299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71" fontId="28" fillId="0" borderId="0" applyFont="0" applyFill="0" applyBorder="0" applyAlignment="0" applyProtection="0"/>
    <xf numFmtId="165" fontId="29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65" fontId="29" fillId="0" borderId="0" applyFont="0" applyFill="0" applyBorder="0" applyAlignment="0" applyProtection="0"/>
    <xf numFmtId="171" fontId="28" fillId="0" borderId="0" applyFont="0" applyFill="0" applyBorder="0" applyAlignment="0" applyProtection="0"/>
    <xf numFmtId="165" fontId="29" fillId="0" borderId="0" applyFont="0" applyFill="0" applyBorder="0" applyAlignment="0" applyProtection="0"/>
    <xf numFmtId="171" fontId="28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4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1" fillId="0" borderId="0"/>
    <xf numFmtId="165" fontId="29" fillId="0" borderId="0" applyFont="0" applyFill="0" applyBorder="0" applyAlignment="0" applyProtection="0"/>
    <xf numFmtId="171" fontId="28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30" fillId="0" borderId="0"/>
    <xf numFmtId="165" fontId="29" fillId="0" borderId="0" applyFont="0" applyFill="0" applyBorder="0" applyAlignment="0" applyProtection="0"/>
    <xf numFmtId="171" fontId="28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1" fontId="28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1" fontId="4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1" fontId="28" fillId="0" borderId="0" applyFont="0" applyFill="0" applyBorder="0" applyAlignment="0" applyProtection="0"/>
    <xf numFmtId="0" fontId="30" fillId="0" borderId="0"/>
    <xf numFmtId="0" fontId="300" fillId="0" borderId="0"/>
  </cellStyleXfs>
  <cellXfs count="24">
    <xf numFmtId="0" fontId="0" fillId="0" borderId="0" xfId="0"/>
    <xf numFmtId="0" fontId="13" fillId="83" borderId="57" xfId="0" applyFont="1" applyFill="1" applyBorder="1"/>
    <xf numFmtId="172" fontId="16" fillId="0" borderId="0" xfId="1" applyNumberFormat="1" applyFont="1"/>
    <xf numFmtId="0" fontId="13" fillId="83" borderId="10" xfId="0" applyFont="1" applyFill="1" applyBorder="1"/>
    <xf numFmtId="0" fontId="0" fillId="33" borderId="58" xfId="0" applyFill="1" applyBorder="1"/>
    <xf numFmtId="274" fontId="0" fillId="0" borderId="0" xfId="1" applyNumberFormat="1" applyFont="1"/>
    <xf numFmtId="0" fontId="14" fillId="82" borderId="0" xfId="43" applyFont="1" applyFill="1"/>
    <xf numFmtId="0" fontId="0" fillId="33" borderId="59" xfId="0" applyFill="1" applyBorder="1"/>
    <xf numFmtId="172" fontId="0" fillId="33" borderId="59" xfId="1" applyNumberFormat="1" applyFont="1" applyFill="1" applyBorder="1"/>
    <xf numFmtId="0" fontId="0" fillId="0" borderId="0" xfId="43" applyFont="1"/>
    <xf numFmtId="0" fontId="0" fillId="0" borderId="0" xfId="0" applyAlignment="1">
      <alignment wrapText="1"/>
    </xf>
    <xf numFmtId="0" fontId="16" fillId="0" borderId="0" xfId="0" applyFont="1"/>
    <xf numFmtId="0" fontId="0" fillId="33" borderId="56" xfId="0" applyFill="1" applyBorder="1"/>
    <xf numFmtId="166" fontId="18" fillId="0" borderId="0" xfId="1" pivotButton="1" applyFont="1"/>
    <xf numFmtId="0" fontId="13" fillId="83" borderId="56" xfId="0" applyFont="1" applyFill="1" applyBorder="1"/>
    <xf numFmtId="166" fontId="18" fillId="0" borderId="0" xfId="1" applyFont="1"/>
    <xf numFmtId="166" fontId="0" fillId="0" borderId="0" xfId="1" applyFont="1"/>
    <xf numFmtId="0" fontId="18" fillId="0" borderId="0" xfId="43"/>
    <xf numFmtId="0" fontId="18" fillId="0" borderId="0" xfId="43" pivotButton="1"/>
    <xf numFmtId="3" fontId="18" fillId="0" borderId="0" xfId="43" applyNumberFormat="1"/>
    <xf numFmtId="167" fontId="18" fillId="0" borderId="0" xfId="43" applyNumberFormat="1"/>
    <xf numFmtId="169" fontId="18" fillId="0" borderId="0" xfId="43" applyNumberFormat="1"/>
    <xf numFmtId="0" fontId="16" fillId="33" borderId="10" xfId="43" applyFont="1" applyFill="1" applyBorder="1"/>
    <xf numFmtId="273" fontId="18" fillId="0" borderId="0" xfId="43" applyNumberFormat="1"/>
  </cellXfs>
  <cellStyles count="19249">
    <cellStyle name="-" xfId="398" xr:uid="{486B1942-46C7-44DF-B224-652DB4CE43A1}"/>
    <cellStyle name="$" xfId="399" xr:uid="{351840EF-6FFB-4FB6-8C60-B91E6C3B4DF0}"/>
    <cellStyle name="$.0" xfId="400" xr:uid="{CA4BE643-0F52-497E-860E-D02CD09610C3}"/>
    <cellStyle name="$.00" xfId="401" xr:uid="{FAD6106C-C6A7-4020-B826-6FBF0799EFDE}"/>
    <cellStyle name="$.000" xfId="402" xr:uid="{71732208-148B-4311-97DA-5F0A37D77EBC}"/>
    <cellStyle name="$_AVP - Pitch Book" xfId="403" xr:uid="{AFC488B3-D83F-458E-A8F5-595B4D750DD3}"/>
    <cellStyle name="$_AVP - Pitch Book_acqs" xfId="404" xr:uid="{B89C01E5-8BCC-4CF5-9AA8-B1D19EF5E3F8}"/>
    <cellStyle name="$_AVP - Pitch Book_acqs_Consolidated_SFI SalesMargin" xfId="405" xr:uid="{E322D63C-2998-4498-AB10-6D59358D6FFB}"/>
    <cellStyle name="$_AVP - Pitch Book_Processed.DISCLAIMER" xfId="406" xr:uid="{EEC7E8C6-355C-4DB8-8FDC-1C4C65615717}"/>
    <cellStyle name="$_AVP - Pitch Book_Processed.DISCLAIMER_Consolidated_SFI SalesMargin" xfId="407" xr:uid="{617F597B-624A-4E5D-972A-E5B5531F1136}"/>
    <cellStyle name="$_AVP - Pitch Book_Processed.Processed.Debt Pushdown -27 07 07-DRAFT SPLIT INPUTS_DH-RM and MP split" xfId="408" xr:uid="{2354915A-252B-46A9-9751-DC5226DDB584}"/>
    <cellStyle name="$_AVP - Pitch Book_Processed.Processed.Debt Pushdown -27 07 07-DRAFT SPLIT INPUTS_DH-RM and MP split_acqs" xfId="409" xr:uid="{F286BC8B-60D4-405A-9BDF-584C33BC605B}"/>
    <cellStyle name="$_AVP - Pitch Book_Processed.Processed.Debt Pushdown -27 07 07-DRAFT SPLIT INPUTS_DH-RM and MP split_Consolidated_SFI SalesMargin" xfId="410" xr:uid="{41324F2E-EEBA-4CC6-8DEB-1149E4C3E562}"/>
    <cellStyle name="$_AVP - Pitch Book_Processed.Processed.Debt Pushdown -29 08 07-DRAFT-RM and MP REVISED_DH_v3_equity" xfId="411" xr:uid="{EAB7DAED-AB2C-4C32-80F2-250DA9F94688}"/>
    <cellStyle name="$_Project Diamond Valuation model 17 June 04 v51" xfId="412" xr:uid="{8573CAB2-387A-4782-B8C0-7C64FFB60575}"/>
    <cellStyle name="$_Project Diamond Valuation model 17 June 04 v51_Dice_model_190207_v80" xfId="413" xr:uid="{65802DFF-31AB-4A4A-A13A-4A3F147DA820}"/>
    <cellStyle name="$_Project Diamond Valuation model 17 June 04 v51_Dice_model_190207_v80_Processed.Processed.Debt Pushdown -29 08 07-DRAFT-RM and MP REVISED_DH_v3_equity" xfId="414" xr:uid="{B3863214-24BA-45F3-8BCE-FD5CBBD3074E}"/>
    <cellStyle name="$_Project Diamond Valuation model 17 June 04 v51_Dice_model_190207_v80_Processed.Processed.Debt Pushdown -29 08 07-DRAFT-RM and MP REVISED_DH_v3_equity_Consolidated_SFI SalesMargin" xfId="415" xr:uid="{DD165AA9-4AA8-48D3-B9DD-C90406D57CC9}"/>
    <cellStyle name="$_Project Diamond Valuation model 17 June 04 v51_front page and structure 17 May 2007" xfId="416" xr:uid="{B9F435F9-D5B2-4F91-A902-189308CF1AE7}"/>
    <cellStyle name="$m" xfId="417" xr:uid="{AB062D71-507F-46D6-ACB6-7BA73BF006EC}"/>
    <cellStyle name="$q" xfId="418" xr:uid="{E71AE7C3-F08F-4DD7-ADE1-1876FE90E2E8}"/>
    <cellStyle name="$q*" xfId="419" xr:uid="{B477E0B1-3A7D-40EB-B923-184DC1A15008}"/>
    <cellStyle name="$qRange" xfId="420" xr:uid="{728D1FE5-336B-4901-8DEF-E3B840238DDE}"/>
    <cellStyle name="%" xfId="421" xr:uid="{288E3438-AB27-458F-BF63-17C293A9986B}"/>
    <cellStyle name="% [2]" xfId="422" xr:uid="{634F2681-D099-4FE7-8495-F44FCBAA0B1C}"/>
    <cellStyle name="% Center" xfId="423" xr:uid="{4D0A2C08-4DA0-44A2-99A1-EAE4274A3329}"/>
    <cellStyle name="%_acqs" xfId="424" xr:uid="{51D9393A-D96A-426D-92FC-F171A812AF22}"/>
    <cellStyle name="%_acqs_Consolidated_SFI SalesMargin" xfId="425" xr:uid="{A3F5E750-83BE-437A-9A90-1934ADE5DD24}"/>
    <cellStyle name="%_Consolidated_SFI SalesMargin" xfId="426" xr:uid="{63FE0431-0144-452F-A62B-443BAC8054E8}"/>
    <cellStyle name="%1" xfId="427" xr:uid="{46042F32-633B-49AF-84A1-F13451752F14}"/>
    <cellStyle name="(Body)" xfId="428" xr:uid="{32B4543E-B85C-4D12-839B-1DBA0542D97D}"/>
    <cellStyle name="(Body) 2" xfId="11531" xr:uid="{2144ABA4-7AEA-4F77-A62D-26DD0A757476}"/>
    <cellStyle name="(Body)_Chicopee" xfId="18924" xr:uid="{0E4ABA43-F99B-4175-8E71-0FF6F19A3275}"/>
    <cellStyle name="(Heading)" xfId="429" xr:uid="{A7AC6BB1-B110-488D-A91C-D3D7D0BEEF9C}"/>
    <cellStyle name="(Heading) 2" xfId="11532" xr:uid="{EBA738DF-E6B1-430F-AC0A-85EA1FCD6BB3}"/>
    <cellStyle name="(Heading)_Chicopee" xfId="18925" xr:uid="{E43A0D32-FD90-430C-B8C4-B664C9B1E918}"/>
    <cellStyle name="(Lefting)" xfId="430" xr:uid="{996E7904-571F-4DD6-ACE7-02338426E62F}"/>
    <cellStyle name="(Lefting) 2" xfId="11533" xr:uid="{7E683A89-DB1B-41FF-8BBD-0B53F0D770F6}"/>
    <cellStyle name="(Lefting)_Chicopee" xfId="18926" xr:uid="{974DF2D7-CB0B-4BBD-AFB4-79F8879E3D9F}"/>
    <cellStyle name="******************************************" xfId="431" xr:uid="{DB16D295-90F6-463C-BC22-CA2C1067A104}"/>
    <cellStyle name=";;;" xfId="432" xr:uid="{7B24466C-C7B1-4F55-A4D3-874C2A365F02}"/>
    <cellStyle name=";;; 2" xfId="433" xr:uid="{8A1CE6B4-047A-4A1B-BB00-2EB5E8769FF3}"/>
    <cellStyle name="??_2009 sales table" xfId="434" xr:uid="{65F9BB80-1D8A-47B8-AE29-15FD71D8A65C}"/>
    <cellStyle name="@_text" xfId="46" xr:uid="{2606070E-62AB-402F-9455-16A48381CD9A}"/>
    <cellStyle name="@_text 2" xfId="6711" xr:uid="{B009E6C5-C3EF-4E78-9566-159C271D1B5A}"/>
    <cellStyle name="@_text 3" xfId="6614" xr:uid="{4A0529B3-DCC1-48DC-8C2B-62017083B7B4}"/>
    <cellStyle name="@_text_2  Weekly FPT Spore 1207_wk29" xfId="137" xr:uid="{4D3ED2B1-2347-4AF8-A156-6A893FD93635}"/>
    <cellStyle name="@_text_2  Weekly FPT Spore 1207_wk29 2" xfId="7038" xr:uid="{C33A1330-D67E-4E4C-B284-8D1348DDF717}"/>
    <cellStyle name="@_text_2  Weekly FPT Spore 1207_wk29 3" xfId="7184" xr:uid="{17D5FD97-FA07-471B-9F6A-6D2B36784270}"/>
    <cellStyle name="@_text_Act &amp; Fcst Mth" xfId="7103" xr:uid="{C5939C1D-49B2-4947-BB44-CB7712A4E1C6}"/>
    <cellStyle name="@_text_Act Rev Var" xfId="6949" xr:uid="{9FBBF8AB-1A24-49B3-B5C7-390D507A42D1}"/>
    <cellStyle name="@_text_Americas" xfId="47" xr:uid="{456A79FE-1827-4B16-9694-04D11CA94C35}"/>
    <cellStyle name="@_text_Americas 2" xfId="6811" xr:uid="{29750A2C-556D-4213-A3F6-4156BDA49AE9}"/>
    <cellStyle name="@_text_Americas 3" xfId="6922" xr:uid="{9AF651E2-88A7-4567-AD2B-591894E80FC7}"/>
    <cellStyle name="@_text_Asia" xfId="48" xr:uid="{142919C0-C21E-4FA1-825E-A2D9BD8B7FFA}"/>
    <cellStyle name="@_text_Asia 2" xfId="6572" xr:uid="{18ACD0DB-F4A2-4BBB-9FDA-7FF39C03A465}"/>
    <cellStyle name="@_text_Asia 3" xfId="7078" xr:uid="{CC3BE5A2-0C1E-4998-B399-B888E5AE451A}"/>
    <cellStyle name="@_text_BUC Forecast Q3 2012 v2" xfId="138" xr:uid="{DB64F69A-7517-4305-8378-CBDF17598BB6}"/>
    <cellStyle name="@_text_BUC Forecast Q3 2012 v2 2" xfId="7160" xr:uid="{623D7C4B-B956-4F09-B1C0-EDA72A81464B}"/>
    <cellStyle name="@_text_BUC Forecast Q3 2012 v2 3" xfId="6565" xr:uid="{0D20FA09-2720-45F2-818E-37B9AFEEBB4F}"/>
    <cellStyle name="@_text_CHP - Rev Var Rep 0114 upd" xfId="6710" xr:uid="{7700EBAA-94A9-41FF-954C-755F648D707D}"/>
    <cellStyle name="@_text_DB Sales" xfId="6915" xr:uid="{5F8024BA-9548-47F5-A652-19C822BCF2A6}"/>
    <cellStyle name="@_text_EMEA" xfId="49" xr:uid="{38824966-2D09-4FCE-B6A7-87BFEF1B1332}"/>
    <cellStyle name="@_text_EMEA 2" xfId="7052" xr:uid="{5F392CD8-346F-450D-82BA-07DA101C7DE9}"/>
    <cellStyle name="@_text_EMEA 3" xfId="7182" xr:uid="{6BFDDF75-3F01-493F-AF8C-7D7B4B05ECAB}"/>
    <cellStyle name="@_text_FC Report" xfId="6715" xr:uid="{46620D98-2916-4CC2-A29B-553D8C2D0E7F}"/>
    <cellStyle name="@_text_Inter-company" xfId="50" xr:uid="{D5771179-1C22-43F6-979E-86D9F9665191}"/>
    <cellStyle name="@_text_Inter-company 2" xfId="7197" xr:uid="{383E6D2E-B8BE-49EC-ADEE-D4DB1EDA1CE2}"/>
    <cellStyle name="@_text_Inter-company 3" xfId="7207" xr:uid="{1CA9C164-CA74-45B5-8758-7CF6D816E008}"/>
    <cellStyle name="@_text_MIS Emport" xfId="51" xr:uid="{A8BD4B28-F7EA-40FF-8E1E-6191D8349A2E}"/>
    <cellStyle name="@_text_MIS Emport 2" xfId="6802" xr:uid="{40CB9B39-7B63-4BA0-9C12-B5291E11D882}"/>
    <cellStyle name="@_text_MIS Emport 3" xfId="7196" xr:uid="{65618C64-F27A-45AB-82E5-390C53C9C1E8}"/>
    <cellStyle name="@_text_Numbers" xfId="139" xr:uid="{FEF8B2E4-00F8-4140-97AA-0E133E1E0A6A}"/>
    <cellStyle name="@_text_Q3 Comparison" xfId="6801" xr:uid="{8DDEE8AB-4C8D-44FB-AF66-EBE66643A1F6}"/>
    <cellStyle name="@_text_Rev Var" xfId="140" xr:uid="{08612187-15B4-4AD6-8BA6-9FAF2C3C2EAC}"/>
    <cellStyle name="@_text_RIC" xfId="52" xr:uid="{F7A689F1-952F-41B6-8573-F31B93A71907}"/>
    <cellStyle name="@_text_RIC 2" xfId="7030" xr:uid="{A56D08B9-6041-4AD1-88D3-23439C23517E}"/>
    <cellStyle name="@_text_RIC 3" xfId="6608" xr:uid="{B1B5AD26-5192-4844-834A-E6A69A96FB9B}"/>
    <cellStyle name="@_text_RIC_1" xfId="53" xr:uid="{2DA9B59E-5442-4B7A-A6AB-71943DB64544}"/>
    <cellStyle name="@_text_RIC_1 2" xfId="7206" xr:uid="{4FE8BF55-08D4-4BE3-9A0F-DA209D4B76DD}"/>
    <cellStyle name="@_text_RIC_1 3" xfId="6664" xr:uid="{B3EA4B59-75DF-4DA3-821C-D2F50E156AD8}"/>
    <cellStyle name="@_text_Sales Analysis 2013 v2" xfId="6716" xr:uid="{F670780A-3D8E-42A7-BBEA-01C91C65FA1E}"/>
    <cellStyle name="@_text_Sales Data" xfId="7102" xr:uid="{2EB189F9-1E85-44DD-9467-9A6018460092}"/>
    <cellStyle name="[dd-mmm]" xfId="435" xr:uid="{5AB2A0A4-F4EE-4EA0-B2F1-0B49526A8007}"/>
    <cellStyle name="[dd-mmm] 2" xfId="11534" xr:uid="{FF49F9F1-833C-499D-8285-604C830CB73A}"/>
    <cellStyle name="[d-mmm-yy]" xfId="436" xr:uid="{46BA1DCF-8257-4232-8C04-C7BC9E2A6F56}"/>
    <cellStyle name="[d-mmm-yy] 2" xfId="11535" xr:uid="{309150D1-0D18-4DDB-BF32-DB69AA0C9D95}"/>
    <cellStyle name="[yyyy]" xfId="437" xr:uid="{9912C487-BB84-4A1E-BD02-8B90893642D6}"/>
    <cellStyle name="[yyyy] 2" xfId="11536" xr:uid="{852E9341-73CB-41D2-8BF8-73095C252B68}"/>
    <cellStyle name="_%(SignOnly)" xfId="438" xr:uid="{2669FF07-184B-49A4-8DF0-4163C5D6E322}"/>
    <cellStyle name="_%(SignOnly)_DH hedge" xfId="439" xr:uid="{84C2B251-03B4-4E4F-8114-16E48AE08306}"/>
    <cellStyle name="_%(SignSpaceOnly)" xfId="440" xr:uid="{ADA441C4-855A-4371-A618-5B549AF6347A}"/>
    <cellStyle name="_Cash Flying T" xfId="441" xr:uid="{A50B7A57-9FDC-4683-9428-DB5F6E8DE405}"/>
    <cellStyle name="_Column1" xfId="442" xr:uid="{81D40773-A28B-40AC-83D1-19EC2837B1D5}"/>
    <cellStyle name="_Column1_Sw98_04" xfId="443" xr:uid="{F9356A50-5341-4E5A-A7EC-84A5174B608F}"/>
    <cellStyle name="_Column1_Sw98_04_Consolidated_SFI SalesMargin" xfId="444" xr:uid="{5D0BA3CD-9152-44D4-8ACA-A99A9053D553}"/>
    <cellStyle name="_Column2_Sw98_04" xfId="445" xr:uid="{D8687F4E-CDA0-4DC5-8B4F-CD261C94D6A7}"/>
    <cellStyle name="_Column2_Sw98_04_Consolidated_SFI SalesMargin" xfId="446" xr:uid="{9811FAC1-3675-4D3C-90E9-7E1CF84F6E3B}"/>
    <cellStyle name="_Column3_Sw98_04" xfId="447" xr:uid="{CBD3DD03-B187-46CE-9AA4-8D71A7EB72A5}"/>
    <cellStyle name="_Column4_Sw98_04" xfId="448" xr:uid="{2F4A59D8-9B77-4859-BDA0-1E291013A13B}"/>
    <cellStyle name="_Column6_Sw98_04" xfId="449" xr:uid="{8E64F085-9678-4B16-91A4-D076A55522ED}"/>
    <cellStyle name="_Column6_Sw98_04_Consolidated_SFI SalesMargin" xfId="450" xr:uid="{FB237AA9-B97B-4370-AD88-C5564762A152}"/>
    <cellStyle name="_Comma" xfId="451" xr:uid="{498AA9B8-23B6-47FF-B725-A044F01A2820}"/>
    <cellStyle name="_Comma_DH hedge" xfId="452" xr:uid="{C7101F8C-7D57-4A82-BA4A-7770812D6249}"/>
    <cellStyle name="_Comma_front page and structure 17 May 2007" xfId="453" xr:uid="{3981C8FE-25B1-4C2F-86BB-81F3A68323CE}"/>
    <cellStyle name="_Comma_front page and structure 17 May 2007_Processed.DISCLAIMER" xfId="454" xr:uid="{AEB5CD5F-FAD4-4EDF-873A-47BF71580B40}"/>
    <cellStyle name="-_Consolidated_SFI SalesMargin" xfId="455" xr:uid="{016A2522-86BA-4E63-BE4D-52EA634E9787}"/>
    <cellStyle name="_Currency" xfId="456" xr:uid="{6783CBB9-B42E-4A6D-A179-08F2FC095ACE}"/>
    <cellStyle name="_Currency_2004 01 24 Real Estate Assets Matterhorn" xfId="457" xr:uid="{B475C9B8-42D5-4427-8381-331BFD6FD6D0}"/>
    <cellStyle name="_Currency_2005 01 25 Matterhorn Master" xfId="458" xr:uid="{6399D7EE-421E-47C6-98A1-12939113A6A6}"/>
    <cellStyle name="_Currency_Euston DCF" xfId="459" xr:uid="{8408E155-9D93-429C-B2A2-D40D39984008}"/>
    <cellStyle name="_Currency_Euston DCF_front page and structure 17 May 2007" xfId="460" xr:uid="{FD500D72-23FE-42AF-855D-922BE3EA60BA}"/>
    <cellStyle name="_Currency_front page and structure 17 May 2007" xfId="461" xr:uid="{E2EB1823-0D65-44BD-97CD-3C456698FBE5}"/>
    <cellStyle name="_Currency_Skittles Model 031106 v34 (w Cineworld and Vue)" xfId="462" xr:uid="{FA954CBB-0C4F-441D-A679-97D7281FC369}"/>
    <cellStyle name="_CurrencySpace" xfId="463" xr:uid="{E7647911-7FF1-4A63-B653-C23E5DFEF36D}"/>
    <cellStyle name="_CurrencySpace_front page and structure 17 May 2007" xfId="464" xr:uid="{C197C7FE-BF40-45ED-89A8-719EA594DAC0}"/>
    <cellStyle name="_CurrencySpace_Skittles Model 031106 v34 (w Cineworld and Vue)" xfId="465" xr:uid="{39E57426-9121-4D95-965F-815B7FEC750D}"/>
    <cellStyle name="_Data" xfId="466" xr:uid="{3C167BDD-4349-4A18-BF20-82D2D9E1CEB4}"/>
    <cellStyle name="_Data 2" xfId="11537" xr:uid="{1A25229F-93BF-48ED-BD14-2718A6C6580E}"/>
    <cellStyle name="_Data_Chicopee" xfId="18927" xr:uid="{DCAB33C4-B5D8-418E-B817-619B91864569}"/>
    <cellStyle name="_Data_India" xfId="18860" xr:uid="{4D6BFB52-BD3B-4B25-9021-9D93A0A29F58}"/>
    <cellStyle name="_Data_Indonesia" xfId="18898" xr:uid="{2B389F44-C910-47E3-A2C1-4791D73E7FC4}"/>
    <cellStyle name="_Data_Korea" xfId="18899" xr:uid="{0FF619BE-8E3A-487D-AC6F-8618CDF5742C}"/>
    <cellStyle name="_Data_Ningbo" xfId="18904" xr:uid="{DC1FCF6E-5316-4C7A-A550-2B4E96B171A0}"/>
    <cellStyle name="_Data_Reinbek" xfId="18919" xr:uid="{00AE3E93-8E9D-49EF-BD54-C23CECA2F5A3}"/>
    <cellStyle name="_Data_Richmond" xfId="18979" xr:uid="{55E86681-7126-4F22-81AF-8947661C3DED}"/>
    <cellStyle name="_Data_Singapore" xfId="18909" xr:uid="{97E9D2EC-86FE-4605-AD37-C00E71D0A0B8}"/>
    <cellStyle name="_Data_St Charles" xfId="18914" xr:uid="{1DBB24B5-1B75-4E77-AF59-384AA7070D91}"/>
    <cellStyle name="_Data_Sw98_04" xfId="467" xr:uid="{3D27174F-DDF2-4E62-B16D-28C4321A3213}"/>
    <cellStyle name="_Data_Sw98_04_Consolidated_SFI SalesMargin" xfId="468" xr:uid="{6AD60EF2-E7DB-4CA8-A5A3-85BB774BEF01}"/>
    <cellStyle name="_Euro" xfId="469" xr:uid="{BE0FAAB8-7C0A-4B0B-BC42-9E82105FE31B}"/>
    <cellStyle name="_Euro_Dice Output Clean" xfId="470" xr:uid="{9C93C7FA-0381-4810-8092-548F7BDF7E0D}"/>
    <cellStyle name="_Euro_Dice_model_190207_v80" xfId="471" xr:uid="{71C24094-5D1B-4401-8043-BC66E03E1D98}"/>
    <cellStyle name="_Euro_front page and structure 17 May 2007" xfId="472" xr:uid="{4D00FFF2-E9D8-4DE3-9106-4DF23905D578}"/>
    <cellStyle name="_Header" xfId="473" xr:uid="{602350E0-7796-4E68-B2C0-3E253912C53E}"/>
    <cellStyle name="_Header_Sw98_04" xfId="474" xr:uid="{5F4C98B5-63B1-46AE-97A3-CB6797F33FD0}"/>
    <cellStyle name="_Header_Sw98_04_Consolidated_SFI SalesMargin" xfId="475" xr:uid="{86725564-D1F0-4711-B493-6C624669B687}"/>
    <cellStyle name="_Heading" xfId="476" xr:uid="{77EEAE03-24D0-43EA-9C0E-20A04CBFF526}"/>
    <cellStyle name="_Heading_Processed.Processed.Debt Pushdown -29 08 07-DRAFT-RM and MP REVISED_DH_v3_equity" xfId="477" xr:uid="{5A7D9D29-7501-4A07-91D3-E7F89B0B025B}"/>
    <cellStyle name="_Highlight" xfId="478" xr:uid="{FFAB9933-B81A-4F74-8070-B11E8B61185A}"/>
    <cellStyle name="_Highlight_Caroline Model" xfId="479" xr:uid="{F574E98D-7A04-41AE-88A7-5282E375C140}"/>
    <cellStyle name="_Highlight_Caroline Model_Processed.Processed.Debt Pushdown -29 08 07-DRAFT-RM and MP REVISED_DH_v3_equity" xfId="480" xr:uid="{CFDB624E-286B-4F41-8509-BE0DCFA6BE3E}"/>
    <cellStyle name="_Highlight_Comps 24May02_Final" xfId="481" xr:uid="{22BE5E82-8864-409B-B2C9-5E510452375F}"/>
    <cellStyle name="_KPN Fixed" xfId="482" xr:uid="{1599C4C7-04BD-4CD3-B256-4CFC7BE359F0}"/>
    <cellStyle name="_Lymtech - Sales &amp; OO" xfId="141" xr:uid="{E3AB0D98-A744-46B6-9103-B5FD4F1CBE29}"/>
    <cellStyle name="_Multiple" xfId="483" xr:uid="{8607A197-80BC-4007-B3A6-2ADA278582EA}"/>
    <cellStyle name="_Multiple_front page and structure 17 May 2007" xfId="484" xr:uid="{DB683CB2-C708-41F5-86FB-B4CFB82BA4B0}"/>
    <cellStyle name="_Multiple_Skittles Model 031106 v34 (w Cineworld and Vue)" xfId="485" xr:uid="{1A8AAF83-D222-47C8-8381-06D53306499F}"/>
    <cellStyle name="_MultipleSpace" xfId="486" xr:uid="{AC980024-9AFC-46A3-9363-726747A62964}"/>
    <cellStyle name="_MultipleSpace_DH hedge" xfId="487" xr:uid="{99167A3F-C847-4284-BFF3-34566B4EB2A0}"/>
    <cellStyle name="_MultipleSpace_front page and structure 17 May 2007" xfId="488" xr:uid="{7518D891-FFBE-4F8F-9392-59787B36C6B3}"/>
    <cellStyle name="_MultipleSpace_front page and structure 17 May 2007_Processed.Processed.Debt Pushdown -29 08 07-DRAFT-RM and MP REVISED_DH_v3_equity" xfId="489" xr:uid="{8C38238B-52D4-4EAF-A09D-A27AAAF2ECE2}"/>
    <cellStyle name="_MultipleSpace_Processed.Book1" xfId="490" xr:uid="{65900532-0C97-4C5A-AA7A-035458B5C686}"/>
    <cellStyle name="_MultipleSpace_Skittles Model 031106 v34 (w Cineworld and Vue)" xfId="491" xr:uid="{DA02AF96-1C64-49B9-8054-5689154B1F3D}"/>
    <cellStyle name="_openOrders" xfId="142" xr:uid="{515AC31D-00CF-41A4-941D-D6DDB4FCA8EF}"/>
    <cellStyle name="_PercentSpace" xfId="492" xr:uid="{B817CD95-CA41-4B23-B277-38C504C1DC62}"/>
    <cellStyle name="_Proj Excerpt" xfId="493" xr:uid="{8A0C5B18-CA72-49EB-AABD-02B9082C1CFE}"/>
    <cellStyle name="_Sales Forecast Weekly Richmond 0912" xfId="494" xr:uid="{4438B7C4-5245-49B7-A021-05610BE5B1F6}"/>
    <cellStyle name="_SAP_BYD_TABLE_CELL_TEXT" xfId="6732" xr:uid="{2F2EC0DA-07C9-4923-B681-35832AAEB778}"/>
    <cellStyle name="_SAP_BYD_TABLE_CELL_TEXT 2" xfId="11762" xr:uid="{C91CB0C0-D6E1-4563-AF61-E6360CC44795}"/>
    <cellStyle name="_SAP_BYD_TABLE_CELL_TEXT_CHP - Sales &amp; OO 0414 wk2" xfId="6725" xr:uid="{F20CC5A4-EFE5-446E-836D-3B603A931E04}"/>
    <cellStyle name="_SAP_BYD_TABLE_CELL_TEXT_CHP - Sales &amp; OO 0414 wk2 2" xfId="11761" xr:uid="{1F35A360-D4B3-40C7-A4AF-2F427CD515DB}"/>
    <cellStyle name="_SAP_BYD_TABLE_HEADER_CELL" xfId="6660" xr:uid="{7182B958-D6F1-4232-804D-BAAB9F8B30F3}"/>
    <cellStyle name="_SAP_BYD_TABLE_HEADER_CELL 2" xfId="11757" xr:uid="{CBBB5EAE-B45D-45A1-BF4F-CC9BB73E6A82}"/>
    <cellStyle name="_Source" xfId="495" xr:uid="{9D12CB72-0015-4861-8A42-30B4CD248D3D}"/>
    <cellStyle name="_Source_Consolidated_SFI SalesMargin" xfId="496" xr:uid="{3307F0A3-73E2-46BF-AA78-FA4C7F721DF4}"/>
    <cellStyle name="_SubHeading" xfId="497" xr:uid="{05273051-2B87-4821-B355-7C7979E2DD25}"/>
    <cellStyle name="_SubHeading_Processed.Processed.Debt Pushdown -29 08 07-DRAFT-RM and MP REVISED_DH_v3_equity" xfId="498" xr:uid="{3FD27830-1CCE-45C4-AFFB-95DAB60D9A81}"/>
    <cellStyle name="_SubHeading_Processed.Processed.Debt Pushdown -29 08 07-DRAFT-RM and MP REVISED_DH_v3_equity_Consolidated_SFI SalesMargin" xfId="499" xr:uid="{AF1C1CA6-93D8-4779-927C-46788E8185BD}"/>
    <cellStyle name="_Table" xfId="500" xr:uid="{C242AF24-CD10-4274-9EE4-52B66FA155CC}"/>
    <cellStyle name="_Table 2" xfId="11538" xr:uid="{2493F760-89DE-49ED-8C87-505D44412B5E}"/>
    <cellStyle name="_Table_Chicopee" xfId="18928" xr:uid="{80423066-C88D-4E3F-8C6A-B31B53B7F88A}"/>
    <cellStyle name="_Table_India" xfId="18861" xr:uid="{B68D3869-AAB9-4D4A-945C-44E1FA1960E2}"/>
    <cellStyle name="_Table_Indonesia" xfId="18856" xr:uid="{2FB2F780-5B42-4074-A659-1A382BE503F4}"/>
    <cellStyle name="_Table_Korea" xfId="18900" xr:uid="{C7E7FA63-D142-4D79-A688-3A1446041E83}"/>
    <cellStyle name="_Table_Ningbo" xfId="18905" xr:uid="{6A3F3BEB-D49F-42B9-978E-21D2B40AA4CA}"/>
    <cellStyle name="_Table_Reinbek" xfId="18920" xr:uid="{91081463-BB7E-4308-93B6-586CA2F3DF43}"/>
    <cellStyle name="_Table_Richmond" xfId="18980" xr:uid="{3EAFAFA3-D478-4A8C-AA2D-7F61C21968CD}"/>
    <cellStyle name="_Table_Singapore" xfId="18910" xr:uid="{DBB094F9-434C-44EF-BB59-D739F595CEF9}"/>
    <cellStyle name="_Table_St Charles" xfId="18915" xr:uid="{36AF8576-FF38-472E-82E1-4B42A545712C}"/>
    <cellStyle name="_TableHead" xfId="501" xr:uid="{3B96C028-53CF-4667-A8AA-606AAD1C730A}"/>
    <cellStyle name="_TableHead 2" xfId="11539" xr:uid="{9393130C-3FA3-4974-916D-35CAA7FEB21E}"/>
    <cellStyle name="_TableHead]" xfId="502" xr:uid="{91B635F5-952E-40D8-9EBE-46677086CF0E}"/>
    <cellStyle name="_TableHead]_Consolidated_SFI SalesMargin" xfId="503" xr:uid="{0B93AD82-9A3F-423F-BA1E-9A437C53E64D}"/>
    <cellStyle name="_TableHead_Chicopee" xfId="18929" xr:uid="{566701BF-DF00-4E8C-9878-A8CFE5353493}"/>
    <cellStyle name="_TableHead_Comps 24May02_Final" xfId="504" xr:uid="{EBBE611A-A7BD-48D0-857C-E1841FC8E856}"/>
    <cellStyle name="_TableHead_Comps 24May02_Final 2" xfId="11540" xr:uid="{21EF2D68-0F87-4C29-B58B-EB303837B6BE}"/>
    <cellStyle name="_TableHead_Comps 24May02_Final_Chicopee" xfId="18930" xr:uid="{17219C4C-0AE7-4FA4-9F21-7EDA319153C9}"/>
    <cellStyle name="_TableHead_Comps 24May02_Final_India" xfId="18863" xr:uid="{FB8B95F4-03E0-4F20-9D70-5554F9D334B8}"/>
    <cellStyle name="_TableHead_Comps 24May02_Final_Indonesia" xfId="18858" xr:uid="{4496FDDF-0122-4CE8-B337-EF3D4A7EB3E2}"/>
    <cellStyle name="_TableHead_Comps 24May02_Final_Korea" xfId="18902" xr:uid="{095FF13D-FD6C-47FB-8133-ED84FBE4A8D5}"/>
    <cellStyle name="_TableHead_Comps 24May02_Final_Ningbo" xfId="18907" xr:uid="{00470087-4BCB-49EE-B2E8-945EAD9C7515}"/>
    <cellStyle name="_TableHead_Comps 24May02_Final_Reinbek" xfId="18922" xr:uid="{7BD0E08B-70FC-4E86-9B85-B9D0C34B0EBE}"/>
    <cellStyle name="_TableHead_Comps 24May02_Final_Richmond" xfId="18982" xr:uid="{A435ACC6-BC23-4C55-98C7-C89258CA147F}"/>
    <cellStyle name="_TableHead_Comps 24May02_Final_Singapore" xfId="18912" xr:uid="{B40BD576-8FCA-495F-81A9-24B26FC37FF8}"/>
    <cellStyle name="_TableHead_Comps 24May02_Final_St Charles" xfId="18917" xr:uid="{6049E7D6-08FA-4518-BA85-4273BAF7FCAD}"/>
    <cellStyle name="_TableHead_Consolidated_SFI SalesMargin" xfId="505" xr:uid="{5B091242-90CD-428A-9B62-A231CB683555}"/>
    <cellStyle name="_TableHead_Consolidated_SFI SalesMargin 2" xfId="11541" xr:uid="{0CB1D673-1285-4F74-B19C-8FB7114A7B2C}"/>
    <cellStyle name="_TableHead_Consolidated_SFI SalesMargin_Chicopee" xfId="18931" xr:uid="{DCB85EFD-6685-42F7-8614-16F73CC2B220}"/>
    <cellStyle name="_TableHead_Consolidated_SFI SalesMargin_India" xfId="18864" xr:uid="{E6B2B481-8874-400E-A23D-CD6EF23CC4B3}"/>
    <cellStyle name="_TableHead_Consolidated_SFI SalesMargin_Indonesia" xfId="18859" xr:uid="{1CEB0595-CABD-42A9-B563-2D450FB33447}"/>
    <cellStyle name="_TableHead_Consolidated_SFI SalesMargin_Korea" xfId="18903" xr:uid="{D00DB054-0665-471A-A339-FD068DBC7278}"/>
    <cellStyle name="_TableHead_Consolidated_SFI SalesMargin_Ningbo" xfId="18908" xr:uid="{3C8C462C-AF58-4DAE-8739-E2B8CF64AF6D}"/>
    <cellStyle name="_TableHead_Consolidated_SFI SalesMargin_Reinbek" xfId="18923" xr:uid="{9D3C8ABC-5BED-47C5-93F6-9D5A9F6270C7}"/>
    <cellStyle name="_TableHead_Consolidated_SFI SalesMargin_Richmond" xfId="18983" xr:uid="{8FD5E414-8D2A-48A2-A2BC-592C2B94576A}"/>
    <cellStyle name="_TableHead_Consolidated_SFI SalesMargin_Singapore" xfId="18913" xr:uid="{1D2046CB-90F7-4481-8C01-6056163BB45B}"/>
    <cellStyle name="_TableHead_Consolidated_SFI SalesMargin_St Charles" xfId="18918" xr:uid="{008D0C81-BC50-495A-93C6-A5EB894491B9}"/>
    <cellStyle name="_TableHead_India" xfId="18862" xr:uid="{5559062B-4BD9-4AD9-AF62-CE1B3EBE05F5}"/>
    <cellStyle name="_TableHead_Indonesia" xfId="18857" xr:uid="{42456676-9348-45C6-8260-EFD3528488B6}"/>
    <cellStyle name="_TableHead_Korea" xfId="18901" xr:uid="{8ADC0FE1-02E2-4786-8EE2-41BAB8821151}"/>
    <cellStyle name="_TableHead_Ningbo" xfId="18906" xr:uid="{CF4E0C05-E665-447E-A46B-F5F9931BD655}"/>
    <cellStyle name="_TableHead_Reinbek" xfId="18921" xr:uid="{31F6D659-10E6-4012-9693-6E1D6146C32D}"/>
    <cellStyle name="_TableHead_Richmond" xfId="18981" xr:uid="{676C7241-4C59-4BD1-8533-337F1B57C3C7}"/>
    <cellStyle name="_TableHead_Singapore" xfId="18911" xr:uid="{7508E8B8-0728-40B2-9992-56F1EDC9BD83}"/>
    <cellStyle name="_TableHead_St Charles" xfId="18916" xr:uid="{6EAEBDFC-7B65-404F-8252-B67A6A57390F}"/>
    <cellStyle name="_TableRow" xfId="506" xr:uid="{96A8BF7F-45E3-40F5-A9DA-5169EEA19788}"/>
    <cellStyle name="_TableRow_Consolidated_SFI SalesMargin" xfId="507" xr:uid="{9610880E-81C2-4005-B3DB-44426AB52292}"/>
    <cellStyle name="_TableRow_Processed.DISCLAIMER" xfId="508" xr:uid="{8242500A-ABB3-4214-AD37-60BCC292FF27}"/>
    <cellStyle name="_TableRow_Processed.DISCLAIMER_Consolidated_SFI SalesMargin" xfId="509" xr:uid="{C719DE30-8DF4-4567-B259-D92397988D12}"/>
    <cellStyle name="_TableRow_Processed.Processed.Debt Pushdown -27 07 07-DRAFT SPLIT INPUTS_DH-RM and MP split" xfId="510" xr:uid="{40E211BD-BED4-45A5-A706-C17C405B6AB8}"/>
    <cellStyle name="_TableRowHead" xfId="511" xr:uid="{3792483A-DEF6-4508-83CC-6AD593245545}"/>
    <cellStyle name="_TableRowHead_Comps 24May02_Final" xfId="512" xr:uid="{EF38A3F6-B7BF-4484-ADE8-5D5602FE5CDC}"/>
    <cellStyle name="_TableRowHead_Consolidated_SFI SalesMargin" xfId="513" xr:uid="{DA3CE5AB-6091-41AE-9E9D-53DB102AF0F5}"/>
    <cellStyle name="_TableSuperHead" xfId="514" xr:uid="{B6DC0903-7391-496F-9C58-7642758A538D}"/>
    <cellStyle name="_TableSuperHead_Comps 24May02_Final" xfId="515" xr:uid="{F8C31749-A712-4B3F-91E7-5386F158D364}"/>
    <cellStyle name="{Comma [0]}" xfId="54" xr:uid="{ACAFAE5A-55B4-4687-A5FF-5137D04237E5}"/>
    <cellStyle name="{Comma}" xfId="55" xr:uid="{62356550-4A3B-4B61-964C-6F30307A4860}"/>
    <cellStyle name="{Date}" xfId="56" xr:uid="{1D3B7E17-3EED-4E26-A234-8E1F36FC6667}"/>
    <cellStyle name="{Month}" xfId="57" xr:uid="{50A24764-92B8-4195-83CB-59F2AECB77C5}"/>
    <cellStyle name="{Percent}" xfId="58" xr:uid="{B3B19776-8FD1-49D8-9C38-223BF7EDB1CC}"/>
    <cellStyle name="{Thousand [0]}" xfId="59" xr:uid="{D6F96CCA-159D-4736-8FD7-EDE6C971577A}"/>
    <cellStyle name="{Thousand}" xfId="60" xr:uid="{9F8CB81C-EC52-4B22-A180-8FBA5B299C4A}"/>
    <cellStyle name="{Z'0000(1 dec)}" xfId="61" xr:uid="{C790FD39-88C6-4D1B-A2EC-01E213406296}"/>
    <cellStyle name="{Z'0000(4 dec)}" xfId="62" xr:uid="{659EF788-CD32-4DB0-8F4E-B85BA3FF63C9}"/>
    <cellStyle name="’Ê‰Ý [0.00]_GE 3 MINIMUM" xfId="516" xr:uid="{5FA63538-2433-433D-B35C-8C0CBBFB5E95}"/>
    <cellStyle name="£ BP" xfId="517" xr:uid="{738BB6C8-395A-496C-9766-261D25B8EA00}"/>
    <cellStyle name="£Currency [0]" xfId="518" xr:uid="{F6745685-8F5C-406D-ACCF-66E69E3AE6AE}"/>
    <cellStyle name="£Currency [1]" xfId="519" xr:uid="{D3F7F17A-89AA-48BF-B40C-91665E3F6D2D}"/>
    <cellStyle name="£Currency [2]" xfId="520" xr:uid="{97EA2466-7326-4B78-80C0-D2D67C5CB4D4}"/>
    <cellStyle name="£Currency [p]" xfId="521" xr:uid="{2085E39E-8E00-4BD5-B500-159B2A61B514}"/>
    <cellStyle name="£Currency [p2]" xfId="522" xr:uid="{AAF46A82-A636-4342-B2D4-C6E998FDE414}"/>
    <cellStyle name="£Pounds" xfId="523" xr:uid="{B343DC31-2F68-4EC7-8CA0-E7FF647D8525}"/>
    <cellStyle name="¥ JY" xfId="524" xr:uid="{46EF715A-881B-4DD8-A2FC-8BE9A0FEAF26}"/>
    <cellStyle name="•W_GE 3 MINIMUM" xfId="525" xr:uid="{DF52826A-1293-440B-A38F-AAE24A9FDC0A}"/>
    <cellStyle name="0" xfId="526" xr:uid="{461CE407-9BB1-423B-A2F7-4747849CBDDE}"/>
    <cellStyle name="0 2" xfId="527" xr:uid="{12979055-D0DD-4650-BEFA-EF4C2F197CEC}"/>
    <cellStyle name="0%" xfId="528" xr:uid="{23C6ADA2-9A3D-42AC-B68D-2078496C35B3}"/>
    <cellStyle name="0.0" xfId="529" xr:uid="{4780FE2D-71C3-4644-9C76-5F82A93F3ED0}"/>
    <cellStyle name="0.0 x" xfId="530" xr:uid="{9E64AC66-B99A-41E4-B5D4-D54A411DF1ED}"/>
    <cellStyle name="0.0%" xfId="531" xr:uid="{746AF89F-E4E4-4C81-B508-BA32FD9032BF}"/>
    <cellStyle name="0.0_Consolidated_SFI SalesMargin" xfId="532" xr:uid="{22DDFB03-06AB-46D4-A321-D8AD04067980}"/>
    <cellStyle name="0.00" xfId="533" xr:uid="{2BCBD2C3-A518-4CD6-B0E6-9B2F4DD09436}"/>
    <cellStyle name="0.00%" xfId="534" xr:uid="{7BAC420F-964E-49EE-AEE9-393839B36B92}"/>
    <cellStyle name="0.00_Consolidated_SFI SalesMargin" xfId="11503" xr:uid="{6071EAFB-E1A3-4043-94E6-55ED180F64FB}"/>
    <cellStyle name="0.00x" xfId="535" xr:uid="{13302689-8682-4DF9-855E-1ACD26F2410E}"/>
    <cellStyle name="0.0x" xfId="536" xr:uid="{8F7F2705-CE33-4055-A2C8-B6C20188221F}"/>
    <cellStyle name="0_Consolidated_SFI SalesMargin" xfId="537" xr:uid="{425BB04B-5EEA-4CCA-AFDF-4A08AEA976D1}"/>
    <cellStyle name="0_front page and structure 17 May 2007" xfId="538" xr:uid="{175506E0-BA90-457D-9581-124325348516}"/>
    <cellStyle name="0_front page and structure 17 May 2007_Consolidated_SFI SalesMargin" xfId="539" xr:uid="{B252810A-9B50-4CE4-AE21-01B7C3032F54}"/>
    <cellStyle name="0_front page and structure 17 May 2007_Processed.Processed.Debt Pushdown -29 08 07-DRAFT-RM and MP REVISED_DH_v3_equity" xfId="540" xr:uid="{4F77E389-4B0C-4C0C-B03E-4F1F3CAB082E}"/>
    <cellStyle name="0_front page and structure 17 May 2007_Processed.Processed.Debt Pushdown -29 08 07-DRAFT-RM and MP REVISED_DH_v3_equity_acqs" xfId="541" xr:uid="{75A41BA5-8130-43C2-8B36-5B1097076AED}"/>
    <cellStyle name="0_Processed.DISCLAIMER" xfId="542" xr:uid="{F5242016-3F7B-4C8E-8A87-79B260BC66ED}"/>
    <cellStyle name="0_Processed.DISCLAIMER_Consolidated_SFI SalesMargin" xfId="543" xr:uid="{520ECBD8-7827-401F-9B45-3DC3CC62D340}"/>
    <cellStyle name="01" xfId="544" xr:uid="{816A0DB2-9C50-489E-B022-2E2223E2A364}"/>
    <cellStyle name="1" xfId="545" xr:uid="{2DDB2C2A-F7FB-4826-844F-149BD6FA7FFB}"/>
    <cellStyle name="-1" xfId="546" xr:uid="{525C3C28-26FF-4F1F-8784-DED2468FE7A6}"/>
    <cellStyle name="-1 2" xfId="11542" xr:uid="{EDCE7BFC-B46F-48DD-A2FD-C00DB908EC5D}"/>
    <cellStyle name="1/1/94" xfId="547" xr:uid="{A6FFAEE5-62AF-490C-A288-7C5BC615932C}"/>
    <cellStyle name="-1_Chicopee" xfId="11511" xr:uid="{138B3029-6BBD-43FE-8B15-0F5831B55B02}"/>
    <cellStyle name="2" xfId="548" xr:uid="{79B09CFA-633D-4EB2-84DD-9C081CFD3E97}"/>
    <cellStyle name="20 % - Akzent1" xfId="20" builtinId="30" customBuiltin="1"/>
    <cellStyle name="20 % - Akzent1 2" xfId="319" xr:uid="{474275DA-4FEA-4BAE-B7F5-6BF58C9A0E97}"/>
    <cellStyle name="20 % - Akzent2" xfId="24" builtinId="34" customBuiltin="1"/>
    <cellStyle name="20 % - Akzent2 2" xfId="320" xr:uid="{6C403416-0481-4CE2-8F6B-E8B008823126}"/>
    <cellStyle name="20 % - Akzent3" xfId="28" builtinId="38" customBuiltin="1"/>
    <cellStyle name="20 % - Akzent3 2" xfId="321" xr:uid="{9BF698CC-66CD-4B21-966F-7C5F6A462ED9}"/>
    <cellStyle name="20 % - Akzent4" xfId="32" builtinId="42" customBuiltin="1"/>
    <cellStyle name="20 % - Akzent4 2" xfId="322" xr:uid="{C9FE4863-B1DD-4657-ACAE-A1225F4D5FB1}"/>
    <cellStyle name="20 % - Akzent5" xfId="36" builtinId="46" customBuiltin="1"/>
    <cellStyle name="20 % - Akzent5 2" xfId="323" xr:uid="{ABBABC22-9551-4354-ADD7-29B818160EC0}"/>
    <cellStyle name="20 % - Akzent6" xfId="40" builtinId="50" customBuiltin="1"/>
    <cellStyle name="20 % - Akzent6 2" xfId="324" xr:uid="{8477722F-804D-4CF5-8110-A5B882948BB1}"/>
    <cellStyle name="20% - Accent1" xfId="63" xr:uid="{808072F5-2959-4B5B-B898-82C6F0D3582C}"/>
    <cellStyle name="20% - Accent1 10" xfId="549" xr:uid="{492C0809-89C9-4680-AB3C-F5D2E9126BAB}"/>
    <cellStyle name="20% - Accent1 11" xfId="550" xr:uid="{92886A45-A11E-4C9F-8CF7-E183E2515762}"/>
    <cellStyle name="20% - Accent1 11 2" xfId="551" xr:uid="{7484134D-9071-44C3-8426-DDFF35FF4180}"/>
    <cellStyle name="20% - Accent1 11 3" xfId="552" xr:uid="{F9F18D04-2ABF-476B-9740-B74431AD5441}"/>
    <cellStyle name="20% - Accent1 12" xfId="553" xr:uid="{14B086B4-3ECC-4BD9-BBC7-5662F28019AB}"/>
    <cellStyle name="20% - Accent1 13" xfId="554" xr:uid="{2C617490-2CA8-4CFB-AB9F-C2720C5774B0}"/>
    <cellStyle name="20% - Accent1 14" xfId="555" xr:uid="{54FC17E7-4FBC-4D21-9F37-D0DF6CB2F513}"/>
    <cellStyle name="20% - Accent1 15" xfId="7002" xr:uid="{9D22A394-AD13-4A67-93B3-5055A111E646}"/>
    <cellStyle name="20% - Accent1 16" xfId="7139" xr:uid="{5535A239-D822-478C-8B7C-12B10EF12B80}"/>
    <cellStyle name="20% - Accent1 17" xfId="18985" xr:uid="{CAB507F6-926B-4F94-A386-EBD756F86910}"/>
    <cellStyle name="20% - Accent1 2" xfId="143" xr:uid="{7AB05DE9-DB0B-4991-B2CA-14E7A9051E33}"/>
    <cellStyle name="20% - Accent1 2 2" xfId="556" xr:uid="{ADA1F201-4E00-461D-A809-427BB8041497}"/>
    <cellStyle name="20% - Accent1 2 2 2" xfId="557" xr:uid="{810C00B2-1A5B-4977-82E9-8402A6E8239B}"/>
    <cellStyle name="20% - Accent1 2 2 2 2" xfId="558" xr:uid="{625C3477-F8AA-4DA6-BB5A-F42C68356253}"/>
    <cellStyle name="20% - Accent1 2 2 2 3" xfId="559" xr:uid="{0F7FE9B9-E679-49A7-B991-F15769756FA2}"/>
    <cellStyle name="20% - Accent1 2 2 3" xfId="560" xr:uid="{94E12EE6-8B73-43DB-9F7E-D6781BE99361}"/>
    <cellStyle name="20% - Accent1 2 2 4" xfId="6952" xr:uid="{572E6643-971B-4A9B-B379-C4836E2703E3}"/>
    <cellStyle name="20% - Accent1 2 2 4 2" xfId="9393" xr:uid="{CC49C68A-1A5A-40A2-A7D8-083F66A381D1}"/>
    <cellStyle name="20% - Accent1 2 2 4 3" xfId="9392" xr:uid="{FD4F979E-A03F-4E9A-A22F-9349125E73FF}"/>
    <cellStyle name="20% - Accent1 2 3" xfId="561" xr:uid="{8929C993-428A-4D3F-921F-09CD3F3640C4}"/>
    <cellStyle name="20% - Accent1 2 3 2" xfId="562" xr:uid="{D9E3E17D-8689-4147-A1EC-2F846E974036}"/>
    <cellStyle name="20% - Accent1 2 3 3" xfId="563" xr:uid="{299676EF-9685-45E1-96F4-00BBAD0EB54C}"/>
    <cellStyle name="20% - Accent1 2 3 4" xfId="9394" xr:uid="{77477CB6-3DA3-4ABC-8173-D66DFE48644E}"/>
    <cellStyle name="20% - Accent1 2 4" xfId="564" xr:uid="{75913D47-145A-494D-8447-5995A39C7171}"/>
    <cellStyle name="20% - Accent1 2 5" xfId="565" xr:uid="{1FC71B9F-0041-48A3-A5DD-B9562128BAE7}"/>
    <cellStyle name="20% - Accent1 2 6" xfId="566" xr:uid="{658BA405-1929-4F81-B105-CAEE2A95E7BF}"/>
    <cellStyle name="20% - Accent1 2 7" xfId="567" xr:uid="{C9B4A80E-F5F3-4218-871D-0A291A705A19}"/>
    <cellStyle name="20% - Accent1 2_Check Sheet" xfId="568" xr:uid="{66282C58-7AF3-494E-9A14-7381B3BD2102}"/>
    <cellStyle name="20% - Accent1 3" xfId="280" xr:uid="{59E0CDC0-C244-4E66-A928-9E26231A92C8}"/>
    <cellStyle name="20% - Accent1 3 2" xfId="569" xr:uid="{5590FF33-A2D3-4945-BEED-9C2F7190E84A}"/>
    <cellStyle name="20% - Accent1 3 2 2" xfId="570" xr:uid="{230A0566-AEC2-480B-81C3-6E8347E2B266}"/>
    <cellStyle name="20% - Accent1 3 2 2 2" xfId="571" xr:uid="{F9D97F30-06E9-4C1E-B0BD-3D213C88EC1C}"/>
    <cellStyle name="20% - Accent1 3 2 3" xfId="572" xr:uid="{C66CD8D7-B1C9-4FE6-9C2A-E4A804F4F41A}"/>
    <cellStyle name="20% - Accent1 3 2 4" xfId="18987" xr:uid="{2EF2089F-0345-4DC1-9369-FAA719CFB48B}"/>
    <cellStyle name="20% - Accent1 3 3" xfId="573" xr:uid="{63192A68-F8AB-438A-AC6B-B778F72D19B6}"/>
    <cellStyle name="20% - Accent1 3 3 2" xfId="574" xr:uid="{753B8461-F8C6-4AB2-8F12-7F647D3E3738}"/>
    <cellStyle name="20% - Accent1 3 3 3" xfId="575" xr:uid="{FECB2EB4-C864-4F37-AD51-AF7022517D00}"/>
    <cellStyle name="20% - Accent1 3 3 4" xfId="19196" xr:uid="{8BD09576-1770-40F2-913E-108F8CF34F3D}"/>
    <cellStyle name="20% - Accent1 3 4" xfId="576" xr:uid="{E615145A-C183-4817-A2C6-492B70123490}"/>
    <cellStyle name="20% - Accent1 3 5" xfId="4715" xr:uid="{CB1282C5-B61F-433C-9EB5-30D43A96BBE9}"/>
    <cellStyle name="20% - Accent1 3 6" xfId="5351" xr:uid="{C41E4612-4E8D-4D39-8FAB-2AC482DD6C59}"/>
    <cellStyle name="20% - Accent1 3 7" xfId="325" xr:uid="{9B08A055-EBF8-4B0B-B481-5374D5F32F26}"/>
    <cellStyle name="20% - Accent1 3 8" xfId="18986" xr:uid="{5998F120-2D6B-4272-81A7-0CD16AD1F259}"/>
    <cellStyle name="20% - Accent1 3_Chicopee" xfId="4154" xr:uid="{C5F98E98-34FD-4FC2-B5A9-ABEEB79D2C31}"/>
    <cellStyle name="20% - Accent1 4" xfId="577" xr:uid="{D5784E7F-1393-44B3-ADB2-B514815E2746}"/>
    <cellStyle name="20% - Accent1 4 2" xfId="578" xr:uid="{1C81169F-DD86-4B54-BECC-90D780B1117A}"/>
    <cellStyle name="20% - Accent1 4 3" xfId="579" xr:uid="{6F9E1BDC-E2BC-445F-BA8F-AE52AEA7F312}"/>
    <cellStyle name="20% - Accent1 4 4" xfId="18988" xr:uid="{1FFB55D1-32D4-4C9B-8FC1-81EABD936F9D}"/>
    <cellStyle name="20% - Accent1 5" xfId="580" xr:uid="{80649E65-95F5-4273-B1ED-5513981E06CC}"/>
    <cellStyle name="20% - Accent1 5 2" xfId="581" xr:uid="{5242A961-E524-4FA2-97D5-C98429CA8DEC}"/>
    <cellStyle name="20% - Accent1 5 2 2" xfId="582" xr:uid="{7079AFBF-47F6-402F-83E0-0C4D61B35B3B}"/>
    <cellStyle name="20% - Accent1 5 2 2 2" xfId="583" xr:uid="{7FEFF879-B55D-47B1-8C29-2204C4F0458E}"/>
    <cellStyle name="20% - Accent1 5 2 3" xfId="584" xr:uid="{75DE9011-698A-43FC-8276-6366D38CE555}"/>
    <cellStyle name="20% - Accent1 5 3" xfId="585" xr:uid="{510623F3-40BF-4A2E-AFDB-60A84E854440}"/>
    <cellStyle name="20% - Accent1 5 3 2" xfId="586" xr:uid="{888EA82A-8041-48F5-8AEF-E30DF2DB016B}"/>
    <cellStyle name="20% - Accent1 5 4" xfId="587" xr:uid="{47E29C39-3983-4763-AA18-29D15401F77C}"/>
    <cellStyle name="20% - Accent1 5 5" xfId="19177" xr:uid="{FF45F2AC-174C-49E3-8081-1846A23D0E6D}"/>
    <cellStyle name="20% - Accent1 6" xfId="588" xr:uid="{F4F9CD22-1E17-400A-9B5C-7641FE520B9D}"/>
    <cellStyle name="20% - Accent1 7" xfId="589" xr:uid="{E39B5BAE-CFEB-4036-BAAD-A8AEA93D9841}"/>
    <cellStyle name="20% - Accent1 8" xfId="590" xr:uid="{A95B9004-8915-472B-BA34-A4F46510C8D3}"/>
    <cellStyle name="20% - Accent1 9" xfId="591" xr:uid="{AF3C47F6-1804-4D51-B6BF-6F69C5A2B2B3}"/>
    <cellStyle name="20% - Accent1_Tabelle3" xfId="311" xr:uid="{D74BEAB7-E773-4916-9EFD-F17AFC57B3C4}"/>
    <cellStyle name="20% - Accent2" xfId="64" xr:uid="{84A0DE70-6DD8-41DF-9C2A-8A25097175A1}"/>
    <cellStyle name="20% - Accent2 10" xfId="592" xr:uid="{68F46D69-51BD-4B58-85B7-AE65BE451213}"/>
    <cellStyle name="20% - Accent2 11" xfId="593" xr:uid="{1974D4D0-B719-4DCD-8029-7C0D84BBE9B1}"/>
    <cellStyle name="20% - Accent2 11 2" xfId="594" xr:uid="{76A15781-8F84-447B-82AF-0B1910B2358D}"/>
    <cellStyle name="20% - Accent2 11 3" xfId="595" xr:uid="{77C1B68C-E22F-4848-A54E-CF1B87158C29}"/>
    <cellStyle name="20% - Accent2 12" xfId="596" xr:uid="{6677BAEA-8A9A-44FA-A84B-0CB5CE62291A}"/>
    <cellStyle name="20% - Accent2 13" xfId="597" xr:uid="{44752597-7391-4268-A9CE-764806413BC1}"/>
    <cellStyle name="20% - Accent2 14" xfId="598" xr:uid="{1D008A80-AB02-47D2-AD24-09B116F0970D}"/>
    <cellStyle name="20% - Accent2 15" xfId="7001" xr:uid="{052545CA-1260-4058-AF49-B874DBB5D0D6}"/>
    <cellStyle name="20% - Accent2 16" xfId="7083" xr:uid="{7090372B-38F8-48CA-ACFD-8DB26BE8AC3A}"/>
    <cellStyle name="20% - Accent2 2" xfId="144" xr:uid="{7099812F-F2E5-48FB-AE16-7C08A276DF8B}"/>
    <cellStyle name="20% - Accent2 2 2" xfId="599" xr:uid="{CF50A6DE-8B7E-4CE9-8C4B-119F2CE48028}"/>
    <cellStyle name="20% - Accent2 2 2 2" xfId="600" xr:uid="{467F297E-5453-4F29-96EF-4EE548D28E5B}"/>
    <cellStyle name="20% - Accent2 2 2 2 2" xfId="601" xr:uid="{B328836A-4563-4B23-B89D-15F1E45D92F9}"/>
    <cellStyle name="20% - Accent2 2 2 2 3" xfId="602" xr:uid="{1A95E6FD-0FFB-4DF0-92DC-826E83A0CD48}"/>
    <cellStyle name="20% - Accent2 2 2 3" xfId="603" xr:uid="{DD0C0632-09B7-460F-B300-3021054D79B4}"/>
    <cellStyle name="20% - Accent2 2 2 4" xfId="6603" xr:uid="{BECA707C-2B06-44A1-A871-8E206937BC1E}"/>
    <cellStyle name="20% - Accent2 2 2 4 2" xfId="9396" xr:uid="{41A559B0-790B-4E7D-B336-4333228508CC}"/>
    <cellStyle name="20% - Accent2 2 2 4 3" xfId="9395" xr:uid="{CD214F27-3EC4-4EFF-8019-2E7E248B764C}"/>
    <cellStyle name="20% - Accent2 2 3" xfId="604" xr:uid="{BA9659AB-17CD-4269-B66B-47263754D641}"/>
    <cellStyle name="20% - Accent2 2 3 2" xfId="605" xr:uid="{70A51068-68E2-4DD4-B502-5FE51FD774BA}"/>
    <cellStyle name="20% - Accent2 2 3 3" xfId="606" xr:uid="{E86B1E39-690B-4719-B2E7-B88936B5DB14}"/>
    <cellStyle name="20% - Accent2 2 3 4" xfId="9397" xr:uid="{235A8E55-A211-4515-AF04-A3361C678656}"/>
    <cellStyle name="20% - Accent2 2 4" xfId="607" xr:uid="{CE407725-4DB0-4E2F-A189-EB079480B3C9}"/>
    <cellStyle name="20% - Accent2 2 5" xfId="608" xr:uid="{87B46E8E-6298-4DD0-BE5A-31C770CF174E}"/>
    <cellStyle name="20% - Accent2 2 6" xfId="609" xr:uid="{5FC4431E-7551-4B3C-9DE8-4AB0A8A4D062}"/>
    <cellStyle name="20% - Accent2 2 7" xfId="610" xr:uid="{8FB56AB8-0C08-48CF-9B7D-65A73142598B}"/>
    <cellStyle name="20% - Accent2 2_Check Sheet" xfId="611" xr:uid="{1E7436C4-3E02-4A0D-A7C5-A14E8520F8BA}"/>
    <cellStyle name="20% - Accent2 3" xfId="281" xr:uid="{EBDB5610-DF53-452B-97F4-4CF809213414}"/>
    <cellStyle name="20% - Accent2 3 2" xfId="612" xr:uid="{2747E65E-DD51-4F38-BC2B-997FF43F4869}"/>
    <cellStyle name="20% - Accent2 3 2 2" xfId="613" xr:uid="{7FA91A6E-5ECF-4D1D-ADD6-C1EB3571F97A}"/>
    <cellStyle name="20% - Accent2 3 2 2 2" xfId="614" xr:uid="{9558F5DD-1D59-4C69-B5AE-31D59270F468}"/>
    <cellStyle name="20% - Accent2 3 2 3" xfId="615" xr:uid="{8E570812-C965-464B-B33B-1DF734E41C31}"/>
    <cellStyle name="20% - Accent2 3 2 4" xfId="18990" xr:uid="{CE67F10F-8F1F-43E6-B9D5-42CF5525AD66}"/>
    <cellStyle name="20% - Accent2 3 3" xfId="616" xr:uid="{474ADED7-C22F-4B7A-98B4-B95CD0A86EE6}"/>
    <cellStyle name="20% - Accent2 3 3 2" xfId="617" xr:uid="{810FDC96-A830-41AB-8999-AB6EB3DD08D9}"/>
    <cellStyle name="20% - Accent2 3 3 3" xfId="618" xr:uid="{18E50DB0-3D05-45C7-A013-FAB481E02845}"/>
    <cellStyle name="20% - Accent2 3 3 4" xfId="19197" xr:uid="{2DCDA598-0691-42D2-BDF0-60ADEF7B8598}"/>
    <cellStyle name="20% - Accent2 3 4" xfId="619" xr:uid="{AB896FE8-E543-44B4-8201-50FE0577801F}"/>
    <cellStyle name="20% - Accent2 3 5" xfId="4716" xr:uid="{4BA94D02-3DDF-478E-9091-CCCAE31D6D5A}"/>
    <cellStyle name="20% - Accent2 3 6" xfId="5352" xr:uid="{C9F253E5-84A1-45F6-AE5B-4364240B90A4}"/>
    <cellStyle name="20% - Accent2 3 7" xfId="326" xr:uid="{4211E482-A619-42D8-AAE6-D9EF0F86F7B2}"/>
    <cellStyle name="20% - Accent2 3 8" xfId="18989" xr:uid="{C39A3B23-F3D7-4069-BF06-DF59A9480DF0}"/>
    <cellStyle name="20% - Accent2 3_Chicopee" xfId="4155" xr:uid="{0DA2B5AE-AB52-4E62-BC6F-CF757615A6A9}"/>
    <cellStyle name="20% - Accent2 4" xfId="620" xr:uid="{671547D7-91B3-4607-82A8-DD572477EDDE}"/>
    <cellStyle name="20% - Accent2 4 2" xfId="621" xr:uid="{3162AF94-30AD-48A7-A7D3-56A2834427EE}"/>
    <cellStyle name="20% - Accent2 4 3" xfId="622" xr:uid="{EB957B46-5EA5-41FC-9A3F-9470A9DEF102}"/>
    <cellStyle name="20% - Accent2 4 4" xfId="18991" xr:uid="{173EC629-D540-4F8C-97AF-368966D9F41A}"/>
    <cellStyle name="20% - Accent2 5" xfId="623" xr:uid="{DD8BE239-F838-43D6-A304-6CAC38AF0C4D}"/>
    <cellStyle name="20% - Accent2 5 2" xfId="624" xr:uid="{D0AF7B60-F5B0-4DF9-A0F6-95FA8D07B1F9}"/>
    <cellStyle name="20% - Accent2 5 2 2" xfId="625" xr:uid="{11193424-EE3A-488C-8568-8194563B4D16}"/>
    <cellStyle name="20% - Accent2 5 2 2 2" xfId="626" xr:uid="{C008845F-0515-41F1-A29A-509D92EE72A0}"/>
    <cellStyle name="20% - Accent2 5 2 3" xfId="627" xr:uid="{EB03C832-6070-45F5-B3F6-40CD4C84A47C}"/>
    <cellStyle name="20% - Accent2 5 3" xfId="628" xr:uid="{C86E431B-90AD-417B-9124-1FAFD0E1BC7E}"/>
    <cellStyle name="20% - Accent2 5 3 2" xfId="629" xr:uid="{F69A8BA3-1AA9-45A6-913F-68E14D100AFE}"/>
    <cellStyle name="20% - Accent2 5 4" xfId="630" xr:uid="{7D601B42-8928-4C1D-A629-5CCCDFC70197}"/>
    <cellStyle name="20% - Accent2 5 5" xfId="19178" xr:uid="{BE0111DA-F8FA-4F0B-87FC-79811E45F256}"/>
    <cellStyle name="20% - Accent2 6" xfId="631" xr:uid="{779D7CCF-7D36-442C-BB20-AC893F98CEA5}"/>
    <cellStyle name="20% - Accent2 7" xfId="632" xr:uid="{010CF050-32B4-40DD-A5EF-F95B0FB54DB1}"/>
    <cellStyle name="20% - Accent2 8" xfId="633" xr:uid="{B1C6082B-620C-4A44-AAF2-8CFA97874B00}"/>
    <cellStyle name="20% - Accent2 9" xfId="634" xr:uid="{26A0EDB2-5F89-40F7-A4E3-58E2BDF713EE}"/>
    <cellStyle name="20% - Accent2_Tabelle3" xfId="312" xr:uid="{7EB8F84C-3B78-4C3A-A3C3-D4ABB23271D2}"/>
    <cellStyle name="20% - Accent3" xfId="65" xr:uid="{F8594A22-6D5B-43EA-B07C-323EC085438A}"/>
    <cellStyle name="20% - Accent3 10" xfId="635" xr:uid="{0DA69A4D-BD9F-4F29-A561-5BF0F081CE0D}"/>
    <cellStyle name="20% - Accent3 11" xfId="636" xr:uid="{CF08632F-ABBF-49B9-B848-C703D3280FC4}"/>
    <cellStyle name="20% - Accent3 11 2" xfId="637" xr:uid="{4A05F878-3BB9-42D2-9740-5E11B4DDD808}"/>
    <cellStyle name="20% - Accent3 11 3" xfId="638" xr:uid="{7E5E8C59-DD72-4E8C-AF66-7FA9793E714D}"/>
    <cellStyle name="20% - Accent3 12" xfId="639" xr:uid="{7108F9D4-BE46-47E8-A455-70C2C43439BA}"/>
    <cellStyle name="20% - Accent3 13" xfId="640" xr:uid="{599650CD-D84E-481D-BAA2-18DD1DEB2685}"/>
    <cellStyle name="20% - Accent3 14" xfId="641" xr:uid="{090F7038-E9F1-4E5E-9873-C5661E9CD68E}"/>
    <cellStyle name="20% - Accent3 15" xfId="7000" xr:uid="{05801ED8-807A-4C9A-9642-4AC0F907A8AC}"/>
    <cellStyle name="20% - Accent3 16" xfId="18992" xr:uid="{2C5717F6-6949-4174-A563-9845B4A7B87F}"/>
    <cellStyle name="20% - Accent3 2" xfId="145" xr:uid="{AB57144A-E701-4279-989B-0D9560B0A26B}"/>
    <cellStyle name="20% - Accent3 2 2" xfId="642" xr:uid="{D1050404-6697-4C0F-A8C8-661DCD0AB680}"/>
    <cellStyle name="20% - Accent3 2 2 2" xfId="643" xr:uid="{31F4A914-A762-438A-A6B0-118254EB031C}"/>
    <cellStyle name="20% - Accent3 2 2 2 2" xfId="644" xr:uid="{53A6B4DF-3A3F-4BF9-86FA-C457583C75A5}"/>
    <cellStyle name="20% - Accent3 2 2 2 3" xfId="645" xr:uid="{E747D7A9-BB6F-49FE-9E95-6A265F852697}"/>
    <cellStyle name="20% - Accent3 2 2 3" xfId="646" xr:uid="{1D05AA51-9B1F-4AA2-9E72-547072E52143}"/>
    <cellStyle name="20% - Accent3 2 2 4" xfId="7194" xr:uid="{9D5DE865-2798-4167-A6EB-74C548D83FCB}"/>
    <cellStyle name="20% - Accent3 2 2 4 2" xfId="9399" xr:uid="{E9C3D53B-4064-4105-B4E3-989E830ECBDD}"/>
    <cellStyle name="20% - Accent3 2 2 4 3" xfId="9398" xr:uid="{7E32BBD7-C84C-4B62-81CD-FB26DB4768A4}"/>
    <cellStyle name="20% - Accent3 2 3" xfId="647" xr:uid="{DAE7DCBB-79E9-49BB-81ED-56A7E51E8852}"/>
    <cellStyle name="20% - Accent3 2 3 2" xfId="648" xr:uid="{126F1F67-98EE-4988-8AC8-4F7B4491CE40}"/>
    <cellStyle name="20% - Accent3 2 3 3" xfId="649" xr:uid="{0A21DDA2-863B-4D00-A9FF-A726F6986A13}"/>
    <cellStyle name="20% - Accent3 2 3 4" xfId="9400" xr:uid="{DF2FD36C-CFC8-43FF-85F7-14D42D4057DA}"/>
    <cellStyle name="20% - Accent3 2 4" xfId="650" xr:uid="{4E0A5FCE-04A1-4EE1-8C3F-CE65B7DD459F}"/>
    <cellStyle name="20% - Accent3 2 5" xfId="651" xr:uid="{BB644451-85B6-4C06-84DE-2E55B88D6F9B}"/>
    <cellStyle name="20% - Accent3 2 6" xfId="652" xr:uid="{DC61DE68-EE1E-4508-B3AA-E3FC6F52A59C}"/>
    <cellStyle name="20% - Accent3 2 7" xfId="653" xr:uid="{0157A34A-328C-42BB-9FCB-8C8B868282E5}"/>
    <cellStyle name="20% - Accent3 2_Check Sheet" xfId="654" xr:uid="{3C2C4DA2-B0DA-44F4-80B8-521E300F28FB}"/>
    <cellStyle name="20% - Accent3 3" xfId="282" xr:uid="{12F45D22-8200-4E3F-ABD0-478BABB6E5FA}"/>
    <cellStyle name="20% - Accent3 3 2" xfId="655" xr:uid="{00E55B2A-DF16-4664-A458-03B90F792ECB}"/>
    <cellStyle name="20% - Accent3 3 2 2" xfId="656" xr:uid="{3F39FEEE-2F25-4DE9-8E4A-0AB329BA546F}"/>
    <cellStyle name="20% - Accent3 3 2 2 2" xfId="657" xr:uid="{77634F63-1FEE-4C0F-88C7-663817340C5B}"/>
    <cellStyle name="20% - Accent3 3 2 3" xfId="658" xr:uid="{F0C5B317-D349-458D-BF78-CB4C1C75E33B}"/>
    <cellStyle name="20% - Accent3 3 2 4" xfId="18994" xr:uid="{EA64F1C3-A56B-4CF8-9D0F-90C6B7C8B6E2}"/>
    <cellStyle name="20% - Accent3 3 3" xfId="659" xr:uid="{85F4C310-5C37-462F-B1C1-81D11551124B}"/>
    <cellStyle name="20% - Accent3 3 3 2" xfId="660" xr:uid="{9247740A-C016-4927-BD8F-F0C5A50DA8AF}"/>
    <cellStyle name="20% - Accent3 3 3 3" xfId="661" xr:uid="{E79BB89D-7E2D-458B-8237-A01910C0BF44}"/>
    <cellStyle name="20% - Accent3 3 3 4" xfId="19198" xr:uid="{6E104389-FBB8-49F4-9190-429BF6FBEF30}"/>
    <cellStyle name="20% - Accent3 3 4" xfId="662" xr:uid="{08A4F109-1347-4E6D-BB1B-37D9FE247FE0}"/>
    <cellStyle name="20% - Accent3 3 5" xfId="4717" xr:uid="{2F7793F8-6688-4FBF-9A43-103A06466DDD}"/>
    <cellStyle name="20% - Accent3 3 6" xfId="5353" xr:uid="{3C088D33-99E7-48E6-9C4E-2E9FD05C44CE}"/>
    <cellStyle name="20% - Accent3 3 7" xfId="327" xr:uid="{CEA57ED7-4916-4231-9F37-627FA05A01BE}"/>
    <cellStyle name="20% - Accent3 3 8" xfId="18993" xr:uid="{22B055EF-51EB-4CA5-A687-7C4D6BD4C960}"/>
    <cellStyle name="20% - Accent3 3_Chicopee" xfId="4156" xr:uid="{0BCE570D-4717-4FAB-B437-C03EFFBD50FF}"/>
    <cellStyle name="20% - Accent3 4" xfId="663" xr:uid="{7798976E-4A16-4E4A-BF45-5D2029618562}"/>
    <cellStyle name="20% - Accent3 4 2" xfId="664" xr:uid="{B43B2E9C-5555-43C3-9B79-5BB94C76614E}"/>
    <cellStyle name="20% - Accent3 4 3" xfId="665" xr:uid="{A6AC376E-8BA5-499F-BBFC-594701C25032}"/>
    <cellStyle name="20% - Accent3 4 4" xfId="18995" xr:uid="{93D121F4-FADE-4D38-B355-A25D24D866E1}"/>
    <cellStyle name="20% - Accent3 5" xfId="666" xr:uid="{B638CAA6-3502-4D52-9479-A4D2B1F10FB4}"/>
    <cellStyle name="20% - Accent3 5 2" xfId="667" xr:uid="{E0A56211-57ED-45F9-9A20-287657A2AE11}"/>
    <cellStyle name="20% - Accent3 5 2 2" xfId="668" xr:uid="{9D39ED8C-7426-4C04-8BB1-9C7FC76E9F98}"/>
    <cellStyle name="20% - Accent3 5 2 2 2" xfId="669" xr:uid="{87D515D1-4B79-4FCE-B5D8-BD2D17914189}"/>
    <cellStyle name="20% - Accent3 5 2 3" xfId="670" xr:uid="{7D2C41A8-ED72-4727-AB23-E8EF5D89A0A4}"/>
    <cellStyle name="20% - Accent3 5 3" xfId="671" xr:uid="{8D4D4706-833E-4C39-943F-10096861268A}"/>
    <cellStyle name="20% - Accent3 5 3 2" xfId="672" xr:uid="{2C84910E-D143-4D8E-A5DD-088B45F88740}"/>
    <cellStyle name="20% - Accent3 5 4" xfId="673" xr:uid="{0E374B22-D90C-443A-9628-60CD9568EC5C}"/>
    <cellStyle name="20% - Accent3 5 5" xfId="19179" xr:uid="{ACF3732B-C0C9-49CE-91D9-034CE3C66B53}"/>
    <cellStyle name="20% - Accent3 6" xfId="674" xr:uid="{BE1CAE98-884C-43B5-B28F-6FF1FF63FDB4}"/>
    <cellStyle name="20% - Accent3 7" xfId="675" xr:uid="{34BCB915-4143-427F-BE3A-034631FDA101}"/>
    <cellStyle name="20% - Accent3 8" xfId="676" xr:uid="{B9B1AAA2-4030-46EF-8F84-18D23C35AF44}"/>
    <cellStyle name="20% - Accent3 9" xfId="677" xr:uid="{962CF966-EEC6-4AB6-A38E-EDC4E9EF0928}"/>
    <cellStyle name="20% - Accent3_Tabelle3" xfId="313" xr:uid="{AA136E8E-B80A-4910-A537-A0F0213AE997}"/>
    <cellStyle name="20% - Accent4" xfId="66" xr:uid="{D6265912-D276-43B7-B9D4-F3824FCEF198}"/>
    <cellStyle name="20% - Accent4 10" xfId="678" xr:uid="{33E84278-89CE-4865-B8D8-7F49E83821DA}"/>
    <cellStyle name="20% - Accent4 11" xfId="679" xr:uid="{4E1C6466-9A20-4DA1-A2D7-C72CF0FB1974}"/>
    <cellStyle name="20% - Accent4 11 2" xfId="680" xr:uid="{C4585985-31A9-445D-A4F6-B415626D6952}"/>
    <cellStyle name="20% - Accent4 11 3" xfId="681" xr:uid="{BCFCCFA0-812C-4917-9A30-E3863EE35D86}"/>
    <cellStyle name="20% - Accent4 12" xfId="682" xr:uid="{0F2692FA-E707-413C-BB60-FDBA8343BC81}"/>
    <cellStyle name="20% - Accent4 13" xfId="683" xr:uid="{353CA349-9222-42A1-9E24-DCB5F49AB62B}"/>
    <cellStyle name="20% - Accent4 14" xfId="684" xr:uid="{665ADF08-D1E9-4D9E-B9EE-E464D5589852}"/>
    <cellStyle name="20% - Accent4 15" xfId="6999" xr:uid="{3DD79706-8701-4B0B-B6AE-45BD3D7A022A}"/>
    <cellStyle name="20% - Accent4 16" xfId="6921" xr:uid="{B8FC9A46-60B4-4691-B34F-D024939446BA}"/>
    <cellStyle name="20% - Accent4 17" xfId="18996" xr:uid="{FD56097E-600E-4D5A-9CF9-9EE19F87784D}"/>
    <cellStyle name="20% - Accent4 2" xfId="146" xr:uid="{7C5068F1-0BEE-4CFD-A271-DB1D19FE5B8E}"/>
    <cellStyle name="20% - Accent4 2 2" xfId="685" xr:uid="{5D36B292-0D62-412D-A843-B360FB2F63AE}"/>
    <cellStyle name="20% - Accent4 2 2 2" xfId="686" xr:uid="{17E466E0-076E-43EC-BE51-A735F5A997CC}"/>
    <cellStyle name="20% - Accent4 2 2 2 2" xfId="687" xr:uid="{7F2F0A2C-3838-4794-ADB8-B09FCD97749D}"/>
    <cellStyle name="20% - Accent4 2 2 2 3" xfId="688" xr:uid="{B1C85A03-1518-4469-819A-4ACFACBC4A9A}"/>
    <cellStyle name="20% - Accent4 2 2 3" xfId="689" xr:uid="{D12C0CF6-F948-484C-8A99-63F6E385AE38}"/>
    <cellStyle name="20% - Accent4 2 2 4" xfId="7173" xr:uid="{49752ECF-A13E-47C4-94BC-B352D62F2CD8}"/>
    <cellStyle name="20% - Accent4 2 2 4 2" xfId="9402" xr:uid="{F87DA74D-6260-4658-9D06-1C3A3F18FA17}"/>
    <cellStyle name="20% - Accent4 2 2 4 3" xfId="9401" xr:uid="{DF74E528-C4BF-46C6-9450-AB4015B2F47D}"/>
    <cellStyle name="20% - Accent4 2 3" xfId="690" xr:uid="{812FBF57-4A0F-4660-812D-38219D8D7881}"/>
    <cellStyle name="20% - Accent4 2 3 2" xfId="691" xr:uid="{41735D12-910D-4A9D-B498-0FC44F96B621}"/>
    <cellStyle name="20% - Accent4 2 3 3" xfId="692" xr:uid="{F06AC145-13F5-4002-B21F-3A1BFF14A665}"/>
    <cellStyle name="20% - Accent4 2 3 4" xfId="9403" xr:uid="{C1F9D278-A6B1-40B2-9969-E1A45B22B01C}"/>
    <cellStyle name="20% - Accent4 2 4" xfId="693" xr:uid="{7BC6EDF2-21C4-48C8-B35E-2557BEEC1CC9}"/>
    <cellStyle name="20% - Accent4 2 5" xfId="694" xr:uid="{4EE55E95-FBD3-47B8-99FF-81F31AD11DC8}"/>
    <cellStyle name="20% - Accent4 2 6" xfId="695" xr:uid="{60936E4C-9EE0-40BC-97D2-D43CE4FC3BE4}"/>
    <cellStyle name="20% - Accent4 2 7" xfId="696" xr:uid="{DBDAD08D-D35C-4228-B39E-34848736ED25}"/>
    <cellStyle name="20% - Accent4 2_Check Sheet" xfId="697" xr:uid="{91C7C23B-6CBC-4F5C-8499-EFC2C4332994}"/>
    <cellStyle name="20% - Accent4 3" xfId="283" xr:uid="{A3F8259F-6B0C-4A96-9880-8368AD181CC1}"/>
    <cellStyle name="20% - Accent4 3 2" xfId="698" xr:uid="{8DD055D4-A820-413F-9464-3FDCCDBA50AE}"/>
    <cellStyle name="20% - Accent4 3 2 2" xfId="699" xr:uid="{F6B80BA1-0110-4BA4-A0E8-3E91FE418A0E}"/>
    <cellStyle name="20% - Accent4 3 2 2 2" xfId="700" xr:uid="{C0D59062-C616-4037-9372-D14330303AC3}"/>
    <cellStyle name="20% - Accent4 3 2 3" xfId="701" xr:uid="{AFDC7B3F-0D27-4569-86C0-A5075CD5F0C7}"/>
    <cellStyle name="20% - Accent4 3 2 4" xfId="18998" xr:uid="{7C8CA6D7-A522-4786-B993-E387A2F91EEB}"/>
    <cellStyle name="20% - Accent4 3 3" xfId="702" xr:uid="{40AD4D18-D685-42C7-B71F-A0C8A1CBB9EC}"/>
    <cellStyle name="20% - Accent4 3 3 2" xfId="703" xr:uid="{2FFDA3FC-FDE6-49C9-B39E-C5545D89DD59}"/>
    <cellStyle name="20% - Accent4 3 3 3" xfId="704" xr:uid="{C7049436-84C5-4DAD-B32D-38AB289F94D8}"/>
    <cellStyle name="20% - Accent4 3 3 4" xfId="19199" xr:uid="{58CC20B5-F986-4D8A-B3B4-F9874BDF2546}"/>
    <cellStyle name="20% - Accent4 3 4" xfId="705" xr:uid="{AF6BA9CD-72AF-45C1-9B58-5DD45E6F11B0}"/>
    <cellStyle name="20% - Accent4 3 5" xfId="4718" xr:uid="{982F9FF7-FFD2-47DB-A550-60761991AD14}"/>
    <cellStyle name="20% - Accent4 3 6" xfId="5354" xr:uid="{1BF21E3B-E95B-4016-AA24-E899964A032C}"/>
    <cellStyle name="20% - Accent4 3 7" xfId="328" xr:uid="{D8B2385A-A96F-4F05-81AA-1AAF4C4A0810}"/>
    <cellStyle name="20% - Accent4 3 8" xfId="18997" xr:uid="{F8F19A44-8D47-4A77-8C2A-B2B39B964399}"/>
    <cellStyle name="20% - Accent4 3_Chicopee" xfId="4157" xr:uid="{FC2D2E43-CF30-46BC-9CB1-F88616B06DA3}"/>
    <cellStyle name="20% - Accent4 4" xfId="706" xr:uid="{6A8A6F30-5592-4D39-A383-801121F805A5}"/>
    <cellStyle name="20% - Accent4 4 2" xfId="707" xr:uid="{A89196D0-E284-4DF2-A588-F399391A3B09}"/>
    <cellStyle name="20% - Accent4 4 3" xfId="708" xr:uid="{43518412-67CC-4AF4-9B4D-C9AD18FD1B49}"/>
    <cellStyle name="20% - Accent4 4 4" xfId="18999" xr:uid="{71C6BA7C-30EF-4539-8712-1F8BE1C03F28}"/>
    <cellStyle name="20% - Accent4 5" xfId="709" xr:uid="{785A65F6-CD99-4D73-8034-1F51492988A3}"/>
    <cellStyle name="20% - Accent4 5 2" xfId="710" xr:uid="{4D785677-56A3-4459-BAF6-29D3C18DF984}"/>
    <cellStyle name="20% - Accent4 5 2 2" xfId="711" xr:uid="{9E853225-AB11-43AE-907F-54922EBB1D85}"/>
    <cellStyle name="20% - Accent4 5 2 2 2" xfId="712" xr:uid="{CD2C1139-5743-4F21-99F3-F8BA0683F66A}"/>
    <cellStyle name="20% - Accent4 5 2 3" xfId="713" xr:uid="{33153C78-7DE8-47E4-966F-182D1CEDF2AC}"/>
    <cellStyle name="20% - Accent4 5 3" xfId="714" xr:uid="{3CC2F3FF-A044-4599-93A4-19D00E9DD97D}"/>
    <cellStyle name="20% - Accent4 5 3 2" xfId="715" xr:uid="{654CB444-9D08-432E-BBCE-9B9ABF860CAC}"/>
    <cellStyle name="20% - Accent4 5 4" xfId="716" xr:uid="{8BC15BDB-42BA-4605-8B1A-67FDB6714498}"/>
    <cellStyle name="20% - Accent4 5 5" xfId="19180" xr:uid="{D2093D56-37B2-4530-A41D-91738A746B0F}"/>
    <cellStyle name="20% - Accent4 6" xfId="717" xr:uid="{9EBE75EF-1C1F-46FC-8B51-71B132086956}"/>
    <cellStyle name="20% - Accent4 7" xfId="718" xr:uid="{B73FED12-FA68-4BF3-8539-D7279516296B}"/>
    <cellStyle name="20% - Accent4 8" xfId="719" xr:uid="{01144669-3052-4478-9C16-91F5A1AF8AD6}"/>
    <cellStyle name="20% - Accent4 9" xfId="720" xr:uid="{D4C6C8F9-9C18-4A3B-BD2A-3B417E08EE0B}"/>
    <cellStyle name="20% - Accent4_Tabelle3" xfId="314" xr:uid="{9A6EFA52-A7A3-4B73-9E17-07CA21D0209B}"/>
    <cellStyle name="20% - Accent5" xfId="67" xr:uid="{3CC8FFDC-03D2-46E9-B5CA-671F22064FE5}"/>
    <cellStyle name="20% - Accent5 10" xfId="6574" xr:uid="{1E9935B8-9C26-45E4-81EE-AF84063CB068}"/>
    <cellStyle name="20% - Accent5 11" xfId="19000" xr:uid="{6D2F8210-1A75-4F5E-A11A-94B024BFBC36}"/>
    <cellStyle name="20% - Accent5 2" xfId="147" xr:uid="{4EF1C0F2-3324-4551-AAF1-DF1AA2B7B11A}"/>
    <cellStyle name="20% - Accent5 2 2" xfId="721" xr:uid="{E55F3316-DB45-4ED5-9226-C5C632C6C4DC}"/>
    <cellStyle name="20% - Accent5 2 2 2" xfId="722" xr:uid="{E600B0C1-C9C9-4997-9D74-D03330875029}"/>
    <cellStyle name="20% - Accent5 2 2 2 2" xfId="723" xr:uid="{69E4A319-94CB-4409-AF59-805B948521A9}"/>
    <cellStyle name="20% - Accent5 2 2 2 3" xfId="724" xr:uid="{A5A6CE3F-00E3-47DD-B100-0575B3FBAEE4}"/>
    <cellStyle name="20% - Accent5 2 2 3" xfId="725" xr:uid="{9597740F-6060-4213-8017-B6B3AA0ABD8C}"/>
    <cellStyle name="20% - Accent5 2 2 4" xfId="6591" xr:uid="{BD916DDF-F041-4972-BC5D-DB881B9B399B}"/>
    <cellStyle name="20% - Accent5 2 2 4 2" xfId="9405" xr:uid="{CC4632D8-4780-4EDC-B55D-E236381063B4}"/>
    <cellStyle name="20% - Accent5 2 2 4 3" xfId="9404" xr:uid="{8A2EFEF4-D56F-4FD3-9238-33E7461F2AF6}"/>
    <cellStyle name="20% - Accent5 2 3" xfId="726" xr:uid="{B8BF4F28-1570-4763-8E9F-E82377F3CBCB}"/>
    <cellStyle name="20% - Accent5 2 3 2" xfId="727" xr:uid="{918A34AD-88C7-40FF-BE23-92A0183DA69E}"/>
    <cellStyle name="20% - Accent5 2 3 3" xfId="9406" xr:uid="{1946A647-EAA8-45C4-B1FC-6511307242C5}"/>
    <cellStyle name="20% - Accent5 2 4" xfId="728" xr:uid="{CDF1B01B-3896-472C-9166-04FF71ACAA86}"/>
    <cellStyle name="20% - Accent5 2 5" xfId="729" xr:uid="{DE61F5D8-9C84-49BF-9B29-F16CC2657041}"/>
    <cellStyle name="20% - Accent5 2 6" xfId="730" xr:uid="{1F67CB08-B296-465F-96EB-019E6308DC18}"/>
    <cellStyle name="20% - Accent5 2_Check Sheet" xfId="731" xr:uid="{A5BD8D10-D457-48B5-A67F-BEF7F89548D5}"/>
    <cellStyle name="20% - Accent5 3" xfId="284" xr:uid="{6799105D-C83B-499F-A0D5-F12B6876FE19}"/>
    <cellStyle name="20% - Accent5 3 2" xfId="732" xr:uid="{9EC118D9-73ED-4E37-8EA2-6018FDF33CBB}"/>
    <cellStyle name="20% - Accent5 3 2 2" xfId="733" xr:uid="{EF0FF4DF-C0CF-450B-9D8E-AA2FD39B8504}"/>
    <cellStyle name="20% - Accent5 3 2 2 2" xfId="734" xr:uid="{5DEB1AF6-4434-422C-9575-EEECEC1A1CD8}"/>
    <cellStyle name="20% - Accent5 3 2 3" xfId="735" xr:uid="{9399C223-7C0E-4E10-AD58-684552A35979}"/>
    <cellStyle name="20% - Accent5 3 2 4" xfId="19002" xr:uid="{9D63196C-6CD2-4492-8E3F-608BA2829C52}"/>
    <cellStyle name="20% - Accent5 3 3" xfId="736" xr:uid="{F40684B6-0A73-45E4-820F-E34AAE7A05D9}"/>
    <cellStyle name="20% - Accent5 3 3 2" xfId="737" xr:uid="{42954800-7B49-43F5-BC7A-EC1B2EE561AF}"/>
    <cellStyle name="20% - Accent5 3 3 3" xfId="738" xr:uid="{2D5A00C9-77DF-44F8-95C0-0AAC9F32A6D4}"/>
    <cellStyle name="20% - Accent5 3 3 4" xfId="19200" xr:uid="{7ABE3ABE-408B-4345-BC7A-7FB454AA076C}"/>
    <cellStyle name="20% - Accent5 3 4" xfId="739" xr:uid="{89885909-C884-40BC-804B-85DD70823D85}"/>
    <cellStyle name="20% - Accent5 3 5" xfId="4719" xr:uid="{3F946139-CD5C-41E9-8BA3-9290CB7C9303}"/>
    <cellStyle name="20% - Accent5 3 6" xfId="5355" xr:uid="{97468E8D-6ABE-4F6C-9161-C11C68B56BF6}"/>
    <cellStyle name="20% - Accent5 3 7" xfId="329" xr:uid="{2D6ED905-BF50-4DD9-BFDB-D931B9CDBCFB}"/>
    <cellStyle name="20% - Accent5 3 8" xfId="19001" xr:uid="{1A6E420B-7873-4753-BCC3-F2A032943DE6}"/>
    <cellStyle name="20% - Accent5 3_Chicopee" xfId="4158" xr:uid="{AE710CBD-405A-4611-A7AB-B52CF14C8679}"/>
    <cellStyle name="20% - Accent5 4" xfId="740" xr:uid="{04CB6C0D-B258-4B4E-8C96-36086D8647F4}"/>
    <cellStyle name="20% - Accent5 4 2" xfId="741" xr:uid="{C400F2AF-28FA-48D0-BE26-C17189FFA1C0}"/>
    <cellStyle name="20% - Accent5 4 3" xfId="742" xr:uid="{A53366E9-701E-47C3-9FAD-12636F5137D4}"/>
    <cellStyle name="20% - Accent5 4 4" xfId="19003" xr:uid="{F0E2E0E2-ECDF-48CF-8BDA-CC0AF4224168}"/>
    <cellStyle name="20% - Accent5 5" xfId="743" xr:uid="{06501225-9F2B-407B-AA23-5DDD566468EC}"/>
    <cellStyle name="20% - Accent5 5 2" xfId="744" xr:uid="{71583272-9351-486A-A957-34A3DBCC0911}"/>
    <cellStyle name="20% - Accent5 5 2 2" xfId="745" xr:uid="{A2B7C61D-15CB-4AE1-9A93-550CD537ADD2}"/>
    <cellStyle name="20% - Accent5 5 2 2 2" xfId="746" xr:uid="{150DE1ED-2C40-4848-A978-016B1262D8EB}"/>
    <cellStyle name="20% - Accent5 5 2 3" xfId="747" xr:uid="{040734AA-38D6-4093-9968-D2F43ACE55B2}"/>
    <cellStyle name="20% - Accent5 5 3" xfId="748" xr:uid="{3136DB08-77BA-42F9-8406-AB1605E4D9E1}"/>
    <cellStyle name="20% - Accent5 5 3 2" xfId="749" xr:uid="{66A661AC-E5D5-4D27-BE9D-5F078D9FA053}"/>
    <cellStyle name="20% - Accent5 5 3 2 2" xfId="750" xr:uid="{9C003978-C82E-4EF6-BFB7-220EDB2F4EB1}"/>
    <cellStyle name="20% - Accent5 5 3 3" xfId="751" xr:uid="{60265496-3FE4-4A18-9BE2-E14974262C98}"/>
    <cellStyle name="20% - Accent5 5 4" xfId="752" xr:uid="{A247C99E-AA45-4B93-920A-58ED79020468}"/>
    <cellStyle name="20% - Accent5 5 5" xfId="19181" xr:uid="{2843D973-1FCE-4770-BA49-1B66ECCE8B93}"/>
    <cellStyle name="20% - Accent5 6" xfId="753" xr:uid="{A90F0CB4-69E9-49D7-96AE-0958F2EA5895}"/>
    <cellStyle name="20% - Accent5 7" xfId="754" xr:uid="{B50698A9-91E8-4162-A1FE-A82788E5062D}"/>
    <cellStyle name="20% - Accent5 8" xfId="6998" xr:uid="{701B6DCD-EB65-4A83-888D-D8B22BD78C0C}"/>
    <cellStyle name="20% - Accent5 9" xfId="6914" xr:uid="{F543A5B8-7837-4738-9005-0C0B1F6D182D}"/>
    <cellStyle name="20% - Accent6" xfId="68" xr:uid="{E96876B9-2316-4FBF-9961-35FF367C42FD}"/>
    <cellStyle name="20% - Accent6 10" xfId="6575" xr:uid="{7E328DC9-DA50-4592-869F-EE5F244EA6C6}"/>
    <cellStyle name="20% - Accent6 11" xfId="6602" xr:uid="{1E84D170-C3F0-4F41-9D6C-7B84A2DE6F90}"/>
    <cellStyle name="20% - Accent6 12" xfId="19004" xr:uid="{748B6FD4-8D71-41A6-A9E5-3AD5CA04A604}"/>
    <cellStyle name="20% - Accent6 2" xfId="148" xr:uid="{E4D17543-F6F1-41EA-A58E-3C4B272E1944}"/>
    <cellStyle name="20% - Accent6 2 2" xfId="755" xr:uid="{B4290D9E-1659-4FE6-AF9F-54F16D8DBE04}"/>
    <cellStyle name="20% - Accent6 2 2 2" xfId="756" xr:uid="{D83D0A52-064B-4D4A-B418-EDD2228E4310}"/>
    <cellStyle name="20% - Accent6 2 2 2 2" xfId="757" xr:uid="{E140A4C6-9AEA-4AF4-A7FF-FCB6196B1D78}"/>
    <cellStyle name="20% - Accent6 2 2 2 3" xfId="758" xr:uid="{9510F187-A81C-4354-AE5D-E0E7FBC178D1}"/>
    <cellStyle name="20% - Accent6 2 2 3" xfId="759" xr:uid="{04158B34-DDBC-40A9-9551-93A136EC2E0D}"/>
    <cellStyle name="20% - Accent6 2 2 4" xfId="7195" xr:uid="{D8D05C8F-3459-463B-8E24-64A0FD699D13}"/>
    <cellStyle name="20% - Accent6 2 2 4 2" xfId="9408" xr:uid="{F8108E53-B140-4232-9B41-08A60837ADEB}"/>
    <cellStyle name="20% - Accent6 2 2 4 3" xfId="9407" xr:uid="{D1EC0008-39FE-443D-80A5-BD843C4A7519}"/>
    <cellStyle name="20% - Accent6 2 3" xfId="760" xr:uid="{EF7EBAAA-ADBB-4E6F-8E3B-1E3D6D1EE900}"/>
    <cellStyle name="20% - Accent6 2 3 2" xfId="761" xr:uid="{331BCAE3-0298-4B46-AFED-FF85595B7839}"/>
    <cellStyle name="20% - Accent6 2 3 3" xfId="9409" xr:uid="{7B7FAB7D-E6AA-4DFD-9DCA-22E74CBAAFEB}"/>
    <cellStyle name="20% - Accent6 2 4" xfId="762" xr:uid="{A844E24B-40B0-4C27-BCEB-14B87C80EE47}"/>
    <cellStyle name="20% - Accent6 2 5" xfId="763" xr:uid="{7A9E1806-0783-4DA4-8D2D-36BC93F80FD5}"/>
    <cellStyle name="20% - Accent6 2 6" xfId="764" xr:uid="{B4E0A944-055E-4230-8908-DD957A1E8F3E}"/>
    <cellStyle name="20% - Accent6 2_Check Sheet" xfId="765" xr:uid="{0E27D4B5-4B30-428F-AC3B-515CB5AAE364}"/>
    <cellStyle name="20% - Accent6 3" xfId="285" xr:uid="{D8B31D3E-0BDE-425D-B189-46BD9210D1D6}"/>
    <cellStyle name="20% - Accent6 3 2" xfId="766" xr:uid="{8BEB2252-4B4D-4957-B966-92834C3F3165}"/>
    <cellStyle name="20% - Accent6 3 2 2" xfId="767" xr:uid="{0665BE3C-043D-437E-835A-020B4FFE7F3D}"/>
    <cellStyle name="20% - Accent6 3 2 2 2" xfId="768" xr:uid="{014A2072-7F5F-491D-BC47-63673DA14D4D}"/>
    <cellStyle name="20% - Accent6 3 2 2 3" xfId="769" xr:uid="{1902F86E-107B-4640-B2C1-2DDD8178300F}"/>
    <cellStyle name="20% - Accent6 3 2 3" xfId="770" xr:uid="{2ACCD6B2-7180-461A-BA5E-2BA7E40BBF42}"/>
    <cellStyle name="20% - Accent6 3 2 4" xfId="19006" xr:uid="{276D3C04-0796-4F35-9E85-08412212316B}"/>
    <cellStyle name="20% - Accent6 3 3" xfId="771" xr:uid="{8F728D8D-9B02-470F-98E8-C26E10BCFA37}"/>
    <cellStyle name="20% - Accent6 3 3 2" xfId="772" xr:uid="{41FBFCF5-2EDF-4DE9-9DFD-77CA7BC6A05D}"/>
    <cellStyle name="20% - Accent6 3 3 3" xfId="773" xr:uid="{496AACA2-1E0D-49CE-BCB2-CFD5781A8892}"/>
    <cellStyle name="20% - Accent6 3 3 4" xfId="19201" xr:uid="{32202113-8668-4903-BD69-C12DCF929F65}"/>
    <cellStyle name="20% - Accent6 3 4" xfId="774" xr:uid="{AA08FAE5-29CE-4CFA-A2D1-0ADB96B67779}"/>
    <cellStyle name="20% - Accent6 3 5" xfId="4720" xr:uid="{CDE68D90-EF42-4DF7-A335-2998A9F75151}"/>
    <cellStyle name="20% - Accent6 3 6" xfId="5356" xr:uid="{CCEAB2D7-6BB9-48B2-9533-445EC5112557}"/>
    <cellStyle name="20% - Accent6 3 7" xfId="330" xr:uid="{37C896B8-ED90-49A6-91A2-D494E3219B91}"/>
    <cellStyle name="20% - Accent6 3 8" xfId="19005" xr:uid="{7AA540DC-B91C-42BC-8AD0-7C656F114CDD}"/>
    <cellStyle name="20% - Accent6 3_Chicopee" xfId="4159" xr:uid="{78285940-B0B0-4A64-9C5B-163FA592E67D}"/>
    <cellStyle name="20% - Accent6 4" xfId="775" xr:uid="{CF92E9DD-1788-481C-B305-66B12186E803}"/>
    <cellStyle name="20% - Accent6 4 2" xfId="776" xr:uid="{0268DB42-19DE-4585-946A-82E9A863A0A4}"/>
    <cellStyle name="20% - Accent6 4 2 2" xfId="777" xr:uid="{861D1B3A-2FA2-4877-A119-EF519DF27F1B}"/>
    <cellStyle name="20% - Accent6 4 2 2 2" xfId="778" xr:uid="{6396097D-706D-4BF9-82A4-DF4B62C2031A}"/>
    <cellStyle name="20% - Accent6 4 2 3" xfId="779" xr:uid="{81082FE7-6797-4108-971F-904FCF51E148}"/>
    <cellStyle name="20% - Accent6 4 3" xfId="780" xr:uid="{23CDA0CC-F478-4BDB-9E24-AABB99C84EF5}"/>
    <cellStyle name="20% - Accent6 4 3 2" xfId="781" xr:uid="{D19F1E54-2ECC-42CB-A02D-9405B8951B4B}"/>
    <cellStyle name="20% - Accent6 4 3 3" xfId="782" xr:uid="{CB5E01D2-B1CA-4D3E-A0F0-7E45A5FF00F4}"/>
    <cellStyle name="20% - Accent6 4 4" xfId="783" xr:uid="{7813AFC2-9C6A-4F50-A82D-62749BEE1ADA}"/>
    <cellStyle name="20% - Accent6 4 5" xfId="19007" xr:uid="{3A01F68A-EA09-48D9-9995-CE01EFA1385D}"/>
    <cellStyle name="20% - Accent6 5" xfId="784" xr:uid="{319F8DBD-51BC-4073-878F-568AB337584F}"/>
    <cellStyle name="20% - Accent6 5 2" xfId="785" xr:uid="{44EEF0A3-6291-4281-BBC3-A0D9C5CF892C}"/>
    <cellStyle name="20% - Accent6 5 3" xfId="786" xr:uid="{1962C669-7729-43F7-8070-9E79077F6B9B}"/>
    <cellStyle name="20% - Accent6 5 4" xfId="787" xr:uid="{0AB5DCBB-DEE7-4583-8789-6AAD4789BCE5}"/>
    <cellStyle name="20% - Accent6 5 5" xfId="19182" xr:uid="{02E8159F-3B2A-418A-96B3-3467F480B8B2}"/>
    <cellStyle name="20% - Accent6 6" xfId="788" xr:uid="{63E9B64B-613B-400D-B72D-4BB4F724DB5C}"/>
    <cellStyle name="20% - Accent6 6 2" xfId="789" xr:uid="{29F6DA42-D21B-4412-B0F1-E191CCC25D70}"/>
    <cellStyle name="20% - Accent6 6 2 2" xfId="790" xr:uid="{64726D53-7634-4F87-B37A-3F525A4FE40E}"/>
    <cellStyle name="20% - Accent6 6 2 2 2" xfId="791" xr:uid="{570D4400-6278-409D-B183-0EF41CAFFA71}"/>
    <cellStyle name="20% - Accent6 6 2 3" xfId="792" xr:uid="{32239625-9267-4524-BA37-442086C14DCD}"/>
    <cellStyle name="20% - Accent6 6 3" xfId="793" xr:uid="{0E043B1A-0DF3-43D1-8FB6-BB87CF8ECBCF}"/>
    <cellStyle name="20% - Accent6 6 3 2" xfId="794" xr:uid="{E5D68983-0D8E-43A7-9FEF-EE7FD87FFD72}"/>
    <cellStyle name="20% - Accent6 6 4" xfId="795" xr:uid="{92842801-18BD-433B-8F40-094A14F42CC7}"/>
    <cellStyle name="20% - Accent6 7" xfId="796" xr:uid="{037D4EC5-693B-4EBD-9A15-23A8475E7624}"/>
    <cellStyle name="20% - Accent6 8" xfId="6997" xr:uid="{F726DF52-15D6-4D91-BAB9-E8FBCBB3046A}"/>
    <cellStyle name="20% - Accent6 9" xfId="6937" xr:uid="{5698545C-C677-47B0-9A81-CB1BA52C2304}"/>
    <cellStyle name="20% - akcent 1" xfId="797" xr:uid="{40B851D2-B607-426C-AC01-2BDA6619D4CB}"/>
    <cellStyle name="20% - akcent 2" xfId="798" xr:uid="{736A5182-A6B9-45D0-958B-F08FD9F758D7}"/>
    <cellStyle name="20% - akcent 3" xfId="799" xr:uid="{9F0BEEDE-E612-4213-923C-EB67E8244314}"/>
    <cellStyle name="20% - akcent 4" xfId="800" xr:uid="{27F3C043-0CFC-40D9-B262-54AC7E78C86E}"/>
    <cellStyle name="20% - akcent 5" xfId="801" xr:uid="{0B82DA5B-8E3B-4CBB-8901-EDE4B9AE5F5D}"/>
    <cellStyle name="20% - akcent 6" xfId="802" xr:uid="{3C9A79F9-7595-4C30-A47D-72CA9E386CE2}"/>
    <cellStyle name="20% - Akzent1" xfId="7143" xr:uid="{8D5DFF93-AFF8-4D17-8DE0-79CCF5DCD9BD}"/>
    <cellStyle name="20% - Akzent2" xfId="7050" xr:uid="{CBEA90EA-1B51-4149-8FD3-5B618324E28A}"/>
    <cellStyle name="20% - Akzent3" xfId="6677" xr:uid="{500811BE-977A-407C-ADD3-747D18750443}"/>
    <cellStyle name="20% - Akzent4" xfId="6703" xr:uid="{8131A3F8-B6E6-48B2-A2A2-A4101B4A667D}"/>
    <cellStyle name="20% - Akzent5" xfId="7185" xr:uid="{A459C2C6-74A0-4769-B23E-B1642ECDE553}"/>
    <cellStyle name="20% - Akzent6" xfId="6968" xr:uid="{CF7DD3AD-17C0-4A14-BD40-7D3B633C74B7}"/>
    <cellStyle name="20% - Акцент1" xfId="803" xr:uid="{09523951-1438-4BFA-A152-52BFFD428D96}"/>
    <cellStyle name="20% - Акцент2" xfId="804" xr:uid="{E7B73DBC-F2C2-4EA4-970A-E2C3A6723178}"/>
    <cellStyle name="20% - Акцент3" xfId="805" xr:uid="{CB963865-D9B6-4436-9578-538BEA224366}"/>
    <cellStyle name="20% - Акцент4" xfId="806" xr:uid="{A38D1E56-641B-49B0-B5DF-9C8D904897D2}"/>
    <cellStyle name="20% - Акцент5" xfId="807" xr:uid="{EF342D97-8AEF-4F0B-ABD2-439841D09618}"/>
    <cellStyle name="20% - Акцент6" xfId="808" xr:uid="{D2F51A76-8E61-4EE1-ABDC-64894446EE3D}"/>
    <cellStyle name="20% - アクセント 1 2" xfId="809" xr:uid="{214E8320-6492-4F4C-A194-D7EC227B7B6A}"/>
    <cellStyle name="20% - アクセント 1 2 10" xfId="5519" xr:uid="{7E11815E-0B8D-441D-9A37-C763351494F3}"/>
    <cellStyle name="20% - アクセント 1 2 11" xfId="4259" xr:uid="{890BF864-A66B-4827-ACC5-B557DBA04E8B}"/>
    <cellStyle name="20% - アクセント 1 2 2" xfId="810" xr:uid="{8772A325-8EEE-4F17-865B-D9AD2E435B18}"/>
    <cellStyle name="20% - アクセント 1 2 2 10" xfId="5382" xr:uid="{6B6C273B-5288-472C-90E9-75F72E3D4F17}"/>
    <cellStyle name="20% - アクセント 1 2 2 11" xfId="4260" xr:uid="{68D4B45A-420F-4630-87C2-12829104C575}"/>
    <cellStyle name="20% - アクセント 1 2 2 2" xfId="811" xr:uid="{BC1402E0-3D48-4A67-84C0-370585CBD5FE}"/>
    <cellStyle name="20% - アクセント 1 2 2 2 2" xfId="5980" xr:uid="{623AF8DA-FD1A-4372-A8DD-81883C4C90C0}"/>
    <cellStyle name="20% - アクセント 1 2 2 2 3" xfId="5392" xr:uid="{10599DB2-0127-41BE-9FFD-15DE45823961}"/>
    <cellStyle name="20% - アクセント 1 2 2 2 4" xfId="4346" xr:uid="{290C4DAD-1C26-46EF-9CBB-C997EC822A17}"/>
    <cellStyle name="20% - アクセント 1 2 2 2_Data" xfId="5067" xr:uid="{0A1B0B43-BA35-46BE-8730-6DC5BEFAA920}"/>
    <cellStyle name="20% - アクセント 1 2 2 3" xfId="812" xr:uid="{5DCCA0F7-82F0-4CBE-A8FE-D22FA7FE27A7}"/>
    <cellStyle name="20% - アクセント 1 2 2 3 2" xfId="5981" xr:uid="{55583FA7-A743-455B-9E81-5A0B09B7D5DF}"/>
    <cellStyle name="20% - アクセント 1 2 2 3 3" xfId="5393" xr:uid="{FC2F9453-08F1-4F3C-A02D-07FA4089AAAD}"/>
    <cellStyle name="20% - アクセント 1 2 2 3 4" xfId="4347" xr:uid="{FD4DE746-F346-4398-A1FA-D37D3F2F9C03}"/>
    <cellStyle name="20% - アクセント 1 2 2 3_Data" xfId="5068" xr:uid="{C7F0216D-0528-453F-9F0B-980A32346097}"/>
    <cellStyle name="20% - アクセント 1 2 2 4" xfId="5885" xr:uid="{27D78B47-36E7-45ED-9E54-7EE1D56C98C8}"/>
    <cellStyle name="20% - アクセント 1 2 2 5" xfId="5391" xr:uid="{76250353-A009-47B3-805D-18DD5DCF4CF5}"/>
    <cellStyle name="20% - アクセント 1 2 2 6" xfId="5805" xr:uid="{8C246D0B-FB35-4E56-BF83-72FDDBE4407A}"/>
    <cellStyle name="20% - アクセント 1 2 2 7" xfId="5433" xr:uid="{CD53E29C-447C-46BC-8EB3-E381300F535D}"/>
    <cellStyle name="20% - アクセント 1 2 2 8" xfId="5518" xr:uid="{DF370008-CC0E-4DD5-AB34-517BCA534B7A}"/>
    <cellStyle name="20% - アクセント 1 2 2 9" xfId="5498" xr:uid="{E640E2D6-72A8-4E1A-A6B9-010BA32EC238}"/>
    <cellStyle name="20% - アクセント 1 2 2_Data" xfId="5066" xr:uid="{C06E0D64-A3E3-4984-8523-C428C7D7453D}"/>
    <cellStyle name="20% - アクセント 1 2 3" xfId="813" xr:uid="{B77730FC-4CF1-4CCB-827C-EE7DE31176B3}"/>
    <cellStyle name="20% - アクセント 1 2 3 2" xfId="5982" xr:uid="{8DCB12D7-7BC0-4A65-B732-C7329DBE1993}"/>
    <cellStyle name="20% - アクセント 1 2 3 3" xfId="5394" xr:uid="{D0B5BAA4-C46B-41D5-87FF-79B48F1863AF}"/>
    <cellStyle name="20% - アクセント 1 2 3 4" xfId="4348" xr:uid="{C1916BF4-6E4E-4E6A-9A98-56561B2EE1D3}"/>
    <cellStyle name="20% - アクセント 1 2 3_Data" xfId="5069" xr:uid="{715EBFF6-534B-4E42-8E7B-7CE5B0E3DF0B}"/>
    <cellStyle name="20% - アクセント 1 2 4" xfId="814" xr:uid="{BE4541FA-06C8-4374-905C-98C8907416A1}"/>
    <cellStyle name="20% - アクセント 1 2 4 2" xfId="5983" xr:uid="{CDEED388-5FFC-4CFA-893B-27F0F616D2D2}"/>
    <cellStyle name="20% - アクセント 1 2 4 3" xfId="5395" xr:uid="{EFE173DA-F6FA-4F86-AD66-CC638189E908}"/>
    <cellStyle name="20% - アクセント 1 2 4 4" xfId="4349" xr:uid="{5C778B40-CFBE-4B5C-9633-2655C2874246}"/>
    <cellStyle name="20% - アクセント 1 2 4_Data" xfId="5070" xr:uid="{BC67B8A5-D546-44C8-B0C2-4EE016B55F08}"/>
    <cellStyle name="20% - アクセント 1 2 5" xfId="815" xr:uid="{7DCF1C3C-D07C-4FDA-BA97-E4AEB35E0595}"/>
    <cellStyle name="20% - アクセント 1 2 5 2" xfId="5984" xr:uid="{2C5D6A5A-58B3-40AF-8616-A673450524D9}"/>
    <cellStyle name="20% - アクセント 1 2 5 3" xfId="5396" xr:uid="{C75ED31B-957B-462D-AFC6-5ACF236E6CE9}"/>
    <cellStyle name="20% - アクセント 1 2 5 4" xfId="4350" xr:uid="{FF08FADA-EE7B-42A7-B512-6C69986EF0D8}"/>
    <cellStyle name="20% - アクセント 1 2 5_Data" xfId="5071" xr:uid="{4EF6F37A-8C5B-4A9D-930C-A3643E1CC64F}"/>
    <cellStyle name="20% - アクセント 1 2 6" xfId="5884" xr:uid="{A9DB142D-50D5-4841-880A-76A53666C1A4}"/>
    <cellStyle name="20% - アクセント 1 2 7" xfId="5390" xr:uid="{0A0F0ECB-1399-455B-85A6-7C4389D5CB8A}"/>
    <cellStyle name="20% - アクセント 1 2 8" xfId="5806" xr:uid="{2AE3A9B5-D12B-472C-B57D-E38751090265}"/>
    <cellStyle name="20% - アクセント 1 2 9" xfId="5432" xr:uid="{718A4786-4799-492F-A54D-EC09A8446DB9}"/>
    <cellStyle name="20% - アクセント 1 2_Check Sheet" xfId="6853" xr:uid="{E92C6A19-5CC2-4700-8773-6A58BCB9037B}"/>
    <cellStyle name="20% - アクセント 2 2" xfId="816" xr:uid="{BF19CF8C-8C35-416F-9F54-740CBBB93BB5}"/>
    <cellStyle name="20% - アクセント 2 2 10" xfId="6498" xr:uid="{7A1E61EF-4C2D-4B14-9296-6825D673D40F}"/>
    <cellStyle name="20% - アクセント 2 2 11" xfId="4261" xr:uid="{03748C8C-EE42-4A8C-87B4-0822FD6F269A}"/>
    <cellStyle name="20% - アクセント 2 2 2" xfId="817" xr:uid="{AAF2C708-A167-459C-BA50-3BEBB7F6FF1A}"/>
    <cellStyle name="20% - アクセント 2 2 2 10" xfId="6502" xr:uid="{7DE5E4B0-D6D7-4465-B5C7-F9F03E4F01F3}"/>
    <cellStyle name="20% - アクセント 2 2 2 11" xfId="4262" xr:uid="{BD65AC28-68AB-4DB5-B5B9-27D03B2C2E17}"/>
    <cellStyle name="20% - アクセント 2 2 2 2" xfId="818" xr:uid="{65E454B4-6CA7-455F-9135-C50E71DFDB58}"/>
    <cellStyle name="20% - アクセント 2 2 2 2 2" xfId="5985" xr:uid="{7E0D4A55-CCD8-47E8-89C4-7FA602C05FC4}"/>
    <cellStyle name="20% - アクセント 2 2 2 2 3" xfId="5399" xr:uid="{AC697F51-1548-4FA4-AE0A-F48BD976BA11}"/>
    <cellStyle name="20% - アクセント 2 2 2 2 4" xfId="4351" xr:uid="{ADBE441C-2B81-438A-AAFD-80FC777596A6}"/>
    <cellStyle name="20% - アクセント 2 2 2 2_Data" xfId="5073" xr:uid="{AB02F420-4DB6-416D-BCAD-AB54FA0FFB78}"/>
    <cellStyle name="20% - アクセント 2 2 2 3" xfId="819" xr:uid="{E225756D-04B1-4BBA-AFDE-E98AB5021A53}"/>
    <cellStyle name="20% - アクセント 2 2 2 3 2" xfId="5986" xr:uid="{77600B75-7462-4705-A842-221E7663B20A}"/>
    <cellStyle name="20% - アクセント 2 2 2 3 3" xfId="5400" xr:uid="{78FD4CA7-A8D5-4D23-A672-93442689439A}"/>
    <cellStyle name="20% - アクセント 2 2 2 3 4" xfId="4352" xr:uid="{0E3F028F-5CFD-48C2-9DAD-8E4713FECCB8}"/>
    <cellStyle name="20% - アクセント 2 2 2 3_Data" xfId="5074" xr:uid="{4F267A65-7F94-49CD-892F-2D96E532B95B}"/>
    <cellStyle name="20% - アクセント 2 2 2 4" xfId="5887" xr:uid="{DC4403BF-C723-4B6F-AAED-2666557D4B2B}"/>
    <cellStyle name="20% - アクセント 2 2 2 5" xfId="5398" xr:uid="{8C967442-BF3D-4E92-A2E0-182F4FCBC992}"/>
    <cellStyle name="20% - アクセント 2 2 2 6" xfId="5803" xr:uid="{6C8EFC45-8910-4C4E-B719-91971C4B255C}"/>
    <cellStyle name="20% - アクセント 2 2 2 7" xfId="5435" xr:uid="{85786B74-E543-4576-9109-E856B60B2C84}"/>
    <cellStyle name="20% - アクセント 2 2 2 8" xfId="5517" xr:uid="{950D589D-97C5-4B72-8FD0-EC0B3BDE1D73}"/>
    <cellStyle name="20% - アクセント 2 2 2 9" xfId="5499" xr:uid="{6A1624C0-BA61-428E-854B-732782D4A60F}"/>
    <cellStyle name="20% - アクセント 2 2 2_Data" xfId="5072" xr:uid="{4F9DDB13-560D-4628-AA52-4167B7F2F5D0}"/>
    <cellStyle name="20% - アクセント 2 2 3" xfId="820" xr:uid="{2559BD1D-AF8C-434B-8FAA-1468D49D0957}"/>
    <cellStyle name="20% - アクセント 2 2 3 2" xfId="5987" xr:uid="{68362C9D-12EC-4BD3-BF96-51D5CF3C6095}"/>
    <cellStyle name="20% - アクセント 2 2 3 3" xfId="5401" xr:uid="{56E27AA2-D3EB-4647-96DE-EFA3326C1836}"/>
    <cellStyle name="20% - アクセント 2 2 3 4" xfId="4353" xr:uid="{8523B0CA-0BFB-480B-AD8F-0B45D7809BB9}"/>
    <cellStyle name="20% - アクセント 2 2 3_Data" xfId="5075" xr:uid="{212C43AF-1B72-4CBC-8154-F6D8BFB54DAF}"/>
    <cellStyle name="20% - アクセント 2 2 4" xfId="821" xr:uid="{269E7595-7827-4DCE-A7F0-6DA45E618611}"/>
    <cellStyle name="20% - アクセント 2 2 4 2" xfId="5988" xr:uid="{3747EA70-0863-477E-BA08-06CB64DD8EF4}"/>
    <cellStyle name="20% - アクセント 2 2 4 3" xfId="5402" xr:uid="{A1D8AE5B-7EF3-4654-BF92-263373C68AEC}"/>
    <cellStyle name="20% - アクセント 2 2 4 4" xfId="4354" xr:uid="{D9C82F23-9A05-4850-BB7D-1B216553FD9A}"/>
    <cellStyle name="20% - アクセント 2 2 4_Data" xfId="5076" xr:uid="{A6B2E1D3-957C-4153-B702-081BE35AFE75}"/>
    <cellStyle name="20% - アクセント 2 2 5" xfId="822" xr:uid="{F7AF978C-59D5-4318-BCE7-43CC3214CD41}"/>
    <cellStyle name="20% - アクセント 2 2 5 2" xfId="5989" xr:uid="{E625FF1E-0177-49C6-8CE1-55E6AA1737F8}"/>
    <cellStyle name="20% - アクセント 2 2 5 3" xfId="5403" xr:uid="{12838CBE-F163-4CB7-ABF2-9AE30B62B298}"/>
    <cellStyle name="20% - アクセント 2 2 5 4" xfId="4355" xr:uid="{FFC12BA4-FA40-4068-9AFE-614C4050DE84}"/>
    <cellStyle name="20% - アクセント 2 2 5_Data" xfId="5077" xr:uid="{5B701F45-BA99-4F3A-BC03-68B635EBF65B}"/>
    <cellStyle name="20% - アクセント 2 2 6" xfId="5886" xr:uid="{5411D799-B0A4-45C4-B0E3-2AA368BE1688}"/>
    <cellStyle name="20% - アクセント 2 2 7" xfId="5397" xr:uid="{13CC52F9-924F-4049-AFD0-3DA855579155}"/>
    <cellStyle name="20% - アクセント 2 2 8" xfId="5804" xr:uid="{B6EF8D2C-580C-478C-870D-3278B168FC9F}"/>
    <cellStyle name="20% - アクセント 2 2 9" xfId="5434" xr:uid="{F9A0A290-6431-4DCF-9780-035532C65225}"/>
    <cellStyle name="20% - アクセント 2 2_Check Sheet" xfId="6717" xr:uid="{FCFFB3E2-90AC-4E21-9DBC-C950210801B5}"/>
    <cellStyle name="20% - アクセント 3 2" xfId="823" xr:uid="{A8B7DDEF-1D4B-42C9-B804-291F3467235A}"/>
    <cellStyle name="20% - アクセント 3 2 10" xfId="5516" xr:uid="{70DC3E4C-BDE3-477D-89F1-C3342979F9AE}"/>
    <cellStyle name="20% - アクセント 3 2 11" xfId="4263" xr:uid="{17C0F9EE-8098-4476-8296-75BEE6C6939F}"/>
    <cellStyle name="20% - アクセント 3 2 2" xfId="824" xr:uid="{FC15B0D9-8074-4E8A-A600-3004BCEE3BAA}"/>
    <cellStyle name="20% - アクセント 3 2 2 10" xfId="5770" xr:uid="{368798A0-0A2C-4F72-ABD2-7F4830900A43}"/>
    <cellStyle name="20% - アクセント 3 2 2 11" xfId="4264" xr:uid="{C8594DC3-A206-41A0-B739-5A21C4618EE2}"/>
    <cellStyle name="20% - アクセント 3 2 2 2" xfId="825" xr:uid="{117146B7-3440-40D0-98F1-E8222F59A4F5}"/>
    <cellStyle name="20% - アクセント 3 2 2 2 2" xfId="5990" xr:uid="{FF15D3FE-47B6-4F64-BEE7-3758294F2F7A}"/>
    <cellStyle name="20% - アクセント 3 2 2 2 3" xfId="5406" xr:uid="{6AADB1C8-1119-46F8-B8B8-A5EF4DA2FE83}"/>
    <cellStyle name="20% - アクセント 3 2 2 2 4" xfId="4356" xr:uid="{A27CF78B-B61B-45B9-8640-6DF1F1492E09}"/>
    <cellStyle name="20% - アクセント 3 2 2 2_Data" xfId="5079" xr:uid="{A2FCF304-4D3F-4736-9140-1E6732131F66}"/>
    <cellStyle name="20% - アクセント 3 2 2 3" xfId="826" xr:uid="{6A5FE163-A5B0-47CB-B0E4-A5C99A72B4AA}"/>
    <cellStyle name="20% - アクセント 3 2 2 3 2" xfId="5991" xr:uid="{C8280735-5CED-4974-BF1F-ED32A0D31300}"/>
    <cellStyle name="20% - アクセント 3 2 2 3 3" xfId="5407" xr:uid="{A2B3D161-ED96-42F1-A987-796B3D189BF9}"/>
    <cellStyle name="20% - アクセント 3 2 2 3 4" xfId="4357" xr:uid="{12123EE0-70F2-43BE-B3B2-7D5D3AA19F20}"/>
    <cellStyle name="20% - アクセント 3 2 2 3_Data" xfId="5080" xr:uid="{0C6DBB82-EE2C-464E-A915-CC9AF1128CC7}"/>
    <cellStyle name="20% - アクセント 3 2 2 4" xfId="5889" xr:uid="{131E1EF9-B44C-42F3-B606-E63E7430186A}"/>
    <cellStyle name="20% - アクセント 3 2 2 5" xfId="5405" xr:uid="{8F29885D-148D-420C-9880-E2C14BA73DEF}"/>
    <cellStyle name="20% - アクセント 3 2 2 6" xfId="5801" xr:uid="{D62E696A-C34F-4278-B903-C443934430FB}"/>
    <cellStyle name="20% - アクセント 3 2 2 7" xfId="5437" xr:uid="{3BD7A5DC-5B24-4E67-B8A9-28F00C97D67D}"/>
    <cellStyle name="20% - アクセント 3 2 2 8" xfId="6497" xr:uid="{6988A5A5-B739-4A80-AE85-D6FD46664590}"/>
    <cellStyle name="20% - アクセント 3 2 2 9" xfId="6553" xr:uid="{47A300D4-3EFF-4745-A3FC-ACC0478F6094}"/>
    <cellStyle name="20% - アクセント 3 2 2_Data" xfId="5078" xr:uid="{E8BDAA33-81B1-45F2-AA38-D7D04A60DB41}"/>
    <cellStyle name="20% - アクセント 3 2 3" xfId="827" xr:uid="{993889A0-511A-4C03-9995-C85510BBD48A}"/>
    <cellStyle name="20% - アクセント 3 2 3 2" xfId="5992" xr:uid="{FDD018B9-8390-42FC-9B3B-118A10657C14}"/>
    <cellStyle name="20% - アクセント 3 2 3 3" xfId="5408" xr:uid="{8B1D3B3B-56C4-436A-9AD5-58F2F38D6F19}"/>
    <cellStyle name="20% - アクセント 3 2 3 4" xfId="4358" xr:uid="{4DABEBF9-0005-4B9A-AB17-7B256EDE6129}"/>
    <cellStyle name="20% - アクセント 3 2 3_Data" xfId="5081" xr:uid="{59A41A06-60B2-4648-ADFD-75F4B31AD76D}"/>
    <cellStyle name="20% - アクセント 3 2 4" xfId="828" xr:uid="{DE9B7364-3087-45AB-BC91-D16560FA9ACA}"/>
    <cellStyle name="20% - アクセント 3 2 4 2" xfId="5993" xr:uid="{BAB2BFFD-6A08-4111-A549-084988504E94}"/>
    <cellStyle name="20% - アクセント 3 2 4 3" xfId="5409" xr:uid="{5A16560C-C98B-415C-8DDD-F72ECDF9D62A}"/>
    <cellStyle name="20% - アクセント 3 2 4 4" xfId="4359" xr:uid="{A155179C-959F-4DC5-AA6F-F7D887C4652D}"/>
    <cellStyle name="20% - アクセント 3 2 4_Data" xfId="5082" xr:uid="{64233E8A-F03F-432C-A260-8307965E2911}"/>
    <cellStyle name="20% - アクセント 3 2 5" xfId="829" xr:uid="{84F3F7DE-EFF5-4A8F-A765-82B8CD878653}"/>
    <cellStyle name="20% - アクセント 3 2 5 2" xfId="5994" xr:uid="{91D36CC8-A5AE-46B0-A331-4CA4E5F5D072}"/>
    <cellStyle name="20% - アクセント 3 2 5 3" xfId="5410" xr:uid="{F3E03F78-4DD1-4168-B3C7-65E406B8C3F1}"/>
    <cellStyle name="20% - アクセント 3 2 5 4" xfId="4360" xr:uid="{555AA136-4615-4095-BE2C-F4EFF8FD5C13}"/>
    <cellStyle name="20% - アクセント 3 2 5_Data" xfId="5083" xr:uid="{ABC51758-2915-4057-8FFE-0349E5D71D53}"/>
    <cellStyle name="20% - アクセント 3 2 6" xfId="5888" xr:uid="{1552CA09-61FF-4DDB-96B7-938B6AB6A079}"/>
    <cellStyle name="20% - アクセント 3 2 7" xfId="5404" xr:uid="{98A23379-8337-4ADF-8965-B652E6F5C02D}"/>
    <cellStyle name="20% - アクセント 3 2 8" xfId="5802" xr:uid="{9DA3672D-61D6-48EF-AB43-92920E7D8EC1}"/>
    <cellStyle name="20% - アクセント 3 2 9" xfId="5436" xr:uid="{1A79F97C-A2E1-447C-BFFE-C9E2DA9AB376}"/>
    <cellStyle name="20% - アクセント 3 2_Check Sheet" xfId="7147" xr:uid="{28836B4A-4123-462D-8BC9-B313D3855B76}"/>
    <cellStyle name="20% - アクセント 4 2" xfId="830" xr:uid="{37389AE8-ED51-4C1D-A2BB-177B59A4AAD4}"/>
    <cellStyle name="20% - アクセント 4 2 10" xfId="5515" xr:uid="{E3FF69E9-249D-4BA8-995D-0B8A435C4219}"/>
    <cellStyle name="20% - アクセント 4 2 11" xfId="4265" xr:uid="{2167B4FF-B05F-4A35-9256-7CCD8530DB35}"/>
    <cellStyle name="20% - アクセント 4 2 2" xfId="831" xr:uid="{9D2AD47D-63C5-4F5F-9F48-77CEDD2ABC5B}"/>
    <cellStyle name="20% - アクセント 4 2 2 10" xfId="5373" xr:uid="{A067F5E4-9729-4C65-9AAA-2D8EF4EDE0DA}"/>
    <cellStyle name="20% - アクセント 4 2 2 11" xfId="4266" xr:uid="{02B375A4-B127-4106-8CBD-55EDC71EE3F5}"/>
    <cellStyle name="20% - アクセント 4 2 2 2" xfId="832" xr:uid="{C6504F27-209A-4BF4-840F-33043CF2CB40}"/>
    <cellStyle name="20% - アクセント 4 2 2 2 2" xfId="5995" xr:uid="{8E2EFD7B-B05E-415C-BF98-B3CCA97C4BCA}"/>
    <cellStyle name="20% - アクセント 4 2 2 2 3" xfId="5413" xr:uid="{833347DA-B446-45E8-97AA-CF741F008F65}"/>
    <cellStyle name="20% - アクセント 4 2 2 2 4" xfId="4361" xr:uid="{B75C74E6-B439-4E62-90D1-04092AAB5393}"/>
    <cellStyle name="20% - アクセント 4 2 2 2_Data" xfId="5085" xr:uid="{8D322E83-06F5-47DD-BFFE-D39F4A3A513F}"/>
    <cellStyle name="20% - アクセント 4 2 2 3" xfId="833" xr:uid="{3C677985-86FB-4D50-9156-D22EFD7E3DFD}"/>
    <cellStyle name="20% - アクセント 4 2 2 3 2" xfId="5996" xr:uid="{DDBD4ED2-097F-41B2-A028-9D15045529D7}"/>
    <cellStyle name="20% - アクセント 4 2 2 3 3" xfId="5414" xr:uid="{C74D4A2A-DED3-4EA2-B048-210D83F71E77}"/>
    <cellStyle name="20% - アクセント 4 2 2 3 4" xfId="4362" xr:uid="{E0E4847B-38DC-4D2E-8F63-E9C7E376A96B}"/>
    <cellStyle name="20% - アクセント 4 2 2 3_Data" xfId="5086" xr:uid="{59C9D1F8-C4A1-44DD-97F4-7D8151BA3035}"/>
    <cellStyle name="20% - アクセント 4 2 2 4" xfId="5891" xr:uid="{DAA0D053-E177-498F-A689-26088F9920CE}"/>
    <cellStyle name="20% - アクセント 4 2 2 5" xfId="5412" xr:uid="{ADD9A396-A3D0-4AC9-8393-9AE98DA0D0B1}"/>
    <cellStyle name="20% - アクセント 4 2 2 6" xfId="5799" xr:uid="{62BCC854-630B-481C-8DF8-CBE8F1BABB56}"/>
    <cellStyle name="20% - アクセント 4 2 2 7" xfId="6508" xr:uid="{737FB56B-1B01-45E2-BBF4-CE6841884BAA}"/>
    <cellStyle name="20% - アクセント 4 2 2 8" xfId="6496" xr:uid="{FFAC59D7-D8AC-4419-8479-7A3749B079A3}"/>
    <cellStyle name="20% - アクセント 4 2 2 9" xfId="5500" xr:uid="{38A923AB-FC36-4E6F-926F-A8D66C5858B8}"/>
    <cellStyle name="20% - アクセント 4 2 2_Data" xfId="5084" xr:uid="{A4A97568-0ACB-45E7-A072-E575168A46B2}"/>
    <cellStyle name="20% - アクセント 4 2 3" xfId="834" xr:uid="{69CA7247-A56E-4172-A641-2ACF18A1DB9F}"/>
    <cellStyle name="20% - アクセント 4 2 3 2" xfId="5997" xr:uid="{7239C315-BABF-4D55-8D8A-89B9DD5EFB66}"/>
    <cellStyle name="20% - アクセント 4 2 3 3" xfId="5415" xr:uid="{27C36D65-C400-40DB-9B7F-4A6F2C23C63F}"/>
    <cellStyle name="20% - アクセント 4 2 3 4" xfId="4363" xr:uid="{D373B8E0-4EC4-47A4-B452-1EEC5B376D43}"/>
    <cellStyle name="20% - アクセント 4 2 3_Data" xfId="5087" xr:uid="{EB801763-39C5-480E-90C8-791D3CEC949C}"/>
    <cellStyle name="20% - アクセント 4 2 4" xfId="835" xr:uid="{F6AF8358-B900-458D-8EAB-F1811F19ACB3}"/>
    <cellStyle name="20% - アクセント 4 2 4 2" xfId="5998" xr:uid="{A4930B9F-2FEF-463B-9152-F5C22ECD7522}"/>
    <cellStyle name="20% - アクセント 4 2 4 3" xfId="5416" xr:uid="{9C9BE74C-CBE1-4DA6-A6B5-81CF25CA2C65}"/>
    <cellStyle name="20% - アクセント 4 2 4 4" xfId="4364" xr:uid="{DE591035-46CE-4BF6-88B8-D8BCF5068590}"/>
    <cellStyle name="20% - アクセント 4 2 4_Data" xfId="5088" xr:uid="{CD36DBF7-D093-483A-A10E-5E0317026498}"/>
    <cellStyle name="20% - アクセント 4 2 5" xfId="836" xr:uid="{0C4477A4-4F3E-41DB-B7B8-02AC0C32FE45}"/>
    <cellStyle name="20% - アクセント 4 2 5 2" xfId="5999" xr:uid="{82C4E262-8B57-4BEF-8402-DE0170F59563}"/>
    <cellStyle name="20% - アクセント 4 2 5 3" xfId="5417" xr:uid="{B7E94746-79DE-42F2-B801-933CD9049E52}"/>
    <cellStyle name="20% - アクセント 4 2 5 4" xfId="4365" xr:uid="{DF6DE052-56FF-407B-A74A-61DCEAC4240D}"/>
    <cellStyle name="20% - アクセント 4 2 5_Data" xfId="5089" xr:uid="{D633E349-6DD8-459B-A0D1-A06EE9D07BBE}"/>
    <cellStyle name="20% - アクセント 4 2 6" xfId="5890" xr:uid="{4B254F48-1C75-4CE1-B256-A3F8B226780E}"/>
    <cellStyle name="20% - アクセント 4 2 7" xfId="5411" xr:uid="{1B166DC6-9556-4AF2-B2B9-387B96C92A73}"/>
    <cellStyle name="20% - アクセント 4 2 8" xfId="5800" xr:uid="{BEDEE330-AD28-4345-BCFB-B9A62FC1F141}"/>
    <cellStyle name="20% - アクセント 4 2 9" xfId="6507" xr:uid="{3C41C60A-23CF-4129-B469-05895A56C799}"/>
    <cellStyle name="20% - アクセント 4 2_Check Sheet" xfId="6630" xr:uid="{E6A48FCC-024E-4FA0-BD34-4FD36DCAA9ED}"/>
    <cellStyle name="20% - アクセント 5 2" xfId="837" xr:uid="{041D5A74-7CDA-4BB0-87E9-1C95B553F4B2}"/>
    <cellStyle name="20% - アクセント 5 2 10" xfId="5514" xr:uid="{A4DFC736-08CA-4C08-A365-1205A1ADA99A}"/>
    <cellStyle name="20% - アクセント 5 2 11" xfId="4267" xr:uid="{C2D1A9EA-723D-4A40-A4FA-37307EB9744C}"/>
    <cellStyle name="20% - アクセント 5 2 2" xfId="838" xr:uid="{7CD92607-8966-4331-8D30-2FB3925EE8AB}"/>
    <cellStyle name="20% - アクセント 5 2 2 10" xfId="6552" xr:uid="{40ED1B81-543D-41DF-A6FC-B3A247CF71C4}"/>
    <cellStyle name="20% - アクセント 5 2 2 11" xfId="4268" xr:uid="{3AD3F769-7CA4-4C68-830F-714D7EE40621}"/>
    <cellStyle name="20% - アクセント 5 2 2 2" xfId="839" xr:uid="{E29E19F6-1E32-465E-A344-9B99619C3A61}"/>
    <cellStyle name="20% - アクセント 5 2 2 2 2" xfId="6000" xr:uid="{6BF71285-FDAF-4CC0-8E02-1B6F087E03C3}"/>
    <cellStyle name="20% - アクセント 5 2 2 2 3" xfId="5420" xr:uid="{D0231737-FBD6-456E-B8C5-5585879F5B1D}"/>
    <cellStyle name="20% - アクセント 5 2 2 2 4" xfId="4366" xr:uid="{E440F24D-A71A-47EE-9412-98794D56D1BC}"/>
    <cellStyle name="20% - アクセント 5 2 2 2_Data" xfId="5091" xr:uid="{75C5469A-1C57-43C0-A840-9D0895F62F83}"/>
    <cellStyle name="20% - アクセント 5 2 2 3" xfId="840" xr:uid="{68649DF3-0FF9-41E3-B49B-2D5A88114388}"/>
    <cellStyle name="20% - アクセント 5 2 2 3 2" xfId="6001" xr:uid="{0F0A46AD-F394-4A2C-98BA-FEC7D4F6C36E}"/>
    <cellStyle name="20% - アクセント 5 2 2 3 3" xfId="5421" xr:uid="{6351B267-64E2-4546-B761-21CDAE84ABB5}"/>
    <cellStyle name="20% - アクセント 5 2 2 3 4" xfId="4367" xr:uid="{7A14614B-AABA-4A7E-BF1D-46FA565BBCAD}"/>
    <cellStyle name="20% - アクセント 5 2 2 3_Data" xfId="5092" xr:uid="{AE47797D-39EF-45C8-B149-C436BB68B5F7}"/>
    <cellStyle name="20% - アクセント 5 2 2 4" xfId="5893" xr:uid="{E3197ECA-66FD-4257-B210-477343703E43}"/>
    <cellStyle name="20% - アクセント 5 2 2 5" xfId="5419" xr:uid="{414FF188-E1E6-4DDC-B6A3-CD3BEDB525D4}"/>
    <cellStyle name="20% - アクセント 5 2 2 6" xfId="6504" xr:uid="{C9ED8892-704D-4E85-BB7D-84F46E924727}"/>
    <cellStyle name="20% - アクセント 5 2 2 7" xfId="5481" xr:uid="{4DA0BEE7-4ACD-42CD-B3D2-A6BB11C7F780}"/>
    <cellStyle name="20% - アクセント 5 2 2 8" xfId="5513" xr:uid="{0379EA44-1EFB-4822-9EC5-FF41B2822123}"/>
    <cellStyle name="20% - アクセント 5 2 2 9" xfId="6547" xr:uid="{672553E0-B522-4B05-964B-D27E0AA5F3E9}"/>
    <cellStyle name="20% - アクセント 5 2 2_Data" xfId="5090" xr:uid="{0E6A4C3B-1EB0-4483-A7BA-38F42986ED30}"/>
    <cellStyle name="20% - アクセント 5 2 3" xfId="841" xr:uid="{ED1E8168-6C37-4BD1-84C6-8D4967AD32CB}"/>
    <cellStyle name="20% - アクセント 5 2 3 2" xfId="6002" xr:uid="{11BD78A6-AFD9-4098-B78C-58D8CC066D5C}"/>
    <cellStyle name="20% - アクセント 5 2 3 3" xfId="5422" xr:uid="{8DF84FF3-8929-495A-AE9A-4E24FBC83662}"/>
    <cellStyle name="20% - アクセント 5 2 3 4" xfId="4368" xr:uid="{2166B166-4133-42A5-9FE2-9EEA1655A5B1}"/>
    <cellStyle name="20% - アクセント 5 2 3_Data" xfId="5093" xr:uid="{E8A83D3E-5599-4F59-8231-CB664AEEC40E}"/>
    <cellStyle name="20% - アクセント 5 2 4" xfId="842" xr:uid="{7CD76EB4-6F21-4828-8579-B6C901D909C6}"/>
    <cellStyle name="20% - アクセント 5 2 4 2" xfId="6003" xr:uid="{76223E57-1ABA-457C-8C7D-70A954E6CB29}"/>
    <cellStyle name="20% - アクセント 5 2 4 3" xfId="5423" xr:uid="{D248E0A6-5886-4BDB-A7E3-F6935F67FE73}"/>
    <cellStyle name="20% - アクセント 5 2 4 4" xfId="4369" xr:uid="{93D7BA4D-7C98-40AB-9933-1AA7D1B570E7}"/>
    <cellStyle name="20% - アクセント 5 2 4_Data" xfId="5094" xr:uid="{DCBA9249-862A-424F-91ED-B105C24C38DD}"/>
    <cellStyle name="20% - アクセント 5 2 5" xfId="843" xr:uid="{7CE01686-20CB-4BC8-88E2-EAC09775221D}"/>
    <cellStyle name="20% - アクセント 5 2 5 2" xfId="6004" xr:uid="{760F608D-4A9B-4CA3-AAB6-4AA7474EFAFD}"/>
    <cellStyle name="20% - アクセント 5 2 5 3" xfId="5424" xr:uid="{3E578CB6-B91B-42D5-8E4D-7222AEC2BBC6}"/>
    <cellStyle name="20% - アクセント 5 2 5 4" xfId="4370" xr:uid="{03EEF6B5-0118-4F50-A2B3-EFAFA1077B88}"/>
    <cellStyle name="20% - アクセント 5 2 5_Data" xfId="5095" xr:uid="{5640955D-8E41-44B3-BD95-C27595804FB7}"/>
    <cellStyle name="20% - アクセント 5 2 6" xfId="5892" xr:uid="{8214EAD4-48EE-4123-A3BF-6D0BDF6F16BE}"/>
    <cellStyle name="20% - アクセント 5 2 7" xfId="5418" xr:uid="{24FEDFFA-5276-4BD1-8FA4-12E7CE78D2B1}"/>
    <cellStyle name="20% - アクセント 5 2 8" xfId="6506" xr:uid="{EA4D53A1-38A7-4909-9119-DA154586DE6B}"/>
    <cellStyle name="20% - アクセント 5 2 9" xfId="5480" xr:uid="{A3A44BD4-AC8E-4801-B451-B0A4B06FFDC0}"/>
    <cellStyle name="20% - アクセント 5 2_Check Sheet" xfId="6849" xr:uid="{E92F41F8-CE87-43E7-92B1-7E0FF88DD8DE}"/>
    <cellStyle name="20% - アクセント 6 2" xfId="844" xr:uid="{FBA859A6-DB9E-45C6-A265-AB5B63230B30}"/>
    <cellStyle name="20% - アクセント 6 2 10" xfId="6495" xr:uid="{3A24A823-13B9-4E11-9B97-C6C101F7DC26}"/>
    <cellStyle name="20% - アクセント 6 2 11" xfId="4269" xr:uid="{1CA04C66-FBD0-4675-A7FA-65C5013FE7EF}"/>
    <cellStyle name="20% - アクセント 6 2 2" xfId="845" xr:uid="{1399AD35-D9D5-41DF-8C51-5E36BBD787C9}"/>
    <cellStyle name="20% - アクセント 6 2 2 10" xfId="5504" xr:uid="{9578A564-EA0E-4275-97BA-A6B6181FF5A7}"/>
    <cellStyle name="20% - アクセント 6 2 2 11" xfId="4270" xr:uid="{7E65F026-2955-4FF4-B602-7B3F70CFECB9}"/>
    <cellStyle name="20% - アクセント 6 2 2 2" xfId="846" xr:uid="{0637A85E-7497-45CD-8FF4-74262A79B4D0}"/>
    <cellStyle name="20% - アクセント 6 2 2 2 2" xfId="6005" xr:uid="{21952864-0A6A-45BC-9138-9EFC5B834BE5}"/>
    <cellStyle name="20% - アクセント 6 2 2 2 3" xfId="5427" xr:uid="{32970FD2-18B2-454D-A5CD-CA65D0D7251A}"/>
    <cellStyle name="20% - アクセント 6 2 2 2 4" xfId="4371" xr:uid="{CB3D4E90-9858-47B7-9EA1-C99734AB3243}"/>
    <cellStyle name="20% - アクセント 6 2 2 2_Data" xfId="5097" xr:uid="{AECFF425-D0CC-45B7-9417-6FE75B81B312}"/>
    <cellStyle name="20% - アクセント 6 2 2 3" xfId="847" xr:uid="{4D3541DB-8FC6-4139-80F5-E49101068E0B}"/>
    <cellStyle name="20% - アクセント 6 2 2 3 2" xfId="6006" xr:uid="{8B1B3ADE-7136-4938-8D7D-58BA3C1A80B4}"/>
    <cellStyle name="20% - アクセント 6 2 2 3 3" xfId="5428" xr:uid="{50C23A58-5756-4AB5-9EFF-311F60B444A3}"/>
    <cellStyle name="20% - アクセント 6 2 2 3 4" xfId="4372" xr:uid="{E048C4CB-3451-4622-B851-C5E1B3187D6E}"/>
    <cellStyle name="20% - アクセント 6 2 2 3_Data" xfId="5098" xr:uid="{3EDAC7AF-553F-4687-88DA-741B9E1E238B}"/>
    <cellStyle name="20% - アクセント 6 2 2 4" xfId="5895" xr:uid="{5B4FD53E-E9B3-47AB-A206-DCA456ED0AFE}"/>
    <cellStyle name="20% - アクセント 6 2 2 5" xfId="5426" xr:uid="{1AD8F415-306E-4233-8358-5746E8AEE825}"/>
    <cellStyle name="20% - アクセント 6 2 2 6" xfId="6503" xr:uid="{E93C76C2-2B84-4993-8485-6CF6CE896988}"/>
    <cellStyle name="20% - アクセント 6 2 2 7" xfId="6492" xr:uid="{E99BD2F1-F11B-42C4-BCA4-D9E534740DF8}"/>
    <cellStyle name="20% - アクセント 6 2 2 8" xfId="5512" xr:uid="{37F446C4-11A7-412E-8F9E-D5DFDAE4AE35}"/>
    <cellStyle name="20% - アクセント 6 2 2 9" xfId="6548" xr:uid="{66A26236-BC88-4288-8D9F-49DA0522A02F}"/>
    <cellStyle name="20% - アクセント 6 2 2_Data" xfId="5096" xr:uid="{8D75D786-435C-4833-B25A-F704C712ED32}"/>
    <cellStyle name="20% - アクセント 6 2 3" xfId="848" xr:uid="{143542C6-E4B5-4DE6-89E8-779B454BDA50}"/>
    <cellStyle name="20% - アクセント 6 2 3 2" xfId="6007" xr:uid="{1FF6340D-F917-4376-B9CD-F7F8C901C20B}"/>
    <cellStyle name="20% - アクセント 6 2 3 3" xfId="5429" xr:uid="{B8F94312-CD70-4CA4-BB9F-1FC41C6AFAE1}"/>
    <cellStyle name="20% - アクセント 6 2 3 4" xfId="4373" xr:uid="{42C7FA92-BDD8-4E9A-A578-5B76DFC622ED}"/>
    <cellStyle name="20% - アクセント 6 2 3_Data" xfId="5099" xr:uid="{9D2DF079-03EF-4E08-B553-9D6E0689E286}"/>
    <cellStyle name="20% - アクセント 6 2 4" xfId="849" xr:uid="{B40715B8-6D43-49DE-9897-116B76F101B1}"/>
    <cellStyle name="20% - アクセント 6 2 4 2" xfId="6008" xr:uid="{7163501A-867D-4157-8648-F22C31CBC51D}"/>
    <cellStyle name="20% - アクセント 6 2 4 3" xfId="5430" xr:uid="{F0164CA8-193F-4CB3-A477-FE9B18D61AD3}"/>
    <cellStyle name="20% - アクセント 6 2 4 4" xfId="4374" xr:uid="{FC97DB8D-853E-4D53-8D6F-9FCFC41D6449}"/>
    <cellStyle name="20% - アクセント 6 2 4_Data" xfId="5100" xr:uid="{E7818413-F780-4E93-9AA5-2730F616EAE7}"/>
    <cellStyle name="20% - アクセント 6 2 5" xfId="850" xr:uid="{78D95D69-A8CD-4792-8436-B3F97F180796}"/>
    <cellStyle name="20% - アクセント 6 2 5 2" xfId="6009" xr:uid="{A3AA659E-C81D-4F00-8337-9BEB86CD095D}"/>
    <cellStyle name="20% - アクセント 6 2 5 3" xfId="5431" xr:uid="{6D518ADA-F803-42AE-96C1-470AFBD723F9}"/>
    <cellStyle name="20% - アクセント 6 2 5 4" xfId="4375" xr:uid="{522D6F54-F310-45AC-AA3C-8504C7DD6D79}"/>
    <cellStyle name="20% - アクセント 6 2 5_Data" xfId="5101" xr:uid="{CF3DD082-A61A-4D4E-8D1E-AA4AE061B483}"/>
    <cellStyle name="20% - アクセント 6 2 6" xfId="5894" xr:uid="{E662A9EA-FD7B-4185-8A7C-8E18C312C203}"/>
    <cellStyle name="20% - アクセント 6 2 7" xfId="5425" xr:uid="{0457D494-2C89-4723-A415-33B73C825F6A}"/>
    <cellStyle name="20% - アクセント 6 2 8" xfId="5798" xr:uid="{CE991967-4D1D-442F-87C9-D49DDFE4C2BC}"/>
    <cellStyle name="20% - アクセント 6 2 9" xfId="6491" xr:uid="{E9BCC8BD-56A8-436B-A16E-26435B22D233}"/>
    <cellStyle name="20% - アクセント 6 2_Check Sheet" xfId="7008" xr:uid="{7466EB0B-1DFA-4BD6-9401-F4279E383063}"/>
    <cellStyle name="20% - 강조색1" xfId="149" xr:uid="{148F16EB-4D29-46FB-8448-82C92F1F854A}"/>
    <cellStyle name="20% - 강조색1 2" xfId="6612" xr:uid="{20ACB9B8-3717-4DA9-887E-C662CB3362BE}"/>
    <cellStyle name="20% - 강조색1 2 2" xfId="8606" xr:uid="{0D01CA83-1443-4DB3-8CAA-0BECC950B3DC}"/>
    <cellStyle name="20% - 강조색1 2 3" xfId="8260" xr:uid="{6C9537FC-2D2D-416D-8622-482337543467}"/>
    <cellStyle name="20% - 강조색2" xfId="150" xr:uid="{D9FDA073-EEF5-4CEC-8FE3-770AED66888C}"/>
    <cellStyle name="20% - 강조색2 2" xfId="6734" xr:uid="{CA29654F-70C5-43BD-BEDC-733BBDC40AF1}"/>
    <cellStyle name="20% - 강조색2 2 2" xfId="8636" xr:uid="{6D122398-5C94-4D7F-8FFB-3CF73376D657}"/>
    <cellStyle name="20% - 강조색2 2 3" xfId="8290" xr:uid="{E1020C8B-0554-4386-B0C0-C24105E8EC77}"/>
    <cellStyle name="20% - 강조색3" xfId="151" xr:uid="{153DD37B-3BE3-429B-BA39-957323356255}"/>
    <cellStyle name="20% - 강조색3 2" xfId="6774" xr:uid="{913255A4-EB67-471D-96AD-AC1E4ABF0A6D}"/>
    <cellStyle name="20% - 강조색3 2 2" xfId="8647" xr:uid="{B77ED250-A2BA-4F6C-A4E8-60B4B62D352A}"/>
    <cellStyle name="20% - 강조색3 2 3" xfId="8301" xr:uid="{0C5C2D4E-2CDC-47EE-905D-965565ADB149}"/>
    <cellStyle name="20% - 강조색4" xfId="152" xr:uid="{4ECFF181-A454-476E-853E-4BA0D64ED7A9}"/>
    <cellStyle name="20% - 강조색4 2" xfId="6806" xr:uid="{20912E32-2EDB-45F6-8D52-1CCA66ADB939}"/>
    <cellStyle name="20% - 강조색4 2 2" xfId="8658" xr:uid="{A22B2335-2E2C-4034-A270-8F7E0826407F}"/>
    <cellStyle name="20% - 강조색4 2 3" xfId="8312" xr:uid="{9099B6B2-4515-47E1-9272-9710F24F6EDE}"/>
    <cellStyle name="20% - 강조색5" xfId="153" xr:uid="{421406DC-73D3-46BC-9C94-2182AB9B2EEE}"/>
    <cellStyle name="20% - 강조색5 2" xfId="6613" xr:uid="{E9AF75EB-9627-4474-98B8-9C7273FF9EA3}"/>
    <cellStyle name="20% - 강조색5 2 2" xfId="8607" xr:uid="{2B88E825-5536-4228-B246-FFEA3001669C}"/>
    <cellStyle name="20% - 강조색5 2 3" xfId="8261" xr:uid="{E3A6C678-AB83-4769-BAB0-6FAE8DB0B8B2}"/>
    <cellStyle name="20% - 강조색6" xfId="154" xr:uid="{6FB6BBC9-FD00-4D00-9009-00033EEC99E3}"/>
    <cellStyle name="20% - 강조색6 2" xfId="7072" xr:uid="{7A46245E-4A78-4563-9330-C7C2DEBA58B4}"/>
    <cellStyle name="20% - 강조색6 2 2" xfId="8717" xr:uid="{6DE7B1D9-F61F-42DA-9CF8-40A16CB6B3AF}"/>
    <cellStyle name="20% - 강조색6 2 3" xfId="8372" xr:uid="{F2D52569-A8E5-4129-BA43-6A2A09C72B2F}"/>
    <cellStyle name="20% - 强调文字颜色 1" xfId="155" xr:uid="{9AFF28F8-DBE1-48BC-8990-602496A64925}"/>
    <cellStyle name="20% - 强调文字颜色 1 2" xfId="4722" xr:uid="{5F0249A0-8123-473E-9FCB-1BB0F6C6EFBF}"/>
    <cellStyle name="20% - 强调文字颜色 1 3" xfId="4723" xr:uid="{8E0762DF-8234-45F2-A8B1-F421239E6E17}"/>
    <cellStyle name="20% - 强调文字颜色 1 4" xfId="4721" xr:uid="{CE38C3DC-5136-4B88-84A1-C16780C46CE1}"/>
    <cellStyle name="20% - 强调文字颜色 1 5" xfId="6838" xr:uid="{FF7232CE-AC8E-493C-915F-437DC22E358B}"/>
    <cellStyle name="20% - 强调文字颜色 1 5 2" xfId="8669" xr:uid="{D45DAB34-22A5-4445-B1F9-E3DCA0ED3C36}"/>
    <cellStyle name="20% - 强调文字颜色 1 5 3" xfId="8324" xr:uid="{4AD263C9-A9F3-4453-8B84-3C5779814C8B}"/>
    <cellStyle name="20% - 强调文字颜色 1 6" xfId="8509" xr:uid="{B67E8D16-D9EA-4404-9570-D9109F10FAAF}"/>
    <cellStyle name="20% - 强调文字颜色 1 7" xfId="8060" xr:uid="{2E0EA474-2E79-489F-BED9-FDFCCF6E0A81}"/>
    <cellStyle name="20% - 强调文字颜色 1 8" xfId="851" xr:uid="{71FAE221-8335-4937-AA54-F25626998B72}"/>
    <cellStyle name="20% - 强调文字颜色 2" xfId="156" xr:uid="{13001C7F-B616-4A83-97F2-D997E8A9A7BC}"/>
    <cellStyle name="20% - 强调文字颜色 2 2" xfId="4725" xr:uid="{62A53059-2E1C-472A-AE80-FD15B8CB3E53}"/>
    <cellStyle name="20% - 强调文字颜色 2 3" xfId="4726" xr:uid="{A0683ACB-E016-4EC1-BAF8-3A76395E8754}"/>
    <cellStyle name="20% - 强调文字颜色 2 4" xfId="4724" xr:uid="{5A3CC05C-D454-4A35-9EB1-3BB03DA9F197}"/>
    <cellStyle name="20% - 强调文字颜色 2 5" xfId="6930" xr:uid="{4EB0CCD5-31C6-4184-9DD6-04CC14DFF8D8}"/>
    <cellStyle name="20% - 强调文字颜色 2 5 2" xfId="8686" xr:uid="{B1BFC7F1-FEE7-4475-8D32-CC7D2CC1836B}"/>
    <cellStyle name="20% - 强调文字颜色 2 5 3" xfId="8341" xr:uid="{CBF9D48F-D962-45F4-B9BC-366DBB1914B0}"/>
    <cellStyle name="20% - 强调文字颜色 2 6" xfId="8510" xr:uid="{477B6A77-4050-4C17-B9E0-19ED4D4EF915}"/>
    <cellStyle name="20% - 强调文字颜色 2 7" xfId="8061" xr:uid="{A3D9F323-194F-4041-8BE5-89D500874A3E}"/>
    <cellStyle name="20% - 强调文字颜色 2 8" xfId="852" xr:uid="{52C992D5-092B-4147-8185-95BB68031623}"/>
    <cellStyle name="20% - 强调文字颜色 3" xfId="157" xr:uid="{CD94AE9D-ED12-44DD-989D-E394101DE452}"/>
    <cellStyle name="20% - 强调文字颜色 3 2" xfId="4728" xr:uid="{9530C7D0-186C-40D5-875A-16EB656305ED}"/>
    <cellStyle name="20% - 强调文字颜色 3 3" xfId="4729" xr:uid="{F4D398FC-46A1-4611-8CBE-DA1B9BAA06EC}"/>
    <cellStyle name="20% - 强调文字颜色 3 4" xfId="4727" xr:uid="{A0DADD8D-2DB9-4FD4-97C3-226B3F4F0719}"/>
    <cellStyle name="20% - 强调文字颜色 3 5" xfId="6932" xr:uid="{D11C7C47-65D0-448B-9A14-82CEC77E2933}"/>
    <cellStyle name="20% - 强调文字颜色 3 5 2" xfId="8687" xr:uid="{E314B04F-EBBC-4F4F-AEF1-0EB74AA47B04}"/>
    <cellStyle name="20% - 强调文字颜色 3 5 3" xfId="8342" xr:uid="{3756B8F7-2E0B-4840-BA6D-E78EA4A63AD2}"/>
    <cellStyle name="20% - 强调文字颜色 3 6" xfId="8511" xr:uid="{087238EF-815D-4888-BF35-D17A6CABE9BA}"/>
    <cellStyle name="20% - 强调文字颜色 3 7" xfId="8062" xr:uid="{C617060E-9F02-4253-9BC9-40C86B7C69AE}"/>
    <cellStyle name="20% - 强调文字颜色 3 8" xfId="853" xr:uid="{8E175504-B66B-4DC3-83F9-045A114C1606}"/>
    <cellStyle name="20% - 强调文字颜色 4" xfId="158" xr:uid="{33CE8D00-F1C4-4FE1-9CB9-231177F10B60}"/>
    <cellStyle name="20% - 强调文字颜色 4 2" xfId="4731" xr:uid="{901B5D30-0567-4675-8F40-0E4595A96EDE}"/>
    <cellStyle name="20% - 强调文字颜色 4 3" xfId="4732" xr:uid="{1D062F67-D06B-4EC8-A5BB-22B4D71A4A24}"/>
    <cellStyle name="20% - 强调文字颜色 4 4" xfId="4730" xr:uid="{995CFB11-8BBE-4F3A-9580-0B0E5C259C9D}"/>
    <cellStyle name="20% - 强调文字颜色 4 5" xfId="7057" xr:uid="{08C233E5-80B7-4AAD-95BF-D19C6F63E589}"/>
    <cellStyle name="20% - 强调文字颜色 4 5 2" xfId="8711" xr:uid="{5B906C7A-956F-4EA4-9163-472659133DFD}"/>
    <cellStyle name="20% - 强调文字颜色 4 5 3" xfId="8366" xr:uid="{3FA49B8B-E15E-4F7A-AA08-0A40EDEE2EDE}"/>
    <cellStyle name="20% - 强调文字颜色 4 6" xfId="8512" xr:uid="{3A581095-E064-4D4A-AB0F-81E7FCBCECDC}"/>
    <cellStyle name="20% - 强调文字颜色 4 7" xfId="8063" xr:uid="{48DBFE9C-0895-40E8-895D-4062CC5667D8}"/>
    <cellStyle name="20% - 强调文字颜色 4 8" xfId="854" xr:uid="{44065E3A-0760-438F-918C-436416F4BBA6}"/>
    <cellStyle name="20% - 强调文字颜色 5" xfId="159" xr:uid="{FA3F37B3-E912-456F-B808-16C022305563}"/>
    <cellStyle name="20% - 强调文字颜色 5 2" xfId="4734" xr:uid="{20B27956-8C9A-427C-B097-BEA7FCAE7D50}"/>
    <cellStyle name="20% - 强调文字颜色 5 3" xfId="4735" xr:uid="{4B0F0F31-9638-4CCC-95F0-4B714DEDE7D8}"/>
    <cellStyle name="20% - 强调文字颜色 5 4" xfId="4733" xr:uid="{E7E66135-4003-4225-A696-8999E397AC46}"/>
    <cellStyle name="20% - 强调文字颜色 5 5" xfId="8513" xr:uid="{53D7E276-EA99-4729-A8F2-452CD95CC273}"/>
    <cellStyle name="20% - 强调文字颜色 5 6" xfId="8064" xr:uid="{09346E1F-2797-4D65-8B52-14BC1618ADF8}"/>
    <cellStyle name="20% - 强调文字颜色 5 7" xfId="855" xr:uid="{B7B1CD71-2B05-450A-8901-5796333E804B}"/>
    <cellStyle name="20% - 强调文字颜色 6" xfId="160" xr:uid="{17B14121-9100-4815-8093-3A3A23951411}"/>
    <cellStyle name="20% - 强调文字颜色 6 2" xfId="4737" xr:uid="{1BA5DF64-AC8A-4364-8605-7177A7B098D6}"/>
    <cellStyle name="20% - 强调文字颜色 6 3" xfId="4738" xr:uid="{662FE508-9A50-4342-9064-9C723D96EC28}"/>
    <cellStyle name="20% - 强调文字颜色 6 4" xfId="4736" xr:uid="{578CEBFC-53D6-4C38-91BB-43F0598ABBCC}"/>
    <cellStyle name="20% - 强调文字颜色 6 5" xfId="8514" xr:uid="{A330F0DB-00FF-4A58-A6D6-EB2640406A2B}"/>
    <cellStyle name="20% - 强调文字颜色 6 6" xfId="8065" xr:uid="{193B48A2-B6C7-4150-9395-9D7AA0506070}"/>
    <cellStyle name="20% - 强调文字颜色 6 7" xfId="856" xr:uid="{207F17E6-7CC7-4505-ABD2-3BA00303E7DA}"/>
    <cellStyle name="2x" xfId="857" xr:uid="{CC7E0368-AA82-452F-8D36-29475BA917AD}"/>
    <cellStyle name="2x 2" xfId="11543" xr:uid="{CFCF11B8-5CE1-4335-90F7-2E12B9E77F21}"/>
    <cellStyle name="40 % - Akzent1" xfId="21" builtinId="31" customBuiltin="1"/>
    <cellStyle name="40 % - Akzent1 2" xfId="331" xr:uid="{8E3D90F8-114B-406A-B7F1-6DFFEFFE4E18}"/>
    <cellStyle name="40 % - Akzent2" xfId="25" builtinId="35" customBuiltin="1"/>
    <cellStyle name="40 % - Akzent2 2" xfId="332" xr:uid="{D85C62C4-62E0-4C5C-BA22-0322BE516887}"/>
    <cellStyle name="40 % - Akzent3" xfId="29" builtinId="39" customBuiltin="1"/>
    <cellStyle name="40 % - Akzent3 2" xfId="333" xr:uid="{A042EFC3-2405-4DBB-83D8-BAEEA0FBE34C}"/>
    <cellStyle name="40 % - Akzent4" xfId="33" builtinId="43" customBuiltin="1"/>
    <cellStyle name="40 % - Akzent4 2" xfId="334" xr:uid="{608097DF-BD9D-4908-A948-6552736A512F}"/>
    <cellStyle name="40 % - Akzent5" xfId="37" builtinId="47" customBuiltin="1"/>
    <cellStyle name="40 % - Akzent5 2" xfId="335" xr:uid="{8A4CEB5B-0DA2-435B-A506-58C078F5CC69}"/>
    <cellStyle name="40 % - Akzent6" xfId="41" builtinId="51" customBuiltin="1"/>
    <cellStyle name="40 % - Akzent6 2" xfId="336" xr:uid="{9D328049-6B65-48AA-A543-0F584034498D}"/>
    <cellStyle name="40% - Accent1" xfId="69" xr:uid="{3F5A2E4D-51C3-4ED3-8D9C-F32EC52C98A7}"/>
    <cellStyle name="40% - Accent1 10" xfId="858" xr:uid="{308A548B-DDEA-4546-9F11-18F38DB19318}"/>
    <cellStyle name="40% - Accent1 11" xfId="859" xr:uid="{9F0D1118-74CF-4304-A998-18A51208E2C6}"/>
    <cellStyle name="40% - Accent1 11 2" xfId="860" xr:uid="{BD8D8821-E097-41A0-9F5F-0CAF7E306C54}"/>
    <cellStyle name="40% - Accent1 11 3" xfId="861" xr:uid="{E965800E-428A-43BB-B468-33B0CE9A0462}"/>
    <cellStyle name="40% - Accent1 12" xfId="862" xr:uid="{2B2DAB93-51D6-482B-81D3-3177731B03BE}"/>
    <cellStyle name="40% - Accent1 13" xfId="863" xr:uid="{91926638-3DD2-4C42-9563-D1A55D2D7747}"/>
    <cellStyle name="40% - Accent1 14" xfId="864" xr:uid="{C9412E7C-393B-4524-A817-C18F79C17F23}"/>
    <cellStyle name="40% - Accent1 15" xfId="6996" xr:uid="{0CB2E85D-9680-4665-9E53-E71D5462E736}"/>
    <cellStyle name="40% - Accent1 16" xfId="6714" xr:uid="{BCA12725-ED6F-4517-9F4B-F30036D0B81A}"/>
    <cellStyle name="40% - Accent1 2" xfId="161" xr:uid="{B21B0557-318D-463B-BAA4-3E168C2EDC50}"/>
    <cellStyle name="40% - Accent1 2 2" xfId="865" xr:uid="{E81062A1-682F-4726-B23E-BB8C63AB4516}"/>
    <cellStyle name="40% - Accent1 2 2 2" xfId="866" xr:uid="{1D0C3F57-B6D4-43B0-A7E3-8B1EEBD60C5B}"/>
    <cellStyle name="40% - Accent1 2 2 2 2" xfId="867" xr:uid="{E583F6A8-4904-4041-A683-E6F3C1CB3B24}"/>
    <cellStyle name="40% - Accent1 2 2 2 3" xfId="868" xr:uid="{E21994D4-AFA5-4ABC-AF45-33A54AB87639}"/>
    <cellStyle name="40% - Accent1 2 2 3" xfId="869" xr:uid="{4D544AAC-1189-4CE7-BF41-B023D4D4FF86}"/>
    <cellStyle name="40% - Accent1 2 2 4" xfId="7205" xr:uid="{E453F4E4-99F3-43BD-A775-24FEDC9B9CF8}"/>
    <cellStyle name="40% - Accent1 2 2 4 2" xfId="9411" xr:uid="{984AD7C0-5855-4F1D-A22B-79C5578202F3}"/>
    <cellStyle name="40% - Accent1 2 2 4 3" xfId="9410" xr:uid="{5F5A424E-5A9C-4794-87A6-D0C1FF92B343}"/>
    <cellStyle name="40% - Accent1 2 3" xfId="870" xr:uid="{B29A4CDE-313B-4180-BA43-3B13C8D5EF5B}"/>
    <cellStyle name="40% - Accent1 2 3 2" xfId="871" xr:uid="{FD8ED8D1-2710-4895-A754-373BC7AE9CD4}"/>
    <cellStyle name="40% - Accent1 2 3 3" xfId="872" xr:uid="{D5045704-C064-4E50-84AE-3D2C0423C5A0}"/>
    <cellStyle name="40% - Accent1 2 3 4" xfId="9412" xr:uid="{23D04378-F6E9-4C90-A532-9CB3AE75D67C}"/>
    <cellStyle name="40% - Accent1 2 4" xfId="873" xr:uid="{90DC6869-7155-455B-AEB0-9B0053D2ACC7}"/>
    <cellStyle name="40% - Accent1 2 5" xfId="874" xr:uid="{18898990-ABBB-4C3E-BB01-6810AD400371}"/>
    <cellStyle name="40% - Accent1 2 6" xfId="875" xr:uid="{15A82222-7272-4FF6-BBD2-2299F4557971}"/>
    <cellStyle name="40% - Accent1 2 7" xfId="876" xr:uid="{A4E63F6A-1963-4606-8EC5-0F1FA50EC68B}"/>
    <cellStyle name="40% - Accent1 2_Check Sheet" xfId="877" xr:uid="{7CA77396-B64D-451B-989B-18FD3724C72E}"/>
    <cellStyle name="40% - Accent1 3" xfId="286" xr:uid="{BC2F8616-4112-4BEC-9C8B-D660580E2611}"/>
    <cellStyle name="40% - Accent1 3 2" xfId="878" xr:uid="{A0EE7860-4484-4368-90A9-6A46D3138D97}"/>
    <cellStyle name="40% - Accent1 3 2 2" xfId="879" xr:uid="{57E6EF2F-B2EB-40D2-942D-96C936790132}"/>
    <cellStyle name="40% - Accent1 3 2 2 2" xfId="880" xr:uid="{8211F74C-1CF6-453F-B73F-41C869722ABD}"/>
    <cellStyle name="40% - Accent1 3 2 3" xfId="881" xr:uid="{CC5AC5CA-E80F-424F-9338-5525C88A3706}"/>
    <cellStyle name="40% - Accent1 3 2 4" xfId="19008" xr:uid="{636298E9-52A3-4859-98FC-87AC38328240}"/>
    <cellStyle name="40% - Accent1 3 3" xfId="882" xr:uid="{CCEA6BE0-5B7C-4F93-8A3F-C5FDD0F9961C}"/>
    <cellStyle name="40% - Accent1 3 3 2" xfId="883" xr:uid="{82AD0715-CCD8-4ED0-9472-BFA28994363E}"/>
    <cellStyle name="40% - Accent1 3 3 3" xfId="884" xr:uid="{5C5A4EE0-876D-4A69-8B86-6708D16B8BD1}"/>
    <cellStyle name="40% - Accent1 3 3 4" xfId="19202" xr:uid="{5A46ED0C-6A65-4896-AE4F-5CB6581A333B}"/>
    <cellStyle name="40% - Accent1 3 4" xfId="885" xr:uid="{6652A5F6-371A-4409-A1FB-3805FD8009E3}"/>
    <cellStyle name="40% - Accent1 3 5" xfId="4739" xr:uid="{764A2D40-6A7E-4061-B017-B4340604C0BC}"/>
    <cellStyle name="40% - Accent1 3 6" xfId="5357" xr:uid="{DD497939-DED8-441E-890C-707ABE8AFE0D}"/>
    <cellStyle name="40% - Accent1 3 7" xfId="337" xr:uid="{8CC56663-83B2-4EA2-97E1-D5FC624E8D60}"/>
    <cellStyle name="40% - Accent1 3_Chicopee" xfId="4160" xr:uid="{F4F85EE9-D62F-4CAA-8F06-5D32B8707764}"/>
    <cellStyle name="40% - Accent1 4" xfId="886" xr:uid="{804E71C5-B33A-455F-B1A7-E44D5E22A111}"/>
    <cellStyle name="40% - Accent1 4 2" xfId="887" xr:uid="{8D98E302-45E8-4D83-B60C-F6823EACCA29}"/>
    <cellStyle name="40% - Accent1 4 3" xfId="888" xr:uid="{547524E3-5C57-4D95-BB47-B21CA76DC195}"/>
    <cellStyle name="40% - Accent1 4 4" xfId="19009" xr:uid="{130B6E2B-8B9D-40DF-BFD2-A1455550FF39}"/>
    <cellStyle name="40% - Accent1 5" xfId="889" xr:uid="{EF4E5DA0-215D-489F-A42F-A4029A2DE440}"/>
    <cellStyle name="40% - Accent1 5 2" xfId="890" xr:uid="{2FF27440-2BAA-4CFE-BFBC-87CADBB5345C}"/>
    <cellStyle name="40% - Accent1 5 2 2" xfId="891" xr:uid="{15B4F723-9E2E-43C8-80A8-95F4F45C04A0}"/>
    <cellStyle name="40% - Accent1 5 2 2 2" xfId="892" xr:uid="{94F57A91-418C-438C-AB82-C16F4C132C4D}"/>
    <cellStyle name="40% - Accent1 5 2 3" xfId="893" xr:uid="{7FA502AB-0380-4733-9EFC-382757D0D49F}"/>
    <cellStyle name="40% - Accent1 5 3" xfId="894" xr:uid="{DD5AAAF7-C88D-4914-B773-A63D724C1B2C}"/>
    <cellStyle name="40% - Accent1 5 3 2" xfId="895" xr:uid="{485EC5F8-C366-46AF-BE03-084374939435}"/>
    <cellStyle name="40% - Accent1 5 4" xfId="896" xr:uid="{F278699C-7194-4910-816B-5AEEEF58969B}"/>
    <cellStyle name="40% - Accent1 5 5" xfId="19183" xr:uid="{64B23A80-DD33-418E-BFE8-D8CEEBC34CF5}"/>
    <cellStyle name="40% - Accent1 6" xfId="897" xr:uid="{43A0F210-AC95-4E5E-8197-7C651E49D7B8}"/>
    <cellStyle name="40% - Accent1 7" xfId="898" xr:uid="{1B39492C-3B1F-4FBD-9EC8-2C9029E99E00}"/>
    <cellStyle name="40% - Accent1 8" xfId="899" xr:uid="{18A46E81-01FD-462B-B6AD-5C6E71B20E68}"/>
    <cellStyle name="40% - Accent1 9" xfId="900" xr:uid="{136040AE-57B9-481B-A84D-65D434FD7AD1}"/>
    <cellStyle name="40% - Accent2" xfId="70" xr:uid="{126358B6-DDFD-4C98-AD21-239A6CDE4B6E}"/>
    <cellStyle name="40% - Accent2 10" xfId="6936" xr:uid="{C4BF369C-912B-4698-A5EB-28EEE400DF02}"/>
    <cellStyle name="40% - Accent2 11" xfId="19010" xr:uid="{E42F2EF7-7B33-4348-B8D7-F5930DBBE0CF}"/>
    <cellStyle name="40% - Accent2 2" xfId="162" xr:uid="{2CE0F3CF-ACE0-42AC-A331-2AB99F762743}"/>
    <cellStyle name="40% - Accent2 2 2" xfId="901" xr:uid="{94793D0F-D9F7-40F1-9D28-5D95136396F7}"/>
    <cellStyle name="40% - Accent2 2 2 2" xfId="902" xr:uid="{AC0B262E-7EB8-4110-9827-BB3D5DBD18B9}"/>
    <cellStyle name="40% - Accent2 2 2 2 2" xfId="903" xr:uid="{99438250-85A4-4C55-B35E-5D3C066F2F9A}"/>
    <cellStyle name="40% - Accent2 2 2 2 3" xfId="904" xr:uid="{3638838D-0FC0-4F31-9DA1-8FC546A2282D}"/>
    <cellStyle name="40% - Accent2 2 2 3" xfId="905" xr:uid="{A541F3EA-DD86-4380-96D2-9820072EC165}"/>
    <cellStyle name="40% - Accent2 2 2 4" xfId="9413" xr:uid="{493E9FA3-4133-47E8-AFBC-92B1AEE6611A}"/>
    <cellStyle name="40% - Accent2 2 3" xfId="906" xr:uid="{F1266C8A-E4F3-4AF4-ADCB-39DF4B943679}"/>
    <cellStyle name="40% - Accent2 2 3 2" xfId="907" xr:uid="{3E2D058F-1B75-435F-AC1B-103DC45B54F7}"/>
    <cellStyle name="40% - Accent2 2 3 3" xfId="9414" xr:uid="{501E23E4-FC01-4F68-8FD0-344268FD05A8}"/>
    <cellStyle name="40% - Accent2 2 4" xfId="908" xr:uid="{3183F503-3C17-4F8B-B64C-8BEA3B11D98F}"/>
    <cellStyle name="40% - Accent2 2 5" xfId="909" xr:uid="{D17A72E3-A4DC-4D54-A900-FD5629E4CEAF}"/>
    <cellStyle name="40% - Accent2 2_Check Sheet" xfId="910" xr:uid="{83A8C715-CE38-4609-B941-ACA36969FB48}"/>
    <cellStyle name="40% - Accent2 3" xfId="287" xr:uid="{155F8866-60D4-46DA-8502-761F52D81EDD}"/>
    <cellStyle name="40% - Accent2 3 2" xfId="911" xr:uid="{89BC4C4E-D5F7-40FC-93F3-BD852715294F}"/>
    <cellStyle name="40% - Accent2 3 2 2" xfId="912" xr:uid="{5DE01C00-41AB-443A-9751-33498F8C1569}"/>
    <cellStyle name="40% - Accent2 3 2 2 2" xfId="913" xr:uid="{8A9C83C4-29D8-4199-B16E-5F53E152AD2F}"/>
    <cellStyle name="40% - Accent2 3 2 3" xfId="914" xr:uid="{63CA1130-3E04-4CDF-BB66-F45258A23BF6}"/>
    <cellStyle name="40% - Accent2 3 2 4" xfId="19012" xr:uid="{A13A0D2E-1E22-4266-89A7-84FBFE6B6C94}"/>
    <cellStyle name="40% - Accent2 3 3" xfId="915" xr:uid="{8DCDCB51-123E-4ED2-99A5-02C212A2AD46}"/>
    <cellStyle name="40% - Accent2 3 3 2" xfId="916" xr:uid="{7FDC2C31-DC97-4113-9E03-E258F945049E}"/>
    <cellStyle name="40% - Accent2 3 3 3" xfId="917" xr:uid="{141952F7-1B7D-4BC6-9D4E-FFFBC344448F}"/>
    <cellStyle name="40% - Accent2 3 3 4" xfId="19203" xr:uid="{6CE6DF3C-C63B-48DD-A58D-3F067C79EA6C}"/>
    <cellStyle name="40% - Accent2 3 4" xfId="918" xr:uid="{45CF714A-16A6-4353-94B9-9637659D6EC4}"/>
    <cellStyle name="40% - Accent2 3 5" xfId="4740" xr:uid="{CBFED286-C958-47CC-9D69-636F66EE2BE2}"/>
    <cellStyle name="40% - Accent2 3 6" xfId="338" xr:uid="{C5801974-AA5A-4F3C-9E66-73C91F7F9839}"/>
    <cellStyle name="40% - Accent2 3 7" xfId="19011" xr:uid="{38CC0D67-5005-4138-8DFC-AC6897E2F989}"/>
    <cellStyle name="40% - Accent2 3_Chicopee" xfId="4161" xr:uid="{B7D3003E-1022-48FF-8579-04FB139BC395}"/>
    <cellStyle name="40% - Accent2 4" xfId="919" xr:uid="{ACBBA645-13F6-4F51-841A-D17B95882192}"/>
    <cellStyle name="40% - Accent2 4 2" xfId="920" xr:uid="{7107B6B0-87E5-40AC-87EA-1A37C2F6B3DC}"/>
    <cellStyle name="40% - Accent2 4 3" xfId="921" xr:uid="{EB467496-7EDF-40E3-83C2-5003CD03E0AE}"/>
    <cellStyle name="40% - Accent2 4 4" xfId="19013" xr:uid="{854921BA-FE60-4E09-954F-0D56B37D6D9B}"/>
    <cellStyle name="40% - Accent2 5" xfId="922" xr:uid="{E27E9A6B-FD2B-46A7-AEEA-10F5C71D3930}"/>
    <cellStyle name="40% - Accent2 5 2" xfId="923" xr:uid="{ED72FFF4-1A19-46D4-A158-6029B45E503A}"/>
    <cellStyle name="40% - Accent2 5 2 2" xfId="924" xr:uid="{FA31A829-C100-462F-BD00-98E175FBE08A}"/>
    <cellStyle name="40% - Accent2 5 2 2 2" xfId="925" xr:uid="{A958A25A-9DF4-4F77-8335-AA7781344CC0}"/>
    <cellStyle name="40% - Accent2 5 2 3" xfId="926" xr:uid="{B3BAA4B4-3CF1-4D5A-9217-4022BA5AD2EF}"/>
    <cellStyle name="40% - Accent2 5 3" xfId="927" xr:uid="{B28BB073-B755-4D9B-986B-CB67C0584CD2}"/>
    <cellStyle name="40% - Accent2 5 3 2" xfId="928" xr:uid="{CC12C7C4-E640-4C1D-B3B1-521BB9378B64}"/>
    <cellStyle name="40% - Accent2 5 3 2 2" xfId="929" xr:uid="{13A4A2DA-B4D1-4925-8781-0C9D7DA70AE9}"/>
    <cellStyle name="40% - Accent2 5 3 3" xfId="930" xr:uid="{92C697B3-BDD2-4862-92AB-78EC1C624A9F}"/>
    <cellStyle name="40% - Accent2 5 4" xfId="931" xr:uid="{FC99A80B-DA59-45D5-BA06-563304D657C0}"/>
    <cellStyle name="40% - Accent2 5 5" xfId="19184" xr:uid="{28CB0ED4-C5D8-4552-97E3-971348601EE6}"/>
    <cellStyle name="40% - Accent2 6" xfId="932" xr:uid="{400B898A-FFA7-42AC-9EB7-C6F05210E676}"/>
    <cellStyle name="40% - Accent2 7" xfId="933" xr:uid="{DBAEAA48-9790-4F79-8348-67F413274039}"/>
    <cellStyle name="40% - Accent2 8" xfId="6995" xr:uid="{DDAC75C5-7F26-4C9B-B92D-4B462416F847}"/>
    <cellStyle name="40% - Accent2 9" xfId="6913" xr:uid="{2E1F80D1-99B0-4D98-B018-34255A2CD5DD}"/>
    <cellStyle name="40% - Accent3" xfId="71" xr:uid="{A605AB0D-8A49-41A0-BA8D-A358B8E69643}"/>
    <cellStyle name="40% - Accent3 10" xfId="934" xr:uid="{36272D3C-DE79-4D95-9490-564D4DA25F3A}"/>
    <cellStyle name="40% - Accent3 11" xfId="935" xr:uid="{53E0C40A-0001-4AD0-817F-9BCD91BFF859}"/>
    <cellStyle name="40% - Accent3 11 2" xfId="936" xr:uid="{B0AC2CD0-4C2F-40D4-B567-2AC5BAEF41DE}"/>
    <cellStyle name="40% - Accent3 11 3" xfId="937" xr:uid="{132DD8A4-2897-4588-9584-C1E3CBEF929F}"/>
    <cellStyle name="40% - Accent3 12" xfId="938" xr:uid="{CE900263-5EE1-47CE-83B1-E56E256A748E}"/>
    <cellStyle name="40% - Accent3 13" xfId="939" xr:uid="{EF7FC356-6C39-43B2-AA7A-3EB38B06E80B}"/>
    <cellStyle name="40% - Accent3 14" xfId="940" xr:uid="{64A5B3AD-5407-4337-9EE1-B0A504843E61}"/>
    <cellStyle name="40% - Accent3 15" xfId="6994" xr:uid="{72A1C727-0A2F-41DC-BE70-A1382749305F}"/>
    <cellStyle name="40% - Accent3 16" xfId="19014" xr:uid="{6F908AB7-0AAA-4CCE-917A-F35FF274449A}"/>
    <cellStyle name="40% - Accent3 2" xfId="163" xr:uid="{6F172579-433B-4C73-A5CF-8F95E0D97AD9}"/>
    <cellStyle name="40% - Accent3 2 2" xfId="941" xr:uid="{4D9149AA-9527-4C94-9097-EA97D6B381FE}"/>
    <cellStyle name="40% - Accent3 2 2 2" xfId="942" xr:uid="{45BF4680-5B3B-4C6E-82EA-D097F58722BE}"/>
    <cellStyle name="40% - Accent3 2 2 2 2" xfId="943" xr:uid="{26715A1D-A0C4-4B79-A80A-70C74F5AC708}"/>
    <cellStyle name="40% - Accent3 2 2 2 3" xfId="944" xr:uid="{A828237E-0334-4D39-8A20-D9597C0FB2F0}"/>
    <cellStyle name="40% - Accent3 2 2 3" xfId="945" xr:uid="{1C50567C-C78E-4771-82F2-B691E9A9507B}"/>
    <cellStyle name="40% - Accent3 2 2 4" xfId="6881" xr:uid="{C19C10F3-CB86-4DA7-B99B-C80A84569017}"/>
    <cellStyle name="40% - Accent3 2 2 4 2" xfId="9416" xr:uid="{E6A6AAA9-59A0-4CBF-A73A-BF98E798EC27}"/>
    <cellStyle name="40% - Accent3 2 2 4 3" xfId="9415" xr:uid="{F0340531-AB68-486E-9DCC-7049D0736748}"/>
    <cellStyle name="40% - Accent3 2 3" xfId="946" xr:uid="{0BF71E73-FA6A-4AEF-B8D4-A1BB5C2EF716}"/>
    <cellStyle name="40% - Accent3 2 3 2" xfId="947" xr:uid="{81002EBB-B555-49A0-8340-546298D58EC8}"/>
    <cellStyle name="40% - Accent3 2 3 3" xfId="948" xr:uid="{6C7C662D-71DF-41D8-AB3E-B471993CF312}"/>
    <cellStyle name="40% - Accent3 2 3 4" xfId="9417" xr:uid="{45C399A4-7606-476C-B7BD-CE7C62733C37}"/>
    <cellStyle name="40% - Accent3 2 4" xfId="949" xr:uid="{59F6FFD3-EE69-494B-8BCC-5708EA8907BC}"/>
    <cellStyle name="40% - Accent3 2 5" xfId="950" xr:uid="{E4000B94-B193-4094-BF88-CF8BF8AE4C52}"/>
    <cellStyle name="40% - Accent3 2 6" xfId="951" xr:uid="{E451A7CA-82C6-49BE-807D-BF2C2C84534E}"/>
    <cellStyle name="40% - Accent3 2 7" xfId="952" xr:uid="{8FC048C2-DF0D-4CFB-B845-A687656AC1BB}"/>
    <cellStyle name="40% - Accent3 2_Check Sheet" xfId="953" xr:uid="{49C06CC3-DC1B-4F1A-AE80-7918445AD9B5}"/>
    <cellStyle name="40% - Accent3 3" xfId="288" xr:uid="{391CE6C0-D349-46BE-89E3-31914630552D}"/>
    <cellStyle name="40% - Accent3 3 2" xfId="954" xr:uid="{32249D9F-3192-4B4B-9AA1-1EC0A6EA09D3}"/>
    <cellStyle name="40% - Accent3 3 2 2" xfId="955" xr:uid="{1F181CE3-F3B4-4387-AE62-1FA1CAA553D7}"/>
    <cellStyle name="40% - Accent3 3 2 2 2" xfId="956" xr:uid="{9A795787-118B-4D7A-93EC-38AFAE4B22FC}"/>
    <cellStyle name="40% - Accent3 3 2 3" xfId="957" xr:uid="{F280D5FD-EC9A-41C4-8707-31A5D278847B}"/>
    <cellStyle name="40% - Accent3 3 2 4" xfId="19016" xr:uid="{215DC963-52D0-400C-9966-08807FF7F0C3}"/>
    <cellStyle name="40% - Accent3 3 3" xfId="958" xr:uid="{552ADF1B-BE29-4790-A81F-C37CCB51B042}"/>
    <cellStyle name="40% - Accent3 3 3 2" xfId="959" xr:uid="{145F7301-E1C3-446A-8C9A-313D8ECAA63F}"/>
    <cellStyle name="40% - Accent3 3 3 3" xfId="960" xr:uid="{FB442DDD-6624-4BF4-AA2F-2FAB5A84CFC4}"/>
    <cellStyle name="40% - Accent3 3 3 4" xfId="19204" xr:uid="{F8363523-2734-4B29-9B71-B219C86DBAC7}"/>
    <cellStyle name="40% - Accent3 3 4" xfId="961" xr:uid="{5FF56C2D-90D0-4A84-B829-5323FA3502E7}"/>
    <cellStyle name="40% - Accent3 3 5" xfId="4741" xr:uid="{4FE50CDE-AD89-4BD8-BCBF-FDA35297E66E}"/>
    <cellStyle name="40% - Accent3 3 6" xfId="5358" xr:uid="{25F6D372-A777-4A8D-8513-A1556F198A30}"/>
    <cellStyle name="40% - Accent3 3 7" xfId="339" xr:uid="{67FCACB8-581B-465B-9C6A-EEEA44D998E8}"/>
    <cellStyle name="40% - Accent3 3 8" xfId="19015" xr:uid="{B78E12B7-6576-43CE-A0D9-FE3A771198F8}"/>
    <cellStyle name="40% - Accent3 3_Chicopee" xfId="4162" xr:uid="{87C2505B-8E60-4EF6-8E38-BEA9571D2DB5}"/>
    <cellStyle name="40% - Accent3 4" xfId="962" xr:uid="{31009289-52BB-4459-A266-1F78B2FB7648}"/>
    <cellStyle name="40% - Accent3 4 2" xfId="963" xr:uid="{C9D35A53-DADE-454A-ADBC-99FD5BDAC483}"/>
    <cellStyle name="40% - Accent3 4 3" xfId="964" xr:uid="{CAC8408E-1B6B-4007-8ED8-1578B49BF6BD}"/>
    <cellStyle name="40% - Accent3 4 4" xfId="19017" xr:uid="{9F86E382-E19F-42B3-BDF9-BE7607F24E19}"/>
    <cellStyle name="40% - Accent3 5" xfId="965" xr:uid="{E1587410-871D-4CC5-808F-92469321711F}"/>
    <cellStyle name="40% - Accent3 5 2" xfId="966" xr:uid="{C86180E3-208A-422A-A2A8-23E05A0B8802}"/>
    <cellStyle name="40% - Accent3 5 2 2" xfId="967" xr:uid="{FCE57477-B1AC-4438-AAB7-81425F0E1C36}"/>
    <cellStyle name="40% - Accent3 5 2 2 2" xfId="968" xr:uid="{340B0B76-905E-47E0-A0D3-488A0DA5B8E6}"/>
    <cellStyle name="40% - Accent3 5 2 3" xfId="969" xr:uid="{3F24EC59-AA30-468D-9663-36467484ACFE}"/>
    <cellStyle name="40% - Accent3 5 3" xfId="970" xr:uid="{D6B5456F-4109-4D2A-BCB4-E0F907CFC983}"/>
    <cellStyle name="40% - Accent3 5 3 2" xfId="971" xr:uid="{E5160ABE-735F-413C-8C9E-C7BE7B7DF165}"/>
    <cellStyle name="40% - Accent3 5 4" xfId="972" xr:uid="{4C12EAF1-42F8-400C-BC21-075BBABECEAC}"/>
    <cellStyle name="40% - Accent3 5 5" xfId="19185" xr:uid="{E7B6E882-D4A8-46EC-9998-FFB04A51EA91}"/>
    <cellStyle name="40% - Accent3 6" xfId="973" xr:uid="{2B745582-E40D-464F-885E-741156ED52B3}"/>
    <cellStyle name="40% - Accent3 7" xfId="974" xr:uid="{80AA5721-9937-416A-8BF0-AA9BDF7B6E35}"/>
    <cellStyle name="40% - Accent3 8" xfId="975" xr:uid="{87A6CDB2-8F8E-422E-A04C-D37E6DF0B711}"/>
    <cellStyle name="40% - Accent3 9" xfId="976" xr:uid="{8DBE710C-F6FF-484A-ADF0-AA5C6E6744C7}"/>
    <cellStyle name="40% - Accent3_Tabelle3" xfId="315" xr:uid="{9D667B82-D619-4E57-B36E-3462E6638E92}"/>
    <cellStyle name="40% - Accent4" xfId="72" xr:uid="{AB689885-E250-4C91-A21A-5709FA4DD89D}"/>
    <cellStyle name="40% - Accent4 10" xfId="977" xr:uid="{37A7AEB7-FB6A-453A-B187-E90CE4825C74}"/>
    <cellStyle name="40% - Accent4 11" xfId="978" xr:uid="{B6EE939A-CBAF-4593-BAB7-9855F979AAC4}"/>
    <cellStyle name="40% - Accent4 11 2" xfId="979" xr:uid="{6966BA39-1BB6-44D3-826F-3AA53707E9BF}"/>
    <cellStyle name="40% - Accent4 11 3" xfId="980" xr:uid="{D6AE9802-E8BF-4D63-8D16-55451E6369E0}"/>
    <cellStyle name="40% - Accent4 12" xfId="981" xr:uid="{923D1492-652C-4385-A04B-175AE3EF847E}"/>
    <cellStyle name="40% - Accent4 13" xfId="982" xr:uid="{FC755EBF-DFE2-46E1-8447-412FD0B9EE84}"/>
    <cellStyle name="40% - Accent4 14" xfId="983" xr:uid="{B4662771-995A-47CE-906C-93AD3D519F0D}"/>
    <cellStyle name="40% - Accent4 15" xfId="6993" xr:uid="{8F7714E3-EA7E-44A6-B12E-823E439E5EFC}"/>
    <cellStyle name="40% - Accent4 16" xfId="6798" xr:uid="{17119DB1-100A-4F37-8539-6612AB9EC7DA}"/>
    <cellStyle name="40% - Accent4 17" xfId="19018" xr:uid="{8A1493EC-164E-4A75-A48F-2A05F18A1C6F}"/>
    <cellStyle name="40% - Accent4 2" xfId="164" xr:uid="{74D39B52-9D3D-467F-A315-B9BEBC33C73C}"/>
    <cellStyle name="40% - Accent4 2 2" xfId="984" xr:uid="{0295665B-C48D-4677-B783-B10E4D907DF6}"/>
    <cellStyle name="40% - Accent4 2 2 2" xfId="985" xr:uid="{DE2EDAA2-0A4D-4A86-84D4-73DFEEAD6160}"/>
    <cellStyle name="40% - Accent4 2 2 2 2" xfId="986" xr:uid="{D6DE895A-EBA9-4EC8-AE82-6AE584E9AF79}"/>
    <cellStyle name="40% - Accent4 2 2 2 3" xfId="987" xr:uid="{2DD74B3E-450A-4CDD-A573-86FA601374BC}"/>
    <cellStyle name="40% - Accent4 2 2 3" xfId="988" xr:uid="{3B1B2449-F939-4197-900A-181D4FE2C83F}"/>
    <cellStyle name="40% - Accent4 2 2 4" xfId="6667" xr:uid="{E28C9523-E5B3-4BA3-9F48-7AB93F1A6774}"/>
    <cellStyle name="40% - Accent4 2 2 4 2" xfId="9419" xr:uid="{AB064F9A-547C-4717-9264-D01F8B4E5444}"/>
    <cellStyle name="40% - Accent4 2 2 4 3" xfId="9418" xr:uid="{00D1459D-3C41-48EF-9FDD-9BD4CD344C5E}"/>
    <cellStyle name="40% - Accent4 2 3" xfId="989" xr:uid="{ABB8B41B-3C03-4F3D-A451-0C99F83B673E}"/>
    <cellStyle name="40% - Accent4 2 3 2" xfId="990" xr:uid="{22693648-B82F-4511-9871-BC29B07190FC}"/>
    <cellStyle name="40% - Accent4 2 3 3" xfId="991" xr:uid="{0DEC7F36-1158-41EF-9222-09C35D92A135}"/>
    <cellStyle name="40% - Accent4 2 3 4" xfId="9420" xr:uid="{D440E267-D37C-4A12-9AC4-B8049B458197}"/>
    <cellStyle name="40% - Accent4 2 4" xfId="992" xr:uid="{0A22F25D-50FC-493B-AB4C-12487FF144E6}"/>
    <cellStyle name="40% - Accent4 2 5" xfId="993" xr:uid="{2099220E-435E-45D3-9B47-90E8E4423DB8}"/>
    <cellStyle name="40% - Accent4 2 6" xfId="994" xr:uid="{4CFC05E9-FC84-414C-9CE7-3DA67F9F2031}"/>
    <cellStyle name="40% - Accent4 2 7" xfId="995" xr:uid="{71254B52-32D3-43B5-A25B-E5F3BCF91236}"/>
    <cellStyle name="40% - Accent4 2_Check Sheet" xfId="996" xr:uid="{234BCE2F-DB27-46A5-99FA-1CBBE84698CA}"/>
    <cellStyle name="40% - Accent4 3" xfId="289" xr:uid="{82D40399-F25D-47DE-9EE8-1688C3AEED60}"/>
    <cellStyle name="40% - Accent4 3 2" xfId="997" xr:uid="{7010AFA5-1E15-4C60-9CFD-B76B3F432B16}"/>
    <cellStyle name="40% - Accent4 3 2 2" xfId="998" xr:uid="{ADFB6CA8-CF2A-459A-9B35-5470A6D6D1D9}"/>
    <cellStyle name="40% - Accent4 3 2 2 2" xfId="999" xr:uid="{8845205F-B64B-4F62-B0F4-4A698F487489}"/>
    <cellStyle name="40% - Accent4 3 2 3" xfId="1000" xr:uid="{85753A2E-C7DE-4EC5-9527-1B582535A539}"/>
    <cellStyle name="40% - Accent4 3 2 4" xfId="19020" xr:uid="{7EB62F5F-25D2-4A4B-BF28-FE337E761D11}"/>
    <cellStyle name="40% - Accent4 3 3" xfId="1001" xr:uid="{E2BA86E3-D1FF-416A-A96C-644D0740BDE4}"/>
    <cellStyle name="40% - Accent4 3 3 2" xfId="1002" xr:uid="{234BE00E-D1A7-490A-BD12-5EF0F49DD602}"/>
    <cellStyle name="40% - Accent4 3 3 3" xfId="1003" xr:uid="{DD919434-A106-46BD-B1C9-EC467523D13A}"/>
    <cellStyle name="40% - Accent4 3 3 4" xfId="19205" xr:uid="{CB9F0807-C5BA-47D9-83A5-8894D7DA7AF0}"/>
    <cellStyle name="40% - Accent4 3 4" xfId="1004" xr:uid="{BEEC5CB9-330A-45CE-8950-2316AF02AAFC}"/>
    <cellStyle name="40% - Accent4 3 5" xfId="4742" xr:uid="{B433CD68-B771-4767-9CFD-8E3302A4BB9B}"/>
    <cellStyle name="40% - Accent4 3 6" xfId="5359" xr:uid="{FC4F7ECC-389B-489C-9441-4C6C002F2120}"/>
    <cellStyle name="40% - Accent4 3 7" xfId="340" xr:uid="{5A6CE71A-0C9D-4487-86F8-534DFC9A939A}"/>
    <cellStyle name="40% - Accent4 3 8" xfId="19019" xr:uid="{73103D1A-D143-4811-B47D-63B66938B2E7}"/>
    <cellStyle name="40% - Accent4 3_Chicopee" xfId="4163" xr:uid="{48B98F1F-3FBE-493B-AE03-67DD5AFC6E7D}"/>
    <cellStyle name="40% - Accent4 4" xfId="1005" xr:uid="{D09E6037-5BBD-4DFD-9AE8-48540D8EA06D}"/>
    <cellStyle name="40% - Accent4 4 2" xfId="1006" xr:uid="{4D6C9415-617A-4C55-879B-43FA9E7D6F32}"/>
    <cellStyle name="40% - Accent4 4 3" xfId="1007" xr:uid="{A88C76DD-E20B-4BD5-BA77-ABF4BE2DDDDB}"/>
    <cellStyle name="40% - Accent4 4 4" xfId="19021" xr:uid="{DA56F543-3769-4EE1-B22D-6B513A545F32}"/>
    <cellStyle name="40% - Accent4 5" xfId="1008" xr:uid="{9B44EBE6-9508-4ACB-9886-4240B7B4EBB0}"/>
    <cellStyle name="40% - Accent4 5 2" xfId="1009" xr:uid="{3BE0F3ED-6332-4402-94A5-7F8E91D55612}"/>
    <cellStyle name="40% - Accent4 5 2 2" xfId="1010" xr:uid="{5180A9AC-64BD-4348-9FED-9296888D7382}"/>
    <cellStyle name="40% - Accent4 5 2 2 2" xfId="1011" xr:uid="{4BA43955-C2E9-4D1B-A36B-73C692FA5FC6}"/>
    <cellStyle name="40% - Accent4 5 2 3" xfId="1012" xr:uid="{7EDF09F2-EFF7-40ED-A821-320AA2E15AF6}"/>
    <cellStyle name="40% - Accent4 5 3" xfId="1013" xr:uid="{8E8DE481-A5EB-4949-86F4-FB4DB27D97CC}"/>
    <cellStyle name="40% - Accent4 5 3 2" xfId="1014" xr:uid="{87701BDD-BA80-494E-B26A-0C2D78AF8529}"/>
    <cellStyle name="40% - Accent4 5 4" xfId="1015" xr:uid="{B164CF33-82E3-49A8-BEDA-CD7CA49D7C4F}"/>
    <cellStyle name="40% - Accent4 5 5" xfId="19186" xr:uid="{0106826E-A723-4E91-B2A6-FC63E12868D4}"/>
    <cellStyle name="40% - Accent4 6" xfId="1016" xr:uid="{44B7C423-7E5E-4C47-A728-AA2570833FF1}"/>
    <cellStyle name="40% - Accent4 7" xfId="1017" xr:uid="{75E13A6A-23E5-468D-A7CB-DAACCAC39F9D}"/>
    <cellStyle name="40% - Accent4 8" xfId="1018" xr:uid="{25DEE23A-AE8D-418F-93E7-FDC744B223D1}"/>
    <cellStyle name="40% - Accent4 9" xfId="1019" xr:uid="{489245B2-FB89-4F7E-AC4C-EBD7125EC0D4}"/>
    <cellStyle name="40% - Accent5" xfId="73" xr:uid="{35F6EF85-4236-4AE1-8B56-4F5CFF617AB5}"/>
    <cellStyle name="40% - Accent5 10" xfId="6910" xr:uid="{444E6AEC-654E-4176-8F86-C6E838511E82}"/>
    <cellStyle name="40% - Accent5 11" xfId="6698" xr:uid="{375235E1-B9A4-4C13-B6D5-6459A41C64C0}"/>
    <cellStyle name="40% - Accent5 2" xfId="165" xr:uid="{59FC21D4-2A65-4FB8-8A84-0A1B8B7E0850}"/>
    <cellStyle name="40% - Accent5 2 2" xfId="1020" xr:uid="{1CCDD140-C49B-4F31-9372-25287B867054}"/>
    <cellStyle name="40% - Accent5 2 2 2" xfId="1021" xr:uid="{47CE9B24-4625-4156-B1E7-08A7559BD786}"/>
    <cellStyle name="40% - Accent5 2 2 2 2" xfId="1022" xr:uid="{1FD799BC-478D-494B-8CB5-D2636EB049F8}"/>
    <cellStyle name="40% - Accent5 2 2 2 3" xfId="1023" xr:uid="{D1E2C185-2994-41AB-8E8E-D292F8971BCC}"/>
    <cellStyle name="40% - Accent5 2 2 3" xfId="1024" xr:uid="{DA3A14E1-FB4B-45F6-B248-654F32F82E87}"/>
    <cellStyle name="40% - Accent5 2 2 4" xfId="9421" xr:uid="{839A76E3-5485-413E-A1F4-80495BF0BEEF}"/>
    <cellStyle name="40% - Accent5 2 3" xfId="1025" xr:uid="{9046C33F-77A1-4EA7-9414-E1D4A9C4C062}"/>
    <cellStyle name="40% - Accent5 2 3 2" xfId="1026" xr:uid="{29590002-BED4-43E6-A7DE-101AF9237159}"/>
    <cellStyle name="40% - Accent5 2 3 3" xfId="9422" xr:uid="{696A9CD5-2210-4865-B16E-D38F9EAB9BF3}"/>
    <cellStyle name="40% - Accent5 2 4" xfId="1027" xr:uid="{70DDE6D0-528B-4E65-8085-F4866DBF5695}"/>
    <cellStyle name="40% - Accent5 2 5" xfId="1028" xr:uid="{9D64BA76-6012-4F6D-80F7-F008F11DB2B0}"/>
    <cellStyle name="40% - Accent5 2_Check Sheet" xfId="1029" xr:uid="{9B5A54F2-6827-43DF-9B2C-51C3CDF2CB3B}"/>
    <cellStyle name="40% - Accent5 3" xfId="290" xr:uid="{CC6C919B-AD98-45C7-B751-3052486CE3F1}"/>
    <cellStyle name="40% - Accent5 3 2" xfId="1030" xr:uid="{85C2C9FD-2EDD-4515-A843-FC773AE73AAD}"/>
    <cellStyle name="40% - Accent5 3 2 2" xfId="1031" xr:uid="{65C53479-D786-40EE-91CA-ABA9E0122AC9}"/>
    <cellStyle name="40% - Accent5 3 2 2 2" xfId="1032" xr:uid="{354AA97C-26FB-4ACD-903C-314E021BA4CB}"/>
    <cellStyle name="40% - Accent5 3 2 3" xfId="1033" xr:uid="{BA03D5F8-8FCA-4FA0-8467-92D2E1BA41C6}"/>
    <cellStyle name="40% - Accent5 3 2 4" xfId="19022" xr:uid="{75A9BDB2-A961-48FE-9304-34F764E9A9F1}"/>
    <cellStyle name="40% - Accent5 3 3" xfId="1034" xr:uid="{E4EC8481-3461-408D-AB4E-BBAF07C9834C}"/>
    <cellStyle name="40% - Accent5 3 3 2" xfId="1035" xr:uid="{90E9114A-77E3-43B4-9D2C-4703B4A0D8B8}"/>
    <cellStyle name="40% - Accent5 3 3 3" xfId="1036" xr:uid="{F0F59D69-4383-4ED8-8122-2F5FB2A65B7C}"/>
    <cellStyle name="40% - Accent5 3 3 4" xfId="19206" xr:uid="{A32845A9-A5FC-476F-8980-0F0312C7C371}"/>
    <cellStyle name="40% - Accent5 3 4" xfId="1037" xr:uid="{FF129F0D-68BA-411F-9FAD-F3FC33B21E43}"/>
    <cellStyle name="40% - Accent5 3 5" xfId="4743" xr:uid="{8A0C662A-9FAC-4332-978C-11CF54CE2386}"/>
    <cellStyle name="40% - Accent5 3 6" xfId="341" xr:uid="{A1C75C22-9DFC-4726-A76F-4A7EEBC4967F}"/>
    <cellStyle name="40% - Accent5 3_Chicopee" xfId="4164" xr:uid="{379EA0B2-3F4B-48CD-B581-01801EA8F526}"/>
    <cellStyle name="40% - Accent5 4" xfId="1038" xr:uid="{E8CB732A-D5B7-4A83-B34E-E9F2A9FC1D90}"/>
    <cellStyle name="40% - Accent5 4 2" xfId="1039" xr:uid="{AB0A33F3-3616-4707-93F5-4B725706C96D}"/>
    <cellStyle name="40% - Accent5 4 3" xfId="1040" xr:uid="{32F41C5B-53E5-493E-8222-16D568D9EDC5}"/>
    <cellStyle name="40% - Accent5 4 4" xfId="19023" xr:uid="{4B0584CF-EAD1-4780-AF0C-91107EB1CAB6}"/>
    <cellStyle name="40% - Accent5 5" xfId="1041" xr:uid="{84D252C0-9F32-4B59-A856-A58FC001FE7F}"/>
    <cellStyle name="40% - Accent5 5 2" xfId="1042" xr:uid="{126BF5D7-27E1-416B-AB8A-A8BCF3D3BD0C}"/>
    <cellStyle name="40% - Accent5 5 2 2" xfId="1043" xr:uid="{62D7763B-8B88-4D33-AA8E-81CE78571601}"/>
    <cellStyle name="40% - Accent5 5 2 2 2" xfId="1044" xr:uid="{0FE03294-27CF-4E12-962E-CD3015FBBFF3}"/>
    <cellStyle name="40% - Accent5 5 2 3" xfId="1045" xr:uid="{0A926170-0510-4D48-82CB-F9F2249F86EB}"/>
    <cellStyle name="40% - Accent5 5 3" xfId="1046" xr:uid="{3A72A0B9-F1CA-4E42-9B16-274B5BACEC70}"/>
    <cellStyle name="40% - Accent5 5 3 2" xfId="1047" xr:uid="{D8985D5B-5B1B-41DD-A327-84167B1CD7F3}"/>
    <cellStyle name="40% - Accent5 5 3 2 2" xfId="1048" xr:uid="{5F797E43-3F0B-4915-8B9A-928FBD4B6568}"/>
    <cellStyle name="40% - Accent5 5 3 3" xfId="1049" xr:uid="{EFC96538-B920-4C03-A9EC-330E15DA507F}"/>
    <cellStyle name="40% - Accent5 5 4" xfId="1050" xr:uid="{016BD0C4-1240-4591-A88B-D7D47C9A05FA}"/>
    <cellStyle name="40% - Accent5 5 5" xfId="19187" xr:uid="{2BBBC38D-6D03-4465-B410-59FF90049A92}"/>
    <cellStyle name="40% - Accent5 6" xfId="1051" xr:uid="{D7340401-32AE-46B5-8688-E72C9CF0A2F6}"/>
    <cellStyle name="40% - Accent5 7" xfId="1052" xr:uid="{ADE18BE6-EF4A-4217-8417-C6C4A80A6470}"/>
    <cellStyle name="40% - Accent5 8" xfId="6992" xr:uid="{C1A4113E-5CCF-4AE1-A439-31A30FD6700A}"/>
    <cellStyle name="40% - Accent5 9" xfId="6912" xr:uid="{67938F3A-D81C-46BC-B7F7-124C41CE60A4}"/>
    <cellStyle name="40% - Accent6" xfId="74" xr:uid="{091FF39C-5E1F-452E-B7B3-113D9549DD76}"/>
    <cellStyle name="40% - Accent6 10" xfId="1053" xr:uid="{E83F6237-D467-4FB3-913A-E977F467F817}"/>
    <cellStyle name="40% - Accent6 11" xfId="1054" xr:uid="{453230BD-A5A7-4F19-A85A-B58E2C876174}"/>
    <cellStyle name="40% - Accent6 11 2" xfId="1055" xr:uid="{207A974B-E81B-48A9-92C4-84A64AD939B3}"/>
    <cellStyle name="40% - Accent6 11 3" xfId="1056" xr:uid="{B139B24B-8C53-461E-9270-43837B3E1EE0}"/>
    <cellStyle name="40% - Accent6 12" xfId="1057" xr:uid="{7AB3189E-C53C-4977-803E-C125ECD284B9}"/>
    <cellStyle name="40% - Accent6 13" xfId="1058" xr:uid="{9A5EB517-0C10-4865-8215-530911202F10}"/>
    <cellStyle name="40% - Accent6 14" xfId="1059" xr:uid="{2F19DEC3-7D0E-41D7-91F5-8B84D18FBEC0}"/>
    <cellStyle name="40% - Accent6 15" xfId="6991" xr:uid="{B6644CB8-CC98-46F1-B38B-FAB462E313AC}"/>
    <cellStyle name="40% - Accent6 16" xfId="7012" xr:uid="{0228DE6B-59BB-44C3-B7C9-6050A6EFEC28}"/>
    <cellStyle name="40% - Accent6 17" xfId="19024" xr:uid="{DB1E10BC-7FB4-4BCB-B05B-2F14A4FD2493}"/>
    <cellStyle name="40% - Accent6 2" xfId="166" xr:uid="{0C524C03-C4E9-4ED7-AC13-5C4956442056}"/>
    <cellStyle name="40% - Accent6 2 2" xfId="1060" xr:uid="{19FBFD6B-4C09-4F92-934C-6FB1E335EC38}"/>
    <cellStyle name="40% - Accent6 2 2 2" xfId="1061" xr:uid="{2FAE551F-B75D-4400-9239-47C4D361E6DF}"/>
    <cellStyle name="40% - Accent6 2 2 2 2" xfId="1062" xr:uid="{3C72924D-9C4B-4382-ACFC-DD52E1A5A2E7}"/>
    <cellStyle name="40% - Accent6 2 2 2 3" xfId="1063" xr:uid="{C47A89AF-7F5B-40CE-8EC4-BF9B45D4B246}"/>
    <cellStyle name="40% - Accent6 2 2 3" xfId="1064" xr:uid="{815A8FF8-1D4D-4C24-94C5-6AEAAF2D5430}"/>
    <cellStyle name="40% - Accent6 2 2 4" xfId="6682" xr:uid="{1D6E0EB1-880D-4CD0-A884-FA9E7D17CD0B}"/>
    <cellStyle name="40% - Accent6 2 2 4 2" xfId="9424" xr:uid="{57470405-5C96-4AB5-ACF1-BE95BDC2525E}"/>
    <cellStyle name="40% - Accent6 2 2 4 3" xfId="9423" xr:uid="{258D3A56-0EDC-4780-9E84-A90D396D720C}"/>
    <cellStyle name="40% - Accent6 2 3" xfId="1065" xr:uid="{B33C4578-2D9F-44A5-801F-B39AF5D8D238}"/>
    <cellStyle name="40% - Accent6 2 3 2" xfId="1066" xr:uid="{D159EDD9-2195-417F-8F81-21ACF5D05442}"/>
    <cellStyle name="40% - Accent6 2 3 3" xfId="1067" xr:uid="{69FE6392-EC07-4BC2-8B5C-63C71D0508BF}"/>
    <cellStyle name="40% - Accent6 2 3 4" xfId="9425" xr:uid="{28A75B57-3FAD-4461-94F5-CCD5AE4C70B9}"/>
    <cellStyle name="40% - Accent6 2 4" xfId="1068" xr:uid="{B7C87CCA-3B6D-4810-B8D2-753FFD947144}"/>
    <cellStyle name="40% - Accent6 2 5" xfId="1069" xr:uid="{C30FF504-F91F-49C3-9A18-CBF7C9CEB485}"/>
    <cellStyle name="40% - Accent6 2 6" xfId="1070" xr:uid="{5E736380-4425-429C-A6D3-9632F64E783B}"/>
    <cellStyle name="40% - Accent6 2 7" xfId="1071" xr:uid="{DFE68AA8-C1E2-457B-9535-4761FC9C000D}"/>
    <cellStyle name="40% - Accent6 2_Check Sheet" xfId="1072" xr:uid="{4336059B-5E48-4A5C-9AE2-AD59864177CC}"/>
    <cellStyle name="40% - Accent6 3" xfId="291" xr:uid="{E63EDEBD-4E9B-4749-8CA0-B4933BD94B20}"/>
    <cellStyle name="40% - Accent6 3 2" xfId="1073" xr:uid="{F995E395-BB77-4CDF-90DB-A726C563F0D5}"/>
    <cellStyle name="40% - Accent6 3 2 2" xfId="1074" xr:uid="{D4C8ACF1-EC0E-4255-A552-04666ED06393}"/>
    <cellStyle name="40% - Accent6 3 2 2 2" xfId="1075" xr:uid="{41EC866B-A6D4-401F-9FC1-A25E0A4CD671}"/>
    <cellStyle name="40% - Accent6 3 2 3" xfId="1076" xr:uid="{1B840E4D-A800-46FD-A182-055E7DB3E5F9}"/>
    <cellStyle name="40% - Accent6 3 2 4" xfId="19026" xr:uid="{58A9668D-B909-44C7-8686-996BF7019212}"/>
    <cellStyle name="40% - Accent6 3 3" xfId="1077" xr:uid="{715DCCE3-A6B8-40AD-9C5F-0CE78024A336}"/>
    <cellStyle name="40% - Accent6 3 3 2" xfId="1078" xr:uid="{C28A141B-EF3E-462B-8F0F-78CB74D07D56}"/>
    <cellStyle name="40% - Accent6 3 3 3" xfId="1079" xr:uid="{A7EE3673-3865-4A95-9529-A6D71DD18D70}"/>
    <cellStyle name="40% - Accent6 3 3 4" xfId="19207" xr:uid="{481BCBFA-9F18-4973-9A7D-FA20642EE1C0}"/>
    <cellStyle name="40% - Accent6 3 4" xfId="1080" xr:uid="{77C28DF2-DA09-4925-A86E-78024DDFE303}"/>
    <cellStyle name="40% - Accent6 3 5" xfId="4744" xr:uid="{98313A5B-3A13-467C-84E4-956BBAB64D5A}"/>
    <cellStyle name="40% - Accent6 3 6" xfId="5360" xr:uid="{9DC42338-D3C1-4052-BCDC-FD66F0976FBC}"/>
    <cellStyle name="40% - Accent6 3 7" xfId="342" xr:uid="{45996B00-DB29-4667-BED5-04B73EF964C8}"/>
    <cellStyle name="40% - Accent6 3 8" xfId="19025" xr:uid="{C517FC29-0FBD-4147-9539-E33434F47300}"/>
    <cellStyle name="40% - Accent6 3_Chicopee" xfId="4165" xr:uid="{3776AB9D-907C-4F0C-9EE4-A029DC1EF631}"/>
    <cellStyle name="40% - Accent6 4" xfId="1081" xr:uid="{7EBBFD37-8180-4541-BEBF-A9A6465882BF}"/>
    <cellStyle name="40% - Accent6 4 2" xfId="1082" xr:uid="{06457A76-72AE-43A1-A1FD-8C104C409A6A}"/>
    <cellStyle name="40% - Accent6 4 3" xfId="1083" xr:uid="{0CB5846D-40FE-471D-914C-0C9478EB8BD8}"/>
    <cellStyle name="40% - Accent6 4 4" xfId="19027" xr:uid="{C349D892-61FA-4DF3-9594-5529EE6CEF8F}"/>
    <cellStyle name="40% - Accent6 5" xfId="1084" xr:uid="{A0A5FFE2-06F8-4565-ABA0-F64AB2BF99EB}"/>
    <cellStyle name="40% - Accent6 5 2" xfId="1085" xr:uid="{982CCAAB-002A-47A1-B162-041E2A8A5705}"/>
    <cellStyle name="40% - Accent6 5 2 2" xfId="1086" xr:uid="{A05B499E-488B-4C13-A7E8-9ED707B3C1F2}"/>
    <cellStyle name="40% - Accent6 5 2 2 2" xfId="1087" xr:uid="{DC825332-6A11-4553-9E70-1BE99C7E90DF}"/>
    <cellStyle name="40% - Accent6 5 2 3" xfId="1088" xr:uid="{893BADA7-2380-488F-8FF8-E130277B4E10}"/>
    <cellStyle name="40% - Accent6 5 3" xfId="1089" xr:uid="{58A24F9B-80BE-4EEE-B179-D7B84A62F322}"/>
    <cellStyle name="40% - Accent6 5 3 2" xfId="1090" xr:uid="{05D3573A-3530-4AEB-9E92-7B3E1B77E4EF}"/>
    <cellStyle name="40% - Accent6 5 4" xfId="1091" xr:uid="{2100E30A-7353-46FC-9478-18A149D8F255}"/>
    <cellStyle name="40% - Accent6 5 5" xfId="19188" xr:uid="{8ED8FFC8-52A1-422A-AB5D-FA3206E0D6A9}"/>
    <cellStyle name="40% - Accent6 6" xfId="1092" xr:uid="{589B9305-111E-479B-BAEF-D7E5873873C5}"/>
    <cellStyle name="40% - Accent6 7" xfId="1093" xr:uid="{3533BBFF-2B2B-4F31-871D-13BA02631122}"/>
    <cellStyle name="40% - Accent6 8" xfId="1094" xr:uid="{39BD5D87-2705-4E53-BD06-D619BABF040A}"/>
    <cellStyle name="40% - Accent6 9" xfId="1095" xr:uid="{BA7D793F-DDC0-4608-926D-0072DDCAD6DD}"/>
    <cellStyle name="40% - akcent 1" xfId="1096" xr:uid="{66054C89-9208-4685-80B7-587C812121EF}"/>
    <cellStyle name="40% - akcent 2" xfId="1097" xr:uid="{B18757A3-AB96-4281-B9A0-0D3904D8FAEF}"/>
    <cellStyle name="40% - akcent 3" xfId="1098" xr:uid="{AF6CD0B8-B1A9-449C-AA50-E3EAE94B19C4}"/>
    <cellStyle name="40% - akcent 4" xfId="1099" xr:uid="{B0FCEFBF-8A36-4571-A0C5-8897DE96E754}"/>
    <cellStyle name="40% - akcent 5" xfId="1100" xr:uid="{811F718F-68CA-474A-B9EE-18DAB91D9502}"/>
    <cellStyle name="40% - akcent 6" xfId="1101" xr:uid="{20772AF4-1937-460E-A39F-7A6BF58B9BEA}"/>
    <cellStyle name="40% - Akzent1" xfId="7133" xr:uid="{DE14FB0F-1DAA-4738-9D94-682A8E36D3E7}"/>
    <cellStyle name="40% - Akzent2" xfId="6573" xr:uid="{87CFF115-F3FB-4DBC-9203-12E27D650F54}"/>
    <cellStyle name="40% - Akzent3" xfId="7164" xr:uid="{E33BB094-E725-4E57-BC70-421A8A9D31A0}"/>
    <cellStyle name="40% - Akzent4" xfId="7019" xr:uid="{3DAE2BFD-F6B2-406F-BF76-EE2AA9DCAAC6}"/>
    <cellStyle name="40% - Akzent5" xfId="6821" xr:uid="{18A2002E-BBE7-4B5B-BE69-BCC0E0440E35}"/>
    <cellStyle name="40% - Akzent6" xfId="6672" xr:uid="{D3EC3BAB-16FC-43B9-96A7-E5ED3CFC3174}"/>
    <cellStyle name="40% - Акцент1" xfId="1102" xr:uid="{B0ABD1DA-865B-415E-9DB6-FF79EB1C1611}"/>
    <cellStyle name="40% - Акцент2" xfId="1103" xr:uid="{02C298EB-CC7E-4440-B777-AEB84410E4AD}"/>
    <cellStyle name="40% - Акцент3" xfId="1104" xr:uid="{37605630-C03D-40FA-80BC-173554718AAC}"/>
    <cellStyle name="40% - Акцент4" xfId="1105" xr:uid="{03FB8273-4F77-4E5E-9428-126CDA1657F9}"/>
    <cellStyle name="40% - Акцент5" xfId="1106" xr:uid="{6DCBDB84-DE79-49FD-A908-584DDDC27B65}"/>
    <cellStyle name="40% - Акцент6" xfId="1107" xr:uid="{D23C05BB-3957-45EF-9C5E-691EB94D010D}"/>
    <cellStyle name="40% - アクセント 1 2" xfId="1108" xr:uid="{42E98FDB-02F9-4279-8DF1-26CC8042855D}"/>
    <cellStyle name="40% - アクセント 1 2 10" xfId="6494" xr:uid="{C5E7BC0B-59A6-486F-B219-A390C4A7A016}"/>
    <cellStyle name="40% - アクセント 1 2 11" xfId="4271" xr:uid="{BBCC2D3A-3E0B-4D30-9568-C1DED4A5DAFD}"/>
    <cellStyle name="40% - アクセント 1 2 2" xfId="1109" xr:uid="{6CE0B795-4B70-444E-B65C-59E4964899FF}"/>
    <cellStyle name="40% - アクセント 1 2 2 10" xfId="5767" xr:uid="{5F36B8A8-FD8F-4C81-991C-C708BF6A355D}"/>
    <cellStyle name="40% - アクセント 1 2 2 11" xfId="4272" xr:uid="{F271E47F-B145-42A5-BD46-EEF7AF60C5A4}"/>
    <cellStyle name="40% - アクセント 1 2 2 2" xfId="1110" xr:uid="{92204C02-8D0F-4F61-B8E4-E5A6C747E6BE}"/>
    <cellStyle name="40% - アクセント 1 2 2 2 2" xfId="6010" xr:uid="{4C03CF23-9D62-4FA3-AC02-6B27C410348C}"/>
    <cellStyle name="40% - アクセント 1 2 2 2 3" xfId="5440" xr:uid="{CB418340-FA67-41C1-BBC3-2EC897A05133}"/>
    <cellStyle name="40% - アクセント 1 2 2 2 4" xfId="4376" xr:uid="{61636A8A-8CA8-418D-B78F-22D895F73826}"/>
    <cellStyle name="40% - アクセント 1 2 2 2_Data" xfId="5103" xr:uid="{A838D4D6-0600-41F0-B795-ACBFC3532900}"/>
    <cellStyle name="40% - アクセント 1 2 2 3" xfId="1111" xr:uid="{AA80CB0B-1DF7-4350-81D2-E54F28AC08B1}"/>
    <cellStyle name="40% - アクセント 1 2 2 3 2" xfId="6011" xr:uid="{F6C9EBA8-CD91-49A1-A592-BEFBEC8C66D5}"/>
    <cellStyle name="40% - アクセント 1 2 2 3 3" xfId="5441" xr:uid="{5E6AC138-80EE-4CEF-935E-C5803D1702AE}"/>
    <cellStyle name="40% - アクセント 1 2 2 3 4" xfId="4377" xr:uid="{AAB7C681-B289-479D-B564-74BA695AD821}"/>
    <cellStyle name="40% - アクセント 1 2 2 3_Data" xfId="5104" xr:uid="{6C3C9FFE-E64A-4F55-8EA7-4F1A4628A612}"/>
    <cellStyle name="40% - アクセント 1 2 2 4" xfId="5898" xr:uid="{247F0188-ABC4-4A5A-98F6-19D1EC8E7AB6}"/>
    <cellStyle name="40% - アクセント 1 2 2 5" xfId="5439" xr:uid="{CACA1828-0AA5-4130-8B11-E13756ACD176}"/>
    <cellStyle name="40% - アクセント 1 2 2 6" xfId="5789" xr:uid="{073309EE-0C27-472A-A60D-062E047BA74C}"/>
    <cellStyle name="40% - アクセント 1 2 2 7" xfId="5366" xr:uid="{612CD177-57AC-4DB4-A24B-331F20D766C7}"/>
    <cellStyle name="40% - アクセント 1 2 2 8" xfId="5511" xr:uid="{9C1E8B47-E7CD-4ECB-A82D-21A5EF902391}"/>
    <cellStyle name="40% - アクセント 1 2 2 9" xfId="5780" xr:uid="{7C399B14-8F1E-432A-AE3C-36C7EF8763C5}"/>
    <cellStyle name="40% - アクセント 1 2 2_Data" xfId="5102" xr:uid="{769AEDBA-B9D6-499E-BAA3-936C98CD9C2B}"/>
    <cellStyle name="40% - アクセント 1 2 3" xfId="1112" xr:uid="{25E713AB-AF59-41EC-B3C8-73D2901E5E85}"/>
    <cellStyle name="40% - アクセント 1 2 3 2" xfId="6012" xr:uid="{64E562A6-1095-436D-ACDD-62161E9BEE84}"/>
    <cellStyle name="40% - アクセント 1 2 3 3" xfId="5442" xr:uid="{F96BEBB3-41B5-4E27-9C2B-AC5A20742194}"/>
    <cellStyle name="40% - アクセント 1 2 3 4" xfId="4378" xr:uid="{43EEC6A9-5BD2-4BA6-BC76-695EDAB1D6E5}"/>
    <cellStyle name="40% - アクセント 1 2 3_Data" xfId="5105" xr:uid="{8ADF4E0B-F7AF-4240-B57F-DD34D92E7555}"/>
    <cellStyle name="40% - アクセント 1 2 4" xfId="1113" xr:uid="{9F28B660-EB44-4943-BED7-05EE04E03CC6}"/>
    <cellStyle name="40% - アクセント 1 2 4 2" xfId="6013" xr:uid="{A800862D-F41A-497F-9C71-4EB18B2A4A65}"/>
    <cellStyle name="40% - アクセント 1 2 4 3" xfId="5443" xr:uid="{6DCCC1B8-CFDD-4F59-8962-4C5A4CFFC26C}"/>
    <cellStyle name="40% - アクセント 1 2 4 4" xfId="4379" xr:uid="{9674E277-BD49-4DE7-A5F9-C62C93183E09}"/>
    <cellStyle name="40% - アクセント 1 2 4_Data" xfId="5106" xr:uid="{D8F4DA88-9D33-4019-97CA-22B478566012}"/>
    <cellStyle name="40% - アクセント 1 2 5" xfId="1114" xr:uid="{0A016A8D-C3E1-4E4D-BA33-16295562FA1C}"/>
    <cellStyle name="40% - アクセント 1 2 5 2" xfId="6014" xr:uid="{7EAE3FD1-3FFF-4996-8533-33A73029AA6D}"/>
    <cellStyle name="40% - アクセント 1 2 5 3" xfId="5444" xr:uid="{3651D675-7527-4ED0-97C8-A8AA5113252D}"/>
    <cellStyle name="40% - アクセント 1 2 5 4" xfId="4380" xr:uid="{05CF30BA-66B0-46FA-BDC6-AE28B676C3D4}"/>
    <cellStyle name="40% - アクセント 1 2 5_Data" xfId="5107" xr:uid="{D73FC943-CD9E-4647-975E-9B4515B51350}"/>
    <cellStyle name="40% - アクセント 1 2 6" xfId="5897" xr:uid="{CB02B024-A295-4C67-A183-D533B83AE493}"/>
    <cellStyle name="40% - アクセント 1 2 7" xfId="5438" xr:uid="{F13E26FE-A155-49BA-BC4C-AEB0D04FF8C3}"/>
    <cellStyle name="40% - アクセント 1 2 8" xfId="5790" xr:uid="{BB3DC088-F102-4158-BA3A-74C23D4E946F}"/>
    <cellStyle name="40% - アクセント 1 2 9" xfId="5488" xr:uid="{F087C812-93E8-4A0F-A6F8-DB9E99C13545}"/>
    <cellStyle name="40% - アクセント 1 2_Check Sheet" xfId="7193" xr:uid="{8A4EDB87-F9A7-4181-AE9F-742396960D2C}"/>
    <cellStyle name="40% - アクセント 2 2" xfId="1115" xr:uid="{1754543D-9598-4D65-AF7A-8EAB98B62E61}"/>
    <cellStyle name="40% - アクセント 2 2 10" xfId="6549" xr:uid="{F83DE894-994B-4601-99AA-F24559E43E88}"/>
    <cellStyle name="40% - アクセント 2 2 11" xfId="4273" xr:uid="{3A990F23-66EC-47A9-BB9E-DC8AE031C286}"/>
    <cellStyle name="40% - アクセント 2 2 2" xfId="1116" xr:uid="{06C39D86-D76E-406C-94C8-F56F37339A1D}"/>
    <cellStyle name="40% - アクセント 2 2 2 10" xfId="5385" xr:uid="{BF613FD8-7CF2-4EE2-8D5B-263B10A56018}"/>
    <cellStyle name="40% - アクセント 2 2 2 11" xfId="4274" xr:uid="{CFA61915-A88A-40BD-A149-C50A51DBE96F}"/>
    <cellStyle name="40% - アクセント 2 2 2 2" xfId="1117" xr:uid="{343C41FF-3489-479C-A616-B962221630D8}"/>
    <cellStyle name="40% - アクセント 2 2 2 2 2" xfId="6015" xr:uid="{97033087-A5C1-4952-BFBF-A8B06FC7E2E1}"/>
    <cellStyle name="40% - アクセント 2 2 2 2 3" xfId="5447" xr:uid="{2884A845-4DD6-499F-9A72-59C3FAA5F356}"/>
    <cellStyle name="40% - アクセント 2 2 2 2 4" xfId="4381" xr:uid="{91A7FD23-72A9-4ECE-A271-B2243218DDF5}"/>
    <cellStyle name="40% - アクセント 2 2 2 2_Data" xfId="5109" xr:uid="{3FA6708D-9080-4005-8616-36E8FFB9496F}"/>
    <cellStyle name="40% - アクセント 2 2 2 3" xfId="1118" xr:uid="{3EF6A8D7-C14E-4F97-B557-E2A630252156}"/>
    <cellStyle name="40% - アクセント 2 2 2 3 2" xfId="6016" xr:uid="{C548DC32-CC95-4E40-A653-9AE06575E5D7}"/>
    <cellStyle name="40% - アクセント 2 2 2 3 3" xfId="5448" xr:uid="{675E23D3-FA35-4996-9F49-9FDCDD485761}"/>
    <cellStyle name="40% - アクセント 2 2 2 3 4" xfId="4382" xr:uid="{B83A3EF1-C625-47D7-8EDA-1276D4A8C975}"/>
    <cellStyle name="40% - アクセント 2 2 2 3_Data" xfId="5110" xr:uid="{D63A7111-ABD2-4DFD-9935-9EA3639F11B9}"/>
    <cellStyle name="40% - アクセント 2 2 2 4" xfId="5900" xr:uid="{91A1B7BC-15F2-41D7-99AE-5DBC8FD0FB29}"/>
    <cellStyle name="40% - アクセント 2 2 2 5" xfId="5446" xr:uid="{6EBFC7CB-1FE0-4AC3-AD23-099C91F16EE8}"/>
    <cellStyle name="40% - アクセント 2 2 2 6" xfId="5787" xr:uid="{EB8B1BB8-80AE-461A-AD63-FCF98DE70A75}"/>
    <cellStyle name="40% - アクセント 2 2 2 7" xfId="5490" xr:uid="{573EAAD5-ACC6-4E60-8596-1B2CA4B7606D}"/>
    <cellStyle name="40% - アクセント 2 2 2 8" xfId="6550" xr:uid="{3D5059B4-05EE-4EBF-8F08-23F7032A5A22}"/>
    <cellStyle name="40% - アクセント 2 2 2 9" xfId="6551" xr:uid="{932C1D71-4D3D-4B62-8A32-FD6FE4BFF6DB}"/>
    <cellStyle name="40% - アクセント 2 2 2_Data" xfId="5108" xr:uid="{EDB30E18-AD0C-4FE4-95F8-06DFA9AA81FB}"/>
    <cellStyle name="40% - アクセント 2 2 3" xfId="1119" xr:uid="{1D507E5A-3DAC-4C3C-B7A8-42E77DCD2F13}"/>
    <cellStyle name="40% - アクセント 2 2 3 2" xfId="6017" xr:uid="{C98F35BB-4257-4F53-98C6-93A4C2311D91}"/>
    <cellStyle name="40% - アクセント 2 2 3 3" xfId="5449" xr:uid="{0856CB16-DFD8-448C-90C3-ACCAAB28A46E}"/>
    <cellStyle name="40% - アクセント 2 2 3 4" xfId="4383" xr:uid="{0AA2808C-BD23-4CA0-B0A5-9033E1525377}"/>
    <cellStyle name="40% - アクセント 2 2 3_Data" xfId="5111" xr:uid="{88CD1D31-4997-4AE5-8BD5-AD44D39A3AED}"/>
    <cellStyle name="40% - アクセント 2 2 4" xfId="1120" xr:uid="{3C16B286-F817-4C51-876C-16DFAB18F70A}"/>
    <cellStyle name="40% - アクセント 2 2 4 2" xfId="6018" xr:uid="{1FBE932F-1925-4EAB-9D2D-906F972B0993}"/>
    <cellStyle name="40% - アクセント 2 2 4 3" xfId="5450" xr:uid="{F2A6C1F8-B397-4C4D-B94E-FF96F5E8B3EC}"/>
    <cellStyle name="40% - アクセント 2 2 4 4" xfId="4384" xr:uid="{72FDFFC1-A67D-4686-B634-53088F8A2BDF}"/>
    <cellStyle name="40% - アクセント 2 2 4_Data" xfId="5112" xr:uid="{F5E8B199-2244-4307-A9CA-8C8B7666298B}"/>
    <cellStyle name="40% - アクセント 2 2 5" xfId="1121" xr:uid="{28B7CF6E-B443-473F-BB6A-13BD74D6E0FD}"/>
    <cellStyle name="40% - アクセント 2 2 5 2" xfId="6019" xr:uid="{68F70577-EB01-4421-BEE3-C739A308119A}"/>
    <cellStyle name="40% - アクセント 2 2 5 3" xfId="5451" xr:uid="{34D49E7E-7AF2-476A-AA53-2378E1F80BA9}"/>
    <cellStyle name="40% - アクセント 2 2 5 4" xfId="4385" xr:uid="{6B406768-D494-4992-BDAF-D7337404A353}"/>
    <cellStyle name="40% - アクセント 2 2 5_Data" xfId="5113" xr:uid="{E914821B-C07C-4E7B-B0E3-A972D369709F}"/>
    <cellStyle name="40% - アクセント 2 2 6" xfId="5899" xr:uid="{3ECADE16-681F-409A-ABD2-781FB5698894}"/>
    <cellStyle name="40% - アクセント 2 2 7" xfId="5445" xr:uid="{BBC192BF-437B-4F0F-AA86-09C848C8A47B}"/>
    <cellStyle name="40% - アクセント 2 2 8" xfId="5788" xr:uid="{C88456EB-C21C-4494-B823-2FF076240236}"/>
    <cellStyle name="40% - アクセント 2 2 9" xfId="5489" xr:uid="{09E06896-B918-4743-A6BE-825A4E82187D}"/>
    <cellStyle name="40% - アクセント 2 2_Check Sheet" xfId="6784" xr:uid="{F8A2DD24-233D-4189-AE84-B3C180CA2FD9}"/>
    <cellStyle name="40% - アクセント 3 2" xfId="1122" xr:uid="{99896601-F733-43C9-83E4-F98382F4F7CC}"/>
    <cellStyle name="40% - アクセント 3 2 10" xfId="5510" xr:uid="{C181ACD8-A004-4976-8058-A6422841AC74}"/>
    <cellStyle name="40% - アクセント 3 2 11" xfId="4275" xr:uid="{A354365F-4AC7-44FF-A0C6-A892313C05F1}"/>
    <cellStyle name="40% - アクセント 3 2 2" xfId="1123" xr:uid="{3ABDF876-702D-465D-90F1-A114CD009130}"/>
    <cellStyle name="40% - アクセント 3 2 2 10" xfId="5503" xr:uid="{CAF93AD6-34B8-4627-9B2C-BFCB3B477269}"/>
    <cellStyle name="40% - アクセント 3 2 2 11" xfId="4276" xr:uid="{5ECDB912-96BF-4C96-8A79-8D1A3D5F7F34}"/>
    <cellStyle name="40% - アクセント 3 2 2 2" xfId="1124" xr:uid="{CD71EF6E-D656-42A0-9B3A-37CBDD54985D}"/>
    <cellStyle name="40% - アクセント 3 2 2 2 2" xfId="6020" xr:uid="{637BF609-177C-455F-84B8-B8507EF15806}"/>
    <cellStyle name="40% - アクセント 3 2 2 2 3" xfId="5454" xr:uid="{DEA5D61B-19C8-49E0-809D-A22D8F8354B7}"/>
    <cellStyle name="40% - アクセント 3 2 2 2 4" xfId="4386" xr:uid="{5F3AB5F8-817A-4355-BAD5-79D6BBD077D8}"/>
    <cellStyle name="40% - アクセント 3 2 2 2_Data" xfId="5115" xr:uid="{80222FA8-8885-47A9-8159-226A2CD47AA3}"/>
    <cellStyle name="40% - アクセント 3 2 2 3" xfId="1125" xr:uid="{C8B42F5E-BB0D-47C8-9F10-1694E490090A}"/>
    <cellStyle name="40% - アクセント 3 2 2 3 2" xfId="6021" xr:uid="{6CF7AD7D-B06B-402A-BCA6-BA1B2AF084A9}"/>
    <cellStyle name="40% - アクセント 3 2 2 3 3" xfId="5455" xr:uid="{5FA98881-E2DD-4D99-A3BD-0BDF558822DE}"/>
    <cellStyle name="40% - アクセント 3 2 2 3 4" xfId="4387" xr:uid="{AC75AC18-AEDC-4929-B69C-12361779E72C}"/>
    <cellStyle name="40% - アクセント 3 2 2 3_Data" xfId="5116" xr:uid="{6717D71A-2E5E-4D4D-94AF-A9F765532CC3}"/>
    <cellStyle name="40% - アクセント 3 2 2 4" xfId="5902" xr:uid="{0E89C071-A5A2-4853-870C-BAF1E8741D68}"/>
    <cellStyle name="40% - アクセント 3 2 2 5" xfId="5453" xr:uid="{9561E2C3-0C04-4EEA-8C4F-BFB95CD6E079}"/>
    <cellStyle name="40% - アクセント 3 2 2 6" xfId="5785" xr:uid="{DD1F9953-D38D-4DAB-B77C-495351146FE2}"/>
    <cellStyle name="40% - アクセント 3 2 2 7" xfId="5492" xr:uid="{781B5883-10E4-493B-9C9C-CF7406D0E6F2}"/>
    <cellStyle name="40% - アクセント 3 2 2 8" xfId="5509" xr:uid="{3F696FAA-6DE2-4937-856C-81FEEE04E15D}"/>
    <cellStyle name="40% - アクセント 3 2 2 9" xfId="6546" xr:uid="{1CA3E2DB-EAD1-488F-B4A0-B05A31B6F128}"/>
    <cellStyle name="40% - アクセント 3 2 2_Data" xfId="5114" xr:uid="{83D96CA0-2DA6-4C53-9441-178334D748FD}"/>
    <cellStyle name="40% - アクセント 3 2 3" xfId="1126" xr:uid="{F7D317EF-0D54-4980-AADF-16E7AE644413}"/>
    <cellStyle name="40% - アクセント 3 2 3 2" xfId="6022" xr:uid="{381C7CFC-1230-4FBE-AD16-536776A63F1E}"/>
    <cellStyle name="40% - アクセント 3 2 3 3" xfId="5456" xr:uid="{E048675B-C2BA-4FE2-AAC7-77C5577CD27E}"/>
    <cellStyle name="40% - アクセント 3 2 3 4" xfId="4388" xr:uid="{A973854B-9773-495A-A70A-18F6AA390B20}"/>
    <cellStyle name="40% - アクセント 3 2 3_Data" xfId="5117" xr:uid="{B0A96B17-D0E0-4345-8C82-2DB3AAF31D3B}"/>
    <cellStyle name="40% - アクセント 3 2 4" xfId="1127" xr:uid="{688E23EE-2052-4DDB-B640-44D9A1252503}"/>
    <cellStyle name="40% - アクセント 3 2 4 2" xfId="6023" xr:uid="{6FDC9727-63D3-433F-A5C2-2B1B416C7986}"/>
    <cellStyle name="40% - アクセント 3 2 4 3" xfId="5457" xr:uid="{27E9FCBA-4C26-46BD-AA97-1391F27ED34F}"/>
    <cellStyle name="40% - アクセント 3 2 4 4" xfId="4389" xr:uid="{9A45071D-E5B5-4BF0-9659-691697FF28D0}"/>
    <cellStyle name="40% - アクセント 3 2 4_Data" xfId="5118" xr:uid="{A470A7E1-B68B-40D8-BF22-E2B89E230D81}"/>
    <cellStyle name="40% - アクセント 3 2 5" xfId="1128" xr:uid="{9D7A93B0-1A8B-4FB8-8B65-BE39B476F436}"/>
    <cellStyle name="40% - アクセント 3 2 5 2" xfId="6024" xr:uid="{8D87CD24-1A06-4C1E-BA59-98D9ED9DAA93}"/>
    <cellStyle name="40% - アクセント 3 2 5 3" xfId="5458" xr:uid="{97E7A215-2B5E-457D-A70B-EE07BF271482}"/>
    <cellStyle name="40% - アクセント 3 2 5 4" xfId="4390" xr:uid="{2B299F9B-27E8-43F6-8334-C4A70108C7E2}"/>
    <cellStyle name="40% - アクセント 3 2 5_Data" xfId="5119" xr:uid="{E3503DF5-C403-4249-859C-FDFE8BB84916}"/>
    <cellStyle name="40% - アクセント 3 2 6" xfId="5901" xr:uid="{099940FE-88BB-4378-8006-454537A48E29}"/>
    <cellStyle name="40% - アクセント 3 2 7" xfId="5452" xr:uid="{38CDB865-8FFF-4DB1-9FF1-A961BE64EB93}"/>
    <cellStyle name="40% - アクセント 3 2 8" xfId="5786" xr:uid="{6537233A-F14A-404A-9E58-9FCA9D6DC105}"/>
    <cellStyle name="40% - アクセント 3 2 9" xfId="5491" xr:uid="{74CF7EFC-8569-46B5-8A6D-71268AD9F7C5}"/>
    <cellStyle name="40% - アクセント 3 2_Check Sheet" xfId="7204" xr:uid="{71F57B76-4733-4F38-994C-44503F9E3B62}"/>
    <cellStyle name="40% - アクセント 4 2" xfId="1129" xr:uid="{E904C072-8553-486F-8A57-01E6FC43D39B}"/>
    <cellStyle name="40% - アクセント 4 2 10" xfId="6545" xr:uid="{0FE5513F-BFC3-41F0-9B7E-39829368936A}"/>
    <cellStyle name="40% - アクセント 4 2 11" xfId="4277" xr:uid="{8AEF848A-DDD4-4FB5-8300-C0EFB63B32DF}"/>
    <cellStyle name="40% - アクセント 4 2 2" xfId="1130" xr:uid="{C3771A41-1228-417F-8C65-9A25332786C3}"/>
    <cellStyle name="40% - アクセント 4 2 2 10" xfId="5768" xr:uid="{66557863-3109-4972-901B-D3E105C90D9D}"/>
    <cellStyle name="40% - アクセント 4 2 2 11" xfId="4278" xr:uid="{1C1BF966-E1B3-42F3-8A20-316704E2FCBE}"/>
    <cellStyle name="40% - アクセント 4 2 2 2" xfId="1131" xr:uid="{26751A65-3BBC-4ECA-9A9D-56B6E69AEA94}"/>
    <cellStyle name="40% - アクセント 4 2 2 2 2" xfId="6025" xr:uid="{62475026-BFFA-4B7F-B1FC-23D9E9A5C999}"/>
    <cellStyle name="40% - アクセント 4 2 2 2 3" xfId="5461" xr:uid="{E3065E81-CB7B-43F2-9A6B-08982CA773DD}"/>
    <cellStyle name="40% - アクセント 4 2 2 2 4" xfId="4391" xr:uid="{F538CD81-C5CE-448A-A5F1-6F235C732C8B}"/>
    <cellStyle name="40% - アクセント 4 2 2 2_Data" xfId="5121" xr:uid="{9E6CA443-8EF8-4370-B2AA-BA11B6BED097}"/>
    <cellStyle name="40% - アクセント 4 2 2 3" xfId="1132" xr:uid="{C2636FBE-A49B-40AF-BC9E-D7CA40B32718}"/>
    <cellStyle name="40% - アクセント 4 2 2 3 2" xfId="6026" xr:uid="{4CD8212F-431A-442A-BC2D-5AA174975153}"/>
    <cellStyle name="40% - アクセント 4 2 2 3 3" xfId="5462" xr:uid="{635C27AF-32E5-4434-8F28-D6B9BB7F9060}"/>
    <cellStyle name="40% - アクセント 4 2 2 3 4" xfId="4392" xr:uid="{AC00496F-8698-47C0-9BEE-338C3CDB552F}"/>
    <cellStyle name="40% - アクセント 4 2 2 3_Data" xfId="5122" xr:uid="{6EBCB43E-D588-403A-B47B-0824FF8BA77B}"/>
    <cellStyle name="40% - アクセント 4 2 2 4" xfId="5904" xr:uid="{529AA1F3-026C-46FA-BE52-2DA57529E401}"/>
    <cellStyle name="40% - アクセント 4 2 2 5" xfId="5460" xr:uid="{F6E882BF-5C61-4DB9-B555-E62EBF2F972C}"/>
    <cellStyle name="40% - アクセント 4 2 2 6" xfId="5778" xr:uid="{A289D11C-E041-4505-82BE-B5E72568FEE8}"/>
    <cellStyle name="40% - アクセント 4 2 2 7" xfId="5494" xr:uid="{1881A160-2891-49D9-88E8-89F9F085D201}"/>
    <cellStyle name="40% - アクセント 4 2 2 8" xfId="6493" xr:uid="{C783BED6-3227-4598-84D7-1F080D10AFA6}"/>
    <cellStyle name="40% - アクセント 4 2 2 9" xfId="5501" xr:uid="{882C6C97-D58D-4C85-AA5E-8125D191084F}"/>
    <cellStyle name="40% - アクセント 4 2 2_Data" xfId="5120" xr:uid="{DF7A2355-F902-46C0-B642-BC3875174781}"/>
    <cellStyle name="40% - アクセント 4 2 3" xfId="1133" xr:uid="{E9210B1B-98D1-43A6-BDF9-C9A229DD8F43}"/>
    <cellStyle name="40% - アクセント 4 2 3 2" xfId="6027" xr:uid="{91B76938-076B-46EC-9979-6DBA8A808033}"/>
    <cellStyle name="40% - アクセント 4 2 3 3" xfId="5463" xr:uid="{B6FED392-A9DE-4CDE-AE3E-AC429EFE615A}"/>
    <cellStyle name="40% - アクセント 4 2 3 4" xfId="4393" xr:uid="{4BE98CB8-410E-4A2C-9F45-3BB5DAFBF1FC}"/>
    <cellStyle name="40% - アクセント 4 2 3_Data" xfId="5123" xr:uid="{C4D6AD7B-13E4-4F7F-ACB6-5DBFE576851F}"/>
    <cellStyle name="40% - アクセント 4 2 4" xfId="1134" xr:uid="{93FC4A51-0353-4B5F-8563-CD7D188B0923}"/>
    <cellStyle name="40% - アクセント 4 2 4 2" xfId="6028" xr:uid="{0A192436-196C-4C44-A868-3EAFF1F84064}"/>
    <cellStyle name="40% - アクセント 4 2 4 3" xfId="5464" xr:uid="{F0E61BF4-4126-4DD2-B997-C6F4DEC98809}"/>
    <cellStyle name="40% - アクセント 4 2 4 4" xfId="4394" xr:uid="{E2C8DB7D-A626-41D0-9048-A72A237261D0}"/>
    <cellStyle name="40% - アクセント 4 2 4_Data" xfId="5124" xr:uid="{BD4223F6-E207-46B0-B5E8-054E49037855}"/>
    <cellStyle name="40% - アクセント 4 2 5" xfId="1135" xr:uid="{30EFC3EA-E0EE-4088-B025-512F44A7DBBE}"/>
    <cellStyle name="40% - アクセント 4 2 5 2" xfId="6029" xr:uid="{A5DF9106-E0A6-44D4-9A20-EDFE4E8CA9D6}"/>
    <cellStyle name="40% - アクセント 4 2 5 3" xfId="5465" xr:uid="{7F2B357D-21EA-4B73-BAE4-25B2C36E7D1A}"/>
    <cellStyle name="40% - アクセント 4 2 5 4" xfId="4395" xr:uid="{34C7A71C-30A2-45CA-9693-E2BEB15432AB}"/>
    <cellStyle name="40% - アクセント 4 2 5_Data" xfId="5125" xr:uid="{90F8FCBE-33FB-4A36-9B23-DD5A849CF979}"/>
    <cellStyle name="40% - アクセント 4 2 6" xfId="5903" xr:uid="{AD8DB02A-F37D-44BB-96AE-CA84F66D162B}"/>
    <cellStyle name="40% - アクセント 4 2 7" xfId="5459" xr:uid="{BB89A037-BE83-47B1-86ED-2B5F6DDB3B3E}"/>
    <cellStyle name="40% - アクセント 4 2 8" xfId="5779" xr:uid="{EF7537FC-5C9D-416C-8467-704E87CEFB28}"/>
    <cellStyle name="40% - アクセント 4 2 9" xfId="5493" xr:uid="{9B44ACFE-A139-452F-A24E-A1B032B46DE9}"/>
    <cellStyle name="40% - アクセント 4 2_Check Sheet" xfId="7192" xr:uid="{1EC67295-BD24-49C3-8716-401FE69C47C8}"/>
    <cellStyle name="40% - アクセント 5 2" xfId="1136" xr:uid="{3887C81F-D416-4C64-A34B-F40FA63946F8}"/>
    <cellStyle name="40% - アクセント 5 2 10" xfId="5508" xr:uid="{DC0D0B9C-E4C2-4E01-B0EA-89363A3A192A}"/>
    <cellStyle name="40% - アクセント 5 2 11" xfId="4279" xr:uid="{91135D5C-D9F1-445E-9D66-CCF3D56384E7}"/>
    <cellStyle name="40% - アクセント 5 2 2" xfId="1137" xr:uid="{DE382ABF-91B8-4522-9BF3-0846E0A894BF}"/>
    <cellStyle name="40% - アクセント 5 2 2 10" xfId="5773" xr:uid="{7D6973BC-6D45-4C0F-A183-DC41D7FB71AF}"/>
    <cellStyle name="40% - アクセント 5 2 2 11" xfId="4280" xr:uid="{E83D57E3-9A71-4234-9CC6-0681278BAA00}"/>
    <cellStyle name="40% - アクセント 5 2 2 2" xfId="1138" xr:uid="{54AB4D63-DF8D-4635-9482-07A415035B55}"/>
    <cellStyle name="40% - アクセント 5 2 2 2 2" xfId="6030" xr:uid="{BA65A090-B905-451C-824C-6D621797AC27}"/>
    <cellStyle name="40% - アクセント 5 2 2 2 3" xfId="5468" xr:uid="{CAB2E8BD-314F-4DA8-B479-7CFF7EF63E16}"/>
    <cellStyle name="40% - アクセント 5 2 2 2 4" xfId="4396" xr:uid="{8704F26F-CF69-413E-B166-75780FEB0825}"/>
    <cellStyle name="40% - アクセント 5 2 2 2_Data" xfId="5127" xr:uid="{440CA88A-442F-4C6B-B9B2-8630F8FCD785}"/>
    <cellStyle name="40% - アクセント 5 2 2 3" xfId="1139" xr:uid="{7A43E9D4-E7E0-4154-9F43-540A155200DE}"/>
    <cellStyle name="40% - アクセント 5 2 2 3 2" xfId="6031" xr:uid="{10E513BE-9C86-4DAC-A890-A168A960D2B3}"/>
    <cellStyle name="40% - アクセント 5 2 2 3 3" xfId="5469" xr:uid="{286D8F03-056D-4A39-87B5-7A7D5F983B59}"/>
    <cellStyle name="40% - アクセント 5 2 2 3 4" xfId="4397" xr:uid="{68A0A475-3643-42EF-9230-5BC3F371DA19}"/>
    <cellStyle name="40% - アクセント 5 2 2 3_Data" xfId="5128" xr:uid="{CDF4F7E5-DD28-40A1-8CDB-6B62AE7C54AC}"/>
    <cellStyle name="40% - アクセント 5 2 2 4" xfId="5906" xr:uid="{108DF332-44E8-42FA-BAFE-285D6F2DDAA3}"/>
    <cellStyle name="40% - アクセント 5 2 2 5" xfId="5467" xr:uid="{B292D494-6D6D-48EF-879B-5AF2A17331C7}"/>
    <cellStyle name="40% - アクセント 5 2 2 6" xfId="5776" xr:uid="{9FD00F19-A0F0-4642-B9F9-689725C6B8A3}"/>
    <cellStyle name="40% - アクセント 5 2 2 7" xfId="5496" xr:uid="{5291526B-FE87-4A5D-9956-E5E1CB42D622}"/>
    <cellStyle name="40% - アクセント 5 2 2 8" xfId="5507" xr:uid="{EAAC2830-E75F-4B57-AAF8-E37B6719F4B7}"/>
    <cellStyle name="40% - アクセント 5 2 2 9" xfId="5502" xr:uid="{D3CDD77B-B638-46BB-BE0D-C77518E19762}"/>
    <cellStyle name="40% - アクセント 5 2 2_Data" xfId="5126" xr:uid="{5DDBDDD5-8D30-4E4A-9476-AA82F1A1A96D}"/>
    <cellStyle name="40% - アクセント 5 2 3" xfId="1140" xr:uid="{3FBD5B19-74A0-4FB0-8926-77800E4DAB89}"/>
    <cellStyle name="40% - アクセント 5 2 3 2" xfId="6032" xr:uid="{9F51F6F6-29E1-4100-B423-070AC9FDB6E3}"/>
    <cellStyle name="40% - アクセント 5 2 3 3" xfId="5470" xr:uid="{EA06A721-4D2D-4743-B7AB-9B9FC4E43164}"/>
    <cellStyle name="40% - アクセント 5 2 3 4" xfId="4398" xr:uid="{C2197D31-520B-4A6B-878C-D4914BD0616B}"/>
    <cellStyle name="40% - アクセント 5 2 3_Data" xfId="5129" xr:uid="{4DC58794-EB03-4A01-82F7-3038FEF4FF14}"/>
    <cellStyle name="40% - アクセント 5 2 4" xfId="1141" xr:uid="{51280F6C-B1E5-4AC0-8590-3A064A6F43E6}"/>
    <cellStyle name="40% - アクセント 5 2 4 2" xfId="6033" xr:uid="{F65AA82A-CC2C-4F61-9647-C9C33596C841}"/>
    <cellStyle name="40% - アクセント 5 2 4 3" xfId="5471" xr:uid="{4F08B699-3A21-4306-8B8F-17AACA31C26B}"/>
    <cellStyle name="40% - アクセント 5 2 4 4" xfId="4399" xr:uid="{B9071074-0FF2-4C21-9D19-42D30A06BEAB}"/>
    <cellStyle name="40% - アクセント 5 2 4_Data" xfId="5130" xr:uid="{EBB97C12-EAFF-4820-A702-55BE89B3C44B}"/>
    <cellStyle name="40% - アクセント 5 2 5" xfId="1142" xr:uid="{29FD2340-E994-4019-A5B7-8CD63B3CB52A}"/>
    <cellStyle name="40% - アクセント 5 2 5 2" xfId="6034" xr:uid="{87C6E9B7-5A20-46C3-988F-02310E33C7BC}"/>
    <cellStyle name="40% - アクセント 5 2 5 3" xfId="5472" xr:uid="{64521887-7680-41DA-9219-10E1B0E3D4AB}"/>
    <cellStyle name="40% - アクセント 5 2 5 4" xfId="4400" xr:uid="{C03A6C76-25EE-4332-A6AE-56D899130EB2}"/>
    <cellStyle name="40% - アクセント 5 2 5_Data" xfId="5131" xr:uid="{B24AD17A-9C9A-4C99-B36B-7B626ADC3EE1}"/>
    <cellStyle name="40% - アクセント 5 2 6" xfId="5905" xr:uid="{30DE68B9-6472-437F-81BA-EC5594BC0F67}"/>
    <cellStyle name="40% - アクセント 5 2 7" xfId="5466" xr:uid="{2B547249-0C96-4A0F-BAC5-C6A9A8FDF3C6}"/>
    <cellStyle name="40% - アクセント 5 2 8" xfId="5777" xr:uid="{9ED5633C-A8D6-4321-A677-D92A83D1F9FA}"/>
    <cellStyle name="40% - アクセント 5 2 9" xfId="5495" xr:uid="{3C1003C1-83AB-4444-8DD8-9643FDAAFBDF}"/>
    <cellStyle name="40% - アクセント 5 2_Check Sheet" xfId="6697" xr:uid="{977217D5-6A66-41B1-809F-94D513E6E2E1}"/>
    <cellStyle name="40% - アクセント 6 2" xfId="1143" xr:uid="{6D7377CB-2813-4635-88A9-F5D122B6C289}"/>
    <cellStyle name="40% - アクセント 6 2 10" xfId="5387" xr:uid="{944B9F34-4506-4206-8476-21CFDDEE6A15}"/>
    <cellStyle name="40% - アクセント 6 2 11" xfId="4281" xr:uid="{A2C86124-DC81-4894-B65E-DDD79854D612}"/>
    <cellStyle name="40% - アクセント 6 2 2" xfId="1144" xr:uid="{B23B3459-AC4E-4796-8389-B16EF93889E5}"/>
    <cellStyle name="40% - アクセント 6 2 2 10" xfId="5766" xr:uid="{C6827115-8124-4015-B843-4CFC524A7DD6}"/>
    <cellStyle name="40% - アクセント 6 2 2 11" xfId="4282" xr:uid="{A31E6C71-62F9-4978-88AE-63E664840435}"/>
    <cellStyle name="40% - アクセント 6 2 2 2" xfId="1145" xr:uid="{17B3FECE-24A3-4BA6-B863-7D4CD37775DB}"/>
    <cellStyle name="40% - アクセント 6 2 2 2 2" xfId="6035" xr:uid="{D2807DB8-5167-4B58-8DFF-FFFEAA0B4CC7}"/>
    <cellStyle name="40% - アクセント 6 2 2 2 3" xfId="5475" xr:uid="{E02B6479-D6AA-4898-B9D8-F2CA84B33DC3}"/>
    <cellStyle name="40% - アクセント 6 2 2 2 4" xfId="4401" xr:uid="{F7F539D0-0D5E-4FE8-AED0-164EFD962326}"/>
    <cellStyle name="40% - アクセント 6 2 2 2_Data" xfId="5133" xr:uid="{DCEEA94E-EBDD-4C98-8A68-92282175CC5C}"/>
    <cellStyle name="40% - アクセント 6 2 2 3" xfId="1146" xr:uid="{851DB0B6-C4D9-41D8-A80E-16CBFFC0ABFE}"/>
    <cellStyle name="40% - アクセント 6 2 2 3 2" xfId="6036" xr:uid="{9E78D833-5E55-4F6E-90B5-FDBE21F8CE42}"/>
    <cellStyle name="40% - アクセント 6 2 2 3 3" xfId="5476" xr:uid="{09A4ABD9-E30D-4F9B-B162-8A87100BEEBC}"/>
    <cellStyle name="40% - アクセント 6 2 2 3 4" xfId="4402" xr:uid="{CE8A88EF-3BEB-415B-81CB-A4B15FF79EC7}"/>
    <cellStyle name="40% - アクセント 6 2 2 3_Data" xfId="5134" xr:uid="{5257D414-1B8D-421B-B984-1FE67D8EF0A6}"/>
    <cellStyle name="40% - アクセント 6 2 2 4" xfId="5908" xr:uid="{F96F582A-8609-4985-BE41-C3002BA9C960}"/>
    <cellStyle name="40% - アクセント 6 2 2 5" xfId="5474" xr:uid="{72B32FD6-0C29-483F-8080-89CE593226C4}"/>
    <cellStyle name="40% - アクセント 6 2 2 6" xfId="5774" xr:uid="{4705259E-4B2C-472D-B74D-340C963FD006}"/>
    <cellStyle name="40% - アクセント 6 2 2 7" xfId="5497" xr:uid="{96BC19A5-298F-4D6A-BDFD-29759DF8FB4A}"/>
    <cellStyle name="40% - アクセント 6 2 2 8" xfId="5506" xr:uid="{BEA9B295-D577-457A-8CC0-F92FBA085B11}"/>
    <cellStyle name="40% - アクセント 6 2 2 9" xfId="5384" xr:uid="{54BF5251-1E0A-474E-9533-24F9E4C9B65A}"/>
    <cellStyle name="40% - アクセント 6 2 2_Data" xfId="5132" xr:uid="{4BF4C52F-31E0-479D-81DA-D73849CA8E36}"/>
    <cellStyle name="40% - アクセント 6 2 3" xfId="1147" xr:uid="{56ADE22F-2565-4DB7-ADAB-D17BA585AFB6}"/>
    <cellStyle name="40% - アクセント 6 2 3 2" xfId="6037" xr:uid="{A0BEABE3-39AA-4744-B804-370B3C5B6B25}"/>
    <cellStyle name="40% - アクセント 6 2 3 3" xfId="5477" xr:uid="{29DBA0FC-077E-477D-BF62-EC8417C61C2C}"/>
    <cellStyle name="40% - アクセント 6 2 3 4" xfId="4403" xr:uid="{96502DEA-4FFD-4871-BF02-C81621A6B443}"/>
    <cellStyle name="40% - アクセント 6 2 3_Data" xfId="5135" xr:uid="{73C9B110-FA08-4F84-8549-CA48E29B0422}"/>
    <cellStyle name="40% - アクセント 6 2 4" xfId="1148" xr:uid="{43D667C0-137E-4006-9297-ABB630EB742E}"/>
    <cellStyle name="40% - アクセント 6 2 4 2" xfId="6038" xr:uid="{E22252B2-0818-44E7-938E-9C1360B55144}"/>
    <cellStyle name="40% - アクセント 6 2 4 3" xfId="5478" xr:uid="{A533760B-D1BE-4498-A6AA-0494CDB91EDF}"/>
    <cellStyle name="40% - アクセント 6 2 4 4" xfId="4404" xr:uid="{73E79540-9CFF-4D5F-B81F-6FA59E70EA28}"/>
    <cellStyle name="40% - アクセント 6 2 4_Data" xfId="5136" xr:uid="{F6AABEA1-7954-4E58-BCB5-6004E9551B38}"/>
    <cellStyle name="40% - アクセント 6 2 5" xfId="1149" xr:uid="{C4A82AEF-7D1F-4F00-9E57-CA8943AE2ABA}"/>
    <cellStyle name="40% - アクセント 6 2 5 2" xfId="6039" xr:uid="{CF500738-F02B-4832-BED5-519899D50624}"/>
    <cellStyle name="40% - アクセント 6 2 5 3" xfId="5479" xr:uid="{BBC0DC21-047C-4D9C-8A28-A853E686F651}"/>
    <cellStyle name="40% - アクセント 6 2 5 4" xfId="4405" xr:uid="{BAD8163D-58AB-4167-BC85-41B0691B227C}"/>
    <cellStyle name="40% - アクセント 6 2 5_Data" xfId="5137" xr:uid="{4EBC47CE-7FDB-458C-911A-E0BE971B152E}"/>
    <cellStyle name="40% - アクセント 6 2 6" xfId="5907" xr:uid="{E37691AB-7935-4490-BBDA-77C1B16A6737}"/>
    <cellStyle name="40% - アクセント 6 2 7" xfId="5473" xr:uid="{D33B571D-77DE-4AD0-B393-96FECACDB154}"/>
    <cellStyle name="40% - アクセント 6 2 8" xfId="5775" xr:uid="{FECC2252-C000-40A8-81AA-6ED8B3C0A1D2}"/>
    <cellStyle name="40% - アクセント 6 2 9" xfId="5816" xr:uid="{EDE27EDC-4D94-48B6-9E1C-D73757DDE285}"/>
    <cellStyle name="40% - アクセント 6 2_Check Sheet" xfId="6793" xr:uid="{9A371F20-5511-4C8C-B06D-30A18CF994A1}"/>
    <cellStyle name="40% - 강조색1" xfId="167" xr:uid="{4CB2BECC-53EE-48F8-A53E-30548BFDB443}"/>
    <cellStyle name="40% - 강조색1 2" xfId="6778" xr:uid="{2AF875E7-D511-46FD-8907-A64B486B3344}"/>
    <cellStyle name="40% - 강조색1 2 2" xfId="8651" xr:uid="{F899F4D0-AEFD-49F6-AAC5-AF390F0C863A}"/>
    <cellStyle name="40% - 강조색1 2 3" xfId="8305" xr:uid="{0E610D4A-67F5-4E07-A79D-F57D9C53C500}"/>
    <cellStyle name="40% - 강조색2" xfId="168" xr:uid="{AC61B395-64CD-4FB5-916D-C7EC1C7EA1F4}"/>
    <cellStyle name="40% - 강조색2 2" xfId="6858" xr:uid="{495630E8-26D5-44A5-A30B-C2EA685610E1}"/>
    <cellStyle name="40% - 강조색2 2 2" xfId="8671" xr:uid="{ADFB7B88-680D-4D7B-8770-4688092958CB}"/>
    <cellStyle name="40% - 강조색2 2 3" xfId="8326" xr:uid="{840B341E-0B09-40E1-B0CD-01837DA4EE25}"/>
    <cellStyle name="40% - 강조색3" xfId="169" xr:uid="{D1657D53-1DDA-428F-B872-7C7EB82F80F2}"/>
    <cellStyle name="40% - 강조색3 2" xfId="6696" xr:uid="{1AE18BE2-C543-4E09-A613-1B04653A2AF8}"/>
    <cellStyle name="40% - 강조색3 2 2" xfId="8628" xr:uid="{4D18E58C-8A17-4346-AE46-785469652522}"/>
    <cellStyle name="40% - 강조색3 2 3" xfId="8281" xr:uid="{86B90632-1127-45FE-AAC5-39EB20D9CE0B}"/>
    <cellStyle name="40% - 강조색4" xfId="170" xr:uid="{ACA50154-1CFA-4153-9A87-E4CACCEC4394}"/>
    <cellStyle name="40% - 강조색4 2" xfId="6563" xr:uid="{B76FB93A-BFD3-43DF-8195-24C7A3F97563}"/>
    <cellStyle name="40% - 강조색4 2 2" xfId="8600" xr:uid="{4318D551-B1B8-4CE2-81B9-9DCAE450B91D}"/>
    <cellStyle name="40% - 강조색4 2 3" xfId="8254" xr:uid="{C37405BE-50FF-4813-B131-3417C49FA3EC}"/>
    <cellStyle name="40% - 강조색5" xfId="171" xr:uid="{D68BD818-1EAE-42DC-909F-E3A69F9BC03A}"/>
    <cellStyle name="40% - 강조색5 2" xfId="6706" xr:uid="{477DD1F8-9F17-4B19-AFD2-7ABED05895B3}"/>
    <cellStyle name="40% - 강조색5 2 2" xfId="8630" xr:uid="{C4DB064C-68B1-4208-B652-180B182616DD}"/>
    <cellStyle name="40% - 강조색5 2 3" xfId="8283" xr:uid="{D91C92DA-8D86-4E70-9C53-219F786C801B}"/>
    <cellStyle name="40% - 강조색6" xfId="172" xr:uid="{1B4D2661-91A2-40F2-889A-A91DAEAEBB64}"/>
    <cellStyle name="40% - 강조색6 2" xfId="6769" xr:uid="{86C12BCF-FC7F-424A-94D9-EC035BBD3C28}"/>
    <cellStyle name="40% - 강조색6 2 2" xfId="8644" xr:uid="{B187765F-589E-468F-8A07-FB0641C37A7C}"/>
    <cellStyle name="40% - 강조색6 2 3" xfId="8298" xr:uid="{94CE2AD8-D11C-4E97-AC7F-46C39D84C7A5}"/>
    <cellStyle name="40% - 强调文字颜色 1" xfId="173" xr:uid="{B9272141-0D4C-42F4-8932-756BE1DD60AF}"/>
    <cellStyle name="40% - 强调文字颜色 1 2" xfId="4746" xr:uid="{AC919ABF-8B4E-4CD4-9863-7A0A2D8F065C}"/>
    <cellStyle name="40% - 强调文字颜色 1 3" xfId="4747" xr:uid="{B4C1A9AC-43EE-42A9-866F-80BA139C9FBF}"/>
    <cellStyle name="40% - 强调文字颜色 1 4" xfId="4745" xr:uid="{AA4E920B-84FD-4CF8-8EBA-D6A429915A3C}"/>
    <cellStyle name="40% - 强调文字颜色 1 5" xfId="7108" xr:uid="{2ABDA480-E741-478D-80C5-E4BBD665361A}"/>
    <cellStyle name="40% - 强调文字颜色 1 5 2" xfId="8727" xr:uid="{C8769DCB-AE0D-4C84-BD68-1448C3CFC990}"/>
    <cellStyle name="40% - 强调文字颜色 1 5 3" xfId="8380" xr:uid="{D7BC4F5E-C530-4807-B353-854B33971F98}"/>
    <cellStyle name="40% - 强调文字颜色 1 6" xfId="8515" xr:uid="{48FB2AB2-259A-41DB-8DC1-970E7BA17815}"/>
    <cellStyle name="40% - 强调文字颜色 1 7" xfId="8073" xr:uid="{879E4B7A-24D4-4F03-963F-5D4F70A75650}"/>
    <cellStyle name="40% - 强调文字颜色 1 8" xfId="1150" xr:uid="{6A167421-FB83-456B-8919-EC8D274A479C}"/>
    <cellStyle name="40% - 强调文字颜色 2" xfId="174" xr:uid="{70998FDC-17E5-4B63-9B68-A7B278129B20}"/>
    <cellStyle name="40% - 强调文字颜色 2 2" xfId="4749" xr:uid="{209FFC82-D783-4CB6-BCBF-E0BC255FDEDA}"/>
    <cellStyle name="40% - 强调文字颜色 2 3" xfId="4750" xr:uid="{177EEFE7-BF13-470C-A633-8D25DCE4847A}"/>
    <cellStyle name="40% - 强调文字颜色 2 4" xfId="4748" xr:uid="{F7CBADD3-DC45-461B-AB72-1EDC96E1FCEE}"/>
    <cellStyle name="40% - 强调文字颜色 2 5" xfId="8516" xr:uid="{7BB77B2C-ACD6-4AFC-B36E-08344F86C082}"/>
    <cellStyle name="40% - 强调文字颜色 2 6" xfId="8074" xr:uid="{B0C07469-3217-4677-968B-8DB450BABDD9}"/>
    <cellStyle name="40% - 强调文字颜色 2 7" xfId="1151" xr:uid="{57168D3D-FB44-4C76-AC9F-F71827DE5F8C}"/>
    <cellStyle name="40% - 强调文字颜色 3" xfId="175" xr:uid="{875D6579-EC32-4872-81ED-1C8E31CE24A8}"/>
    <cellStyle name="40% - 强调文字颜色 3 2" xfId="4752" xr:uid="{6A2F3276-1071-4DB9-B088-4D66A2AEABA1}"/>
    <cellStyle name="40% - 强调文字颜色 3 3" xfId="4753" xr:uid="{76BAA5EE-CA22-43FE-8FD9-2BF9A9E4D8FE}"/>
    <cellStyle name="40% - 强调文字颜色 3 4" xfId="4751" xr:uid="{2FEEE893-2A4F-4457-8FEB-185944C96C64}"/>
    <cellStyle name="40% - 强调文字颜色 3 5" xfId="6871" xr:uid="{754CCA33-C45C-47BE-8998-67CD7B054AB4}"/>
    <cellStyle name="40% - 强调文字颜色 3 5 2" xfId="8675" xr:uid="{A642ACDB-112F-4A44-90E0-509FC3D90E47}"/>
    <cellStyle name="40% - 强调文字颜色 3 5 3" xfId="8330" xr:uid="{E03B051E-C37F-4806-ADD1-B9C8A11B4A03}"/>
    <cellStyle name="40% - 强调文字颜色 3 6" xfId="8517" xr:uid="{D3D19AF8-0DCE-44C6-8736-2B1D9C1D0521}"/>
    <cellStyle name="40% - 强调文字颜色 3 7" xfId="8075" xr:uid="{D71BE3A0-9C2B-4A8F-8514-DD0F6B0898F0}"/>
    <cellStyle name="40% - 强调文字颜色 3 8" xfId="1152" xr:uid="{FBA6C708-7980-4641-8F05-8BB932E1C803}"/>
    <cellStyle name="40% - 强调文字颜色 4" xfId="176" xr:uid="{5AF858EE-FC8A-4D91-BEC8-881CC0796030}"/>
    <cellStyle name="40% - 强调文字颜色 4 2" xfId="4755" xr:uid="{5727D24F-2DF0-4A4C-9DCE-A237D71CEFBB}"/>
    <cellStyle name="40% - 强调文字颜色 4 3" xfId="4756" xr:uid="{83578D9C-30D9-46BC-8A23-1A88438F47B7}"/>
    <cellStyle name="40% - 强调文字颜色 4 4" xfId="4754" xr:uid="{FF2ACBBE-D597-4875-8716-5C5F05321E43}"/>
    <cellStyle name="40% - 强调文字颜色 4 5" xfId="6874" xr:uid="{D40B25D2-7765-4A6A-A529-A223723F11AC}"/>
    <cellStyle name="40% - 强调文字颜色 4 5 2" xfId="8677" xr:uid="{B13B519A-2994-4FCF-B9F7-FA9AB84A8F28}"/>
    <cellStyle name="40% - 强调文字颜色 4 5 3" xfId="8332" xr:uid="{CF7F8871-46C1-4356-823B-4298A2DA4A2A}"/>
    <cellStyle name="40% - 强调文字颜色 4 6" xfId="8518" xr:uid="{822F6CC2-EB7A-4382-8D94-E23E4DAE0A57}"/>
    <cellStyle name="40% - 强调文字颜色 4 7" xfId="8076" xr:uid="{2677DF85-0ADA-423C-8C78-E950E668BA9E}"/>
    <cellStyle name="40% - 强调文字颜色 4 8" xfId="1153" xr:uid="{6484C8EB-39EB-4D08-86D6-675F8AC436F9}"/>
    <cellStyle name="40% - 强调文字颜色 5" xfId="177" xr:uid="{E8F7C873-D488-497C-8787-5219DC5D7040}"/>
    <cellStyle name="40% - 强调文字颜色 5 2" xfId="4758" xr:uid="{8C0354B9-A205-452D-A18F-0A38D5127036}"/>
    <cellStyle name="40% - 强调文字颜色 5 3" xfId="4759" xr:uid="{8994F052-7A74-49DB-900F-26F4084037D0}"/>
    <cellStyle name="40% - 强调文字颜色 5 4" xfId="4757" xr:uid="{9F8E15FA-4F82-4564-9C8C-C4951E0A2E83}"/>
    <cellStyle name="40% - 强调文字颜色 5 5" xfId="8519" xr:uid="{49D38DE1-F67F-4EC8-B0C5-B9D6F4975BA1}"/>
    <cellStyle name="40% - 强调文字颜色 5 6" xfId="8077" xr:uid="{0B864292-0DEE-4B09-B757-269013006EC3}"/>
    <cellStyle name="40% - 强调文字颜色 5 7" xfId="1154" xr:uid="{8EDA9BE7-5C9B-4B3F-848A-250BFA6405A0}"/>
    <cellStyle name="40% - 强调文字颜色 6" xfId="178" xr:uid="{9EC5E15A-113F-4737-A336-EB17C6111384}"/>
    <cellStyle name="40% - 强调文字颜色 6 2" xfId="4761" xr:uid="{47C47AF1-45DA-4493-BEBA-96A57882E5B8}"/>
    <cellStyle name="40% - 强调文字颜色 6 3" xfId="4762" xr:uid="{20A2EA61-B664-4583-8B16-F6CC20F2DF32}"/>
    <cellStyle name="40% - 强调文字颜色 6 4" xfId="4760" xr:uid="{68C15CD1-6157-41E5-8490-AB508C42589A}"/>
    <cellStyle name="40% - 强调文字颜色 6 5" xfId="6837" xr:uid="{1FBFDB09-74C0-4646-BC20-ACF1F0356525}"/>
    <cellStyle name="40% - 强调文字颜色 6 5 2" xfId="8668" xr:uid="{F273AADC-F04F-4B02-A9D7-F87FB49F7456}"/>
    <cellStyle name="40% - 强调文字颜色 6 5 3" xfId="8323" xr:uid="{5FD9C5C6-41CB-47CB-83D2-BDC215BA447B}"/>
    <cellStyle name="40% - 强调文字颜色 6 6" xfId="8520" xr:uid="{57D88711-375D-4877-8009-9393E3A78907}"/>
    <cellStyle name="40% - 强调文字颜色 6 7" xfId="8078" xr:uid="{71956C1F-12ED-4E88-A122-EC577A2508E2}"/>
    <cellStyle name="40% - 强调文字颜色 6 8" xfId="1155" xr:uid="{A7113C34-E7DE-46A8-879B-FEF0A52CE0A8}"/>
    <cellStyle name="60 % - Akzent1" xfId="22" builtinId="32" customBuiltin="1"/>
    <cellStyle name="60 % - Akzent1 2" xfId="343" xr:uid="{5BAC7F52-FC3C-47F3-B060-9CB3BC8AABD7}"/>
    <cellStyle name="60 % - Akzent2" xfId="26" builtinId="36" customBuiltin="1"/>
    <cellStyle name="60 % - Akzent2 2" xfId="344" xr:uid="{C9D4AED8-146B-45C2-A9A0-CE34E2245421}"/>
    <cellStyle name="60 % - Akzent3" xfId="30" builtinId="40" customBuiltin="1"/>
    <cellStyle name="60 % - Akzent3 2" xfId="345" xr:uid="{E2138584-FAF4-4E0E-8D16-2A8190918028}"/>
    <cellStyle name="60 % - Akzent4" xfId="34" builtinId="44" customBuiltin="1"/>
    <cellStyle name="60 % - Akzent4 2" xfId="346" xr:uid="{82B6739C-10F2-4AE4-865D-5CA79EC42A37}"/>
    <cellStyle name="60 % - Akzent5" xfId="38" builtinId="48" customBuiltin="1"/>
    <cellStyle name="60 % - Akzent5 2" xfId="347" xr:uid="{53172E9A-8A2A-4ABA-94AC-A0592081E962}"/>
    <cellStyle name="60 % - Akzent6" xfId="42" builtinId="52" customBuiltin="1"/>
    <cellStyle name="60 % - Akzent6 2" xfId="348" xr:uid="{8EB96EF3-2006-4EED-A87D-153F6018D68D}"/>
    <cellStyle name="60% - Accent1" xfId="75" xr:uid="{2003AAB3-4EC8-447D-AA12-CD9D81C333F4}"/>
    <cellStyle name="60% - Accent1 10" xfId="1156" xr:uid="{2A04DCCB-9FFD-4FE4-B67A-56BBAD494857}"/>
    <cellStyle name="60% - Accent1 11" xfId="1157" xr:uid="{9D15B7CF-61C6-4BBA-8BE0-26FDC64D5CA4}"/>
    <cellStyle name="60% - Accent1 11 2" xfId="1158" xr:uid="{B49F12ED-B8D1-4D0A-8BC3-4579C5206F02}"/>
    <cellStyle name="60% - Accent1 11 3" xfId="1159" xr:uid="{11F8A1EC-3D04-4615-BCB8-0EA91A6BD59C}"/>
    <cellStyle name="60% - Accent1 12" xfId="1160" xr:uid="{97622213-212F-4F9A-A3C0-5E86C3EDF82A}"/>
    <cellStyle name="60% - Accent1 13" xfId="1161" xr:uid="{22A396F0-1178-48DE-B9A8-B983101B698D}"/>
    <cellStyle name="60% - Accent1 14" xfId="1162" xr:uid="{FE7F6301-BB51-4625-AEA3-B6840D7F3D06}"/>
    <cellStyle name="60% - Accent1 15" xfId="6990" xr:uid="{C6CC61BA-3E0C-4667-9410-4B6B6B5556DB}"/>
    <cellStyle name="60% - Accent1 16" xfId="7142" xr:uid="{5C82B9B6-BB06-4DAF-B8CA-9D3056A9B6C6}"/>
    <cellStyle name="60% - Accent1 17" xfId="19028" xr:uid="{7C00181A-E3B2-45D3-B81B-684ED2DB2301}"/>
    <cellStyle name="60% - Accent1 2" xfId="179" xr:uid="{CC84757E-D1C3-4C1E-81F7-4D77C333D227}"/>
    <cellStyle name="60% - Accent1 2 2" xfId="1163" xr:uid="{91453CD2-63FA-4632-9CE9-C16FC059CCCC}"/>
    <cellStyle name="60% - Accent1 2 2 2" xfId="7191" xr:uid="{DDBA2BB9-13B5-4F90-BE14-A74666D9694C}"/>
    <cellStyle name="60% - Accent1 2 2 2 2" xfId="9427" xr:uid="{36378B2A-8FAC-4A4F-A956-89B9F348A4E8}"/>
    <cellStyle name="60% - Accent1 2 2 2 3" xfId="9426" xr:uid="{08A0D601-AE0A-490F-B0C3-512F92E10429}"/>
    <cellStyle name="60% - Accent1 2 3" xfId="1164" xr:uid="{82ABFFB2-CF77-4C7E-A5AC-55EB35D7C7B9}"/>
    <cellStyle name="60% - Accent1 2 3 2" xfId="7203" xr:uid="{963643CC-0AC1-4ED2-9FB3-B1A23403FB6A}"/>
    <cellStyle name="60% - Accent1 2 3 2 2" xfId="9429" xr:uid="{BB1DFD19-6CA6-4C8C-A439-363B6A6F3984}"/>
    <cellStyle name="60% - Accent1 2 3 2 3" xfId="9428" xr:uid="{8A49275A-89BC-4FA7-9FC2-9030B511DEF3}"/>
    <cellStyle name="60% - Accent1 2 4" xfId="1165" xr:uid="{43EED77A-1FC4-4768-A461-0AE9FC95B18E}"/>
    <cellStyle name="60% - Accent1 2 5" xfId="1166" xr:uid="{BB7D7F07-732C-4F32-A698-A292B0F22F90}"/>
    <cellStyle name="60% - Accent1 2 6" xfId="1167" xr:uid="{7F99CA59-C10F-47B9-B4AA-243B990FE7C1}"/>
    <cellStyle name="60% - Accent1 2 7" xfId="1168" xr:uid="{2B15D5FD-81F5-44F8-B685-231980CA84B3}"/>
    <cellStyle name="60% - Accent1 2_Check Sheet" xfId="1169" xr:uid="{C49464B7-EFCB-4ED9-B67D-8EFD7F177B61}"/>
    <cellStyle name="60% - Accent1 3" xfId="349" xr:uid="{21197FBE-7F94-4726-A45D-72C31212FAC7}"/>
    <cellStyle name="60% - Accent1 3 2" xfId="1170" xr:uid="{33BCD20C-77FF-4597-88B2-2F2A1476007D}"/>
    <cellStyle name="60% - Accent1 3 3" xfId="1171" xr:uid="{77CB793B-2841-4B96-A71C-2D16E8B6AF0E}"/>
    <cellStyle name="60% - Accent1 3 4" xfId="4763" xr:uid="{5F0F8366-155A-46B6-8665-1C031609D0DD}"/>
    <cellStyle name="60% - Accent1 3 5" xfId="5361" xr:uid="{AB0780F7-784C-4FA1-BBC3-EE285C600EBF}"/>
    <cellStyle name="60% - Accent1 3 6" xfId="19029" xr:uid="{82267893-E445-4321-851B-B6CC801B5129}"/>
    <cellStyle name="60% - Accent1 3_Chicopee" xfId="4166" xr:uid="{DDD5DA6B-25CB-40E2-92D5-D349F8DD1F50}"/>
    <cellStyle name="60% - Accent1 4" xfId="1172" xr:uid="{969F1D3E-40D6-4FB5-8896-5035DF6F7CE6}"/>
    <cellStyle name="60% - Accent1 4 2" xfId="1173" xr:uid="{EAFE8408-0BC6-4B96-A9B3-609A439ED7F3}"/>
    <cellStyle name="60% - Accent1 4 3" xfId="1174" xr:uid="{6A05B238-FE9C-43DC-A605-FAFDAFD2498E}"/>
    <cellStyle name="60% - Accent1 5" xfId="1175" xr:uid="{3EAB5F4E-D783-4978-B3A2-EC497FC58885}"/>
    <cellStyle name="60% - Accent1 5 2" xfId="1176" xr:uid="{63CD66A1-4496-450B-98E5-7B7658D792AC}"/>
    <cellStyle name="60% - Accent1 6" xfId="1177" xr:uid="{18B53C2D-0EBA-43E7-A35A-E374A1600DEF}"/>
    <cellStyle name="60% - Accent1 7" xfId="1178" xr:uid="{3625E235-AB30-4C3B-90D8-194ED93550B4}"/>
    <cellStyle name="60% - Accent1 8" xfId="1179" xr:uid="{7A630F8C-BE3B-48C1-A113-D14530ABBAA4}"/>
    <cellStyle name="60% - Accent1 9" xfId="1180" xr:uid="{2DDB98D6-FE14-4840-9463-38BF00FB5251}"/>
    <cellStyle name="60% - Accent2" xfId="76" xr:uid="{5895CAA7-70DC-4626-81AB-8AF2F909ADDD}"/>
    <cellStyle name="60% - Accent2 10" xfId="6977" xr:uid="{717EAE63-1F5F-4617-B95B-9664F1663AF4}"/>
    <cellStyle name="60% - Accent2 11" xfId="7076" xr:uid="{30F43681-0B26-42A4-B9F1-7F4B0AE921F2}"/>
    <cellStyle name="60% - Accent2 12" xfId="19030" xr:uid="{9EF7E027-99D8-4F7B-832D-B0C3A3CCB078}"/>
    <cellStyle name="60% - Accent2 2" xfId="180" xr:uid="{F42B92A2-1599-409C-B874-5C18676D3970}"/>
    <cellStyle name="60% - Accent2 2 2" xfId="1181" xr:uid="{C625719A-E36D-45D9-B6EC-C762E0F5E892}"/>
    <cellStyle name="60% - Accent2 2 3" xfId="1182" xr:uid="{D1F43478-EC09-47CA-8349-2F11A7270473}"/>
    <cellStyle name="60% - Accent2 2 4" xfId="1183" xr:uid="{A66389F1-6A1C-44B5-AC84-1FB28CDFF7CF}"/>
    <cellStyle name="60% - Accent2 2 5" xfId="1184" xr:uid="{E668E178-A9A5-4DFC-AB1E-AA81D5F8A112}"/>
    <cellStyle name="60% - Accent2 2_Check Sheet" xfId="1185" xr:uid="{989A6CD6-A6B9-48C9-83FD-5D293D4068A2}"/>
    <cellStyle name="60% - Accent2 3" xfId="350" xr:uid="{CF810D3C-BAD9-46F9-AAEC-21684A6D9E5E}"/>
    <cellStyle name="60% - Accent2 3 2" xfId="1186" xr:uid="{A34A8433-0D3E-4739-BD54-52006A98AC14}"/>
    <cellStyle name="60% - Accent2 3 3" xfId="1187" xr:uid="{14A6CE90-7F53-4EE0-BE7E-AD762F56DE04}"/>
    <cellStyle name="60% - Accent2 3 4" xfId="4764" xr:uid="{3F46DC9E-41B9-4F75-AF40-8520071AED27}"/>
    <cellStyle name="60% - Accent2 3 5" xfId="19031" xr:uid="{389DB421-4CAA-4D50-A001-571F17902D6F}"/>
    <cellStyle name="60% - Accent2 3_Chicopee" xfId="4167" xr:uid="{11DEC480-E244-48D0-97DE-B9E6F32800C4}"/>
    <cellStyle name="60% - Accent2 4" xfId="1188" xr:uid="{D964E2C3-88CA-4DB7-A567-AB5268A417AE}"/>
    <cellStyle name="60% - Accent2 4 2" xfId="1189" xr:uid="{FFC4FA16-2107-443C-A5AA-BB95B9AF5C97}"/>
    <cellStyle name="60% - Accent2 4 3" xfId="1190" xr:uid="{3993976C-C094-4CC4-8CA4-EBC4151507F7}"/>
    <cellStyle name="60% - Accent2 5" xfId="1191" xr:uid="{5032B10C-33C3-41F9-90EA-92051D61508C}"/>
    <cellStyle name="60% - Accent2 5 2" xfId="1192" xr:uid="{08E4F7CC-3E1F-4C05-83D1-17AEDBABACE8}"/>
    <cellStyle name="60% - Accent2 5 3" xfId="1193" xr:uid="{255AE316-3987-4E21-ADAF-78D0F7B2BADB}"/>
    <cellStyle name="60% - Accent2 5 4" xfId="1194" xr:uid="{CA8D0EC5-B15F-42C0-8372-432498F56B4F}"/>
    <cellStyle name="60% - Accent2 6" xfId="1195" xr:uid="{58270FD3-2CF4-4B8D-BF59-9E6A415B8106}"/>
    <cellStyle name="60% - Accent2 7" xfId="1196" xr:uid="{EAB9C92E-1FE5-4A25-A797-DE6FAA1B822D}"/>
    <cellStyle name="60% - Accent2 8" xfId="6989" xr:uid="{CD84E892-53AD-4798-8530-5D2FBF4C2EC0}"/>
    <cellStyle name="60% - Accent2 9" xfId="6976" xr:uid="{2AE91073-800E-4C75-BE69-031C22246067}"/>
    <cellStyle name="60% - Accent3" xfId="77" xr:uid="{688CD8C4-0882-4DC1-8E3C-45F9408549D9}"/>
    <cellStyle name="60% - Accent3 10" xfId="1197" xr:uid="{2584C4CE-7308-4C49-968A-0B52C91F3F34}"/>
    <cellStyle name="60% - Accent3 11" xfId="1198" xr:uid="{A12D3DB9-0CBA-4450-9AA7-A4D8BBB1BFF7}"/>
    <cellStyle name="60% - Accent3 11 2" xfId="1199" xr:uid="{D81A7F12-3E84-4943-80B5-9F4CC66387B9}"/>
    <cellStyle name="60% - Accent3 11 3" xfId="1200" xr:uid="{CF7FA6A7-9FA1-4EE6-A75C-74F1A04C90C3}"/>
    <cellStyle name="60% - Accent3 12" xfId="1201" xr:uid="{98E8C380-1325-4175-966D-E12EB7D133E4}"/>
    <cellStyle name="60% - Accent3 13" xfId="1202" xr:uid="{00EA7795-51F0-4BD9-9403-96B45CDD8A85}"/>
    <cellStyle name="60% - Accent3 14" xfId="1203" xr:uid="{35F40ED9-92A0-41D5-8167-91E6B2CEC704}"/>
    <cellStyle name="60% - Accent3 15" xfId="6988" xr:uid="{2575B34F-246E-4505-9FDE-9205A2EFE369}"/>
    <cellStyle name="60% - Accent3 16" xfId="6722" xr:uid="{853BBC6B-75C3-4096-B73B-45D05CB0F7E5}"/>
    <cellStyle name="60% - Accent3 17" xfId="19032" xr:uid="{CEDB7634-A566-4FF5-8EF7-B27F553DDD56}"/>
    <cellStyle name="60% - Accent3 2" xfId="181" xr:uid="{0A8CB5C6-74E0-4EFE-81D5-5EB2B8CF6A66}"/>
    <cellStyle name="60% - Accent3 2 2" xfId="1204" xr:uid="{404A1F32-FB51-4DC5-B4D2-1D2103C54DF2}"/>
    <cellStyle name="60% - Accent3 2 2 2" xfId="6894" xr:uid="{6C99815A-A557-4A07-BDE2-54ECB2117E6B}"/>
    <cellStyle name="60% - Accent3 2 2 2 2" xfId="9431" xr:uid="{F1C68EBA-1FA7-40A1-BDCE-50682EC88DEF}"/>
    <cellStyle name="60% - Accent3 2 2 2 3" xfId="9430" xr:uid="{4132E376-E7BA-465B-8E33-E477B03DB135}"/>
    <cellStyle name="60% - Accent3 2 3" xfId="1205" xr:uid="{94895F8B-53B8-4E93-ABEB-156CDB628414}"/>
    <cellStyle name="60% - Accent3 2 3 2" xfId="6749" xr:uid="{CD4102B0-50F7-4982-B992-7A6168E0340B}"/>
    <cellStyle name="60% - Accent3 2 3 2 2" xfId="9433" xr:uid="{DBA84884-86A3-411A-AB68-FDD62E80124B}"/>
    <cellStyle name="60% - Accent3 2 3 2 3" xfId="9432" xr:uid="{FABAF663-30C4-4C75-A2A9-4E9E2A2C33D1}"/>
    <cellStyle name="60% - Accent3 2 4" xfId="1206" xr:uid="{7A0CE99D-F886-4F5A-A709-4FD5E2EF9E11}"/>
    <cellStyle name="60% - Accent3 2 5" xfId="1207" xr:uid="{C52BB5A4-75D5-4811-B9A5-B8908076AA85}"/>
    <cellStyle name="60% - Accent3 2 6" xfId="1208" xr:uid="{C6B5A90D-2EF6-4FFD-A160-4482D9248C65}"/>
    <cellStyle name="60% - Accent3 2 7" xfId="1209" xr:uid="{E1FCE475-EF87-4A04-9562-DAF360260FA1}"/>
    <cellStyle name="60% - Accent3 2_Check Sheet" xfId="1210" xr:uid="{4262C509-09A6-43F3-85B9-0CB0AA46CE3A}"/>
    <cellStyle name="60% - Accent3 3" xfId="351" xr:uid="{83CD6FB8-2281-4F2D-BFDB-6E0BA5A505E7}"/>
    <cellStyle name="60% - Accent3 3 2" xfId="1211" xr:uid="{CF6B4B18-1F14-4D6F-8F04-3D9D8F4F2F66}"/>
    <cellStyle name="60% - Accent3 3 3" xfId="1212" xr:uid="{76C34149-FF32-4558-977E-FCAEC045AF05}"/>
    <cellStyle name="60% - Accent3 3 4" xfId="4765" xr:uid="{10EED830-5ED4-431D-9884-FEB7B3AC4BE3}"/>
    <cellStyle name="60% - Accent3 3 5" xfId="5362" xr:uid="{0196224D-0E72-4BFB-8A66-BC487627D8E1}"/>
    <cellStyle name="60% - Accent3 3 6" xfId="19033" xr:uid="{A92B237B-49DE-442F-9BB1-0172BCC957E3}"/>
    <cellStyle name="60% - Accent3 3_Chicopee" xfId="4168" xr:uid="{AF05E24C-8722-4AA0-82AF-CA22FBFFD188}"/>
    <cellStyle name="60% - Accent3 4" xfId="1213" xr:uid="{E394B2EC-36A7-4F21-BC78-5EA864232DC9}"/>
    <cellStyle name="60% - Accent3 4 2" xfId="1214" xr:uid="{3A00D4EA-F468-4BDB-BA17-1939A366BAA1}"/>
    <cellStyle name="60% - Accent3 4 3" xfId="1215" xr:uid="{90B0856B-CAA9-4792-ACF0-03DBB6107E8A}"/>
    <cellStyle name="60% - Accent3 5" xfId="1216" xr:uid="{5574706B-E8B3-4905-B077-0BE3CB9311A9}"/>
    <cellStyle name="60% - Accent3 5 2" xfId="1217" xr:uid="{1622EC63-7F90-4963-BDC2-37489BEEDE03}"/>
    <cellStyle name="60% - Accent3 6" xfId="1218" xr:uid="{5F7E21B6-FB28-4904-A1B2-BFBCCD312161}"/>
    <cellStyle name="60% - Accent3 7" xfId="1219" xr:uid="{8834018A-008F-4820-A129-8CDD194D15BB}"/>
    <cellStyle name="60% - Accent3 8" xfId="1220" xr:uid="{1003FD5A-1096-4A1B-8687-1C766A616966}"/>
    <cellStyle name="60% - Accent3 9" xfId="1221" xr:uid="{02C8DBFF-785E-41C8-8ABE-ACE9896C9E68}"/>
    <cellStyle name="60% - Accent3_Tabelle3" xfId="316" xr:uid="{1DE27082-8D90-4E18-950D-0A9D55CC31C7}"/>
    <cellStyle name="60% - Accent4" xfId="78" xr:uid="{9A2BEC0A-7341-44CD-8C00-C4E6DD9C25FD}"/>
    <cellStyle name="60% - Accent4 10" xfId="1222" xr:uid="{81158C6C-D918-48DD-8FB8-685A9D9B2E26}"/>
    <cellStyle name="60% - Accent4 11" xfId="1223" xr:uid="{0D850F11-9527-46E2-A1AD-70342548F862}"/>
    <cellStyle name="60% - Accent4 11 2" xfId="1224" xr:uid="{14076607-EB3C-4823-A189-DCBD4066DEA4}"/>
    <cellStyle name="60% - Accent4 11 3" xfId="1225" xr:uid="{5465ECD0-1D81-4705-85A6-46AC37298BB5}"/>
    <cellStyle name="60% - Accent4 12" xfId="1226" xr:uid="{7945D7DC-A2A8-4A84-B8E9-88A632BD4193}"/>
    <cellStyle name="60% - Accent4 13" xfId="1227" xr:uid="{B310BC47-713E-4CC7-8F33-75B320940283}"/>
    <cellStyle name="60% - Accent4 14" xfId="1228" xr:uid="{77A89E71-3021-4AA1-9B2C-DD87CA9EB4E3}"/>
    <cellStyle name="60% - Accent4 15" xfId="6987" xr:uid="{2E712CBE-CC85-4E10-B172-9A48FE2E7366}"/>
    <cellStyle name="60% - Accent4 16" xfId="6727" xr:uid="{8682E385-CFE9-4E59-B6CC-0F7E2EFD5075}"/>
    <cellStyle name="60% - Accent4 17" xfId="19034" xr:uid="{61009BA9-3680-4BC5-B329-A95B432DE07E}"/>
    <cellStyle name="60% - Accent4 2" xfId="182" xr:uid="{0E261983-2C38-459D-94EB-9135A44E8397}"/>
    <cellStyle name="60% - Accent4 2 2" xfId="1229" xr:uid="{CAB055F1-F6AB-4F9C-832D-8BEB528A718C}"/>
    <cellStyle name="60% - Accent4 2 2 2" xfId="6624" xr:uid="{FFC3175E-25E4-49A0-8713-04324461E0E1}"/>
    <cellStyle name="60% - Accent4 2 2 2 2" xfId="9435" xr:uid="{013DC9DB-9393-4E21-A523-549A2B697171}"/>
    <cellStyle name="60% - Accent4 2 2 2 3" xfId="9434" xr:uid="{22A5CE02-4534-4895-AF40-3B5B58563D39}"/>
    <cellStyle name="60% - Accent4 2 3" xfId="1230" xr:uid="{D69EC1B1-8399-41A9-8744-005910CAF99D}"/>
    <cellStyle name="60% - Accent4 2 3 2" xfId="7190" xr:uid="{F21BEF4E-8B79-4CEB-8B8A-B308633215EC}"/>
    <cellStyle name="60% - Accent4 2 3 2 2" xfId="9437" xr:uid="{E9D3B6FA-9634-47D3-BB2A-A3624A9C3568}"/>
    <cellStyle name="60% - Accent4 2 3 2 3" xfId="9436" xr:uid="{B081788C-A8F0-4CD3-8F3D-38CE6CA7D031}"/>
    <cellStyle name="60% - Accent4 2 4" xfId="1231" xr:uid="{45D52C4C-F4D8-472F-8B28-00ED41AD5F43}"/>
    <cellStyle name="60% - Accent4 2 5" xfId="1232" xr:uid="{1C999323-873C-4709-9871-2B4A31733006}"/>
    <cellStyle name="60% - Accent4 2 6" xfId="1233" xr:uid="{CA682CC0-4667-4DEB-BB0C-114B5A86DAED}"/>
    <cellStyle name="60% - Accent4 2 7" xfId="1234" xr:uid="{35416784-6097-43A4-AB42-AFD958649A44}"/>
    <cellStyle name="60% - Accent4 2_Check Sheet" xfId="1235" xr:uid="{7BAF0A89-F092-478F-A334-5897F78BAE62}"/>
    <cellStyle name="60% - Accent4 3" xfId="352" xr:uid="{00E4A0A7-AF3C-489E-A37A-78C793A35E6B}"/>
    <cellStyle name="60% - Accent4 3 2" xfId="1236" xr:uid="{98AA8E4A-1B0E-4F74-BDD1-4BA48B4115F7}"/>
    <cellStyle name="60% - Accent4 3 3" xfId="1237" xr:uid="{5CE6E912-47C1-40ED-A65A-7CC659DFED8C}"/>
    <cellStyle name="60% - Accent4 3 4" xfId="4766" xr:uid="{3B761438-AA2B-47DB-B1E6-81A3852D3B88}"/>
    <cellStyle name="60% - Accent4 3 5" xfId="5363" xr:uid="{DF61AAB3-9E85-4478-9D77-5514662F7C57}"/>
    <cellStyle name="60% - Accent4 3 6" xfId="19035" xr:uid="{FAC57C37-29C2-4FD7-A488-793494B12BCB}"/>
    <cellStyle name="60% - Accent4 3_Chicopee" xfId="4169" xr:uid="{5A7095DD-CD33-4A73-AF37-EEFFF5E0B21B}"/>
    <cellStyle name="60% - Accent4 4" xfId="1238" xr:uid="{A501F1FA-531B-4739-B63F-E9CA4E1772FA}"/>
    <cellStyle name="60% - Accent4 4 2" xfId="1239" xr:uid="{EFEFD726-0975-48AA-B685-2961784E9D9E}"/>
    <cellStyle name="60% - Accent4 4 3" xfId="1240" xr:uid="{ADB01C4F-3A50-4991-97A3-A00C041C93FA}"/>
    <cellStyle name="60% - Accent4 5" xfId="1241" xr:uid="{ED3C5B12-E9C5-44B7-955C-B376ACDA8180}"/>
    <cellStyle name="60% - Accent4 5 2" xfId="1242" xr:uid="{6C487947-4A1A-4BC5-8278-4F995658B092}"/>
    <cellStyle name="60% - Accent4 6" xfId="1243" xr:uid="{AC5316AE-B966-4015-9EE4-4668321D759D}"/>
    <cellStyle name="60% - Accent4 7" xfId="1244" xr:uid="{D4ECA271-0069-43C1-A510-8DD64AC99C9D}"/>
    <cellStyle name="60% - Accent4 8" xfId="1245" xr:uid="{E88DC186-33F1-4B86-8D2D-9AA9BE4F1461}"/>
    <cellStyle name="60% - Accent4 9" xfId="1246" xr:uid="{0D083348-81CD-43FB-BA19-154181EDEE4D}"/>
    <cellStyle name="60% - Accent4_Tabelle3" xfId="317" xr:uid="{3E175F65-4762-4FB3-8BAE-270929B951B3}"/>
    <cellStyle name="60% - Accent5" xfId="79" xr:uid="{7F6A54CC-7F3C-4F66-9303-6E326F0EC59B}"/>
    <cellStyle name="60% - Accent5 10" xfId="6983" xr:uid="{0A968753-6378-44CE-9122-5C97C1E50A45}"/>
    <cellStyle name="60% - Accent5 11" xfId="6877" xr:uid="{4EE203AF-ED99-4D8B-ACFC-D969E4E2E5A8}"/>
    <cellStyle name="60% - Accent5 2" xfId="183" xr:uid="{7619BB60-4E05-4F73-8E89-9E65BECC6654}"/>
    <cellStyle name="60% - Accent5 2 2" xfId="1247" xr:uid="{9B197345-F4EC-4D77-B605-F00010974694}"/>
    <cellStyle name="60% - Accent5 2 3" xfId="1248" xr:uid="{E14741EF-B43D-4F06-A051-9A8AC81CFA31}"/>
    <cellStyle name="60% - Accent5 2 4" xfId="1249" xr:uid="{90C5B6B0-B6B8-4FD3-B9A3-A0253780F335}"/>
    <cellStyle name="60% - Accent5 2 5" xfId="1250" xr:uid="{E7E752CF-68D5-4B43-9290-068D61D72EBA}"/>
    <cellStyle name="60% - Accent5 2_Check Sheet" xfId="1251" xr:uid="{DB3EFEB9-6F55-4FAB-B9CF-0D9C49FEC955}"/>
    <cellStyle name="60% - Accent5 3" xfId="353" xr:uid="{FC8C973F-0612-4E79-BAE2-54CB72813993}"/>
    <cellStyle name="60% - Accent5 3 2" xfId="1252" xr:uid="{A3DCAE43-18C7-4B5F-837B-3F99DFDBA325}"/>
    <cellStyle name="60% - Accent5 3 3" xfId="1253" xr:uid="{D2D9E04D-8AC2-46A7-BD47-4712018ADB94}"/>
    <cellStyle name="60% - Accent5 3 4" xfId="4767" xr:uid="{FE313952-271D-4B82-ABE8-1004FD2A3F65}"/>
    <cellStyle name="60% - Accent5 3 5" xfId="19036" xr:uid="{C8CE4071-65FA-41D8-8FB0-F7E5B2309D17}"/>
    <cellStyle name="60% - Accent5 3_Chicopee" xfId="4170" xr:uid="{B737A489-6C38-4672-A3A7-8E03161B8CB6}"/>
    <cellStyle name="60% - Accent5 4" xfId="1254" xr:uid="{CB8CA503-F3D4-45C2-8D8D-69D5216E68B4}"/>
    <cellStyle name="60% - Accent5 4 2" xfId="1255" xr:uid="{3191BE71-8A19-48EF-8820-899D2845CAEF}"/>
    <cellStyle name="60% - Accent5 4 3" xfId="1256" xr:uid="{A8483B50-93AB-4E93-A95A-758194463632}"/>
    <cellStyle name="60% - Accent5 5" xfId="1257" xr:uid="{E9CC42D5-6401-4A91-9808-44911FAAB8DC}"/>
    <cellStyle name="60% - Accent5 5 2" xfId="1258" xr:uid="{B8C7AA2D-15AE-4CDD-AA82-6E0015D5DE4C}"/>
    <cellStyle name="60% - Accent5 5 3" xfId="1259" xr:uid="{6786F593-1ACF-48BD-9C87-22F64DF2E3BA}"/>
    <cellStyle name="60% - Accent5 5 4" xfId="1260" xr:uid="{371FD7C9-EA80-4588-81BD-9C0540F8488C}"/>
    <cellStyle name="60% - Accent5 6" xfId="1261" xr:uid="{F8A6B25B-EE97-4264-B730-59A8C9E9A513}"/>
    <cellStyle name="60% - Accent5 7" xfId="1262" xr:uid="{0CCBAE5B-E69D-42A0-8D4A-8521D68B49CF}"/>
    <cellStyle name="60% - Accent5 8" xfId="6584" xr:uid="{119D9E9A-57B9-4D79-836B-B67527D67D25}"/>
    <cellStyle name="60% - Accent5 9" xfId="6911" xr:uid="{2A07B493-A8D7-49B4-BA8F-FD053A0817F5}"/>
    <cellStyle name="60% - Accent6" xfId="80" xr:uid="{476EDA08-E384-4FC4-9CF1-B18C1B52AF84}"/>
    <cellStyle name="60% - Accent6 10" xfId="1263" xr:uid="{1F92D898-0EB7-4622-8171-52987570D5C6}"/>
    <cellStyle name="60% - Accent6 11" xfId="1264" xr:uid="{EA86E757-4F9F-4AC6-AA28-85AD09C4CA2F}"/>
    <cellStyle name="60% - Accent6 11 2" xfId="1265" xr:uid="{7A2E8963-696F-4F41-8E6D-8A5EAEBBAC67}"/>
    <cellStyle name="60% - Accent6 11 3" xfId="1266" xr:uid="{8CA359A4-F4B6-4C71-BDF7-BF9B5F90E39E}"/>
    <cellStyle name="60% - Accent6 12" xfId="1267" xr:uid="{3188FC0D-6BD0-4B27-8F46-9F3E8AE0ABD5}"/>
    <cellStyle name="60% - Accent6 13" xfId="1268" xr:uid="{B39F57E6-7CA1-40CA-8E4E-4A8F3BD0860E}"/>
    <cellStyle name="60% - Accent6 14" xfId="1269" xr:uid="{755449A0-781C-403C-9E18-E394A7B35DEE}"/>
    <cellStyle name="60% - Accent6 15" xfId="6583" xr:uid="{2867B98D-47B8-4008-8F24-61B7A47B6F42}"/>
    <cellStyle name="60% - Accent6 16" xfId="6773" xr:uid="{BB37E765-70A5-4781-B6C5-104D12030A86}"/>
    <cellStyle name="60% - Accent6 17" xfId="19037" xr:uid="{906D5850-C71A-4E4F-AF37-167ED068382A}"/>
    <cellStyle name="60% - Accent6 2" xfId="184" xr:uid="{8792DA63-35C8-41EF-901C-F9684D619424}"/>
    <cellStyle name="60% - Accent6 2 2" xfId="1270" xr:uid="{53762FD7-5E1E-4077-9CC4-D7960913C380}"/>
    <cellStyle name="60% - Accent6 2 2 2" xfId="7202" xr:uid="{1C552A88-9E69-484E-86DA-1E7017967F69}"/>
    <cellStyle name="60% - Accent6 2 2 2 2" xfId="9439" xr:uid="{CF97E370-74B1-4D6F-8831-1C3F71F3FFFC}"/>
    <cellStyle name="60% - Accent6 2 2 2 3" xfId="9438" xr:uid="{4DFBD9D6-F14C-44E3-8E07-7DF278C231B5}"/>
    <cellStyle name="60% - Accent6 2 3" xfId="1271" xr:uid="{F5056E1D-ACB2-4D86-B4C4-13AC283C1052}"/>
    <cellStyle name="60% - Accent6 2 3 2" xfId="6792" xr:uid="{4555D213-D9FD-4B6A-B3E9-DE8F7839144B}"/>
    <cellStyle name="60% - Accent6 2 3 2 2" xfId="9441" xr:uid="{03730124-166D-4BCF-BC07-37D28E6C217B}"/>
    <cellStyle name="60% - Accent6 2 3 2 3" xfId="9440" xr:uid="{521E6402-8163-4191-AC73-2813E06A0BC1}"/>
    <cellStyle name="60% - Accent6 2 4" xfId="1272" xr:uid="{136301D8-6ECA-4C09-ACD1-FBAB2F5F1AB6}"/>
    <cellStyle name="60% - Accent6 2 5" xfId="1273" xr:uid="{216B520D-5577-4A18-88F3-CC57FACA67EB}"/>
    <cellStyle name="60% - Accent6 2 6" xfId="1274" xr:uid="{51ECEF91-50D0-4A21-AD4E-6FC9F154F732}"/>
    <cellStyle name="60% - Accent6 2 7" xfId="1275" xr:uid="{15676868-3632-47C0-BE09-C7EDA7F1E160}"/>
    <cellStyle name="60% - Accent6 2_Check Sheet" xfId="1276" xr:uid="{BD28FCD3-138E-4E08-8FEF-249DC5EE2A36}"/>
    <cellStyle name="60% - Accent6 3" xfId="354" xr:uid="{101E81A4-EE5B-4744-AF5D-E0345B0C7D96}"/>
    <cellStyle name="60% - Accent6 3 2" xfId="1277" xr:uid="{4C270BC6-9CB8-49E1-BCFE-2C40D9F7D822}"/>
    <cellStyle name="60% - Accent6 3 3" xfId="1278" xr:uid="{80E806F7-1075-4E99-ABC8-1C9CC1F8A905}"/>
    <cellStyle name="60% - Accent6 3 4" xfId="4768" xr:uid="{98B7A5E4-22B2-4BBC-8DA8-0478F94EA612}"/>
    <cellStyle name="60% - Accent6 3 5" xfId="5364" xr:uid="{753BACB4-47A8-468B-A5F3-B918C46C3B9A}"/>
    <cellStyle name="60% - Accent6 3 6" xfId="19038" xr:uid="{33002E61-4987-4F62-85E1-5B2E0EE1867C}"/>
    <cellStyle name="60% - Accent6 3_Chicopee" xfId="4171" xr:uid="{AB8B2726-39FA-4207-A160-C10A43226624}"/>
    <cellStyle name="60% - Accent6 4" xfId="1279" xr:uid="{96F85FEE-5BC7-466A-B29B-3EDC8A93F54A}"/>
    <cellStyle name="60% - Accent6 4 2" xfId="1280" xr:uid="{569F5BCA-3F9A-4C5B-AB1F-93C277CAE630}"/>
    <cellStyle name="60% - Accent6 4 3" xfId="1281" xr:uid="{A0C46575-1FB6-415E-AAB8-45C891EAF55B}"/>
    <cellStyle name="60% - Accent6 5" xfId="1282" xr:uid="{79573FBA-3854-4C21-BC5F-D620A38115C2}"/>
    <cellStyle name="60% - Accent6 5 2" xfId="1283" xr:uid="{F499B669-9D1B-40F0-B994-C51323BF132B}"/>
    <cellStyle name="60% - Accent6 6" xfId="1284" xr:uid="{6261A454-F62F-4993-B78D-BE3F9CBDE77F}"/>
    <cellStyle name="60% - Accent6 7" xfId="1285" xr:uid="{72CE2A7C-2963-4B69-82A3-3C40CEF22235}"/>
    <cellStyle name="60% - Accent6 8" xfId="1286" xr:uid="{057C3312-4E6A-4F7C-B8A8-809C70A9891B}"/>
    <cellStyle name="60% - Accent6 9" xfId="1287" xr:uid="{491C1C9E-2104-4644-BDDF-05121964809E}"/>
    <cellStyle name="60% - Accent6_Tabelle3" xfId="318" xr:uid="{B4A7C389-A49B-4484-9B48-B35CFD9395EA}"/>
    <cellStyle name="60% - akcent 1" xfId="1288" xr:uid="{B83530F3-3099-40FC-8E8A-289DCDC3D0EF}"/>
    <cellStyle name="60% - akcent 2" xfId="1289" xr:uid="{091EF3B7-82AD-493C-B8F7-A3BB3F658C61}"/>
    <cellStyle name="60% - akcent 3" xfId="1290" xr:uid="{2261E2DF-1E6E-49AE-8933-BE7EAB8D99F4}"/>
    <cellStyle name="60% - akcent 4" xfId="1291" xr:uid="{14C1298F-5BE8-4F6A-931F-C392F09675C7}"/>
    <cellStyle name="60% - akcent 5" xfId="1292" xr:uid="{1A120FB8-FBEC-44A8-8BAE-31FA0BF93682}"/>
    <cellStyle name="60% - akcent 6" xfId="1293" xr:uid="{4D6DD400-C52C-4DD0-AA41-508B1FD962C2}"/>
    <cellStyle name="60% - Akzent1" xfId="6803" xr:uid="{32DBD444-51AC-4005-8D2A-56B6A9B291D3}"/>
    <cellStyle name="60% - Akzent2" xfId="7171" xr:uid="{CBDA0C01-7244-48A1-A609-D835971A91E2}"/>
    <cellStyle name="60% - Akzent3" xfId="7080" xr:uid="{15352404-9A85-4BAD-AFAE-68BDDBDA3A24}"/>
    <cellStyle name="60% - Akzent4" xfId="6736" xr:uid="{FC2F34B7-E9EB-419D-8B2B-AEF2323D74D9}"/>
    <cellStyle name="60% - Akzent5" xfId="6643" xr:uid="{53F3B02E-517F-4EE5-A03F-2A9D023729F6}"/>
    <cellStyle name="60% - Akzent6" xfId="7141" xr:uid="{4E8AF5E0-15CD-4147-BC1F-96C480FA1106}"/>
    <cellStyle name="60% - Акцент1" xfId="1294" xr:uid="{4672CC1B-81D6-4D03-A9DC-DE49CF8C778F}"/>
    <cellStyle name="60% - Акцент2" xfId="1295" xr:uid="{1A2E9EC8-808D-4908-BE83-464D9FB329D5}"/>
    <cellStyle name="60% - Акцент3" xfId="1296" xr:uid="{62EE3CD3-D9B0-4EE9-96A8-90F3E3A791CF}"/>
    <cellStyle name="60% - Акцент4" xfId="1297" xr:uid="{84240861-AE2F-4351-8715-248318257776}"/>
    <cellStyle name="60% - Акцент5" xfId="1298" xr:uid="{A65C5F1F-E736-4221-8355-124D3B817A21}"/>
    <cellStyle name="60% - Акцент6" xfId="1299" xr:uid="{F8A47469-37E0-4024-BA99-426C1B46F3E3}"/>
    <cellStyle name="60% - アクセント 1 2" xfId="1300" xr:uid="{99EC9162-0A46-41CB-B76B-ABC6A6C07A1B}"/>
    <cellStyle name="60% - アクセント 1 2 2" xfId="5909" xr:uid="{FE8B86DD-D265-4010-B2E5-FE4274F2473B}"/>
    <cellStyle name="60% - アクセント 1 2 3" xfId="5482" xr:uid="{E2BE35B6-FF40-4017-89A1-E211E5C8711E}"/>
    <cellStyle name="60% - アクセント 1 2 4" xfId="4283" xr:uid="{3B5A3458-24C7-4884-8F06-4353D83D947B}"/>
    <cellStyle name="60% - アクセント 1 2_Data" xfId="5138" xr:uid="{C3EB0EE1-4906-4FDA-A549-6186D79FD185}"/>
    <cellStyle name="60% - アクセント 2 2" xfId="1301" xr:uid="{1825C223-F47D-4614-A6E9-EE75B530F282}"/>
    <cellStyle name="60% - アクセント 2 2 2" xfId="5910" xr:uid="{5F1C6FE2-DF97-4F9C-AF33-BA115A5203CD}"/>
    <cellStyle name="60% - アクセント 2 2 3" xfId="5483" xr:uid="{A8F03A23-8EC0-4378-9591-DEDF1E304CE1}"/>
    <cellStyle name="60% - アクセント 2 2 4" xfId="4284" xr:uid="{3D0409BD-20DF-4F26-8EC0-31521324E718}"/>
    <cellStyle name="60% - アクセント 2 2_Data" xfId="5139" xr:uid="{B6E54C37-E50E-405D-8E72-52006BCA654A}"/>
    <cellStyle name="60% - アクセント 3 2" xfId="1302" xr:uid="{333B6701-BCF8-4E3C-82DD-3A85940EC3EE}"/>
    <cellStyle name="60% - アクセント 3 2 2" xfId="5911" xr:uid="{90C63F81-EFC8-41F7-80C1-3AF9FC9FC157}"/>
    <cellStyle name="60% - アクセント 3 2 3" xfId="5484" xr:uid="{B2B4A9CC-9695-4C3F-8B33-B577FC301F89}"/>
    <cellStyle name="60% - アクセント 3 2 4" xfId="4285" xr:uid="{5218C9F8-F4AF-4F36-BF9A-35F547B0C4B1}"/>
    <cellStyle name="60% - アクセント 3 2_Data" xfId="5140" xr:uid="{FD71AE3F-1FAC-44E3-9D6C-0C07D1447832}"/>
    <cellStyle name="60% - アクセント 4 2" xfId="1303" xr:uid="{7B987EB9-649B-4755-A4A9-1DC302F9C6DA}"/>
    <cellStyle name="60% - アクセント 4 2 2" xfId="5912" xr:uid="{42F61BA7-220D-4379-BC96-C0825B45B0C8}"/>
    <cellStyle name="60% - アクセント 4 2 3" xfId="5485" xr:uid="{3340E233-67D2-498D-B868-720458319DC6}"/>
    <cellStyle name="60% - アクセント 4 2 4" xfId="4286" xr:uid="{86D40F40-627C-4C4D-84DE-62DC039D98B8}"/>
    <cellStyle name="60% - アクセント 4 2_Data" xfId="5141" xr:uid="{80E64E23-9E90-498D-BF4C-606BC86FE5C1}"/>
    <cellStyle name="60% - アクセント 5 2" xfId="1304" xr:uid="{FFEB11A2-016E-4084-905A-83D394AA9819}"/>
    <cellStyle name="60% - アクセント 5 2 2" xfId="5913" xr:uid="{EF94183B-62EC-4965-BB18-1B44B3F077A1}"/>
    <cellStyle name="60% - アクセント 5 2 3" xfId="5486" xr:uid="{CE861583-70FA-4D69-90F9-4CC2025626FB}"/>
    <cellStyle name="60% - アクセント 5 2 4" xfId="4287" xr:uid="{0C726F9D-15C5-4E8D-AA1C-92A88C2781D2}"/>
    <cellStyle name="60% - アクセント 5 2_Data" xfId="5142" xr:uid="{8BEF21AD-81A3-48BD-8649-8CB91B8F61FA}"/>
    <cellStyle name="60% - アクセント 6 2" xfId="1305" xr:uid="{2E3B7123-E714-418B-8FF7-9797D782DE9A}"/>
    <cellStyle name="60% - アクセント 6 2 2" xfId="5914" xr:uid="{F2754A72-55BA-416A-A3C8-A37912106D12}"/>
    <cellStyle name="60% - アクセント 6 2 3" xfId="5487" xr:uid="{32D8BA4F-99C5-4EED-A113-460167A8F528}"/>
    <cellStyle name="60% - アクセント 6 2 4" xfId="4288" xr:uid="{20C2ECA0-06F0-40E1-9DF7-A087C14A2F9C}"/>
    <cellStyle name="60% - アクセント 6 2_Data" xfId="5143" xr:uid="{E93FFF9F-7497-4CE5-B7AF-7F1BECF0FB6D}"/>
    <cellStyle name="60% - 강조색1" xfId="185" xr:uid="{91B68457-7F48-4609-A916-6ACB8D6F472E}"/>
    <cellStyle name="60% - 강조색1 2" xfId="7183" xr:uid="{46CD7F8E-1BE6-43B8-8916-A6C54E56FE86}"/>
    <cellStyle name="60% - 강조색1 2 2" xfId="8742" xr:uid="{7015618A-72C3-4A07-9544-1D309E645083}"/>
    <cellStyle name="60% - 강조색1 2 3" xfId="8395" xr:uid="{36A33F5F-55CF-4675-9A92-42CDF8B23E48}"/>
    <cellStyle name="60% - 강조색2" xfId="186" xr:uid="{12CF62CA-96B8-42E8-A30D-8610DE4D7AAD}"/>
    <cellStyle name="60% - 강조색2 2" xfId="6637" xr:uid="{F84D1547-7308-47C1-8924-7BB5F744B1D3}"/>
    <cellStyle name="60% - 강조색2 2 2" xfId="8614" xr:uid="{9D32C7DE-D885-40C8-B7B0-AEC3164ECE06}"/>
    <cellStyle name="60% - 강조색2 2 3" xfId="8265" xr:uid="{3EAE4A09-C1DF-48E1-9679-237869F59C72}"/>
    <cellStyle name="60% - 강조색3" xfId="187" xr:uid="{D03FA504-8FAE-414D-B3CC-2F9BD01EC4DE}"/>
    <cellStyle name="60% - 강조색3 2" xfId="6796" xr:uid="{CE34E9E8-E096-4F33-9AF6-B2A1A988D576}"/>
    <cellStyle name="60% - 강조색3 2 2" xfId="8655" xr:uid="{B1AC571E-FF68-46F5-8DFF-0E31432CA187}"/>
    <cellStyle name="60% - 강조색3 2 3" xfId="8309" xr:uid="{6C349034-36D8-43CD-9B20-2E35AD6F822A}"/>
    <cellStyle name="60% - 강조색4" xfId="188" xr:uid="{43C6E464-5578-45E3-A7A1-F6B420120238}"/>
    <cellStyle name="60% - 강조색4 2" xfId="6823" xr:uid="{63D9F785-B7D1-4753-BC25-E889A986B0A7}"/>
    <cellStyle name="60% - 강조색4 2 2" xfId="8661" xr:uid="{1F5D8A69-98F9-403C-AE6A-8946A27336CE}"/>
    <cellStyle name="60% - 강조색4 2 3" xfId="8315" xr:uid="{D47D258D-DAAD-4F56-9B7C-1ED5856FB5AE}"/>
    <cellStyle name="60% - 강조색5" xfId="189" xr:uid="{61F48B16-4DCF-4AF7-891E-D77815102026}"/>
    <cellStyle name="60% - 강조색5 2" xfId="6743" xr:uid="{5D09A851-60CE-4591-AF35-290C455D29F2}"/>
    <cellStyle name="60% - 강조색5 2 2" xfId="8640" xr:uid="{190F791C-AF11-493C-BF74-02364C67B55A}"/>
    <cellStyle name="60% - 강조색5 2 3" xfId="8294" xr:uid="{84C3656F-3A02-4CFD-AA08-62E97B2764CB}"/>
    <cellStyle name="60% - 강조색6 2" xfId="7126" xr:uid="{5ABC37F1-60FA-432E-A10B-B09568944DD6}"/>
    <cellStyle name="60% - 강조색6 2 2" xfId="8734" xr:uid="{56052212-76E3-4167-AF0E-E5713AD7D2F5}"/>
    <cellStyle name="60% - 강조색6 2 3" xfId="8387" xr:uid="{AB89CB7E-5808-490D-A2AA-46CCD1E2140F}"/>
    <cellStyle name="60% - 强调文字颜色 1" xfId="190" xr:uid="{138EBFB5-33E2-4AE8-BEFD-571046E8CC79}"/>
    <cellStyle name="60% - 强调文字颜色 1 2" xfId="4770" xr:uid="{0CE751C7-CAE3-49DB-84F4-1B4FEAC0C1DF}"/>
    <cellStyle name="60% - 强调文字颜色 1 3" xfId="4771" xr:uid="{05277A75-907A-4E34-B37D-8F9751F9FFF1}"/>
    <cellStyle name="60% - 强调文字颜色 1 4" xfId="4769" xr:uid="{8BA2A168-71FB-459D-9381-A1D063643ED0}"/>
    <cellStyle name="60% - 强调文字颜色 1 5" xfId="7075" xr:uid="{A8032997-B3F8-4A47-A765-46B93DFC75D1}"/>
    <cellStyle name="60% - 强调文字颜色 1 5 2" xfId="8720" xr:uid="{A3CE19BD-16A5-4614-89E3-E2AE2CBD9F0E}"/>
    <cellStyle name="60% - 强调文字颜色 1 5 3" xfId="8375" xr:uid="{0F0F9216-A56A-4DBD-9E05-9062C4BF59D9}"/>
    <cellStyle name="60% - 强调文字颜色 1 6" xfId="8521" xr:uid="{A2CAB9AA-3456-4D98-B8D7-9562A7EA5BBE}"/>
    <cellStyle name="60% - 强调文字颜色 1 7" xfId="8081" xr:uid="{74C9B3BE-15D9-4060-B0A6-DC5BADED5F62}"/>
    <cellStyle name="60% - 强调文字颜色 1 8" xfId="1306" xr:uid="{E1489509-2076-4AA6-95D0-983BF2A95506}"/>
    <cellStyle name="60% - 强调文字颜色 2" xfId="191" xr:uid="{DEBC8B58-E9AD-4CD7-9EEF-3C87C848AA9C}"/>
    <cellStyle name="60% - 强调文字颜色 2 2" xfId="4773" xr:uid="{511DC123-9276-458B-954C-92C26D878C3A}"/>
    <cellStyle name="60% - 强调文字颜色 2 3" xfId="4774" xr:uid="{F5E9EA63-1948-47AD-BCD5-61B59012523C}"/>
    <cellStyle name="60% - 强调文字颜色 2 4" xfId="4772" xr:uid="{FC3E037D-F93F-4804-94D2-7EE5E7B6BCC5}"/>
    <cellStyle name="60% - 强调文字颜色 2 5" xfId="8522" xr:uid="{2C367FC8-0F35-4A4A-B389-8BE2B7D1507C}"/>
    <cellStyle name="60% - 强调文字颜色 2 6" xfId="8082" xr:uid="{8EE19534-A15B-4906-8A11-0A1F44ACC4FE}"/>
    <cellStyle name="60% - 强调文字颜色 2 7" xfId="1307" xr:uid="{4DE11C15-216B-4755-B505-EE178672F3B1}"/>
    <cellStyle name="60% - 强调文字颜色 3" xfId="192" xr:uid="{54230BD6-D745-4028-BD87-A1CFC6A77B38}"/>
    <cellStyle name="60% - 强调文字颜色 3 2" xfId="4776" xr:uid="{D638DD84-0642-4FA5-BB02-69383E52A455}"/>
    <cellStyle name="60% - 强调文字颜色 3 3" xfId="4777" xr:uid="{49C1E857-BB41-40F1-B688-E385F68BA0D2}"/>
    <cellStyle name="60% - 强调文字颜色 3 4" xfId="4775" xr:uid="{9C25039F-DFA1-4DD1-BABE-B9184E57E4FA}"/>
    <cellStyle name="60% - 强调文字颜色 3 5" xfId="6836" xr:uid="{835B9C1C-667B-4643-B676-2D496384DA3D}"/>
    <cellStyle name="60% - 强调文字颜色 3 5 2" xfId="8667" xr:uid="{7E5687EA-E4C4-4891-9F46-F85A4724122B}"/>
    <cellStyle name="60% - 强调文字颜色 3 5 3" xfId="8322" xr:uid="{D8FFDEC9-3DE1-4E10-9A4D-B7D567917716}"/>
    <cellStyle name="60% - 强调文字颜色 3 6" xfId="8523" xr:uid="{C88D8BF6-85CE-4634-8EA1-0D721319CF0E}"/>
    <cellStyle name="60% - 强调文字颜色 3 7" xfId="8083" xr:uid="{104CB972-4F18-4068-B6AF-A2AC6C88D494}"/>
    <cellStyle name="60% - 强调文字颜色 3 8" xfId="1308" xr:uid="{66572B80-4725-4F64-9D15-3E8F515C08F7}"/>
    <cellStyle name="60% - 强调文字颜色 4" xfId="193" xr:uid="{5AC925DA-D860-4B57-987B-9D6D0BB29EC2}"/>
    <cellStyle name="60% - 强调文字颜色 4 2" xfId="4779" xr:uid="{5BDE9CFF-4521-411D-B4B9-529D74801456}"/>
    <cellStyle name="60% - 强调文字颜色 4 3" xfId="4780" xr:uid="{071E3029-7E58-4541-B94F-04D9CDC4259B}"/>
    <cellStyle name="60% - 强调文字颜色 4 4" xfId="4778" xr:uid="{EB3E7C8E-186F-431E-B7B1-74607E469073}"/>
    <cellStyle name="60% - 强调文字颜色 4 5" xfId="7039" xr:uid="{D84B0B12-CB33-42BA-80FC-0C70728FCC51}"/>
    <cellStyle name="60% - 强调文字颜色 4 5 2" xfId="8707" xr:uid="{3B1749A3-022A-4303-A24B-1BA42CA952AF}"/>
    <cellStyle name="60% - 强调文字颜色 4 5 3" xfId="8362" xr:uid="{ED4D3968-E421-419C-856F-9F13AAFC1C2F}"/>
    <cellStyle name="60% - 强调文字颜色 4 6" xfId="8524" xr:uid="{648A63F9-4BD2-4CDA-98FA-6DDA9B8BBA5E}"/>
    <cellStyle name="60% - 强调文字颜色 4 7" xfId="8084" xr:uid="{E76C0A90-7D37-45F3-88D4-63FE9E7E8BFB}"/>
    <cellStyle name="60% - 强调文字颜色 4 8" xfId="1309" xr:uid="{F47DAB48-23DE-4B17-8180-ABA2CC2DE18E}"/>
    <cellStyle name="60% - 强调文字颜色 5" xfId="194" xr:uid="{28F259E1-17CF-4C49-AD13-A0F0F0679B0B}"/>
    <cellStyle name="60% - 强调文字颜色 5 2" xfId="4782" xr:uid="{383FAC8B-FAAA-4E67-A9DB-8A1FECF70A84}"/>
    <cellStyle name="60% - 强调文字颜色 5 3" xfId="4783" xr:uid="{F43ED4A0-2F9A-43E9-8885-7C1CF1E2BE1F}"/>
    <cellStyle name="60% - 强调文字颜色 5 4" xfId="4781" xr:uid="{814F28C5-30B3-4857-956E-73950F2C129E}"/>
    <cellStyle name="60% - 强调文字颜色 5 5" xfId="8525" xr:uid="{B3CEBDE1-8C9E-4839-8E40-29733FEAA1E7}"/>
    <cellStyle name="60% - 强调文字颜色 5 6" xfId="8085" xr:uid="{D7F655A8-DB00-42D6-8C0F-3F3637375D2C}"/>
    <cellStyle name="60% - 强调文字颜色 5 7" xfId="1310" xr:uid="{8F3E1ADB-B302-4E8A-A313-17137534EFFF}"/>
    <cellStyle name="60% - 强调文字颜色 6" xfId="195" xr:uid="{52359B5A-B1E0-4BCA-B959-AB74D019EBFD}"/>
    <cellStyle name="60% - 强调文字颜色 6 2" xfId="4785" xr:uid="{8C8227E2-9B3E-4D96-B4C0-36B5577A53CF}"/>
    <cellStyle name="60% - 强调文字颜色 6 3" xfId="4786" xr:uid="{8FF82DD0-CA0E-4CC7-9CCB-C1DFD3424CA9}"/>
    <cellStyle name="60% - 强调文字颜色 6 4" xfId="4784" xr:uid="{1E32EB5F-A74F-44B3-B905-75365D3CD430}"/>
    <cellStyle name="60% - 强调文字颜色 6 5" xfId="7027" xr:uid="{02E8413F-4910-4CE5-87CA-5BB45AB85B7A}"/>
    <cellStyle name="60% - 强调文字颜色 6 5 2" xfId="8706" xr:uid="{8DE3E65A-CE9E-4987-B98C-5F71E8D078B6}"/>
    <cellStyle name="60% - 强调文字颜色 6 5 3" xfId="8361" xr:uid="{2FAB9B37-BC22-4F92-B894-0B6B32B7274D}"/>
    <cellStyle name="60% - 强调文字颜色 6 6" xfId="8526" xr:uid="{F12F99E7-7EEB-4F55-940D-45E284D33039}"/>
    <cellStyle name="60% - 强调文字颜色 6 7" xfId="8086" xr:uid="{F7CCEB46-180C-4C96-863E-6FD427BF0DA0}"/>
    <cellStyle name="60% - 强调文字颜色 6 8" xfId="1311" xr:uid="{A9436FB3-8E53-4BB6-9F3A-A45C15C65481}"/>
    <cellStyle name="752131" xfId="1312" xr:uid="{D73BC68E-4633-4139-B6EF-2E8EA6515908}"/>
    <cellStyle name="Å‰" xfId="1313" xr:uid="{F26971BA-4BE6-42F7-AF51-BE02B86431D5}"/>
    <cellStyle name="aaa" xfId="1314" xr:uid="{505ABE5F-31BE-427B-B21E-C24DBA74741E}"/>
    <cellStyle name="ac" xfId="1315" xr:uid="{67ACC989-0578-484E-AABF-277959F783C6}"/>
    <cellStyle name="ac 2" xfId="1316" xr:uid="{BAAC9BB7-CEF1-4623-BF67-3EDE5187562B}"/>
    <cellStyle name="Accent1" xfId="81" xr:uid="{4E38BBE4-BA4D-4595-9488-D3FF87F788B8}"/>
    <cellStyle name="Accent1 10" xfId="1317" xr:uid="{54343E89-5983-49BB-8B2B-79C59DDAD361}"/>
    <cellStyle name="Accent1 11" xfId="1318" xr:uid="{14EFD244-D71E-4BF0-B3E0-AD4040DC2424}"/>
    <cellStyle name="Accent1 11 2" xfId="1319" xr:uid="{F6D8441C-D283-44A8-9AD4-CEC22D31E4DE}"/>
    <cellStyle name="Accent1 11 3" xfId="1320" xr:uid="{B6025B67-B103-4263-8FDA-410066859192}"/>
    <cellStyle name="Accent1 12" xfId="1321" xr:uid="{ABEB2799-DE62-49E6-BB36-727F95AB867A}"/>
    <cellStyle name="Accent1 13" xfId="1322" xr:uid="{027E2F6E-78E2-4E52-9235-03777955E4AA}"/>
    <cellStyle name="Accent1 14" xfId="1323" xr:uid="{50DE3BD5-F66E-4613-B2E6-CF5DF319C82F}"/>
    <cellStyle name="Accent1 15" xfId="6582" xr:uid="{32E6C775-0B47-41BE-9339-2D7F3D0E8E27}"/>
    <cellStyle name="Accent1 16" xfId="7156" xr:uid="{F9C4E0D9-1E5A-4803-B4F4-8EC777C29E43}"/>
    <cellStyle name="Accent1 2" xfId="196" xr:uid="{D7A7125C-CAF7-4DCD-9134-B482D237F245}"/>
    <cellStyle name="Accent1 2 2" xfId="1324" xr:uid="{3AB44A28-C03F-4832-AF7D-7287E1BB6AFA}"/>
    <cellStyle name="Accent1 2 2 2" xfId="6809" xr:uid="{AD39DEFB-4D3E-4BE4-983D-A12A20BDCEAA}"/>
    <cellStyle name="Accent1 2 2 2 2" xfId="9443" xr:uid="{CD061F18-9508-412E-808D-F8CA10B4A7B3}"/>
    <cellStyle name="Accent1 2 2 2 3" xfId="9442" xr:uid="{CEBA2361-AE0E-4A1E-B934-D1771480837A}"/>
    <cellStyle name="Accent1 2 3" xfId="1325" xr:uid="{8B3E38A1-61A2-47A5-8171-02344B7B997C}"/>
    <cellStyle name="Accent1 2 3 2" xfId="7136" xr:uid="{9B58E6CA-CED5-45C1-A8B4-CFD7265B2D52}"/>
    <cellStyle name="Accent1 2 3 2 2" xfId="9445" xr:uid="{DEC39F7D-625D-468C-9874-B6F4D11341A4}"/>
    <cellStyle name="Accent1 2 3 2 3" xfId="9444" xr:uid="{8D3DE535-6AF1-4B8F-8461-033801C1FBAF}"/>
    <cellStyle name="Accent1 2 4" xfId="1326" xr:uid="{6ADA1F2F-244E-4C59-A034-D534E76FBF5D}"/>
    <cellStyle name="Accent1 2 5" xfId="1327" xr:uid="{A13A2145-5E66-4EEB-B954-7CF74B6EB6CA}"/>
    <cellStyle name="Accent1 2 6" xfId="1328" xr:uid="{F243FB37-49AC-492B-A790-83E7D3399994}"/>
    <cellStyle name="Accent1 2 7" xfId="1329" xr:uid="{26BB2637-10AF-46D4-8D8C-0D842ABA665C}"/>
    <cellStyle name="Accent1 2_Check Sheet" xfId="1330" xr:uid="{AA0BD7E9-B463-435F-903E-27CA867680D6}"/>
    <cellStyle name="Accent1 3" xfId="355" xr:uid="{513FFD21-E7B1-457E-8E83-FB70DF31CBF6}"/>
    <cellStyle name="Accent1 3 2" xfId="1331" xr:uid="{BEEDEE6F-3D16-4586-960D-B6C9410BBAA1}"/>
    <cellStyle name="Accent1 3 3" xfId="1332" xr:uid="{7DAAF706-0CF1-4F66-A4E3-CDEB15E03324}"/>
    <cellStyle name="Accent1 3 4" xfId="4787" xr:uid="{4C330FD4-85A9-4F8A-B9ED-3F535EADEB7D}"/>
    <cellStyle name="Accent1 3 5" xfId="5365" xr:uid="{9C82A646-C1E7-4DB6-83A1-76A9A1275073}"/>
    <cellStyle name="Accent1 3 6" xfId="19039" xr:uid="{F55B6C98-7EBE-4EC6-B9A1-D60EB95684B2}"/>
    <cellStyle name="Accent1 3_Chicopee" xfId="4172" xr:uid="{AC161862-2183-4A67-8459-2D9D9BEC99CA}"/>
    <cellStyle name="Accent1 4" xfId="1333" xr:uid="{7A6D4487-406C-46E2-94DB-B7DB87295843}"/>
    <cellStyle name="Accent1 4 2" xfId="1334" xr:uid="{94E9753D-068C-4FA2-8B92-FEB6D4B64F2A}"/>
    <cellStyle name="Accent1 4 3" xfId="1335" xr:uid="{FBA5E600-EF4C-4A2F-A5E0-2D0F862CFFD4}"/>
    <cellStyle name="Accent1 5" xfId="1336" xr:uid="{8358FBC7-BB8D-44A2-BED3-96CE057C2025}"/>
    <cellStyle name="Accent1 5 2" xfId="1337" xr:uid="{86B1BB17-428C-4135-9B1F-F1CE11F52D06}"/>
    <cellStyle name="Accent1 6" xfId="1338" xr:uid="{9A84200C-EA76-493A-A097-059137DED1CA}"/>
    <cellStyle name="Accent1 7" xfId="1339" xr:uid="{0411192B-BF26-47A5-9B46-F3ADAE22A64C}"/>
    <cellStyle name="Accent1 8" xfId="1340" xr:uid="{1F5B63FC-E674-441F-9797-50C5B59936CA}"/>
    <cellStyle name="Accent1 9" xfId="1341" xr:uid="{1AA91E45-18B2-48F0-A604-D95EDF94C5F8}"/>
    <cellStyle name="Accent2" xfId="82" xr:uid="{0AC26BF4-A389-4350-860D-144CA447EDF8}"/>
    <cellStyle name="Accent2 10" xfId="6589" xr:uid="{6E53641B-85E2-4DB1-BEB8-64472AC8F064}"/>
    <cellStyle name="Accent2 11" xfId="7137" xr:uid="{371620A2-4421-40CA-AB3D-F6162D7F4E56}"/>
    <cellStyle name="Accent2 2" xfId="197" xr:uid="{DDB2D317-07B3-42BB-90EE-A71228945013}"/>
    <cellStyle name="Accent2 2 2" xfId="1342" xr:uid="{AA5F3682-12B8-451E-B6E0-83062AC36CE1}"/>
    <cellStyle name="Accent2 2 3" xfId="1343" xr:uid="{5590AA04-EC4E-43F2-8504-8497BA25EB05}"/>
    <cellStyle name="Accent2 2 4" xfId="1344" xr:uid="{BF0F876A-CB5E-433B-8EB1-C72B0DB05470}"/>
    <cellStyle name="Accent2 2 5" xfId="1345" xr:uid="{1DF17DCC-80CD-4247-941F-228193528AE2}"/>
    <cellStyle name="Accent2 2_Check Sheet" xfId="1346" xr:uid="{F48A4CCA-56F4-426A-8B21-BC0A4F844E14}"/>
    <cellStyle name="Accent2 3" xfId="356" xr:uid="{ABCD2893-2819-48A0-8EAC-2804D805BF34}"/>
    <cellStyle name="Accent2 3 2" xfId="1347" xr:uid="{6897806E-748F-4ECB-8E7E-F5B97A77C971}"/>
    <cellStyle name="Accent2 3 3" xfId="1348" xr:uid="{02B9882D-C0BA-4F00-AF3F-7642E8CF6377}"/>
    <cellStyle name="Accent2 3 4" xfId="4788" xr:uid="{49EAEB33-B095-4DFF-BD52-0AA1527ED5D5}"/>
    <cellStyle name="Accent2 3 5" xfId="19040" xr:uid="{D74B0C29-C8AA-4DA9-A715-1786A67B3F05}"/>
    <cellStyle name="Accent2 3_Chicopee" xfId="4173" xr:uid="{11B5D067-5E7C-4FC9-8743-F8CD2A8793B2}"/>
    <cellStyle name="Accent2 4" xfId="1349" xr:uid="{CD193548-16A6-48F4-92F4-A81D79997EA3}"/>
    <cellStyle name="Accent2 4 2" xfId="1350" xr:uid="{C79B641D-A530-4C0A-9E0E-DD6281111E52}"/>
    <cellStyle name="Accent2 4 3" xfId="1351" xr:uid="{ABA7E160-E30D-4E24-B7DF-53051A85ADA5}"/>
    <cellStyle name="Accent2 5" xfId="1352" xr:uid="{C0362516-A882-4A64-96B9-5C881D11D709}"/>
    <cellStyle name="Accent2 5 2" xfId="1353" xr:uid="{31B35E01-6520-4166-9AA8-B18065011C62}"/>
    <cellStyle name="Accent2 5 3" xfId="1354" xr:uid="{05CDE494-9005-415D-9976-41DD6F911334}"/>
    <cellStyle name="Accent2 5 4" xfId="1355" xr:uid="{973A21A7-68DD-420F-8474-CF6CA18F49C8}"/>
    <cellStyle name="Accent2 6" xfId="1356" xr:uid="{11554DAD-CDC5-4091-A52D-1386A92CE734}"/>
    <cellStyle name="Accent2 7" xfId="1357" xr:uid="{14439C30-EC8B-4078-8038-1150867C2674}"/>
    <cellStyle name="Accent2 8" xfId="6986" xr:uid="{4271FCDB-1909-41CD-AABF-0D1F9CE60AB3}"/>
    <cellStyle name="Accent2 9" xfId="6906" xr:uid="{6CE743C9-26D5-49F3-B06F-C8D320481B40}"/>
    <cellStyle name="Accent3" xfId="83" xr:uid="{E27A1997-054E-4BD1-A508-21A6AD3C0B49}"/>
    <cellStyle name="Accent3 10" xfId="6903" xr:uid="{AE102A6B-DBCB-4414-937F-2B09F058FBFB}"/>
    <cellStyle name="Accent3 11" xfId="7098" xr:uid="{087313F6-22A5-42BA-B506-DE0EF196844A}"/>
    <cellStyle name="Accent3 12" xfId="19041" xr:uid="{E9DD9F58-F695-446A-B740-282DCF2A53BB}"/>
    <cellStyle name="Accent3 2" xfId="198" xr:uid="{A991741D-D716-45EE-9F38-EACB4E960001}"/>
    <cellStyle name="Accent3 2 2" xfId="1358" xr:uid="{3DE36191-DF00-4BC7-96F9-143D58485B64}"/>
    <cellStyle name="Accent3 2 3" xfId="1359" xr:uid="{92094C30-6470-49A2-AF33-0C0AC1BA5558}"/>
    <cellStyle name="Accent3 2 4" xfId="1360" xr:uid="{E66A6D88-8BDB-4AC9-A764-380927B3F398}"/>
    <cellStyle name="Accent3 2 5" xfId="1361" xr:uid="{982D3EE1-2621-492B-926A-826EDC8A8272}"/>
    <cellStyle name="Accent3 2_Check Sheet" xfId="1362" xr:uid="{C2E1FE93-DF6C-4951-8921-5F3551EF3496}"/>
    <cellStyle name="Accent3 3" xfId="357" xr:uid="{3D49DB53-D6F3-4111-8148-DFDD13601D14}"/>
    <cellStyle name="Accent3 3 2" xfId="1363" xr:uid="{568B7E37-D571-461D-9E25-1AC5691375B1}"/>
    <cellStyle name="Accent3 3 3" xfId="1364" xr:uid="{5A6EE2EB-BCDC-4302-A45C-838548BBB909}"/>
    <cellStyle name="Accent3 3 4" xfId="4789" xr:uid="{0110F8C1-B024-4FFF-866C-D1D50C6A0E62}"/>
    <cellStyle name="Accent3 3 5" xfId="19042" xr:uid="{FD2411D2-9E28-4C7B-881E-050920C48CE7}"/>
    <cellStyle name="Accent3 3_Chicopee" xfId="4174" xr:uid="{692D17CD-98D4-4997-8794-18DA6DFAC7E1}"/>
    <cellStyle name="Accent3 4" xfId="1365" xr:uid="{32F0F7A6-1803-4EE6-9ECE-B718CFC315D8}"/>
    <cellStyle name="Accent3 4 2" xfId="1366" xr:uid="{FC4F55A9-DA93-49DE-BFCE-FB525DD81437}"/>
    <cellStyle name="Accent3 4 3" xfId="1367" xr:uid="{F9085044-3D47-4C71-9A48-FF7B995DBE63}"/>
    <cellStyle name="Accent3 5" xfId="1368" xr:uid="{7840D590-4693-41EE-A915-28EEB7B6FBDF}"/>
    <cellStyle name="Accent3 5 2" xfId="1369" xr:uid="{12DF93C9-81D2-47F6-8231-20B916884A70}"/>
    <cellStyle name="Accent3 5 3" xfId="1370" xr:uid="{099E2A15-A156-4789-AD15-2C3F5FFE8894}"/>
    <cellStyle name="Accent3 5 4" xfId="1371" xr:uid="{C35B80C8-59AD-4136-8DCC-6426E28C300F}"/>
    <cellStyle name="Accent3 6" xfId="1372" xr:uid="{55A15CCE-D0A1-4392-8A9E-7BF44C5E1730}"/>
    <cellStyle name="Accent3 7" xfId="1373" xr:uid="{E666F235-BC48-4060-9ECD-0B91ED75E8FE}"/>
    <cellStyle name="Accent3 8" xfId="6985" xr:uid="{D7F42062-D33A-4CE4-BAA5-02973B31C39D}"/>
    <cellStyle name="Accent3 9" xfId="6909" xr:uid="{BFCE6D74-CAB5-48AC-8FCA-4F7F0635C0D3}"/>
    <cellStyle name="Accent4" xfId="84" xr:uid="{36EE8E4D-0326-42B7-A816-E4E3E0CC5A53}"/>
    <cellStyle name="Accent4 10" xfId="1374" xr:uid="{60251D4F-97D5-4255-99E8-7FF0278C17B7}"/>
    <cellStyle name="Accent4 11" xfId="1375" xr:uid="{9EFEA71D-7561-41E9-99AF-A88C0E04BCB0}"/>
    <cellStyle name="Accent4 11 2" xfId="1376" xr:uid="{38F27DD6-17F6-4563-80E0-D2B1EA7D5879}"/>
    <cellStyle name="Accent4 11 3" xfId="1377" xr:uid="{F314E677-D5AB-46DE-842D-2808957EC6CC}"/>
    <cellStyle name="Accent4 12" xfId="1378" xr:uid="{19572526-A77D-49B6-8585-4949C25D0D0F}"/>
    <cellStyle name="Accent4 13" xfId="1379" xr:uid="{7FCFC8D3-D911-42CD-8500-0EB69B8372BB}"/>
    <cellStyle name="Accent4 14" xfId="1380" xr:uid="{A42AC361-60BE-47D8-AAF6-109546275202}"/>
    <cellStyle name="Accent4 15" xfId="6984" xr:uid="{34AB9CB9-FBFE-4E23-BE8B-52A3BBF030AD}"/>
    <cellStyle name="Accent4 16" xfId="19043" xr:uid="{90541AD5-7FE4-47FF-A063-66A12CC53901}"/>
    <cellStyle name="Accent4 2" xfId="199" xr:uid="{4E9C2B24-D3A2-4B08-A364-EB9FA56CA685}"/>
    <cellStyle name="Accent4 2 2" xfId="1381" xr:uid="{3FAE4307-3436-421D-B3E3-60E9AADBB588}"/>
    <cellStyle name="Accent4 2 2 2" xfId="6869" xr:uid="{6BA68422-B2C7-4E76-9908-A7C4D3D7260D}"/>
    <cellStyle name="Accent4 2 2 2 2" xfId="9447" xr:uid="{BE2F0F98-B0A9-49DB-9897-780F3CB1781F}"/>
    <cellStyle name="Accent4 2 2 2 3" xfId="9446" xr:uid="{88CAA236-E420-446B-9EA4-980117DFAC19}"/>
    <cellStyle name="Accent4 2 3" xfId="1382" xr:uid="{EFE0F390-4A8E-4214-9CFF-D1D37468BDB0}"/>
    <cellStyle name="Accent4 2 3 2" xfId="7067" xr:uid="{DB27764B-E40E-4B95-AC19-FE719955B161}"/>
    <cellStyle name="Accent4 2 3 2 2" xfId="9449" xr:uid="{5880980D-733C-4210-8F4B-48E9D0135382}"/>
    <cellStyle name="Accent4 2 3 2 3" xfId="9448" xr:uid="{A358FD81-A003-46F8-8368-28F9616E6B93}"/>
    <cellStyle name="Accent4 2 4" xfId="1383" xr:uid="{A00D5787-6435-439E-A84C-7FFB75499483}"/>
    <cellStyle name="Accent4 2 5" xfId="1384" xr:uid="{65869BCF-1010-49EA-8F1F-482106A1360D}"/>
    <cellStyle name="Accent4 2 6" xfId="1385" xr:uid="{25D32FD2-6D85-4663-9800-14F13A29276E}"/>
    <cellStyle name="Accent4 2 7" xfId="1386" xr:uid="{31C36816-FC9A-4F77-A7DD-9F7D3FDB9EE9}"/>
    <cellStyle name="Accent4 2_Check Sheet" xfId="1387" xr:uid="{1FAD34FD-89B5-4893-9360-D13B3BE96F45}"/>
    <cellStyle name="Accent4 3" xfId="358" xr:uid="{1245BB21-D492-475D-BAF0-85A576024958}"/>
    <cellStyle name="Accent4 3 2" xfId="1388" xr:uid="{3247E475-3A8E-4379-8FA1-5FF550856D77}"/>
    <cellStyle name="Accent4 3 3" xfId="1389" xr:uid="{47E1B82F-6C87-45E4-BDA3-E5CA58697627}"/>
    <cellStyle name="Accent4 3 4" xfId="4790" xr:uid="{863E40BB-F901-4D57-8E95-47343BFF7C37}"/>
    <cellStyle name="Accent4 3 5" xfId="5367" xr:uid="{5157EB1E-FAF2-4002-A323-A9A9BAF67621}"/>
    <cellStyle name="Accent4 3 6" xfId="19044" xr:uid="{0E1BF2D6-C4CB-4F32-9976-9CE1B3AC9B87}"/>
    <cellStyle name="Accent4 3_Chicopee" xfId="4175" xr:uid="{C0F4CED7-FC17-4D56-B098-E5DF56D6D864}"/>
    <cellStyle name="Accent4 4" xfId="1390" xr:uid="{41831702-F714-43CB-8DF2-3648ECB19B1A}"/>
    <cellStyle name="Accent4 4 2" xfId="1391" xr:uid="{03CD5197-5F69-4878-856A-D473F7FBB3C3}"/>
    <cellStyle name="Accent4 4 3" xfId="1392" xr:uid="{B52DB131-7C61-4EA8-A5CC-D6C0466E0D6C}"/>
    <cellStyle name="Accent4 5" xfId="1393" xr:uid="{FF84B1E3-A9AC-423C-92D6-3375EAAA081E}"/>
    <cellStyle name="Accent4 5 2" xfId="1394" xr:uid="{73A39170-99A8-48B7-BB08-92399A65F213}"/>
    <cellStyle name="Accent4 6" xfId="1395" xr:uid="{F4CD77B8-3728-45BF-A840-17D858DB8681}"/>
    <cellStyle name="Accent4 7" xfId="1396" xr:uid="{8B4E02A0-825B-40CC-ACAF-498BDDCAAA95}"/>
    <cellStyle name="Accent4 8" xfId="1397" xr:uid="{8B4C0236-BFF2-45CB-8816-0D1F0E02D9B5}"/>
    <cellStyle name="Accent4 9" xfId="1398" xr:uid="{39439401-3615-434A-A9A8-18F8C2522695}"/>
    <cellStyle name="Accent5" xfId="85" xr:uid="{2E405B59-CA0E-4A5C-9F7C-FC3C9186F203}"/>
    <cellStyle name="Accent5 10" xfId="6902" xr:uid="{EDE13000-B429-436D-BDC2-60EE27DBFEDB}"/>
    <cellStyle name="Accent5 11" xfId="19045" xr:uid="{8244BFCB-276E-41BD-A284-1DE3086A7976}"/>
    <cellStyle name="Accent5 2" xfId="200" xr:uid="{7B8784E0-3A0F-4F37-B1E6-1EE302BDE635}"/>
    <cellStyle name="Accent5 2 2" xfId="1399" xr:uid="{4D0B03B2-589A-4DEC-8EE7-4660DAEC431D}"/>
    <cellStyle name="Accent5 2 3" xfId="1400" xr:uid="{227282B5-9816-4545-8ED6-8AF918B5C3F7}"/>
    <cellStyle name="Accent5 2 4" xfId="1401" xr:uid="{EF39A10D-92FF-4347-BC58-70CA56CFDD15}"/>
    <cellStyle name="Accent5 2 5" xfId="1402" xr:uid="{61952957-F898-4F7D-9433-B6AFB3364C5E}"/>
    <cellStyle name="Accent5 2_Check Sheet" xfId="1403" xr:uid="{4BE81B55-76BF-4F16-8FDA-C0D7A9040BFE}"/>
    <cellStyle name="Accent5 3" xfId="359" xr:uid="{A1AB980F-589D-478A-B5B3-060B6E965785}"/>
    <cellStyle name="Accent5 3 2" xfId="1404" xr:uid="{33D99A22-5E21-4AD2-A477-36D96FB652BF}"/>
    <cellStyle name="Accent5 3 3" xfId="1405" xr:uid="{EEC5459D-1847-4537-92CF-AA750D7AA8A6}"/>
    <cellStyle name="Accent5 3 4" xfId="4791" xr:uid="{64A0DDDD-8AA2-4682-ABAD-9A7AFC56E7BD}"/>
    <cellStyle name="Accent5 3 5" xfId="19046" xr:uid="{880A834F-54F8-4A68-BEE8-E5CAE835BDB8}"/>
    <cellStyle name="Accent5 3_Chicopee" xfId="4176" xr:uid="{AF4ED74C-960E-485C-A1BE-EE35DBF22CAC}"/>
    <cellStyle name="Accent5 4" xfId="1406" xr:uid="{B8CF6ED4-AD96-43A9-8D81-4C1636D2C45A}"/>
    <cellStyle name="Accent5 4 2" xfId="1407" xr:uid="{F3188B25-0350-4889-9779-50BAF115C371}"/>
    <cellStyle name="Accent5 4 3" xfId="1408" xr:uid="{0E5108B9-E795-4F3F-B956-4DF3B1FB6D43}"/>
    <cellStyle name="Accent5 5" xfId="1409" xr:uid="{832F54C5-2192-4954-8314-19FF21E32B61}"/>
    <cellStyle name="Accent5 5 2" xfId="1410" xr:uid="{1BB48F51-F56A-4F86-9721-6DCB433EF6D3}"/>
    <cellStyle name="Accent5 5 3" xfId="1411" xr:uid="{51DC4569-0774-4D7A-866F-65B57B650AED}"/>
    <cellStyle name="Accent5 5 4" xfId="1412" xr:uid="{F353F548-566A-4E43-A11B-7B0D0D54FE65}"/>
    <cellStyle name="Accent5 6" xfId="1413" xr:uid="{D71B16B1-94F5-40E6-8515-2E0856E352DF}"/>
    <cellStyle name="Accent5 7" xfId="1414" xr:uid="{C7BF3CBE-7285-408D-9D43-79EF0AC081EF}"/>
    <cellStyle name="Accent5 8" xfId="6581" xr:uid="{26945662-F5B2-4CFC-920C-50A77744AB4D}"/>
    <cellStyle name="Accent5 9" xfId="6908" xr:uid="{3A465D3E-D191-44F6-95DD-15C45551E8AF}"/>
    <cellStyle name="Accent6" xfId="86" xr:uid="{F0B96D37-3071-4EBE-AE5D-0157B576958E}"/>
    <cellStyle name="Accent6 10" xfId="6901" xr:uid="{5B5418B8-E736-4093-AE6E-C1DC69DF7F0F}"/>
    <cellStyle name="Accent6 11" xfId="7180" xr:uid="{6B28A07E-5BB7-4E08-874F-C50FF9BB7F67}"/>
    <cellStyle name="Accent6 12" xfId="19047" xr:uid="{BE788B2C-6D66-4DFB-B98E-B505CDAAB5D3}"/>
    <cellStyle name="Accent6 2" xfId="201" xr:uid="{FD631361-6E88-41D8-ACAA-7C31B51DC0E0}"/>
    <cellStyle name="Accent6 2 2" xfId="1415" xr:uid="{5198A5FD-0907-436D-8031-FFAE5492185D}"/>
    <cellStyle name="Accent6 2 3" xfId="1416" xr:uid="{8686F52D-0C52-43AD-BD11-CCA455254615}"/>
    <cellStyle name="Accent6 2 4" xfId="1417" xr:uid="{7AA18450-62DE-4360-BF0B-1F61FE9185E1}"/>
    <cellStyle name="Accent6 2 5" xfId="1418" xr:uid="{F3CE3B72-F3A5-4405-AD3F-848B3ECFEC64}"/>
    <cellStyle name="Accent6 2_Check Sheet" xfId="1419" xr:uid="{8930F9D6-9A30-497C-9797-925A7DA29215}"/>
    <cellStyle name="Accent6 3" xfId="360" xr:uid="{79FF0C6A-9C81-4457-93C1-B9AB826B79CC}"/>
    <cellStyle name="Accent6 3 2" xfId="1420" xr:uid="{25D0333A-EF2F-4486-9A44-CF4FC96E6810}"/>
    <cellStyle name="Accent6 3 3" xfId="1421" xr:uid="{0EA1538C-2086-4FBF-964D-D79E4DA04F0C}"/>
    <cellStyle name="Accent6 3 4" xfId="4792" xr:uid="{25FA456E-87A5-47CD-B5BB-A2194F57DA3D}"/>
    <cellStyle name="Accent6 3 5" xfId="19048" xr:uid="{3D4EFEFB-CEAF-4BA7-BB1A-B917953D427C}"/>
    <cellStyle name="Accent6 3_Chicopee" xfId="4177" xr:uid="{FD6A2DE1-EC18-4D78-B126-9D3337B40043}"/>
    <cellStyle name="Accent6 4" xfId="1422" xr:uid="{884E2FC4-4400-4E1F-BC23-4776957EA53E}"/>
    <cellStyle name="Accent6 4 2" xfId="1423" xr:uid="{8EFA8B11-9AB5-4436-BAE1-6176681C9B74}"/>
    <cellStyle name="Accent6 4 3" xfId="1424" xr:uid="{C27D50AB-335A-4581-8DA7-3C83FF7FBF73}"/>
    <cellStyle name="Accent6 5" xfId="1425" xr:uid="{1B52A7D5-46A0-4F16-998A-9E8B2D880B1C}"/>
    <cellStyle name="Accent6 5 2" xfId="1426" xr:uid="{849D04A5-DAA3-4BDF-AA01-1A9E8054A23A}"/>
    <cellStyle name="Accent6 5 3" xfId="1427" xr:uid="{71E68FCE-26D9-430D-9EC1-9D1A1FDEFD9A}"/>
    <cellStyle name="Accent6 5 4" xfId="1428" xr:uid="{8711526D-A982-4AF6-A603-1D0DD5C61B97}"/>
    <cellStyle name="Accent6 6" xfId="1429" xr:uid="{B00C83E0-D63B-4D75-91E3-A5ED5773C656}"/>
    <cellStyle name="Accent6 7" xfId="1430" xr:uid="{A49313E0-7994-4DEC-8B41-9C2D46C21B86}"/>
    <cellStyle name="Accent6 8" xfId="6580" xr:uid="{9AD310DB-0766-44D2-A283-2CF207D433E6}"/>
    <cellStyle name="Accent6 9" xfId="6907" xr:uid="{2819E5D7-52B6-4CAC-9D2C-AD70B39CD3D2}"/>
    <cellStyle name="accounting" xfId="1431" xr:uid="{08B1504B-F0B6-4AD6-A3FB-91CC3E841876}"/>
    <cellStyle name="Actual Date" xfId="1432" xr:uid="{DDE1920D-9082-4165-A656-2E6818C1FBED}"/>
    <cellStyle name="ahrd" xfId="1433" xr:uid="{E9B7CEC6-87E4-4AD6-84C4-86656649A8AC}"/>
    <cellStyle name="ahrd 2" xfId="11544" xr:uid="{E0CAEB7C-07E9-449B-97FD-3FB77F1FD2E7}"/>
    <cellStyle name="ahrd_Chicopee" xfId="18932" xr:uid="{39097796-2F41-42F7-9137-6D297D803C20}"/>
    <cellStyle name="Akcent 1" xfId="1434" xr:uid="{C2F763CE-A8AB-4CC9-A2E3-C0C7EC797977}"/>
    <cellStyle name="Akcent 2" xfId="1435" xr:uid="{5F28DE82-57B9-4734-AFAA-6D2DEA51865E}"/>
    <cellStyle name="Akcent 3" xfId="1436" xr:uid="{43970ABE-3BE9-42DB-AAC1-8FC35A44764B}"/>
    <cellStyle name="Akcent 4" xfId="1437" xr:uid="{9D775EC5-D531-4D79-8549-66B4E2548866}"/>
    <cellStyle name="Akcent 5" xfId="1438" xr:uid="{01196AF5-773F-4B3C-B774-6A9D03069417}"/>
    <cellStyle name="Akcent 6" xfId="1439" xr:uid="{89872854-F70E-463E-990E-8857BA655DE9}"/>
    <cellStyle name="Akzent1" xfId="19" builtinId="29" customBuiltin="1"/>
    <cellStyle name="Akzent1 2" xfId="4793" xr:uid="{6C84ED8F-496F-4B69-9AD7-A9F899AC6020}"/>
    <cellStyle name="Akzent1 3" xfId="361" xr:uid="{64516511-8D7A-4ACF-9C9D-50C50224256A}"/>
    <cellStyle name="Akzent2" xfId="23" builtinId="33" customBuiltin="1"/>
    <cellStyle name="Akzent2 2" xfId="4794" xr:uid="{AEF6C3E1-BD87-472B-B7D8-C3D62C5BCE45}"/>
    <cellStyle name="Akzent2 3" xfId="362" xr:uid="{E1BBEEB4-CE6E-4C95-A924-05FBD52FDEBD}"/>
    <cellStyle name="Akzent3" xfId="27" builtinId="37" customBuiltin="1"/>
    <cellStyle name="Akzent3 2" xfId="4795" xr:uid="{4E48FB99-EF33-4B05-9D36-9D870A8C1BC9}"/>
    <cellStyle name="Akzent3 3" xfId="363" xr:uid="{E9575B11-87C5-4AE7-9114-47FD14CE3F50}"/>
    <cellStyle name="Akzent4" xfId="31" builtinId="41" customBuiltin="1"/>
    <cellStyle name="Akzent4 2" xfId="4796" xr:uid="{F0EFCD11-98AF-45C4-B8DE-A052A25F43B5}"/>
    <cellStyle name="Akzent4 3" xfId="364" xr:uid="{01907F48-C9B4-4E7D-B863-547CD942D90B}"/>
    <cellStyle name="Akzent5" xfId="35" builtinId="45" customBuiltin="1"/>
    <cellStyle name="Akzent5 2" xfId="4797" xr:uid="{EE491C85-4422-4C77-8B88-78DF19210B64}"/>
    <cellStyle name="Akzent5 3" xfId="365" xr:uid="{F2E42651-8804-41A7-9EFF-1AAAF46BEAB6}"/>
    <cellStyle name="Akzent6" xfId="39" builtinId="49" customBuiltin="1"/>
    <cellStyle name="Akzent6 2" xfId="4798" xr:uid="{5B864A62-C56A-4247-BB2B-52883E817554}"/>
    <cellStyle name="Akzent6 3" xfId="366" xr:uid="{8C7AFF8C-7B91-414E-9013-F2F4DF0198D8}"/>
    <cellStyle name="args.style" xfId="1440" xr:uid="{93072439-B8E8-4323-8501-2D8D4563A197}"/>
    <cellStyle name="Arial 10" xfId="1441" xr:uid="{C84CF284-44C4-466F-86DE-5CEE215CD1BC}"/>
    <cellStyle name="Arial 12" xfId="1442" xr:uid="{C96C8BCD-A298-4DCA-BC6C-FD5C0FD2E101}"/>
    <cellStyle name="Array Enter" xfId="1443" xr:uid="{E217D77D-63F7-453B-9089-CCB37BB33F60}"/>
    <cellStyle name="Asifpercent" xfId="1444" xr:uid="{005C4B2C-3600-46CA-B7DF-FA8590FD8B66}"/>
    <cellStyle name="Assumption" xfId="1445" xr:uid="{3C630150-1276-459A-B921-7EC4285FDF04}"/>
    <cellStyle name="Ausgabe" xfId="11" builtinId="21" customBuiltin="1"/>
    <cellStyle name="Ausgabe 2" xfId="11517" xr:uid="{DEDF4F2D-16B6-44CE-915F-6BE2468FE35C}"/>
    <cellStyle name="Ausgabe 3" xfId="367" xr:uid="{1CFC2E43-F64E-4648-A373-19E2C88CB89E}"/>
    <cellStyle name="Auto" xfId="1446" xr:uid="{CDB97C84-58BC-4DAF-AE89-7112F40C6053}"/>
    <cellStyle name="Auto 2" xfId="1447" xr:uid="{AF436085-EA48-497F-A6C9-9FE80BF028B4}"/>
    <cellStyle name="B" xfId="1448" xr:uid="{EE0F9B99-A9AB-4E16-AB3F-BA87E28A3601}"/>
    <cellStyle name="B&amp;Wbold" xfId="1449" xr:uid="{B0372DE0-E3D2-4146-B2A1-1B8F0FA5474E}"/>
    <cellStyle name="B_Processed.Book1" xfId="1450" xr:uid="{5D210064-BFEB-4DF7-A993-6935C00ED87D}"/>
    <cellStyle name="B_Processed.Processed.Debt Pushdown -27 07 07-DRAFT SPLIT INPUTS_DH-RM and MP split" xfId="1451" xr:uid="{CD2BB3E0-52B7-4A7B-8073-7317285533F9}"/>
    <cellStyle name="B_Skittles Model 031106 v34 (w Cineworld and Vue)" xfId="1452" xr:uid="{55468FE7-D9ED-4347-AD88-943D895BD2FD}"/>
    <cellStyle name="b0" xfId="1453" xr:uid="{1BBACE95-8B30-4661-A034-C0C59D69D490}"/>
    <cellStyle name="b1" xfId="1454" xr:uid="{441532AD-2932-40DC-8309-39B00EE69934}"/>
    <cellStyle name="b1 2" xfId="11545" xr:uid="{72CC4A45-497E-45B7-8E00-F362B1BEC82E}"/>
    <cellStyle name="b1_Chicopee" xfId="18933" xr:uid="{F7E8B2DD-10F5-4155-BF41-27BB193B5795}"/>
    <cellStyle name="b2" xfId="1455" xr:uid="{49AE00B3-D254-4C08-BE57-F2892C4C0BED}"/>
    <cellStyle name="b2 2" xfId="11546" xr:uid="{0026847B-17B8-44CE-AA5D-28DD25713278}"/>
    <cellStyle name="b2_Chicopee" xfId="18934" xr:uid="{B1B4774A-7EF7-4D3A-819F-71B99044BDA8}"/>
    <cellStyle name="b3" xfId="1456" xr:uid="{F0214643-45F0-4E32-8D73-81385AF1B328}"/>
    <cellStyle name="b4" xfId="1457" xr:uid="{D860402E-5768-4C33-BA83-55BDBA0F9AFE}"/>
    <cellStyle name="Bad" xfId="87" xr:uid="{62C974AB-ABF8-4602-A038-C35889973CA2}"/>
    <cellStyle name="Bad 10" xfId="6900" xr:uid="{63A12618-D9AD-4123-9EB2-7E6FA93888AF}"/>
    <cellStyle name="Bad 11" xfId="6656" xr:uid="{B8819ACA-1CB0-4E9C-8FDC-A315B285573E}"/>
    <cellStyle name="Bad 2" xfId="202" xr:uid="{DC7DC811-56A7-4F33-8CB2-8AE7847C90A8}"/>
    <cellStyle name="Bad 2 2" xfId="1458" xr:uid="{FF3FFCEE-F4EC-41FB-BB41-8201390A0FFC}"/>
    <cellStyle name="Bad 2 2 2" xfId="6825" xr:uid="{51C5A7A9-260E-4606-8886-3CEABE29A828}"/>
    <cellStyle name="Bad 2 2 2 2" xfId="9451" xr:uid="{F63D99EA-78B9-48AD-AED9-BCA1B36D87F3}"/>
    <cellStyle name="Bad 2 2 2 3" xfId="9450" xr:uid="{A457D0EB-07B0-48ED-9C74-9C80A16AC9C0}"/>
    <cellStyle name="Bad 2 3" xfId="1459" xr:uid="{EF1EB72F-D53C-4786-A883-5FF571C1D2CD}"/>
    <cellStyle name="Bad 2 4" xfId="1460" xr:uid="{3EDE979D-8082-4291-8D8C-6959F7B6AC03}"/>
    <cellStyle name="Bad 2 5" xfId="1461" xr:uid="{87F4615E-7175-4615-8C0B-7D4DDD3924BE}"/>
    <cellStyle name="Bad 2 6" xfId="1462" xr:uid="{0C10DC1C-7BB8-4E5F-AE27-A9428D225869}"/>
    <cellStyle name="Bad 2_Check Sheet" xfId="1463" xr:uid="{2375A7CC-52A8-42BA-91C1-5EA70EB28927}"/>
    <cellStyle name="Bad 3" xfId="368" xr:uid="{B7575F19-B1B0-444E-9D7B-4C3B471A263A}"/>
    <cellStyle name="Bad 3 2" xfId="1464" xr:uid="{9F99697A-DAB2-41BF-A872-8434183DE2BF}"/>
    <cellStyle name="Bad 3 3" xfId="1465" xr:uid="{0AF897AD-388A-4F02-8A94-C7DF8FF3DA1E}"/>
    <cellStyle name="Bad 3 4" xfId="4799" xr:uid="{6896F953-5291-4848-A934-55AD5745BE72}"/>
    <cellStyle name="Bad 3 5" xfId="5368" xr:uid="{2E171085-CF4D-44CB-B5B3-45F64365F90E}"/>
    <cellStyle name="Bad 3 6" xfId="19049" xr:uid="{15EB0F82-533F-4051-A8F8-5DAD8D6C9EA4}"/>
    <cellStyle name="Bad 3_Chicopee" xfId="4178" xr:uid="{43C989F0-A2F2-446E-84D4-A2EC042D7919}"/>
    <cellStyle name="Bad 4" xfId="1466" xr:uid="{5B1938A7-FCE8-4DE7-8CC5-32BA78C1C5ED}"/>
    <cellStyle name="Bad 4 2" xfId="1467" xr:uid="{A941363A-ABF0-4A13-A346-928688F10377}"/>
    <cellStyle name="Bad 4 3" xfId="1468" xr:uid="{5B2C03AD-A43C-477D-A466-13193C103FCD}"/>
    <cellStyle name="Bad 5" xfId="1469" xr:uid="{16F8B9D3-4BB1-474E-8EFE-1B42C162FF6E}"/>
    <cellStyle name="Bad 5 2" xfId="1470" xr:uid="{E3B18E55-9BB5-4154-B39D-767A877BDF2F}"/>
    <cellStyle name="Bad 5 3" xfId="1471" xr:uid="{D6596DCD-4CA9-4080-8916-D7112134F028}"/>
    <cellStyle name="Bad 5 4" xfId="1472" xr:uid="{7BD21BDF-0831-408C-8B2D-E80322B370EC}"/>
    <cellStyle name="Bad 6" xfId="1473" xr:uid="{3DEF1182-77E5-42F7-A6A9-679267D2234A}"/>
    <cellStyle name="Bad 7" xfId="1474" xr:uid="{BED349F2-0D0F-4526-B8B2-054AE9D5533A}"/>
    <cellStyle name="Bad 8" xfId="6579" xr:uid="{4B795C25-7FFA-41DD-93B6-6864D6423480}"/>
    <cellStyle name="Bad 9" xfId="6576" xr:uid="{037D5BA1-9EBA-41F7-B00F-F97DF8851C60}"/>
    <cellStyle name="Banner" xfId="1475" xr:uid="{9C7979B1-3987-47AB-BB94-02B696A14201}"/>
    <cellStyle name="Bb" xfId="1476" xr:uid="{3FDC9B06-0E0F-411C-ABD7-38D7985A1298}"/>
    <cellStyle name="bbox" xfId="1477" xr:uid="{9B638C64-D68F-40FE-926B-5D1FE47FEF8B}"/>
    <cellStyle name="Berechnung" xfId="12" builtinId="22" customBuiltin="1"/>
    <cellStyle name="Berechnung 2" xfId="11518" xr:uid="{69858F1A-90CD-4000-B8AA-F487B7F9C66A}"/>
    <cellStyle name="Berechnung 3" xfId="369" xr:uid="{2DB97F69-BC37-4A81-A3B6-489E73496F21}"/>
    <cellStyle name="Besuchter Hyperlink" xfId="370" xr:uid="{963BBE62-68FD-4251-A746-9D029E740DED}"/>
    <cellStyle name="Besuchter Hyperlink 2" xfId="203" xr:uid="{D60132A0-F6A6-4E75-BCF1-BD4044D7B0AB}"/>
    <cellStyle name="Besuchter Hyperlink 2 2" xfId="390" xr:uid="{913623A4-4D8D-4187-AAB2-7F61DEECE21C}"/>
    <cellStyle name="Besuchter Hyperlink 2_CognosBS" xfId="4800" xr:uid="{DD5C2021-894D-43B4-B499-628AE76E5279}"/>
    <cellStyle name="Besuchter Hyperlink 3" xfId="4131" xr:uid="{135527A4-3E1C-4EA9-8EFB-05A61709D223}"/>
    <cellStyle name="Besuchter Hyperlink 3 2" xfId="4801" xr:uid="{C8E47DEA-2A79-45EC-99FA-4CF8C889061F}"/>
    <cellStyle name="Besuchter Hyperlink 3_CognosBS" xfId="4802" xr:uid="{CF6A01FE-A917-41D9-876F-EA651A272367}"/>
    <cellStyle name="Besuchter Hyperlink_Sheet5" xfId="5064" xr:uid="{BFA13577-E687-4702-AABF-931EA643F7A1}"/>
    <cellStyle name="Black" xfId="1478" xr:uid="{3B932100-3520-4E5A-A81F-01E3B2FE3A53}"/>
    <cellStyle name="Black Days" xfId="1479" xr:uid="{750DAF50-14B0-4C37-BE0E-192C2C497A78}"/>
    <cellStyle name="Black Decimal" xfId="1480" xr:uid="{618A8908-E801-4B2D-8219-C4A34870F315}"/>
    <cellStyle name="Black Dollar" xfId="1481" xr:uid="{187F8AAB-DBCD-4AEC-A65A-B284F10B8859}"/>
    <cellStyle name="Black Dollar 2" xfId="11547" xr:uid="{7FB7DA8C-8DE9-45F8-AEF7-307BBEDB7256}"/>
    <cellStyle name="Black Dollar_Chicopee" xfId="18935" xr:uid="{44180F11-227E-41D9-923B-938B7B2B79AB}"/>
    <cellStyle name="Black Times" xfId="1482" xr:uid="{403D7B40-8311-47A3-8C56-9E6FE086A5E1}"/>
    <cellStyle name="Black Times Two Deci" xfId="1483" xr:uid="{C613E614-E900-4FF4-92B5-8E3E9F2A959E}"/>
    <cellStyle name="Black Times_Book1" xfId="1484" xr:uid="{404642F2-D0A4-4CBB-AC68-F6CFC158F745}"/>
    <cellStyle name="BlackStrike" xfId="1485" xr:uid="{03DE7B28-DB5A-4D29-949B-18C0004536A5}"/>
    <cellStyle name="BlackText" xfId="1486" xr:uid="{AB239F87-958A-4B46-95B5-8A9E692151F3}"/>
    <cellStyle name="black-white" xfId="1487" xr:uid="{E1C55C0C-B3F0-4835-A71A-FD145CAB2BAA}"/>
    <cellStyle name="black-white small" xfId="1488" xr:uid="{AB03B6D9-3FFA-4EC3-A4A8-F673BB1448FE}"/>
    <cellStyle name="Blank [$]" xfId="1489" xr:uid="{813B498B-57C6-4FBB-9991-67BCD0088BCB}"/>
    <cellStyle name="Blank [$] 2" xfId="1490" xr:uid="{0255AA4E-F1AA-4515-A837-F0E6CE40DA0F}"/>
    <cellStyle name="Blank [%]" xfId="1491" xr:uid="{094EB43D-025E-4479-B7A5-71AC95516B1A}"/>
    <cellStyle name="Blank [%] 2" xfId="1492" xr:uid="{0F908A19-D6EF-4B8B-978A-B589F42C7921}"/>
    <cellStyle name="Blank [,]" xfId="1493" xr:uid="{2C0EBDDD-0AB4-4729-B2D6-9F468AE03060}"/>
    <cellStyle name="Blank [1%]" xfId="1494" xr:uid="{9CBF937C-6E49-4469-8805-0F8FBC0124D5}"/>
    <cellStyle name="Blank [1%] 2" xfId="1495" xr:uid="{5A2D6353-4374-41CB-A60D-A9E8C8EB7869}"/>
    <cellStyle name="Blank [1,]" xfId="1496" xr:uid="{85EAF903-9CF4-4844-A2C0-446756B4539B}"/>
    <cellStyle name="Blank [1,] 2" xfId="1497" xr:uid="{CF4CAF69-0E5F-409E-BA01-8A2ED24D416D}"/>
    <cellStyle name="Blank [2$]" xfId="1498" xr:uid="{D3F42E92-B2AB-48FD-A07D-D7A06AC8A45A}"/>
    <cellStyle name="Blank [2$] 2" xfId="1499" xr:uid="{B2E18342-B364-4969-995B-3EC577106FA5}"/>
    <cellStyle name="Blank [2%]" xfId="1500" xr:uid="{694513BE-F467-40F3-9C98-C827233D2B2F}"/>
    <cellStyle name="Blank [2%] 2" xfId="1501" xr:uid="{A17CCB46-511F-4E13-AE6C-80122D3CF16D}"/>
    <cellStyle name="Blank [2,]" xfId="1502" xr:uid="{A1F98A94-677F-4C94-A617-9FA8A416ED40}"/>
    <cellStyle name="Blank [2,] 2" xfId="1503" xr:uid="{874B4D4C-6752-4E15-B787-3BBE9BDD439F}"/>
    <cellStyle name="Blank [3$]" xfId="1504" xr:uid="{B6948C9F-D7AE-4347-A70A-B40E63CE9888}"/>
    <cellStyle name="Blank [3$] 2" xfId="1505" xr:uid="{8674AAA5-AA54-40C5-8153-587C7EFF0734}"/>
    <cellStyle name="Blank [3%]" xfId="1506" xr:uid="{92EA04BA-57DF-4226-A153-E8CF4562C2E7}"/>
    <cellStyle name="Blank [3%] 2" xfId="1507" xr:uid="{A6D68C29-E31B-46A7-BB48-4E8EBC335BD2}"/>
    <cellStyle name="Blank [3,]" xfId="1508" xr:uid="{11A10082-3EE0-452E-B90B-B620D945842C}"/>
    <cellStyle name="Blank [3,] 2" xfId="1509" xr:uid="{D57B6BD4-DC58-426D-9299-950FABE2139F}"/>
    <cellStyle name="blocked" xfId="1510" xr:uid="{B534A613-4DA7-4BBC-B1A5-06C323A3407A}"/>
    <cellStyle name="Blue" xfId="1511" xr:uid="{E7950950-3BF2-418C-9113-B1874083BF5F}"/>
    <cellStyle name="Blue - Normal" xfId="1512" xr:uid="{F77E60A0-A771-464B-88C3-385DF751E4C7}"/>
    <cellStyle name="Blue - small" xfId="1513" xr:uid="{C35D8CF2-E7EC-4038-A074-90446AF2A7CF}"/>
    <cellStyle name="Blue - underline, small" xfId="1514" xr:uid="{93753A19-1A06-4A27-9E4D-04A6CC866C9E}"/>
    <cellStyle name="Blue 2" xfId="1515" xr:uid="{81237495-110A-4FA0-B1F6-0DB07D92CD74}"/>
    <cellStyle name="Blue 3" xfId="1516" xr:uid="{5CC84175-E4B1-4AC7-991A-33854FBFC813}"/>
    <cellStyle name="Blue 4" xfId="1517" xr:uid="{CB0F2C16-79F4-49E7-9E76-CB832DEB91E1}"/>
    <cellStyle name="blue shading" xfId="1518" xr:uid="{61B1560D-2601-401F-B2F6-622C0FABF5FE}"/>
    <cellStyle name="blue shading 2" xfId="11548" xr:uid="{C2CBD3DF-3DDC-45DB-AD27-81312BE4E82E}"/>
    <cellStyle name="blue shading_Chicopee" xfId="18936" xr:uid="{5DD826CE-2A03-41AB-B54A-327F6C7F0E63}"/>
    <cellStyle name="Blue_ALMEX" xfId="1519" xr:uid="{C9D8612F-BE12-440E-9748-FDFA0DA3460A}"/>
    <cellStyle name="Body" xfId="1520" xr:uid="{D95E1B00-6E1F-4625-A6DD-30C088C66D65}"/>
    <cellStyle name="Body 2" xfId="1521" xr:uid="{21E497B8-A451-4685-9938-2CC8E4DC35B7}"/>
    <cellStyle name="Body_$Dollars" xfId="1522" xr:uid="{5F46DCE1-65A6-40A0-9BA1-525B5FE21F07}"/>
    <cellStyle name="Bold and Bottom line" xfId="1523" xr:uid="{46D2BB2B-3572-46C1-9A29-7F997278A829}"/>
    <cellStyle name="Bold/Border" xfId="1524" xr:uid="{B213A0D5-C502-4F94-8C34-B3A05D840460}"/>
    <cellStyle name="Bold/Border 2" xfId="11549" xr:uid="{E78E983C-D2D1-4272-A084-85683851CE2C}"/>
    <cellStyle name="Bold/Border_Chicopee" xfId="18937" xr:uid="{B1164C91-889B-4CE6-8B94-0536CAAC22E1}"/>
    <cellStyle name="BoldText" xfId="1525" xr:uid="{12BF36F9-6366-44BD-8AF8-B7B482786D54}"/>
    <cellStyle name="bord" xfId="1526" xr:uid="{22A3771F-C630-4057-B8F8-4A3EB89BEEF5}"/>
    <cellStyle name="Border" xfId="1527" xr:uid="{B058D0F7-83B9-48DA-9186-832E3C719826}"/>
    <cellStyle name="Border 2" xfId="11550" xr:uid="{F4A7C943-F3D4-444F-B68F-7F97FFD43CB4}"/>
    <cellStyle name="Border Heavy" xfId="1528" xr:uid="{829DD59F-8DB6-40AF-86D1-35B8DE046FD7}"/>
    <cellStyle name="Border Heavy 2" xfId="11551" xr:uid="{03BA9F2E-1C88-4B5E-9279-83DB5FE52C56}"/>
    <cellStyle name="Border Heavy_Chicopee" xfId="18938" xr:uid="{4FB0E1C0-3724-4408-9761-6763556DB5F6}"/>
    <cellStyle name="Border Thin" xfId="1529" xr:uid="{41F928D2-88E8-404F-BAC1-99D9F76D8239}"/>
    <cellStyle name="Border_Chicopee" xfId="11512" xr:uid="{706424BA-7F20-4F30-879A-F4AD46095FF6}"/>
    <cellStyle name="Bottom Border Line" xfId="1530" xr:uid="{0B28DED4-1FBA-4324-B341-30DF097C954A}"/>
    <cellStyle name="British Pound" xfId="1531" xr:uid="{F19ED7D8-6629-4DB8-8BFB-0834DEBC447F}"/>
    <cellStyle name="Bullet" xfId="1532" xr:uid="{211EF75F-88CD-42B1-B3B2-E1F1BB69E663}"/>
    <cellStyle name="Business Description" xfId="1533" xr:uid="{D31BF99C-4B77-4574-9B23-15F6FBFA0243}"/>
    <cellStyle name="Business Description 2" xfId="1534" xr:uid="{2B859324-B423-49E0-AB1F-B151C714578F}"/>
    <cellStyle name="Business Description_AMERICA_SFI SalesMargin" xfId="1535" xr:uid="{1EA97BFC-A1F7-4A60-A38F-B4D77645F3B2}"/>
    <cellStyle name="C" xfId="1536" xr:uid="{D3379B7C-6909-4FE2-B280-E91BD800C2CB}"/>
    <cellStyle name="c_Araraquara 2b" xfId="1537" xr:uid="{EA05955E-F49A-440F-B88B-27D827FA23F8}"/>
    <cellStyle name="c_DH hedge" xfId="1538" xr:uid="{71AF00D9-6449-46D6-B08C-C0E890225B52}"/>
    <cellStyle name="C_front page and structure 17 May 2007" xfId="1539" xr:uid="{1DF098DA-C1B5-4D84-BDA0-E3274198A476}"/>
    <cellStyle name="c_HardInc " xfId="1540" xr:uid="{45D0D144-B0BA-4E68-898C-2F35562F89DD}"/>
    <cellStyle name="C_Processed.DISCLAIMER" xfId="1541" xr:uid="{2C21B811-4D30-466B-BA46-6393C4256F15}"/>
    <cellStyle name="c0" xfId="1542" xr:uid="{00A0FE62-5020-4F15-A8FC-B1393B77272C}"/>
    <cellStyle name="c0'" xfId="1543" xr:uid="{47849DB1-A8BD-4515-9F11-5303B5C140C4}"/>
    <cellStyle name="c0-" xfId="1544" xr:uid="{C516495F-4888-40ED-AB62-7692D7B229FA}"/>
    <cellStyle name="c0]" xfId="1545" xr:uid="{75D87391-1368-44E8-A5AA-F9595375D119}"/>
    <cellStyle name="c0_Araraquara 2b" xfId="11504" xr:uid="{BFBB5782-4691-4473-9633-6A5D1174FE42}"/>
    <cellStyle name="c09" xfId="1546" xr:uid="{A6E1D9AD-DA03-4800-9E89-62FB3D85C8B8}"/>
    <cellStyle name="C2" xfId="1547" xr:uid="{9731C754-F82A-4109-A6BA-9BF8114A29BE}"/>
    <cellStyle name="c3" xfId="1548" xr:uid="{B0B155D4-D147-4460-8940-D15A38F5FF61}"/>
    <cellStyle name="CALC Amount" xfId="1549" xr:uid="{E7C97DBA-A51E-4276-802E-AF6A64BAFF0C}"/>
    <cellStyle name="CALC Amount [1]" xfId="1550" xr:uid="{7EC14513-88AA-4F88-B7CD-4759175AAAC1}"/>
    <cellStyle name="CALC Amount [2]" xfId="1551" xr:uid="{FAFE3451-AB89-4559-BBBA-4E2A72A9585B}"/>
    <cellStyle name="CALC Amount Total" xfId="1552" xr:uid="{B1C3404C-E67D-439A-B6E3-FAF675003551}"/>
    <cellStyle name="CALC Amount Total [1]" xfId="1553" xr:uid="{C49DC9BF-482C-492A-AE3C-787AA71063BD}"/>
    <cellStyle name="CALC Amount Total [1] 2" xfId="11553" xr:uid="{A9ED30B0-7EC7-4B2E-A138-3A4D3C936CCB}"/>
    <cellStyle name="CALC Amount Total [1]_Chicopee" xfId="18939" xr:uid="{9ABEEA5D-8CD2-40F1-A2C4-70C3F6AA5595}"/>
    <cellStyle name="CALC Amount Total [2]" xfId="1554" xr:uid="{F889153E-4539-49D2-970F-74EDB0F2529D}"/>
    <cellStyle name="CALC Amount Total [2] 2" xfId="11554" xr:uid="{8D2A8CBA-236F-43B2-8A60-1675E915080D}"/>
    <cellStyle name="CALC Amount Total [2]_Chicopee" xfId="18940" xr:uid="{ED4F5416-F056-4F73-BD46-78FAE3412EA5}"/>
    <cellStyle name="CALC Amount Total 2" xfId="11552" xr:uid="{168D234D-20AA-48D8-92FD-595B35FAD38C}"/>
    <cellStyle name="CALC Amount Total 3" xfId="15257" xr:uid="{2C4DF728-7360-4555-85C2-2E473AF4E848}"/>
    <cellStyle name="CALC Amount Total 4" xfId="15274" xr:uid="{1305069E-17C5-4CF7-A756-3436D65EE7CB}"/>
    <cellStyle name="CALC Amount Total 5" xfId="15266" xr:uid="{E87E4BED-DAE5-416D-A581-125C49999AE3}"/>
    <cellStyle name="CALC Amount Total 6" xfId="15286" xr:uid="{D60FB45D-9BA1-4AA5-BC0C-BABC9FF500A5}"/>
    <cellStyle name="CALC Amount Total 7" xfId="15276" xr:uid="{940F4280-3188-4C3A-A33C-CF2C2A85CE29}"/>
    <cellStyle name="CALC Amount Total 8" xfId="18849" xr:uid="{077B101D-BC2C-4FBC-8305-C20E09B5A7CB}"/>
    <cellStyle name="CALC Amount Total_Chicopee" xfId="11513" xr:uid="{D377F003-AD5A-471A-A126-46F3678BAE86}"/>
    <cellStyle name="CALC Currency" xfId="1555" xr:uid="{E1346A4B-FE91-4601-89C2-0880D53364F2}"/>
    <cellStyle name="Calc Currency (0)" xfId="1556" xr:uid="{66AF2986-4563-4BDF-A2F2-48D87EDFB15D}"/>
    <cellStyle name="Calc Currency (0) 2" xfId="1557" xr:uid="{B59F8569-08F6-4F6A-99F0-A0CC7E839AB0}"/>
    <cellStyle name="Calc Currency (2)" xfId="1558" xr:uid="{9D51FB90-851E-43E4-9486-2D1B19950D3E}"/>
    <cellStyle name="CALC Currency [1]" xfId="1559" xr:uid="{9024B07E-6140-4B3A-9AD7-379B5C7324D1}"/>
    <cellStyle name="CALC Currency [2]" xfId="1560" xr:uid="{8DF66D55-19C1-4E22-A371-26ED437E8D9E}"/>
    <cellStyle name="CALC Currency Total" xfId="1561" xr:uid="{505C069C-3411-468A-8CB2-8373FC153E94}"/>
    <cellStyle name="CALC Currency Total [1]" xfId="1562" xr:uid="{65447945-93F6-4F47-8108-34CF0B034219}"/>
    <cellStyle name="CALC Currency Total [1] 2" xfId="11556" xr:uid="{4310290B-211D-4D6B-8C90-31A78C48C669}"/>
    <cellStyle name="CALC Currency Total [1]_Chicopee" xfId="18941" xr:uid="{E4464C55-0878-425F-93F4-AA5F8655D01D}"/>
    <cellStyle name="CALC Currency Total [2]" xfId="1563" xr:uid="{7DA3429D-B456-4D04-800F-4CF49E8A9806}"/>
    <cellStyle name="CALC Currency Total [2] 2" xfId="11557" xr:uid="{3B22EEEB-54A6-4DE7-A3E3-6BABAC639E21}"/>
    <cellStyle name="CALC Currency Total [2]_Chicopee" xfId="18942" xr:uid="{9DAE5C36-0F71-4ECC-B7FC-DF169DF834A1}"/>
    <cellStyle name="CALC Currency Total 2" xfId="11555" xr:uid="{F01C5691-B5A5-4CBC-8B0F-4489AD859C24}"/>
    <cellStyle name="CALC Currency Total 3" xfId="15258" xr:uid="{856CBF3C-A66E-4039-8BCB-63DCA83F60D1}"/>
    <cellStyle name="CALC Currency Total 4" xfId="15273" xr:uid="{42A4BD71-98DE-43A8-B0F0-6C257A5F1FF0}"/>
    <cellStyle name="CALC Currency Total 5" xfId="15279" xr:uid="{2B37E6D8-53AB-40DE-826C-3B6FF6A7A97E}"/>
    <cellStyle name="CALC Currency Total 6" xfId="15293" xr:uid="{3095C949-3D86-40BF-ADFA-0F3CA4F37AFA}"/>
    <cellStyle name="CALC Currency Total 7" xfId="15253" xr:uid="{A546B5F0-7CE6-48AC-8F53-39E43152900F}"/>
    <cellStyle name="CALC Currency Total 8" xfId="18850" xr:uid="{DF7B3214-81FF-4C5D-994D-B2E31E7330D1}"/>
    <cellStyle name="CALC Currency Total_Chicopee" xfId="11514" xr:uid="{2691429E-63EB-4769-889F-4EC84821600D}"/>
    <cellStyle name="CALC Date Long" xfId="1564" xr:uid="{442D6921-0593-489B-BF07-80B684B6C6B1}"/>
    <cellStyle name="CALC Date Short" xfId="1565" xr:uid="{A06195F6-34B2-4315-A39E-A1BAA699872C}"/>
    <cellStyle name="CALC Percent" xfId="1566" xr:uid="{9F9E7436-AE46-488C-AF46-5A5E82100CF3}"/>
    <cellStyle name="Calc Percent (0)" xfId="1567" xr:uid="{94843D2C-08CB-411C-A7C7-90F0821DE3C1}"/>
    <cellStyle name="Calc Percent (0) 2" xfId="1568" xr:uid="{4C6FEBE8-E704-4F93-9AAF-716F6C8376DC}"/>
    <cellStyle name="Calc Percent (1)" xfId="1569" xr:uid="{AC7C0618-E466-4F8A-93DA-C3695E48D2AF}"/>
    <cellStyle name="Calc Percent (1) 2" xfId="1570" xr:uid="{F7931AE3-E348-48A1-9729-CC598180E415}"/>
    <cellStyle name="Calc Percent (2)" xfId="1571" xr:uid="{82F81DF6-F865-4CE2-BA9F-39CC53049F94}"/>
    <cellStyle name="Calc Percent (2) 2" xfId="1572" xr:uid="{D06E5F5B-9B27-4F26-A79D-C1838BB310C7}"/>
    <cellStyle name="CALC Percent [1]" xfId="1573" xr:uid="{C4C5DC42-D2AE-49C0-BDFE-02D50E34EAA1}"/>
    <cellStyle name="CALC Percent [2]" xfId="1574" xr:uid="{EA8C28E0-5EAF-41C0-BD1C-33666D47808E}"/>
    <cellStyle name="CALC Percent Total" xfId="1575" xr:uid="{3C805E98-694D-43C5-AD0F-9E315B2A8F6E}"/>
    <cellStyle name="CALC Percent Total [1]" xfId="1576" xr:uid="{63F1E5E9-8ADE-43E4-B9DA-80CBAC417C16}"/>
    <cellStyle name="CALC Percent Total [1] 2" xfId="11559" xr:uid="{B3D6BF7E-9758-4ED5-BB85-5994FBE3C9C1}"/>
    <cellStyle name="CALC Percent Total [1]_Chicopee" xfId="18943" xr:uid="{EFBEF6FC-1BE4-4626-AB8C-82DBEB30B515}"/>
    <cellStyle name="CALC Percent Total [2]" xfId="1577" xr:uid="{8049A22B-F559-4459-9D9E-9517A89946B9}"/>
    <cellStyle name="CALC Percent Total [2] 2" xfId="11560" xr:uid="{50498788-D02B-4380-BE73-B718D49A5D1A}"/>
    <cellStyle name="CALC Percent Total [2]_Chicopee" xfId="18944" xr:uid="{1A472CC4-A7EC-41A4-B182-92EB70C59FE7}"/>
    <cellStyle name="CALC Percent Total 2" xfId="11558" xr:uid="{7CC91534-19EC-470A-8FD4-D5EC1A07AFD0}"/>
    <cellStyle name="CALC Percent Total 3" xfId="15259" xr:uid="{23DD681E-DC76-42A5-86FE-FBA8728FB339}"/>
    <cellStyle name="CALC Percent Total 4" xfId="15272" xr:uid="{92346CF0-EBCB-4EB5-9B4A-95D3FC9DD24B}"/>
    <cellStyle name="CALC Percent Total 5" xfId="15280" xr:uid="{084C1AEA-036C-4E74-9282-93CE020446CD}"/>
    <cellStyle name="CALC Percent Total 6" xfId="15278" xr:uid="{09474980-A2FF-4D52-801C-E78F8316A09B}"/>
    <cellStyle name="CALC Percent Total 7" xfId="18853" xr:uid="{BB66D207-EC35-4CF0-A305-0026DB8F8F24}"/>
    <cellStyle name="CALC Percent Total 8" xfId="17064" xr:uid="{9CFDB8AB-A1D1-4B55-830B-D8AED11822B5}"/>
    <cellStyle name="CALC Percent Total_Chicopee" xfId="11515" xr:uid="{C6CA00CD-FABD-4E0E-89BB-CA7F686B093B}"/>
    <cellStyle name="Calc Units (0)" xfId="1578" xr:uid="{ADE29BFA-797F-45D8-B501-8665ECF9A517}"/>
    <cellStyle name="Calc Units (0) 2" xfId="1579" xr:uid="{549344D4-02AD-4B48-8367-5411B99FFADB}"/>
    <cellStyle name="Calc Units (1)" xfId="1580" xr:uid="{9D59591D-A589-4CC7-B3E5-23046C37F2C9}"/>
    <cellStyle name="Calc Units (1) 2" xfId="1581" xr:uid="{4F6C62FE-A6EB-4663-BE6B-C89337DE52C5}"/>
    <cellStyle name="Calc Units (2)" xfId="1582" xr:uid="{6C6F5B15-60DB-4ABA-B6F6-6BD259AA3407}"/>
    <cellStyle name="Calculation" xfId="88" xr:uid="{9C073169-D662-4E97-A6D1-E186E67704EA}"/>
    <cellStyle name="Calculation 10" xfId="1583" xr:uid="{9055B950-E21A-4771-A654-4703E3B2C15A}"/>
    <cellStyle name="Calculation 10 2" xfId="11561" xr:uid="{6BAE0689-84A5-4AC8-96D8-4ED3E25CA286}"/>
    <cellStyle name="Calculation 10_Chicopee" xfId="18945" xr:uid="{F495AF25-C44F-493D-94F7-8E951A2D5184}"/>
    <cellStyle name="Calculation 11" xfId="1584" xr:uid="{122EB0F5-8297-48B6-876C-5CD9B3B98A69}"/>
    <cellStyle name="Calculation 11 2" xfId="1585" xr:uid="{A1BFD7CF-1966-4AD4-B61E-415A4B88A8E6}"/>
    <cellStyle name="Calculation 11 2 2" xfId="11563" xr:uid="{EF02D0E5-4C09-4B09-B9E9-754EC266D5D5}"/>
    <cellStyle name="Calculation 11 2_Chicopee" xfId="18947" xr:uid="{976A40B3-3BA8-4CA8-836F-B81ADCD64804}"/>
    <cellStyle name="Calculation 11 3" xfId="1586" xr:uid="{4EACFB42-8E0F-4E3D-84C5-18A0B50951A8}"/>
    <cellStyle name="Calculation 11 3 2" xfId="11564" xr:uid="{FADB5F03-AE19-4751-A8B8-CB72AC768A51}"/>
    <cellStyle name="Calculation 11 3_Chicopee" xfId="18948" xr:uid="{61A6EDD3-1156-43F5-941B-D37629380795}"/>
    <cellStyle name="Calculation 11 4" xfId="11562" xr:uid="{A63A7207-CBA5-4B8C-A765-559295E3C2D8}"/>
    <cellStyle name="Calculation 11_Chicopee" xfId="18946" xr:uid="{68C844D5-2DA7-4577-BCD3-B490D0F0207B}"/>
    <cellStyle name="Calculation 12" xfId="1587" xr:uid="{4164B4CA-F59E-48EC-8B57-811C7F183D85}"/>
    <cellStyle name="Calculation 12 2" xfId="11565" xr:uid="{0DA6E543-A4F4-4EBE-A538-4F1857A98E5F}"/>
    <cellStyle name="Calculation 12_Chicopee" xfId="18949" xr:uid="{30B0D197-4ED5-4C13-9F37-C0394E31057D}"/>
    <cellStyle name="Calculation 13" xfId="1588" xr:uid="{8ECEB87B-57EF-4B01-9184-99CC33C8C847}"/>
    <cellStyle name="Calculation 13 2" xfId="11566" xr:uid="{3ABD28CE-5DDF-47BD-AD9E-0DBED59F710B}"/>
    <cellStyle name="Calculation 13_Chicopee" xfId="18950" xr:uid="{917E46EC-4A37-4DED-9B04-46613831B697}"/>
    <cellStyle name="Calculation 14" xfId="1589" xr:uid="{C26B2CFB-3502-472A-AE10-2C23E3AC12A6}"/>
    <cellStyle name="Calculation 14 2" xfId="11567" xr:uid="{A3FFC67C-69EF-4A2C-BC4D-3BF1CDF329FC}"/>
    <cellStyle name="Calculation 14_Chicopee" xfId="18951" xr:uid="{34E8C747-2BAE-4270-B385-FE51AA88E594}"/>
    <cellStyle name="Calculation 15" xfId="6578" xr:uid="{AB53E01C-F03C-4335-AA3E-B1A47F0A7752}"/>
    <cellStyle name="Calculation 15 2" xfId="11749" xr:uid="{8ED2CBB2-5C45-432C-BCA0-40B8E279110B}"/>
    <cellStyle name="Calculation 16" xfId="7088" xr:uid="{1F5B2864-B30E-4C7E-A560-1955A3F26E93}"/>
    <cellStyle name="Calculation 16 2" xfId="11798" xr:uid="{19B1EA50-8B40-44D7-BC46-60435374ECD1}"/>
    <cellStyle name="Calculation 17" xfId="19050" xr:uid="{AF162D67-C8DF-4B29-89B4-BF3B5F0D56EB}"/>
    <cellStyle name="Calculation 2" xfId="204" xr:uid="{81A44A5B-8D79-4FB4-BCD5-5D420927883F}"/>
    <cellStyle name="Calculation 2 10" xfId="19168" xr:uid="{1406C3AB-9BE8-48CD-8214-DB79588E7CA6}"/>
    <cellStyle name="Calculation 2 2" xfId="1590" xr:uid="{9089DE19-4A19-4113-81FE-F3D2D05620BA}"/>
    <cellStyle name="Calculation 2 2 2" xfId="7189" xr:uid="{D4602CDD-05C4-45CC-9473-4B2332A1BF80}"/>
    <cellStyle name="Calculation 2 2 2 2" xfId="9453" xr:uid="{21F78749-A8D3-431D-A91B-C0D692B1130E}"/>
    <cellStyle name="Calculation 2 2 2 2 2" xfId="13438" xr:uid="{71591834-5679-44F7-97C0-8D083C5474BF}"/>
    <cellStyle name="Calculation 2 2 2 3" xfId="9452" xr:uid="{2D2F2E22-CAE4-4EA2-B3C3-5F1A85EEA1D5}"/>
    <cellStyle name="Calculation 2 2 2 3 2" xfId="13437" xr:uid="{51228C6A-8DAE-4C53-A711-3D64FD71C5DD}"/>
    <cellStyle name="Calculation 2 2 2 4" xfId="11805" xr:uid="{4D28B02D-2FB8-4A23-9250-0E14E675FC7A}"/>
    <cellStyle name="Calculation 2 2 3" xfId="11568" xr:uid="{7A302B9F-14F8-4A96-80A5-A2FF44BB223F}"/>
    <cellStyle name="Calculation 2 2_Chicopee" xfId="18952" xr:uid="{2AA43971-BE28-4EDE-B99F-7854690BA367}"/>
    <cellStyle name="Calculation 2 3" xfId="1591" xr:uid="{9095CADE-AC66-495D-8CCD-DAADE66300BA}"/>
    <cellStyle name="Calculation 2 3 2" xfId="7201" xr:uid="{DA37CDBB-4B51-4365-8B07-36F87477A08A}"/>
    <cellStyle name="Calculation 2 3 2 2" xfId="9455" xr:uid="{72D57DCA-2A24-47D0-902D-78AF03ECC8FF}"/>
    <cellStyle name="Calculation 2 3 2 2 2" xfId="13440" xr:uid="{EF3EF74D-FFD8-4F32-8BC0-EFE39CCFCAF5}"/>
    <cellStyle name="Calculation 2 3 2 3" xfId="9454" xr:uid="{45F2EC79-2744-4C76-93F7-09B0C4EB85AF}"/>
    <cellStyle name="Calculation 2 3 2 3 2" xfId="13439" xr:uid="{A8C64F4D-AD2A-4C73-B165-41F0E3C1B253}"/>
    <cellStyle name="Calculation 2 3 2 4" xfId="11806" xr:uid="{A8C16064-4EA4-465D-AD95-ADFA02BBF365}"/>
    <cellStyle name="Calculation 2 3 3" xfId="11569" xr:uid="{2638872F-450F-49D2-A7CA-97158A4820C3}"/>
    <cellStyle name="Calculation 2 3_Chicopee" xfId="18953" xr:uid="{564DC9DE-B0BE-4C2E-99B4-FF00C3F45EAB}"/>
    <cellStyle name="Calculation 2 4" xfId="1592" xr:uid="{3C448EA3-D5D9-4F83-A549-40A89AB9F764}"/>
    <cellStyle name="Calculation 2 4 2" xfId="11570" xr:uid="{B87ECA5B-0DDA-4CD5-BBAE-EE122BF2A0A9}"/>
    <cellStyle name="Calculation 2 4_Chicopee" xfId="18954" xr:uid="{8709993F-1BD8-49AF-A316-7F5265462D7F}"/>
    <cellStyle name="Calculation 2 5" xfId="1593" xr:uid="{C17B5B09-E253-47FD-8DF6-3E0C84BABA5C}"/>
    <cellStyle name="Calculation 2 5 2" xfId="11571" xr:uid="{D3AB6922-F35B-40E4-9148-96AC372CA75B}"/>
    <cellStyle name="Calculation 2 5_Chicopee" xfId="18955" xr:uid="{7D17CEB7-6B1F-4B66-A166-E1311789C820}"/>
    <cellStyle name="Calculation 2 6" xfId="1594" xr:uid="{7A1B071F-717D-409D-A8BE-E69E1F104886}"/>
    <cellStyle name="Calculation 2 6 2" xfId="11572" xr:uid="{3A2CF17B-306B-422A-B91B-0678966BCB00}"/>
    <cellStyle name="Calculation 2 6_Chicopee" xfId="18956" xr:uid="{1F820AB1-8A57-44B8-BC28-413F2FF63D63}"/>
    <cellStyle name="Calculation 2 7" xfId="1595" xr:uid="{7E34756B-C54C-4700-BC67-DF91655F58E1}"/>
    <cellStyle name="Calculation 2 7 2" xfId="11573" xr:uid="{819AF5C8-9BA0-4A73-B234-0F656C24563E}"/>
    <cellStyle name="Calculation 2 7_Chicopee" xfId="18957" xr:uid="{FB45DC91-503B-4429-9BBD-4F4340FD0C08}"/>
    <cellStyle name="Calculation 2 8" xfId="11520" xr:uid="{E903052F-89E8-498C-A47F-A3E7F9345DC7}"/>
    <cellStyle name="Calculation 2 9" xfId="19051" xr:uid="{B97811C0-E006-4459-9686-FD907FCC8AB6}"/>
    <cellStyle name="Calculation 2_Check Sheet" xfId="1596" xr:uid="{44BD8215-91A1-4F85-920E-865898C90649}"/>
    <cellStyle name="Calculation 3" xfId="371" xr:uid="{337F6388-4FFA-4DC6-8A99-67F050A6DD71}"/>
    <cellStyle name="Calculation 3 2" xfId="1597" xr:uid="{92DC81C4-D77E-432F-8086-9542543F0989}"/>
    <cellStyle name="Calculation 3 2 2" xfId="11574" xr:uid="{D79876A9-01CC-4E21-AA31-BDDBA1B6097D}"/>
    <cellStyle name="Calculation 3 2_Chicopee" xfId="18958" xr:uid="{F8E76054-1317-45A5-AA5F-B6565CAF2E37}"/>
    <cellStyle name="Calculation 3 3" xfId="1598" xr:uid="{97E0E441-ED26-4D3F-8F56-BCA92BBD4F8F}"/>
    <cellStyle name="Calculation 3 3 2" xfId="11575" xr:uid="{C940D241-A366-4E14-BAE2-CF31BD7C35C1}"/>
    <cellStyle name="Calculation 3 3_Chicopee" xfId="18959" xr:uid="{9087B795-4223-4A2F-A1CD-27D40C50D6D1}"/>
    <cellStyle name="Calculation 3 4" xfId="4803" xr:uid="{BFC89DE3-64E3-4701-A77E-1BEB51CAAD9B}"/>
    <cellStyle name="Calculation 3 4 2" xfId="11623" xr:uid="{CC155CA1-2DA9-4D59-A32C-BA9A8ECAEC18}"/>
    <cellStyle name="Calculation 3 5" xfId="5369" xr:uid="{F10D972B-93BE-479F-9DF4-4FC843FFC0FC}"/>
    <cellStyle name="Calculation 3 5 2" xfId="11662" xr:uid="{AD6802B1-3AB1-4515-B300-8EC2EF1CC605}"/>
    <cellStyle name="Calculation 3 6" xfId="11519" xr:uid="{39D70BE7-45AC-4988-92A8-DD0071A48288}"/>
    <cellStyle name="Calculation 3 7" xfId="19052" xr:uid="{DBCCDCE4-BA8F-4B81-AFF3-7CEB16FB316C}"/>
    <cellStyle name="Calculation 3_Chicopee" xfId="4179" xr:uid="{67C2D834-0BDA-490D-A2B8-04F882AAF708}"/>
    <cellStyle name="Calculation 4" xfId="1599" xr:uid="{107710E3-2F85-41D8-ADEF-16B51C1E7695}"/>
    <cellStyle name="Calculation 4 2" xfId="1600" xr:uid="{AC84B4FC-9CFA-47AF-BBA6-E9F3212EAA96}"/>
    <cellStyle name="Calculation 4 2 2" xfId="11577" xr:uid="{0C0010C8-54A5-4B9E-AFA5-44D634D8005D}"/>
    <cellStyle name="Calculation 4 2_Chicopee" xfId="18961" xr:uid="{B978970C-37AB-4483-915A-A14B334DC4D9}"/>
    <cellStyle name="Calculation 4 3" xfId="1601" xr:uid="{968F0C5B-A1B2-4369-88B1-AD61E2DCD3FD}"/>
    <cellStyle name="Calculation 4 3 2" xfId="11578" xr:uid="{85215C12-AECA-4DA6-A843-A7A19EA06E4D}"/>
    <cellStyle name="Calculation 4 3_Chicopee" xfId="18962" xr:uid="{1E82EB7F-B8C5-46FF-B239-0B63A0A4371C}"/>
    <cellStyle name="Calculation 4 4" xfId="11576" xr:uid="{58DBCF88-B2BD-4654-9CD8-6574FE515E0F}"/>
    <cellStyle name="Calculation 4_Chicopee" xfId="18960" xr:uid="{AB21CEDC-AA45-4237-9387-6B87323A43F5}"/>
    <cellStyle name="Calculation 5" xfId="1602" xr:uid="{2691B96F-A80B-4BBF-991C-463B917422F7}"/>
    <cellStyle name="Calculation 5 2" xfId="1603" xr:uid="{BDFF0ABC-A224-4279-AB5B-52B1A8D43DD3}"/>
    <cellStyle name="Calculation 5 2 2" xfId="11580" xr:uid="{190CD749-A794-442E-85C0-43BFBC82E444}"/>
    <cellStyle name="Calculation 5 2_Chicopee" xfId="18964" xr:uid="{16F0B647-9333-4113-B675-8B2B6225FBE1}"/>
    <cellStyle name="Calculation 5 3" xfId="11579" xr:uid="{9C420B5A-B17A-4860-97FD-B4CAA3B8E6CD}"/>
    <cellStyle name="Calculation 5_Chicopee" xfId="18963" xr:uid="{FA8C8E45-2447-42AB-9956-98FC2FFA94DA}"/>
    <cellStyle name="Calculation 6" xfId="1604" xr:uid="{DE7BBA23-70E4-48A0-A1AB-FDC02F0ED352}"/>
    <cellStyle name="Calculation 6 2" xfId="11581" xr:uid="{4D28F913-05B8-492C-9988-70549FAC6DFD}"/>
    <cellStyle name="Calculation 6_Chicopee" xfId="18965" xr:uid="{549EF4F6-D1DF-43B0-A8BC-2F4A672376EF}"/>
    <cellStyle name="Calculation 7" xfId="1605" xr:uid="{089CE867-A829-4213-9A0A-C60134139C6F}"/>
    <cellStyle name="Calculation 7 2" xfId="11582" xr:uid="{01AAF1D5-62E3-43A7-9174-E088B3AE6941}"/>
    <cellStyle name="Calculation 7_Chicopee" xfId="18966" xr:uid="{23AA2A30-3595-4374-ADBB-020686379345}"/>
    <cellStyle name="Calculation 8" xfId="1606" xr:uid="{49827147-C093-4E0F-830D-4F150F697CF1}"/>
    <cellStyle name="Calculation 8 2" xfId="11583" xr:uid="{B4868615-F1B8-4D81-B13E-C2CDA2D0A813}"/>
    <cellStyle name="Calculation 8_Chicopee" xfId="18967" xr:uid="{3D4D1473-32F0-49CC-926B-A35264E2A13E}"/>
    <cellStyle name="Calculation 9" xfId="1607" xr:uid="{01894DD9-C4B7-48D6-9A57-20DEC4F9F376}"/>
    <cellStyle name="Calculation 9 2" xfId="11584" xr:uid="{A71A825C-64E1-4991-B0CD-6CC8F01F0DEF}"/>
    <cellStyle name="Calculation 9_Chicopee" xfId="18968" xr:uid="{77BDAAE6-23EA-4312-9C68-5BD2CDE4762A}"/>
    <cellStyle name="CALLUP Amount" xfId="1608" xr:uid="{C0535BFF-703F-43D8-9EA5-4562B806FE8A}"/>
    <cellStyle name="CALLUP Amount [1]" xfId="1609" xr:uid="{C1C86904-5349-4957-9965-872CC3C153C0}"/>
    <cellStyle name="CALLUP Amount [1] 2" xfId="11586" xr:uid="{064926B6-5938-46B5-A7C7-557EF4B30668}"/>
    <cellStyle name="CALLUP Amount [1]_Chicopee" xfId="18969" xr:uid="{B6D4F090-C860-4C12-B1B5-F1BA2B59C29A}"/>
    <cellStyle name="CALLUP Amount [2]" xfId="1610" xr:uid="{B459D948-A900-4CE8-9085-FBA518EB4516}"/>
    <cellStyle name="CALLUP Amount [2] 2" xfId="11587" xr:uid="{65CA1527-FC28-4785-A111-60BA19FBD9C2}"/>
    <cellStyle name="CALLUP Amount [2]_Chicopee" xfId="18970" xr:uid="{DCBF5F29-C0D7-4525-A947-E40D774BFFA5}"/>
    <cellStyle name="CALLUP Amount 2" xfId="11585" xr:uid="{1C3B6BD7-621F-4565-A22E-FFF5AEE7F7F1}"/>
    <cellStyle name="CALLUP Amount 3" xfId="15260" xr:uid="{7205C883-16E2-4445-A790-E4E00572C752}"/>
    <cellStyle name="CALLUP Amount 4" xfId="15271" xr:uid="{07369CB3-4672-4B78-8FE0-CCB40A78FFA2}"/>
    <cellStyle name="CALLUP Amount 5" xfId="15267" xr:uid="{2DE83376-8C67-4322-9E00-F47F59F585E9}"/>
    <cellStyle name="CALLUP Amount 6" xfId="15265" xr:uid="{5BAB253F-21D1-490C-8570-89C70CEF398A}"/>
    <cellStyle name="CALLUP Amount 7" xfId="18854" xr:uid="{2A903168-EE4A-4A8C-9176-D6431436C5EE}"/>
    <cellStyle name="CALLUP Amount 8" xfId="15254" xr:uid="{48874DE6-78F5-4C7F-BE2C-CEFB2C39F37B}"/>
    <cellStyle name="CALLUP Amount_ALMEX" xfId="1611" xr:uid="{8B7FDB4F-2982-4DB2-BDCA-EB95274A9211}"/>
    <cellStyle name="CALLUP Percent" xfId="1612" xr:uid="{759C3AD8-C8D7-455C-B879-D396FE3B97FA}"/>
    <cellStyle name="CALLUP Percent [1]" xfId="1613" xr:uid="{4155981A-6232-4DE8-98E1-AC31F38D2DE2}"/>
    <cellStyle name="CALLUP Percent [1] 2" xfId="11589" xr:uid="{4D2B2723-DB2B-4B49-A4B8-248310306661}"/>
    <cellStyle name="CALLUP Percent [1]_Chicopee" xfId="18971" xr:uid="{976D50C3-8891-4D99-8C6D-0D1AB91BA07D}"/>
    <cellStyle name="CALLUP Percent [2]" xfId="1614" xr:uid="{EBD140F0-B0D4-448C-A787-8862F80E81A7}"/>
    <cellStyle name="CALLUP Percent [2] 2" xfId="11590" xr:uid="{3509B70D-630A-4F1D-A74D-CC6BCC338EA9}"/>
    <cellStyle name="CALLUP Percent [2]_Chicopee" xfId="18972" xr:uid="{478C9317-4F17-4FC9-971D-1D98F4A19DF5}"/>
    <cellStyle name="CALLUP Percent 2" xfId="11588" xr:uid="{E309DF74-B51A-4A57-8EAF-E875225DB41F}"/>
    <cellStyle name="CALLUP Percent 3" xfId="15261" xr:uid="{A737E5A6-B20E-44E3-AC0A-9E75C96D6DC4}"/>
    <cellStyle name="CALLUP Percent 4" xfId="15270" xr:uid="{64EF77EC-46C7-4764-BB4B-5602488C9B2F}"/>
    <cellStyle name="CALLUP Percent 5" xfId="15281" xr:uid="{4E00F074-BA8B-44A3-BB75-84B6BE15E494}"/>
    <cellStyle name="CALLUP Percent 6" xfId="16364" xr:uid="{D62135EB-53C3-4504-96EC-DE96C1EE48F0}"/>
    <cellStyle name="CALLUP Percent 7" xfId="18851" xr:uid="{E47AC77F-1467-4F88-9461-AEB20372A56F}"/>
    <cellStyle name="CALLUP Percent 8" xfId="18848" xr:uid="{2FD31F48-2A35-4332-B37D-13B1C067963C}"/>
    <cellStyle name="CALLUP Percent_ALMEX" xfId="1615" xr:uid="{CFDB2475-6B56-4934-815B-09DA801DCE74}"/>
    <cellStyle name="carried" xfId="1616" xr:uid="{DF8DE44F-1B9D-446B-A22D-071C819439D0}"/>
    <cellStyle name="carried 2" xfId="11591" xr:uid="{2DE44194-6430-45D0-A40F-83B0C293F735}"/>
    <cellStyle name="carried_Chicopee" xfId="18973" xr:uid="{1F9CC5C6-B14C-4AFD-BCE8-C81DD84D8B36}"/>
    <cellStyle name="carriedneg_YRPKPL 2003 final" xfId="1617" xr:uid="{F4BE84F7-A245-4F1C-A345-51AB94557F5B}"/>
    <cellStyle name="Case" xfId="1618" xr:uid="{15C88EE1-51FE-45D7-B17A-6FF9B4E78531}"/>
    <cellStyle name="Center" xfId="1619" xr:uid="{C0316AE4-303D-4915-82A2-045F600DB469}"/>
    <cellStyle name="Change" xfId="1620" xr:uid="{344C78D5-4817-484C-B87A-91579B29F745}"/>
    <cellStyle name="Changeable" xfId="1621" xr:uid="{2E96FAF7-6705-41AA-91CF-84450462A494}"/>
    <cellStyle name="Check" xfId="1622" xr:uid="{E0EC62E9-A7E3-4803-B1E7-9BE3CE015592}"/>
    <cellStyle name="Check 2" xfId="11592" xr:uid="{73F8BC62-F81D-4EBD-86B4-2D1FCA07DF39}"/>
    <cellStyle name="Check Cell" xfId="89" xr:uid="{0F938821-DE0F-454D-9683-672BDED7020A}"/>
    <cellStyle name="Check Cell 10" xfId="6899" xr:uid="{5AC1B36C-C354-4691-A91C-C905F0DDF69E}"/>
    <cellStyle name="Check Cell 2" xfId="205" xr:uid="{1D38EBEA-A240-445B-B519-25A65F79F514}"/>
    <cellStyle name="Check Cell 2 2" xfId="1623" xr:uid="{35E60133-E925-4D98-AC51-2468AEF94DDD}"/>
    <cellStyle name="Check Cell 2 3" xfId="1624" xr:uid="{71DF52E7-CC8D-4884-B897-B066D13210B4}"/>
    <cellStyle name="Check Cell 2 4" xfId="1625" xr:uid="{4691CD57-1569-42B5-9188-0EA4FE06967C}"/>
    <cellStyle name="Check Cell 2 5" xfId="1626" xr:uid="{4351E2B3-0839-4716-A18E-D4157AFC73D0}"/>
    <cellStyle name="Check Cell 2_Check Sheet" xfId="1627" xr:uid="{D0B51CD2-54BD-4A5D-B939-5574989E73F0}"/>
    <cellStyle name="Check Cell 3" xfId="372" xr:uid="{628199A9-3607-449C-AD03-7B8119C2C6E1}"/>
    <cellStyle name="Check Cell 3 2" xfId="1628" xr:uid="{909AB010-89E1-47C6-8B9B-D5DB33C6D3F2}"/>
    <cellStyle name="Check Cell 3 3" xfId="1629" xr:uid="{4CB01E43-52EF-422E-A909-AC5B77A1D201}"/>
    <cellStyle name="Check Cell 3 4" xfId="4804" xr:uid="{6B2C3689-6B42-4DCC-B73A-4CD21C7D0800}"/>
    <cellStyle name="Check Cell 3 5" xfId="6607" xr:uid="{E2EEFF3F-8F62-4E49-A4F9-165026571AE7}"/>
    <cellStyle name="Check Cell 3_Chicopee" xfId="4180" xr:uid="{148696D3-F184-458E-B56B-91C408CA8AD6}"/>
    <cellStyle name="Check Cell 4" xfId="1630" xr:uid="{4C4330AB-2A9F-4716-AB10-54E200332F1A}"/>
    <cellStyle name="Check Cell 4 2" xfId="1631" xr:uid="{4CAC8F3D-6C26-4378-9511-72A376ECC16C}"/>
    <cellStyle name="Check Cell 4 3" xfId="1632" xr:uid="{56854883-A924-4CB8-9463-50D30CFA8523}"/>
    <cellStyle name="Check Cell 5" xfId="1633" xr:uid="{D2873305-EBB3-483C-860B-D48F7285A174}"/>
    <cellStyle name="Check Cell 5 2" xfId="1634" xr:uid="{821D61A9-65F4-492D-A742-22F74E273F12}"/>
    <cellStyle name="Check Cell 5 3" xfId="1635" xr:uid="{85FB6B8B-2F3A-4045-8652-197A582B602B}"/>
    <cellStyle name="Check Cell 5 4" xfId="1636" xr:uid="{3CBFDFF5-31B6-4408-9378-22D006E6DDA4}"/>
    <cellStyle name="Check Cell 6" xfId="1637" xr:uid="{02B1EA52-3ACA-49F4-BDAA-BC3E5B7CF51A}"/>
    <cellStyle name="Check Cell 7" xfId="1638" xr:uid="{D28A3B2F-99E0-41F1-8989-A1C2F9603B28}"/>
    <cellStyle name="Check Cell 8" xfId="6577" xr:uid="{6AF5FEA3-93EB-4BE9-86DC-439B55EEF797}"/>
    <cellStyle name="Check Cell 9" xfId="6905" xr:uid="{1648DEF4-A837-4257-A9D4-25CEC59872D6}"/>
    <cellStyle name="co" xfId="1639" xr:uid="{79334274-1823-4673-83A0-11234D0BB5DD}"/>
    <cellStyle name="Co. Names" xfId="1640" xr:uid="{B0540F75-C69E-49ED-837C-18644F5DB30E}"/>
    <cellStyle name="Co. Names - Bold" xfId="1641" xr:uid="{C367B122-B211-4EA9-B4FC-9F0AD2172989}"/>
    <cellStyle name="Co. Names 2" xfId="1642" xr:uid="{BB57BA25-F0A4-4A84-93F9-C3B9AE4BB45E}"/>
    <cellStyle name="Co. Names_AMERICA_SFI SalesMargin" xfId="1643" xr:uid="{65B2CEBA-5DF6-4C0B-B4BC-CA6D46DBF294}"/>
    <cellStyle name="COL HEADINGS" xfId="1644" xr:uid="{FC94DC9D-F024-44BE-98A6-721CC8D3152F}"/>
    <cellStyle name="COL HEADINGS 2" xfId="11593" xr:uid="{31E61DF1-53E3-44F2-A3E9-95E92113677E}"/>
    <cellStyle name="Colma [0]_-F-" xfId="1645" xr:uid="{4A2F4B13-CC7E-4356-92E2-7808994C3883}"/>
    <cellStyle name="Column Heading" xfId="1646" xr:uid="{32C26843-8E05-443B-8A8B-55595AE6BD9C}"/>
    <cellStyle name="Column Heading (No Wrap)" xfId="1647" xr:uid="{9448410D-0E3A-4566-ABB6-06E5DDC016F6}"/>
    <cellStyle name="Column Heading 2" xfId="11594" xr:uid="{77AF0D19-05C8-4632-AC14-22914871C27E}"/>
    <cellStyle name="Column Heading 3" xfId="15262" xr:uid="{1E2BE2C3-3E54-4E7F-A468-C6E518E9D4D4}"/>
    <cellStyle name="Column Heading 4" xfId="15269" xr:uid="{1ABB33FD-57E7-4FBA-B273-7EC8360905AE}"/>
    <cellStyle name="Column Heading 5" xfId="15282" xr:uid="{A19B78A3-4141-4771-AEB4-CDA51D811A76}"/>
    <cellStyle name="Column Heading 6" xfId="15256" xr:uid="{AD966932-205F-4093-B6A8-9E017716EB7D}"/>
    <cellStyle name="Column Heading 7" xfId="15346" xr:uid="{C001181A-50AA-4A5B-B51F-62063D555DE0}"/>
    <cellStyle name="Column Heading 8" xfId="15277" xr:uid="{1F40F40C-B67A-49AF-BBAD-F1DD5A738203}"/>
    <cellStyle name="Column Heading_Chicopee" xfId="11516" xr:uid="{0B23AA0C-29DB-492F-ACAD-076230426DA6}"/>
    <cellStyle name="Column Total" xfId="1648" xr:uid="{2FA6A477-35DF-43C2-A39C-7292128B2111}"/>
    <cellStyle name="Column Total 2" xfId="1649" xr:uid="{A90BC0D6-0976-48C1-A97E-06121013CAA0}"/>
    <cellStyle name="Column_Title" xfId="1650" xr:uid="{BC6D1A44-7E00-436A-B99A-930A1D52D836}"/>
    <cellStyle name="Comma  - Style1" xfId="1651" xr:uid="{E12DF28E-3593-47B9-A920-AB8224F69B42}"/>
    <cellStyle name="Comma  - Style1 2" xfId="1652" xr:uid="{21CA544A-81F1-4EC0-A2D8-199424713116}"/>
    <cellStyle name="Comma  - Style1 3" xfId="1653" xr:uid="{C2AC808E-50FB-4DE0-A385-2C2FC2C1B167}"/>
    <cellStyle name="Comma  - Style1 4" xfId="1654" xr:uid="{320E3B6A-8BAF-497B-8F22-0FBEC0FBD02D}"/>
    <cellStyle name="Comma  - Style1 5" xfId="1655" xr:uid="{4E99BDB2-9D83-412F-B00A-C8836B744CE8}"/>
    <cellStyle name="Comma  - Style1_ALMEX" xfId="1656" xr:uid="{366BC6AD-C095-4475-9899-2F4D5C6AC08E}"/>
    <cellStyle name="Comma  - Style2" xfId="1657" xr:uid="{8D41A37F-2DA9-4A04-9DC5-9BE7A7339D77}"/>
    <cellStyle name="Comma  - Style2 2" xfId="1658" xr:uid="{4FC3BAC4-AC78-4276-B499-B01B311F8A99}"/>
    <cellStyle name="Comma  - Style2 3" xfId="1659" xr:uid="{D4C135C2-36F4-4A3C-91FC-31EFB82CBB59}"/>
    <cellStyle name="Comma  - Style2 4" xfId="1660" xr:uid="{9AA7FE23-4B47-4D1A-A3E2-0A970DD517B2}"/>
    <cellStyle name="Comma  - Style2_AMERICA_SFI SalesMargin" xfId="1661" xr:uid="{E22CE2B6-AE05-4B39-B29A-E63A214B0293}"/>
    <cellStyle name="Comma  - Style3" xfId="1662" xr:uid="{DA3DF48A-C6EE-4D74-9DAB-395859956840}"/>
    <cellStyle name="Comma  - Style3 2" xfId="1663" xr:uid="{CBD9D018-D5F7-4201-9D96-EA1E77790074}"/>
    <cellStyle name="Comma  - Style3 3" xfId="1664" xr:uid="{976C1F42-54E2-466B-8310-B25BCC3FE0AD}"/>
    <cellStyle name="Comma  - Style3 4" xfId="1665" xr:uid="{72E175D7-2573-4C97-861A-2BD040AA1223}"/>
    <cellStyle name="Comma  - Style3_AMERICA_SFI SalesMargin" xfId="1666" xr:uid="{3EF5B920-85F0-4908-80FA-000589B6131D}"/>
    <cellStyle name="Comma  - Style4" xfId="1667" xr:uid="{8CB25655-C66A-4FBE-8284-641543DE0776}"/>
    <cellStyle name="Comma  - Style4 2" xfId="1668" xr:uid="{DF5D1945-D627-4127-890F-0BB6CB73C099}"/>
    <cellStyle name="Comma  - Style4 3" xfId="1669" xr:uid="{AB6B7CF7-BC93-402C-B16D-00668C8C9F59}"/>
    <cellStyle name="Comma  - Style4 4" xfId="1670" xr:uid="{A9F60DA7-8F8F-4C8E-A403-5F890A695B65}"/>
    <cellStyle name="Comma  - Style4_AMERICA_SFI SalesMargin" xfId="1671" xr:uid="{4AC551CA-2A09-4617-A507-4BE807BC72BD}"/>
    <cellStyle name="Comma  - Style5" xfId="1672" xr:uid="{56F53C34-2251-4E64-97DD-8BE0B6FDB04D}"/>
    <cellStyle name="Comma  - Style5 2" xfId="1673" xr:uid="{3D7ECCE1-586C-4041-AF16-3F21715E7376}"/>
    <cellStyle name="Comma  - Style5 3" xfId="1674" xr:uid="{44255341-7A3C-4BB1-A0C7-E2FA5E79176A}"/>
    <cellStyle name="Comma  - Style5 4" xfId="1675" xr:uid="{A6B4725C-B5CC-4B06-B1B3-6537F64BB1C4}"/>
    <cellStyle name="Comma  - Style5_AMERICA_SFI SalesMargin" xfId="1676" xr:uid="{BCEF975A-A46F-4C07-B332-D3CED8EBC370}"/>
    <cellStyle name="Comma  - Style6" xfId="1677" xr:uid="{616E89D3-36DE-4FFD-A82E-401792EB89B0}"/>
    <cellStyle name="Comma  - Style6 2" xfId="1678" xr:uid="{DC8BCADE-6A08-4838-B6F2-D760468E73CC}"/>
    <cellStyle name="Comma  - Style6 3" xfId="1679" xr:uid="{3E27A6E1-B1B6-469C-8E6A-6FAC870CBCBF}"/>
    <cellStyle name="Comma  - Style6 4" xfId="1680" xr:uid="{269CAEF8-1612-4107-A9DB-5C9FE608B299}"/>
    <cellStyle name="Comma  - Style6_AMERICA_SFI SalesMargin" xfId="1681" xr:uid="{68BC5AF3-A3EA-447D-B242-6A02FB66DE56}"/>
    <cellStyle name="Comma  - Style7" xfId="1682" xr:uid="{86BE2051-6646-4A3D-824A-35F82B270455}"/>
    <cellStyle name="Comma  - Style7 2" xfId="1683" xr:uid="{B177F2C7-AE97-4A04-AE31-2E5D1C5F07BE}"/>
    <cellStyle name="Comma  - Style7 3" xfId="1684" xr:uid="{34B42ECC-E4A2-4406-AA3A-62BE8EB6665F}"/>
    <cellStyle name="Comma  - Style7 4" xfId="1685" xr:uid="{79FAED47-76B7-48FF-BE16-455B6E262D3A}"/>
    <cellStyle name="Comma  - Style7_AMERICA_SFI SalesMargin" xfId="1686" xr:uid="{413B3B81-A0F2-450C-8052-99DB9FE9B316}"/>
    <cellStyle name="Comma  - Style8" xfId="1687" xr:uid="{CC7DBDD0-EC23-4E32-85CD-5FFC8A14C43D}"/>
    <cellStyle name="Comma  - Style8 2" xfId="1688" xr:uid="{3A36134A-76E9-4566-970E-F4C727E4FC87}"/>
    <cellStyle name="Comma  - Style8 3" xfId="1689" xr:uid="{05C6D9BE-B242-43B8-A5F6-D9405859F420}"/>
    <cellStyle name="Comma  - Style8 4" xfId="1690" xr:uid="{68073949-702E-4ADE-A971-05DE5F67CE0D}"/>
    <cellStyle name="Comma  - Style8_AMERICA_SFI SalesMargin" xfId="1691" xr:uid="{DE14920D-4B1A-4DCC-845A-29AB27642F82}"/>
    <cellStyle name="Comma [0] 0=0" xfId="1692" xr:uid="{37C1FC02-8CBD-4D3A-87FD-2F9EBBF33256}"/>
    <cellStyle name="Comma [0] 2" xfId="7200" xr:uid="{23A4C3D7-BAA1-495F-8C53-6F269386822A}"/>
    <cellStyle name="Comma [0] 3" xfId="7033" xr:uid="{1CEE5927-BD95-409A-9027-91ACB9921F95}"/>
    <cellStyle name="Comma [0]/by 1000" xfId="1693" xr:uid="{35007D71-AEB1-4A3D-B8B4-9C7A4D458E33}"/>
    <cellStyle name="Comma [0]; --" xfId="1694" xr:uid="{5951A5CB-0FE2-400E-822E-5981E40CC437}"/>
    <cellStyle name="Comma [00]" xfId="1695" xr:uid="{88F2DE23-52E6-4CA7-983E-A6B5C72616FA}"/>
    <cellStyle name="Comma [00] 2" xfId="1696" xr:uid="{E553A429-25B4-4CC5-91CE-3E0A5E362981}"/>
    <cellStyle name="Comma [1]" xfId="1697" xr:uid="{3FC46248-5255-4A06-8C6B-535239DB512D}"/>
    <cellStyle name="Comma [1] 2" xfId="1698" xr:uid="{5DC0EBF3-846F-435C-B081-0EBB89476B90}"/>
    <cellStyle name="Comma [1] 3" xfId="1699" xr:uid="{F7B531F3-3E8E-4617-88F8-84BE30C16BA9}"/>
    <cellStyle name="Comma [1]_SG&amp;A mth" xfId="1700" xr:uid="{67D7902D-463F-41B9-B38B-440BD367DF2D}"/>
    <cellStyle name="Comma [2]" xfId="1701" xr:uid="{1B3D2495-21FB-4A82-9A17-03B0F8A90FE9}"/>
    <cellStyle name="Comma [2] 2" xfId="1702" xr:uid="{80E6E6B8-CDF9-4D53-9687-B0293A67F1C6}"/>
    <cellStyle name="Comma [3]" xfId="1703" xr:uid="{977B4FB3-7DFC-44C4-B38D-F5D8EADE4429}"/>
    <cellStyle name="Comma 0" xfId="1704" xr:uid="{50355517-719A-4C2F-8064-025D6CCDDDCF}"/>
    <cellStyle name="Comma 0* 2" xfId="1705" xr:uid="{6225EC33-3C2B-4B9A-80E6-B09873ABB8DB}"/>
    <cellStyle name="Comma 0* 3" xfId="1706" xr:uid="{A5E4EF63-DA3C-4E8E-BFB4-1F589E9E03D1}"/>
    <cellStyle name="Comma 0*_ALMEX" xfId="1707" xr:uid="{32EC37A1-464C-47CB-84DF-B9BA00A50FDC}"/>
    <cellStyle name="Comma 10" xfId="1708" xr:uid="{18875AE2-72C9-46B6-9011-93FB296FA161}"/>
    <cellStyle name="Comma 10 2" xfId="1709" xr:uid="{400E8D35-117A-4EA5-851F-ABD3EA710807}"/>
    <cellStyle name="Comma 10 2 2 2" xfId="4807" xr:uid="{64209412-6D13-4B82-9035-6C6FAF8AA881}"/>
    <cellStyle name="Comma 10 2 3" xfId="4806" xr:uid="{A07ACA96-084B-423A-8B9C-62F14881369A}"/>
    <cellStyle name="Comma 10 2 4" xfId="9456" xr:uid="{8FA26F22-49B0-4088-BE6D-B9BE0CBEF3CC}"/>
    <cellStyle name="Comma 10 3" xfId="1710" xr:uid="{D56EFF8C-0C06-4F00-A0F3-40D913A71BFA}"/>
    <cellStyle name="Comma 10 3 2" xfId="1711" xr:uid="{83237658-6611-4182-A3E0-0AF8F5CE4A57}"/>
    <cellStyle name="Comma 10 3 3" xfId="4808" xr:uid="{CE0AF3FA-3B2D-4C18-96C5-0582860573A8}"/>
    <cellStyle name="Comma 10 4" xfId="1712" xr:uid="{6CC843F2-802E-49B3-A9AD-55F14910928F}"/>
    <cellStyle name="Comma 10 5" xfId="1713" xr:uid="{344CD22B-0C81-465B-A651-B6FACE4FE5E2}"/>
    <cellStyle name="Comma 10 6" xfId="5918" xr:uid="{3D7CAFA3-4EDC-4698-9B44-3EBBE976FA19}"/>
    <cellStyle name="Comma 10 7" xfId="4289" xr:uid="{33C99F04-D56E-4C72-8395-F948175D8042}"/>
    <cellStyle name="Comma 100" xfId="1714" xr:uid="{88B4461A-7B4A-4D3B-889F-43753CDFBB40}"/>
    <cellStyle name="Comma 100 2" xfId="1715" xr:uid="{A239F992-BF11-4A4B-B3EC-C6E351BD5DD4}"/>
    <cellStyle name="Comma 101" xfId="1716" xr:uid="{344099ED-F21D-4C46-A85E-69F4955CEC9E}"/>
    <cellStyle name="Comma 101 2" xfId="1717" xr:uid="{17DB33E2-3565-48F9-84CB-24A3588BBA7C}"/>
    <cellStyle name="Comma 102" xfId="1718" xr:uid="{072E8D83-F32B-4FD3-9D78-651A75B5BC89}"/>
    <cellStyle name="Comma 102 2" xfId="1719" xr:uid="{C0F4CC25-E450-4E9F-B6BD-C091D1AF515F}"/>
    <cellStyle name="Comma 103" xfId="1720" xr:uid="{CB8F0646-6E1F-4488-BAB9-743F90B5158C}"/>
    <cellStyle name="Comma 103 2" xfId="1721" xr:uid="{BA869AF4-C522-4878-8282-A40AFCB04423}"/>
    <cellStyle name="Comma 104" xfId="1722" xr:uid="{2B6E5028-DF68-4AB5-8D88-18AC353679A6}"/>
    <cellStyle name="Comma 104 2" xfId="1723" xr:uid="{2584827A-F5E1-4ADF-A46B-F67135639238}"/>
    <cellStyle name="Comma 105" xfId="1724" xr:uid="{67278A99-5CDD-4B01-A4B8-F0D8FEE68CF5}"/>
    <cellStyle name="Comma 105 2" xfId="1725" xr:uid="{79E30EA3-0BA3-4507-ADD0-465A0DC5131D}"/>
    <cellStyle name="Comma 106" xfId="1726" xr:uid="{570FB899-87A8-48D0-8D22-E521646BF294}"/>
    <cellStyle name="Comma 106 2" xfId="1727" xr:uid="{867C18CC-9D4C-43D7-B1A0-FA4E2667EF46}"/>
    <cellStyle name="Comma 107" xfId="1728" xr:uid="{2B388504-9912-4C5F-85C1-6B905003BEEF}"/>
    <cellStyle name="Comma 107 2" xfId="1729" xr:uid="{92E75796-0E13-44F2-B76F-B337E496B5B9}"/>
    <cellStyle name="Comma 107 2 2" xfId="1730" xr:uid="{50850B66-798C-4CB8-8902-672A77E09D78}"/>
    <cellStyle name="Comma 107 2 2 2" xfId="1731" xr:uid="{90DD8BFC-B57F-4521-9B8D-4DF73F1A5F26}"/>
    <cellStyle name="Comma 107 2 2 2 2" xfId="1732" xr:uid="{3533738C-0E99-4192-9869-30F6142F5A97}"/>
    <cellStyle name="Comma 107 2 2 3" xfId="1733" xr:uid="{4C61AB45-23C0-4CD9-91A3-9B64B723985A}"/>
    <cellStyle name="Comma 107 2 3" xfId="1734" xr:uid="{1E7C1A78-206C-4B96-8957-DFA678035399}"/>
    <cellStyle name="Comma 107 2 3 2" xfId="1735" xr:uid="{DF67B89A-5001-42A4-9CC7-F434E37A0D79}"/>
    <cellStyle name="Comma 107 2 4" xfId="1736" xr:uid="{6D2F5955-20AD-472E-AED3-45499AEA3113}"/>
    <cellStyle name="Comma 107 3" xfId="1737" xr:uid="{550DD534-98E2-48C2-87E8-03B779257110}"/>
    <cellStyle name="Comma 107 3 2" xfId="1738" xr:uid="{AF6740C8-F59A-4249-9C6A-363EF5734D15}"/>
    <cellStyle name="Comma 107 3 2 2" xfId="1739" xr:uid="{252B899C-371B-42D1-83B1-01A5885F0DA1}"/>
    <cellStyle name="Comma 107 3 2 2 2" xfId="1740" xr:uid="{AB4CC941-DFD5-450D-8D42-1774B06549A1}"/>
    <cellStyle name="Comma 107 3 2 3" xfId="1741" xr:uid="{4262E4A3-F370-45CB-B0C9-01177FE5DDA9}"/>
    <cellStyle name="Comma 107 3 3" xfId="1742" xr:uid="{2A36F9BE-9AD8-4550-9C51-87AD08FC8488}"/>
    <cellStyle name="Comma 107 3 3 2" xfId="1743" xr:uid="{F614AB46-7005-427B-A888-EF02C7BFC7D5}"/>
    <cellStyle name="Comma 107 3 4" xfId="1744" xr:uid="{FD9D1F02-435C-44CD-9BC0-1933D0D76B27}"/>
    <cellStyle name="Comma 107 4" xfId="1745" xr:uid="{0E6BC943-8FE3-4A72-A5CD-0FBE169B7454}"/>
    <cellStyle name="Comma 107 4 2" xfId="1746" xr:uid="{736CF38D-E135-41D1-AF33-8ED69C0455A7}"/>
    <cellStyle name="Comma 107 4 2 2" xfId="1747" xr:uid="{ABAFDF72-B2C3-4A09-A5D3-08F578BE5166}"/>
    <cellStyle name="Comma 107 4 3" xfId="1748" xr:uid="{19FD562B-E217-49D8-81C2-FFA279C1340C}"/>
    <cellStyle name="Comma 107 5" xfId="1749" xr:uid="{732101F8-15C2-47D0-AE59-38FC85058D4D}"/>
    <cellStyle name="Comma 107 5 2" xfId="1750" xr:uid="{BC24FEB4-7706-46D7-8A34-37AD742A18EB}"/>
    <cellStyle name="Comma 107 6" xfId="1751" xr:uid="{81755030-19AB-42BB-B9ED-C089BA8A06F4}"/>
    <cellStyle name="Comma 108" xfId="1752" xr:uid="{ADFAC9DA-4BDF-435D-AFF2-5AB8BC7170A1}"/>
    <cellStyle name="Comma 108 2" xfId="1753" xr:uid="{BEEB3504-87DF-4A07-8AA2-5278AE669598}"/>
    <cellStyle name="Comma 108 2 2" xfId="1754" xr:uid="{32112DA2-4A73-4355-BEA8-AE391EB0458B}"/>
    <cellStyle name="Comma 108 2 2 2" xfId="1755" xr:uid="{7E250390-251C-4A8A-9317-001DCAB6AC73}"/>
    <cellStyle name="Comma 108 2 2 2 2" xfId="1756" xr:uid="{9BD197A5-1501-40F9-A743-FE66C830A9A6}"/>
    <cellStyle name="Comma 108 2 2 3" xfId="1757" xr:uid="{08CE033C-4E09-477E-9DDB-2CF375538592}"/>
    <cellStyle name="Comma 108 2 3" xfId="1758" xr:uid="{C45CC273-CBC9-4116-8C5D-1823C86F1ED6}"/>
    <cellStyle name="Comma 108 2 3 2" xfId="1759" xr:uid="{4A6078C3-BB61-4555-98EF-CD522F5BFB56}"/>
    <cellStyle name="Comma 108 2 4" xfId="1760" xr:uid="{0DDBF16A-1A6E-45EF-A342-715EC1A4C229}"/>
    <cellStyle name="Comma 108 3" xfId="1761" xr:uid="{E1360513-6EE7-4115-B955-81A6707A7AFA}"/>
    <cellStyle name="Comma 108 3 2" xfId="1762" xr:uid="{5BB9F3D3-87CC-44B9-8FAE-A829CEACEDA7}"/>
    <cellStyle name="Comma 108 3 2 2" xfId="1763" xr:uid="{CFAADDB6-DCFA-495A-8789-659D0987FF5D}"/>
    <cellStyle name="Comma 108 3 2 2 2" xfId="1764" xr:uid="{ED3E098C-8536-4617-B0E6-C60F0908DC60}"/>
    <cellStyle name="Comma 108 3 2 3" xfId="1765" xr:uid="{406DD928-3716-4360-AE47-49B6C8C1CC0B}"/>
    <cellStyle name="Comma 108 3 3" xfId="1766" xr:uid="{B8B333DD-1F0C-403A-8E23-FFA6416CC715}"/>
    <cellStyle name="Comma 108 3 3 2" xfId="1767" xr:uid="{DC9203C5-7164-4320-A794-4A8026242E31}"/>
    <cellStyle name="Comma 108 3 4" xfId="1768" xr:uid="{0D656116-E2B7-4775-A541-61E3C138ACA3}"/>
    <cellStyle name="Comma 108 4" xfId="1769" xr:uid="{31E890B9-9A1C-4D01-9D36-EED18332F52D}"/>
    <cellStyle name="Comma 108 4 2" xfId="1770" xr:uid="{6AD03EF5-493D-443E-9EA5-8B89D4A7659B}"/>
    <cellStyle name="Comma 108 4 2 2" xfId="1771" xr:uid="{2A84D12C-DB96-463F-96F9-471849BEE6CF}"/>
    <cellStyle name="Comma 108 4 3" xfId="1772" xr:uid="{88D62C38-92AD-4AB9-B778-D10EE102E15F}"/>
    <cellStyle name="Comma 108 5" xfId="1773" xr:uid="{C2895FC9-3A13-4794-B338-8ED9695DDECD}"/>
    <cellStyle name="Comma 108 5 2" xfId="1774" xr:uid="{976D4B2E-361D-4429-8A13-6011B4DD365C}"/>
    <cellStyle name="Comma 108 6" xfId="1775" xr:uid="{8DC46CAA-D3E7-4EAC-BEBA-952E087B53CA}"/>
    <cellStyle name="Comma 109" xfId="1776" xr:uid="{C43C992F-A9CC-4960-BADC-2A86E12DD5EF}"/>
    <cellStyle name="Comma 109 2" xfId="1777" xr:uid="{8738743E-66A5-4C5A-9F4C-6AB6DD3741D1}"/>
    <cellStyle name="Comma 11" xfId="1778" xr:uid="{A3C5544F-C72A-4359-866C-14F3FBAC08AB}"/>
    <cellStyle name="Comma 11 2" xfId="1779" xr:uid="{2CD7AF1D-9C74-4AA7-9195-0928CC607EFF}"/>
    <cellStyle name="Comma 11 2 2" xfId="1780" xr:uid="{B15A4034-172E-472C-9336-6060D7B505E8}"/>
    <cellStyle name="Comma 11 2 2 2" xfId="1781" xr:uid="{40EF65CC-6ED9-4811-8F63-F3C8111436ED}"/>
    <cellStyle name="Comma 11 2 3" xfId="1782" xr:uid="{7039E119-4068-4DDF-8397-522755F49FF1}"/>
    <cellStyle name="Comma 11 2 4" xfId="6629" xr:uid="{A5438F1C-DE8E-4751-B3F4-10D7699A9662}"/>
    <cellStyle name="Comma 11 2 4 2" xfId="9458" xr:uid="{166BE190-0F7A-417B-A020-853D130F1011}"/>
    <cellStyle name="Comma 11 2 4 3" xfId="9457" xr:uid="{ED7142FB-5005-44D1-A07B-ACE3B9EBD935}"/>
    <cellStyle name="Comma 11 3" xfId="1783" xr:uid="{3293C328-9D5C-4C9E-91A7-15961F68BCCB}"/>
    <cellStyle name="Comma 11 3 2" xfId="1784" xr:uid="{D45A3BF2-49A3-41F5-95D7-8B8E67FE3CBE}"/>
    <cellStyle name="Comma 11 4" xfId="1785" xr:uid="{4035D2AD-D880-4340-9E83-7B260A9B98F0}"/>
    <cellStyle name="Comma 11 5" xfId="4809" xr:uid="{5EAD60E3-0A03-482A-A755-3DA29AAD5D3C}"/>
    <cellStyle name="Comma 11 6" xfId="9459" xr:uid="{48FF28E9-D71E-4226-9128-791694DB7E16}"/>
    <cellStyle name="Comma 110" xfId="1786" xr:uid="{242BCABC-299C-4E6F-81EA-FDE797F30186}"/>
    <cellStyle name="Comma 110 2" xfId="1787" xr:uid="{CE4A91D9-5C17-448F-9696-718ABC076173}"/>
    <cellStyle name="Comma 111" xfId="1788" xr:uid="{2AD5D4FF-5FC4-4166-BC5D-60D6D6AC3533}"/>
    <cellStyle name="Comma 111 2" xfId="1789" xr:uid="{10A4B5BF-19E7-4FB7-9733-F77A5C351A38}"/>
    <cellStyle name="Comma 111 2 2" xfId="1790" xr:uid="{3A0A679A-C999-4ACA-AD3B-3CC0D186D57E}"/>
    <cellStyle name="Comma 111 2 2 2" xfId="1791" xr:uid="{1B4BB620-2A5E-4511-8BC9-6217BC7B96C5}"/>
    <cellStyle name="Comma 111 2 2 2 2" xfId="1792" xr:uid="{6D3642EB-D4D0-45B6-A381-E3788F85AED7}"/>
    <cellStyle name="Comma 111 2 2 3" xfId="1793" xr:uid="{F714F1FC-F48A-41DC-8230-D639DA91005E}"/>
    <cellStyle name="Comma 111 2 3" xfId="1794" xr:uid="{0A98AFB5-D21F-487A-B4D5-13EFA9E4DE8B}"/>
    <cellStyle name="Comma 111 2 3 2" xfId="1795" xr:uid="{884A6F1F-DA18-4076-8A02-95D502FE1833}"/>
    <cellStyle name="Comma 111 2 4" xfId="1796" xr:uid="{C93CC7CE-57B3-4A4E-AAE6-4FF62F1CD6E7}"/>
    <cellStyle name="Comma 111 3" xfId="1797" xr:uid="{07535F79-E6F3-4290-9BC5-DE6ED6779F82}"/>
    <cellStyle name="Comma 111 3 2" xfId="1798" xr:uid="{46C1C0D2-53D0-42AA-B72A-13AE43F52F45}"/>
    <cellStyle name="Comma 111 4" xfId="1799" xr:uid="{B408A169-C810-4356-BBBF-B9F7BADE2941}"/>
    <cellStyle name="Comma 111 4 2" xfId="1800" xr:uid="{617E9833-5DB3-43A6-9F0B-DE0A0B01B970}"/>
    <cellStyle name="Comma 111 4 2 2" xfId="1801" xr:uid="{70794D3E-4AFC-457E-97D9-85BDB4FAFC64}"/>
    <cellStyle name="Comma 111 4 3" xfId="1802" xr:uid="{94BFE3CD-BC3A-496B-9713-10EC74A9DC33}"/>
    <cellStyle name="Comma 111 5" xfId="1803" xr:uid="{EDDC7388-3666-40A7-93BC-ECBF3DD6CF9A}"/>
    <cellStyle name="Comma 111 5 2" xfId="1804" xr:uid="{F4E84580-308B-4E41-9875-A936CEED0414}"/>
    <cellStyle name="Comma 111 6" xfId="1805" xr:uid="{AE9A5823-9110-48D6-8F5F-E0B7C1EE8CC2}"/>
    <cellStyle name="Comma 112" xfId="1806" xr:uid="{DFE9872F-6EB0-4CEC-88A3-15B4CBA11141}"/>
    <cellStyle name="Comma 112 2" xfId="1807" xr:uid="{187D2CED-FE92-43CE-9B3D-418AE9A44EA9}"/>
    <cellStyle name="Comma 113" xfId="1808" xr:uid="{A3C097E6-7A73-43FB-B577-9C253296C5A7}"/>
    <cellStyle name="Comma 113 2" xfId="1809" xr:uid="{A9D7BBEE-2304-498A-B9EF-53E89D85A6E2}"/>
    <cellStyle name="Comma 114" xfId="1810" xr:uid="{A99817B4-A342-4341-96CF-7B6EAFFEC013}"/>
    <cellStyle name="Comma 114 2" xfId="1811" xr:uid="{7350EFE6-D0D6-42D8-87CF-9522B2FF1BF8}"/>
    <cellStyle name="Comma 115" xfId="1812" xr:uid="{3AED9C3D-3631-412E-B940-6BFC8295F56B}"/>
    <cellStyle name="Comma 115 2" xfId="1813" xr:uid="{89518526-D55C-4F08-B741-A5F96D014A81}"/>
    <cellStyle name="Comma 116" xfId="1814" xr:uid="{CE0C0B97-DF36-4904-97CA-D97DDFD2871C}"/>
    <cellStyle name="Comma 116 2" xfId="1815" xr:uid="{E3D5FB8E-63BF-4A72-84E1-41CA7C06862D}"/>
    <cellStyle name="Comma 117" xfId="1816" xr:uid="{29CCE6E1-417C-4A5B-B686-BC715B53F2F9}"/>
    <cellStyle name="Comma 117 2" xfId="1817" xr:uid="{B7A03F13-7482-459F-A6F9-410A3BE1AF6F}"/>
    <cellStyle name="Comma 118" xfId="1818" xr:uid="{E9381D9A-9FBD-40A2-ADF2-A0BC7D3DBBD3}"/>
    <cellStyle name="Comma 118 2" xfId="1819" xr:uid="{D22A0CEC-6EA6-42E0-919E-6CC007A29467}"/>
    <cellStyle name="Comma 119" xfId="1820" xr:uid="{B57A5B65-05EA-4F67-8CD3-8459CFA85317}"/>
    <cellStyle name="Comma 119 2" xfId="1821" xr:uid="{CF91A071-A258-4427-B125-EB8A18FA0383}"/>
    <cellStyle name="Comma 12" xfId="1822" xr:uid="{642E16E5-378A-40E0-A601-ED7A6E47F750}"/>
    <cellStyle name="Comma 12 2" xfId="1823" xr:uid="{4D65E304-8E44-4986-BFDC-C071E569B86E}"/>
    <cellStyle name="Comma 12 2 2" xfId="1824" xr:uid="{3B0DC517-A045-4C57-AA0A-85C18D2FA3AA}"/>
    <cellStyle name="Comma 12 2 2 2" xfId="1825" xr:uid="{E0E10C74-E138-406A-8AC9-D24285277DBF}"/>
    <cellStyle name="Comma 12 2 3" xfId="1826" xr:uid="{7EF5895D-5572-4A5A-A96D-7B2849C88CAE}"/>
    <cellStyle name="Comma 12 2 4" xfId="4811" xr:uid="{6A48539D-65E8-470F-8FEB-40EBBD1B1B78}"/>
    <cellStyle name="Comma 12 2 5" xfId="7188" xr:uid="{2C7C447B-440D-4361-A0B7-1E3625742853}"/>
    <cellStyle name="Comma 12 2 5 2" xfId="9461" xr:uid="{8BB83A1F-CFA6-4C36-8490-CBA17578457E}"/>
    <cellStyle name="Comma 12 2 5 3" xfId="9460" xr:uid="{F485EB44-787A-4084-878A-551D619609EF}"/>
    <cellStyle name="Comma 12 3" xfId="1827" xr:uid="{CAD7CC4E-50EA-4696-BE1B-7E3615AD30D3}"/>
    <cellStyle name="Comma 12 3 2" xfId="1828" xr:uid="{85A28020-63D3-4C8C-9507-B31DB7636DCC}"/>
    <cellStyle name="Comma 12 4" xfId="4810" xr:uid="{0DECE83F-9C09-4582-AAB5-48B9E241F8D5}"/>
    <cellStyle name="Comma 12 5" xfId="6852" xr:uid="{6F100A84-9D1B-4C01-B2FC-0A3A0B063FAB}"/>
    <cellStyle name="Comma 12 5 2" xfId="9463" xr:uid="{F1EB2570-5F35-46C6-A6C9-5D20EADEC4DB}"/>
    <cellStyle name="Comma 12 5 3" xfId="9462" xr:uid="{33BF6D82-F564-435C-8697-834FF1E0A3FD}"/>
    <cellStyle name="Comma 120" xfId="1829" xr:uid="{6255DB73-831B-4C89-AE43-814791F0E97C}"/>
    <cellStyle name="Comma 120 2" xfId="1830" xr:uid="{C1EC5B0F-3B66-4E4F-BE26-117AFC2453B6}"/>
    <cellStyle name="Comma 121" xfId="1831" xr:uid="{61AB02D6-6EF4-46FF-B03B-7F0F0E66ED5E}"/>
    <cellStyle name="Comma 121 2" xfId="1832" xr:uid="{B37EBF7B-FB62-4A10-B6C1-65260EB5D118}"/>
    <cellStyle name="Comma 122" xfId="1833" xr:uid="{C405C3C0-C6BD-4206-BD57-46F69FC76DB7}"/>
    <cellStyle name="Comma 122 2" xfId="1834" xr:uid="{2C98EBA3-E109-4CF2-9FE6-18D4ABF043E0}"/>
    <cellStyle name="Comma 123" xfId="1835" xr:uid="{A0B35B3D-3F32-4CB7-9B75-32BC566BB38B}"/>
    <cellStyle name="Comma 123 2" xfId="1836" xr:uid="{7F745458-A58C-4FF8-9440-B0EDE48BC029}"/>
    <cellStyle name="Comma 124" xfId="1837" xr:uid="{7909703C-8611-43DE-9F16-72117A550C50}"/>
    <cellStyle name="Comma 124 2" xfId="1838" xr:uid="{370D533D-7E45-4922-BD7E-3DC7F1258B56}"/>
    <cellStyle name="Comma 125" xfId="1839" xr:uid="{B980AECD-84F3-43AE-8066-F733C20DDCFE}"/>
    <cellStyle name="Comma 125 2" xfId="1840" xr:uid="{B7C95D48-9E97-40E9-8C16-D0966D03B793}"/>
    <cellStyle name="Comma 126" xfId="1841" xr:uid="{7C74CDEB-F1FD-4FDD-A0CB-D9F55F9AF555}"/>
    <cellStyle name="Comma 126 2" xfId="1842" xr:uid="{409716DE-0528-43FA-8063-41A7C6C679FC}"/>
    <cellStyle name="Comma 127" xfId="1843" xr:uid="{4C8D1160-E49F-4398-8ADC-972B90CCEA29}"/>
    <cellStyle name="Comma 127 2" xfId="1844" xr:uid="{7B8DBFDE-9AF9-410C-9C77-E7236FB3CF80}"/>
    <cellStyle name="Comma 128" xfId="1845" xr:uid="{9A2E5E37-8B06-4CF8-A4A2-52A5E2994CCD}"/>
    <cellStyle name="Comma 128 2" xfId="1846" xr:uid="{D69DF854-A973-45A8-9DBD-9109441BBD01}"/>
    <cellStyle name="Comma 129" xfId="1847" xr:uid="{24F4A7A1-FDD0-4D6A-B388-42639EBE28B9}"/>
    <cellStyle name="Comma 129 2" xfId="1848" xr:uid="{5C3E7833-F921-4A87-A656-376F02CAF80D}"/>
    <cellStyle name="Comma 13" xfId="1849" xr:uid="{F35CB9BC-3A82-4726-85BD-09C40DF76196}"/>
    <cellStyle name="Comma 13 2" xfId="1850" xr:uid="{646B156C-DA67-413C-A56A-66BBEEAA8D3C}"/>
    <cellStyle name="Comma 13 2 2" xfId="1851" xr:uid="{352F3F74-A839-457C-86C3-FB8869664925}"/>
    <cellStyle name="Comma 13 2 2 2" xfId="1852" xr:uid="{4F468FFB-CA93-48E6-A943-2FCE8C584BD4}"/>
    <cellStyle name="Comma 13 2 3" xfId="1853" xr:uid="{92A82C37-C7C5-4149-AC5E-59A4F382F55B}"/>
    <cellStyle name="Comma 13 2 4" xfId="6924" xr:uid="{CD5AD271-5479-4056-A3BE-7EB3CCFCAD15}"/>
    <cellStyle name="Comma 13 2 4 2" xfId="9465" xr:uid="{364E448C-B7D6-4C4F-AFCB-8D05F435E7A2}"/>
    <cellStyle name="Comma 13 2 4 3" xfId="9464" xr:uid="{4E24272C-A12E-4A7D-B85B-81A5E81B310B}"/>
    <cellStyle name="Comma 13 3" xfId="1854" xr:uid="{B36D8171-0AE8-4EEC-A9D7-158A54F49130}"/>
    <cellStyle name="Comma 13 3 2" xfId="1855" xr:uid="{D5F854C5-0AB7-4C5E-82B8-697CFDF1A422}"/>
    <cellStyle name="Comma 13 4" xfId="4812" xr:uid="{55529562-0F21-44D8-8FE8-B5C80C492393}"/>
    <cellStyle name="Comma 13 5" xfId="7199" xr:uid="{FD6FF8AF-6D22-4DF1-9B3F-8758774B8B67}"/>
    <cellStyle name="Comma 13 5 2" xfId="9467" xr:uid="{B88EE5B0-AA94-4A30-A7DF-F12D077F91F6}"/>
    <cellStyle name="Comma 13 5 3" xfId="9466" xr:uid="{BC574C6A-7DC8-4F00-8361-60BFC834AFE8}"/>
    <cellStyle name="Comma 130" xfId="1856" xr:uid="{ABF8F671-AE4A-4AE1-9367-F26D729A22CD}"/>
    <cellStyle name="Comma 130 2" xfId="1857" xr:uid="{35AF303A-C54B-4265-8664-468778C093F4}"/>
    <cellStyle name="Comma 131" xfId="1858" xr:uid="{DEBDBBC8-7142-4ED3-AE5F-04C0BE5E8A1C}"/>
    <cellStyle name="Comma 131 2" xfId="1859" xr:uid="{D9681F00-42CE-44AB-9CC1-18FD0C5A8CCF}"/>
    <cellStyle name="Comma 132" xfId="1860" xr:uid="{3D58AF70-E73A-4100-8D4F-9B119A2FC98B}"/>
    <cellStyle name="Comma 132 2" xfId="1861" xr:uid="{BDFEF7F8-6E5D-4796-BF2D-EDB537B5B524}"/>
    <cellStyle name="Comma 133" xfId="1862" xr:uid="{B1039520-E656-4E5C-B503-E0E93FF47816}"/>
    <cellStyle name="Comma 133 2" xfId="1863" xr:uid="{B9036294-9ED6-40C1-A7F8-03BAE2A98ED2}"/>
    <cellStyle name="Comma 134" xfId="1864" xr:uid="{657FB071-B335-468F-9A2C-82CF5EB41308}"/>
    <cellStyle name="Comma 134 2" xfId="1865" xr:uid="{C382311F-93F4-4118-BE70-A9470B635B8B}"/>
    <cellStyle name="Comma 135" xfId="1866" xr:uid="{6282E757-AD76-48AC-AB02-20AB91DA3C76}"/>
    <cellStyle name="Comma 135 2" xfId="1867" xr:uid="{69A472F6-C800-42C9-A684-7D0B2583141E}"/>
    <cellStyle name="Comma 136" xfId="1868" xr:uid="{FFD93A1F-5DD1-4DE9-961C-FC05B8491C23}"/>
    <cellStyle name="Comma 136 2" xfId="1869" xr:uid="{232E9045-23F4-426F-BD8D-85B988028702}"/>
    <cellStyle name="Comma 137" xfId="1870" xr:uid="{E6204225-9658-492D-BA15-750581CFA1BB}"/>
    <cellStyle name="Comma 137 2" xfId="1871" xr:uid="{3AE5AE88-EABF-484B-B56C-3814C57EBC32}"/>
    <cellStyle name="Comma 138" xfId="1872" xr:uid="{DC944078-B50F-45F5-98EE-240A3CE2C39B}"/>
    <cellStyle name="Comma 138 2" xfId="1873" xr:uid="{EE6036E4-4AF3-4CE0-81B0-8EAB5A2FF918}"/>
    <cellStyle name="Comma 139" xfId="1874" xr:uid="{BDD7A7AB-ED00-4A24-A342-91CB9E30B1F3}"/>
    <cellStyle name="Comma 139 2" xfId="1875" xr:uid="{120D9C10-10A1-41BA-B93C-EC5B61124DD0}"/>
    <cellStyle name="Comma 14" xfId="1876" xr:uid="{19FCF5F3-05C3-4116-AE5D-732546546919}"/>
    <cellStyle name="Comma 14 2" xfId="1877" xr:uid="{8B24096C-46E1-4B0E-BA15-BF284F49E729}"/>
    <cellStyle name="Comma 14 2 2" xfId="1878" xr:uid="{0C94B9EE-170A-4557-A85B-325872B8592F}"/>
    <cellStyle name="Comma 14 2 2 2" xfId="1879" xr:uid="{A8868C41-53EE-4D80-B95C-3EB2AF749C05}"/>
    <cellStyle name="Comma 14 2 3" xfId="1880" xr:uid="{1BA2CA75-31C1-43C3-A6BE-BE8D6054D9B0}"/>
    <cellStyle name="Comma 14 2 4" xfId="7187" xr:uid="{96D812B8-F3C9-47CA-8CFE-B51C1ECCA8B9}"/>
    <cellStyle name="Comma 14 2 4 2" xfId="9469" xr:uid="{513356E9-4C7A-49D8-8E42-DA35BD7E7F85}"/>
    <cellStyle name="Comma 14 2 4 3" xfId="9468" xr:uid="{A08F7C39-1A8C-4AF8-A25F-E1E644016FFC}"/>
    <cellStyle name="Comma 14 3" xfId="1881" xr:uid="{16057E9A-5254-4605-9220-122E63CB210F}"/>
    <cellStyle name="Comma 14 3 2" xfId="1882" xr:uid="{0041E77C-A285-470A-90AB-9FAFA37EC3A3}"/>
    <cellStyle name="Comma 14 4" xfId="6709" xr:uid="{3AFEA939-37F5-4452-B969-D28BF0B7457F}"/>
    <cellStyle name="Comma 14 4 2" xfId="9471" xr:uid="{AF7CF616-956E-4B82-A218-3DB8CB9425AC}"/>
    <cellStyle name="Comma 14 4 3" xfId="9470" xr:uid="{4A2C9C29-0380-4AE3-A663-922C03067909}"/>
    <cellStyle name="Comma 14 5" xfId="7261" xr:uid="{14C1A2A1-7979-4D02-ABC8-38D5E4E6181A}"/>
    <cellStyle name="Comma 140" xfId="1883" xr:uid="{3445B51A-B08F-499A-ABA6-F1AC9E6D3FAC}"/>
    <cellStyle name="Comma 140 2" xfId="1884" xr:uid="{1B7A1A7D-8940-43F4-99E5-92ABC30DC154}"/>
    <cellStyle name="Comma 141" xfId="1885" xr:uid="{2CE4E7D3-3356-4643-93FD-97F1100376C4}"/>
    <cellStyle name="Comma 141 2" xfId="1886" xr:uid="{5D02B5DC-18B6-494E-95EC-F0BFF185A2E3}"/>
    <cellStyle name="Comma 142" xfId="1887" xr:uid="{DF4F46A7-0350-4EA3-A560-27EA0D812B4A}"/>
    <cellStyle name="Comma 142 2" xfId="1888" xr:uid="{10273510-DF0B-41B3-BF1A-E48F7B9693D8}"/>
    <cellStyle name="Comma 143" xfId="1889" xr:uid="{521A10F8-9E61-4D98-AD98-20C661DEC288}"/>
    <cellStyle name="Comma 143 2" xfId="1890" xr:uid="{F5643943-42F7-4417-B5C6-540A507683C1}"/>
    <cellStyle name="Comma 143 2 2" xfId="1891" xr:uid="{5F7FD104-80B7-4502-B8BC-3ACED6315A34}"/>
    <cellStyle name="Comma 143 2 2 2" xfId="1892" xr:uid="{865A5EB3-76A6-4865-96EF-3BEAEADDCAF5}"/>
    <cellStyle name="Comma 143 2 3" xfId="1893" xr:uid="{E631BACD-F4C4-492B-A15D-513AC231B59D}"/>
    <cellStyle name="Comma 143 3" xfId="1894" xr:uid="{7DA3D57E-FA89-4722-A471-EB43B19F2172}"/>
    <cellStyle name="Comma 143 3 2" xfId="1895" xr:uid="{78289BA6-AC0F-4FA5-8216-77DB791CEFC9}"/>
    <cellStyle name="Comma 143 4" xfId="1896" xr:uid="{4B91A1AD-43D1-454B-A86D-03F880F3AD4A}"/>
    <cellStyle name="Comma 144" xfId="1897" xr:uid="{4BDB7D49-B223-4F85-B411-5275561EC4EE}"/>
    <cellStyle name="Comma 144 2" xfId="1898" xr:uid="{6F97E37A-DB18-45C4-BFA3-D97979B12456}"/>
    <cellStyle name="Comma 144 2 2" xfId="1899" xr:uid="{1F48F51D-175A-4341-B07C-D62699E86359}"/>
    <cellStyle name="Comma 144 2 2 2" xfId="1900" xr:uid="{6E5FEC4D-81B9-4DD1-A098-EFDBBE93CE0B}"/>
    <cellStyle name="Comma 144 2 3" xfId="1901" xr:uid="{2850C21E-FDDF-4D30-A6B1-19FCDAB54808}"/>
    <cellStyle name="Comma 144 3" xfId="1902" xr:uid="{6E7F7FB5-99B8-4F4B-A8B8-BE328CB2E5BD}"/>
    <cellStyle name="Comma 144 3 2" xfId="1903" xr:uid="{E26003EF-0544-40F2-BB5E-9817324E34AC}"/>
    <cellStyle name="Comma 144 4" xfId="1904" xr:uid="{96225FC1-3B6F-4D07-A825-E4928A478CDB}"/>
    <cellStyle name="Comma 145" xfId="1905" xr:uid="{4B4FE3D2-55F4-4F6A-8367-D971CAC6C062}"/>
    <cellStyle name="Comma 145 2" xfId="1906" xr:uid="{B43A108A-7847-4395-B56E-23C2AAFCB2D9}"/>
    <cellStyle name="Comma 145 2 2" xfId="1907" xr:uid="{446D606A-E69C-4B88-9BB1-0AB0E0BB805F}"/>
    <cellStyle name="Comma 145 2 2 2" xfId="1908" xr:uid="{AC519A42-C472-4293-AE14-152AF1076B6E}"/>
    <cellStyle name="Comma 145 2 3" xfId="1909" xr:uid="{58C19B25-0354-4206-ADC1-09835630A239}"/>
    <cellStyle name="Comma 145 3" xfId="1910" xr:uid="{27E289FD-C58A-4C56-BD4F-CB5620B79688}"/>
    <cellStyle name="Comma 145 3 2" xfId="1911" xr:uid="{1985F7FB-D633-485D-B848-3968CF65FF8A}"/>
    <cellStyle name="Comma 145 4" xfId="1912" xr:uid="{99269083-1AE4-450E-A9C4-5F0779CCBFDF}"/>
    <cellStyle name="Comma 146" xfId="1913" xr:uid="{A5EEA80F-80A6-4AE4-AE54-8C41236418AD}"/>
    <cellStyle name="Comma 146 2" xfId="1914" xr:uid="{9D935322-9258-4640-8B27-6C50F67104F8}"/>
    <cellStyle name="Comma 146 2 2" xfId="1915" xr:uid="{A4C55C51-8B46-4803-891F-6E324B4DD9F6}"/>
    <cellStyle name="Comma 146 2 2 2" xfId="1916" xr:uid="{70423C7E-F7FC-4F20-B655-8389014F41D7}"/>
    <cellStyle name="Comma 146 2 3" xfId="1917" xr:uid="{6C25E1A7-B700-4755-B2AB-105BBA34BC12}"/>
    <cellStyle name="Comma 146 3" xfId="1918" xr:uid="{36394FFE-4740-4484-8C87-DED5A91497BA}"/>
    <cellStyle name="Comma 146 3 2" xfId="1919" xr:uid="{C8806332-C9A7-4A94-A309-C266EA9A4C70}"/>
    <cellStyle name="Comma 146 4" xfId="1920" xr:uid="{297E0859-DF0D-4D9D-ACCB-D69349A53773}"/>
    <cellStyle name="Comma 147" xfId="1921" xr:uid="{2088F79F-2B49-463E-97F0-77A5F539FA83}"/>
    <cellStyle name="Comma 147 2" xfId="1922" xr:uid="{2DDB824C-C604-4C6B-A9AA-4ED9B6C6223E}"/>
    <cellStyle name="Comma 147 2 2" xfId="1923" xr:uid="{E10B6727-D4A4-48DF-BEC1-8EE4C20564A9}"/>
    <cellStyle name="Comma 147 2 2 2" xfId="1924" xr:uid="{5C7BD2B0-0DD0-4FA2-997E-E684DD4F7800}"/>
    <cellStyle name="Comma 147 2 3" xfId="1925" xr:uid="{D7A49041-612F-49BF-B56F-B308E594803D}"/>
    <cellStyle name="Comma 147 3" xfId="1926" xr:uid="{C07415EC-6643-4B47-8E36-DFAB75264347}"/>
    <cellStyle name="Comma 147 3 2" xfId="1927" xr:uid="{13E4CD58-157A-4DFD-A87B-187F20E5A889}"/>
    <cellStyle name="Comma 147 4" xfId="1928" xr:uid="{FF85D852-6DF7-497F-BE0A-07AED4ECCA97}"/>
    <cellStyle name="Comma 148" xfId="1929" xr:uid="{2B60F982-FAE6-4369-9C50-1E33A2E80A02}"/>
    <cellStyle name="Comma 148 2" xfId="1930" xr:uid="{BD08A4A0-702E-4148-85DC-D1982BCBD60A}"/>
    <cellStyle name="Comma 148 2 2" xfId="1931" xr:uid="{E9081C5D-2001-40CF-B55D-EBF8C70F2A02}"/>
    <cellStyle name="Comma 148 2 2 2" xfId="1932" xr:uid="{E57A9B0D-E4BD-4CAC-9129-164F56D7E16D}"/>
    <cellStyle name="Comma 148 2 3" xfId="1933" xr:uid="{989D8BC3-7871-4242-BAE5-D56DECE6E10F}"/>
    <cellStyle name="Comma 148 3" xfId="1934" xr:uid="{96EBDE67-4A03-474A-B877-D4FB957F784B}"/>
    <cellStyle name="Comma 148 3 2" xfId="1935" xr:uid="{4B07E590-C604-46CC-998D-4E717814838D}"/>
    <cellStyle name="Comma 148 4" xfId="1936" xr:uid="{C9E5DD10-41EC-464B-BCA0-6DA0FD192980}"/>
    <cellStyle name="Comma 149" xfId="1937" xr:uid="{D6DF7368-9817-4210-876B-A2196C4191F8}"/>
    <cellStyle name="Comma 149 2" xfId="1938" xr:uid="{859ACE82-5A4A-4057-8893-1EBB7CA2DDE9}"/>
    <cellStyle name="Comma 149 2 2" xfId="1939" xr:uid="{1263B6E9-62D7-4ADE-BA85-426BF450D40C}"/>
    <cellStyle name="Comma 149 2 2 2" xfId="1940" xr:uid="{EF259F86-456F-4067-9E78-887661760BB0}"/>
    <cellStyle name="Comma 149 2 3" xfId="1941" xr:uid="{B4C97987-70CC-43BD-9A66-2C77165D9A08}"/>
    <cellStyle name="Comma 149 3" xfId="1942" xr:uid="{49FA47E1-E9A2-40C3-A1B1-65A6E0AB7A94}"/>
    <cellStyle name="Comma 149 3 2" xfId="1943" xr:uid="{0EE87644-EEDB-479C-951E-3F52F3B7D328}"/>
    <cellStyle name="Comma 149 4" xfId="1944" xr:uid="{C10D8FEC-89D4-4D2A-8BD3-3CEB52ED58E0}"/>
    <cellStyle name="Comma 15" xfId="1945" xr:uid="{F0639899-07E6-47C4-B91E-0215187583BA}"/>
    <cellStyle name="Comma 15 2" xfId="1946" xr:uid="{F8F5F59A-5289-4E9F-A43A-0D4C159DE5C9}"/>
    <cellStyle name="Comma 15 2 2" xfId="1947" xr:uid="{D529E50F-1DA2-4539-A36C-73F34F417D5D}"/>
    <cellStyle name="Comma 15 2 2 2" xfId="1948" xr:uid="{26699A69-F6D3-4E03-A1DD-2920D9A9A080}"/>
    <cellStyle name="Comma 15 2 3" xfId="1949" xr:uid="{A4F7AB6B-DF54-4294-8D9F-E7CAEFD956B2}"/>
    <cellStyle name="Comma 15 2 4" xfId="7170" xr:uid="{679D07A2-C9BA-4CED-97F2-FB2F61DB4AB8}"/>
    <cellStyle name="Comma 15 2 4 2" xfId="9473" xr:uid="{C2103D2F-7781-4376-9760-220E3E71461E}"/>
    <cellStyle name="Comma 15 2 4 3" xfId="9472" xr:uid="{63B41130-E473-4E80-966A-121640D1D756}"/>
    <cellStyle name="Comma 15 3" xfId="1950" xr:uid="{DF3F80FD-0033-4AA5-B429-B8C6B9DE3988}"/>
    <cellStyle name="Comma 15 3 2" xfId="1951" xr:uid="{0A241297-1B68-45BA-831B-94798C2C1F1A}"/>
    <cellStyle name="Comma 15 3 2 2" xfId="1952" xr:uid="{11373F93-B6BC-46F3-8D13-53E62611BA21}"/>
    <cellStyle name="Comma 15 4" xfId="1953" xr:uid="{BA28ED80-0687-4941-9A4E-F4D1DFD22279}"/>
    <cellStyle name="Comma 15 5" xfId="7198" xr:uid="{738385E7-849F-4A34-9823-71D36A0EB8AE}"/>
    <cellStyle name="Comma 15 5 2" xfId="9475" xr:uid="{7D663957-1A9E-4FB0-B86C-97E925830D1C}"/>
    <cellStyle name="Comma 15 5 3" xfId="9474" xr:uid="{47AA027D-528F-49B8-8957-FB7E6CAAD329}"/>
    <cellStyle name="Comma 150" xfId="1954" xr:uid="{6B6C5EC7-F398-4198-B41A-F41B3743CBA9}"/>
    <cellStyle name="Comma 150 2" xfId="1955" xr:uid="{99A1F76E-0138-41F4-9D0F-DF0F7868C955}"/>
    <cellStyle name="Comma 150 2 2" xfId="1956" xr:uid="{46AF4A8E-A95D-48EF-92DF-0E66EB0048EA}"/>
    <cellStyle name="Comma 150 2 2 2" xfId="1957" xr:uid="{95E4CA60-C049-46CE-A4F3-4B981999323F}"/>
    <cellStyle name="Comma 150 2 3" xfId="1958" xr:uid="{A4D28D4A-CECD-45E2-AE74-C2729492508E}"/>
    <cellStyle name="Comma 150 3" xfId="1959" xr:uid="{EF41E042-819B-47F3-A10C-9DD70FDE2220}"/>
    <cellStyle name="Comma 150 3 2" xfId="1960" xr:uid="{3B25849C-2DEB-4AEB-8B9A-E80D0A0FB656}"/>
    <cellStyle name="Comma 150 4" xfId="1961" xr:uid="{40461A65-7FF1-49D8-84FC-10C83F983FEE}"/>
    <cellStyle name="Comma 151" xfId="1962" xr:uid="{54F69A5B-E5F7-4D26-9C34-16BB02A6C517}"/>
    <cellStyle name="Comma 151 2" xfId="1963" xr:uid="{C87D6250-1B82-46A6-BB89-B7839657A569}"/>
    <cellStyle name="Comma 151 2 2" xfId="1964" xr:uid="{44A24FF5-A8FF-47CC-8994-272FB698158B}"/>
    <cellStyle name="Comma 151 2 2 2" xfId="1965" xr:uid="{7796395F-8F1D-40DD-9DB1-FD0CEAFA29F2}"/>
    <cellStyle name="Comma 151 2 3" xfId="1966" xr:uid="{7762A5E5-3F13-4321-AF83-BA59D3483540}"/>
    <cellStyle name="Comma 151 3" xfId="1967" xr:uid="{FDCA6465-E23B-4E45-A7D6-0EE5A6EC1F76}"/>
    <cellStyle name="Comma 151 3 2" xfId="1968" xr:uid="{8837D6C9-0590-4386-AF31-FAD03CEEAD11}"/>
    <cellStyle name="Comma 151 4" xfId="1969" xr:uid="{530D3BBA-3C3A-49AC-BFA2-A072DC7364A0}"/>
    <cellStyle name="Comma 152" xfId="1970" xr:uid="{775E8EF3-AE9D-4D56-8E7E-F56FFA907A7C}"/>
    <cellStyle name="Comma 152 2" xfId="1971" xr:uid="{B93C528A-C333-4B5D-B3A2-93724B606782}"/>
    <cellStyle name="Comma 152 2 2" xfId="1972" xr:uid="{C60E05A2-7834-4E34-8B9E-FE457C677966}"/>
    <cellStyle name="Comma 152 2 2 2" xfId="1973" xr:uid="{97EDC7FF-5728-47CE-83E8-D2462E8D0F58}"/>
    <cellStyle name="Comma 152 2 3" xfId="1974" xr:uid="{F2B524E1-5F1D-478E-BA1C-00E0BC256BF2}"/>
    <cellStyle name="Comma 152 3" xfId="1975" xr:uid="{D647BA32-321A-4068-B379-506044343C43}"/>
    <cellStyle name="Comma 152 3 2" xfId="1976" xr:uid="{D36B2756-E64A-4FE6-85DC-7D8AFD986547}"/>
    <cellStyle name="Comma 152 4" xfId="1977" xr:uid="{84CFFE8D-E872-4ECD-953D-541BC5EF7B37}"/>
    <cellStyle name="Comma 153" xfId="1978" xr:uid="{A78930EB-D2CB-4D99-9F77-8385A35E2053}"/>
    <cellStyle name="Comma 153 2" xfId="1979" xr:uid="{E48F3D50-1B40-4B71-A0BB-4CC35F656250}"/>
    <cellStyle name="Comma 153 2 2" xfId="1980" xr:uid="{B97571FF-2B68-4474-98AD-D7CFDBD96D93}"/>
    <cellStyle name="Comma 153 2 2 2" xfId="1981" xr:uid="{C6AFBDFB-8488-4640-AD99-CF97C594D25A}"/>
    <cellStyle name="Comma 153 2 3" xfId="1982" xr:uid="{36255C3D-7209-46A1-A3EC-FC531F7D6F6C}"/>
    <cellStyle name="Comma 153 3" xfId="1983" xr:uid="{737B9EEC-0032-410D-AA50-BB7FB5AB38C7}"/>
    <cellStyle name="Comma 153 3 2" xfId="1984" xr:uid="{FDE77052-4BAF-446C-9D70-A98B4B31680F}"/>
    <cellStyle name="Comma 153 4" xfId="1985" xr:uid="{EB4A98F4-2AEA-4B36-94C3-51C2B8A9FD41}"/>
    <cellStyle name="Comma 154" xfId="1986" xr:uid="{4FF73EDA-F51E-489D-A088-5018DEAA5970}"/>
    <cellStyle name="Comma 154 2" xfId="1987" xr:uid="{BCA52910-CB04-4719-82DA-03B64328173E}"/>
    <cellStyle name="Comma 154 2 2" xfId="1988" xr:uid="{D115C8E6-F033-4B1C-BB6C-A4EBEF24FCAC}"/>
    <cellStyle name="Comma 154 2 2 2" xfId="1989" xr:uid="{29ED426C-A4A1-4F6E-9118-78CEC5DB66A3}"/>
    <cellStyle name="Comma 154 2 3" xfId="1990" xr:uid="{93342859-52C6-4570-95FE-D8F7FACF4B86}"/>
    <cellStyle name="Comma 154 3" xfId="1991" xr:uid="{DCAA78B6-0C3E-48B9-8D4F-AF330EB0DA2A}"/>
    <cellStyle name="Comma 154 3 2" xfId="1992" xr:uid="{D31CE96B-2572-4857-AD29-983F58BC9418}"/>
    <cellStyle name="Comma 154 4" xfId="1993" xr:uid="{FCEF69D2-81ED-492B-B58B-F006CC8D2B0C}"/>
    <cellStyle name="Comma 155" xfId="1994" xr:uid="{F78166C6-86F0-4DC7-ADFB-9AFB635FF263}"/>
    <cellStyle name="Comma 155 2" xfId="1995" xr:uid="{8F4A7DD5-7B51-4ED8-8341-1BB9BD040A41}"/>
    <cellStyle name="Comma 155 2 2" xfId="1996" xr:uid="{150803B4-23E5-4B1A-92DB-703C7B790DB7}"/>
    <cellStyle name="Comma 155 2 2 2" xfId="1997" xr:uid="{5557E7F3-5358-4A7E-8F69-B770B407DEF0}"/>
    <cellStyle name="Comma 155 2 3" xfId="1998" xr:uid="{E21DC9DB-C598-4780-9303-CD53231B5711}"/>
    <cellStyle name="Comma 155 3" xfId="1999" xr:uid="{09D4DD3E-048D-4C6E-BE8E-7EA23588FF99}"/>
    <cellStyle name="Comma 155 3 2" xfId="2000" xr:uid="{274FF28F-F377-4554-A298-D9F6AE4BC999}"/>
    <cellStyle name="Comma 155 4" xfId="2001" xr:uid="{5B6F9469-1C88-4BB7-AAFE-CFA9DB51FF6B}"/>
    <cellStyle name="Comma 156" xfId="2002" xr:uid="{F8794774-79D0-4473-B3AD-0E169D65CFA4}"/>
    <cellStyle name="Comma 156 2" xfId="2003" xr:uid="{E915692E-3569-4734-B0C1-915412DDD417}"/>
    <cellStyle name="Comma 156 2 2" xfId="2004" xr:uid="{696FA677-0C6A-4CC4-99FE-2EE71FEA1077}"/>
    <cellStyle name="Comma 156 2 2 2" xfId="2005" xr:uid="{A8E3B5AB-3389-4511-968D-86B5276EA73B}"/>
    <cellStyle name="Comma 156 2 3" xfId="2006" xr:uid="{CD8C5416-CFC2-472C-8D04-9A27BF74EAE7}"/>
    <cellStyle name="Comma 156 3" xfId="2007" xr:uid="{982A75FC-F3FB-4FC2-9E82-3EA721400192}"/>
    <cellStyle name="Comma 156 3 2" xfId="2008" xr:uid="{805D4591-BCAB-4D0F-A037-951AF084AC36}"/>
    <cellStyle name="Comma 156 4" xfId="2009" xr:uid="{AF46572F-5D36-4A12-84DA-00FD38F177CF}"/>
    <cellStyle name="Comma 157" xfId="2010" xr:uid="{EBE0AAFD-2306-4A25-B21D-883C032832F9}"/>
    <cellStyle name="Comma 157 2" xfId="2011" xr:uid="{08F4C4FF-D1B5-4333-9442-FCE90EB0B34F}"/>
    <cellStyle name="Comma 157 2 2" xfId="2012" xr:uid="{ED59BC19-DA44-4CD7-9DE4-CB4963CEB585}"/>
    <cellStyle name="Comma 157 2 2 2" xfId="2013" xr:uid="{38E4965E-9390-49AA-B11B-2FF54D27072E}"/>
    <cellStyle name="Comma 157 2 3" xfId="2014" xr:uid="{1790AFDB-3014-4FA1-9EFD-5619B1DBCBEB}"/>
    <cellStyle name="Comma 157 3" xfId="2015" xr:uid="{26652564-A968-4ACC-A715-F9C52B521E72}"/>
    <cellStyle name="Comma 157 3 2" xfId="2016" xr:uid="{70E6F55A-AE10-40CB-97D0-D43C513FFE5C}"/>
    <cellStyle name="Comma 157 4" xfId="2017" xr:uid="{3AC91B25-2516-4A2C-9F5B-859C7D9150A4}"/>
    <cellStyle name="Comma 158" xfId="2018" xr:uid="{D5D2C635-C490-41BC-B6E5-4CA3CCA4466B}"/>
    <cellStyle name="Comma 158 2" xfId="2019" xr:uid="{506B43FD-4D40-4613-A269-FAD64C6AF0AE}"/>
    <cellStyle name="Comma 158 2 2" xfId="2020" xr:uid="{5702F8A0-FA95-407F-910E-DCE967E7BE9F}"/>
    <cellStyle name="Comma 158 2 2 2" xfId="2021" xr:uid="{8C81F16E-F58D-4979-9963-B683A697F4EF}"/>
    <cellStyle name="Comma 158 2 3" xfId="2022" xr:uid="{A741D577-4DD2-43CF-AFB0-B22B9DEED55A}"/>
    <cellStyle name="Comma 158 3" xfId="2023" xr:uid="{4F7CA2C2-B7D2-4367-9FED-66C5974148F3}"/>
    <cellStyle name="Comma 158 3 2" xfId="2024" xr:uid="{AF1D2A90-9AA6-4C64-84FE-7666E789414D}"/>
    <cellStyle name="Comma 158 4" xfId="2025" xr:uid="{AF37E002-1776-48DA-8759-1EE583B4B953}"/>
    <cellStyle name="Comma 159" xfId="2026" xr:uid="{77211FD4-A38A-4745-8AA9-D10E83C4540E}"/>
    <cellStyle name="Comma 159 2" xfId="2027" xr:uid="{D91F09EB-A747-4651-A6E4-3BCF0E979D72}"/>
    <cellStyle name="Comma 159 2 2" xfId="2028" xr:uid="{2AD8EBEA-BE56-4155-B274-F934691B6CD9}"/>
    <cellStyle name="Comma 159 2 2 2" xfId="2029" xr:uid="{96A6FCCB-4521-438F-81E1-7198A85A6206}"/>
    <cellStyle name="Comma 159 2 3" xfId="2030" xr:uid="{4BD1C1AA-242F-41FB-AC37-74F55BC37579}"/>
    <cellStyle name="Comma 159 3" xfId="2031" xr:uid="{4E34A75C-FB50-4C36-A73B-5554ED41883B}"/>
    <cellStyle name="Comma 159 3 2" xfId="2032" xr:uid="{D5F57BD0-464E-4805-8F5B-F2824901E476}"/>
    <cellStyle name="Comma 159 4" xfId="2033" xr:uid="{F7F0EFA9-9A19-4E4D-8591-8696F5FBC2F4}"/>
    <cellStyle name="Comma 16" xfId="2034" xr:uid="{D99977CE-0EC5-4E83-83C1-0C16B2550BB5}"/>
    <cellStyle name="Comma 16 2" xfId="2035" xr:uid="{3C8D7025-C6EC-48A3-841E-A4B0A5B0EE95}"/>
    <cellStyle name="Comma 16 2 2" xfId="2036" xr:uid="{922EE9B0-EC69-46D7-BA51-AA9A02D36B6A}"/>
    <cellStyle name="Comma 16 2 2 2" xfId="2037" xr:uid="{732BFA28-B28E-45E6-A1B8-322BD4B98DB8}"/>
    <cellStyle name="Comma 16 2 3" xfId="2038" xr:uid="{D11000E4-9FA5-4CB8-A761-E574E42083CC}"/>
    <cellStyle name="Comma 16 2 4" xfId="7163" xr:uid="{4381B1A2-4EA4-4290-B013-45EE06BEAA82}"/>
    <cellStyle name="Comma 16 2 4 2" xfId="9477" xr:uid="{E1634A42-75DB-487F-B587-CAB0303DC75D}"/>
    <cellStyle name="Comma 16 2 4 3" xfId="9476" xr:uid="{10502201-E803-48FD-93B4-845A8115D0C8}"/>
    <cellStyle name="Comma 16 3" xfId="2039" xr:uid="{CEA740BE-B52C-4A10-9A2E-8CCC9FE2E4FC}"/>
    <cellStyle name="Comma 16 3 2" xfId="2040" xr:uid="{5A94AB92-750B-4EBC-B46C-5F21FA13458E}"/>
    <cellStyle name="Comma 16 4" xfId="6791" xr:uid="{62284B4F-267C-4AD2-A9EF-C11270EAE3F0}"/>
    <cellStyle name="Comma 16 4 2" xfId="9479" xr:uid="{EA30797B-3C7C-4575-A290-D00E519287DB}"/>
    <cellStyle name="Comma 16 4 3" xfId="9478" xr:uid="{DC947290-5A24-43E8-85B6-37C3A92C19F2}"/>
    <cellStyle name="Comma 160" xfId="2041" xr:uid="{1C9D2E1B-05AD-44EA-A238-9E43BA50F1DA}"/>
    <cellStyle name="Comma 160 2" xfId="2042" xr:uid="{BDA3E444-298E-42EB-927B-D72CF32C2AE9}"/>
    <cellStyle name="Comma 160 2 2" xfId="2043" xr:uid="{C1EC261F-C0E6-4554-AB5D-B93AE271FB68}"/>
    <cellStyle name="Comma 160 2 2 2" xfId="2044" xr:uid="{9E28BE5C-4396-49C0-9ABA-CD5EB0A89B27}"/>
    <cellStyle name="Comma 160 2 3" xfId="2045" xr:uid="{59F5E037-A759-480D-824B-98D7DE17842D}"/>
    <cellStyle name="Comma 160 3" xfId="2046" xr:uid="{A17A7FC1-03D0-4BD4-B10D-8595941173A8}"/>
    <cellStyle name="Comma 160 3 2" xfId="2047" xr:uid="{AA97DA79-A257-471C-A7DC-AD02780025F7}"/>
    <cellStyle name="Comma 160 4" xfId="2048" xr:uid="{5B82FBD0-E633-4C98-A54A-F5FFAC4048FA}"/>
    <cellStyle name="Comma 161" xfId="2049" xr:uid="{0AF99D1D-915D-4CBF-94BE-38E29AEE1938}"/>
    <cellStyle name="Comma 161 2" xfId="2050" xr:uid="{9F5EAD2D-69BB-4841-BDBD-886C25AF84C7}"/>
    <cellStyle name="Comma 161 2 2" xfId="2051" xr:uid="{39B08705-47FE-41E8-8B28-23777BF43328}"/>
    <cellStyle name="Comma 161 2 2 2" xfId="2052" xr:uid="{0C0E788F-1A12-4475-900E-02F51EB88CBD}"/>
    <cellStyle name="Comma 161 2 3" xfId="2053" xr:uid="{0B8EFF97-B00B-41EA-B0E8-CBBAA9759F67}"/>
    <cellStyle name="Comma 161 3" xfId="2054" xr:uid="{ADB0E30B-4401-4053-A836-4BCA6ABBDB0E}"/>
    <cellStyle name="Comma 161 3 2" xfId="2055" xr:uid="{47071DC2-0B72-4728-A464-B8BBABB1E6E4}"/>
    <cellStyle name="Comma 161 4" xfId="2056" xr:uid="{BEB700F9-73F4-4B5C-B5EB-2A9C0D9915A8}"/>
    <cellStyle name="Comma 162" xfId="2057" xr:uid="{10123F40-AAAA-44B9-B2FE-9424F31EE04F}"/>
    <cellStyle name="Comma 162 2" xfId="2058" xr:uid="{2D124D24-F11A-4078-8513-016637357D08}"/>
    <cellStyle name="Comma 162 2 2" xfId="2059" xr:uid="{4C3047A1-A9DB-4847-BA70-627ACBD4CF19}"/>
    <cellStyle name="Comma 162 2 2 2" xfId="2060" xr:uid="{4D62A502-9481-49D6-A48F-638DED00CBA7}"/>
    <cellStyle name="Comma 162 2 3" xfId="2061" xr:uid="{CA904F17-1056-48BB-9FEC-7F39357A11AA}"/>
    <cellStyle name="Comma 162 3" xfId="2062" xr:uid="{93C7720D-157E-4077-89AC-E94C2FE25F8F}"/>
    <cellStyle name="Comma 162 3 2" xfId="2063" xr:uid="{B2458E2C-8059-4DEA-8924-28E573C3D6B6}"/>
    <cellStyle name="Comma 162 4" xfId="2064" xr:uid="{CECDC27A-F700-4B2C-9F69-FED0B87C2BA7}"/>
    <cellStyle name="Comma 163" xfId="2065" xr:uid="{6F39A2DE-D937-4797-962E-97148180A138}"/>
    <cellStyle name="Comma 163 2" xfId="2066" xr:uid="{9ECEF8D1-E499-465E-BC0A-EFA42B664379}"/>
    <cellStyle name="Comma 163 2 2" xfId="2067" xr:uid="{5F026289-CA95-4123-87E4-20753CD504EC}"/>
    <cellStyle name="Comma 163 2 2 2" xfId="2068" xr:uid="{B9343FE3-66E1-4693-B5C2-DE2BE6D7FA92}"/>
    <cellStyle name="Comma 163 2 3" xfId="2069" xr:uid="{9DB4B4C8-9169-4A99-9B93-3517C319895C}"/>
    <cellStyle name="Comma 163 3" xfId="2070" xr:uid="{F2BF6E33-AE14-4EB9-BA42-914E3EACE929}"/>
    <cellStyle name="Comma 163 3 2" xfId="2071" xr:uid="{40BFAE37-F811-41EC-99D0-939C5BEFC560}"/>
    <cellStyle name="Comma 163 4" xfId="2072" xr:uid="{A8F3C7B6-0C8A-4A13-8F28-DE5E5C6E8EDB}"/>
    <cellStyle name="Comma 164" xfId="2073" xr:uid="{F4ECE837-1805-4543-A1DC-7318C36F5577}"/>
    <cellStyle name="Comma 164 2" xfId="2074" xr:uid="{0528D613-B341-45CC-97A7-29872901631A}"/>
    <cellStyle name="Comma 164 2 2" xfId="2075" xr:uid="{6250767B-0545-4CFC-92E2-0F760B7A7062}"/>
    <cellStyle name="Comma 164 2 2 2" xfId="2076" xr:uid="{7B15B6BF-4762-4DD3-86AA-C3615BFC8AC8}"/>
    <cellStyle name="Comma 164 2 3" xfId="2077" xr:uid="{4B71A407-4000-4B56-88A7-AB7B6F864204}"/>
    <cellStyle name="Comma 164 3" xfId="2078" xr:uid="{3B501168-C962-4DCD-B490-5BC644AE18B9}"/>
    <cellStyle name="Comma 164 3 2" xfId="2079" xr:uid="{CA910D2F-4B75-4681-B580-C256F6363365}"/>
    <cellStyle name="Comma 164 4" xfId="2080" xr:uid="{3D0B9C63-1EF4-44FD-ACBF-9890EAC2E68A}"/>
    <cellStyle name="Comma 165" xfId="2081" xr:uid="{8B1B7DA1-F217-4B98-932D-8F34386EFE37}"/>
    <cellStyle name="Comma 165 2" xfId="2082" xr:uid="{6957B93F-34F2-4834-8862-F647E0E34FAE}"/>
    <cellStyle name="Comma 165 2 2" xfId="2083" xr:uid="{C861A411-1C10-4BAB-94EE-A2B2598E31BD}"/>
    <cellStyle name="Comma 165 2 2 2" xfId="2084" xr:uid="{79A9BE38-A241-4C2D-B563-052B3464764D}"/>
    <cellStyle name="Comma 165 2 3" xfId="2085" xr:uid="{787784D0-D9A7-40AD-9D2F-BE68BC78A26E}"/>
    <cellStyle name="Comma 165 3" xfId="2086" xr:uid="{8E3BD515-A9EC-4898-BCDC-D2DB2234252C}"/>
    <cellStyle name="Comma 165 3 2" xfId="2087" xr:uid="{1F1EB1C9-1540-4F7D-A879-3828CCA6741B}"/>
    <cellStyle name="Comma 165 4" xfId="2088" xr:uid="{ABBF1C9F-D6F4-4C95-A4DB-F54F2384BF07}"/>
    <cellStyle name="Comma 166" xfId="2089" xr:uid="{6645C45A-420E-4790-9C7E-643DFACA3F6A}"/>
    <cellStyle name="Comma 166 2" xfId="2090" xr:uid="{E56115DE-7ADE-4413-9C72-25C30FDC0A25}"/>
    <cellStyle name="Comma 166 2 2" xfId="2091" xr:uid="{556827F3-1D4C-434F-93AA-0BF0F3EE516D}"/>
    <cellStyle name="Comma 166 2 2 2" xfId="2092" xr:uid="{1BB2B52A-CCB8-4F19-A75A-E56E2E86D9AA}"/>
    <cellStyle name="Comma 166 2 3" xfId="2093" xr:uid="{41A71C78-AEBB-4384-9CF4-1438AA5254CD}"/>
    <cellStyle name="Comma 166 3" xfId="2094" xr:uid="{E2865C17-562C-4FFA-A07A-0517441D6CDA}"/>
    <cellStyle name="Comma 166 3 2" xfId="2095" xr:uid="{5A87BA87-A1FA-404F-B50F-07E9B8ACC1DC}"/>
    <cellStyle name="Comma 166 4" xfId="2096" xr:uid="{55C352D1-BB1A-4D14-8E17-A38C18467504}"/>
    <cellStyle name="Comma 167" xfId="2097" xr:uid="{2CA8FF87-5AB2-4F0B-A792-CB88C46677E4}"/>
    <cellStyle name="Comma 167 2" xfId="2098" xr:uid="{69050FE5-9C52-4439-B0F4-C26E4679840D}"/>
    <cellStyle name="Comma 167 2 2" xfId="2099" xr:uid="{F5DDBD46-1831-4927-9B1F-BF1219C91D1B}"/>
    <cellStyle name="Comma 167 2 2 2" xfId="2100" xr:uid="{82543FBD-DA7E-44CB-B0B5-3712B01F7189}"/>
    <cellStyle name="Comma 167 2 3" xfId="2101" xr:uid="{2460BD01-1240-498B-84A3-CD81458BF429}"/>
    <cellStyle name="Comma 167 3" xfId="2102" xr:uid="{6284CBE3-4E49-4DFE-81F1-04B253FA64AA}"/>
    <cellStyle name="Comma 167 3 2" xfId="2103" xr:uid="{222CB4D0-BBBC-462C-99B9-632B650F313B}"/>
    <cellStyle name="Comma 167 4" xfId="2104" xr:uid="{D93ABC89-7DCB-4C79-BEE8-455600B3CA7F}"/>
    <cellStyle name="Comma 168" xfId="2105" xr:uid="{5C43AB4D-AC64-49A1-B1BE-E1EAC9D3EFBE}"/>
    <cellStyle name="Comma 168 2" xfId="2106" xr:uid="{4D0C2293-B6D1-4DD4-BDDF-C40B51EE1F5A}"/>
    <cellStyle name="Comma 168 2 2" xfId="2107" xr:uid="{49EBFB76-2C85-452F-8558-66E6B8566678}"/>
    <cellStyle name="Comma 168 2 2 2" xfId="2108" xr:uid="{FA58BDF4-F575-4A8D-9AB7-300C6E14D9C2}"/>
    <cellStyle name="Comma 168 2 3" xfId="2109" xr:uid="{018EE25C-8C3B-4107-BE12-3D90435E3C7D}"/>
    <cellStyle name="Comma 168 3" xfId="2110" xr:uid="{985FF3A2-62FC-4FCA-905E-8D22B86FAD79}"/>
    <cellStyle name="Comma 168 3 2" xfId="2111" xr:uid="{461BF656-7DE1-4718-9A18-0723AED41BFC}"/>
    <cellStyle name="Comma 168 4" xfId="2112" xr:uid="{19D86CA5-980A-43B4-BFFE-2D588D8B57FF}"/>
    <cellStyle name="Comma 169" xfId="2113" xr:uid="{BE542436-237A-43A3-86F0-275B4B42E334}"/>
    <cellStyle name="Comma 169 2" xfId="2114" xr:uid="{4EF7A4B4-EBE9-447F-B5F7-E2B06AB756FC}"/>
    <cellStyle name="Comma 17" xfId="2115" xr:uid="{876A2A9D-20C1-48F9-925A-ABE13BAFC0BE}"/>
    <cellStyle name="Comma 17 2" xfId="2116" xr:uid="{2C141AA1-76B9-4BEB-8A0F-EA4259AC6D85}"/>
    <cellStyle name="Comma 17 2 2" xfId="2117" xr:uid="{93BEB6AB-CC51-4B1C-9FF9-2AFFC73F41F7}"/>
    <cellStyle name="Comma 17 2 2 2" xfId="2118" xr:uid="{6C240308-5D21-4AB5-93CF-8C7CD42D2B32}"/>
    <cellStyle name="Comma 17 2 3" xfId="2119" xr:uid="{0D2D062C-F07D-4818-B49F-975AA9D79496}"/>
    <cellStyle name="Comma 17 2 4" xfId="7089" xr:uid="{08F1F01C-6A6B-4F2F-9401-D40CFA46E90F}"/>
    <cellStyle name="Comma 17 2 4 2" xfId="9481" xr:uid="{4E4C7158-B16A-4917-80F4-C48BCE02D919}"/>
    <cellStyle name="Comma 17 2 4 3" xfId="9480" xr:uid="{7C8CA991-E4E6-426D-8B8B-A927C550D9A2}"/>
    <cellStyle name="Comma 17 3" xfId="2120" xr:uid="{6AFECD8E-E11B-462E-8F51-22824935F114}"/>
    <cellStyle name="Comma 17 3 2" xfId="2121" xr:uid="{6B55188B-E5A3-498D-919F-12C1129740F2}"/>
    <cellStyle name="Comma 17 4" xfId="2122" xr:uid="{A1E6AE43-4ED5-4021-8C0E-70E32BA8DB77}"/>
    <cellStyle name="Comma 17 5" xfId="6646" xr:uid="{E519FBB4-9351-403D-AF6C-A9D31CEB4D85}"/>
    <cellStyle name="Comma 17 5 2" xfId="9483" xr:uid="{83DFBA45-1F88-4537-9095-5BA657C708A6}"/>
    <cellStyle name="Comma 17 5 3" xfId="9482" xr:uid="{6A92080E-23FD-43EE-A974-B7136DD44D43}"/>
    <cellStyle name="Comma 170" xfId="2123" xr:uid="{9E083C78-E2F1-4344-92EE-2B6FA1478F6A}"/>
    <cellStyle name="Comma 170 2" xfId="2124" xr:uid="{95DB33D6-D215-48AC-B91B-9A34398323AB}"/>
    <cellStyle name="Comma 170 2 2" xfId="2125" xr:uid="{A7CDE019-0DDA-494C-91D3-8A5A4A9188F6}"/>
    <cellStyle name="Comma 170 2 2 2" xfId="2126" xr:uid="{D451EC1E-14DA-4BE4-BF44-13853614AF67}"/>
    <cellStyle name="Comma 170 2 2 2 2" xfId="2127" xr:uid="{5BEA5CFE-445A-4ADF-927A-650B0678EC56}"/>
    <cellStyle name="Comma 170 2 2 3" xfId="2128" xr:uid="{9E1E429B-353A-4323-99D2-4F96A35ADF22}"/>
    <cellStyle name="Comma 170 2 3" xfId="2129" xr:uid="{3BFDD275-626F-4C46-945D-5923B09C4817}"/>
    <cellStyle name="Comma 170 2 3 2" xfId="2130" xr:uid="{5C41D92E-0459-479A-A753-14CAEF5AE047}"/>
    <cellStyle name="Comma 170 2 4" xfId="2131" xr:uid="{EAA92861-719E-47D4-8C63-2B6BB449D9AD}"/>
    <cellStyle name="Comma 170 3" xfId="2132" xr:uid="{EF7EC7D8-E0EB-4DE2-8548-E10B48CD8ED8}"/>
    <cellStyle name="Comma 171" xfId="2133" xr:uid="{C230C8BF-D639-43A9-BB6F-7F409A5F5DE8}"/>
    <cellStyle name="Comma 171 2" xfId="2134" xr:uid="{F563764A-E038-44D8-906C-9E974469B593}"/>
    <cellStyle name="Comma 171 2 2" xfId="2135" xr:uid="{74D9E1DA-FA42-47C2-AD3E-49E2D2306F74}"/>
    <cellStyle name="Comma 171 2 2 2" xfId="2136" xr:uid="{723E8FCB-0A77-45E5-A09E-79CE396F0F12}"/>
    <cellStyle name="Comma 171 2 2 2 2" xfId="2137" xr:uid="{FB180E50-5E0E-4B8A-A7DF-A35A5734ED31}"/>
    <cellStyle name="Comma 171 2 2 3" xfId="2138" xr:uid="{D74D6C3F-6F2D-4484-9E5F-258E7644166E}"/>
    <cellStyle name="Comma 171 2 3" xfId="2139" xr:uid="{A1D90BDC-EF67-4D9C-88D4-4AEB84E684F2}"/>
    <cellStyle name="Comma 171 2 3 2" xfId="2140" xr:uid="{44C76F34-8CEB-4966-8327-509BAC6876B8}"/>
    <cellStyle name="Comma 171 2 4" xfId="2141" xr:uid="{9B6755F6-62E3-4508-818A-9BFF6E19F05F}"/>
    <cellStyle name="Comma 171 3" xfId="2142" xr:uid="{286BD7E4-F7B7-4059-9863-227BB7A94A30}"/>
    <cellStyle name="Comma 172" xfId="2143" xr:uid="{87A3AE64-63D3-4DEF-A339-78B12CD2AC4E}"/>
    <cellStyle name="Comma 172 2" xfId="2144" xr:uid="{FB8BA3BA-D9C4-4BE5-85C0-BED5BA371229}"/>
    <cellStyle name="Comma 172 2 2" xfId="2145" xr:uid="{1CE3207E-97EA-4477-8B5F-40869AA32841}"/>
    <cellStyle name="Comma 172 2 2 2" xfId="2146" xr:uid="{D849BD44-B9AA-43F1-AD43-9FAD52978B6C}"/>
    <cellStyle name="Comma 172 2 3" xfId="2147" xr:uid="{43693763-DD85-48FF-88AB-311031BAD959}"/>
    <cellStyle name="Comma 172 3" xfId="2148" xr:uid="{83F60A04-BA69-446A-A802-17C3F390EF68}"/>
    <cellStyle name="Comma 172 3 2" xfId="2149" xr:uid="{5EC5CF83-C5B0-4DE5-8644-5AEAD8891EF7}"/>
    <cellStyle name="Comma 172 4" xfId="2150" xr:uid="{5AEE84D4-A07C-4AA6-A148-7A4B96F6320A}"/>
    <cellStyle name="Comma 173" xfId="2151" xr:uid="{9131563B-B550-4D1D-9929-7089A8C05493}"/>
    <cellStyle name="Comma 173 2" xfId="2152" xr:uid="{902E54FA-0573-478F-A82E-4BA900447425}"/>
    <cellStyle name="Comma 173 2 2" xfId="2153" xr:uid="{44DC4CA0-7183-4AE1-85B8-9C436F450231}"/>
    <cellStyle name="Comma 173 2 2 2" xfId="2154" xr:uid="{FC850EA7-8C36-4A60-B430-CC17E3A3ACDF}"/>
    <cellStyle name="Comma 173 2 3" xfId="2155" xr:uid="{AA667D8F-2F14-40A2-A2B3-8943E2CB75CB}"/>
    <cellStyle name="Comma 173 3" xfId="2156" xr:uid="{713064F9-B8F8-41ED-98E3-14538ED338B6}"/>
    <cellStyle name="Comma 173 3 2" xfId="2157" xr:uid="{ECB63797-6A29-40F2-9567-22F555B92618}"/>
    <cellStyle name="Comma 173 4" xfId="2158" xr:uid="{4B7C56F1-5801-43A3-9A32-534DDE1943F9}"/>
    <cellStyle name="Comma 174" xfId="2159" xr:uid="{2F2B02F0-CB5B-4B71-8E17-A9A840373C41}"/>
    <cellStyle name="Comma 174 2" xfId="2160" xr:uid="{9761CF0E-FB72-423D-B84E-4C1E2F633083}"/>
    <cellStyle name="Comma 174 2 2" xfId="2161" xr:uid="{19597771-C6D3-4032-898F-DFB44A310938}"/>
    <cellStyle name="Comma 174 2 2 2" xfId="2162" xr:uid="{A5983A79-BA12-4029-AB60-B41FB3EB5EE5}"/>
    <cellStyle name="Comma 174 2 3" xfId="2163" xr:uid="{A8D8EDD3-CAEF-4F46-9829-350AC27A4E45}"/>
    <cellStyle name="Comma 174 3" xfId="2164" xr:uid="{48478F24-A2ED-433A-8B2A-B00A820E34CF}"/>
    <cellStyle name="Comma 174 3 2" xfId="2165" xr:uid="{C7799868-BD50-4B9C-9D64-B92B0B7CE73E}"/>
    <cellStyle name="Comma 174 4" xfId="2166" xr:uid="{D0A55DCE-6B94-4DEE-8D7E-EF48C9B0BA9B}"/>
    <cellStyle name="Comma 175" xfId="2167" xr:uid="{E0FFE2DE-BE08-4ACC-81FA-182604BB63E2}"/>
    <cellStyle name="Comma 175 2" xfId="2168" xr:uid="{8B525D2E-E804-4ED4-8D22-8FAF0001E047}"/>
    <cellStyle name="Comma 175 2 2" xfId="2169" xr:uid="{9CEF508A-549F-40BA-9539-6EC907254A10}"/>
    <cellStyle name="Comma 175 2 2 2" xfId="2170" xr:uid="{0A27F85C-DF4A-49AA-A408-20387128B434}"/>
    <cellStyle name="Comma 175 2 3" xfId="2171" xr:uid="{F05EBED3-A08B-4069-A16A-BBF1FE5F90D3}"/>
    <cellStyle name="Comma 175 3" xfId="2172" xr:uid="{4D34AD3D-F0EC-41B5-B018-237AB43CBBB2}"/>
    <cellStyle name="Comma 175 3 2" xfId="2173" xr:uid="{F014A0B9-B8DF-4D5A-9E4B-85C5ADD49EEF}"/>
    <cellStyle name="Comma 175 4" xfId="2174" xr:uid="{0B5A9359-D5CC-4B66-AB01-FB45009530A2}"/>
    <cellStyle name="Comma 176" xfId="2175" xr:uid="{C84B0994-D09B-4313-90C5-D221E543BC9C}"/>
    <cellStyle name="Comma 176 2" xfId="2176" xr:uid="{2E44FCE7-919E-43D8-88CE-5B1D969E8826}"/>
    <cellStyle name="Comma 176 2 2" xfId="2177" xr:uid="{54EBEE72-D484-412E-9CE7-356736C79844}"/>
    <cellStyle name="Comma 176 2 2 2" xfId="2178" xr:uid="{DA829E22-4792-4E63-916D-B55B0FD28B32}"/>
    <cellStyle name="Comma 176 2 3" xfId="2179" xr:uid="{9676092A-E127-428C-BEAF-683708AA0163}"/>
    <cellStyle name="Comma 176 3" xfId="2180" xr:uid="{AB7C9433-D638-4AFB-B185-184D601A8B8D}"/>
    <cellStyle name="Comma 176 3 2" xfId="2181" xr:uid="{68CF3C1E-C970-4ABB-A4D0-30CF4F65ACE3}"/>
    <cellStyle name="Comma 176 4" xfId="2182" xr:uid="{50B51212-28C5-4E8A-8D05-C3EA1F71BB00}"/>
    <cellStyle name="Comma 177" xfId="2183" xr:uid="{1A163161-CB0A-4898-B0E5-572F18F64F14}"/>
    <cellStyle name="Comma 177 2" xfId="2184" xr:uid="{378A091C-0D4B-4EA0-B2A2-D314F13E2292}"/>
    <cellStyle name="Comma 177 2 2" xfId="2185" xr:uid="{F264C002-5141-4921-A865-BDA05DBF4FCB}"/>
    <cellStyle name="Comma 177 2 2 2" xfId="2186" xr:uid="{AFA8E12F-2607-467A-AAE8-1519999B064B}"/>
    <cellStyle name="Comma 177 2 3" xfId="2187" xr:uid="{D4C463EA-51BE-44E9-B321-98DE45B6D5C6}"/>
    <cellStyle name="Comma 177 3" xfId="2188" xr:uid="{7AAF4AB4-2B7A-4290-9D7D-9B75EBA172A0}"/>
    <cellStyle name="Comma 177 3 2" xfId="2189" xr:uid="{FA100987-A858-42E9-9D34-E40AD15419A1}"/>
    <cellStyle name="Comma 177 4" xfId="2190" xr:uid="{523F01BA-BBA6-4980-9ECA-CF02DECE107B}"/>
    <cellStyle name="Comma 178" xfId="2191" xr:uid="{FC8138E2-A927-4688-9C0B-F99B8BA7BC6F}"/>
    <cellStyle name="Comma 178 2" xfId="2192" xr:uid="{07990D37-92FB-46DA-9AB6-F0CFCD3BB6AC}"/>
    <cellStyle name="Comma 178 2 2" xfId="2193" xr:uid="{E02578B2-0DAE-4D0C-9B9F-F0A539B03204}"/>
    <cellStyle name="Comma 178 2 2 2" xfId="2194" xr:uid="{039A551A-DD85-4065-84FB-75359F42BE2B}"/>
    <cellStyle name="Comma 178 2 3" xfId="2195" xr:uid="{F6F6A375-FC4C-426F-B518-2D45FC51E0DD}"/>
    <cellStyle name="Comma 178 3" xfId="2196" xr:uid="{ECAF793D-1A11-4046-842B-4FF01B5F1594}"/>
    <cellStyle name="Comma 178 3 2" xfId="2197" xr:uid="{FE9E2C77-922B-4BD2-B13E-8F4BB221891E}"/>
    <cellStyle name="Comma 178 4" xfId="2198" xr:uid="{D2774071-E0CC-46EC-A2EE-3B59311D4D29}"/>
    <cellStyle name="Comma 179" xfId="2199" xr:uid="{9988074F-4955-4590-AC8A-F49A33C4FE0B}"/>
    <cellStyle name="Comma 179 2" xfId="2200" xr:uid="{DD8EA0A4-5238-4092-93B8-51616A903189}"/>
    <cellStyle name="Comma 179 2 2" xfId="2201" xr:uid="{8B1E60B5-0B7D-4DBA-8B0D-E5AFE4037144}"/>
    <cellStyle name="Comma 179 2 2 2" xfId="2202" xr:uid="{2DB22B53-DE3E-4FC4-BD9C-D35D93DF83E7}"/>
    <cellStyle name="Comma 179 2 3" xfId="2203" xr:uid="{1C5A6E9E-B248-4FCD-A195-C78D5AEE9BDC}"/>
    <cellStyle name="Comma 179 3" xfId="2204" xr:uid="{F0B0834D-E369-4973-8BF4-BB5EA98861A0}"/>
    <cellStyle name="Comma 179 3 2" xfId="2205" xr:uid="{606753B8-0658-453F-9B3F-C8D9511D59BC}"/>
    <cellStyle name="Comma 179 4" xfId="2206" xr:uid="{8FD990C2-A54A-4253-A484-64EF4BEC67D1}"/>
    <cellStyle name="Comma 18" xfId="2207" xr:uid="{715F2D5B-DA83-4C3D-BCBD-19FFD771A1A7}"/>
    <cellStyle name="Comma 18 2" xfId="2208" xr:uid="{E25C2AD7-AAA4-4BAD-9D16-59CFB0A1FBD0}"/>
    <cellStyle name="Comma 18 2 2" xfId="2209" xr:uid="{B8C2BC26-401D-48F4-9C3C-0E19050E9B0D}"/>
    <cellStyle name="Comma 18 2 2 2" xfId="2210" xr:uid="{3222D393-C38B-4C74-8E50-E7CF657049EC}"/>
    <cellStyle name="Comma 18 2 3" xfId="2211" xr:uid="{D7354CC8-7322-4D2A-A32B-2DFE093C4FA7}"/>
    <cellStyle name="Comma 18 2 4" xfId="7094" xr:uid="{F8F175FB-2B78-4646-AB04-C3FB0E1C8162}"/>
    <cellStyle name="Comma 18 2 4 2" xfId="9485" xr:uid="{C5364B52-7666-4FC1-AC94-9E13DC82E852}"/>
    <cellStyle name="Comma 18 2 4 3" xfId="9484" xr:uid="{AFC7A933-1878-4167-8F15-1B35F6B835A1}"/>
    <cellStyle name="Comma 18 3" xfId="2212" xr:uid="{55B97CBC-95DF-41B0-AE7F-B4B9B1F1247C}"/>
    <cellStyle name="Comma 18 3 2" xfId="2213" xr:uid="{77D1858B-019B-4E97-B14F-BC2E8E960750}"/>
    <cellStyle name="Comma 18 4" xfId="2214" xr:uid="{D5B41F35-241F-4645-A765-CC5C3B614FD2}"/>
    <cellStyle name="Comma 18 5" xfId="7071" xr:uid="{0BBFC494-D223-4E90-A38D-5B8BA10C1382}"/>
    <cellStyle name="Comma 18 5 2" xfId="9487" xr:uid="{AA8B3AB8-BC81-4909-8401-C050A22D4D27}"/>
    <cellStyle name="Comma 18 5 3" xfId="9486" xr:uid="{BC38EA18-4E58-4BCA-AE14-52C924B03681}"/>
    <cellStyle name="Comma 180" xfId="2215" xr:uid="{A7BDBFE2-B283-42DE-82A4-CF72AA7C55FE}"/>
    <cellStyle name="Comma 180 2" xfId="2216" xr:uid="{74A07724-20DC-4F6A-90CA-F95285705A98}"/>
    <cellStyle name="Comma 180 2 2" xfId="2217" xr:uid="{EB1E0448-63F3-4628-89FA-747AC241AE9A}"/>
    <cellStyle name="Comma 180 2 2 2" xfId="2218" xr:uid="{B908A86C-EB29-4F33-9241-595D39E98461}"/>
    <cellStyle name="Comma 180 2 3" xfId="2219" xr:uid="{BBA74C00-BC2B-4D52-AAC3-DF69FDB407CC}"/>
    <cellStyle name="Comma 180 3" xfId="2220" xr:uid="{CDB89ADD-4C1B-41A4-890C-1C989BFF462C}"/>
    <cellStyle name="Comma 180 3 2" xfId="2221" xr:uid="{7F43533B-F921-49BF-BCBA-A74F37A174DA}"/>
    <cellStyle name="Comma 180 4" xfId="2222" xr:uid="{6BCD5BA7-4A94-484A-BF12-AF7CD2AD97F1}"/>
    <cellStyle name="Comma 181" xfId="2223" xr:uid="{2A3CD145-B0ED-443E-B3F9-A82A96576D37}"/>
    <cellStyle name="Comma 181 2" xfId="2224" xr:uid="{CC0F7F26-896E-4D8E-B9B1-CF4F2CEAB14B}"/>
    <cellStyle name="Comma 181 2 2" xfId="2225" xr:uid="{7C3FD8CF-561D-4A30-97BB-2C8E199B6E36}"/>
    <cellStyle name="Comma 181 2 2 2" xfId="2226" xr:uid="{4840916B-23F7-485B-A74C-F4AC1F2A10A1}"/>
    <cellStyle name="Comma 181 2 3" xfId="2227" xr:uid="{864DC65F-8C04-4762-B2F9-A41A0732145F}"/>
    <cellStyle name="Comma 181 3" xfId="2228" xr:uid="{D5217712-EB90-4CA2-995C-06EDCF03B30D}"/>
    <cellStyle name="Comma 181 3 2" xfId="2229" xr:uid="{1168BE84-61D5-4AE4-97EE-308F67F24563}"/>
    <cellStyle name="Comma 181 4" xfId="2230" xr:uid="{E77E6EBD-89AA-4B3D-A42B-7B1B15886E6E}"/>
    <cellStyle name="Comma 182" xfId="2231" xr:uid="{434FD254-6BBF-4CC3-A2EF-F8D21D6C4958}"/>
    <cellStyle name="Comma 182 2" xfId="2232" xr:uid="{B84CDF8D-8820-411B-879B-8E6DE2B79CFE}"/>
    <cellStyle name="Comma 182 2 2" xfId="2233" xr:uid="{D3919664-0560-4BE7-85AA-82657E5D1DD8}"/>
    <cellStyle name="Comma 182 2 2 2" xfId="2234" xr:uid="{26E5F3AF-31ED-4EF9-867C-381A1AF3A74B}"/>
    <cellStyle name="Comma 182 2 3" xfId="2235" xr:uid="{3315F203-1AA2-4A26-AD62-ABC898BB99CE}"/>
    <cellStyle name="Comma 182 3" xfId="2236" xr:uid="{C8ECEF1F-491F-4063-946E-F6605AC5209F}"/>
    <cellStyle name="Comma 182 3 2" xfId="2237" xr:uid="{52DE6FC6-D5FE-4DAD-B745-E693F40B02E8}"/>
    <cellStyle name="Comma 182 4" xfId="2238" xr:uid="{4794DADE-5A5B-49C9-836B-006170A580A3}"/>
    <cellStyle name="Comma 183" xfId="2239" xr:uid="{AB304A5F-5F4B-4932-8CC5-402676D50A8B}"/>
    <cellStyle name="Comma 183 2" xfId="2240" xr:uid="{509F3584-275D-453D-B586-E3402A041E7C}"/>
    <cellStyle name="Comma 184" xfId="2241" xr:uid="{07662F48-DF71-4D8E-938B-AC6885410998}"/>
    <cellStyle name="Comma 184 2" xfId="2242" xr:uid="{9AE73A39-8A6D-4F81-AA94-15D0699A4510}"/>
    <cellStyle name="Comma 185" xfId="2243" xr:uid="{7C4D1B93-AE70-4941-AC0C-1DCE6B233203}"/>
    <cellStyle name="Comma 185 2" xfId="2244" xr:uid="{6C7E9409-17C5-4D9E-800F-E42D833D980A}"/>
    <cellStyle name="Comma 186" xfId="2245" xr:uid="{8640A2F6-2908-4839-BEC9-7B85A7BF38BA}"/>
    <cellStyle name="Comma 186 2" xfId="2246" xr:uid="{52183B23-E668-4D55-AB26-42A805F697C1}"/>
    <cellStyle name="Comma 186 2 2" xfId="2247" xr:uid="{2014D194-8D14-4905-907F-A8FD9C2EFCDC}"/>
    <cellStyle name="Comma 186 2 2 2" xfId="2248" xr:uid="{2C987FF6-2B73-4F58-8A7E-210A85FDE06E}"/>
    <cellStyle name="Comma 186 2 3" xfId="2249" xr:uid="{AAEBEC5E-BA71-4B56-9482-F2A2869E4CE5}"/>
    <cellStyle name="Comma 186 3" xfId="2250" xr:uid="{D80D5977-C93C-489C-9DCF-01310F8CCA09}"/>
    <cellStyle name="Comma 186 3 2" xfId="2251" xr:uid="{E20F0093-94FF-47DD-8176-7047C35ED575}"/>
    <cellStyle name="Comma 186 4" xfId="2252" xr:uid="{76B5571B-4384-40F4-B7FB-47B4BE839836}"/>
    <cellStyle name="Comma 186 4 2" xfId="2253" xr:uid="{D1DD68DE-C23C-412B-B7B0-5E55FB5BFBAD}"/>
    <cellStyle name="Comma 187" xfId="2254" xr:uid="{29A1EB22-3AFE-413C-A6BF-BC44FAF32F0A}"/>
    <cellStyle name="Comma 187 2" xfId="2255" xr:uid="{223854DE-014E-4643-B6BF-BC43FB38595A}"/>
    <cellStyle name="Comma 188" xfId="2256" xr:uid="{9F458402-D91A-43B5-A549-8BBBCFA4E1BB}"/>
    <cellStyle name="Comma 188 2" xfId="2257" xr:uid="{4E7A1097-CF97-4E91-8E70-2569DFF93663}"/>
    <cellStyle name="Comma 188 2 2" xfId="2258" xr:uid="{02CC6666-3D06-4B2A-B6C7-609DFCD83971}"/>
    <cellStyle name="Comma 188 2 2 2" xfId="2259" xr:uid="{D695FCFF-4BB5-4AE1-8C41-C37B2722DE16}"/>
    <cellStyle name="Comma 188 2 3" xfId="2260" xr:uid="{2F890D8D-7FA9-49CD-9402-B054B95D249F}"/>
    <cellStyle name="Comma 188 3" xfId="2261" xr:uid="{9023A65F-A4B0-4D90-A498-084A57A329BD}"/>
    <cellStyle name="Comma 188 4" xfId="2262" xr:uid="{D276F2DB-BBD9-41EC-A9E7-AD983BFDF740}"/>
    <cellStyle name="Comma 189" xfId="2263" xr:uid="{CFE6E254-BBE9-4E15-AB6F-02C5BDED3578}"/>
    <cellStyle name="Comma 189 2" xfId="2264" xr:uid="{065C1FB4-7755-49B7-8174-E9B89ADE1F4A}"/>
    <cellStyle name="Comma 189 2 2" xfId="2265" xr:uid="{2E14E6AA-0003-4DB9-BE01-E980BBCFC10C}"/>
    <cellStyle name="Comma 189 2 3" xfId="2266" xr:uid="{9488C92E-D7AE-488C-83F5-1EB067C9A0F9}"/>
    <cellStyle name="Comma 189 3" xfId="2267" xr:uid="{D2C97650-FBA2-4BCF-998A-264EE39A6D6B}"/>
    <cellStyle name="Comma 189 4" xfId="2268" xr:uid="{0A89FD58-905F-4719-B919-CD733F15E610}"/>
    <cellStyle name="Comma 19" xfId="2269" xr:uid="{02B1ADF3-7DC3-4219-9EA1-E73609659113}"/>
    <cellStyle name="Comma 19 2" xfId="2270" xr:uid="{F644E7AC-B5E2-4A3E-8507-6FBC9AD4714C}"/>
    <cellStyle name="Comma 19 2 2" xfId="2271" xr:uid="{129FA88A-A536-4744-8F80-FC7BEA7F717C}"/>
    <cellStyle name="Comma 19 2 3" xfId="7146" xr:uid="{8D9E0DAA-10CE-4EC9-BAEB-A644A3CD000F}"/>
    <cellStyle name="Comma 19 2 3 2" xfId="9489" xr:uid="{1C83C7A6-1E56-4B10-A733-C164BDC1980C}"/>
    <cellStyle name="Comma 19 2 3 3" xfId="9488" xr:uid="{F23B3A5A-0A3E-4B1B-A489-D383D89E539F}"/>
    <cellStyle name="Comma 19 3" xfId="2272" xr:uid="{9BAEC28C-0E04-4AC8-ACEF-875F4568AE04}"/>
    <cellStyle name="Comma 19 3 2" xfId="2273" xr:uid="{8227047C-94C3-46E4-BE6B-3DBA8084087B}"/>
    <cellStyle name="Comma 19 4" xfId="2274" xr:uid="{5D4E6A28-4F1B-4FC6-8AB3-C640FD0D1798}"/>
    <cellStyle name="Comma 19 5" xfId="7045" xr:uid="{821499FE-A57B-43DF-AB94-647A30C8AA70}"/>
    <cellStyle name="Comma 19 5 2" xfId="9491" xr:uid="{6DB0C02D-54FB-41B6-A699-E4AF250766C5}"/>
    <cellStyle name="Comma 19 5 3" xfId="9490" xr:uid="{2127564F-F857-41D4-92B1-B9862FE6F4FB}"/>
    <cellStyle name="Comma 190" xfId="2275" xr:uid="{3ED06B3C-2ECF-4EBD-8C3A-C3B03B985863}"/>
    <cellStyle name="Comma 190 2" xfId="2276" xr:uid="{F98CAA8C-8305-4A3C-B7BC-0EE44A118EA1}"/>
    <cellStyle name="Comma 190 2 2" xfId="2277" xr:uid="{8431FFED-B4B0-488D-99E8-1706EF4B8E9E}"/>
    <cellStyle name="Comma 190 3" xfId="2278" xr:uid="{D39D8838-F2BF-450A-876B-7EF8FBD1D8EA}"/>
    <cellStyle name="Comma 190 4" xfId="2279" xr:uid="{B5DBD880-5C8B-4C24-B1C1-8E8E58070D0F}"/>
    <cellStyle name="Comma 191" xfId="2280" xr:uid="{A66B9F09-476F-4D65-A8F2-0FE41B2DA03C}"/>
    <cellStyle name="Comma 191 2" xfId="2281" xr:uid="{24E0944D-8025-4558-820A-D038D6E96B33}"/>
    <cellStyle name="Comma 191 2 2" xfId="2282" xr:uid="{60043723-3231-4806-A55A-5895FA8309BF}"/>
    <cellStyle name="Comma 191 2 3" xfId="2283" xr:uid="{956F9230-A2B4-40B2-9E53-2BC51A4A02B3}"/>
    <cellStyle name="Comma 191 3" xfId="2284" xr:uid="{375E8F99-E1AA-4BA0-9486-1F9441879ED7}"/>
    <cellStyle name="Comma 191 4" xfId="2285" xr:uid="{EECF82D1-9338-4733-9045-5B4855F68B55}"/>
    <cellStyle name="Comma 192" xfId="2286" xr:uid="{A3729F03-5425-4260-AEB3-18BD775B51EA}"/>
    <cellStyle name="Comma 192 2" xfId="2287" xr:uid="{8BF3F4EB-A47A-47D6-AE92-0DCDEB3F0A8B}"/>
    <cellStyle name="Comma 192 2 2" xfId="2288" xr:uid="{2DB38929-AD31-4BDE-986D-71DF0D3FDE8F}"/>
    <cellStyle name="Comma 192 2 3" xfId="2289" xr:uid="{6AC20A4E-C239-4294-851A-7771258357D6}"/>
    <cellStyle name="Comma 192 3" xfId="2290" xr:uid="{2ECCBA19-5840-481D-AD4B-85CF415068EE}"/>
    <cellStyle name="Comma 192 4" xfId="2291" xr:uid="{4524E2F5-6704-4DE7-8780-48F2A8AB3357}"/>
    <cellStyle name="Comma 193" xfId="2292" xr:uid="{5909BD7A-A539-4B91-A675-DC18361316A7}"/>
    <cellStyle name="Comma 193 2" xfId="2293" xr:uid="{D5E60CA7-776E-4083-BBE9-10167E5CE585}"/>
    <cellStyle name="Comma 193 2 2" xfId="2294" xr:uid="{098A3150-B660-4E04-A0F3-7E4DE996824A}"/>
    <cellStyle name="Comma 193 2 3" xfId="2295" xr:uid="{C2FA5EFA-B918-4B11-B1F5-F3B0D2CA4B28}"/>
    <cellStyle name="Comma 193 3" xfId="2296" xr:uid="{2DA884EE-D6BE-47EA-B6E4-0572333D296B}"/>
    <cellStyle name="Comma 193 4" xfId="2297" xr:uid="{E7C0C37F-D3FB-451A-BEEE-6617E6721EA8}"/>
    <cellStyle name="Comma 194" xfId="2298" xr:uid="{002F84FB-19EE-4355-B771-4067DA12D90B}"/>
    <cellStyle name="Comma 194 2" xfId="2299" xr:uid="{BC038B42-B0C2-4106-908A-F299C05CB8DA}"/>
    <cellStyle name="Comma 194 2 2" xfId="2300" xr:uid="{5E3BBA66-BB18-4B4A-AF27-130037665551}"/>
    <cellStyle name="Comma 194 2 3" xfId="2301" xr:uid="{23A1AECA-F082-4D0E-B13C-8E80D02197DA}"/>
    <cellStyle name="Comma 194 3" xfId="2302" xr:uid="{BE3D2897-7830-4060-A46D-B21348D42C9E}"/>
    <cellStyle name="Comma 194 4" xfId="2303" xr:uid="{5179EC9B-24A0-4EB8-8BC1-A57D8C098463}"/>
    <cellStyle name="Comma 195" xfId="2304" xr:uid="{1EBDF84C-2017-404C-86BB-63BF1CB187F0}"/>
    <cellStyle name="Comma 195 2" xfId="2305" xr:uid="{72529620-35F3-4807-A5EA-2FC838C83B9E}"/>
    <cellStyle name="Comma 195 2 2" xfId="2306" xr:uid="{CDD47C40-3A7D-4B57-991C-A5E1DC928DD9}"/>
    <cellStyle name="Comma 195 2 3" xfId="2307" xr:uid="{874698BD-E324-403B-BFF6-1897FE7CA087}"/>
    <cellStyle name="Comma 195 3" xfId="2308" xr:uid="{B929D6A8-8EF3-4FFD-B042-17B8F1679AC3}"/>
    <cellStyle name="Comma 195 4" xfId="2309" xr:uid="{478F4DA0-095E-4925-AD1F-8D76DC5D225F}"/>
    <cellStyle name="Comma 196" xfId="2310" xr:uid="{225D671B-F05A-4C9D-83BB-C6A167405B4E}"/>
    <cellStyle name="Comma 196 2" xfId="2311" xr:uid="{0795EB64-78FA-43DB-8A90-AF862F4B9CC3}"/>
    <cellStyle name="Comma 196 3" xfId="2312" xr:uid="{9DAC5CC0-BCA2-49E0-9F1D-C765A66A7E02}"/>
    <cellStyle name="Comma 197" xfId="2313" xr:uid="{C09B9CDE-CAE7-4789-A7E3-344A223B6456}"/>
    <cellStyle name="Comma 197 2" xfId="2314" xr:uid="{B9DC1DA1-9116-4C08-A2A3-AEA0857F4B78}"/>
    <cellStyle name="Comma 197 3" xfId="2315" xr:uid="{D0D543B6-5D32-466D-A431-CCCDC5A9D6D6}"/>
    <cellStyle name="Comma 198" xfId="2316" xr:uid="{AA347F37-09C5-4201-B8CD-1E6DD27F0516}"/>
    <cellStyle name="Comma 198 2" xfId="2317" xr:uid="{650F1E3E-9A5B-415E-8569-30DF4D352078}"/>
    <cellStyle name="Comma 198 3" xfId="2318" xr:uid="{B158A30D-B92C-44B8-81F2-91BB0AA92ECA}"/>
    <cellStyle name="Comma 199" xfId="2319" xr:uid="{BBC3E873-77C6-477A-AE1A-74A9CC1183A6}"/>
    <cellStyle name="Comma 199 2" xfId="2320" xr:uid="{D3F82049-0547-4AF7-9DE4-59D8BAF423A8}"/>
    <cellStyle name="Comma 199 3" xfId="2321" xr:uid="{13359919-D8F2-48FC-AA35-B332C30597AC}"/>
    <cellStyle name="Comma 2" xfId="206" xr:uid="{5DB5F017-C014-414A-A655-7A3BC0156B43}"/>
    <cellStyle name="Comma 2 10" xfId="2322" xr:uid="{17FD5DF4-1EC0-47E9-B144-BE566B41FC38}"/>
    <cellStyle name="Comma 2 10 2" xfId="8527" xr:uid="{4E3F7664-D30D-4AFA-91A3-37908B695BEF}"/>
    <cellStyle name="Comma 2 10 3" xfId="8099" xr:uid="{FB41AB15-AF96-41E6-B98E-4665E462DE1E}"/>
    <cellStyle name="Comma 2 11" xfId="2323" xr:uid="{A38FE293-2EBC-422D-B6E1-B303F1520366}"/>
    <cellStyle name="Comma 2 12" xfId="8506" xr:uid="{7DA0F0AF-DF8F-4B69-9068-CAEF725E9B6D}"/>
    <cellStyle name="Comma 2 13" xfId="8044" xr:uid="{1C1FC308-FE9A-4D73-8F59-7374745843C0}"/>
    <cellStyle name="Comma 2 2" xfId="2324" xr:uid="{84CD340D-CCCD-4FBA-A077-CF60C0A087B7}"/>
    <cellStyle name="Comma 2 2 2" xfId="2325" xr:uid="{133B7B32-170D-4061-A69C-E2CE3EEC3053}"/>
    <cellStyle name="Comma 2 2 2 2" xfId="4814" xr:uid="{436C42EC-745B-483B-9F29-D86AF6534C3A}"/>
    <cellStyle name="Comma 2 2 2 3" xfId="4813" xr:uid="{2EB41937-BAA6-4175-86AC-E9E0922DBDCB}"/>
    <cellStyle name="Comma 2 2 2 4" xfId="9492" xr:uid="{A132F4C8-D7C0-435D-ADA1-3B2758E281D1}"/>
    <cellStyle name="Comma 2 2 3" xfId="2326" xr:uid="{E2324ADF-2160-4990-9B2E-63BD0933EB34}"/>
    <cellStyle name="Comma 2 2 3 2" xfId="2327" xr:uid="{0678F05A-55E2-48A4-8537-1CE6656ADBE0}"/>
    <cellStyle name="Comma 2 2 3 3" xfId="4815" xr:uid="{75FAEA3A-190A-4C1C-AA3E-9862311C1202}"/>
    <cellStyle name="Comma 2 2 4" xfId="2328" xr:uid="{BFCE945A-8E74-471C-9B81-12FFAB1D79FC}"/>
    <cellStyle name="Comma 2 2 4 2" xfId="2329" xr:uid="{EFA5C252-3042-4D05-989C-F8122892E5DD}"/>
    <cellStyle name="Comma 2 2 5" xfId="2330" xr:uid="{BE706669-4EBA-45D9-BA0D-36925FE45C03}"/>
    <cellStyle name="Comma 2 2 6" xfId="2331" xr:uid="{01B35BD6-D243-45F1-863E-990482C9D549}"/>
    <cellStyle name="Comma 2 2 6 2" xfId="2332" xr:uid="{F06B2D62-D96F-475F-AD6C-CA4AA13A6484}"/>
    <cellStyle name="Comma 2 2 7" xfId="2333" xr:uid="{C17830DF-2A1A-4924-B9EB-9291782DB695}"/>
    <cellStyle name="Comma 2 2 8" xfId="6621" xr:uid="{93974C19-68F3-46B7-B7EE-F889565EF6E8}"/>
    <cellStyle name="Comma 2 2_P12 FY12 YTD Actual (Americas)" xfId="2334" xr:uid="{11211520-64EA-49F4-AC65-C89D0391FAFF}"/>
    <cellStyle name="Comma 2 3" xfId="2335" xr:uid="{3E3C601B-5ED7-4643-A0F9-78B90CF6C941}"/>
    <cellStyle name="Comma 2 3 2" xfId="2336" xr:uid="{63A79E36-0F5D-4665-98A8-2BE5B08A7B51}"/>
    <cellStyle name="Comma 2 3 2 2" xfId="2337" xr:uid="{6DE4196C-D0E0-45B8-B99F-EFE928A5E5AC}"/>
    <cellStyle name="Comma 2 3 2 3" xfId="2338" xr:uid="{22811AAD-7C42-4D14-BB18-A16F1E522E9D}"/>
    <cellStyle name="Comma 2 3 3" xfId="2339" xr:uid="{9EC44D8E-58DB-4E23-8601-7432E641766C}"/>
    <cellStyle name="Comma 2 3 3 2" xfId="2340" xr:uid="{142C8CF5-B2FA-4D03-B901-45C7C3E8AC23}"/>
    <cellStyle name="Comma 2 3 4" xfId="2341" xr:uid="{5CA8F163-0923-4D0A-9FF6-7949925AEB1B}"/>
    <cellStyle name="Comma 2 3 5" xfId="4816" xr:uid="{F61096B1-8FAE-4226-9FA6-D50537D6A44B}"/>
    <cellStyle name="Comma 2 3 5 2" xfId="8536" xr:uid="{6A9CF0A5-E735-4971-8208-A73838264B92}"/>
    <cellStyle name="Comma 2 3 5 3" xfId="8167" xr:uid="{2449CE18-E51F-49F3-87EB-5B718797ACA8}"/>
    <cellStyle name="Comma 2 3 6" xfId="7176" xr:uid="{1D73A29D-53D3-49AF-A05A-D210668250CC}"/>
    <cellStyle name="Comma 2 3 6 2" xfId="9494" xr:uid="{A1164588-B238-4F0E-AEB5-7F6DF62E9677}"/>
    <cellStyle name="Comma 2 3 6 3" xfId="9493" xr:uid="{65AAD70C-D052-474A-99AB-3B7F3A2CE590}"/>
    <cellStyle name="Comma 2 4" xfId="2342" xr:uid="{50CC49BE-3A23-42AE-BFC4-173462E4D626}"/>
    <cellStyle name="Comma 2 4 2" xfId="2343" xr:uid="{9992FD15-1FFE-4DFC-ABC8-80756D00270F}"/>
    <cellStyle name="Comma 2 4 3" xfId="2344" xr:uid="{7D4EDBE7-B71E-4FE9-BB28-5328DB105F01}"/>
    <cellStyle name="Comma 2 4 4" xfId="4817" xr:uid="{F4278E07-6A5B-48AC-97CA-E6F3EEFE4591}"/>
    <cellStyle name="Comma 2 4 5" xfId="6882" xr:uid="{CBF14DB7-D470-4F2E-963B-2D64D710A63B}"/>
    <cellStyle name="Comma 2 4 5 2" xfId="9496" xr:uid="{343124CC-BA15-4A3D-8D65-175E90191060}"/>
    <cellStyle name="Comma 2 4 5 3" xfId="9495" xr:uid="{A6AB406C-F3F5-452A-9A3D-83EE0655D132}"/>
    <cellStyle name="Comma 2 5" xfId="2345" xr:uid="{4CAF3855-899D-4563-BD54-C79CB454BD2E}"/>
    <cellStyle name="Comma 2 5 2" xfId="7174" xr:uid="{6379E52C-DFF3-48A7-9CF5-66BF4F5CC8D6}"/>
    <cellStyle name="Comma 2 5 2 2" xfId="9498" xr:uid="{EAEDC211-07BE-417E-8F72-8805C5B0F91C}"/>
    <cellStyle name="Comma 2 5 2 3" xfId="9497" xr:uid="{CCC44A2B-1ABD-4208-BE4C-656DA1291476}"/>
    <cellStyle name="Comma 2 6" xfId="2346" xr:uid="{E9CFEF21-D586-446D-8D14-778372954F03}"/>
    <cellStyle name="Comma 2 6 2" xfId="7179" xr:uid="{76C1FBB4-3911-4453-A0C0-F4E76B8461ED}"/>
    <cellStyle name="Comma 2 6 2 2" xfId="8741" xr:uid="{C48438A8-5F79-4321-848C-FE8B84A31653}"/>
    <cellStyle name="Comma 2 6 2 3" xfId="8394" xr:uid="{801BE93E-D4D7-482A-AEB8-6AF5F7A61FB2}"/>
    <cellStyle name="Comma 2 7" xfId="2347" xr:uid="{858CF8DD-9075-4256-8D9B-08AC0F1D6352}"/>
    <cellStyle name="Comma 2 7 2" xfId="7161" xr:uid="{2E5FB893-413B-4507-B70C-E89017DAE7F8}"/>
    <cellStyle name="Comma 2 7 3" xfId="8528" xr:uid="{35566FA6-5229-4419-85D5-0C09E99ED756}"/>
    <cellStyle name="Comma 2 7 4" xfId="8100" xr:uid="{98611048-E749-4BC6-89FB-21674360DC95}"/>
    <cellStyle name="Comma 2 8" xfId="2348" xr:uid="{B8CB77D1-91CC-48A3-A74D-37AFCAD210CC}"/>
    <cellStyle name="Comma 2 8 2" xfId="8529" xr:uid="{2153EFF4-6548-4A55-B91E-A6D9AA4AD8C0}"/>
    <cellStyle name="Comma 2 8 3" xfId="8101" xr:uid="{6843515F-938D-420E-B87F-EA47F1B49B0B}"/>
    <cellStyle name="Comma 2 9" xfId="2349" xr:uid="{A36F662B-199B-4D4F-8F09-8A6173C7C528}"/>
    <cellStyle name="Comma 2 9 2" xfId="8530" xr:uid="{2D18948D-BF41-456D-AE74-0735D0DF1AB9}"/>
    <cellStyle name="Comma 2 9 3" xfId="8102" xr:uid="{450DA9BB-187D-4154-B3AA-F225640CE666}"/>
    <cellStyle name="Comma 2_BS Export Template" xfId="4818" xr:uid="{092C5AF0-CA21-4C14-B1B3-9E9BD0B053CF}"/>
    <cellStyle name="Comma 20" xfId="2350" xr:uid="{BAA6D4B5-A544-4367-8956-7098BEB9B9A5}"/>
    <cellStyle name="Comma 20 2" xfId="2351" xr:uid="{63C3A8FC-8584-45E4-A781-400FC460CADB}"/>
    <cellStyle name="Comma 20 2 2" xfId="7007" xr:uid="{55275F7A-F2CC-4B68-AA95-2B1FE8379B10}"/>
    <cellStyle name="Comma 20 2 2 2" xfId="9500" xr:uid="{9DFA2A18-63FF-4A8E-8D11-11A32CE65D30}"/>
    <cellStyle name="Comma 20 2 2 3" xfId="9499" xr:uid="{A1DAD740-9B3F-4BF9-8C12-11EB46B005E4}"/>
    <cellStyle name="Comma 20 3" xfId="2352" xr:uid="{61297D08-ADB7-4B16-B6FB-912C353A5EA5}"/>
    <cellStyle name="Comma 20 3 2" xfId="2353" xr:uid="{843E96A5-32DD-4ADA-8276-CC2F7DB5D42B}"/>
    <cellStyle name="Comma 20 4" xfId="7165" xr:uid="{D2BEEF86-D4EF-4AAF-A256-77D6FADC7309}"/>
    <cellStyle name="Comma 20 4 2" xfId="9502" xr:uid="{0D62A352-D9D0-4CB6-BFDA-976DFD2ADB29}"/>
    <cellStyle name="Comma 20 4 3" xfId="9501" xr:uid="{CFBEC540-F149-4F5C-A931-88E83C5ADA75}"/>
    <cellStyle name="Comma 200" xfId="2354" xr:uid="{F7D4B9E5-28EE-4751-916F-C8070A85AF5D}"/>
    <cellStyle name="Comma 201" xfId="2355" xr:uid="{4DCC8BC8-58E6-4000-80CE-47527AC43297}"/>
    <cellStyle name="Comma 202" xfId="2356" xr:uid="{896934DE-D262-4985-B9CB-74D9293E0B6E}"/>
    <cellStyle name="Comma 203" xfId="2357" xr:uid="{96841ADA-0FC5-4835-9BEF-CA755459979A}"/>
    <cellStyle name="Comma 204" xfId="2358" xr:uid="{2AC99085-BD77-46A6-AC39-190B0CDBE4A7}"/>
    <cellStyle name="Comma 205" xfId="4805" xr:uid="{6C446077-DAE3-4AD6-8733-BCE03BEDF91C}"/>
    <cellStyle name="Comma 206" xfId="4714" xr:uid="{71A6179E-9692-4D5C-A144-EBCB8E7ECCDE}"/>
    <cellStyle name="Comma 207" xfId="5056" xr:uid="{33D39F02-C0C0-412E-94B8-F6B84E191211}"/>
    <cellStyle name="Comma 208" xfId="5065" xr:uid="{597A7172-2303-411F-9506-EBF153277AFD}"/>
    <cellStyle name="Comma 208 11" xfId="11659" xr:uid="{AC6F73C4-05BE-4891-8A3C-BF6E9475F5EF}"/>
    <cellStyle name="Comma 208 2 2 2 2 2" xfId="15051" xr:uid="{07C3252B-76D4-497A-9994-F2B94C344185}"/>
    <cellStyle name="Comma 208 2 2 5" xfId="15892" xr:uid="{BD584F38-E3F0-4D24-B871-012DCD13F5F6}"/>
    <cellStyle name="Comma 208 2 3 3" xfId="10119" xr:uid="{AED3E9C4-4259-4862-B886-723D8519692D}"/>
    <cellStyle name="Comma 208 2 4 2 2 2" xfId="14717" xr:uid="{C9D662AF-E539-401A-B0F6-A4DDF11E6CC4}"/>
    <cellStyle name="Comma 208 2 4 5" xfId="15558" xr:uid="{0431979B-86DF-4FE1-BA82-F50EFC84096D}"/>
    <cellStyle name="Comma 208 2 6 2" xfId="10623" xr:uid="{3B172A52-6A0C-42D6-B2C5-BB1C34F5B188}"/>
    <cellStyle name="Comma 208 2 7 2 3" xfId="17795" xr:uid="{412CC1DF-ABBE-4D7F-AFCD-A71D2BB29302}"/>
    <cellStyle name="Comma 208 3 2" xfId="9174" xr:uid="{84FAB196-6167-453A-AACE-67B4F208B2A3}"/>
    <cellStyle name="Comma 208 3 3 3" xfId="17579" xr:uid="{4213E4D9-A4B0-4963-85E3-25AC891E7F1E}"/>
    <cellStyle name="Comma 208 4 2 3" xfId="12985" xr:uid="{BB3D1C62-3F0A-4665-8E7A-0A09F23083BC}"/>
    <cellStyle name="Comma 208 5 2" xfId="8946" xr:uid="{37C21848-D192-45F0-9FCE-5D73A641DFAF}"/>
    <cellStyle name="Comma 208 5 3 3" xfId="17352" xr:uid="{FAA1F772-0A55-4245-97E8-2F36AFD0B919}"/>
    <cellStyle name="Comma 208 6 4" xfId="16298" xr:uid="{BAFD6C3A-00C2-450B-A2FA-C504DEE138AC}"/>
    <cellStyle name="Comma 208 8 2" xfId="10579" xr:uid="{F840E791-977C-4C2C-969A-DD09F75D38AF}"/>
    <cellStyle name="Comma 208 9 2 3" xfId="18770" xr:uid="{9A3C42D6-5083-4326-B526-56B0BB250B26}"/>
    <cellStyle name="Comma 209 12" xfId="15283" xr:uid="{B87200A3-494A-4653-9031-3D7B099B68E1}"/>
    <cellStyle name="Comma 209 2 2 2 3" xfId="13300" xr:uid="{123351CE-B5DA-474A-9C93-3484D3EC8B99}"/>
    <cellStyle name="Comma 209 2 3 2" xfId="9092" xr:uid="{1A738588-6DC8-443A-A146-A8593BFEE5EB}"/>
    <cellStyle name="Comma 209 2 3 3 3" xfId="17496" xr:uid="{64542378-AD9E-4E4C-A1D0-0EF017478ECF}"/>
    <cellStyle name="Comma 209 2 4 2 3" xfId="13395" xr:uid="{ABD969BB-64F4-473B-BC01-AF0C728C17C8}"/>
    <cellStyle name="Comma 209 2 5 2" xfId="10801" xr:uid="{6B3A7789-363C-46DF-AFF6-D62D36D3A6F7}"/>
    <cellStyle name="Comma 209 2 6 2 3" xfId="18003" xr:uid="{EDB21822-4AFD-44CA-A339-96A8E3E23AB7}"/>
    <cellStyle name="Comma 209 2 7 4" xfId="16073" xr:uid="{3A8E72BD-9EB9-487F-B058-B6AC493874B5}"/>
    <cellStyle name="Comma 209 3 2 2 2" xfId="14960" xr:uid="{2EB39395-769E-4620-8A42-54D0433B344E}"/>
    <cellStyle name="Comma 209 3 5" xfId="15802" xr:uid="{B1CF1AD8-2A49-4B8C-9A82-95C52BEE1C92}"/>
    <cellStyle name="Comma 209 4 3" xfId="9970" xr:uid="{564E7414-26D5-4905-8EAC-1FE7FAFE0B3F}"/>
    <cellStyle name="Comma 209 5 2 2 2" xfId="14838" xr:uid="{BB8786AB-879D-4722-8255-7965D2ED15A4}"/>
    <cellStyle name="Comma 209 5 5" xfId="15681" xr:uid="{54574E2B-C042-442A-9021-6792F2938AC3}"/>
    <cellStyle name="Comma 209 7 2" xfId="10499" xr:uid="{B2BB4439-6885-4B1F-85D5-E868B3FFF6A1}"/>
    <cellStyle name="Comma 209 8 2 3" xfId="17819" xr:uid="{905CC623-92F8-414D-B0F4-438525004B86}"/>
    <cellStyle name="Comma 209 9 4" xfId="16996" xr:uid="{6158C8F6-56B3-43D9-83AC-53658EA23951}"/>
    <cellStyle name="Comma 21 4" xfId="7177" xr:uid="{A639D479-C05F-4342-8497-8DA4E66BD948}"/>
    <cellStyle name="Comma 210 12" xfId="15285" xr:uid="{7EC2680D-B58C-4686-80F7-82C843365C64}"/>
    <cellStyle name="Comma 210 2 2 2 3" xfId="13302" xr:uid="{89A66F14-9D63-4B97-B3A5-37E195E0732E}"/>
    <cellStyle name="Comma 210 2 3 2" xfId="9093" xr:uid="{4F7F43B6-5CFA-465E-8EB3-DFA148D5558E}"/>
    <cellStyle name="Comma 210 2 3 3 3" xfId="17497" xr:uid="{D7C98D1F-1DB5-4321-BE8D-C0997A0859F2}"/>
    <cellStyle name="Comma 210 2 4 2 3" xfId="12977" xr:uid="{39D20DEB-F9A5-4865-86E0-02F5D775A79B}"/>
    <cellStyle name="Comma 210 2 5 2" xfId="10802" xr:uid="{671DBF46-C359-43DB-B357-AE88056B17CB}"/>
    <cellStyle name="Comma 210 2 6 2 3" xfId="18004" xr:uid="{3ED8ECD6-29C6-4164-A8FE-86999433D9D9}"/>
    <cellStyle name="Comma 210 2 7 4" xfId="16024" xr:uid="{48BE1EE6-A97C-41B4-96D9-A4EEFF1B993D}"/>
    <cellStyle name="Comma 210 3 2 2 2" xfId="14961" xr:uid="{F2A039EA-7D21-4FFC-9749-9B0D17E6383D}"/>
    <cellStyle name="Comma 210 3 5" xfId="15803" xr:uid="{369B084C-0F16-4BEF-83A7-A3A19462A105}"/>
    <cellStyle name="Comma 210 4 3" xfId="9971" xr:uid="{589A3AB2-9684-4D01-99E0-C45D4E08CF92}"/>
    <cellStyle name="Comma 210 5 2 2 2" xfId="14664" xr:uid="{8DA8736A-78D0-4599-B1B7-A21EEADB5029}"/>
    <cellStyle name="Comma 210 5 5" xfId="15505" xr:uid="{10DE6820-DB98-46C6-9CEC-37F268D39A6A}"/>
    <cellStyle name="Comma 210 7 2" xfId="10500" xr:uid="{1101D4A9-5C1D-4C1A-BBE1-BF3EAD8FAFE5}"/>
    <cellStyle name="Comma 210 8 2 3" xfId="17800" xr:uid="{E1E3BE48-7BA3-4018-89A3-6367E53D80BD}"/>
    <cellStyle name="Comma 210 9 4" xfId="16997" xr:uid="{47B654FE-EC10-4C8E-961C-21F1EF880B41}"/>
    <cellStyle name="Comma 211 2 10" xfId="15386" xr:uid="{37A4B087-372D-4D75-B56C-ADD37CE1B821}"/>
    <cellStyle name="Comma 211 2 2 3" xfId="10299" xr:uid="{F7C4BB41-3545-4BFB-941D-626A895FA300}"/>
    <cellStyle name="Comma 211 2 3 2 2 2" xfId="14878" xr:uid="{CD6F1D78-FB64-4F90-AA59-A06AE0CBD819}"/>
    <cellStyle name="Comma 211 2 3 5" xfId="15720" xr:uid="{FDEB653C-7E01-4D2A-B7A4-C21C946C7418}"/>
    <cellStyle name="Comma 211 2 4 3" xfId="9956" xr:uid="{DE672242-F82A-4208-8895-47247FDDC394}"/>
    <cellStyle name="Comma 211 2 5 2 3" xfId="18177" xr:uid="{CA14A938-6DA0-4460-9E17-E70AF92298B3}"/>
    <cellStyle name="Comma 211 2 6 4" xfId="16215" xr:uid="{0454BF57-59F2-4D7C-B39D-CE172A4D1DB3}"/>
    <cellStyle name="Comma 211 2 8 2" xfId="13618" xr:uid="{D7349456-C923-42BF-A268-AC47EDE07834}"/>
    <cellStyle name="Comma 211 3 2 3" xfId="13210" xr:uid="{D01D8058-6487-40B8-ACFA-8B87BEE431BA}"/>
    <cellStyle name="Comma 211 4 2" xfId="8957" xr:uid="{65D93D9E-12B8-4C23-A0D6-AE6BA229250D}"/>
    <cellStyle name="Comma 211 4 3 3" xfId="17363" xr:uid="{45A998A7-EF03-4FED-8946-7203B747BB61}"/>
    <cellStyle name="Comma 211 5 2 3" xfId="12968" xr:uid="{193D7B21-60D3-4D7A-B239-C3A8BB05D2AA}"/>
    <cellStyle name="Comma 211 6 2" xfId="10712" xr:uid="{02BD4035-3D95-4AD5-AE87-AD841E757117}"/>
    <cellStyle name="Comma 211 7 2 3" xfId="17884" xr:uid="{68F17F7A-FB58-4036-9892-BA6BEEBD440A}"/>
    <cellStyle name="Comma 211 8 4" xfId="16137" xr:uid="{A4F06FCC-DFD9-4151-96F5-A5737A15C99D}"/>
    <cellStyle name="Comma 211 9 2 2" xfId="15187" xr:uid="{FA717697-F66E-48EC-B4BD-E2AC735052E6}"/>
    <cellStyle name="Comma 211 9 2 3" xfId="18771" xr:uid="{DF88F5DF-8EE8-4319-A55D-4D59CADB0B4D}"/>
    <cellStyle name="Comma 211 9 4" xfId="16998" xr:uid="{D09E335D-AAA7-4F10-9D98-5D6787783BCA}"/>
    <cellStyle name="Comma 212 10" xfId="9728" xr:uid="{B6171483-D228-4D98-8234-E0C4F20C431D}"/>
    <cellStyle name="Comma 212 12" xfId="15332" xr:uid="{8B8479D2-0C0B-49B9-B5E7-8DC6ADA4F358}"/>
    <cellStyle name="Comma 212 2 2 2 3" xfId="13354" xr:uid="{7CD9D838-3D85-4A7C-903B-CE931C8AFD03}"/>
    <cellStyle name="Comma 212 2 3 2" xfId="9144" xr:uid="{1F57BB17-8BC0-4A79-BB4B-20DA83AEB491}"/>
    <cellStyle name="Comma 212 2 3 3 3" xfId="17549" xr:uid="{9957C240-5729-47A0-9192-29C508F411E9}"/>
    <cellStyle name="Comma 212 2 4 2 3" xfId="13042" xr:uid="{2F419A7F-8F20-4DD8-A2C5-998D58D500A6}"/>
    <cellStyle name="Comma 212 2 5 2" xfId="10853" xr:uid="{3FB26832-B76E-45F9-9173-D2837E6F4E6E}"/>
    <cellStyle name="Comma 212 2 6 2 3" xfId="18056" xr:uid="{200211D4-5935-4E83-86A0-D82FCEC6FF0E}"/>
    <cellStyle name="Comma 212 2 7 4" xfId="16060" xr:uid="{1C650DA5-47FD-4384-AF32-4EF56563B3AC}"/>
    <cellStyle name="Comma 212 3 2 2 2" xfId="15004" xr:uid="{BB0D686C-55A3-423C-986F-CA1361AA87FC}"/>
    <cellStyle name="Comma 212 3 5" xfId="15847" xr:uid="{E151AAA5-15D8-4A46-91D9-CB60069410FE}"/>
    <cellStyle name="Comma 212 4 3" xfId="10040" xr:uid="{93548FA6-16C9-4CE8-85A2-34D7A0DC3ADB}"/>
    <cellStyle name="Comma 212 5 2 2 2" xfId="14720" xr:uid="{CA3BA68A-9639-4F32-A433-4B4211327138}"/>
    <cellStyle name="Comma 212 5 5" xfId="15561" xr:uid="{EE854830-57A0-414E-9A06-F6C2B0FECA40}"/>
    <cellStyle name="Comma 212 7 2" xfId="10562" xr:uid="{452632D1-0E97-4A5C-8431-BDF61ED8D443}"/>
    <cellStyle name="Comma 212 8 2 3" xfId="17774" xr:uid="{C468B7D7-12AF-4464-A92A-27B5B8899D73}"/>
    <cellStyle name="Comma 212 9 4" xfId="16999" xr:uid="{2AB6DBA9-4D9A-4D4E-A514-780DF3BA7545}"/>
    <cellStyle name="Comma 213 2 10" xfId="15443" xr:uid="{27DC7F94-3B5D-466B-9E61-F97D5C2644D9}"/>
    <cellStyle name="Comma 213 2 2 3" xfId="10357" xr:uid="{3007123C-8639-477D-9F68-D8F53E0B8106}"/>
    <cellStyle name="Comma 213 2 3 2 2 2" xfId="14937" xr:uid="{97A28A8C-5260-4618-BBBD-336E4BB72608}"/>
    <cellStyle name="Comma 213 2 3 5" xfId="15779" xr:uid="{F9294F81-F835-4E3D-83ED-80ED7368A953}"/>
    <cellStyle name="Comma 213 2 4 3" xfId="9915" xr:uid="{E13BC571-37EA-47CA-9D38-5DB09E237718}"/>
    <cellStyle name="Comma 213 2 5 2 3" xfId="18235" xr:uid="{862B8729-B444-4229-B094-5067A23979EA}"/>
    <cellStyle name="Comma 213 2 6 4" xfId="16275" xr:uid="{9A6DD90B-4229-4A63-825B-94A3D636C4AE}"/>
    <cellStyle name="Comma 213 2 8 2" xfId="13677" xr:uid="{A73EC113-BA15-4B87-9BC0-C013881EB21E}"/>
    <cellStyle name="Comma 213 3 2 3" xfId="13266" xr:uid="{99149D17-E7F4-45B2-AC18-A14EAF7BFC91}"/>
    <cellStyle name="Comma 213 4 2" xfId="9025" xr:uid="{CDFCD5FC-7C87-45F0-8B56-74E3B33321FB}"/>
    <cellStyle name="Comma 213 4 3 3" xfId="17431" xr:uid="{7D45924A-C657-4CFF-9D3F-5B33CD5A09EE}"/>
    <cellStyle name="Comma 213 5 2 3" xfId="12952" xr:uid="{5DE66586-7AD7-4623-97C4-3FD12FA349C9}"/>
    <cellStyle name="Comma 213 6 2" xfId="10767" xr:uid="{F8769465-558C-444E-8928-C1806BE83FC2}"/>
    <cellStyle name="Comma 213 7 2 3" xfId="17949" xr:uid="{A2EFDA95-1783-4CFB-9158-0B43B19A24AE}"/>
    <cellStyle name="Comma 213 8 4" xfId="16005" xr:uid="{D80D4AFA-D078-4771-B6BE-BC2A0741A90F}"/>
    <cellStyle name="Comma 214 10" xfId="9731" xr:uid="{D5389A22-99AD-4C84-BA89-B081DEE81920}"/>
    <cellStyle name="Comma 214 2 2 2" xfId="9314" xr:uid="{3C9ECED2-2F42-457A-B2B9-039880B3B495}"/>
    <cellStyle name="Comma 214 2 2 3 3" xfId="17719" xr:uid="{89FE225D-7FDC-4537-9296-B78AE2CF847D}"/>
    <cellStyle name="Comma 214 2 3 2 3" xfId="13181" xr:uid="{87DE8430-1855-43E0-AD2B-9A5843A2F064}"/>
    <cellStyle name="Comma 214 2 4 2" xfId="8863" xr:uid="{7AA63550-1D17-4BCC-87E6-BB5205758EBA}"/>
    <cellStyle name="Comma 214 2 4 3 3" xfId="17267" xr:uid="{2CDB353D-1395-449E-9E3C-9FA63810955D}"/>
    <cellStyle name="Comma 214 2 5 4" xfId="16442" xr:uid="{2B9F359E-A5BC-496F-A71A-0C4F002CA327}"/>
    <cellStyle name="Comma 214 2 7 2" xfId="11391" xr:uid="{89B1C15D-B16F-465B-8E08-52462DBC3CC2}"/>
    <cellStyle name="Comma 214 2 9" xfId="11916" xr:uid="{0DF3CCB2-924D-4C35-ACD9-40C376168375}"/>
    <cellStyle name="Comma 214 3 3" xfId="10247" xr:uid="{968EA042-D5E0-454D-BE9A-950C1F0E28E5}"/>
    <cellStyle name="Comma 214 4 2 2 2" xfId="14788" xr:uid="{11D5ED02-6DA7-4AB8-9D5E-B7247266033F}"/>
    <cellStyle name="Comma 214 4 5" xfId="15631" xr:uid="{04922DA1-C2F7-4FE4-B166-EB84D738ACA0}"/>
    <cellStyle name="Comma 214 5 3" xfId="9872" xr:uid="{9977D560-6AD1-4BE0-8B46-A5902A7B7877}"/>
    <cellStyle name="Comma 214 6 2 3" xfId="18126" xr:uid="{B0B269AC-8657-48CE-AABF-EED83BC272A1}"/>
    <cellStyle name="Comma 214 7 4" xfId="16151" xr:uid="{B2AEE8AB-A2E4-421F-B3DF-3B12741EAA99}"/>
    <cellStyle name="Comma 214 9 2" xfId="11400" xr:uid="{18A01B39-73CC-4D17-A96F-A109D9ADEEF8}"/>
    <cellStyle name="Comma 215 10 3" xfId="17133" xr:uid="{005F6489-E16F-4CD4-AF24-4EDDA0CE48BF}"/>
    <cellStyle name="Comma 215 2 2 2 2 2" xfId="15111" xr:uid="{D67F0ED6-CEFD-4145-A2FD-81FE217AB95B}"/>
    <cellStyle name="Comma 215 2 2 5" xfId="15952" xr:uid="{84B4DDDF-EA32-4FAB-8C61-4EE7DB2134BE}"/>
    <cellStyle name="Comma 215 2 3 3" xfId="10179" xr:uid="{ABCDB1D9-2332-45ED-9DC0-FD21BDFBDFDC}"/>
    <cellStyle name="Comma 215 2 4 2 2 2" xfId="14690" xr:uid="{D109A415-B9D2-4B12-9C51-3DBA2CE1BD6C}"/>
    <cellStyle name="Comma 215 2 4 5" xfId="15532" xr:uid="{AA673ECF-0D30-4A1D-8D20-86661BCDC8B7}"/>
    <cellStyle name="Comma 215 2 6 2" xfId="10687" xr:uid="{BC883DCC-97BD-4B6F-94F1-882A82BB5B9C}"/>
    <cellStyle name="Comma 215 2 7 2 3" xfId="17975" xr:uid="{3CF9D4CE-9531-4A60-8B16-70B12187574F}"/>
    <cellStyle name="Comma 215 3 2" xfId="9225" xr:uid="{2AEBD1BA-D751-4D0D-BCF9-C310D2477F0C}"/>
    <cellStyle name="Comma 215 3 3 3" xfId="17630" xr:uid="{4561EF27-31D9-4416-A88C-FBE8EB798807}"/>
    <cellStyle name="Comma 215 4 2 3" xfId="13056" xr:uid="{F6BD9091-E14E-4916-85CF-8D2240AA0546}"/>
    <cellStyle name="Comma 215 5 2" xfId="8962" xr:uid="{568C43C9-5AC2-43C7-88A2-3DB781654403}"/>
    <cellStyle name="Comma 215 5 3 3" xfId="17368" xr:uid="{F2BE2439-905B-4635-AA61-061A83159AA0}"/>
    <cellStyle name="Comma 215 6 4" xfId="16349" xr:uid="{4D6EE1AE-F4CF-44BA-AE2E-DF3B20AA6FC2}"/>
    <cellStyle name="Comma 215 8 2" xfId="11367" xr:uid="{DD56850F-1B1D-48F6-A3B2-A22476C19738}"/>
    <cellStyle name="Comma 215 9 2 3" xfId="18772" xr:uid="{107FD7F8-D57B-4B15-AEBC-2E5EFD60F593}"/>
    <cellStyle name="Comma 216 12" xfId="15337" xr:uid="{28100459-2271-4BCB-8C64-7182371B8B5C}"/>
    <cellStyle name="Comma 216 2 2 2 3" xfId="13362" xr:uid="{1EB4E44C-7E46-43C6-847B-3F8F13D83318}"/>
    <cellStyle name="Comma 216 2 3 2" xfId="9152" xr:uid="{666A65CE-5DE9-4BF5-832C-9DD1EDB0F71B}"/>
    <cellStyle name="Comma 216 2 3 3 3" xfId="17557" xr:uid="{0F1E6C92-0903-4431-AB66-4E9E68520E1B}"/>
    <cellStyle name="Comma 216 2 4 2 3" xfId="13388" xr:uid="{FFF060AA-686D-4EA9-851A-F878E3C8DEBB}"/>
    <cellStyle name="Comma 216 2 5 2" xfId="10859" xr:uid="{FC9A25AC-4BFF-4C08-AC0A-2A4B8D3EB556}"/>
    <cellStyle name="Comma 216 2 6 2 3" xfId="18062" xr:uid="{265E46E6-6075-4684-8883-D3427FB37DC1}"/>
    <cellStyle name="Comma 216 2 7 4" xfId="16992" xr:uid="{44D5407A-2E36-4F78-A93F-EC4A7626E429}"/>
    <cellStyle name="Comma 216 3 2 2 2" xfId="15010" xr:uid="{5BE89DF2-BB9E-47B1-AB9F-071BA9D992E3}"/>
    <cellStyle name="Comma 216 3 5" xfId="15853" xr:uid="{F52DF822-4AF1-471E-8B54-0C0BD30F61EE}"/>
    <cellStyle name="Comma 216 4 3" xfId="10046" xr:uid="{8EFB568D-4C41-4498-BD7B-14065D17A59B}"/>
    <cellStyle name="Comma 216 5 2 2 2" xfId="15146" xr:uid="{85F7EE1E-7682-43E0-AE5D-EEEF7223937B}"/>
    <cellStyle name="Comma 216 5 5" xfId="15987" xr:uid="{D600DFDC-0BCE-4A37-BF1C-4E4EDEEBFB2A}"/>
    <cellStyle name="Comma 216 7 2" xfId="10568" xr:uid="{13F3FEDA-D34C-4EA4-8F24-3E8E6C75822D}"/>
    <cellStyle name="Comma 216 8 2 3" xfId="17778" xr:uid="{E091F400-5416-4157-B032-912BCA0BFA00}"/>
    <cellStyle name="Comma 216 9 4" xfId="17000" xr:uid="{960A4D39-8A42-4830-BB35-B5CEA0C66A5C}"/>
    <cellStyle name="Comma 217 2 10" xfId="15398" xr:uid="{C430B610-214D-4E04-89CA-1DF70D63B670}"/>
    <cellStyle name="Comma 217 2 2 3" xfId="10311" xr:uid="{110E9D30-F14F-43E0-80F7-163EAE0D96EC}"/>
    <cellStyle name="Comma 217 2 3 2 2 2" xfId="14890" xr:uid="{185E5635-3642-435F-9940-E43CEB07E324}"/>
    <cellStyle name="Comma 217 2 3 5" xfId="15732" xr:uid="{2346F05B-A7DE-4DA8-BDBA-B0EBC22055E8}"/>
    <cellStyle name="Comma 217 2 4 3" xfId="10082" xr:uid="{5B11E24F-EF38-41FF-8B22-68622AC66D62}"/>
    <cellStyle name="Comma 217 2 5 2 3" xfId="18189" xr:uid="{D4D02B04-B314-49EC-9491-2EBB0952C856}"/>
    <cellStyle name="Comma 217 2 6 4" xfId="16228" xr:uid="{E7AC3950-AB3D-4DC4-B3AD-6082DF033B71}"/>
    <cellStyle name="Comma 217 2 8 2" xfId="13630" xr:uid="{2FC46B78-8D6C-463B-B1F6-AA531956C72E}"/>
    <cellStyle name="Comma 217 3 2 3" xfId="13222" xr:uid="{82CBF3A2-1767-420D-80AE-C5EF99FB64A3}"/>
    <cellStyle name="Comma 217 4 2" xfId="8971" xr:uid="{92DAD504-10C1-4D9B-B0F3-D096AC208C0D}"/>
    <cellStyle name="Comma 217 4 3 3" xfId="17377" xr:uid="{C9D60116-CA6C-4E61-843F-6972F4B0E8A4}"/>
    <cellStyle name="Comma 217 5 2 3" xfId="12953" xr:uid="{5351E5DA-2DF4-4864-B5E6-D8A4886999DA}"/>
    <cellStyle name="Comma 217 6 2" xfId="10724" xr:uid="{86BBAC43-DB7D-4CDA-A74A-8F0BFDAF4148}"/>
    <cellStyle name="Comma 217 7 2 3" xfId="17898" xr:uid="{77E0A2CF-04AB-4180-98A7-D8981A8369FD}"/>
    <cellStyle name="Comma 217 8 4" xfId="16083" xr:uid="{43D3071D-2E6C-4AA9-BE51-FD71ADD655E6}"/>
    <cellStyle name="Comma 218 10" xfId="9734" xr:uid="{777AF6AF-5392-413C-8FA8-1AF022F2837F}"/>
    <cellStyle name="Comma 218 2 2 2" xfId="9318" xr:uid="{5C521053-4BB5-4854-B4AE-94594C2235B6}"/>
    <cellStyle name="Comma 218 2 2 3 3" xfId="17722" xr:uid="{DA7535D3-26CC-40E1-AED1-C46A625B3B7F}"/>
    <cellStyle name="Comma 218 2 3 2 3" xfId="13184" xr:uid="{4BBA39D8-DAF7-4AEF-8298-49F66614F543}"/>
    <cellStyle name="Comma 218 2 4 2" xfId="8953" xr:uid="{79388BE4-C44C-48B3-A945-855303CC8C2D}"/>
    <cellStyle name="Comma 218 2 4 3 3" xfId="17359" xr:uid="{E2CAB809-2B51-4ED9-9961-53A9723781A8}"/>
    <cellStyle name="Comma 218 2 5 4" xfId="16445" xr:uid="{886193CB-0052-4938-A5BC-25CDB221E721}"/>
    <cellStyle name="Comma 218 2 7 2" xfId="10472" xr:uid="{45F84A40-741A-4E23-A14F-904245283B11}"/>
    <cellStyle name="Comma 218 2 9" xfId="11919" xr:uid="{8BD38C02-12FA-4EEF-ABF2-8F4352ED5963}"/>
    <cellStyle name="Comma 218 3 3" xfId="10250" xr:uid="{F419D07A-4577-44F8-9C7E-1C55E39AC65E}"/>
    <cellStyle name="Comma 218 4 2 2 2" xfId="14791" xr:uid="{8409A10D-F564-404C-9EA9-02C2724AD5C4}"/>
    <cellStyle name="Comma 218 4 5" xfId="15634" xr:uid="{47C601EF-852E-47E9-A995-B829C40CEE2B}"/>
    <cellStyle name="Comma 218 5 3" xfId="9900" xr:uid="{83848829-4C09-4444-8D8B-ED6482BA86F5}"/>
    <cellStyle name="Comma 218 6 2 3" xfId="18129" xr:uid="{FF13FE46-92C6-4E3E-8E10-0C9D1EB3D6D7}"/>
    <cellStyle name="Comma 218 7 4" xfId="16154" xr:uid="{E48F1193-B94A-4E7A-BAAA-6372925A4FFA}"/>
    <cellStyle name="Comma 218 9 2" xfId="11401" xr:uid="{20E5A6EF-8566-445E-9331-8057C2385D04}"/>
    <cellStyle name="Comma 219 10 3" xfId="17093" xr:uid="{9C4706AB-8125-4C2A-82B6-B20BCCC0DE0D}"/>
    <cellStyle name="Comma 219 2 2 2 2 2" xfId="15071" xr:uid="{406303FE-7994-46AA-B0E0-A3ACF6428EB0}"/>
    <cellStyle name="Comma 219 2 2 5" xfId="15912" xr:uid="{13E89E8B-0855-45E2-ADF0-9672168BB01A}"/>
    <cellStyle name="Comma 219 2 3 3" xfId="10139" xr:uid="{60C8CABF-3B27-4C09-AEEE-6B140DC072C3}"/>
    <cellStyle name="Comma 219 2 4 2 2 2" xfId="14647" xr:uid="{590971EC-A176-4C87-9BB4-FFF7CE19A758}"/>
    <cellStyle name="Comma 219 2 4 5" xfId="15488" xr:uid="{555EB402-1C72-4B18-A218-80694FDC57FF}"/>
    <cellStyle name="Comma 219 2 6 2" xfId="10644" xr:uid="{1C6F0C1A-6D15-4C7D-9551-8B74211BDA65}"/>
    <cellStyle name="Comma 219 2 7 2 3" xfId="17845" xr:uid="{1391FAD9-F70A-4646-81E9-7FB94F2586C5}"/>
    <cellStyle name="Comma 219 3 2" xfId="9185" xr:uid="{FA7AEBC3-D536-4564-B7DA-FFD53113680C}"/>
    <cellStyle name="Comma 219 3 3 3" xfId="17590" xr:uid="{688EA514-1CFC-42AD-BA06-4A3BB86044BC}"/>
    <cellStyle name="Comma 219 4 2 3" xfId="13008" xr:uid="{2E595E46-5B6F-4A1B-95D1-1124A5019EC1}"/>
    <cellStyle name="Comma 219 5 2" xfId="8919" xr:uid="{654ACEDC-77FA-41DE-AC54-0CBE97F03D14}"/>
    <cellStyle name="Comma 219 5 3 3" xfId="17324" xr:uid="{4044FD80-EA80-4074-A426-2FD1FEBA0971}"/>
    <cellStyle name="Comma 219 6 4" xfId="16309" xr:uid="{1672A579-3B87-4FD7-89F9-9C2EB4BD94EB}"/>
    <cellStyle name="Comma 219 8 2" xfId="11371" xr:uid="{8FC31790-D5D0-4803-BB73-7122A5DB0356}"/>
    <cellStyle name="Comma 219 9 2 3" xfId="18773" xr:uid="{E4B88D36-5AB3-4410-A86C-DBEAB463160F}"/>
    <cellStyle name="Comma 22 3" xfId="2359" xr:uid="{1E1E9E57-B0DD-407B-97B4-30FC3E922D17}"/>
    <cellStyle name="Comma 220 10 3" xfId="17134" xr:uid="{ECF2F610-60F2-480C-A6EF-E6A3D1EB1E59}"/>
    <cellStyle name="Comma 220 2 2 2 2 2" xfId="15112" xr:uid="{62F34FD4-3F3D-418A-BC48-592A276A543D}"/>
    <cellStyle name="Comma 220 2 2 5" xfId="15953" xr:uid="{D5AE4762-5013-4375-BF45-5698EDD2AEF3}"/>
    <cellStyle name="Comma 220 2 3 3" xfId="10180" xr:uid="{E7FE786A-0BA9-46E1-80FC-3FD072B7C072}"/>
    <cellStyle name="Comma 220 2 4 2 2 2" xfId="14732" xr:uid="{C31F9B4D-6987-4D3B-88BF-0A84EFE8CCFD}"/>
    <cellStyle name="Comma 220 2 4 5" xfId="15574" xr:uid="{E8D5FE2B-C9D9-48B3-8184-F9941B19AFF8}"/>
    <cellStyle name="Comma 220 2 6 2" xfId="10688" xr:uid="{6D406EE9-3A07-41CC-BBF6-9D2E4A422FB6}"/>
    <cellStyle name="Comma 220 2 7 2 3" xfId="17807" xr:uid="{57ACDBFF-D63F-437D-A905-B7B856A20647}"/>
    <cellStyle name="Comma 220 3 2" xfId="9226" xr:uid="{17BD7143-EFC7-4B17-9460-DD479CD05CC7}"/>
    <cellStyle name="Comma 220 3 3 3" xfId="17631" xr:uid="{F7304D1F-B5EC-425F-A049-58956325441E}"/>
    <cellStyle name="Comma 220 4 2 3" xfId="13057" xr:uid="{34B3DAB6-CB9D-4888-ACBB-703E8F8EB2CB}"/>
    <cellStyle name="Comma 220 5 2" xfId="8857" xr:uid="{82493F6D-0197-436E-96DF-931A404E4C64}"/>
    <cellStyle name="Comma 220 5 3 3" xfId="17260" xr:uid="{2D882FA5-F9B6-438E-9CCB-024AF3C2905A}"/>
    <cellStyle name="Comma 220 6 4" xfId="16350" xr:uid="{94C9FEEF-6310-43E2-83F1-9206A56B4D87}"/>
    <cellStyle name="Comma 220 8 2" xfId="10459" xr:uid="{A567C0D7-A8EB-494D-92C3-1A0C459340FD}"/>
    <cellStyle name="Comma 220 9 2 3" xfId="18774" xr:uid="{DA6A7480-DA84-4F09-AEB4-C6C769ABF590}"/>
    <cellStyle name="Comma 221 12" xfId="15288" xr:uid="{FEBF51F0-F27B-4803-AE48-1B8A2062A3B8}"/>
    <cellStyle name="Comma 221 2 2 2 3" xfId="13309" xr:uid="{B049F3FE-6532-45A0-A3E7-D00728A5A4F0}"/>
    <cellStyle name="Comma 221 2 3 2" xfId="9100" xr:uid="{95E15344-8E7B-4060-92FD-123CA6CF6ED8}"/>
    <cellStyle name="Comma 221 2 3 3 3" xfId="17504" xr:uid="{2AEE7BBA-07D9-43A0-AA94-2B09DC388BD0}"/>
    <cellStyle name="Comma 221 2 4 2 3" xfId="13101" xr:uid="{3AF7D318-1B5E-4D9A-9AD9-04C3FF1989E9}"/>
    <cellStyle name="Comma 221 2 5 2" xfId="10809" xr:uid="{1D8D9F95-0764-4F18-B1D1-82512E89CF47}"/>
    <cellStyle name="Comma 221 2 6 2 3" xfId="18011" xr:uid="{CB3C1D2C-66B0-4A58-8506-CE7F18C16E72}"/>
    <cellStyle name="Comma 221 2 7 4" xfId="16090" xr:uid="{E98EEA01-0533-41EB-831C-3B94DB58855C}"/>
    <cellStyle name="Comma 221 3 2 2 2" xfId="14963" xr:uid="{02E56541-23B5-404E-9D37-B73884A8D725}"/>
    <cellStyle name="Comma 221 3 5" xfId="15805" xr:uid="{BC8FE199-276F-43E6-BE18-2266007FEBE1}"/>
    <cellStyle name="Comma 221 4 3" xfId="9986" xr:uid="{0E8CEE0F-972F-4E17-B410-BCC94839DB7F}"/>
    <cellStyle name="Comma 221 5 2 2 2" xfId="14721" xr:uid="{89720925-6D26-49A4-8FDF-EB3B1E93ED1D}"/>
    <cellStyle name="Comma 221 5 5" xfId="15562" xr:uid="{62552A42-5D0D-433B-AD6B-2999764CE77A}"/>
    <cellStyle name="Comma 221 7 2" xfId="10512" xr:uid="{96E62350-50D7-4058-A296-B6739DE987DD}"/>
    <cellStyle name="Comma 221 8 2 3" xfId="18762" xr:uid="{93C06C03-5C42-471A-ACAD-30E8AB3E92F0}"/>
    <cellStyle name="Comma 221 9 4" xfId="17001" xr:uid="{2C61BCBC-861C-4754-A6D0-A03E7AACA5F3}"/>
    <cellStyle name="Comma 222 2 10" xfId="15417" xr:uid="{421E4671-F5FE-469F-AECD-C34C63800569}"/>
    <cellStyle name="Comma 222 2 2 3" xfId="10329" xr:uid="{8C209CAD-7B95-4771-9520-964EDEAF165B}"/>
    <cellStyle name="Comma 222 2 3 2 2 2" xfId="14909" xr:uid="{8F9F2EFB-58C2-4554-8B6C-5C9E50C26DDA}"/>
    <cellStyle name="Comma 222 2 3 5" xfId="15750" xr:uid="{40266033-D382-4722-BE93-C30A7A2784D9}"/>
    <cellStyle name="Comma 222 2 4 3" xfId="10027" xr:uid="{A66D8087-F55F-4B92-A8DE-053B3A24D14B}"/>
    <cellStyle name="Comma 222 2 5 2 3" xfId="18207" xr:uid="{B23477B5-B639-4F46-9B4C-8A00051BDE0D}"/>
    <cellStyle name="Comma 222 2 6 4" xfId="16247" xr:uid="{293ED3D1-B0ED-470E-A947-1DC0C8F33248}"/>
    <cellStyle name="Comma 222 2 8 2" xfId="13649" xr:uid="{CA6E348C-AA0E-4AF5-8B1A-540935D51EE8}"/>
    <cellStyle name="Comma 222 3 2 3" xfId="13240" xr:uid="{909247D8-74E9-4B6A-928D-E98DEF7AE994}"/>
    <cellStyle name="Comma 222 4 2" xfId="8988" xr:uid="{608FA00E-8BAF-48E5-8FF1-46B80844F874}"/>
    <cellStyle name="Comma 222 4 3 3" xfId="17395" xr:uid="{A21CB4C4-24E8-4FE2-B2C0-898FCB00CA54}"/>
    <cellStyle name="Comma 222 5 2 3" xfId="13100" xr:uid="{A9B400FF-7D68-40D3-B490-98B1355743A9}"/>
    <cellStyle name="Comma 222 6 2" xfId="10742" xr:uid="{BED11639-1C3E-4F0F-A591-1892FB6A3AA6}"/>
    <cellStyle name="Comma 222 7 2 3" xfId="17916" xr:uid="{84513C13-638A-4114-B60C-763F63401C3A}"/>
    <cellStyle name="Comma 222 8 4" xfId="16979" xr:uid="{1A40BCAD-1024-48A0-87FB-E8035875AF3E}"/>
    <cellStyle name="Comma 223 10" xfId="9740" xr:uid="{5A79EAF2-E28C-41BB-8C99-CB4FAF38A1EC}"/>
    <cellStyle name="Comma 223 2 2 2" xfId="9323" xr:uid="{F1116A2B-B1F0-4F48-B846-D9CE972BC6B7}"/>
    <cellStyle name="Comma 223 2 2 3 3" xfId="17727" xr:uid="{12493331-D9AB-4E88-95BD-030E35C18B70}"/>
    <cellStyle name="Comma 223 2 3 2 3" xfId="13189" xr:uid="{0859A0D1-A72E-4515-8746-05F35AF7CEBE}"/>
    <cellStyle name="Comma 223 2 4 2" xfId="8994" xr:uid="{AFB5462B-BD81-485F-BBF7-7F397E35254D}"/>
    <cellStyle name="Comma 223 2 4 3 3" xfId="17401" xr:uid="{47C02BC9-C4B3-403D-82FE-778737849EFA}"/>
    <cellStyle name="Comma 223 2 5 4" xfId="16449" xr:uid="{80E1643B-C41D-4F0D-B43D-FD9FFB5726F2}"/>
    <cellStyle name="Comma 223 2 7 2" xfId="10442" xr:uid="{A386BD98-0FFB-49C4-B129-1E4E4AA6FA72}"/>
    <cellStyle name="Comma 223 2 9" xfId="11923" xr:uid="{2B9FBF64-A7C9-42AF-A08A-82155E7DF4BE}"/>
    <cellStyle name="Comma 223 3 3" xfId="10254" xr:uid="{98B2B9E4-63B1-4933-87E5-B879C378D065}"/>
    <cellStyle name="Comma 223 4 2 2 2" xfId="14795" xr:uid="{4F01E98A-9116-4830-8100-902A37EBC767}"/>
    <cellStyle name="Comma 223 4 5" xfId="15638" xr:uid="{95B44376-5E87-43D1-94B5-BB1EC4CAAE6E}"/>
    <cellStyle name="Comma 223 5 3" xfId="9910" xr:uid="{E4E36049-A425-46DA-8D5F-44C23C5DDE0B}"/>
    <cellStyle name="Comma 223 6 2 3" xfId="18133" xr:uid="{57A8A538-B7A5-41F3-A4C2-DCE1E407DF4E}"/>
    <cellStyle name="Comma 223 7 4" xfId="16159" xr:uid="{341EECEB-DA98-446D-9CC9-A2AB76EDD21E}"/>
    <cellStyle name="Comma 223 9 2" xfId="11402" xr:uid="{4C4933BE-1110-4FCC-B7A7-7FAD51163824}"/>
    <cellStyle name="Comma 224 10 3" xfId="17104" xr:uid="{0F5692F7-AFD7-45D1-8BE2-9E184756C376}"/>
    <cellStyle name="Comma 224 2 2 2 2 2" xfId="15083" xr:uid="{49992B32-6E29-4972-8215-B99A370E91CB}"/>
    <cellStyle name="Comma 224 2 2 5" xfId="15923" xr:uid="{0EF3A485-E040-43EF-A5EC-21B282A562B8}"/>
    <cellStyle name="Comma 224 2 3 3" xfId="10150" xr:uid="{B370727A-4BFE-4844-AA5B-E41BB2082E13}"/>
    <cellStyle name="Comma 224 2 4 2 2 2" xfId="14815" xr:uid="{44597CEA-C879-4944-B573-4917850CAF51}"/>
    <cellStyle name="Comma 224 2 4 5" xfId="15658" xr:uid="{58163FF2-FEBD-4DB5-84FF-1535CA7A9161}"/>
    <cellStyle name="Comma 224 2 6 2" xfId="10655" xr:uid="{D25F1C8A-C414-42B2-BEC8-B455C534996B}"/>
    <cellStyle name="Comma 224 2 7 2 3" xfId="17844" xr:uid="{772C9496-F061-4E68-A8F3-38339060A852}"/>
    <cellStyle name="Comma 224 3 2" xfId="9195" xr:uid="{48BF5829-4A2F-4EA1-94D8-B20EE44EF28B}"/>
    <cellStyle name="Comma 224 3 3 3" xfId="17600" xr:uid="{E52A597E-9271-471D-9331-4D65D9D15C65}"/>
    <cellStyle name="Comma 224 4 2 3" xfId="13018" xr:uid="{3B63735C-2CBE-4C65-A92B-4250F11CCF53}"/>
    <cellStyle name="Comma 224 5 2" xfId="8871" xr:uid="{3160A9C2-D156-4B33-B7C7-B4712907BB26}"/>
    <cellStyle name="Comma 224 5 3 3" xfId="17275" xr:uid="{A312DD95-EA4F-42EF-A959-AE9FFC48BCC2}"/>
    <cellStyle name="Comma 224 6 4" xfId="16320" xr:uid="{1D395695-1819-4249-9460-9A8B1501B594}"/>
    <cellStyle name="Comma 224 8 2" xfId="10419" xr:uid="{9B9CA3D5-105D-493F-8853-380DE78E688F}"/>
    <cellStyle name="Comma 224 9 2 3" xfId="18775" xr:uid="{C4F682CA-FCDE-45A0-B629-E0004B903730}"/>
    <cellStyle name="Comma 225 12" xfId="15339" xr:uid="{EA2E41E7-8E66-4936-B35C-81AF1A6FB4A9}"/>
    <cellStyle name="Comma 225 2 2 2 3" xfId="13363" xr:uid="{8F84E44A-8BC9-4F1D-BF1A-80FCED36150A}"/>
    <cellStyle name="Comma 225 2 3 2" xfId="9153" xr:uid="{D32D3407-1074-441E-B933-F08705479781}"/>
    <cellStyle name="Comma 225 2 3 3 3" xfId="17558" xr:uid="{663031E9-A05E-443E-B761-F1F064DA93C4}"/>
    <cellStyle name="Comma 225 2 4 2 3" xfId="12940" xr:uid="{35B3A945-3E44-4AF7-B172-7FBCBDBB07F7}"/>
    <cellStyle name="Comma 225 2 5 2" xfId="10860" xr:uid="{106A82F0-61EC-40FF-99B9-6326E480F8C4}"/>
    <cellStyle name="Comma 225 2 6 2 3" xfId="18063" xr:uid="{10A1D918-2655-4D97-804D-43C93A658BC2}"/>
    <cellStyle name="Comma 225 2 7 4" xfId="16100" xr:uid="{6D83740F-50F0-4A73-A820-09DA78B45AE2}"/>
    <cellStyle name="Comma 225 3 2 2 2" xfId="15011" xr:uid="{D6399AE0-FBE7-4E7C-8EED-B090021D8CB1}"/>
    <cellStyle name="Comma 225 3 5" xfId="15854" xr:uid="{C267194D-3DBB-4DF3-AE68-25A161FE57FB}"/>
    <cellStyle name="Comma 225 4 3" xfId="10047" xr:uid="{23ABC515-CBC4-47B9-A610-122B8BB7EC35}"/>
    <cellStyle name="Comma 225 5 2 2 2" xfId="15142" xr:uid="{1907ED9B-F046-423E-BFD2-1953CAD06084}"/>
    <cellStyle name="Comma 225 5 5" xfId="15984" xr:uid="{6D5678FF-7100-4A08-9CB3-8979E8094109}"/>
    <cellStyle name="Comma 225 7 2" xfId="10570" xr:uid="{CD86D256-8407-4027-BD69-363F372805EF}"/>
    <cellStyle name="Comma 225 8 2 3" xfId="17873" xr:uid="{A1A75F8B-5C76-41AF-A967-90244DD481EF}"/>
    <cellStyle name="Comma 225 9 4" xfId="17002" xr:uid="{13B1F3AF-BD38-48A8-8F11-D650059CEDFA}"/>
    <cellStyle name="Comma 226 2 10" xfId="15431" xr:uid="{52249CF3-6CE3-4150-A8BA-7A7BE235AD03}"/>
    <cellStyle name="Comma 226 2 2 3" xfId="10344" xr:uid="{ABCAD8AE-D953-4DEF-BB84-46010F8E474B}"/>
    <cellStyle name="Comma 226 2 3 2 2 2" xfId="14924" xr:uid="{8D859B78-1E11-489F-B89A-E74AB34402DB}"/>
    <cellStyle name="Comma 226 2 3 5" xfId="15766" xr:uid="{E27268B7-A148-46E6-B2C5-A19028A4162E}"/>
    <cellStyle name="Comma 226 2 4 3" xfId="9978" xr:uid="{495D2B08-D384-4143-87D5-CB921894918B}"/>
    <cellStyle name="Comma 226 2 5 2 3" xfId="18221" xr:uid="{3630A010-4307-4C2E-8791-CA190E9167D7}"/>
    <cellStyle name="Comma 226 2 6 4" xfId="16261" xr:uid="{7B1C9202-C9B1-4DC1-8E8E-64F5A3EA9F6E}"/>
    <cellStyle name="Comma 226 2 8 2" xfId="13663" xr:uid="{9A839DAE-0774-4817-8675-BF13C48E72D1}"/>
    <cellStyle name="Comma 226 3 2 3" xfId="13252" xr:uid="{C7E4E099-0810-4319-91C5-A9A8F43750F2}"/>
    <cellStyle name="Comma 226 4 2" xfId="9010" xr:uid="{697E877C-FC89-4C65-9C37-CC0B6C73BC2B}"/>
    <cellStyle name="Comma 226 4 3 3" xfId="17416" xr:uid="{2FEBE3C3-7D69-483E-A5C5-15BA9E79E690}"/>
    <cellStyle name="Comma 226 5 2 3" xfId="12915" xr:uid="{C38ABF1B-DBEA-4ABA-8BC3-BC04A4A8FFB3}"/>
    <cellStyle name="Comma 226 6 2" xfId="10752" xr:uid="{976E5F3E-6C48-4B76-9D13-B2FF48F75F9C}"/>
    <cellStyle name="Comma 226 7 2 3" xfId="17933" xr:uid="{4EBC4A14-F3E3-4B71-804B-4E6CF33F0BF4}"/>
    <cellStyle name="Comma 226 8 4" xfId="16166" xr:uid="{FC5187CD-E2B9-4C2B-A495-4708F81D641F}"/>
    <cellStyle name="Comma 227 10" xfId="9746" xr:uid="{928F1772-EC00-4CE2-85A3-9763D88F71E1}"/>
    <cellStyle name="Comma 227 2 2 2" xfId="9328" xr:uid="{2E34A090-9779-4E14-838A-F86244CAC6C3}"/>
    <cellStyle name="Comma 227 2 2 3 3" xfId="17732" xr:uid="{D78CE0BE-B798-4854-A542-4E33D1658B54}"/>
    <cellStyle name="Comma 227 2 3 2 3" xfId="13194" xr:uid="{CF2B6E94-35CF-49CB-A338-878A04AA9F41}"/>
    <cellStyle name="Comma 227 2 4 2" xfId="8885" xr:uid="{6076975E-4747-4082-8893-0057B2460103}"/>
    <cellStyle name="Comma 227 2 4 3 3" xfId="17289" xr:uid="{2DBCF41D-9E88-4D1C-A47F-B1BB50648C18}"/>
    <cellStyle name="Comma 227 2 5 4" xfId="16454" xr:uid="{BC9997DA-AF7E-45E5-A3D5-FAB17CDBD790}"/>
    <cellStyle name="Comma 227 2 7 2" xfId="11384" xr:uid="{9B84565C-4AFF-4F8B-B717-DCC299546D74}"/>
    <cellStyle name="Comma 227 2 9" xfId="11928" xr:uid="{5F6C117F-2AD3-4BBE-8E50-A7D1F6CBA84B}"/>
    <cellStyle name="Comma 227 3 3" xfId="10259" xr:uid="{256A6C5D-BDD2-4030-9FD6-7C19447A07FE}"/>
    <cellStyle name="Comma 227 4 2 2 2" xfId="14800" xr:uid="{4221C385-42C0-406E-B807-42ABF4AD4807}"/>
    <cellStyle name="Comma 227 4 5" xfId="15643" xr:uid="{DC465AB1-3E25-4C1F-AD18-E814918BD7FB}"/>
    <cellStyle name="Comma 227 5 3" xfId="10383" xr:uid="{FE54C2E1-027E-420A-BEEC-BEF1F1B2BA8F}"/>
    <cellStyle name="Comma 227 6 2 3" xfId="18138" xr:uid="{58AD0ABA-7F81-4833-AB7D-67490BB7EAB1}"/>
    <cellStyle name="Comma 227 7 4" xfId="16164" xr:uid="{F0B3FBC0-FD1C-40A2-9813-5B04090D394A}"/>
    <cellStyle name="Comma 227 9 2" xfId="11403" xr:uid="{6044EA87-0E6F-432C-8E5A-F8D751EA12B5}"/>
    <cellStyle name="Comma 228 10 3" xfId="17116" xr:uid="{448120DE-844C-4383-A6FE-0C9DA7A6B985}"/>
    <cellStyle name="Comma 228 2 2 2 2 2" xfId="15096" xr:uid="{814A341E-0D15-4B61-92B1-95DA69B52654}"/>
    <cellStyle name="Comma 228 2 2 5" xfId="15936" xr:uid="{CD407C36-440D-46B5-87EC-4B220079D043}"/>
    <cellStyle name="Comma 228 2 3 3" xfId="10163" xr:uid="{4BB67725-A8F1-4F4F-8448-AC1FE3792E24}"/>
    <cellStyle name="Comma 228 2 4 2 2 2" xfId="14692" xr:uid="{489573B9-E7C3-4795-B4F3-AF0B6AA6EF38}"/>
    <cellStyle name="Comma 228 2 4 5" xfId="15534" xr:uid="{E835B039-8E58-46BE-8216-1CF0490CAAA9}"/>
    <cellStyle name="Comma 228 2 6 2" xfId="10670" xr:uid="{40994687-BA01-49F0-9DB1-7023F9BD1124}"/>
    <cellStyle name="Comma 228 2 7 2 3" xfId="17867" xr:uid="{3D733380-9361-4FBD-B315-85A6920117FD}"/>
    <cellStyle name="Comma 228 3 2" xfId="9208" xr:uid="{0C2349E5-AB01-4E5A-9D2A-2C91E6B2A5DB}"/>
    <cellStyle name="Comma 228 3 3 3" xfId="17613" xr:uid="{AFCCAB43-7223-466C-A8D7-EC28F5C8CC23}"/>
    <cellStyle name="Comma 228 4 2 3" xfId="13037" xr:uid="{CBDD0289-1DE9-423F-9CEE-37D835DE2E71}"/>
    <cellStyle name="Comma 228 5 2" xfId="8854" xr:uid="{AB2171AA-189D-4146-B0CD-5C1DE81CD884}"/>
    <cellStyle name="Comma 228 5 3 3" xfId="17257" xr:uid="{53614183-C666-44B0-B9CF-3457698C04F8}"/>
    <cellStyle name="Comma 228 6 4" xfId="16332" xr:uid="{C0A6912E-06F8-460A-AE30-99BA57675A95}"/>
    <cellStyle name="Comma 228 8 2" xfId="10463" xr:uid="{D15E74B2-ECC2-455F-9E1E-F376A80FCFF7}"/>
    <cellStyle name="Comma 228 9 2 3" xfId="18776" xr:uid="{8555615C-E87D-41B0-A75B-38C6FA34093D}"/>
    <cellStyle name="Comma 229 12" xfId="15319" xr:uid="{2C4C6E81-27B6-40EA-B844-4BD47DDC72C0}"/>
    <cellStyle name="Comma 229 2 2 2 3" xfId="13337" xr:uid="{3D237E04-791F-4D38-A856-A07A2190FF5E}"/>
    <cellStyle name="Comma 229 2 3 2" xfId="9128" xr:uid="{8BD24B88-4577-4E53-9972-DCED674EAFB4}"/>
    <cellStyle name="Comma 229 2 3 3 3" xfId="17532" xr:uid="{52B89731-AE51-4860-9A33-B52A49CE57B5}"/>
    <cellStyle name="Comma 229 2 4 2 3" xfId="13094" xr:uid="{B0DABAB8-BA97-4843-9933-FE5502AF25AA}"/>
    <cellStyle name="Comma 229 2 5 2" xfId="10836" xr:uid="{2CF05975-5833-49D7-967D-6BA137656CD8}"/>
    <cellStyle name="Comma 229 2 6 2 3" xfId="18040" xr:uid="{5F7AC3F1-9A48-4424-AF70-B0E6E2581058}"/>
    <cellStyle name="Comma 229 2 7 4" xfId="16968" xr:uid="{963E4D23-3C71-4891-BC92-8B0255BD0939}"/>
    <cellStyle name="Comma 229 3 2 2 2" xfId="14990" xr:uid="{04EA6EDE-BAD1-40A8-B9E8-0412AF0E7A17}"/>
    <cellStyle name="Comma 229 3 5" xfId="15833" xr:uid="{CA93E092-6915-485D-9861-D2BAC3CD8C10}"/>
    <cellStyle name="Comma 229 4 3" xfId="10017" xr:uid="{63DEE42C-2ADE-4C3F-8163-497195EF4C91}"/>
    <cellStyle name="Comma 229 5 2 2 2" xfId="14651" xr:uid="{3BF62657-E31C-420C-8E6B-74667D179048}"/>
    <cellStyle name="Comma 229 5 5" xfId="15492" xr:uid="{96F71312-9AAC-4AE0-8111-245A86FA57DF}"/>
    <cellStyle name="Comma 229 7 2" xfId="10544" xr:uid="{43DE86DD-483F-427D-B811-64E7AF892D09}"/>
    <cellStyle name="Comma 229 8 2 3" xfId="17791" xr:uid="{63A8867B-43FF-4FAC-A69A-8342DC22B86C}"/>
    <cellStyle name="Comma 229 9 4" xfId="17003" xr:uid="{B25FCEBE-1EEF-4CB1-A784-0C93F4E4FB76}"/>
    <cellStyle name="Comma 23 4" xfId="7034" xr:uid="{A7A92C93-6F2D-403F-914A-390A295A7860}"/>
    <cellStyle name="Comma 230 12" xfId="15302" xr:uid="{62130481-DAC4-4FC5-B657-769BCF85BAFA}"/>
    <cellStyle name="Comma 230 2 2 2 3" xfId="13321" xr:uid="{5C21D8CF-06AB-40D7-9291-A33180482F8B}"/>
    <cellStyle name="Comma 230 2 3 2" xfId="9112" xr:uid="{BCFA4710-8654-448A-9F64-9E0DA93895D0}"/>
    <cellStyle name="Comma 230 2 3 3 3" xfId="17516" xr:uid="{3D817226-F360-4116-B0E2-6D5B159CBA0E}"/>
    <cellStyle name="Comma 230 2 4 2 3" xfId="13103" xr:uid="{93F6BC9D-9DA1-4EF8-9046-61885D9C0D70}"/>
    <cellStyle name="Comma 230 2 5 2" xfId="10821" xr:uid="{A1FF37ED-FAFF-4744-B5D7-2445322EFCC0}"/>
    <cellStyle name="Comma 230 2 6 2 3" xfId="18024" xr:uid="{08EFEBA5-21D3-497F-9B66-840715E58A28}"/>
    <cellStyle name="Comma 230 2 7 4" xfId="16963" xr:uid="{B059D293-0048-437A-909D-FDF96C642C4D}"/>
    <cellStyle name="Comma 230 3 2 2 2" xfId="14974" xr:uid="{450A0675-E4D4-4582-A6C1-2B83D312651E}"/>
    <cellStyle name="Comma 230 3 5" xfId="15817" xr:uid="{09D2312F-3D4C-43AA-915F-6250C3CE19FF}"/>
    <cellStyle name="Comma 230 4 3" xfId="10000" xr:uid="{890DD270-D315-4516-9E6B-43B70516BA98}"/>
    <cellStyle name="Comma 230 5 2 2 2" xfId="14822" xr:uid="{69D75E85-3F0E-4F35-AD5F-EE2D41C3E1B3}"/>
    <cellStyle name="Comma 230 5 5" xfId="15665" xr:uid="{B8B7AB6E-C0D7-4EB0-ABF3-B4DA6420221F}"/>
    <cellStyle name="Comma 230 7 2" xfId="10527" xr:uid="{205053F7-7574-458B-AE25-DB76218E4514}"/>
    <cellStyle name="Comma 230 8 2 3" xfId="17847" xr:uid="{CBA32F4E-B666-412C-8BD8-8D222C2C2CDA}"/>
    <cellStyle name="Comma 230 9 4" xfId="17004" xr:uid="{3041046B-06A6-4C22-A404-DB7476FF6846}"/>
    <cellStyle name="Comma 231 2 10" xfId="15413" xr:uid="{57283DB1-63C4-4A29-A4BA-C670A79CD50E}"/>
    <cellStyle name="Comma 231 2 2 3" xfId="10325" xr:uid="{E78B1B98-7C7C-48EB-AC15-664B80CBB09C}"/>
    <cellStyle name="Comma 231 2 3 2 2 2" xfId="14905" xr:uid="{CC69E7B4-D6E9-485A-8545-9C264D3B69CE}"/>
    <cellStyle name="Comma 231 2 3 5" xfId="15746" xr:uid="{70AABDE1-9A53-4075-A349-2F8B4FD4F14B}"/>
    <cellStyle name="Comma 231 2 4 3" xfId="9974" xr:uid="{43909182-BE27-4CE0-89A4-EF4A22D05A1A}"/>
    <cellStyle name="Comma 231 2 5 2 3" xfId="18203" xr:uid="{F984097A-B805-40C2-A226-16B6B47A2282}"/>
    <cellStyle name="Comma 231 2 6 4" xfId="16243" xr:uid="{E736AAC9-2A0A-4CDF-996C-60B7431EF8E0}"/>
    <cellStyle name="Comma 231 2 8 2" xfId="13645" xr:uid="{F28A2237-683D-4A30-AAC8-B2B952FAAAD4}"/>
    <cellStyle name="Comma 231 3 2 3" xfId="13236" xr:uid="{D42C97DF-EF30-4E81-9E13-870781B479CF}"/>
    <cellStyle name="Comma 231 4 2" xfId="8984" xr:uid="{C78EA337-8DA8-421D-BC0A-410E3EC3AD19}"/>
    <cellStyle name="Comma 231 4 3 3" xfId="17391" xr:uid="{2D2D550E-6164-4439-A8F4-2CF34EBDC493}"/>
    <cellStyle name="Comma 231 5 2 3" xfId="12899" xr:uid="{FC19EF67-9DE8-432B-9607-877D8E9D5FCC}"/>
    <cellStyle name="Comma 231 6 2" xfId="10738" xr:uid="{AD12B08C-EDEF-4985-9FF8-A6F5C3185425}"/>
    <cellStyle name="Comma 231 7 2 3" xfId="17912" xr:uid="{5CA84048-F3AC-4CFA-A3BE-35DD0A9BFFC1}"/>
    <cellStyle name="Comma 231 8 2" xfId="11393" xr:uid="{1DFE9908-26E8-4BEC-BB70-D396DDDC8F47}"/>
    <cellStyle name="Comma 231 8 3" xfId="13433" xr:uid="{3E6C7A22-331A-4AE2-A730-643AD1FE829F}"/>
    <cellStyle name="Comma 231 8 4" xfId="16987" xr:uid="{50107F7C-369E-4CC4-AD77-06B89A296BAD}"/>
    <cellStyle name="Comma 231 9" xfId="9503" xr:uid="{5E0851C6-C4C8-4E22-8A2F-76F406B970A0}"/>
    <cellStyle name="Comma 231 9 2" xfId="11404" xr:uid="{F2336011-B092-45BD-B545-D0F11BBD1049}"/>
    <cellStyle name="Comma 232 10" xfId="9710" xr:uid="{5B77C39E-3EE3-43B9-8476-A823C874B03B}"/>
    <cellStyle name="Comma 232 2 2 2" xfId="9292" xr:uid="{F50C34B5-3C0A-4B66-A2DB-8674FF599F36}"/>
    <cellStyle name="Comma 232 2 2 3 3" xfId="17699" xr:uid="{71866174-8D3A-415A-BB9E-4942327E0007}"/>
    <cellStyle name="Comma 232 2 3 2 3" xfId="13161" xr:uid="{E355E335-71BF-41B5-B326-07180C155F78}"/>
    <cellStyle name="Comma 232 2 4 2" xfId="9353" xr:uid="{A928CD0D-B5DF-444B-B4A8-74D3B6D8DED9}"/>
    <cellStyle name="Comma 232 2 4 3 3" xfId="17759" xr:uid="{BD9C22DE-17AA-4790-A79B-AA8CF561CA77}"/>
    <cellStyle name="Comma 232 2 5 4" xfId="16421" xr:uid="{296D546C-ACC1-41ED-BABB-F01DDB880458}"/>
    <cellStyle name="Comma 232 2 7 2" xfId="10489" xr:uid="{ED063E53-3A34-4CAB-BDE1-386E618B49F1}"/>
    <cellStyle name="Comma 232 2 9" xfId="11895" xr:uid="{1B43302C-B34B-4193-840F-DC4B6D6F5FB7}"/>
    <cellStyle name="Comma 232 3 3" xfId="10228" xr:uid="{BD38EA77-FAF0-4BE5-9840-BB374DD366B7}"/>
    <cellStyle name="Comma 232 4 2 2 2" xfId="14762" xr:uid="{BFB90CA0-EE19-43A9-9067-C60566DBC8ED}"/>
    <cellStyle name="Comma 232 4 5" xfId="15604" xr:uid="{8DA55075-460B-402E-AFA0-A58CA60F87F5}"/>
    <cellStyle name="Comma 232 5 3" xfId="9961" xr:uid="{A3C35E59-30C0-4700-B1F2-4CE4827B439F}"/>
    <cellStyle name="Comma 232 6 2 3" xfId="18108" xr:uid="{9D53BF52-AB34-4E99-9C9A-8B4B7B1384D2}"/>
    <cellStyle name="Comma 232 7 4" xfId="16128" xr:uid="{ECA18BC7-44AE-4A04-8D5F-76B49F81BF79}"/>
    <cellStyle name="Comma 232 9 2" xfId="11405" xr:uid="{926C66DA-9D9F-4DFE-94C1-AD74BBB94D36}"/>
    <cellStyle name="Comma 233 10 3" xfId="17140" xr:uid="{B53682DB-9BCC-4C0D-8DB3-5ED0153AC393}"/>
    <cellStyle name="Comma 233 2 2 2 2 2" xfId="15118" xr:uid="{34BF4CFF-AE4F-44D9-A150-A0EFD4368DBE}"/>
    <cellStyle name="Comma 233 2 2 5" xfId="15959" xr:uid="{95444016-D3CF-4C3A-8A47-9D34FB33CD40}"/>
    <cellStyle name="Comma 233 2 3 3" xfId="10186" xr:uid="{9460DE27-0A9D-49E9-AF08-B46EB937A30F}"/>
    <cellStyle name="Comma 233 2 4 2 2 2" xfId="14626" xr:uid="{B4F61879-6CDA-4385-8EC7-C968E2EDA924}"/>
    <cellStyle name="Comma 233 2 4 5" xfId="15466" xr:uid="{5291232D-E781-4A8C-98E9-1712E5A24C7B}"/>
    <cellStyle name="Comma 233 2 6 2" xfId="10694" xr:uid="{EB75027C-3D71-4C7F-A01E-B5EDF02577A8}"/>
    <cellStyle name="Comma 233 2 7 2 3" xfId="17955" xr:uid="{E71D8B66-7234-4891-8F93-D76D84DB0560}"/>
    <cellStyle name="Comma 233 3 2" xfId="9232" xr:uid="{A2A51F19-45D3-45BB-AF2A-C5562DB9B89B}"/>
    <cellStyle name="Comma 233 3 3 3" xfId="17637" xr:uid="{38BF4B77-3B6A-46B4-9E62-FE3FD057168B}"/>
    <cellStyle name="Comma 233 4 2 3" xfId="13063" xr:uid="{DC0233B5-E33B-4541-8709-57A26A72249A}"/>
    <cellStyle name="Comma 233 5 2" xfId="9009" xr:uid="{DA6B1847-3F83-4A56-891B-2B8DBD0C3F52}"/>
    <cellStyle name="Comma 233 5 3 3" xfId="17415" xr:uid="{50AEC695-4FB2-41A5-B675-B5DA33D7CA93}"/>
    <cellStyle name="Comma 233 6 4" xfId="16357" xr:uid="{E77951A6-A288-45C4-8182-E3BE656B70E1}"/>
    <cellStyle name="Comma 233 8 2" xfId="10433" xr:uid="{58113452-6897-4966-88CE-062AA55C113E}"/>
    <cellStyle name="Comma 233 9 2 3" xfId="18777" xr:uid="{91E3C7E2-8686-4996-B8BF-4ECA75034740}"/>
    <cellStyle name="Comma 234 12" xfId="15310" xr:uid="{D6DBEF5F-1402-45AA-A74B-303F0AFC07FE}"/>
    <cellStyle name="Comma 234 2 2 2 3" xfId="13330" xr:uid="{5CCC8399-F925-493B-805D-6CCF4B40EB9F}"/>
    <cellStyle name="Comma 234 2 3 2" xfId="9121" xr:uid="{6D188F54-C897-43F2-83B0-73A6B6AEA9C9}"/>
    <cellStyle name="Comma 234 2 3 3 3" xfId="17525" xr:uid="{65140C81-5629-42FB-BF45-07048472385B}"/>
    <cellStyle name="Comma 234 2 4 2 3" xfId="13080" xr:uid="{9B13293E-E5A7-4486-A9BB-9261932BC5A3}"/>
    <cellStyle name="Comma 234 2 5 2" xfId="10829" xr:uid="{02C8F446-931D-42F8-8FE2-87EA21551A82}"/>
    <cellStyle name="Comma 234 2 6 2 3" xfId="18033" xr:uid="{D7734B80-4243-4481-9788-FF58005749B7}"/>
    <cellStyle name="Comma 234 2 7 4" xfId="16078" xr:uid="{AB85D74B-454C-41CE-9263-E91A8CAE99EA}"/>
    <cellStyle name="Comma 234 3 2 2 2" xfId="14983" xr:uid="{5D18CD5E-8605-482C-B5D9-19DBD7FE468D}"/>
    <cellStyle name="Comma 234 3 5" xfId="15826" xr:uid="{66D37C1B-1E4D-45FB-99C9-A5105F5BBA49}"/>
    <cellStyle name="Comma 234 4 3" xfId="10009" xr:uid="{3B6373A6-90E5-479F-853B-A352A07F1C1C}"/>
    <cellStyle name="Comma 234 5 2 2 2" xfId="14724" xr:uid="{64674CEF-2AC4-40B0-A057-102913F383B2}"/>
    <cellStyle name="Comma 234 5 5" xfId="15565" xr:uid="{3EDF1B8E-A9C4-4809-936E-B4D7B5D59245}"/>
    <cellStyle name="Comma 234 7 2" xfId="10537" xr:uid="{69A4DF0E-5415-4D2A-B04F-0027C4BC4A57}"/>
    <cellStyle name="Comma 234 8 2 3" xfId="17804" xr:uid="{F807BBDB-4170-4B43-9ED0-FB5135319E06}"/>
    <cellStyle name="Comma 234 9 4" xfId="17005" xr:uid="{A6FEA55D-6779-41BA-8A16-C8125C988652}"/>
    <cellStyle name="Comma 235 2 10" xfId="15434" xr:uid="{7B74DA0C-9888-4DC9-A4FD-258878D6B96D}"/>
    <cellStyle name="Comma 235 2 2 3" xfId="10347" xr:uid="{BCB34242-8A20-4526-9A2B-F48ADE3CC9E0}"/>
    <cellStyle name="Comma 235 2 3 2 2 2" xfId="14927" xr:uid="{3A31DA30-2DD2-4FF5-AFE7-99FD8D0B85A7}"/>
    <cellStyle name="Comma 235 2 3 5" xfId="15769" xr:uid="{A018DF98-4FC9-4B9E-AD29-80AB0A41C694}"/>
    <cellStyle name="Comma 235 2 4 3" xfId="9940" xr:uid="{A587E8F5-208E-42F0-995D-BA9115E3D0E8}"/>
    <cellStyle name="Comma 235 2 5 2 3" xfId="18224" xr:uid="{306EB8A0-44BA-46BA-9EDE-A98F6544E7C0}"/>
    <cellStyle name="Comma 235 2 6 4" xfId="16264" xr:uid="{4B38256B-403F-41AC-8EC9-ADABF108A591}"/>
    <cellStyle name="Comma 235 2 8 2" xfId="13666" xr:uid="{28DA6E5E-C092-4A14-A3A6-772211A59105}"/>
    <cellStyle name="Comma 235 3 2 3" xfId="13255" xr:uid="{97847DBC-013A-4EE7-AD36-B79E9D9C64C9}"/>
    <cellStyle name="Comma 235 4 2" xfId="9014" xr:uid="{EA09DD12-3E5C-4BE0-B274-64E5D13E90D0}"/>
    <cellStyle name="Comma 235 4 3 3" xfId="17420" xr:uid="{70B287BD-A093-4533-8B00-58AAC3A517BC}"/>
    <cellStyle name="Comma 235 5 2 3" xfId="12924" xr:uid="{8C9C3EC6-6F3E-40A1-B5FD-49A772C4E5F2}"/>
    <cellStyle name="Comma 235 6 2" xfId="10755" xr:uid="{FA8CD393-CC9E-41C4-943D-1F2CFC2E692A}"/>
    <cellStyle name="Comma 235 7 2 3" xfId="17936" xr:uid="{F3DF2FB2-EF23-4EE5-80CB-25E93F7F8B4B}"/>
    <cellStyle name="Comma 235 8 4" xfId="16015" xr:uid="{3398A83E-41CC-4E45-8CF9-259CB2E70A25}"/>
    <cellStyle name="Comma 236 10" xfId="9713" xr:uid="{0C1F3E31-C5EF-4955-B1F7-59F75C3C028F}"/>
    <cellStyle name="Comma 236 2 2 2" xfId="9295" xr:uid="{E48130A0-05AB-46C2-934D-2391B2CA02C4}"/>
    <cellStyle name="Comma 236 2 2 3 3" xfId="17702" xr:uid="{90DE4267-3B63-4CF4-8B02-6C806904E307}"/>
    <cellStyle name="Comma 236 2 3 2 3" xfId="13164" xr:uid="{EBEDBA93-1EAE-4584-9DE6-A6BB7F960D7C}"/>
    <cellStyle name="Comma 236 2 4 2" xfId="8895" xr:uid="{1902F48A-92D4-4ED5-837D-74E536A54895}"/>
    <cellStyle name="Comma 236 2 4 3 3" xfId="17299" xr:uid="{E4009105-A1F7-40C1-A609-6C4A7901DFDF}"/>
    <cellStyle name="Comma 236 2 5 4" xfId="16424" xr:uid="{7C660FAE-7000-4AE4-A27E-9D5987670985}"/>
    <cellStyle name="Comma 236 2 7 2" xfId="10503" xr:uid="{C207D6D3-0EC6-44A2-A628-6ECD6EDF401D}"/>
    <cellStyle name="Comma 236 2 9" xfId="11898" xr:uid="{15E32CAB-962E-4B6B-8157-72FB604BD24A}"/>
    <cellStyle name="Comma 236 3 3" xfId="10231" xr:uid="{4944973E-44AB-4B5C-A91D-6E0F52F727B8}"/>
    <cellStyle name="Comma 236 4 2 2 2" xfId="14765" xr:uid="{BB2A513F-2254-43D9-A345-C0EC6CC427BF}"/>
    <cellStyle name="Comma 236 4 5" xfId="15607" xr:uid="{8D323908-8EFC-46C4-A4EE-B7AE59087478}"/>
    <cellStyle name="Comma 236 5 3" xfId="9869" xr:uid="{E1DA68D2-3DE8-4970-A27D-01AD420B4311}"/>
    <cellStyle name="Comma 236 6 2 3" xfId="18111" xr:uid="{0ACF75E0-4802-4735-B135-AA812AB5413A}"/>
    <cellStyle name="Comma 236 7 4" xfId="16131" xr:uid="{C421A6EA-2E57-4217-A2E3-767B2F4A752C}"/>
    <cellStyle name="Comma 236 9 2" xfId="11406" xr:uid="{ABCB4011-0E66-4DB8-9269-FD2F1B501D1D}"/>
    <cellStyle name="Comma 237 10 3" xfId="17132" xr:uid="{7F340EFC-9447-4083-8B3A-017A3644984E}"/>
    <cellStyle name="Comma 237 2 2 2 2 2" xfId="15110" xr:uid="{6C2DFF5D-F4BA-40EC-A8E7-D6C165A6086D}"/>
    <cellStyle name="Comma 237 2 2 5" xfId="15951" xr:uid="{88DFAB20-A5FE-4722-99AE-B744B7743176}"/>
    <cellStyle name="Comma 237 2 3 3" xfId="10178" xr:uid="{AA29858B-30C1-437D-A275-DCB5655A84CF}"/>
    <cellStyle name="Comma 237 2 4 2 2 2" xfId="14708" xr:uid="{0EC370F2-E281-4174-BF00-885DB5574479}"/>
    <cellStyle name="Comma 237 2 4 5" xfId="15551" xr:uid="{0F615F08-8528-453F-BEEC-718455B22CEB}"/>
    <cellStyle name="Comma 237 2 6 2" xfId="10685" xr:uid="{BA010904-3602-48C9-A9E3-9B96771A28E8}"/>
    <cellStyle name="Comma 237 2 7 2 3" xfId="17876" xr:uid="{580DB3D2-7EA9-4F21-8574-AB40B4599CE0}"/>
    <cellStyle name="Comma 237 3 2" xfId="9223" xr:uid="{E9F1F1D7-789A-4D3E-9299-C19AED883721}"/>
    <cellStyle name="Comma 237 3 3 3" xfId="17628" xr:uid="{E8EB8EDD-5F27-43DE-BE48-A8113174886B}"/>
    <cellStyle name="Comma 237 4 2 3" xfId="13054" xr:uid="{C8203F13-E7F5-4ACF-BA75-87C35887217E}"/>
    <cellStyle name="Comma 237 5 2" xfId="8947" xr:uid="{1F06049F-F4CC-4521-B502-FE7096BB73FB}"/>
    <cellStyle name="Comma 237 5 3 3" xfId="17353" xr:uid="{C90D543F-A8E1-498A-A210-0904E5D551C8}"/>
    <cellStyle name="Comma 237 6 4" xfId="16347" xr:uid="{E7175D96-EC70-45D9-969D-F703462EACCA}"/>
    <cellStyle name="Comma 237 8 2" xfId="10402" xr:uid="{EB37EEB2-7BED-4AD0-81A7-961EDCD6ECF3}"/>
    <cellStyle name="Comma 237 9 2 3" xfId="18778" xr:uid="{3EC210E5-1A3C-4887-8C7B-86D4D201CC3C}"/>
    <cellStyle name="Comma 238 12" xfId="15315" xr:uid="{09E39388-AC3E-4AEC-818A-2494AA2F0733}"/>
    <cellStyle name="Comma 238 2 2 2 3" xfId="13335" xr:uid="{A1DD4743-A81B-4B02-8266-3F4AB422B6AD}"/>
    <cellStyle name="Comma 238 2 3 2" xfId="9126" xr:uid="{6D7179CA-D2FD-4631-8578-7A304395A7ED}"/>
    <cellStyle name="Comma 238 2 3 3 3" xfId="17530" xr:uid="{FEF73D9C-F6B0-4A04-A28C-9C183D4F51AB}"/>
    <cellStyle name="Comma 238 2 4 2 3" xfId="13398" xr:uid="{A300F4CE-EECC-4A39-9E52-F93463923325}"/>
    <cellStyle name="Comma 238 2 5 2" xfId="10834" xr:uid="{A6A7E78C-3B9F-4F6F-B089-D8C8B92A8BA1}"/>
    <cellStyle name="Comma 238 2 6 2 3" xfId="18038" xr:uid="{67C6D510-9EEF-4C17-B8CA-41AEACC25999}"/>
    <cellStyle name="Comma 238 2 7 4" xfId="16033" xr:uid="{D651170B-1900-46F6-8AC6-CBE0B33918EF}"/>
    <cellStyle name="Comma 238 3 2 2 2" xfId="14988" xr:uid="{90282FA3-F5C8-4772-8176-B62EB27518BB}"/>
    <cellStyle name="Comma 238 3 5" xfId="15831" xr:uid="{26E8DF3C-E6FE-4E9F-BBCA-E330678634CC}"/>
    <cellStyle name="Comma 238 4 3" xfId="10014" xr:uid="{27F15A7F-D8C8-49C3-B8F0-11E734885545}"/>
    <cellStyle name="Comma 238 5 2 2 2" xfId="14811" xr:uid="{E2435C51-4184-4F4D-929B-9BF16C6213C4}"/>
    <cellStyle name="Comma 238 5 5" xfId="15654" xr:uid="{63D900D3-64AE-4DBE-93C4-37E09573CF4D}"/>
    <cellStyle name="Comma 238 7 2" xfId="10542" xr:uid="{366481C9-E76C-4BB6-B2F1-E714F6394A14}"/>
    <cellStyle name="Comma 238 8 2 3" xfId="18761" xr:uid="{F374C343-C75F-4B73-A412-C0486264DAF7}"/>
    <cellStyle name="Comma 238 9 4" xfId="17006" xr:uid="{114A24E8-3699-4670-BA0E-64FE13DFC8DD}"/>
    <cellStyle name="Comma 239 2 10" xfId="15445" xr:uid="{21E786E3-60ED-418D-A548-F1E0FC1D46E2}"/>
    <cellStyle name="Comma 239 2 2 3" xfId="10359" xr:uid="{7C09C9C9-54EF-48DB-A4C4-BE090F7FCCA2}"/>
    <cellStyle name="Comma 239 2 3 2 2 2" xfId="14939" xr:uid="{CFD27237-37EA-4FE4-8880-FB6F25C3B093}"/>
    <cellStyle name="Comma 239 2 3 5" xfId="15781" xr:uid="{7796D055-2D8E-4F79-9ADE-6DC24D3CF83E}"/>
    <cellStyle name="Comma 239 2 4 3" xfId="9893" xr:uid="{FC93E7C4-43C4-4426-A755-B72F2E5BF04E}"/>
    <cellStyle name="Comma 239 2 5 2 3" xfId="18237" xr:uid="{C0F7B1F5-955D-4E71-97D6-97F82734985F}"/>
    <cellStyle name="Comma 239 2 6 4" xfId="16277" xr:uid="{1118A01C-4AAA-4289-B123-3F877D586082}"/>
    <cellStyle name="Comma 239 2 8 2" xfId="13679" xr:uid="{D5693CD6-9F73-45D6-8DC8-640915B42714}"/>
    <cellStyle name="Comma 239 3 2 3" xfId="13268" xr:uid="{F9A15F24-CBAE-4476-A2CC-14100F78B30F}"/>
    <cellStyle name="Comma 239 4 2" xfId="9027" xr:uid="{1B50F6EC-DD2D-4BA2-B1E1-6352F09BF3B0}"/>
    <cellStyle name="Comma 239 4 3 3" xfId="17433" xr:uid="{285053B2-AC9F-4A99-80E4-254CF05C8474}"/>
    <cellStyle name="Comma 239 5 2 3" xfId="12889" xr:uid="{246AEDB7-3210-47D9-9F22-2B6DB2791B54}"/>
    <cellStyle name="Comma 239 6 2" xfId="10769" xr:uid="{2943DA35-7A11-433B-B427-B15629955B54}"/>
    <cellStyle name="Comma 239 7 2 3" xfId="17951" xr:uid="{9B1217DE-7368-4178-8330-DBE67834EEBD}"/>
    <cellStyle name="Comma 239 8 4" xfId="16094" xr:uid="{A6534DD4-5192-4A1D-BE1E-BB7D09E4BB6F}"/>
    <cellStyle name="Comma 24 2" xfId="2360" xr:uid="{2DF61C75-9BC4-4B77-98F4-2CFDD370F872}"/>
    <cellStyle name="Comma 24 4 3" xfId="9504" xr:uid="{2972EE39-3733-41FD-8C02-9EA65216F173}"/>
    <cellStyle name="Comma 240 2 10" xfId="15436" xr:uid="{505545A9-1BC8-4999-9622-C5266A2385C0}"/>
    <cellStyle name="Comma 240 2 2 3" xfId="10349" xr:uid="{5DF8CC38-0FE3-4DED-97FD-9500B6D19E51}"/>
    <cellStyle name="Comma 240 2 3 2 2 2" xfId="14929" xr:uid="{BCB77651-B496-4271-83D5-C005E8B1B37C}"/>
    <cellStyle name="Comma 240 2 3 5" xfId="15771" xr:uid="{E8D1DF33-09DA-470D-997D-E7E9695A8F15}"/>
    <cellStyle name="Comma 240 2 4 3" xfId="9913" xr:uid="{BDFB3A63-9123-4861-8ACE-08B8504AFD54}"/>
    <cellStyle name="Comma 240 2 5 2 3" xfId="18226" xr:uid="{01569EA7-578C-4FDA-8A13-EADEE8EC2291}"/>
    <cellStyle name="Comma 240 2 6 4" xfId="16266" xr:uid="{440EFAE8-E195-4E5E-BEEA-265011CB4213}"/>
    <cellStyle name="Comma 240 2 8 2" xfId="13668" xr:uid="{53D30A90-D38E-4114-BF34-57A761A0EEDA}"/>
    <cellStyle name="Comma 240 3 2 3" xfId="13257" xr:uid="{032B35BE-7E8E-4FA2-9B72-9DDB273A9F0B}"/>
    <cellStyle name="Comma 240 4 2" xfId="9016" xr:uid="{9A60A50B-3BEB-4171-83A5-51C27AD548EF}"/>
    <cellStyle name="Comma 240 4 3 3" xfId="17422" xr:uid="{BE5D00BE-03D4-49B6-A6E5-7B000D83BA03}"/>
    <cellStyle name="Comma 240 5 2 3" xfId="13392" xr:uid="{37B01479-10D6-474D-8716-6BEA876622E1}"/>
    <cellStyle name="Comma 240 6 2" xfId="10757" xr:uid="{EC2A662E-17E9-45A0-95CF-150147CAFE8E}"/>
    <cellStyle name="Comma 240 7 2 3" xfId="17938" xr:uid="{714D75D2-F062-4605-A289-315A35A4486B}"/>
    <cellStyle name="Comma 240 8 4" xfId="16991" xr:uid="{7418162A-C1B9-40C5-98BC-1D827922E1F7}"/>
    <cellStyle name="Comma 241 10" xfId="9736" xr:uid="{4013FB13-C126-4BD7-A479-22BE17410D6A}"/>
    <cellStyle name="Comma 241 2 2 2" xfId="9320" xr:uid="{ED21555D-DA06-422D-845D-576418C89876}"/>
    <cellStyle name="Comma 241 2 2 3 3" xfId="17724" xr:uid="{058BB881-F29F-4C02-805C-8FEF39006E4C}"/>
    <cellStyle name="Comma 241 2 3 2 3" xfId="13186" xr:uid="{475C2FFF-3DDC-4120-A9FC-F0C82FEF56F3}"/>
    <cellStyle name="Comma 241 2 4 2" xfId="8894" xr:uid="{FD9975E4-8690-4A06-A3C0-9742909AA6B0}"/>
    <cellStyle name="Comma 241 2 4 3 3" xfId="17298" xr:uid="{9738C7CE-23F4-4054-BF28-74114FD0F6D8}"/>
    <cellStyle name="Comma 241 2 5 4" xfId="16446" xr:uid="{7FB9100C-1465-4154-8E81-63920BB112FE}"/>
    <cellStyle name="Comma 241 2 7 2" xfId="10441" xr:uid="{250CD453-0F0F-4C6C-BBDC-D4162F42D5C3}"/>
    <cellStyle name="Comma 241 2 9" xfId="11920" xr:uid="{3BE3EE8E-7CFF-421D-AD2D-7206F6C202C5}"/>
    <cellStyle name="Comma 241 3 3" xfId="10251" xr:uid="{076E7C3C-7224-43B7-948D-6A15C0548A68}"/>
    <cellStyle name="Comma 241 4 2 2 2" xfId="14792" xr:uid="{84381166-5564-4968-93B2-9B1096989225}"/>
    <cellStyle name="Comma 241 4 5" xfId="15635" xr:uid="{B3BA378C-DA1B-4B4B-B6C0-6EE1FC9660BC}"/>
    <cellStyle name="Comma 241 5 3" xfId="9878" xr:uid="{63029925-C554-421B-9617-F76AB61D9A87}"/>
    <cellStyle name="Comma 241 6 2 3" xfId="18130" xr:uid="{78044FE1-A9B6-44B5-BD5B-D0FBF5FC0E10}"/>
    <cellStyle name="Comma 241 7 4" xfId="16156" xr:uid="{6462192D-A55D-4893-BBA1-BDC150415FA5}"/>
    <cellStyle name="Comma 241 9 2" xfId="11407" xr:uid="{5DDB331F-71BF-48D2-839C-F600EE375A90}"/>
    <cellStyle name="Comma 242 10 3" xfId="17136" xr:uid="{485601BC-1FCC-4AAE-84D4-3FEEC7BCA150}"/>
    <cellStyle name="Comma 242 2 2 2 2 2" xfId="15114" xr:uid="{4F9160F6-998A-4FAB-BE4A-57FA3635A0B9}"/>
    <cellStyle name="Comma 242 2 2 5" xfId="15955" xr:uid="{AF5C23A1-B341-46DF-8AD9-2D19B0FB4DEF}"/>
    <cellStyle name="Comma 242 2 3 3" xfId="10182" xr:uid="{CE892FD8-C3D6-4684-BE21-8F8AEED68B1A}"/>
    <cellStyle name="Comma 242 2 4 2 2 2" xfId="14635" xr:uid="{7728F306-3140-44CA-B0F8-29CB90DF5F6C}"/>
    <cellStyle name="Comma 242 2 4 5" xfId="15476" xr:uid="{3F6EA3F4-310D-4D26-ACF1-FF91D68761A3}"/>
    <cellStyle name="Comma 242 2 6 2" xfId="10690" xr:uid="{A8F8FE2D-0668-44CE-A72A-7EF52BA64BDE}"/>
    <cellStyle name="Comma 242 2 7 2 3" xfId="17816" xr:uid="{13AEA48C-DCAF-4E91-8CFF-7F5B5478D034}"/>
    <cellStyle name="Comma 242 3 2" xfId="9228" xr:uid="{5B9BFA78-9BE8-46FF-A8F4-6A25F1A33450}"/>
    <cellStyle name="Comma 242 3 3 3" xfId="17633" xr:uid="{E97E4150-A306-44EA-91C7-24B83F8C5163}"/>
    <cellStyle name="Comma 242 4 2 3" xfId="13059" xr:uid="{8F79E608-F753-428A-8E54-EA850C14EFB1}"/>
    <cellStyle name="Comma 242 5 2" xfId="8851" xr:uid="{149CC275-1AEB-4039-B261-0393236FA041}"/>
    <cellStyle name="Comma 242 5 3 3" xfId="17255" xr:uid="{8718572C-7A7C-41B1-AE5D-B0F9F815CE24}"/>
    <cellStyle name="Comma 242 6 4" xfId="16352" xr:uid="{2B967551-BF35-4119-86A1-3A4129E2F0D6}"/>
    <cellStyle name="Comma 242 8 2" xfId="10418" xr:uid="{9CBAF7FD-AD50-45F5-89E9-545DAF7F2E6D}"/>
    <cellStyle name="Comma 242 9 2 3" xfId="18779" xr:uid="{02309894-23EF-4405-B09B-71A230E3C3C2}"/>
    <cellStyle name="Comma 243 12" xfId="15328" xr:uid="{1327189B-DDE1-44F8-80C1-C46E97EBD33E}"/>
    <cellStyle name="Comma 243 2 2 2 3" xfId="13351" xr:uid="{949A3BD7-F346-47F2-90FA-E4BF251C7C47}"/>
    <cellStyle name="Comma 243 2 3 2" xfId="9141" xr:uid="{C6A99A8F-8407-4B29-A581-E31ABC231E0B}"/>
    <cellStyle name="Comma 243 2 3 3 3" xfId="17545" xr:uid="{3B5BF970-2931-4E77-91FB-646616E1F50F}"/>
    <cellStyle name="Comma 243 2 4 2 3" xfId="12928" xr:uid="{24314427-E1CD-4E63-AF5C-D17A5A52132A}"/>
    <cellStyle name="Comma 243 2 5 2" xfId="10849" xr:uid="{629D6FF6-E40B-4331-AACF-0D215A75B114}"/>
    <cellStyle name="Comma 243 2 6 2 3" xfId="18052" xr:uid="{AF8450DD-69E1-4A2C-9E25-DDB8F494A568}"/>
    <cellStyle name="Comma 243 2 7 4" xfId="16986" xr:uid="{F107874B-06CE-459B-B053-20C16953C37C}"/>
    <cellStyle name="Comma 243 3 2 2 2" xfId="15000" xr:uid="{DEBA20E7-F0F4-4D19-B27E-9C8E7CC562A2}"/>
    <cellStyle name="Comma 243 3 5" xfId="15843" xr:uid="{022F8793-4EAC-410C-99F1-A49A2925DB46}"/>
    <cellStyle name="Comma 243 4 3" xfId="10035" xr:uid="{5E7BC8FD-0E14-44BA-9E59-109823B31C30}"/>
    <cellStyle name="Comma 243 5 2 2 2" xfId="14669" xr:uid="{15D4D3ED-67F1-4532-B24D-C7D3AC6BDF9E}"/>
    <cellStyle name="Comma 243 5 5" xfId="15510" xr:uid="{282EE306-DC01-4104-8F6F-A1431D2C8474}"/>
    <cellStyle name="Comma 243 7 2" xfId="10559" xr:uid="{9B98526F-D70A-4080-8252-E98526C27883}"/>
    <cellStyle name="Comma 243 8 2 3" xfId="18767" xr:uid="{1116FF8F-BA27-4650-A24D-BF1F90001307}"/>
    <cellStyle name="Comma 243 9 4" xfId="17007" xr:uid="{452814D2-28B7-4036-A0A2-4882EDFE8E53}"/>
    <cellStyle name="Comma 244 2 10" xfId="15395" xr:uid="{4F2F4123-C4F4-47FE-9737-55C7F9E299DF}"/>
    <cellStyle name="Comma 244 2 2 3" xfId="10308" xr:uid="{255A3B4B-462F-4902-B847-4A6906EDA1AA}"/>
    <cellStyle name="Comma 244 2 3 2 2 2" xfId="14887" xr:uid="{BBCECDF0-DA64-4318-B615-944989774D54}"/>
    <cellStyle name="Comma 244 2 3 5" xfId="15729" xr:uid="{C265F9D1-6AE9-4432-9766-A18F4419AD84}"/>
    <cellStyle name="Comma 244 2 4 3" xfId="9884" xr:uid="{7A3F0C9E-7F95-4A0C-86C8-57967701293C}"/>
    <cellStyle name="Comma 244 2 5 2 3" xfId="18186" xr:uid="{7B496DFD-ABB7-45CC-98CD-027C3904B2B0}"/>
    <cellStyle name="Comma 244 2 6 4" xfId="16225" xr:uid="{051F3B18-3614-44E2-836B-44261BD2B953}"/>
    <cellStyle name="Comma 244 2 8 2" xfId="13627" xr:uid="{062503AA-2E8B-4C43-A3F0-4D759219E998}"/>
    <cellStyle name="Comma 244 3 2 3" xfId="13219" xr:uid="{E494F717-858A-4C02-92E0-C7B41DE0E797}"/>
    <cellStyle name="Comma 244 4 2" xfId="8968" xr:uid="{8B8D423F-CCB7-4054-AECF-19550EB4C84B}"/>
    <cellStyle name="Comma 244 4 3 3" xfId="17374" xr:uid="{61297D8E-9451-426D-805C-7205CF8AB1D0}"/>
    <cellStyle name="Comma 244 5 2 3" xfId="12990" xr:uid="{38B1486E-8BF1-4417-A999-AF3A4F266FA0}"/>
    <cellStyle name="Comma 244 6 2" xfId="10721" xr:uid="{F8835D21-D7EE-4B91-9637-61AD4808DCE2}"/>
    <cellStyle name="Comma 244 7 2 3" xfId="17895" xr:uid="{8E6C5A3F-7633-4CF0-A150-FF1F4B44DDB6}"/>
    <cellStyle name="Comma 244 8 4" xfId="16002" xr:uid="{2DF80157-56DF-4503-ACF9-7B6686C780BF}"/>
    <cellStyle name="Comma 245 10" xfId="9719" xr:uid="{65948AAE-ABE9-4F3A-88A9-2240328032B5}"/>
    <cellStyle name="Comma 245 2 2 2" xfId="9302" xr:uid="{EBED7893-6C3D-45EA-8D5F-86A90B1D0D54}"/>
    <cellStyle name="Comma 245 2 2 3 3" xfId="17708" xr:uid="{E4399EBB-C3E7-4846-81C9-FBCE2AFA0CDB}"/>
    <cellStyle name="Comma 245 2 3 2 3" xfId="13170" xr:uid="{8FA750C0-1A5A-482C-BCE9-A8CF8079FFD5}"/>
    <cellStyle name="Comma 245 2 4 2" xfId="8923" xr:uid="{897EB586-D7F7-44DC-B97B-574937DD73B0}"/>
    <cellStyle name="Comma 245 2 4 3 3" xfId="17328" xr:uid="{F789D9E4-F310-4402-9FF4-B25FA10C3555}"/>
    <cellStyle name="Comma 245 2 5 4" xfId="16430" xr:uid="{FC9D80B2-EA0A-4441-9912-9297E70E5BF5}"/>
    <cellStyle name="Comma 245 2 7 2" xfId="10531" xr:uid="{9888D583-D2AC-4013-8C3B-C1B70182AFE0}"/>
    <cellStyle name="Comma 245 2 9" xfId="11904" xr:uid="{3572BADC-3F38-4EFE-8289-9C6281DF551E}"/>
    <cellStyle name="Comma 245 3 3" xfId="10235" xr:uid="{9E387A4A-6313-4FD4-B546-DBA5D48CAF29}"/>
    <cellStyle name="Comma 245 4 2 2 2" xfId="14775" xr:uid="{610742E1-6F8D-4401-AE20-12D49952796A}"/>
    <cellStyle name="Comma 245 4 5" xfId="15618" xr:uid="{56982686-72E2-449F-9D14-0263BB2F135C}"/>
    <cellStyle name="Comma 245 5 3" xfId="9909" xr:uid="{7C981B25-F3B5-4C1F-8E34-B960500227C2}"/>
    <cellStyle name="Comma 245 6 2 3" xfId="18115" xr:uid="{F6C6C067-1316-4106-9BB5-09B32D88D237}"/>
    <cellStyle name="Comma 245 7 4" xfId="16139" xr:uid="{2397D843-F008-43D4-95BC-356710360E57}"/>
    <cellStyle name="Comma 245 9 2" xfId="11408" xr:uid="{A98E3D73-F5BF-4C95-B1C5-805B5AB020E5}"/>
    <cellStyle name="Comma 246 10 3" xfId="17118" xr:uid="{289892D2-64FD-45CF-AE32-8EDD686A0A01}"/>
    <cellStyle name="Comma 246 2 2 2 2 2" xfId="15098" xr:uid="{BA7B0902-F523-4F99-AEC3-CAA66C62DEC9}"/>
    <cellStyle name="Comma 246 2 2 5" xfId="15939" xr:uid="{2E556D47-06C9-468F-963D-86C3EC13FF11}"/>
    <cellStyle name="Comma 246 2 3 3" xfId="10166" xr:uid="{20C761E6-00D1-49D4-AC86-BE9EC8075420}"/>
    <cellStyle name="Comma 246 2 4 2 2 2" xfId="15141" xr:uid="{79F24276-F5E4-41F3-A3EA-047A6614B9BC}"/>
    <cellStyle name="Comma 246 2 4 5" xfId="15983" xr:uid="{E1C15FDE-91BD-4957-9087-4A93F218DBF0}"/>
    <cellStyle name="Comma 246 2 6 2" xfId="10673" xr:uid="{FED6A81F-0027-478C-B006-10EE6B489402}"/>
    <cellStyle name="Comma 246 2 7 2 3" xfId="17922" xr:uid="{BFCFA8A0-5675-4943-B9DA-A11E34A9E1AE}"/>
    <cellStyle name="Comma 246 3 2" xfId="9211" xr:uid="{837E1253-81AA-4A07-87DB-9857F33D6562}"/>
    <cellStyle name="Comma 246 3 3 3" xfId="17616" xr:uid="{EC0DF3FA-0AD6-4EBB-97CF-42F2E5A991E0}"/>
    <cellStyle name="Comma 246 4 2 3" xfId="13040" xr:uid="{4986E1B6-0016-4D83-BD6C-B0B533490F06}"/>
    <cellStyle name="Comma 246 5 2" xfId="8881" xr:uid="{0CF15B6A-92F0-47B1-B51F-F3D7C0E50EDB}"/>
    <cellStyle name="Comma 246 5 3 3" xfId="17285" xr:uid="{5F2EBD8A-1453-4171-9CA4-4065306FBA5D}"/>
    <cellStyle name="Comma 246 6 4" xfId="16335" xr:uid="{BB02825F-AE77-476E-9971-994611FE2C7A}"/>
    <cellStyle name="Comma 246 8 2" xfId="11396" xr:uid="{BAE28E50-C7A1-42C1-830A-FB1A25B507FB}"/>
    <cellStyle name="Comma 246 9 2 3" xfId="18780" xr:uid="{F948A07A-5883-496B-9787-303E60007579}"/>
    <cellStyle name="Comma 247 12" xfId="15325" xr:uid="{000BCCD7-B0E2-4B29-BC90-824E58E71A01}"/>
    <cellStyle name="Comma 247 2 2 2 3" xfId="13347" xr:uid="{AA6D6697-27AE-442F-A54C-186BEBCE2D62}"/>
    <cellStyle name="Comma 247 2 3 2" xfId="9137" xr:uid="{E3EEEF71-B977-4446-A3C4-15A3917EE0D4}"/>
    <cellStyle name="Comma 247 2 3 3 3" xfId="17541" xr:uid="{5CEC4431-44B2-4530-9D22-CABC34934E9E}"/>
    <cellStyle name="Comma 247 2 4 2 3" xfId="13386" xr:uid="{2640668B-9007-4EAB-AD60-B59A775719B0}"/>
    <cellStyle name="Comma 247 2 5 2" xfId="10845" xr:uid="{51F0F27A-0870-4029-BC1E-D48F3B74E619}"/>
    <cellStyle name="Comma 247 2 6 2 3" xfId="18049" xr:uid="{E2C0FD21-BFFE-4F23-BE14-BBCC58DB2E03}"/>
    <cellStyle name="Comma 247 2 7 4" xfId="16994" xr:uid="{E535A09E-902A-4BE3-A945-B70806EC65E7}"/>
    <cellStyle name="Comma 247 3 2 2 2" xfId="14997" xr:uid="{1F416AA0-CD45-4F88-9FBA-355352DCEF60}"/>
    <cellStyle name="Comma 247 3 5" xfId="15840" xr:uid="{3846D07F-EC09-4617-B5C8-CD05017AB2EF}"/>
    <cellStyle name="Comma 247 4 3" xfId="10032" xr:uid="{2C0787F0-BC19-402E-AA1C-F1EEF787B95E}"/>
    <cellStyle name="Comma 247 5 2 2 2" xfId="14837" xr:uid="{F6086CFF-E491-40C1-AD27-887688AB9013}"/>
    <cellStyle name="Comma 247 5 5" xfId="15680" xr:uid="{6840858D-C88D-4845-B9E3-ADA080650F86}"/>
    <cellStyle name="Comma 247 7 2" xfId="10556" xr:uid="{707EB87A-E577-472B-A80A-5069AA140471}"/>
    <cellStyle name="Comma 247 8 2 3" xfId="17874" xr:uid="{67863B3B-DFBC-4531-8ACB-DF36B62A83FC}"/>
    <cellStyle name="Comma 247 9 4" xfId="17008" xr:uid="{83A81777-758D-4858-AB31-98F9F0513691}"/>
    <cellStyle name="Comma 248 2 10" xfId="15401" xr:uid="{AE7F05FF-8C93-488E-988B-8B2608C0C69F}"/>
    <cellStyle name="Comma 248 2 2 3" xfId="10314" xr:uid="{F2F32805-2E14-4EB2-8FE5-DDBD79974D3B}"/>
    <cellStyle name="Comma 248 2 3 2 2 2" xfId="14893" xr:uid="{DC2343EF-32B6-4C29-80F5-3AD3251D9375}"/>
    <cellStyle name="Comma 248 2 3 5" xfId="15735" xr:uid="{3E6C2C2A-2A64-452D-A438-324D87D9F2D9}"/>
    <cellStyle name="Comma 248 2 4 3" xfId="9960" xr:uid="{4D19BB13-C75F-45CD-9F2F-F7B0FD2DE957}"/>
    <cellStyle name="Comma 248 2 5 2 3" xfId="18192" xr:uid="{B7E226C7-51F7-4CCB-9EFE-DD96A1B2D5F5}"/>
    <cellStyle name="Comma 248 2 6 4" xfId="16231" xr:uid="{9D40F92D-4E07-44E3-A00E-B4BBDF5FD61D}"/>
    <cellStyle name="Comma 248 2 8 2" xfId="13633" xr:uid="{54AC5D54-66C8-4DEB-9D7A-FB0D96527813}"/>
    <cellStyle name="Comma 248 3 2 3" xfId="13224" xr:uid="{EADCB604-9990-4D49-B24C-F45CBFAEBEE4}"/>
    <cellStyle name="Comma 248 4 2" xfId="8973" xr:uid="{802FDA54-B197-4467-BC81-83C948CE2212}"/>
    <cellStyle name="Comma 248 4 3 3" xfId="17379" xr:uid="{803428CD-8583-4E98-AC39-C1F4F28DFF45}"/>
    <cellStyle name="Comma 248 5 2 3" xfId="12984" xr:uid="{D0E8532F-7E00-4CF4-BEB1-11BF9EB59A2E}"/>
    <cellStyle name="Comma 248 6 2" xfId="10726" xr:uid="{418308E0-8491-4129-A7ED-8382ADF59FAF}"/>
    <cellStyle name="Comma 248 7 2 3" xfId="17900" xr:uid="{8D6ABB84-C0CA-48EB-8F8C-3DE8BB585CFA}"/>
    <cellStyle name="Comma 248 8 4" xfId="16990" xr:uid="{F34B0FB2-B422-42DA-A262-87BF1B3C4633}"/>
    <cellStyle name="Comma 249 10" xfId="9711" xr:uid="{5ADCC8B7-652C-4C7C-BF38-7AEC53DB9010}"/>
    <cellStyle name="Comma 249 2 2 2" xfId="9293" xr:uid="{96682EF3-FC34-4ECB-82E7-E5307757CE40}"/>
    <cellStyle name="Comma 249 2 2 3 3" xfId="17700" xr:uid="{FF48DCC3-D311-4837-A897-797C8894A8D8}"/>
    <cellStyle name="Comma 249 2 3 2 3" xfId="13162" xr:uid="{5C14FDA3-BE01-4EFE-BE29-34F2E0ED5EC0}"/>
    <cellStyle name="Comma 249 2 4 2" xfId="8936" xr:uid="{F6DFC821-F3F6-4609-B74F-536A348E9DFE}"/>
    <cellStyle name="Comma 249 2 4 3 3" xfId="17342" xr:uid="{4061B054-8A7E-4E76-8A6D-798D590E1080}"/>
    <cellStyle name="Comma 249 2 5 4" xfId="16422" xr:uid="{E7028478-B178-472A-B6EA-D3EED2115CE4}"/>
    <cellStyle name="Comma 249 2 7 2" xfId="11395" xr:uid="{00C39926-215F-4A05-AE9D-064804791026}"/>
    <cellStyle name="Comma 249 2 9" xfId="11896" xr:uid="{4240ABCA-8E10-46B7-BD78-2E7E29CC32E1}"/>
    <cellStyle name="Comma 249 3 3" xfId="10229" xr:uid="{DD13D7B7-3F4C-4045-82DF-0538D09A4B5F}"/>
    <cellStyle name="Comma 249 4 2 2 2" xfId="14763" xr:uid="{EF6697D8-944A-4989-BFCA-63314755FCE2}"/>
    <cellStyle name="Comma 249 4 5" xfId="15605" xr:uid="{6C06B225-3267-46D7-B697-0EF3D1912473}"/>
    <cellStyle name="Comma 249 5 3" xfId="10055" xr:uid="{68249023-D448-4BEC-99F1-6A7DA65DAF98}"/>
    <cellStyle name="Comma 249 6 2 3" xfId="18109" xr:uid="{966B61D5-F19D-49C1-B2BF-68C3F37C0667}"/>
    <cellStyle name="Comma 249 7 4" xfId="16129" xr:uid="{C307BD92-99A5-47C2-9F63-0421454F3B9F}"/>
    <cellStyle name="Comma 249 9 2" xfId="11409" xr:uid="{6354BC07-3FD2-4210-AADA-9CF9E7C80E28}"/>
    <cellStyle name="Comma 25 2 3" xfId="6843" xr:uid="{89262666-3A19-493D-82B3-8481E6BC9DB4}"/>
    <cellStyle name="Comma 250" xfId="6536" xr:uid="{1EB7A6D0-3283-42C6-83B6-F8E64D5FE758}"/>
    <cellStyle name="Comma 250 2 2" xfId="8007" xr:uid="{F41E0F2F-B869-4A27-B2EF-10BA79DD2C8A}"/>
    <cellStyle name="Comma 250 2 2 3 2" xfId="14141" xr:uid="{2F364D75-1BD5-4FB8-8C6B-23378AC3889C}"/>
    <cellStyle name="Comma 250 2 3 2 2 3" xfId="18537" xr:uid="{2CBE2E90-523B-416C-BEBB-64B2542CB14D}"/>
    <cellStyle name="Comma 250 2 4" xfId="7722" xr:uid="{D9BF208D-3189-4759-92B7-BDCD429DABDE}"/>
    <cellStyle name="Comma 250 2 4 3 2" xfId="13855" xr:uid="{036D8122-3E97-4949-A46C-AE65F9929E2B}"/>
    <cellStyle name="Comma 250 2 5 3" xfId="12867" xr:uid="{BB83B48C-9FED-4A94-92AD-B97AA76836C1}"/>
    <cellStyle name="Comma 250 2 7" xfId="8129" xr:uid="{7BA8C626-65A7-4D75-A38C-48580F2B2740}"/>
    <cellStyle name="Comma 250 2 8 3" xfId="17232" xr:uid="{2A483DEB-0962-419D-A177-AA85C4577466}"/>
    <cellStyle name="Comma 250 3 2 4" xfId="16819" xr:uid="{5F2B40ED-B0B9-4B2B-9431-811328F00E6D}"/>
    <cellStyle name="Comma 250 4 2 2" xfId="11036" xr:uid="{C70DEB12-FF33-4DF0-92D7-046AA298B9E1}"/>
    <cellStyle name="Comma 250 4 4" xfId="12096" xr:uid="{975F1BA7-F07F-4A90-A8A0-B920D64D1CCF}"/>
    <cellStyle name="Comma 250 5 2 4" xfId="16568" xr:uid="{FB4FE945-356B-4085-BFAD-C7F9AC1DC8AF}"/>
    <cellStyle name="Comma 250 6 2 2" xfId="14510" xr:uid="{B2A38339-09F5-4D18-8AE2-6BC67C2E7AA6}"/>
    <cellStyle name="Comma 250 7 3" xfId="12576" xr:uid="{0A5CAE99-E498-43A1-A13B-C0F558074B7B}"/>
    <cellStyle name="Comma 250 9" xfId="9505" xr:uid="{8F24A5DE-E67B-406A-8C94-58B37E7CE210}"/>
    <cellStyle name="Comma 251 10 2" xfId="13561" xr:uid="{1BFAB00B-FB3B-4ED9-B606-274DD0B3E8B3}"/>
    <cellStyle name="Comma 251 2 2 2 2" xfId="11319" xr:uid="{D2CCC950-10C0-4995-B61D-EDF63961C46B}"/>
    <cellStyle name="Comma 251 2 2 4" xfId="12373" xr:uid="{54EB1C02-1E14-44E0-88DF-A6636D76DFC6}"/>
    <cellStyle name="Comma 251 2 3 2 4" xfId="16745" xr:uid="{5E5B70ED-CE65-4D1C-B74A-E55BBF2D6D2A}"/>
    <cellStyle name="Comma 251 2 4 2 2" xfId="10970" xr:uid="{1E5E6D5E-8DCA-45E2-BBE2-D8C1EF12A664}"/>
    <cellStyle name="Comma 251 2 4 4" xfId="12031" xr:uid="{D84F630D-3DB8-4940-A68E-A6DB07AA4226}"/>
    <cellStyle name="Comma 251 2 6" xfId="8481" xr:uid="{6E568E8E-97B2-42A8-87F0-7D14D29D6245}"/>
    <cellStyle name="Comma 251 2 7 2 2" xfId="14203" xr:uid="{407EB21E-6934-4FC4-BA3F-3A4D599F7B38}"/>
    <cellStyle name="Comma 251 3" xfId="7909" xr:uid="{72063FDE-4453-4E55-A7E9-6017F14D2D1D}"/>
    <cellStyle name="Comma 251 3 3 2" xfId="14042" xr:uid="{2886C5E1-2945-40EE-8CEB-31061C68B6A8}"/>
    <cellStyle name="Comma 251 4 2 2 3" xfId="18405" xr:uid="{71353B09-E09C-436B-9C0C-E2B8281205C2}"/>
    <cellStyle name="Comma 251 5" xfId="7649" xr:uid="{6D98F78F-AFFD-4ADD-80A3-E016D816484F}"/>
    <cellStyle name="Comma 251 5 3 2" xfId="13785" xr:uid="{895D1F91-81B3-4A08-B803-801338D5AADE}"/>
    <cellStyle name="Comma 251 5 5" xfId="15570" xr:uid="{6C57003D-741D-4729-B370-64660DFA14DD}"/>
    <cellStyle name="Comma 251 6" xfId="8583" xr:uid="{4FCB2A9D-2CE7-4EEE-8FC1-603F9DAF015C}"/>
    <cellStyle name="Comma 251 6 2 2" xfId="14502" xr:uid="{426409E5-1D78-4863-A9E7-9497A7F2C15E}"/>
    <cellStyle name="Comma 251 6 3" xfId="12758" xr:uid="{CBC8DED4-8DA2-483D-A983-C85BFAF97AC5}"/>
    <cellStyle name="Comma 251 7 2 2" xfId="14326" xr:uid="{BC6AE619-B442-40C9-99EA-7A5251B25919}"/>
    <cellStyle name="Comma 251 8 3" xfId="12512" xr:uid="{C2C5367E-5598-4099-8B60-0C7714DFE324}"/>
    <cellStyle name="Comma 252" xfId="6164" xr:uid="{AA5D85BE-4689-4A00-871A-89AAB12148BE}"/>
    <cellStyle name="Comma 252 2 2" xfId="7982" xr:uid="{63FBB343-BC97-46F4-8745-85F13B924969}"/>
    <cellStyle name="Comma 252 2 2 3 2" xfId="14116" xr:uid="{22CD3045-5B12-49CA-81BB-3ED72E1758BF}"/>
    <cellStyle name="Comma 252 2 3 2 2 3" xfId="18512" xr:uid="{BE8E9248-DD5E-4010-8748-25246C0B27F0}"/>
    <cellStyle name="Comma 252 2 4" xfId="7595" xr:uid="{0B1E1032-39BC-4A10-A56E-650698723E61}"/>
    <cellStyle name="Comma 252 2 4 3 2" xfId="13738" xr:uid="{B401B799-0322-43AE-87BB-8D30F68F2DBF}"/>
    <cellStyle name="Comma 252 2 5 3" xfId="12843" xr:uid="{86769FA8-8A7A-4360-9F88-272E76649311}"/>
    <cellStyle name="Comma 252 2 7" xfId="9366" xr:uid="{3C599C0E-CF38-4EDB-B934-5DF240207A51}"/>
    <cellStyle name="Comma 252 2 8 3" xfId="17208" xr:uid="{870F2942-A1C5-446F-9E08-CF0D3B5FCB0C}"/>
    <cellStyle name="Comma 252 3 2 4" xfId="16797" xr:uid="{94B310BF-9C3A-4496-8295-710F7F4CC31A}"/>
    <cellStyle name="Comma 252 4 2 2" xfId="11008" xr:uid="{160908B2-384C-4940-8CDD-BF80805976B5}"/>
    <cellStyle name="Comma 252 4 4" xfId="12068" xr:uid="{EBD76BC0-C26A-49A1-870D-962A60CCE472}"/>
    <cellStyle name="Comma 252 5 2 4" xfId="16949" xr:uid="{00400CBA-E142-406D-B495-1A08FD352784}"/>
    <cellStyle name="Comma 252 6 2 2" xfId="14486" xr:uid="{D5DD3D33-2459-4012-9A23-2293C5EFBC0C}"/>
    <cellStyle name="Comma 252 7 3" xfId="12547" xr:uid="{CFC819C0-92AD-4F33-A8EB-F8424392BA92}"/>
    <cellStyle name="Comma 252 9" xfId="9506" xr:uid="{DE4A71FA-D2C4-4E82-8F0A-B0E56147B47B}"/>
    <cellStyle name="Comma 253 10 2" xfId="13575" xr:uid="{99B8466A-5135-4186-9449-A75972999A09}"/>
    <cellStyle name="Comma 253 2 2 2 2" xfId="11334" xr:uid="{D67AFD57-F8EA-4FF8-9B33-2CE3F1DF8298}"/>
    <cellStyle name="Comma 253 2 2 4" xfId="12388" xr:uid="{38877A11-9B51-488C-BA4A-2BC7856AA870}"/>
    <cellStyle name="Comma 253 2 3 2 4" xfId="16760" xr:uid="{D61E11AE-22D6-4B3C-8B4D-478E6BEAC183}"/>
    <cellStyle name="Comma 253 2 4 2 2" xfId="10926" xr:uid="{A6F62FDF-D9BC-4D34-88ED-471179766B16}"/>
    <cellStyle name="Comma 253 2 4 4" xfId="11988" xr:uid="{DC544362-FFF4-40D9-83BA-845653D461D0}"/>
    <cellStyle name="Comma 253 2 6" xfId="8495" xr:uid="{08541C5F-6015-4685-A08A-2CF51C57694E}"/>
    <cellStyle name="Comma 253 2 7 2 2" xfId="14214" xr:uid="{885FD2E3-4435-47CC-9587-DC95F7A9EB50}"/>
    <cellStyle name="Comma 253 3" xfId="7920" xr:uid="{750A97B1-1333-447B-BD6C-D710D5A95EEB}"/>
    <cellStyle name="Comma 253 3 3 2" xfId="14053" xr:uid="{8AE9D62F-87A9-4D69-8AD5-74004FD2C550}"/>
    <cellStyle name="Comma 253 4 2 2 3" xfId="18420" xr:uid="{59A20E74-AC3F-4702-8592-F7A4293F5AD7}"/>
    <cellStyle name="Comma 253 5" xfId="7721" xr:uid="{5941F9C3-F4FD-4B2D-91BF-FA1A47007F7A}"/>
    <cellStyle name="Comma 253 5 3 2" xfId="13854" xr:uid="{39761FC0-4C78-449C-B0EE-2A1CFD305101}"/>
    <cellStyle name="Comma 253 6 3" xfId="12770" xr:uid="{D9668583-D8E3-49AB-B703-62CC2DECE3DC}"/>
    <cellStyle name="Comma 253 8" xfId="9389" xr:uid="{E516ED87-1D45-47A6-BE3C-DF8A0B9EA915}"/>
    <cellStyle name="Comma 253 9 2 2" xfId="15188" xr:uid="{157D8A62-4714-4E51-A159-DD523D62D6AA}"/>
    <cellStyle name="Comma 254 11" xfId="11746" xr:uid="{E94F4C2F-4725-4AE2-852A-1FA1D6E90A6C}"/>
    <cellStyle name="Comma 254 2 2 2 2 3" xfId="18710" xr:uid="{25429797-4A85-4013-A275-4DDEF1BF0962}"/>
    <cellStyle name="Comma 254 2 3" xfId="7862" xr:uid="{AC88A9B3-58CE-49B9-966A-5B0484361911}"/>
    <cellStyle name="Comma 254 2 3 3 2" xfId="13995" xr:uid="{22038276-0A11-4F99-9DC0-8D2C6A7200B8}"/>
    <cellStyle name="Comma 254 2 4 2 2 3" xfId="18306" xr:uid="{8DC9CD2D-2E9B-48D3-86F4-28FAF0CD1AAD}"/>
    <cellStyle name="Comma 254 2 5" xfId="8840" xr:uid="{C0E8C8FE-413B-43ED-87F3-C380220C910C}"/>
    <cellStyle name="Comma 254 2 6 2 2" xfId="14453" xr:uid="{8ABCAAEE-2A5D-4E8C-88EE-43C23F1D7B11}"/>
    <cellStyle name="Comma 254 2 7 3" xfId="13406" xr:uid="{5D0D34B3-4244-4162-BF96-BC43DC53203E}"/>
    <cellStyle name="Comma 254 3 2 2" xfId="11241" xr:uid="{7627B9BD-120D-48C8-B27C-348B88845374}"/>
    <cellStyle name="Comma 254 3 4" xfId="12296" xr:uid="{DAAFD40E-8162-49CF-8926-82D7D413F03D}"/>
    <cellStyle name="Comma 254 4 2 4" xfId="16637" xr:uid="{C8B6ACD0-5A23-4D2E-BD14-A374C2CB0772}"/>
    <cellStyle name="Comma 254 5 2 2" xfId="10960" xr:uid="{7CE4FE0C-F0F8-4E38-9AFB-BD607AD432A6}"/>
    <cellStyle name="Comma 254 5 4" xfId="12021" xr:uid="{9DBDD972-60D9-4C71-8460-6B35EF11BA9C}"/>
    <cellStyle name="Comma 254 7" xfId="8251" xr:uid="{47C80D77-1232-4AA5-A4E7-C4D45BBB3191}"/>
    <cellStyle name="Comma 254 8 2 2" xfId="15162" xr:uid="{D853AF93-D1F2-4683-ACD7-B2B5F39B6372}"/>
    <cellStyle name="Comma 254 9 3" xfId="13441" xr:uid="{C67D4C30-FBC1-488B-AA7F-F15626A9D974}"/>
    <cellStyle name="Comma 255 2" xfId="7535" xr:uid="{4364FE34-D195-4B93-ABA8-84B91AC64725}"/>
    <cellStyle name="Comma 255 2 2 2 4" xfId="16921" xr:uid="{F9EF8473-3F61-43CF-8C25-C5A8D3558AC7}"/>
    <cellStyle name="Comma 255 2 3 2 2" xfId="11171" xr:uid="{375C4778-FE55-48E9-BBF1-0670DF8C3E84}"/>
    <cellStyle name="Comma 255 2 3 4" xfId="12226" xr:uid="{F1B4CA74-5665-4E42-A618-E2C323A9272F}"/>
    <cellStyle name="Comma 255 2 4 2 4" xfId="16653" xr:uid="{382812CB-794F-48A1-8521-45DBB457DE36}"/>
    <cellStyle name="Comma 255 2 5 2 2" xfId="14611" xr:uid="{972AF250-79F1-4E47-8A2B-A26A6E23853C}"/>
    <cellStyle name="Comma 255 2 6 3" xfId="12705" xr:uid="{EEC42499-BD98-4A4F-91E5-61FF83B18955}"/>
    <cellStyle name="Comma 255 2 8" xfId="9854" xr:uid="{1B61334A-9EA0-4354-92BB-795E97253643}"/>
    <cellStyle name="Comma 255 3 2 2 3" xfId="18610" xr:uid="{ACDDA0A3-2336-462B-BA22-F66123185C0B}"/>
    <cellStyle name="Comma 255 4" xfId="7729" xr:uid="{05F7D0C6-DE49-452A-B79F-B7F4B8F9F3AA}"/>
    <cellStyle name="Comma 255 4 3 2" xfId="13862" xr:uid="{DAFF53A2-893F-4BE7-AECB-9025199D5050}"/>
    <cellStyle name="Comma 255 5 2 2 3" xfId="18431" xr:uid="{8F0C5BBD-B23F-4C49-BE19-668EA286C2CA}"/>
    <cellStyle name="Comma 255 6" xfId="8598" xr:uid="{5DC8975C-4D1B-47B9-A34E-1091EDADD696}"/>
    <cellStyle name="Comma 255 7 2 2" xfId="14343" xr:uid="{F2D0CE4B-00AB-427F-A506-11AAAE5657F4}"/>
    <cellStyle name="Comma 255 8 3" xfId="12491" xr:uid="{C1F96AAE-3700-4DD7-8A74-C61B5E73576D}"/>
    <cellStyle name="Comma 256" xfId="6558" xr:uid="{16ECF5EF-CF26-40C7-8198-FAA5934917DC}"/>
    <cellStyle name="Comma 26 2 2 3" xfId="9507" xr:uid="{35C1B781-D000-49BE-8DCB-81D73DE55676}"/>
    <cellStyle name="Comma 263" xfId="7053" xr:uid="{B3807E3D-D6B5-4CE7-947F-6F9304C2319E}"/>
    <cellStyle name="Comma 27 2" xfId="2361" xr:uid="{423398EE-A46E-4B39-A37A-7AAD8BF24937}"/>
    <cellStyle name="Comma 27 4 3" xfId="9508" xr:uid="{97DE8EA8-6611-4D8E-AD68-CC74CF0D9BF3}"/>
    <cellStyle name="Comma 277" xfId="4258" xr:uid="{3C23EFD7-FC14-4B7A-821E-E0132A2A6A77}"/>
    <cellStyle name="Comma 277 2 2 4" xfId="16772" xr:uid="{A25FF34B-4D7F-4188-87DF-6C1AAF200462}"/>
    <cellStyle name="Comma 277 3 2 2" xfId="10963" xr:uid="{D78AAD62-0C4D-40D0-88F5-8AB115B96E3F}"/>
    <cellStyle name="Comma 277 3 4" xfId="12024" xr:uid="{61E81DE4-D407-4F3A-B6D6-2C3E1B9E54D1}"/>
    <cellStyle name="Comma 277 4 2 4" xfId="16670" xr:uid="{9D843C7A-2569-477B-BA63-B81B51B3048B}"/>
    <cellStyle name="Comma 277 5 2 2" xfId="14463" xr:uid="{6ECC13ED-F972-4251-B395-3D4F63958D46}"/>
    <cellStyle name="Comma 277 6 3" xfId="12499" xr:uid="{20B91043-82A9-4904-A921-172BF578123F}"/>
    <cellStyle name="Comma 277 8" xfId="9759" xr:uid="{B9374258-1948-4E0A-A114-656822DD7AF6}"/>
    <cellStyle name="Comma 278 2 2 2" xfId="11186" xr:uid="{57CC8F1B-E920-4D47-93A5-519A414DF4E9}"/>
    <cellStyle name="Comma 278 2 4" xfId="12241" xr:uid="{D1B10B2F-E6B1-4077-89B6-3CE6A799C851}"/>
    <cellStyle name="Comma 278 3 2 4" xfId="16550" xr:uid="{0C081C76-264F-4F1B-90E2-328972EAEB3B}"/>
    <cellStyle name="Comma 278 4 2 2" xfId="10920" xr:uid="{43D8B8E5-D43E-4243-AE22-4149F29722FA}"/>
    <cellStyle name="Comma 278 4 4" xfId="11982" xr:uid="{B3A5FCE6-59EF-4BBB-ADB1-EED2EC159FF5}"/>
    <cellStyle name="Comma 278 6" xfId="8158" xr:uid="{5D398617-02D1-4480-811B-FDD42CC990A4}"/>
    <cellStyle name="Comma 278 7 2 2" xfId="14253" xr:uid="{7A16EDA3-B8F8-473B-B049-971E00493714}"/>
    <cellStyle name="Comma 279" xfId="7402" xr:uid="{86E78D82-4302-4099-8DC7-667253175017}"/>
    <cellStyle name="Comma 279 2 2 4" xfId="16832" xr:uid="{8BA0F971-64A0-4EB8-8F21-F467FFA387AA}"/>
    <cellStyle name="Comma 279 3 2 2" xfId="11082" xr:uid="{5F4C041C-179F-4DEB-9A82-0803CAE7F38B}"/>
    <cellStyle name="Comma 279 3 4" xfId="12141" xr:uid="{81B387D1-9B6F-4CE7-B9A9-EBE6FBBF936F}"/>
    <cellStyle name="Comma 279 4 2 4" xfId="16522" xr:uid="{59A34DDB-A51C-4F09-8A50-5F7CE4C69F1B}"/>
    <cellStyle name="Comma 279 5 2 2" xfId="14523" xr:uid="{A981B209-18F0-4783-8DA3-766B5EE6F801}"/>
    <cellStyle name="Comma 279 6 3" xfId="12615" xr:uid="{7023270E-0D66-474C-9930-7DEC91659550}"/>
    <cellStyle name="Comma 279 8" xfId="9765" xr:uid="{A1D1DA22-69E0-4436-8086-464CEAAA2152}"/>
    <cellStyle name="Comma 28 2 3 2" xfId="9509" xr:uid="{E0FAB3DA-D92A-4EE0-9550-79F4DF867493}"/>
    <cellStyle name="Comma 280 2" xfId="7957" xr:uid="{C6252A89-E8C0-49BC-A41F-E2F48AABFC90}"/>
    <cellStyle name="Comma 280 2 3 2" xfId="14091" xr:uid="{3915DA50-B096-43D6-B000-AFF5A307BF9F}"/>
    <cellStyle name="Comma 280 3 2 2 3" xfId="18488" xr:uid="{171CAFAA-3F8A-4342-9165-F3C9CCE99F11}"/>
    <cellStyle name="Comma 280 4" xfId="7686" xr:uid="{16A5D027-A9FC-4A20-BDB0-6598C21E5912}"/>
    <cellStyle name="Comma 280 4 3 2" xfId="13820" xr:uid="{DAB53BA1-1095-4A0D-AA10-ECB5B4E99171}"/>
    <cellStyle name="Comma 280 5 3" xfId="12818" xr:uid="{1B7F1244-7AC3-4EAA-A037-895A76D246E0}"/>
    <cellStyle name="Comma 280 7" xfId="9387" xr:uid="{64DDBD0B-5D8F-4E52-8983-BA0AA8A5D558}"/>
    <cellStyle name="Comma 280 8 3" xfId="17183" xr:uid="{3D01E5B5-EFB8-473D-887D-610F2584C894}"/>
    <cellStyle name="Comma 281 2 2 2 3" xfId="18623" xr:uid="{106347B9-1551-4A74-8A9A-3BB6AE61C29A}"/>
    <cellStyle name="Comma 281 3" xfId="7775" xr:uid="{FF15B5A3-CFB3-480E-AC93-C11510FC9E7E}"/>
    <cellStyle name="Comma 281 3 3 2" xfId="13907" xr:uid="{031289EC-7672-423D-BB76-BC7B17D46710}"/>
    <cellStyle name="Comma 281 4 2 2 3" xfId="18729" xr:uid="{73FA6166-CBF7-4972-84B7-FD63B9EAE298}"/>
    <cellStyle name="Comma 281 5" xfId="8753" xr:uid="{F4736517-C7F6-49D2-A259-CF78A9DBB897}"/>
    <cellStyle name="Comma 281 6 2 2" xfId="14366" xr:uid="{12910213-BD59-4046-B368-21785B09A4F4}"/>
    <cellStyle name="Comma 281 7 3" xfId="12437" xr:uid="{6F1E9496-F342-4ED2-BA29-B2341489C61A}"/>
    <cellStyle name="Comma 282 2" xfId="7940" xr:uid="{BF7F4D27-2445-4893-9002-89EFAE903401}"/>
    <cellStyle name="Comma 282 2 3 2" xfId="14074" xr:uid="{D102B2AE-64A4-4E53-9556-A585F3A99DC6}"/>
    <cellStyle name="Comma 282 3 2 2 3" xfId="18471" xr:uid="{3BB5AC71-4741-4F0E-BE80-84774C8B8078}"/>
    <cellStyle name="Comma 282 4" xfId="7614" xr:uid="{31F4613F-3866-4B33-8527-993243A07A36}"/>
    <cellStyle name="Comma 282 4 3 2" xfId="13753" xr:uid="{5D8DA6C4-CC6D-407B-8DEA-C7F70F3B847F}"/>
    <cellStyle name="Comma 282 5 3" xfId="12801" xr:uid="{8AB5DF45-9961-4D59-B3D3-94F47947F844}"/>
    <cellStyle name="Comma 282 7" xfId="8114" xr:uid="{582C6BC2-1ED9-4158-A312-D76FCAA96CEF}"/>
    <cellStyle name="Comma 282 8 3" xfId="17166" xr:uid="{60A3BE45-2A50-40A4-A450-4564429A08F1}"/>
    <cellStyle name="Comma 283 2 2 2 3" xfId="18646" xr:uid="{2952763E-A021-43C2-BBE9-7BE8882BE69F}"/>
    <cellStyle name="Comma 283 3" xfId="7798" xr:uid="{093443E2-A594-4E0F-A2A7-96986489C71D}"/>
    <cellStyle name="Comma 283 3 3 2" xfId="13930" xr:uid="{8519357D-344F-47ED-B32B-6E141ACD12B3}"/>
    <cellStyle name="Comma 283 4 2 2 3" xfId="18318" xr:uid="{BD0E22C6-1AB8-45E0-BFC8-F81C18CD2404}"/>
    <cellStyle name="Comma 283 5" xfId="8776" xr:uid="{9FCAC055-4C77-4D4C-B1E4-E68F664AF499}"/>
    <cellStyle name="Comma 283 6 2 2" xfId="14389" xr:uid="{157A80BE-3696-422E-B9DE-B994A3C991B3}"/>
    <cellStyle name="Comma 283 7 3" xfId="12603" xr:uid="{8857A609-C16A-4DFD-8D4F-0D16E51D879E}"/>
    <cellStyle name="Comma 284 2" xfId="8024" xr:uid="{124038E9-EAEA-4D9B-AF95-6F46C71C65EB}"/>
    <cellStyle name="Comma 284 2 3 2" xfId="14158" xr:uid="{9C63B9AB-8E0C-4CEF-A06E-C643BCACDE3A}"/>
    <cellStyle name="Comma 284 3 2 2 3" xfId="18555" xr:uid="{EBD368E3-2172-4362-A7C6-C617E472B5F1}"/>
    <cellStyle name="Comma 284 4" xfId="7764" xr:uid="{E1827143-8C25-404F-8776-573A198D5BE5}"/>
    <cellStyle name="Comma 284 4 3 2" xfId="13897" xr:uid="{F1EB9218-74CF-4D28-9EF8-8D5EF949686A}"/>
    <cellStyle name="Comma 284 5 3" xfId="12884" xr:uid="{17137D7C-779A-44DC-87E0-72D6211AA801}"/>
    <cellStyle name="Comma 284 7" xfId="8103" xr:uid="{79C5D382-F480-4AF1-9307-D2428B9129D4}"/>
    <cellStyle name="Comma 284 8 3" xfId="17250" xr:uid="{C3AE8F82-A051-4571-B92F-AA971D319263}"/>
    <cellStyle name="Comma 285 2 2 2 3" xfId="18622" xr:uid="{15701313-7591-41DF-B04C-0E4E1D018239}"/>
    <cellStyle name="Comma 285 3" xfId="7774" xr:uid="{121FB7F7-CFD4-4C3C-8289-5CBAAE3B9BAF}"/>
    <cellStyle name="Comma 285 3 3 2" xfId="13906" xr:uid="{D00DA187-9260-42AA-BCA0-D51B6AB43871}"/>
    <cellStyle name="Comma 285 4 2 2 3" xfId="18320" xr:uid="{C8093128-C827-40E2-9B0A-8DB9DF19D0EC}"/>
    <cellStyle name="Comma 285 5" xfId="8752" xr:uid="{0C3BDE88-87A0-4305-A802-E0455F224E03}"/>
    <cellStyle name="Comma 285 6 2 2" xfId="14365" xr:uid="{7CE9669D-1EB9-4D0B-891F-C81A609450E0}"/>
    <cellStyle name="Comma 285 7 3" xfId="12502" xr:uid="{544602FA-2C7B-45D3-9101-F0F568D5255D}"/>
    <cellStyle name="Comma 286 2" xfId="7929" xr:uid="{224BCAD5-BEE5-4782-ADCF-A92573229308}"/>
    <cellStyle name="Comma 286 2 3 2" xfId="14063" xr:uid="{5EF92AC2-2C26-49EE-8D44-7D6BE324ABBC}"/>
    <cellStyle name="Comma 286 3 2 2 3" xfId="18461" xr:uid="{265C2273-2782-4C88-86CF-FD1F4B0323CD}"/>
    <cellStyle name="Comma 286 4" xfId="7769" xr:uid="{520BC517-888E-4319-84D7-41179986E131}"/>
    <cellStyle name="Comma 286 4 3 2" xfId="13901" xr:uid="{D16A6221-7D2C-4A2E-A02C-C3F0AE4295C7}"/>
    <cellStyle name="Comma 286 5 3" xfId="12791" xr:uid="{930B4B50-E689-46B0-AB14-1D07775F1839}"/>
    <cellStyle name="Comma 286 7" xfId="8098" xr:uid="{64D8DF3A-4092-49D1-B87F-77B00CD22E17}"/>
    <cellStyle name="Comma 286 8 3" xfId="17156" xr:uid="{22A7F2FE-5492-4396-A8ED-5E5E7AEA9BC9}"/>
    <cellStyle name="Comma 287 2 2 2 3" xfId="18643" xr:uid="{DBE90010-17F0-4F77-B2D7-EB79F53745D1}"/>
    <cellStyle name="Comma 287 3" xfId="7795" xr:uid="{DD5F8DE1-1E74-4DEE-A206-053AD20FBE55}"/>
    <cellStyle name="Comma 287 3 3 2" xfId="13927" xr:uid="{5436B534-C675-4DD6-8AAC-BA862D04AD1C}"/>
    <cellStyle name="Comma 287 4 2 2 3" xfId="18450" xr:uid="{50E04490-4D94-4DF9-BC49-99564BBC8D9D}"/>
    <cellStyle name="Comma 287 5" xfId="8773" xr:uid="{23E59649-7C56-492D-B2A9-1D67933BC6DB}"/>
    <cellStyle name="Comma 287 6 2 2" xfId="14386" xr:uid="{5698DBA5-EB7B-47F9-84AF-1C86A683728E}"/>
    <cellStyle name="Comma 287 7 3" xfId="12569" xr:uid="{EC36EDD0-8CF6-4878-9472-CBA8021539A0}"/>
    <cellStyle name="Comma 288 2" xfId="7933" xr:uid="{FA1F97EE-5E79-4541-82CE-83261A477BDC}"/>
    <cellStyle name="Comma 288 2 3 2" xfId="14067" xr:uid="{3E5E703C-7E40-490D-BF39-56FA01395874}"/>
    <cellStyle name="Comma 288 3 2 2 3" xfId="18465" xr:uid="{B200BDF8-0F33-4069-9733-AD1547B928B4}"/>
    <cellStyle name="Comma 288 4" xfId="7733" xr:uid="{886D14B0-964E-4833-8D75-97090FB1F7B9}"/>
    <cellStyle name="Comma 288 4 3 2" xfId="13866" xr:uid="{C50C8C78-376A-477D-ABF5-2E9F274267AB}"/>
    <cellStyle name="Comma 288 5 3" xfId="12795" xr:uid="{A05787FC-55D6-4395-B182-EF29F314776F}"/>
    <cellStyle name="Comma 288 7" xfId="8093" xr:uid="{902B53CC-FBB5-4FFE-A5D0-4960F8C258DD}"/>
    <cellStyle name="Comma 288 8 3" xfId="17160" xr:uid="{83051147-098F-411F-924D-789C0C72B6C9}"/>
    <cellStyle name="Comma 289 2 2 2 3" xfId="18642" xr:uid="{AB99CB57-F28F-49D9-BF72-B22E72E9ED0D}"/>
    <cellStyle name="Comma 289 3" xfId="7794" xr:uid="{B6993893-28A1-4FC6-BBFA-E7FE70674281}"/>
    <cellStyle name="Comma 289 3 3 2" xfId="13926" xr:uid="{33A37500-23FC-4384-A7A1-48F3D62AD22B}"/>
    <cellStyle name="Comma 289 4 2 2 3" xfId="18720" xr:uid="{BAAB4C2A-B9D2-47F9-9F72-A7E670B0CF64}"/>
    <cellStyle name="Comma 289 5" xfId="8772" xr:uid="{16C50F0A-A1CD-4961-9D7E-6B79B8624B81}"/>
    <cellStyle name="Comma 289 6 2 2" xfId="14385" xr:uid="{3B8A6A24-99D5-490A-A52E-305BBED83062}"/>
    <cellStyle name="Comma 289 7 3" xfId="12609" xr:uid="{DCBA7A23-4F13-4877-8998-3F9AD4E8E52E}"/>
    <cellStyle name="Comma 29 2 2" xfId="2362" xr:uid="{0EC32FAC-218E-4147-BBFC-1CEC0F038C77}"/>
    <cellStyle name="Comma 290" xfId="7409" xr:uid="{854EF9D3-EF61-42DE-A304-6A74DB9BAE78}"/>
    <cellStyle name="Comma 290 2 2 4" xfId="16835" xr:uid="{5D9AC611-6CD0-4D6D-BBA7-AB96DCEE2841}"/>
    <cellStyle name="Comma 290 3 2 2" xfId="11085" xr:uid="{8577DA1C-E703-4C6F-B5C0-11A98D2A4444}"/>
    <cellStyle name="Comma 290 3 4" xfId="12144" xr:uid="{24B4CDA2-0BA4-4BA1-9FD9-CC87D1846EAA}"/>
    <cellStyle name="Comma 290 4 2 4" xfId="16547" xr:uid="{F58693A6-4A71-44AC-A4BB-2EE18B204D0B}"/>
    <cellStyle name="Comma 290 5 2 2" xfId="14526" xr:uid="{12E158A2-3D63-4B0A-BDCB-889BF98B0794}"/>
    <cellStyle name="Comma 290 6 3" xfId="12618" xr:uid="{40E77302-2218-4DAA-9E1C-45EDDB393F4D}"/>
    <cellStyle name="Comma 290 8" xfId="9768" xr:uid="{796AE641-440B-438D-AFA8-231D403D3917}"/>
    <cellStyle name="Comma 291 2 2 2" xfId="11259" xr:uid="{363CC420-FD61-4CA3-8BD3-B8C24CD05F53}"/>
    <cellStyle name="Comma 291 2 4" xfId="12314" xr:uid="{E3E8D692-65AB-4225-AD01-9B30BA60A819}"/>
    <cellStyle name="Comma 291 3 2 4" xfId="16685" xr:uid="{778B23CC-B165-456D-8F3E-05DB279D9548}"/>
    <cellStyle name="Comma 291 4 2 2" xfId="10958" xr:uid="{0AEDD34D-DAF6-4B04-AE5F-1E7243843F7B}"/>
    <cellStyle name="Comma 291 4 4" xfId="12019" xr:uid="{311C6763-7A74-465B-AE47-A3A9B7957B9E}"/>
    <cellStyle name="Comma 291 6" xfId="8421" xr:uid="{3C5D4CCC-F6C8-481E-863E-DD59E1B1B1C5}"/>
    <cellStyle name="Comma 291 7 2 2" xfId="14313" xr:uid="{F4C107B6-2494-457C-9DDC-3716576F35EF}"/>
    <cellStyle name="Comma 292" xfId="7513" xr:uid="{4267F3E4-8AFF-4E89-AAF2-CEA2F22F6287}"/>
    <cellStyle name="Comma 292 2 2 4" xfId="16901" xr:uid="{DE572845-0541-4B99-96D3-890E60E72D76}"/>
    <cellStyle name="Comma 292 3 2 2" xfId="11150" xr:uid="{379AC052-1EDD-411C-9628-64EBD8B613A9}"/>
    <cellStyle name="Comma 292 3 4" xfId="12208" xr:uid="{179C7C59-4DB3-48E8-80F6-C8A545E432BA}"/>
    <cellStyle name="Comma 292 4 2 4" xfId="16480" xr:uid="{F2685964-2CA1-492A-AB8D-597320D81425}"/>
    <cellStyle name="Comma 292 5 2 2" xfId="14591" xr:uid="{91B5C2C3-782B-48A4-9FDA-D9B1AF7D31A6}"/>
    <cellStyle name="Comma 292 6 3" xfId="12685" xr:uid="{8D60C260-7264-4C42-BC5A-E10863C3BACC}"/>
    <cellStyle name="Comma 292 8" xfId="9834" xr:uid="{A2B01FF6-CE57-49A2-94F9-B56EAADFC7B8}"/>
    <cellStyle name="Comma 293 2 2 2" xfId="11276" xr:uid="{78CD0C8D-537D-47FC-95D1-7348E4007846}"/>
    <cellStyle name="Comma 293 2 4" xfId="12331" xr:uid="{5F6107BD-3621-4199-ACF6-CBECFA5E7845}"/>
    <cellStyle name="Comma 293 3 2 4" xfId="16702" xr:uid="{65752907-F26B-43C6-9B89-1F77EE5E0832}"/>
    <cellStyle name="Comma 293 4 2 2" xfId="11359" xr:uid="{DD2F1FE2-801E-4C23-ACAA-7737F0E81B19}"/>
    <cellStyle name="Comma 293 4 4" xfId="12413" xr:uid="{5332B030-DDC6-4EB3-8F56-F2B9609897C9}"/>
    <cellStyle name="Comma 293 6" xfId="8438" xr:uid="{BA667263-5721-4837-A719-38CFA7087786}"/>
    <cellStyle name="Comma 293 7 2 2" xfId="14207" xr:uid="{3F945F00-ED42-41C8-9F4B-31FEBFD8C144}"/>
    <cellStyle name="Comma 294" xfId="7412" xr:uid="{869E1489-4265-4601-9D98-D9B4352C6E7F}"/>
    <cellStyle name="Comma 294 2 2 4" xfId="16836" xr:uid="{0D85D167-B246-4E00-95D7-8CA9BA6D1258}"/>
    <cellStyle name="Comma 294 3 2 2" xfId="11086" xr:uid="{1377E389-87C1-4DAD-8E08-9C3799B83C26}"/>
    <cellStyle name="Comma 294 3 4" xfId="12145" xr:uid="{094CA7DC-51A8-4F5F-AFA7-2B2BA4F10B70}"/>
    <cellStyle name="Comma 294 4 2 4" xfId="16563" xr:uid="{F4D481D5-A54D-4783-9272-1AA523F9F76B}"/>
    <cellStyle name="Comma 294 5 2 2" xfId="14527" xr:uid="{A897DFDC-6CBD-49A0-8D07-DF7EFD1AE0A1}"/>
    <cellStyle name="Comma 294 6 3" xfId="12619" xr:uid="{201E6472-0088-49CF-A05B-DD72E9D91D35}"/>
    <cellStyle name="Comma 294 8" xfId="9769" xr:uid="{E3118FA3-A6C8-49E5-AE85-AA2A04D5BEC0}"/>
    <cellStyle name="Comma 295 2 2 2" xfId="11258" xr:uid="{72868A1C-8C82-4772-A6FF-771D4473A4C9}"/>
    <cellStyle name="Comma 295 2 4" xfId="12313" xr:uid="{E7CD7D88-D2A9-4A73-9AFF-FB9ABB459240}"/>
    <cellStyle name="Comma 295 3 2 4" xfId="16684" xr:uid="{17502D81-3138-4D8A-8817-1B503AE3662F}"/>
    <cellStyle name="Comma 295 4 2 2" xfId="10921" xr:uid="{8F1101C3-1842-4CC5-8D98-02AC693E0C2C}"/>
    <cellStyle name="Comma 295 4 4" xfId="11983" xr:uid="{BE1B3A35-B242-4097-947C-08163A385227}"/>
    <cellStyle name="Comma 295 6" xfId="8420" xr:uid="{A4858B95-4F65-4241-B126-F62F16AC5260}"/>
    <cellStyle name="Comma 295 7 2 2" xfId="15181" xr:uid="{4D2D4CF5-8A47-4908-89F5-94E6A90605DA}"/>
    <cellStyle name="Comma 296" xfId="7469" xr:uid="{4DDDCC6B-D8A0-42DC-BD4C-5B18910A2934}"/>
    <cellStyle name="Comma 296 2 2 4" xfId="16863" xr:uid="{5A5C0BE8-D148-4FBF-8313-6FFE4FF0187B}"/>
    <cellStyle name="Comma 296 3 2 2" xfId="11112" xr:uid="{885D7D04-C79A-40E2-857B-51B558527FD4}"/>
    <cellStyle name="Comma 296 3 4" xfId="12171" xr:uid="{C501FC09-5145-442F-BA17-219C795D2B0D}"/>
    <cellStyle name="Comma 296 4 2 4" xfId="16632" xr:uid="{40750826-D5BC-4A41-BC4E-8895CA9852A0}"/>
    <cellStyle name="Comma 296 5 2 2" xfId="14553" xr:uid="{5E796F25-E158-4930-B183-CE5734D6EBCE}"/>
    <cellStyle name="Comma 296 6 3" xfId="12645" xr:uid="{D837DD14-15D5-4BDF-9B15-523BD7B2C561}"/>
    <cellStyle name="Comma 296 8" xfId="9795" xr:uid="{D0A5D23F-0F9C-4850-9F32-773531791F59}"/>
    <cellStyle name="Comma 297 2 2 2" xfId="11261" xr:uid="{B4F6D441-9AF0-4BE9-9221-C3ADFACECF19}"/>
    <cellStyle name="Comma 297 2 4" xfId="12316" xr:uid="{1F5725E7-FA41-4EBF-9F71-561896F9D43A}"/>
    <cellStyle name="Comma 297 3 2 4" xfId="16687" xr:uid="{86A8286E-2202-4887-BF97-7C62BDD6DC2C}"/>
    <cellStyle name="Comma 297 4 2 2" xfId="11053" xr:uid="{4BC65DA2-972E-4FEA-BE05-C67BE6A020D9}"/>
    <cellStyle name="Comma 297 4 4" xfId="12112" xr:uid="{56F7B90D-90BB-47D5-B7E4-29E368A4F6E4}"/>
    <cellStyle name="Comma 297 6" xfId="8423" xr:uid="{18C9ABB9-3019-48DE-B40F-F4208AAC77A1}"/>
    <cellStyle name="Comma 297 7 2 2" xfId="15183" xr:uid="{5BEAF343-6CE8-4887-BF54-D19A6AFB8757}"/>
    <cellStyle name="Comma 298" xfId="7432" xr:uid="{5C6DD497-2A0A-4D2A-82B7-A05FDFE5D281}"/>
    <cellStyle name="Comma 298 2 2 4" xfId="16843" xr:uid="{95EE4AAF-4C3D-4B6A-86D2-1465A439EE9A}"/>
    <cellStyle name="Comma 298 3 2 2" xfId="11093" xr:uid="{00878150-3FAA-49EF-A2F2-10B7F14CA53F}"/>
    <cellStyle name="Comma 298 3 4" xfId="12152" xr:uid="{6874242E-7573-443D-8A66-84C0504F9D79}"/>
    <cellStyle name="Comma 298 4 2 4" xfId="16506" xr:uid="{564EC550-4B8B-4E11-B8AE-83A35EE47671}"/>
    <cellStyle name="Comma 298 5 2 2" xfId="14534" xr:uid="{DE5F9A19-20E2-4F7C-B84B-76D1AFD55F03}"/>
    <cellStyle name="Comma 298 6 3" xfId="12626" xr:uid="{B6E52FAE-FEAB-4EBA-9AF1-73A013F7D9B4}"/>
    <cellStyle name="Comma 298 8" xfId="9776" xr:uid="{2899897C-CEFA-45B0-98E4-283C91D99150}"/>
    <cellStyle name="Comma 299 2 2 2" xfId="11254" xr:uid="{9DAEF047-21E1-4EA1-9B4D-F4441D4429E2}"/>
    <cellStyle name="Comma 299 2 4" xfId="12309" xr:uid="{46B80EDF-2CCC-46C9-A0D5-37D631A30760}"/>
    <cellStyle name="Comma 299 3 2 4" xfId="16680" xr:uid="{12A8D333-CEE3-4C97-80AA-8A330122EB41}"/>
    <cellStyle name="Comma 299 4 2 2" xfId="10959" xr:uid="{C37F64AB-00DF-4892-A3D6-6E5B6BEEE2AC}"/>
    <cellStyle name="Comma 299 4 4" xfId="12020" xr:uid="{6E4C7985-8CBC-47FD-BDFB-22F47FDD7457}"/>
    <cellStyle name="Comma 299 6" xfId="8416" xr:uid="{F9C8B68E-0661-4E36-A88D-B47D57ADECCA}"/>
    <cellStyle name="Comma 299 7 2 2" xfId="15176" xr:uid="{011FC73B-512B-4C9A-9129-377D15C196F7}"/>
    <cellStyle name="Comma 3" xfId="207" xr:uid="{2905E0C1-D385-426F-B63D-344FC9EC5097}"/>
    <cellStyle name="Comma 3 2 2 3 2" xfId="19238" xr:uid="{088F6370-A6FA-4F3F-8AB7-B61D193A489D}"/>
    <cellStyle name="Comma 3 2 2 7" xfId="19216" xr:uid="{15DBF41E-B5BA-48BD-8266-85F231E6F9E8}"/>
    <cellStyle name="Comma 3 2 4 3" xfId="19219" xr:uid="{51668CBE-13C1-48EF-9B9E-4831E6662E28}"/>
    <cellStyle name="Comma 3 2 8" xfId="19213" xr:uid="{AF0C8EB8-EB0C-4EF1-91A2-41C88EFB21CE}"/>
    <cellStyle name="Comma 3 3 3 3" xfId="19221" xr:uid="{55CA4243-5D57-4EF2-991B-69B5B9924515}"/>
    <cellStyle name="Comma 3 3 7" xfId="19215" xr:uid="{77DC8F71-FF27-437A-9C14-2487C1EB4417}"/>
    <cellStyle name="Comma 3 5" xfId="2363" xr:uid="{AF86AD93-3321-4AEF-8198-9B0F47E70CAE}"/>
    <cellStyle name="Comma 3 7 3" xfId="19230" xr:uid="{23094603-A786-442D-AA4A-5108884680DF}"/>
    <cellStyle name="Comma 30 2 3" xfId="7208" xr:uid="{509EB8D5-F00E-452D-8478-9C28EA4ECB43}"/>
    <cellStyle name="Comma 300 10" xfId="15363" xr:uid="{774E3DBF-E08C-4116-ADDA-2F3D0692F496}"/>
    <cellStyle name="Comma 300 2 3" xfId="10276" xr:uid="{B6F361FA-210B-48BC-982A-8263BCFF4F85}"/>
    <cellStyle name="Comma 300 3 2 2 2" xfId="14855" xr:uid="{868B1AE5-07DD-44DB-B17C-44DC70E1E515}"/>
    <cellStyle name="Comma 300 3 5" xfId="15697" xr:uid="{5BF47565-9113-45CE-9731-B9BB4D8E26FC}"/>
    <cellStyle name="Comma 300 4 3" xfId="9870" xr:uid="{4B3321BC-B837-4806-A5E3-36077DD9EBF7}"/>
    <cellStyle name="Comma 300 5 2 3" xfId="18154" xr:uid="{94C49746-637D-4A46-A395-B63483ABA2E9}"/>
    <cellStyle name="Comma 300 6 4" xfId="16192" xr:uid="{EB54F0E6-1243-46E7-96D0-4C7EB67D7FD4}"/>
    <cellStyle name="Comma 300 8 2" xfId="13595" xr:uid="{83BF34BD-1C49-4889-965F-B5EF9C9856C0}"/>
    <cellStyle name="Comma 301 2 2 2 2" xfId="15056" xr:uid="{42087AC7-577D-4E62-BE9A-EBC419A9AFB8}"/>
    <cellStyle name="Comma 301 2 5" xfId="15897" xr:uid="{E153CBF1-3CF7-4B28-B7EF-C61BE0D9C9B7}"/>
    <cellStyle name="Comma 301 3 3" xfId="10124" xr:uid="{9718B82E-45B2-448C-9F05-128FBBD3C359}"/>
    <cellStyle name="Comma 301 4 2 2 2" xfId="15151" xr:uid="{890C770F-28B3-4E24-8223-80B89BA0A819}"/>
    <cellStyle name="Comma 301 4 5" xfId="15992" xr:uid="{7990E2AD-5478-445D-9970-C5F0EA2F0B11}"/>
    <cellStyle name="Comma 301 6 2" xfId="10628" xr:uid="{D7C06EF6-40B4-42B9-A8D2-9EFC3BE94887}"/>
    <cellStyle name="Comma 301 7 2 3" xfId="17793" xr:uid="{948E6573-B2D1-46C3-8A3B-FDFF119E37ED}"/>
    <cellStyle name="Comma 302 10" xfId="15357" xr:uid="{2195DD1B-CB53-4EDC-8DF6-5A8416D171A3}"/>
    <cellStyle name="Comma 302 2 3" xfId="10270" xr:uid="{BD91D703-7B38-4DF6-A62A-A9BD4F9FA6E6}"/>
    <cellStyle name="Comma 302 3 2 2 2" xfId="14849" xr:uid="{5485E4EA-C492-46B4-961E-084A44BFD5D7}"/>
    <cellStyle name="Comma 302 3 5" xfId="15691" xr:uid="{B9B744FA-1FFC-4D39-B615-4067C773A7A4}"/>
    <cellStyle name="Comma 302 4 3" xfId="9922" xr:uid="{A6DA6631-2085-4FF7-9F27-0BC90A8AA339}"/>
    <cellStyle name="Comma 302 5 2 3" xfId="18148" xr:uid="{E3CB4AAC-6D66-452D-9295-50CE5E10AEAC}"/>
    <cellStyle name="Comma 302 6 4" xfId="16186" xr:uid="{593BE23B-FC8F-4F5E-95AD-E43947C91321}"/>
    <cellStyle name="Comma 302 8 2" xfId="13589" xr:uid="{894949CA-616D-4046-8767-AF2193F16C47}"/>
    <cellStyle name="Comma 303 2 2 2 2" xfId="15033" xr:uid="{F22D1B2E-393A-4C41-97AF-E43448909247}"/>
    <cellStyle name="Comma 303 2 5" xfId="15875" xr:uid="{8C82FB01-B0F6-4572-9434-131BDCBC2164}"/>
    <cellStyle name="Comma 303 3 3" xfId="10101" xr:uid="{051DCD81-AF8D-4C02-B0F2-A5DA75D40BFE}"/>
    <cellStyle name="Comma 303 4 2 2 2" xfId="14825" xr:uid="{F5A5F586-CDA0-4ED9-88FD-D99329C25283}"/>
    <cellStyle name="Comma 303 4 5" xfId="15668" xr:uid="{FD83FF14-5AD1-4A19-8E7F-923B47415A79}"/>
    <cellStyle name="Comma 303 6 2" xfId="10606" xr:uid="{162A0C90-9C32-4DF0-B190-205E0EC67428}"/>
    <cellStyle name="Comma 303 7 2 3" xfId="17801" xr:uid="{D20D11BD-A28D-48CE-9CBE-B3C3B8B9F679}"/>
    <cellStyle name="Comma 304 10" xfId="15355" xr:uid="{0A102FB3-B2A3-43E2-B1BA-D7EBAD6BB3BC}"/>
    <cellStyle name="Comma 304 2 3" xfId="10268" xr:uid="{62102F52-485F-4AD0-A5CB-4D5929BB9724}"/>
    <cellStyle name="Comma 304 3 2 2 2" xfId="14847" xr:uid="{5EDB5D5A-4391-4BA0-981C-43EAC2FDA608}"/>
    <cellStyle name="Comma 304 3 5" xfId="15689" xr:uid="{0387CDF8-D97A-4B21-9D8B-64C3915C7FF8}"/>
    <cellStyle name="Comma 304 4 3" xfId="10387" xr:uid="{7BE1349A-8298-4DD8-905A-BD621EE86EFC}"/>
    <cellStyle name="Comma 304 5 2 3" xfId="18146" xr:uid="{7D1DB5C6-60BE-4480-8908-99326B6BDD8A}"/>
    <cellStyle name="Comma 304 6 4" xfId="16184" xr:uid="{29E26682-C652-44B7-9C91-6DC1B0B22280}"/>
    <cellStyle name="Comma 304 8 2" xfId="13587" xr:uid="{F49A8255-831D-48CB-B825-F50BF75AFCB2}"/>
    <cellStyle name="Comma 305 2 2 2 2" xfId="15035" xr:uid="{5FA3DFB5-FC19-4E24-9B96-D95ABCE5DA35}"/>
    <cellStyle name="Comma 305 2 5" xfId="15877" xr:uid="{D77A8C29-ACD1-420F-92F9-69211AC1D5BE}"/>
    <cellStyle name="Comma 305 3 3" xfId="10104" xr:uid="{A618FEA5-1B69-4932-AA3F-26CE734F0BBB}"/>
    <cellStyle name="Comma 305 4 2 2 2" xfId="14634" xr:uid="{519A285E-981B-4A4D-AD37-0D24E262BB7B}"/>
    <cellStyle name="Comma 305 4 5" xfId="15475" xr:uid="{7A495BD2-9323-49C6-85C0-BFCFA2C3F290}"/>
    <cellStyle name="Comma 305 6 2" xfId="10608" xr:uid="{23121DC4-B18C-4349-B008-EBD972047436}"/>
    <cellStyle name="Comma 305 7 2 3" xfId="17862" xr:uid="{52D0694B-DAD4-4613-9F1D-86B357CF50F3}"/>
    <cellStyle name="Comma 306 10" xfId="15377" xr:uid="{6B19974A-C9E1-4CA7-8578-D589BED8CCCF}"/>
    <cellStyle name="Comma 306 2 3" xfId="10290" xr:uid="{B9924C56-469E-40BD-A387-9DFB15F24D86}"/>
    <cellStyle name="Comma 306 3 2 2 2" xfId="14869" xr:uid="{9FF1A5B8-54F4-43C7-B83B-561E95E1598E}"/>
    <cellStyle name="Comma 306 3 5" xfId="15711" xr:uid="{EC49B34E-776C-4743-8EA4-AB3EF540E237}"/>
    <cellStyle name="Comma 306 4 3" xfId="10391" xr:uid="{00B520C5-F349-4FCE-844A-886B88E02A1C}"/>
    <cellStyle name="Comma 306 5 2 3" xfId="18168" xr:uid="{D6CBF4E7-D087-4632-86F9-FE013D0F5E62}"/>
    <cellStyle name="Comma 306 6 4" xfId="16206" xr:uid="{32B4B897-3B55-4FA6-B788-BC8B192CE433}"/>
    <cellStyle name="Comma 306 8 2" xfId="13609" xr:uid="{E43FD6B5-F3B2-4B3D-86B8-FEAB920D2D03}"/>
    <cellStyle name="Comma 307 2 2 2 2" xfId="15061" xr:uid="{D0B1504A-416F-4CFC-8A68-0F2BA17A0446}"/>
    <cellStyle name="Comma 307 2 5" xfId="15902" xr:uid="{4E8F53DF-2A80-460C-8C25-E81F6A2D6629}"/>
    <cellStyle name="Comma 307 3 3" xfId="10129" xr:uid="{AEF2870A-B845-4D2D-A477-B9432B12A389}"/>
    <cellStyle name="Comma 307 4 2 2 2" xfId="14718" xr:uid="{A360F9BA-B3C5-46B8-8EB4-B54081206D82}"/>
    <cellStyle name="Comma 307 4 5" xfId="15559" xr:uid="{A13243B4-1722-4337-8EFD-9270B4B369CD}"/>
    <cellStyle name="Comma 307 6 2" xfId="10633" xr:uid="{12915ADB-9504-4CAE-AF78-5A7A268C9850}"/>
    <cellStyle name="Comma 307 7 2 3" xfId="17818" xr:uid="{C1A6B27C-46F7-4369-9829-7C0921F527D5}"/>
    <cellStyle name="Comma 308 10" xfId="15367" xr:uid="{2BB4DAE5-6900-4D02-A2FE-FA07EF6EF276}"/>
    <cellStyle name="Comma 308 2 2 2 2" xfId="15038" xr:uid="{89656859-3D81-4B44-8F0F-D8D17B0EC662}"/>
    <cellStyle name="Comma 308 2 2 4" xfId="16846" xr:uid="{F9C193FB-36EA-47E6-8F1B-A2F3A480A5EE}"/>
    <cellStyle name="Comma 308 2 3" xfId="10280" xr:uid="{91B458FA-1163-44DB-B6B7-980898316E66}"/>
    <cellStyle name="Comma 308 2 3 2" xfId="14073" xr:uid="{4BFEB653-065C-4489-9065-900D2FE61F10}"/>
    <cellStyle name="Comma 308 2 3 3" xfId="17656" xr:uid="{3AD89F00-2C2F-427E-B17C-9ED9678765CB}"/>
    <cellStyle name="Comma 308 3 2 2 2" xfId="14859" xr:uid="{FC5476D2-9BED-4E39-BD03-23AF41560818}"/>
    <cellStyle name="Comma 308 3 5" xfId="15701" xr:uid="{276EF6C0-B3B2-4ACF-B398-1DF444719DCB}"/>
    <cellStyle name="Comma 308 4 3" xfId="9885" xr:uid="{756C1697-F1CA-4CD6-9FEE-C0E2068427BC}"/>
    <cellStyle name="Comma 308 5 2 3" xfId="18158" xr:uid="{E573775F-7E35-474A-A5A2-82DA9213F837}"/>
    <cellStyle name="Comma 308 6 4" xfId="16196" xr:uid="{A114E821-58E8-46C5-AE43-CA6A307A9F6C}"/>
    <cellStyle name="Comma 308 8 2" xfId="13599" xr:uid="{9BC9BA4D-77A9-4B9C-9A0E-3FF4B1219A76}"/>
    <cellStyle name="Comma 309 2 2 2 2" xfId="15055" xr:uid="{E2468B94-8CBC-4811-82FB-D2E101163E48}"/>
    <cellStyle name="Comma 309 2 5" xfId="15896" xr:uid="{FABDB3E0-EABE-468D-80DB-F834BE5CE35A}"/>
    <cellStyle name="Comma 309 3 3" xfId="10123" xr:uid="{6B03B0BE-EEC6-4B70-AA5D-4314453DA677}"/>
    <cellStyle name="Comma 309 4 2 2 2" xfId="14630" xr:uid="{C1F091FF-3D95-4A4C-AE22-A23A7A05A5A8}"/>
    <cellStyle name="Comma 309 4 5" xfId="15471" xr:uid="{806812C9-FA03-47EA-9260-06CF2E85E291}"/>
    <cellStyle name="Comma 309 6 2" xfId="10627" xr:uid="{3E06CBCC-DA0D-4CBA-9436-8D1AB46BC7A0}"/>
    <cellStyle name="Comma 309 7 2 3" xfId="17849" xr:uid="{FDA9EDF4-D1FD-4A30-BE11-A3BAE1D2178E}"/>
    <cellStyle name="Comma 31 2" xfId="2364" xr:uid="{CFD84C7F-2058-4D18-86C1-A22AB054E492}"/>
    <cellStyle name="Comma 310 10" xfId="15356" xr:uid="{D8506211-8A5D-4696-BE83-3ED75F549D76}"/>
    <cellStyle name="Comma 310 2 3" xfId="10269" xr:uid="{9F00719A-EBE6-48DF-B519-F34CF8DB3488}"/>
    <cellStyle name="Comma 310 3 2 2 2" xfId="14848" xr:uid="{44DF5A4D-5E70-40B1-B87E-389D9BF00529}"/>
    <cellStyle name="Comma 310 3 5" xfId="15690" xr:uid="{363DD468-7EF1-4B7B-9A4E-08547EA4CF04}"/>
    <cellStyle name="Comma 310 4 3" xfId="9901" xr:uid="{4A65C47E-6D80-4B4B-AEAC-2C036475CF40}"/>
    <cellStyle name="Comma 310 5 2 3" xfId="18147" xr:uid="{FEF8067D-B4DB-4124-8BCA-B2920170CF99}"/>
    <cellStyle name="Comma 310 6 4" xfId="16185" xr:uid="{326A8376-AD58-426B-B959-5291971EABFA}"/>
    <cellStyle name="Comma 310 8 2" xfId="13588" xr:uid="{2FB6E24F-58D5-4126-8261-33CCCE2BD24E}"/>
    <cellStyle name="Comma 311 2 2 2 2" xfId="15026" xr:uid="{812728CA-6002-4105-AFD3-435F9A299359}"/>
    <cellStyle name="Comma 311 2 5" xfId="15868" xr:uid="{152F0BF9-8037-493E-B2C9-6E6DF4E48F06}"/>
    <cellStyle name="Comma 311 3 3" xfId="10094" xr:uid="{EEBD921B-4949-411C-957E-840FE5E963D6}"/>
    <cellStyle name="Comma 311 4 2 2 2" xfId="14835" xr:uid="{F254433B-3202-4F3F-9930-6A29667575BD}"/>
    <cellStyle name="Comma 311 4 5" xfId="15678" xr:uid="{A299E58F-08CA-4895-BBBF-99F4C70D587F}"/>
    <cellStyle name="Comma 311 6 2" xfId="10599" xr:uid="{CEC7496A-1253-4BEC-87C8-5E7AAC0A5EA0}"/>
    <cellStyle name="Comma 311 7 2 3" xfId="17766" xr:uid="{23F94433-3445-409D-A4C0-4837908F9FAD}"/>
    <cellStyle name="Comma 312 10" xfId="15454" xr:uid="{0A3CD9AD-DCE1-4293-89E8-CA69E9CA031D}"/>
    <cellStyle name="Comma 312 2 3" xfId="10369" xr:uid="{F7E73470-37BD-48BA-ACD8-D7312FE33008}"/>
    <cellStyle name="Comma 312 3 2 2 2" xfId="14949" xr:uid="{82577B7D-AFE7-4CEC-86D3-766631F5A0B7}"/>
    <cellStyle name="Comma 312 3 5" xfId="15791" xr:uid="{6865C76F-BD0C-4A9F-B227-C0753DDC0ED3}"/>
    <cellStyle name="Comma 312 4 3" xfId="9990" xr:uid="{14829C30-B8FB-4586-99E4-EA4F1315869A}"/>
    <cellStyle name="Comma 312 5 2 3" xfId="18247" xr:uid="{18D2E89E-A05C-4AB2-A2EF-6B01D5FA43A7}"/>
    <cellStyle name="Comma 312 6 4" xfId="16287" xr:uid="{AC4AD9FF-5EF6-4D3C-911C-B52711BC68A7}"/>
    <cellStyle name="Comma 312 8 2" xfId="13689" xr:uid="{D95584B3-2E88-496D-89EE-45984449B8CC}"/>
    <cellStyle name="Comma 313 2 2 2 2" xfId="15031" xr:uid="{BD3B273A-1CDD-4A4E-A890-FB0D479FBDD6}"/>
    <cellStyle name="Comma 313 2 5" xfId="15873" xr:uid="{382C3067-AC9A-43FF-A6FE-FC3309DB47BB}"/>
    <cellStyle name="Comma 313 3 3" xfId="10099" xr:uid="{8A08B7E1-42DC-4F62-A5A8-2EB2D147D4CA}"/>
    <cellStyle name="Comma 313 4 2 2 2" xfId="14840" xr:uid="{B3D5FB36-A012-4ADD-9893-2A0CC127B9A1}"/>
    <cellStyle name="Comma 313 4 5" xfId="15683" xr:uid="{8D325A47-9C46-4588-8E6E-33A35B377E4B}"/>
    <cellStyle name="Comma 313 6 2" xfId="10604" xr:uid="{961026B7-9209-4AE4-8A88-127239A8D0E3}"/>
    <cellStyle name="Comma 313 7 2 3" xfId="18763" xr:uid="{5BFE901E-7F9F-4A31-8B5B-8488A4BB225B}"/>
    <cellStyle name="Comma 314 10" xfId="15463" xr:uid="{633C53A6-7318-4BE7-B0F9-64065E2A5DF7}"/>
    <cellStyle name="Comma 314 2 3" xfId="10378" xr:uid="{4A94AD07-07D3-41EA-971F-F7A54106FBD4}"/>
    <cellStyle name="Comma 314 3 2 2 2" xfId="14958" xr:uid="{8EC584B8-2064-4892-922D-1D7B77181FC5}"/>
    <cellStyle name="Comma 314 3 5" xfId="15800" xr:uid="{838DF47A-2F8B-481E-8A86-1D8DA464B3C3}"/>
    <cellStyle name="Comma 314 4 3" xfId="9888" xr:uid="{178F58C0-F442-4D45-8B7E-67B30AE64ED6}"/>
    <cellStyle name="Comma 314 5 2 3" xfId="18256" xr:uid="{7B801FC8-2909-4F69-A76E-23064A05628A}"/>
    <cellStyle name="Comma 314 6 4" xfId="16296" xr:uid="{B0DE7B49-A1C0-47EB-A026-EC7C2C3B976F}"/>
    <cellStyle name="Comma 314 8 2" xfId="13698" xr:uid="{B96F2758-CEB6-4042-8890-6E6B16267892}"/>
    <cellStyle name="Comma 315 2 2 2 2" xfId="15048" xr:uid="{10A59A01-8D77-460A-A14F-A9D4F9CED065}"/>
    <cellStyle name="Comma 315 2 5" xfId="15889" xr:uid="{389B568B-F327-4B38-A16D-6E63373468C6}"/>
    <cellStyle name="Comma 315 3 3" xfId="10116" xr:uid="{9CF16C1E-578E-4BCF-BB8A-7B098AD56748}"/>
    <cellStyle name="Comma 315 4 2 2 2" xfId="14658" xr:uid="{6BD4A7B7-776C-45B7-BA1D-9D87806E7CB3}"/>
    <cellStyle name="Comma 315 4 5" xfId="15499" xr:uid="{6FFE0B3A-34AB-455D-8D61-A6DE8A45C55A}"/>
    <cellStyle name="Comma 315 6 2" xfId="10620" xr:uid="{A5E141AE-B3D3-4CF5-955F-1B7021CF3094}"/>
    <cellStyle name="Comma 315 7 2 3" xfId="17796" xr:uid="{1F8283CE-9E9D-4D21-A4EB-9B4DEDE258A7}"/>
    <cellStyle name="Comma 316 10" xfId="15378" xr:uid="{A40CF830-893A-426F-9BF8-75E9C9F5809F}"/>
    <cellStyle name="Comma 316 2 3" xfId="10291" xr:uid="{C0869B18-91D6-442E-87E9-C994E62AA1D4}"/>
    <cellStyle name="Comma 316 3 2 2 2" xfId="14870" xr:uid="{0F88C596-A596-4954-B278-D8AACC4C6D46}"/>
    <cellStyle name="Comma 316 3 5" xfId="15712" xr:uid="{879EF01A-D920-4B78-93EA-64E6F7AE129C}"/>
    <cellStyle name="Comma 316 4 3" xfId="9929" xr:uid="{EFF7BCFB-2828-4C8F-89E4-851B4FD60514}"/>
    <cellStyle name="Comma 316 5 2 3" xfId="18169" xr:uid="{6E3812AD-53C3-44CD-AF16-8ABF50FED257}"/>
    <cellStyle name="Comma 316 6 4" xfId="16207" xr:uid="{8E4F139E-02A5-4F5D-8418-784C94FA56AA}"/>
    <cellStyle name="Comma 316 8 2" xfId="13610" xr:uid="{191F476D-97AF-4F3C-A3C9-E6B860C0733A}"/>
    <cellStyle name="Comma 317 2 2 2 2" xfId="15054" xr:uid="{9DA63C31-5FA0-4695-9BEF-359400B7E1A8}"/>
    <cellStyle name="Comma 317 2 5" xfId="15895" xr:uid="{F0BE1E73-6CEF-441A-AEA2-4B907A014446}"/>
    <cellStyle name="Comma 317 3 3" xfId="10122" xr:uid="{B9068164-7888-4CAD-8EC4-F6930B8763B1}"/>
    <cellStyle name="Comma 317 4 2 2 2" xfId="14668" xr:uid="{B189FD86-AB7A-4F80-8EC1-580A4D92FBDF}"/>
    <cellStyle name="Comma 317 4 5" xfId="15509" xr:uid="{2B6032AE-A823-4552-9EF5-45AFF5B7C7DB}"/>
    <cellStyle name="Comma 317 6 2" xfId="10626" xr:uid="{95BD0995-DDB1-491A-AFEB-56104BD42C3D}"/>
    <cellStyle name="Comma 317 7 2 3" xfId="17781" xr:uid="{2AF99D5C-8E91-43D3-90B8-343D508E413F}"/>
    <cellStyle name="Comma 319" xfId="7594" xr:uid="{53BCD50B-9C72-43BD-B574-F518356992FB}"/>
    <cellStyle name="Comma 32 3 3" xfId="9510" xr:uid="{3926DA31-9980-4282-96CC-C9D080E6809F}"/>
    <cellStyle name="Comma 327" xfId="11466" xr:uid="{2152BE2E-0388-41AF-AD48-27A26DFBCE0A}"/>
    <cellStyle name="Comma 33 2" xfId="2365" xr:uid="{B966604D-3E07-4612-8C6D-F92C88923BD6}"/>
    <cellStyle name="Comma 330 2" xfId="13509" xr:uid="{2807CA40-4A22-4562-9437-64D67BE921C0}"/>
    <cellStyle name="Comma 333" xfId="9687" xr:uid="{F9A52823-5AB3-478F-A5B0-4C475A0D976F}"/>
    <cellStyle name="Comma 335 3" xfId="18840" xr:uid="{A63DD5EC-FE2D-4576-8CBF-CAF008BB09B2}"/>
    <cellStyle name="Comma 338 2" xfId="13511" xr:uid="{68D4BF74-01AE-450E-927F-3695C0D78BDF}"/>
    <cellStyle name="Comma 34 2 2 2" xfId="9511" xr:uid="{47392772-4002-4887-AC8B-6963CF27A4B9}"/>
    <cellStyle name="Comma 340 3" xfId="18839" xr:uid="{52FD62DC-0017-40BC-BB12-2B3DDC1F293C}"/>
    <cellStyle name="Comma 343 2" xfId="13508" xr:uid="{0A55556F-6773-45EF-A79F-BA92D99A81E0}"/>
    <cellStyle name="Comma 346" xfId="11410" xr:uid="{E5A2D97E-6259-49A9-BED2-235A4B00B414}"/>
    <cellStyle name="Comma 348 3" xfId="17115" xr:uid="{5BEA85EB-25F2-4D2D-AA1D-B9D4F4DDDE6D}"/>
    <cellStyle name="Comma 35 2 2 3" xfId="9512" xr:uid="{9429BA1E-E91C-479C-91B3-5937CBDF9928}"/>
    <cellStyle name="Comma 351 2" xfId="13505" xr:uid="{024E544B-1B2E-4726-BD0C-FAE01E2A43E0}"/>
    <cellStyle name="Comma 354" xfId="9717" xr:uid="{89D28A64-4F82-4006-8472-F12F3AE38603}"/>
    <cellStyle name="Comma 356 3" xfId="17089" xr:uid="{74032DF4-EC93-4FDF-8483-40511842695F}"/>
    <cellStyle name="Comma 36 2 2" xfId="6678" xr:uid="{E61712D4-D27F-448E-A0D5-06A8078FF005}"/>
    <cellStyle name="Comma 362" xfId="11481" xr:uid="{2AF20EA6-A01C-4279-A51F-F913F185101C}"/>
    <cellStyle name="Comma 37 2 2 2" xfId="9513" xr:uid="{EF671D8F-6620-4780-8507-82F90C29BD3A}"/>
    <cellStyle name="Comma 38 2 2 2" xfId="9514" xr:uid="{DA447142-E9E8-44E9-94F7-89B148B544E8}"/>
    <cellStyle name="Comma 39 3 2" xfId="9515" xr:uid="{26E4C1AC-8CD8-40E4-BA52-041D695232D6}"/>
    <cellStyle name="Comma 4 2 2" xfId="2366" xr:uid="{EF768F02-592A-4F6E-B8A3-1D245B8BE45E}"/>
    <cellStyle name="Comma 4 2 3 2" xfId="2367" xr:uid="{35C10F66-BDD2-47E0-9CB4-90BD46BB571F}"/>
    <cellStyle name="Comma 4 2 5 2" xfId="19246" xr:uid="{A15811F5-F566-45B3-B836-52E57F8AB6F0}"/>
    <cellStyle name="Comma 4 3 2" xfId="2368" xr:uid="{3CCC22AD-8A80-48E3-B45D-6C7AEB85AB46}"/>
    <cellStyle name="Comma 4 3 3 2 2" xfId="9516" xr:uid="{6DAF32A4-A3B3-49A1-892D-4CFE9B1E0BBE}"/>
    <cellStyle name="Comma 4 4" xfId="2369" xr:uid="{7C4AC73D-63AB-4E62-B683-D7E4569ADD7B}"/>
    <cellStyle name="Comma 4 4 5 3" xfId="9517" xr:uid="{2AA7301C-499F-4524-949B-6D20658C1132}"/>
    <cellStyle name="Comma 4 5 4" xfId="19225" xr:uid="{E0C10805-F714-422C-B424-41C91D6D0D79}"/>
    <cellStyle name="Comma 4 7 2" xfId="19234" xr:uid="{2C320DF3-C5BC-4415-8598-0C68341ED718}"/>
    <cellStyle name="Comma 40 3 3" xfId="9518" xr:uid="{969D87FB-551E-4D26-A7E9-92D0B2F7A343}"/>
    <cellStyle name="Comma 42 3" xfId="6946" xr:uid="{36172654-9A7D-4BA7-BE2F-58BEB05C3F51}"/>
    <cellStyle name="Comma 44" xfId="2370" xr:uid="{94C8AC34-BF7F-40BC-A374-5B4479764A6F}"/>
    <cellStyle name="Comma 44 3 2" xfId="7546" xr:uid="{9452C6B0-088D-4DB5-A19B-1AF3ACFE6BC3}"/>
    <cellStyle name="Comma 44 3 2 2 2 4" xfId="16930" xr:uid="{F6E76317-CA53-49E3-B772-503D0F7EC98A}"/>
    <cellStyle name="Comma 44 3 2 3 2 2" xfId="11180" xr:uid="{A642756D-96D0-442A-931B-D653C4410E30}"/>
    <cellStyle name="Comma 44 3 2 3 4" xfId="12235" xr:uid="{44A2C73C-7F99-46A6-8F27-B604FB28B1E7}"/>
    <cellStyle name="Comma 44 3 2 4 2 4" xfId="16950" xr:uid="{BE2361AF-9DD2-42CB-97DB-6130A1A00540}"/>
    <cellStyle name="Comma 44 3 2 5 2 2" xfId="14620" xr:uid="{6F672DC3-F9BC-468C-B92D-307B44CA5A00}"/>
    <cellStyle name="Comma 44 3 2 6 3" xfId="12714" xr:uid="{153580E6-11D3-40EB-9F3F-FF9937E404FF}"/>
    <cellStyle name="Comma 44 3 2 8" xfId="9863" xr:uid="{FD721E5D-8D75-41D8-BE76-40A724813701}"/>
    <cellStyle name="Comma 44 3 3 2 2 3" xfId="18617" xr:uid="{B8074ABD-505B-40CA-B2D7-3FBFECCC2F30}"/>
    <cellStyle name="Comma 44 3 4" xfId="7758" xr:uid="{77FF317D-7E53-4D8F-A991-515D728D23CA}"/>
    <cellStyle name="Comma 44 3 4 3 2" xfId="13891" xr:uid="{A9E220AD-A597-45B9-8CFB-54D68826BEEF}"/>
    <cellStyle name="Comma 44 3 5 2 2 3" xfId="18346" xr:uid="{4076BFB1-5357-4903-B3E7-FDCCA6969EAB}"/>
    <cellStyle name="Comma 44 3 6" xfId="8725" xr:uid="{779F5976-8B1A-4931-B87D-6348BCC9900B}"/>
    <cellStyle name="Comma 44 3 7 2 2" xfId="14356" xr:uid="{0AD8DCB7-9C36-4F27-9049-643C414BF614}"/>
    <cellStyle name="Comma 44 3 8 3" xfId="12444" xr:uid="{E1A68072-C96E-4B2A-8C4A-341C6FC2256F}"/>
    <cellStyle name="Comma 45" xfId="2371" xr:uid="{7641947B-279B-479C-9A91-8E988D155260}"/>
    <cellStyle name="Comma 45 3 2" xfId="7545" xr:uid="{F7C2A264-68FD-4E11-86FC-12B0B95D0B96}"/>
    <cellStyle name="Comma 45 3 2 2 2 4" xfId="16929" xr:uid="{06390B71-F023-4E9D-A72F-98C898E9073E}"/>
    <cellStyle name="Comma 45 3 2 3 2 2" xfId="11179" xr:uid="{D51A3BD9-8D83-4EBB-9931-C1BED3F8285D}"/>
    <cellStyle name="Comma 45 3 2 3 4" xfId="12234" xr:uid="{FEF4AD28-AC30-4689-8EFF-27E3AEE87657}"/>
    <cellStyle name="Comma 45 3 2 4 2 4" xfId="16472" xr:uid="{C1706A79-31C9-44DC-A42C-0C7CE9E49C41}"/>
    <cellStyle name="Comma 45 3 2 5 2 2" xfId="14619" xr:uid="{A0E32AE2-74EE-4F46-B1D8-4B10B58F4148}"/>
    <cellStyle name="Comma 45 3 2 6 3" xfId="12713" xr:uid="{23C05480-E660-4C00-AAE7-6E49B520707E}"/>
    <cellStyle name="Comma 45 3 2 8" xfId="9862" xr:uid="{1D5E0EEB-A01C-40E3-A387-8119B7013BD3}"/>
    <cellStyle name="Comma 45 3 3 2 2 3" xfId="18616" xr:uid="{D6D79A74-A1DD-4E65-804A-F2CD5E505C41}"/>
    <cellStyle name="Comma 45 3 4" xfId="7757" xr:uid="{6B665206-9A12-4862-8793-A7BE3F12D014}"/>
    <cellStyle name="Comma 45 3 4 3 2" xfId="13890" xr:uid="{65E59E6C-3512-4EFE-82E9-79C20739E162}"/>
    <cellStyle name="Comma 45 3 5 2 2 3" xfId="18393" xr:uid="{2C24C95B-EA02-406E-9886-5BCCDF4309E0}"/>
    <cellStyle name="Comma 45 3 6" xfId="8724" xr:uid="{65FA32D6-E0DE-46D7-B5CC-CE29315D40F6}"/>
    <cellStyle name="Comma 45 3 7 2 2" xfId="14355" xr:uid="{C41ABEE0-30A3-4796-B095-F1C9471C313B}"/>
    <cellStyle name="Comma 45 3 8 3" xfId="12451" xr:uid="{3A09C754-887A-4C2D-9A66-387E947C8100}"/>
    <cellStyle name="Comma 46" xfId="2372" xr:uid="{9B2FA68E-0BE5-4565-AF32-1A1806AF976D}"/>
    <cellStyle name="Comma 46 3 2" xfId="7541" xr:uid="{9E7F033D-9AE8-4D0D-97AC-594A8442816B}"/>
    <cellStyle name="Comma 46 3 2 2 2 4" xfId="16926" xr:uid="{CEE5B3D3-3180-4ACB-9B0B-F3974D4AF1D2}"/>
    <cellStyle name="Comma 46 3 2 3 2 2" xfId="11176" xr:uid="{25F922E1-21DE-433E-B010-9ADBDC6D991F}"/>
    <cellStyle name="Comma 46 3 2 3 4" xfId="12231" xr:uid="{503C8FDF-2494-4164-8B1A-8A5CE1EE2AD4}"/>
    <cellStyle name="Comma 46 3 2 4 2 4" xfId="16609" xr:uid="{F7489F10-EF24-44E1-93D2-9FB40AB7FF2F}"/>
    <cellStyle name="Comma 46 3 2 5 2 2" xfId="14616" xr:uid="{1FE987FE-C611-41FB-AF38-01452F522706}"/>
    <cellStyle name="Comma 46 3 2 6 3" xfId="12710" xr:uid="{B4CF8F47-3BD4-4A79-9057-57EB27954263}"/>
    <cellStyle name="Comma 46 3 2 8" xfId="9859" xr:uid="{50DA5293-4B8C-4E5B-B7FF-0B88F05D7E05}"/>
    <cellStyle name="Comma 46 3 3 2 2 3" xfId="18614" xr:uid="{005F117A-F93C-4568-A237-5053E545A32A}"/>
    <cellStyle name="Comma 46 3 4" xfId="7744" xr:uid="{1FBCB2C4-1BA9-470C-BB29-A82FBA215601}"/>
    <cellStyle name="Comma 46 3 4 3 2" xfId="13877" xr:uid="{F39E443F-ECC6-4627-B29F-E4EFF60B3E61}"/>
    <cellStyle name="Comma 46 3 5 2 2 3" xfId="18340" xr:uid="{CE4BDC58-E323-4E2B-A269-D7378214F507}"/>
    <cellStyle name="Comma 46 3 6" xfId="8670" xr:uid="{195EC990-CFCE-47CD-AB6B-C754A7EF34CB}"/>
    <cellStyle name="Comma 46 3 7 2 2" xfId="14351" xr:uid="{3F1058E3-1D0F-4E60-8A93-53FCD0B0B243}"/>
    <cellStyle name="Comma 46 3 8 3" xfId="12527" xr:uid="{7F535DFB-EE8E-455C-8D5F-CC8E2DAB5D1D}"/>
    <cellStyle name="Comma 47" xfId="2373" xr:uid="{97F01831-090F-4008-BF05-174791CCD3AA}"/>
    <cellStyle name="Comma 49 3" xfId="7150" xr:uid="{E3D3E30B-AB7F-4113-9550-208DA45D0B51}"/>
    <cellStyle name="Comma 5 2 2 2 2" xfId="19241" xr:uid="{EB583918-6F4B-4A8D-8FF1-EF48F721E3F5}"/>
    <cellStyle name="Comma 5 2 4" xfId="2374" xr:uid="{401425D3-CCF6-4899-B689-5CAC4BAE6474}"/>
    <cellStyle name="Comma 5 2 7" xfId="7633" xr:uid="{ED54673E-AC30-4183-980E-5FC7D22A66B4}"/>
    <cellStyle name="Comma 5 3 5" xfId="19191" xr:uid="{3255BB58-1686-4018-B713-542E605FF8CE}"/>
    <cellStyle name="Comma 5 5 3" xfId="19226" xr:uid="{DD436D33-EEDB-4B43-8355-3165988A8A66}"/>
    <cellStyle name="Comma 50" xfId="2375" xr:uid="{C41641C1-805E-4BEC-A587-9AAEF8E4A74E}"/>
    <cellStyle name="Comma 52 3" xfId="6876" xr:uid="{3E533CEC-F825-40EE-9E23-0BE03DF2AE1C}"/>
    <cellStyle name="Comma 52 3 2 2" xfId="8020" xr:uid="{D1EDD111-41E5-4A52-ACFD-0AB2D4B40CC8}"/>
    <cellStyle name="Comma 52 3 2 2 3 2" xfId="14154" xr:uid="{2DD386F7-9D36-4F10-B99D-2AE15FB8B92B}"/>
    <cellStyle name="Comma 52 3 2 3 2 2 3" xfId="18551" xr:uid="{226EB183-FA1F-419C-92CB-9F3E583C27B6}"/>
    <cellStyle name="Comma 52 3 2 4" xfId="7745" xr:uid="{E7D39A81-5F14-4EEE-8329-6530ECB76714}"/>
    <cellStyle name="Comma 52 3 2 4 3 2" xfId="13878" xr:uid="{49A6559F-5D0D-4B60-8AC6-6DB2C49C863E}"/>
    <cellStyle name="Comma 52 3 2 5 3" xfId="12880" xr:uid="{8E730006-98DA-43A7-AA9A-99DA2C2DBBD1}"/>
    <cellStyle name="Comma 52 3 2 7" xfId="8097" xr:uid="{35636304-5CD6-4BDB-A418-DB930B8802DD}"/>
    <cellStyle name="Comma 52 3 2 8 3" xfId="17246" xr:uid="{F5A2A8DD-067B-4CFC-AA01-5B7833CC2987}"/>
    <cellStyle name="Comma 52 3 3 2 4" xfId="16829" xr:uid="{CF0D624E-A2C0-4ED4-A662-47AC73AA8266}"/>
    <cellStyle name="Comma 52 3 4 2 2" xfId="11063" xr:uid="{7CBCC8CD-BFB3-4988-8D33-577A0529A123}"/>
    <cellStyle name="Comma 52 3 4 4" xfId="12122" xr:uid="{325E8CCB-48FB-4A53-B7B3-B3F1747B1411}"/>
    <cellStyle name="Comma 52 3 5 2 4" xfId="16566" xr:uid="{5650F3F0-4055-45E5-8E81-D1940F38B636}"/>
    <cellStyle name="Comma 52 3 6 2 2" xfId="14520" xr:uid="{065E3AAF-B3D9-454E-A3AD-CAE03D7D1DD0}"/>
    <cellStyle name="Comma 52 3 7 3" xfId="12597" xr:uid="{19082B29-B729-4CE7-9F3A-B2D03263B900}"/>
    <cellStyle name="Comma 52 3 9" xfId="9519" xr:uid="{15B847CB-F9C6-4368-BE76-07F3959B5F52}"/>
    <cellStyle name="Comma 53 2 2" xfId="2376" xr:uid="{15039AC9-36A7-4B4D-B4A6-AB3714599636}"/>
    <cellStyle name="Comma 53 4 2" xfId="2377" xr:uid="{6FB32579-4FDE-4670-9FE6-4EB97B213B32}"/>
    <cellStyle name="Comma 53 7" xfId="2378" xr:uid="{60FD82F8-B443-40AE-AF0F-936035F93D21}"/>
    <cellStyle name="Comma 53 8 2 10" xfId="15461" xr:uid="{E4573546-42B9-44AC-B4A9-12B5F584853C}"/>
    <cellStyle name="Comma 53 8 2 2 3" xfId="10376" xr:uid="{BC86EBA4-3C4D-4132-97B7-FE12A2B97CD8}"/>
    <cellStyle name="Comma 53 8 2 3 2 2 2" xfId="14956" xr:uid="{D977A226-AF62-43EF-A5B1-BC43CD174D23}"/>
    <cellStyle name="Comma 53 8 2 3 5" xfId="15798" xr:uid="{A3F4D14F-7571-4DE7-86CF-1C9380D2FE6A}"/>
    <cellStyle name="Comma 53 8 2 4 3" xfId="9979" xr:uid="{391764E9-831E-444E-A9BE-8CD07B2836F7}"/>
    <cellStyle name="Comma 53 8 2 5 2 3" xfId="18254" xr:uid="{A755297C-B7B2-4826-87D2-A282DB78DB89}"/>
    <cellStyle name="Comma 53 8 2 6 4" xfId="16294" xr:uid="{3FE84DE3-D73D-4F3D-BAA8-11C95F0B444A}"/>
    <cellStyle name="Comma 53 8 2 8 2" xfId="13696" xr:uid="{CCA0C15C-076F-4A45-B8AB-D25784864489}"/>
    <cellStyle name="Comma 53 8 3 2 3" xfId="13276" xr:uid="{52C2F590-5B0E-4A83-BF70-4880EEF38FA1}"/>
    <cellStyle name="Comma 53 8 4 2" xfId="9061" xr:uid="{7B8219DF-3244-410C-B6ED-382B2A981264}"/>
    <cellStyle name="Comma 53 8 4 3 3" xfId="17466" xr:uid="{7233FD19-20BA-46CA-A83E-99FB418D2BE0}"/>
    <cellStyle name="Comma 53 8 5 2 3" xfId="12937" xr:uid="{EFB2E364-DAEF-4F9D-B545-1F92B1944AA3}"/>
    <cellStyle name="Comma 53 8 6 2" xfId="10778" xr:uid="{1741EE5A-529D-41A8-933E-0C28ED27BB23}"/>
    <cellStyle name="Comma 53 8 7 2 3" xfId="17968" xr:uid="{9FECAF8D-951A-4640-A452-D51673751A43}"/>
    <cellStyle name="Comma 53 8 8 4" xfId="16971" xr:uid="{4E3A3396-7FD9-45C8-839A-BCAA7DAF648E}"/>
    <cellStyle name="Comma 54 2" xfId="2379" xr:uid="{3EC7F55B-6599-48F6-B8B3-9B2AEBA871A3}"/>
    <cellStyle name="Comma 54 3 2 10" xfId="15456" xr:uid="{7DCE9C29-7973-4F8D-9A90-03F3D5A41964}"/>
    <cellStyle name="Comma 54 3 2 2 3" xfId="10371" xr:uid="{D236AE5F-469D-44DB-8450-F93776C559B7}"/>
    <cellStyle name="Comma 54 3 2 3 2 2 2" xfId="14951" xr:uid="{D697986F-119F-4DC4-BC15-D1BB4C859DB2}"/>
    <cellStyle name="Comma 54 3 2 3 5" xfId="15793" xr:uid="{FFC23640-9132-4899-98D2-50A2EF165EC5}"/>
    <cellStyle name="Comma 54 3 2 4 3" xfId="9939" xr:uid="{0B42799E-559C-4D09-910E-1B993A97840C}"/>
    <cellStyle name="Comma 54 3 2 5 2 3" xfId="18249" xr:uid="{C0D17B94-A86D-47B0-B5DA-CBF74E7B4FC3}"/>
    <cellStyle name="Comma 54 3 2 6 4" xfId="16289" xr:uid="{E2C057D7-4257-461B-851C-C4307788203B}"/>
    <cellStyle name="Comma 54 3 2 8 2" xfId="13691" xr:uid="{26969C14-0D3A-4709-96FC-9BA4FA128F80}"/>
    <cellStyle name="Comma 54 3 3 2 3" xfId="13275" xr:uid="{B45D059D-D811-4516-BECF-40B70D4F7DDB}"/>
    <cellStyle name="Comma 54 3 4 2" xfId="9045" xr:uid="{75D1847D-F2BA-4DCE-91EE-9654935A39B3}"/>
    <cellStyle name="Comma 54 3 4 3 3" xfId="17451" xr:uid="{8A75F851-4243-4805-B0FB-10670CFEFCA7}"/>
    <cellStyle name="Comma 54 3 5 2 3" xfId="13033" xr:uid="{E12B93C0-B36A-4EA1-9FAC-6C27FF04AC47}"/>
    <cellStyle name="Comma 54 3 6 2" xfId="10777" xr:uid="{2F19E8B0-B7A5-4FA6-8EE7-DD729681FD93}"/>
    <cellStyle name="Comma 54 3 7 2 3" xfId="17963" xr:uid="{40286145-3831-4C11-8240-37E3C6A4D549}"/>
    <cellStyle name="Comma 54 3 8 4" xfId="16967" xr:uid="{17552076-6B8B-4E77-82CA-434F854DD927}"/>
    <cellStyle name="Comma 55 2" xfId="2380" xr:uid="{2B50984C-C4EB-44B2-B53B-533DAA3F66FD}"/>
    <cellStyle name="Comma 58" xfId="2381" xr:uid="{35FE74B1-CF04-4940-ACA0-012CAA47FDB9}"/>
    <cellStyle name="Comma 58 3 2" xfId="7544" xr:uid="{6309530E-6330-4546-A59F-B2203BBB7F50}"/>
    <cellStyle name="Comma 58 3 2 2 2 4" xfId="16928" xr:uid="{FF4C5AF8-B24A-42E8-B91D-C1788AC7C9BE}"/>
    <cellStyle name="Comma 58 3 2 3 2 2" xfId="11178" xr:uid="{4E20F88D-C5C4-4896-AA94-EFD38F08E466}"/>
    <cellStyle name="Comma 58 3 2 3 4" xfId="12233" xr:uid="{37C29DA5-11B7-4D12-A213-DD8C4139CA87}"/>
    <cellStyle name="Comma 58 3 2 4 2 4" xfId="16943" xr:uid="{B8A12E31-4CA4-4D25-B3DB-63A03E2092C6}"/>
    <cellStyle name="Comma 58 3 2 5 2 2" xfId="14618" xr:uid="{4458D60B-FA99-4D3A-9239-A32C4319341B}"/>
    <cellStyle name="Comma 58 3 2 6 3" xfId="12712" xr:uid="{54E3F20E-486C-4128-820A-3CDA476DBCFA}"/>
    <cellStyle name="Comma 58 3 2 8" xfId="9861" xr:uid="{A0B02880-0BA1-4FB7-986E-A7FEDA2ECD83}"/>
    <cellStyle name="Comma 58 3 3 2 2 3" xfId="18615" xr:uid="{D6060C31-9D53-4374-9979-C1FCFDD8A1AB}"/>
    <cellStyle name="Comma 58 3 4" xfId="7755" xr:uid="{48CE3866-C67A-4D38-A20F-157C52D8FE6D}"/>
    <cellStyle name="Comma 58 3 4 3 2" xfId="13887" xr:uid="{5D40EADB-5152-4B69-9A0C-0FD80540A766}"/>
    <cellStyle name="Comma 58 3 5 2 2 3" xfId="18260" xr:uid="{7EF5D6C0-C4E7-4682-8168-A159929D9428}"/>
    <cellStyle name="Comma 58 3 6" xfId="8703" xr:uid="{14AEB3B9-A8A3-42DD-AE63-76FC126EC3B8}"/>
    <cellStyle name="Comma 58 3 7 2 2" xfId="14354" xr:uid="{71F1A907-97BB-4602-A4B5-EB140DED4FFE}"/>
    <cellStyle name="Comma 58 3 8 3" xfId="13419" xr:uid="{940E8E12-52DF-4C44-9D3B-28AD76568D9D}"/>
    <cellStyle name="Comma 59" xfId="2382" xr:uid="{08C1E453-1688-46F6-B0A6-23FDCD129419}"/>
    <cellStyle name="Comma 59 3 2" xfId="7537" xr:uid="{40C9D6A5-17D8-41CE-A493-45C167541CBC}"/>
    <cellStyle name="Comma 59 3 2 2 2 4" xfId="16923" xr:uid="{64042A0D-DC24-4DE8-9BE8-5D4EB098C524}"/>
    <cellStyle name="Comma 59 3 2 3 2 2" xfId="11173" xr:uid="{30DE16EB-CD7A-481F-84BE-42AFFE4F82BD}"/>
    <cellStyle name="Comma 59 3 2 3 4" xfId="12228" xr:uid="{49839D73-5562-499A-9E1D-6456FD03EDBD}"/>
    <cellStyle name="Comma 59 3 2 4 2 4" xfId="16546" xr:uid="{C44818A9-4716-482E-91C7-EAA1CB2486C6}"/>
    <cellStyle name="Comma 59 3 2 5 2 2" xfId="14613" xr:uid="{1347B7A6-7BB1-46F5-A93A-107315F169D5}"/>
    <cellStyle name="Comma 59 3 2 6 3" xfId="12707" xr:uid="{3B17B554-A9BC-44E3-8010-73FBCE396911}"/>
    <cellStyle name="Comma 59 3 2 8" xfId="9856" xr:uid="{4BBD1F51-0015-443C-B999-4634A7FF1E2A}"/>
    <cellStyle name="Comma 59 3 3 2 2 3" xfId="18612" xr:uid="{1188174A-0D45-497D-85C2-EFBB9DE9C269}"/>
    <cellStyle name="Comma 59 3 4" xfId="7736" xr:uid="{7132F2DA-04FB-4BB8-BFD1-1748393AAB5B}"/>
    <cellStyle name="Comma 59 3 4 3 2" xfId="13869" xr:uid="{AE5DEC58-DEB3-4D57-A9E1-DE629461F679}"/>
    <cellStyle name="Comma 59 3 5 2 2 3" xfId="18309" xr:uid="{B9984B46-8C16-46B7-AEA3-1335CCCD23B0}"/>
    <cellStyle name="Comma 59 3 6" xfId="8613" xr:uid="{13447125-2E63-433B-B9DF-AD812BB98858}"/>
    <cellStyle name="Comma 59 3 7 2 2" xfId="14346" xr:uid="{10501849-515B-42FD-84CD-F4BB4A10BC9F}"/>
    <cellStyle name="Comma 59 3 8 3" xfId="12611" xr:uid="{FEBE1078-AD1F-46DB-9016-655A14AE37CA}"/>
    <cellStyle name="Comma 6" xfId="373" xr:uid="{79503F47-8E86-4791-9089-967EBAC9033E}"/>
    <cellStyle name="Comma 6 2 3" xfId="4819" xr:uid="{FB15888E-9A6D-4A1D-B1DB-8438605F9491}"/>
    <cellStyle name="Comma 6 3 2" xfId="2383" xr:uid="{0770292D-C732-4611-BB20-096737C9E34A}"/>
    <cellStyle name="Comma 6 4 2 3" xfId="9520" xr:uid="{8CD55793-A805-4BB4-8505-3064D0724C80}"/>
    <cellStyle name="Comma 6 9" xfId="4290" xr:uid="{FE7EB118-DAA6-4263-A079-99D2531515EE}"/>
    <cellStyle name="Comma 62 2" xfId="2384" xr:uid="{05B01A2A-1B36-4E56-ACB4-98FDC10E145B}"/>
    <cellStyle name="Comma 64 2 2 2" xfId="2385" xr:uid="{5A116724-81C5-4521-9891-6C6C4D924990}"/>
    <cellStyle name="Comma 66 2" xfId="2386" xr:uid="{21DA1D6D-CA8F-43B0-859E-21BC78C329E2}"/>
    <cellStyle name="Comma 68" xfId="2387" xr:uid="{CA6832D9-FE4D-4E5B-BF11-FFDAEE2192DF}"/>
    <cellStyle name="Comma 7 2 4" xfId="6610" xr:uid="{45DB321D-CBA2-4703-8DB4-5B961D478DAC}"/>
    <cellStyle name="Comma 7 3 4 3" xfId="9521" xr:uid="{16010EBC-DC41-4687-BABE-E7B6927B2479}"/>
    <cellStyle name="Comma 71" xfId="2388" xr:uid="{D6046A8C-1AAB-457E-BBFB-6CD497D2B893}"/>
    <cellStyle name="Comma 75" xfId="2389" xr:uid="{BC27E2D7-7F3A-4302-ADF5-E4F60AC428F3}"/>
    <cellStyle name="Comma 79" xfId="2390" xr:uid="{68F32D80-21DC-470E-85CC-E142721158DD}"/>
    <cellStyle name="Comma 8 2 4" xfId="2391" xr:uid="{6A57EF91-A3DB-4060-A43C-B4245EB099DF}"/>
    <cellStyle name="Comma 8 3 2" xfId="2392" xr:uid="{A2D0B690-DDE8-4CD1-BB92-271D2D923085}"/>
    <cellStyle name="Comma 8 4 3" xfId="2393" xr:uid="{BA18F599-4C18-4C38-A04B-2812150021D2}"/>
    <cellStyle name="Comma 80 2" xfId="2394" xr:uid="{6AE386B1-5FFD-4EE3-97EA-F93D0202033F}"/>
    <cellStyle name="Comma 84 2" xfId="2395" xr:uid="{36C02B4D-12EE-4F18-A1CC-0D6AAA2B7256}"/>
    <cellStyle name="Comma 88 2" xfId="2396" xr:uid="{F8FFF9DC-A972-4FE4-9622-0439DC170241}"/>
    <cellStyle name="Comma 9 2 3 3" xfId="9522" xr:uid="{47EFC23E-5FE1-472D-8F17-A2759536AF5D}"/>
    <cellStyle name="Comma 9 6" xfId="5919" xr:uid="{2444F2BA-18D5-49DB-B0BC-9232283063B7}"/>
    <cellStyle name="Comma 91 2" xfId="2397" xr:uid="{2B29D31C-D3F5-42CB-A6C9-884C98B7A938}"/>
    <cellStyle name="Comma 95 2" xfId="2398" xr:uid="{D02C0828-587C-44C2-8957-5C5C7B85C8B3}"/>
    <cellStyle name="Comma 99 2" xfId="2399" xr:uid="{7C5E8D89-5591-4097-B72E-8C68D6693A31}"/>
    <cellStyle name="Cover Subtitle" xfId="2400" xr:uid="{ADA99461-4FF4-4C1A-A7AE-D35B2C177100}"/>
    <cellStyle name="Currency $ 2" xfId="11595" xr:uid="{8F56224F-043C-41B4-B9F2-10B8F33057F1}"/>
    <cellStyle name="Currency [1] 3" xfId="2401" xr:uid="{49386C57-8A17-435D-A98C-39EE2237CEBC}"/>
    <cellStyle name="Currency €" xfId="2402" xr:uid="{59A8E545-DF90-477B-BD68-8DB9F3415A80}"/>
    <cellStyle name="Currency 10 2 3" xfId="2403" xr:uid="{31081A5B-24D1-42D6-B140-6A18AAAD0725}"/>
    <cellStyle name="Currency 102 2" xfId="2404" xr:uid="{E9D48160-0508-46B8-9AE7-D421374049B9}"/>
    <cellStyle name="Currency 106 2" xfId="2405" xr:uid="{233E3155-5DA8-473E-B052-7E19F42ABA11}"/>
    <cellStyle name="Currency 11 2" xfId="2406" xr:uid="{893C31B9-A6AE-4237-BD2D-E4DF770F6D4F}"/>
    <cellStyle name="Currency 112 2" xfId="2407" xr:uid="{144E7007-3D61-4131-A073-0E53212ABED2}"/>
    <cellStyle name="Currency 116 2" xfId="2408" xr:uid="{2F75760B-B82F-4BD8-AEFF-68D1C99561F7}"/>
    <cellStyle name="Currency 12 2" xfId="2409" xr:uid="{40C927A5-6B3C-471C-B575-9F6178BF10D1}"/>
    <cellStyle name="Currency 121 2" xfId="2410" xr:uid="{577D7625-81B9-435F-803B-9895520DA933}"/>
    <cellStyle name="Currency 125 2" xfId="2411" xr:uid="{2F45BB2E-ABD1-41AA-B779-456BAA80027C}"/>
    <cellStyle name="Currency 129 2" xfId="2412" xr:uid="{6F324770-3313-4C52-9CE2-D2F7AF182A7C}"/>
    <cellStyle name="Currency 130 2" xfId="2413" xr:uid="{C5C9F134-58C7-4098-81A3-681590F20D8C}"/>
    <cellStyle name="Currency 134 2" xfId="2414" xr:uid="{2557C2D3-A923-49F5-B513-8E10308F5D8D}"/>
    <cellStyle name="Currency 14 3" xfId="2415" xr:uid="{582E3B35-207D-4EBF-A0B6-0BFBFFB043A6}"/>
    <cellStyle name="Currency 142 2 2 2 2" xfId="15021" xr:uid="{BC103B14-95F4-478E-9DB7-D09D2F1337E4}"/>
    <cellStyle name="Currency 143 2 3" xfId="10264" xr:uid="{473D8F5D-3458-4B4A-AEC5-667EB82A9EE7}"/>
    <cellStyle name="Currency 144 2 5" xfId="15969" xr:uid="{B8A221F1-9341-4135-882F-3BAB04FC7181}"/>
    <cellStyle name="Currency 145 3 2 2 2" xfId="14846" xr:uid="{A39D0973-EDD3-43CF-BAF3-14DDCC688ACB}"/>
    <cellStyle name="Currency 146 3 3" xfId="10103" xr:uid="{4F7747C3-D3CF-41DE-9799-CABEE260B802}"/>
    <cellStyle name="Currency 147 3 5" xfId="15756" xr:uid="{8630F541-9762-4C61-9A7A-D5D47F971333}"/>
    <cellStyle name="Currency 148 4 2 2 2" xfId="15144" xr:uid="{EC4F7E48-C384-4173-9130-2A467C98D0D2}"/>
    <cellStyle name="Currency 149 3 2 2 2" xfId="14914" xr:uid="{D57BCD31-62C2-4D3D-9C0F-074C6FF61FF3}"/>
    <cellStyle name="Currency 150 2 3 3" xfId="17647" xr:uid="{FCCE1A5F-3E2C-4D4B-9031-460DE6530B96}"/>
    <cellStyle name="Currency 151 3 2" xfId="9071" xr:uid="{BE94B574-F62E-4C98-A9A8-D05020B9F59B}"/>
    <cellStyle name="Currency 152 3 2 3" xfId="13204" xr:uid="{091A49FF-88A4-44F3-979F-E835FE42824F}"/>
    <cellStyle name="Currency 153 3 3 3" xfId="17480" xr:uid="{CA7E310E-F63D-4309-B695-61CE8CA24A12}"/>
    <cellStyle name="Currency 154 4 2" xfId="9049" xr:uid="{01EB8D68-ED1E-4B67-96EF-649B49449F4A}"/>
    <cellStyle name="Currency 155 4 2 3" xfId="12909" xr:uid="{3D2D9959-443A-4B3A-9B43-2AE0664F41BD}"/>
    <cellStyle name="Currency 156 2 3 3" xfId="17742" xr:uid="{3D315297-8211-4F1E-9C35-4ED33CE0B05F}"/>
    <cellStyle name="Currency 156 9" xfId="11937" xr:uid="{21A39D48-84E3-46B6-B8CF-AB1D295B90E3}"/>
    <cellStyle name="Currency 158 2" xfId="7937" xr:uid="{27BBC1EC-32C6-45DD-9655-901177C82157}"/>
    <cellStyle name="Currency 158 9" xfId="11850" xr:uid="{320979A7-BA38-48D8-BBE2-210C0B3CE604}"/>
    <cellStyle name="Currency 16 3 2" xfId="2416" xr:uid="{CB2D990C-1EE1-41F0-8ECF-7DC0A8F3076B}"/>
    <cellStyle name="Currency 161 2 2" xfId="9243" xr:uid="{13AE6AC4-177D-41F2-976A-272E416EE42C}"/>
    <cellStyle name="Currency 162 2 2 3" xfId="13280" xr:uid="{3AD4CDB9-D4F2-40D8-A3A0-C4BC248198BE}"/>
    <cellStyle name="Currency 163 2 3 3" xfId="17740" xr:uid="{8C995182-1903-4ECE-B771-3A4E0E505CE8}"/>
    <cellStyle name="Currency 164 3 2" xfId="9069" xr:uid="{E832E182-2D2F-4999-B9A1-F900ED59F397}"/>
    <cellStyle name="Currency 165 3 2 3" xfId="13129" xr:uid="{05C8B47F-C159-4F9E-B221-76200510266D}"/>
    <cellStyle name="Currency 166 3 3 3" xfId="17478" xr:uid="{28269EC4-35EA-4459-B1FE-63364CC50524}"/>
    <cellStyle name="Currency 167 4 2" xfId="9078" xr:uid="{B5190984-5127-4317-AB68-0D450BDFA97E}"/>
    <cellStyle name="Currency 168 4 2 3" xfId="12983" xr:uid="{BF7242F0-DEBE-4AA7-BDD1-1688040F2AB5}"/>
    <cellStyle name="Currency 169 2 2" xfId="9301" xr:uid="{18D37A7E-66FC-4BD9-B193-4DD2E5D951CB}"/>
    <cellStyle name="Currency 169 4 3 3" xfId="17262" xr:uid="{FDE0E0C6-C784-4A08-9EC5-673B0F4A7BEA}"/>
    <cellStyle name="Currency 170 4 3 3" xfId="17339" xr:uid="{AA9D3833-447A-4C01-B711-CCFF54AD07FE}"/>
    <cellStyle name="Currency 171 5 2" xfId="10882" xr:uid="{EA5390CC-1A04-4F89-A452-2DD967060137}"/>
    <cellStyle name="Currency 172 5 4" xfId="16389" xr:uid="{7877627F-2DB6-47DF-A78D-ACAF63FB9832}"/>
    <cellStyle name="Currency 173 6 2 3" xfId="17987" xr:uid="{F937E920-716E-410E-B60F-20C03A2ECA49}"/>
    <cellStyle name="Currency 174 7 2" xfId="10486" xr:uid="{16EF12B4-09B7-437B-847B-D771B805B60F}"/>
    <cellStyle name="Currency 175 7 4" xfId="16988" xr:uid="{35A2C141-D345-4A01-9209-928D03426A83}"/>
    <cellStyle name="Currency 176 9" xfId="11938" xr:uid="{ECD9F255-BDFB-4769-AA37-5D460610CC72}"/>
    <cellStyle name="Currency 178" xfId="7413" xr:uid="{00BAE341-423E-440D-A6A2-B55116065DE1}"/>
    <cellStyle name="Currency 178 5 4" xfId="16369" xr:uid="{FDC4F266-2755-4253-8579-A05066DD4E20}"/>
    <cellStyle name="Currency 179 6 2 3" xfId="17992" xr:uid="{4D6DCDDE-BD21-4CE6-84D3-E8847AE7F1FF}"/>
    <cellStyle name="Currency 180 6 2 3" xfId="17986" xr:uid="{692F629D-EB29-431A-8A69-1F4E3B757593}"/>
    <cellStyle name="Currency 181 7 2" xfId="10434" xr:uid="{8A7E1C46-E626-44C2-AA13-7C0237F92CE6}"/>
    <cellStyle name="Currency 182 7 4" xfId="16072" xr:uid="{DE32A6BC-B355-4EDC-B0BA-1702D5B336C8}"/>
    <cellStyle name="Currency 2 2 4" xfId="2417" xr:uid="{97E94EDF-98E0-4CB7-A1EC-73225A5BFB80}"/>
    <cellStyle name="Currency 213" xfId="18855" xr:uid="{1980ACA1-9211-445E-9BBB-B90F79E2AAA1}"/>
    <cellStyle name="Currency 41" xfId="2418" xr:uid="{31090EC9-E43D-4791-9686-89B4F8D6E8FD}"/>
    <cellStyle name="Currency 68 2" xfId="2419" xr:uid="{0E22E9D7-D804-4D33-B700-42737746130E}"/>
    <cellStyle name="Currency 93" xfId="2420" xr:uid="{5FEE4B1C-870A-40B8-827B-CA559F238A22}"/>
    <cellStyle name="DATA Date Long" xfId="2421" xr:uid="{816BE237-8B18-4321-9775-11F991E55A6E}"/>
    <cellStyle name="Eingabe" xfId="10" builtinId="20" customBuiltin="1"/>
    <cellStyle name="Ergebnis" xfId="18" builtinId="25" customBuiltin="1"/>
    <cellStyle name="Erklärender Text" xfId="17" builtinId="53" customBuiltin="1"/>
    <cellStyle name="Fraction" xfId="2422" xr:uid="{6916BF5D-44D4-48C4-A9B0-9C2DA6D1B26B}"/>
    <cellStyle name="Gut" xfId="7" builtinId="26" customBuiltin="1"/>
    <cellStyle name="Heading 1 4" xfId="2423" xr:uid="{05416F93-056A-4C63-A62A-5609D3A418BC}"/>
    <cellStyle name="Heading 3 2 2 4" xfId="11596" xr:uid="{88D06063-C894-4C38-B7D1-03695B90DD55}"/>
    <cellStyle name="Heading 4 2" xfId="208" xr:uid="{630A5408-E8E5-40C1-A18B-ECB67B6343CC}"/>
    <cellStyle name="Input [yellow]_12-15 Slides" xfId="2424" xr:uid="{20557F87-5254-46BC-9BEF-6FDF82A3D83A}"/>
    <cellStyle name="Input 108 3" xfId="11597" xr:uid="{CF202CB4-575C-4179-AAA3-226543B18896}"/>
    <cellStyle name="Input 123_Chicopee" xfId="18974" xr:uid="{D1C59502-A378-4931-BE2C-E44CEEABFE1D}"/>
    <cellStyle name="Input 134_Chicopee" xfId="18975" xr:uid="{837378E4-C621-4804-A40A-0D1B1CC5EC07}"/>
    <cellStyle name="Input 144 2" xfId="11598" xr:uid="{031A0BCD-CBBC-4EA5-9CE7-97E4D0AACF57}"/>
    <cellStyle name="Input 158" xfId="2425" xr:uid="{22D52253-5566-4048-85AF-379503A6B8E4}"/>
    <cellStyle name="Input 183" xfId="7233" xr:uid="{F36F7474-7E3A-4360-8D05-82314E3387FC}"/>
    <cellStyle name="Input 27_Chicopee" xfId="18976" xr:uid="{1BCCA510-3FC9-4946-A9D9-5140FF77B98A}"/>
    <cellStyle name="Input 32" xfId="2426" xr:uid="{9C201039-9247-4D73-99DE-668B77F9D20C}"/>
    <cellStyle name="Input 4_Chicopee" xfId="18977" xr:uid="{42E8494A-81F6-4B19-BF58-2C58DB3806E4}"/>
    <cellStyle name="Input 6" xfId="2427" xr:uid="{F2634434-3DA7-40A9-A6A0-E409346BFB9D}"/>
    <cellStyle name="Input 79 2" xfId="11599" xr:uid="{074BB23D-5D0B-48D5-8311-7F05CEA20448}"/>
    <cellStyle name="Input 9 2 2" xfId="11600" xr:uid="{FA45955D-5B25-48D6-81EA-5923B9C1B70E}"/>
    <cellStyle name="Input 99 2_Chicopee" xfId="18978" xr:uid="{263F1FF3-F7C2-412D-AA53-5BF854EDFC11}"/>
    <cellStyle name="Komma" xfId="1" builtinId="3"/>
    <cellStyle name="Komma 3 2 7" xfId="19217" xr:uid="{C47B95B9-13E8-4AD3-8F9E-2D89CA7AF6AD}"/>
    <cellStyle name="Komma 5 6" xfId="19166" xr:uid="{0DBDDF0F-3AB7-4507-AC9A-BD6266098950}"/>
    <cellStyle name="LABEL Note" xfId="2428" xr:uid="{AEE16191-B22E-4A9E-AF10-D71E4036C7BB}"/>
    <cellStyle name="Moeda [0]_1RF97 x  OB97" xfId="2429" xr:uid="{44A7F4B7-160A-4397-9E8C-3936317E4A3D}"/>
    <cellStyle name="NEGFORMULA 2" xfId="11601" xr:uid="{31567AF2-AC65-418E-BB38-483B5B65D0C7}"/>
    <cellStyle name="Neutral" xfId="9" builtinId="28" customBuiltin="1"/>
    <cellStyle name="Normal 10 3 3" xfId="4820" xr:uid="{058D09A8-F5D3-4F9D-89C9-EFC674A9B23E}"/>
    <cellStyle name="Normal 11 7" xfId="5505" xr:uid="{5DAA6B08-74F6-4D7C-BACA-61C07F05E58A}"/>
    <cellStyle name="Normal 11 8 2 7 2 3" xfId="17921" xr:uid="{99AE550F-D551-4C12-BBDD-E1F90107A3BB}"/>
    <cellStyle name="Normal 11 8 9 2 3" xfId="18781" xr:uid="{A6207FE2-BA0C-4A15-B7A4-19DF957E42DB}"/>
    <cellStyle name="Normal 125" xfId="2430" xr:uid="{4B596FC6-5FD5-415F-9394-496583FEADDD}"/>
    <cellStyle name="Normal 141" xfId="2431" xr:uid="{EA1D2012-A590-4A01-B172-1A23D1E31EED}"/>
    <cellStyle name="Normal 155 3" xfId="4821" xr:uid="{B5C5F3C8-2EBF-4CC7-B5E0-94AA922724E3}"/>
    <cellStyle name="Normal 163 3" xfId="4822" xr:uid="{6DE77271-D247-4FA7-BF40-901E124CC87C}"/>
    <cellStyle name="Normal 179 3" xfId="4823" xr:uid="{F82A7344-778C-4700-96BB-6CC5AE5F7BBF}"/>
    <cellStyle name="Normal 182" xfId="2432" xr:uid="{2499B5FB-5933-4415-8390-0E6BF0516969}"/>
    <cellStyle name="Normal 19" xfId="2433" xr:uid="{2B0742FF-4950-4097-ABB4-5228731C82C9}"/>
    <cellStyle name="Normal 197 3" xfId="4824" xr:uid="{47299CFC-D5CA-45FB-A626-206962CCEF01}"/>
    <cellStyle name="Normal 2 2 2 12" xfId="4291" xr:uid="{94F17326-8934-46FB-A65E-2943562876AE}"/>
    <cellStyle name="Normal 2 2 2 4" xfId="2434" xr:uid="{D016C0A3-E8EC-4D16-BC2B-5078AB388FC0}"/>
    <cellStyle name="Normal 2 2 3 2" xfId="2435" xr:uid="{5D33B215-8E96-44D2-916D-792CA1E4B6D3}"/>
    <cellStyle name="Normal 2 2 4" xfId="2436" xr:uid="{CDEBB2FA-6037-4356-AB58-BC22C014A8CC}"/>
    <cellStyle name="Normal 2 2 7" xfId="4825" xr:uid="{61EE69F3-A12C-4901-B002-3364BF1BB675}"/>
    <cellStyle name="Normal 2 4 4" xfId="7178" xr:uid="{75EDE33D-F7F7-4AFD-9CBC-2A4D2751A670}"/>
    <cellStyle name="Normal 20 3" xfId="4826" xr:uid="{B082452C-EA59-4B45-A724-BBC915441C10}"/>
    <cellStyle name="Normal 207 2" xfId="4827" xr:uid="{0389912F-482A-45C0-AB86-EE1B3F50FBBA}"/>
    <cellStyle name="Normal 212 2" xfId="4828" xr:uid="{AD2CEB7A-B890-4678-B102-DDCC1D1B7697}"/>
    <cellStyle name="Normal 218" xfId="2437" xr:uid="{60D1C1E2-B7AF-48E6-ABCE-74B75EDF79E5}"/>
    <cellStyle name="Normal 22 4" xfId="4829" xr:uid="{3D238C7E-C946-4DFD-9924-0C73FF77BEAC}"/>
    <cellStyle name="Normal 223" xfId="2438" xr:uid="{743607F0-8BAD-467E-8F85-8550B4B8035D}"/>
    <cellStyle name="Normal 227" xfId="2439" xr:uid="{DA338430-8ED6-4BE3-B7F8-2E7F5A839A21}"/>
    <cellStyle name="Normal 23 2 2" xfId="2440" xr:uid="{7063AED0-8BA7-49FE-9FB8-ABDB97989ED8}"/>
    <cellStyle name="Normal 232 2" xfId="4830" xr:uid="{499A8670-C08C-4EB3-937B-E823FC78FD83}"/>
    <cellStyle name="Normal 235 3" xfId="4831" xr:uid="{A4AD678C-F594-48CC-BDB4-E99795618CDF}"/>
    <cellStyle name="Normal 239" xfId="2441" xr:uid="{BF45267E-CCA5-4146-A3D7-5E27E5C20EC5}"/>
    <cellStyle name="Normal 24_Next Mth revenue" xfId="4832" xr:uid="{40ADB938-824C-4134-8188-CF5030B67905}"/>
    <cellStyle name="Normal 243 2" xfId="4833" xr:uid="{F23024A2-15AD-433E-974C-1A007A851567}"/>
    <cellStyle name="Normal 246 3" xfId="4834" xr:uid="{A3B749D3-58CB-4F05-B086-2F0E5A886B53}"/>
    <cellStyle name="Normal 25 2" xfId="2442" xr:uid="{AA5F5B33-45F6-4B34-A483-D2E749259297}"/>
    <cellStyle name="Normal 251" xfId="2443" xr:uid="{3C7A6D2E-2EA2-4066-8742-88D000D7CD18}"/>
    <cellStyle name="Normal 253_Data" xfId="5144" xr:uid="{52EC4D5F-5D79-4859-8311-F72E5FE899CA}"/>
    <cellStyle name="Normal 256 2" xfId="4835" xr:uid="{02F65A8A-E04E-4303-B5E6-746966416CAB}"/>
    <cellStyle name="Normal 259" xfId="4836" xr:uid="{A6A5C875-D685-444A-BA46-4F90F40CAA6A}"/>
    <cellStyle name="Normal 26 3 2" xfId="2444" xr:uid="{2E0169CB-6C28-436F-9B12-674953BFB7E6}"/>
    <cellStyle name="Normal 262" xfId="4837" xr:uid="{9DB317C1-FC91-4214-9474-34765A626124}"/>
    <cellStyle name="Normal 27" xfId="2445" xr:uid="{FD49FC08-545C-4BE0-BBDC-B17DF422F75D}"/>
    <cellStyle name="Normal 27 4" xfId="2446" xr:uid="{6613A064-1633-4FE1-A93C-224DA9BE8EDB}"/>
    <cellStyle name="Normal 274" xfId="4838" xr:uid="{67937FC9-8A83-41D1-BD8E-3D1696C0A8F9}"/>
    <cellStyle name="Normal 28 3" xfId="2447" xr:uid="{181F2A91-7E7E-4C7C-93B9-5CE3C490A562}"/>
    <cellStyle name="Normal 281" xfId="4839" xr:uid="{2144224D-1BC4-4A66-AD97-D9D0D56EA079}"/>
    <cellStyle name="Normal 289" xfId="4840" xr:uid="{9364B5EF-1C57-4956-BBF1-14D90E10391C}"/>
    <cellStyle name="Normal 29 6" xfId="7262" xr:uid="{FABF1D20-1695-4937-A521-B687062202A8}"/>
    <cellStyle name="Normal 296" xfId="4841" xr:uid="{E05EC660-716D-4E0C-8929-0744831EB22C}"/>
    <cellStyle name="Normal 3 11" xfId="2448" xr:uid="{82EB64BE-7472-4536-BDA7-D790FCADC9F6}"/>
    <cellStyle name="Normal 3 2" xfId="209" xr:uid="{E2F8F9E0-6886-48AE-A362-16EC7E3FCDE7}"/>
    <cellStyle name="Normal 3 2 3 2" xfId="2449" xr:uid="{507C8893-56A1-46A2-8273-97D7633E2BFE}"/>
    <cellStyle name="Normal 3 2 5 3" xfId="5520" xr:uid="{ED36658F-3CC4-4C52-B1BD-39C8281E36A9}"/>
    <cellStyle name="Normal 3 3 2 2" xfId="6172" xr:uid="{0C6C5E53-F153-40D2-B105-20345DA8A562}"/>
    <cellStyle name="Normal 3 3 4 2" xfId="8609" xr:uid="{5543462A-536F-49D8-992C-C60A85315AB8}"/>
    <cellStyle name="Normal 3 3 6 3" xfId="8400" xr:uid="{E97C5D1B-9967-4AB8-85D5-262731D3E219}"/>
    <cellStyle name="Normal 3 4_Data" xfId="5145" xr:uid="{A642C783-0B53-4ACB-AC55-659C7DCBF3CD}"/>
    <cellStyle name="Normal 3 6 3" xfId="5521" xr:uid="{96D45515-6FC4-40A9-9457-E0F0D6D0BB69}"/>
    <cellStyle name="Normal 3 7 2 2" xfId="8568" xr:uid="{7D46C662-F483-4FD5-B3DD-D1689F92F491}"/>
    <cellStyle name="Normal 3 8 2" xfId="6173" xr:uid="{FEF8AD24-9AFC-4777-A155-71BECC67835F}"/>
    <cellStyle name="Normal 3 9" xfId="2450" xr:uid="{570713B2-298F-493E-81C0-F82B4017F9CE}"/>
    <cellStyle name="Normal 30 2 3" xfId="5522" xr:uid="{9B38C00C-F746-4578-B599-9E81331F1223}"/>
    <cellStyle name="Normal 30 3 2_Data" xfId="5146" xr:uid="{16DA7510-B983-4C24-99D1-F8FF38639C3F}"/>
    <cellStyle name="Normal 30 4 4" xfId="4435" xr:uid="{69078035-3EEF-429C-8D58-91DD39FBF440}"/>
    <cellStyle name="Normal 300" xfId="4842" xr:uid="{D49DB0C6-66AA-4BFF-A0B8-A520531A12D0}"/>
    <cellStyle name="Normal 308" xfId="4843" xr:uid="{CE8C6943-50D0-40F5-BAD2-7176E8D372B0}"/>
    <cellStyle name="Normal 31 2 2" xfId="6174" xr:uid="{78439F33-5A3D-44FF-9401-77D4008A71BC}"/>
    <cellStyle name="Normal 31 3 2 2" xfId="6176" xr:uid="{2160B3A5-99DE-4102-AA93-C90D8922C723}"/>
    <cellStyle name="Normal 31 3 3" xfId="6175" xr:uid="{27959FB4-40B7-4114-880D-E9C455D624ED}"/>
    <cellStyle name="Normal 31 4" xfId="2451" xr:uid="{D2ED6C99-512D-47E5-AE10-A5B03FD1E7C7}"/>
    <cellStyle name="Normal 31 8" xfId="6104" xr:uid="{71F9B199-910F-46D6-BD88-26D3DDB88C7E}"/>
    <cellStyle name="Normal 311" xfId="4844" xr:uid="{389E57E1-3D32-4322-90EC-0D24E59F84ED}"/>
    <cellStyle name="Normal 315" xfId="4845" xr:uid="{21166783-3195-49E3-912D-78D2C2480F62}"/>
    <cellStyle name="Normal 319" xfId="4846" xr:uid="{5C7EAF99-AC80-4D64-96D2-B7C6E96C9427}"/>
    <cellStyle name="Normal 32 12" xfId="7263" xr:uid="{172663E9-E6E2-4C2F-8C64-21682537B9AF}"/>
    <cellStyle name="Normal 32 2 3" xfId="5523" xr:uid="{D25F008B-5A9C-4143-A43D-84441CFE3950}"/>
    <cellStyle name="Normal 32 3 2 3" xfId="5524" xr:uid="{93A47AF6-AA99-485D-9144-D4A4597495C0}"/>
    <cellStyle name="Normal 32 4 2" xfId="6177" xr:uid="{5C3F8D53-F546-4949-8A4B-5647E6C1E89B}"/>
    <cellStyle name="Normal 32 9" xfId="6131" xr:uid="{E444F009-DFDC-4AA4-ACA4-8ED23FE93F1B}"/>
    <cellStyle name="Normal 323 2" xfId="5063" xr:uid="{4237253C-60F4-400E-8E7A-DD231B515388}"/>
    <cellStyle name="Normal 329" xfId="5055" xr:uid="{6299A427-F6F9-4A0D-8B63-E9AE6880725C}"/>
    <cellStyle name="Normal 33 2 2" xfId="6178" xr:uid="{FF0A0993-AEDD-4467-B340-9448871E55AE}"/>
    <cellStyle name="Normal 33 3 2 4" xfId="4436" xr:uid="{E5AA1875-C526-4F46-8480-0C474BB28F81}"/>
    <cellStyle name="Normal 33 4 3" xfId="5525" xr:uid="{7B05179B-28F5-44A4-A750-657E51E467A4}"/>
    <cellStyle name="Normal 33 5 2_Data" xfId="7357" xr:uid="{602B262A-C67D-4081-966A-EBD47E09D934}"/>
    <cellStyle name="Normal 33 9" xfId="6103" xr:uid="{B0B12226-15B2-44FE-BDB4-8B48230EDB2F}"/>
    <cellStyle name="Normal 332 10 2" xfId="11411" xr:uid="{F2A28291-D142-4170-8677-2BD08A2A1C94}"/>
    <cellStyle name="Normal 332 12" xfId="11660" xr:uid="{A684126A-B6DE-48BD-A277-8692C120E29C}"/>
    <cellStyle name="Normal 332 3 2 2 2 2" xfId="15052" xr:uid="{FC714C52-8B6D-47A2-B705-D72470D7E386}"/>
    <cellStyle name="Normal 332 3 2 5" xfId="15893" xr:uid="{D7BF9D5B-7E8D-402C-8838-4B503FEC3CBA}"/>
    <cellStyle name="Normal 332 3 3 3" xfId="10120" xr:uid="{EF8EAD37-7D9D-44B2-B08D-AC280638BCD2}"/>
    <cellStyle name="Normal 332 3 4 2 2 2" xfId="14719" xr:uid="{D68CFEEE-BAA9-4ED1-A58F-E0351B6B6BC4}"/>
    <cellStyle name="Normal 332 3 4 5" xfId="15560" xr:uid="{324F64B6-11B4-4875-A58F-938F446A387A}"/>
    <cellStyle name="Normal 332 3 6 2" xfId="10624" xr:uid="{997E7E98-50F8-4C1C-B06A-2112C388066A}"/>
    <cellStyle name="Normal 332 3 7 2 3" xfId="17806" xr:uid="{CE327735-9D58-456A-9190-43BD149102E5}"/>
    <cellStyle name="Normal 332 4 2" xfId="9175" xr:uid="{53491C42-FD23-490B-85EB-D97560D78AA8}"/>
    <cellStyle name="Normal 332 4 3 3" xfId="17580" xr:uid="{BF2BE30F-5282-4B6C-8EFA-3D7735C1B0D1}"/>
    <cellStyle name="Normal 332 5 2 3" xfId="12986" xr:uid="{4D557792-497F-4D5D-97BA-A8C154F3092F}"/>
    <cellStyle name="Normal 332 6 2" xfId="9343" xr:uid="{DDE732C7-38D1-40EC-B1A4-6FCBFCCC1079}"/>
    <cellStyle name="Normal 332 6 3 3" xfId="17749" xr:uid="{E8E0B577-AA5C-4AEB-8E42-E7C983A83C6C}"/>
    <cellStyle name="Normal 332 7 4" xfId="16299" xr:uid="{A41DAD6C-A81A-4290-A219-28E15945F97C}"/>
    <cellStyle name="Normal 332 9 2" xfId="10509" xr:uid="{F5CF0744-375D-46E0-8063-3B2FED864CDA}"/>
    <cellStyle name="Normal 333 10 2 2" xfId="15189" xr:uid="{EE9690CA-5095-486C-8585-87E5F5E73BC9}"/>
    <cellStyle name="Normal 333 13" xfId="15284" xr:uid="{73CE47B6-1A36-4170-A53C-9ED02E5C28C8}"/>
    <cellStyle name="Normal 333 3 2 2 2 3" xfId="18645" xr:uid="{AADAEED1-A334-4BC0-9E02-62F9E566BA30}"/>
    <cellStyle name="Normal 333 3 3" xfId="7797" xr:uid="{7A51975C-F000-4F85-83E9-D05611316698}"/>
    <cellStyle name="Normal 333 3 3 3 2" xfId="13929" xr:uid="{FB9ED469-2D0D-4269-93FB-E8F83E9EA782}"/>
    <cellStyle name="Normal 333 3 4 2 2 3" xfId="18335" xr:uid="{49661619-1966-4CEF-AFEF-23757852C665}"/>
    <cellStyle name="Normal 333 3 5" xfId="8775" xr:uid="{842EF47F-2898-4F2A-9CBA-B0D336976DD9}"/>
    <cellStyle name="Normal 333 3 6 2 2" xfId="14388" xr:uid="{CA4B7B4C-BFFC-4269-9F81-DD7D474C9FB2}"/>
    <cellStyle name="Normal 333 3 7 3" xfId="13422" xr:uid="{CCF6BA75-B089-4ED7-B2C9-8E3D592E64C5}"/>
    <cellStyle name="Normal 333 4 2 2" xfId="11187" xr:uid="{54F123BD-95BA-4FF3-991F-2D9C5A540669}"/>
    <cellStyle name="Normal 333 4 4" xfId="12242" xr:uid="{754C1542-F314-48DE-8147-9F87CD223CBC}"/>
    <cellStyle name="Normal 333 5 2 4" xfId="16560" xr:uid="{14000486-BB55-47EC-8B16-2E206B8C9BFD}"/>
    <cellStyle name="Normal 333 6 2 2" xfId="11356" xr:uid="{5D15C681-B1F3-42CB-A020-2E1121B79D69}"/>
    <cellStyle name="Normal 333 6 4" xfId="12410" xr:uid="{B6D4CC96-7BC6-4F70-A1E0-6BF6896D86FE}"/>
    <cellStyle name="Normal 333 8" xfId="8179" xr:uid="{D0462A65-0F49-4FA5-983E-FCA022F263E0}"/>
    <cellStyle name="Normal 333 9 2 2" xfId="15156" xr:uid="{DB022E3E-637D-4667-A0DD-B92E6AA4D3EE}"/>
    <cellStyle name="Normal 334 10 2" xfId="11412" xr:uid="{719FAA24-8F6E-4A91-87FC-B5E3E6B16B55}"/>
    <cellStyle name="Normal 334 10 4" xfId="17009" xr:uid="{7047F5AE-7AED-457A-91D1-48116AA43FA9}"/>
    <cellStyle name="Normal 334 12" xfId="11661" xr:uid="{405CD78C-F813-4E1C-92ED-1DD2C5270DEC}"/>
    <cellStyle name="Normal 334 3 2 2" xfId="9263" xr:uid="{8F0345F5-CD57-44A4-83C5-44B8EB41DE03}"/>
    <cellStyle name="Normal 334 3 2 2 3" xfId="13301" xr:uid="{CFEF68A5-8116-491E-A3DC-59F1063AA7D3}"/>
    <cellStyle name="Normal 334 3 2 3 3" xfId="17668" xr:uid="{1E8AFC53-146A-4971-BF5B-0155B82446F3}"/>
    <cellStyle name="Normal 334 3 3 2 3" xfId="13128" xr:uid="{63E73C5B-2DEB-4654-B903-FF004910D0D1}"/>
    <cellStyle name="Normal 334 3 4 2" xfId="9350" xr:uid="{07CB3E12-C97E-4CD9-9F2B-6ABF29AB25D0}"/>
    <cellStyle name="Normal 334 3 4 3 3" xfId="17756" xr:uid="{FDCE65BF-5A5E-48EC-A7D7-B3896CCAED2B}"/>
    <cellStyle name="Normal 334 3 5 4" xfId="16390" xr:uid="{D755576E-51EB-4421-938A-68FD99ABFF85}"/>
    <cellStyle name="Normal 334 3 7 2" xfId="10484" xr:uid="{EA1F0CDB-330B-49CA-9D94-D6E8C642D911}"/>
    <cellStyle name="Normal 334 3 9" xfId="11864" xr:uid="{B8154852-06FF-4B82-B60F-0495DC23C6AA}"/>
    <cellStyle name="Normal 334 4 3" xfId="10203" xr:uid="{FD21BB0B-1648-4E6A-AF8F-388C2FD960DD}"/>
    <cellStyle name="Normal 334 5 2 2 2" xfId="14725" xr:uid="{CAAF60B7-DD4F-4B17-A68F-2AE2AA35E5FE}"/>
    <cellStyle name="Normal 334 5 5" xfId="15566" xr:uid="{3E34B152-F434-48A9-BB18-03C61BCFA1DF}"/>
    <cellStyle name="Normal 334 6 3" xfId="9945" xr:uid="{DB6CCBCF-9ED8-44B2-8EC3-EAFF860191EE}"/>
    <cellStyle name="Normal 334 7 2 3" xfId="18084" xr:uid="{16312CC4-BD8F-4E06-B196-4E5BE9D82546}"/>
    <cellStyle name="Normal 334 8 4" xfId="16091" xr:uid="{0B682EC0-36E3-405E-9953-6CEC94D07247}"/>
    <cellStyle name="Normal 335 2" xfId="7264" xr:uid="{FB1EB051-083E-47EA-B759-92C73FA0B0CC}"/>
    <cellStyle name="Normal 339 10" xfId="9523" xr:uid="{FF9C17A7-547F-44FD-BB94-3B384042D09F}"/>
    <cellStyle name="Normal 339 11 3" xfId="17084" xr:uid="{4366F47E-58F3-4EFB-999C-42B6F180340B}"/>
    <cellStyle name="Normal 339 3 2 2 2" xfId="11278" xr:uid="{1D2E55C4-127A-4C4B-B0BE-5927EF2D957D}"/>
    <cellStyle name="Normal 339 3 2 4" xfId="12333" xr:uid="{1FC3F342-E11B-4005-AD93-9683F0244E83}"/>
    <cellStyle name="Normal 339 3 3 2 4" xfId="16704" xr:uid="{C83B6D4D-7986-46F6-AE8D-CE506ADD33A4}"/>
    <cellStyle name="Normal 339 3 4 2 2" xfId="10909" xr:uid="{9D9BDCFF-B28C-4D64-805C-65DB7B33D477}"/>
    <cellStyle name="Normal 339 3 4 4" xfId="11971" xr:uid="{F2179DF1-BD0C-4A20-A570-1D069DD28225}"/>
    <cellStyle name="Normal 339 3 6" xfId="8440" xr:uid="{5A729963-4993-418E-8845-D813DEAE5780}"/>
    <cellStyle name="Normal 339 3 6 3" xfId="12646" xr:uid="{11D7B30A-3FBF-4DA1-90B5-A3FD368FF884}"/>
    <cellStyle name="Normal 339 3 7 2 2" xfId="14280" xr:uid="{4A92DD68-F515-4297-B9D7-4CA194EE0873}"/>
    <cellStyle name="Normal 339 3 8" xfId="9796" xr:uid="{E355F5B3-76F6-4A91-8E50-2777C0BB30E9}"/>
    <cellStyle name="Normal 339 4" xfId="7872" xr:uid="{B8BF90DF-EFB3-458A-A1DD-51C5395C6772}"/>
    <cellStyle name="Normal 339 4 2 2 3" xfId="18558" xr:uid="{5CE7D448-DCB3-4105-9D40-E65A4A342486}"/>
    <cellStyle name="Normal 339 4 3 2" xfId="14005" xr:uid="{2289B14F-2A85-42B5-A60E-DC6704C55E6E}"/>
    <cellStyle name="Normal 339 5" xfId="7660" xr:uid="{2B9855CD-7ED4-43D1-B823-C58C4C18F486}"/>
    <cellStyle name="Normal 339 5 2 2 3" xfId="18358" xr:uid="{7CBD7087-051B-4730-B42D-737F897056B3}"/>
    <cellStyle name="Normal 339 5 3 2" xfId="13795" xr:uid="{159E37CD-AA49-4385-91A4-ACB8D9A3A6E0}"/>
    <cellStyle name="Normal 339 6" xfId="7640" xr:uid="{0D288A92-8D40-401D-A2DD-AF042A0D9908}"/>
    <cellStyle name="Normal 339 6 3 2" xfId="13776" xr:uid="{3B870ED4-D1D7-4EB2-AF4D-1AAD0C54EBD1}"/>
    <cellStyle name="Normal 339 7 3" xfId="12720" xr:uid="{F77274E5-4B19-47AA-BC6A-994AA0206EBA}"/>
    <cellStyle name="Normal 339 9" xfId="8150" xr:uid="{32AE88D5-1D51-411D-9633-FC5E8C401608}"/>
    <cellStyle name="Normal 34 11" xfId="5526" xr:uid="{29F7C733-6B73-49A7-B3C3-687C08D6AF90}"/>
    <cellStyle name="Normal 34 2 2_Data" xfId="5147" xr:uid="{4F786764-7FD4-4E7A-AD8B-999E770F500A}"/>
    <cellStyle name="Normal 34 3 2 3" xfId="5527" xr:uid="{23489D20-24C7-4203-818C-29143D88857E}"/>
    <cellStyle name="Normal 34 5" xfId="4999" xr:uid="{6B88E6C9-60CE-43D6-9D25-07DB6F9269C7}"/>
    <cellStyle name="Normal 340 10 2" xfId="11413" xr:uid="{878ABEFA-AD6B-45C4-B41F-56FD8C30F4DB}"/>
    <cellStyle name="Normal 340 12" xfId="11683" xr:uid="{8C37162C-C92A-46BB-B371-221225498245}"/>
    <cellStyle name="Normal 340 3 2 2 2 2" xfId="15066" xr:uid="{48052092-C489-4C23-87DA-893FC30F6F3E}"/>
    <cellStyle name="Normal 340 3 2 5" xfId="15907" xr:uid="{71E2C5D1-E84A-4FF8-A23D-42F0758ED94C}"/>
    <cellStyle name="Normal 340 3 3 3" xfId="10134" xr:uid="{12E5391D-585B-49E3-BF7C-4D07555D4BE6}"/>
    <cellStyle name="Normal 340 3 4 2 2 2" xfId="14706" xr:uid="{FD145EDB-6713-4FEE-8A55-F4040D96F352}"/>
    <cellStyle name="Normal 340 3 4 5" xfId="15549" xr:uid="{FB801DD2-0401-486E-AECE-F66EE6A12768}"/>
    <cellStyle name="Normal 340 3 6 2" xfId="10638" xr:uid="{6F5ABE21-C7D7-4C69-8E54-7F16E0C7BDE8}"/>
    <cellStyle name="Normal 340 3 7 2 3" xfId="17817" xr:uid="{1B32EDDD-E253-4074-A7C0-2E080E664C88}"/>
    <cellStyle name="Normal 340 4 2" xfId="9180" xr:uid="{E67E41F2-6399-4F02-B240-6A5928890B7A}"/>
    <cellStyle name="Normal 340 4 3 3" xfId="17585" xr:uid="{5F5FE878-6FEF-4294-9A75-BAA778BEC4E7}"/>
    <cellStyle name="Normal 340 5 2 3" xfId="13002" xr:uid="{1630B398-1F0F-452F-87E0-94DC10C08D79}"/>
    <cellStyle name="Normal 340 6 2" xfId="9063" xr:uid="{1980A1E0-8962-468A-953D-290B6FC1487F}"/>
    <cellStyle name="Normal 340 6 3 3" xfId="17468" xr:uid="{13629881-B328-4624-8B09-C21C7B99CE2E}"/>
    <cellStyle name="Normal 340 7 4" xfId="16304" xr:uid="{93505288-BD9B-4B35-B2BA-389638BAA58C}"/>
    <cellStyle name="Normal 340 9 2" xfId="10594" xr:uid="{D1108940-FF61-48FC-80CF-E12C5C15C49C}"/>
    <cellStyle name="Normal 341 10 2 2" xfId="15190" xr:uid="{4A22897D-A6E1-4E9D-B931-8B8B97DE7D8D}"/>
    <cellStyle name="Normal 341 13" xfId="15330" xr:uid="{50881D12-B022-4F64-8D44-4EDB5FEA2857}"/>
    <cellStyle name="Normal 341 3 2 2 2 3" xfId="18692" xr:uid="{E6CE2072-F293-4EC8-B911-5601AB5E42C9}"/>
    <cellStyle name="Normal 341 3 3" xfId="7843" xr:uid="{5F80127A-5919-49E8-83D4-5B930D9DDED8}"/>
    <cellStyle name="Normal 341 3 3 3 2" xfId="13976" xr:uid="{95A05844-F191-43E9-ABD1-5662BF43252F}"/>
    <cellStyle name="Normal 341 3 4 2 2 3" xfId="18304" xr:uid="{AB8BA97A-7EAB-440B-82C6-52161D99A140}"/>
    <cellStyle name="Normal 341 3 5" xfId="8822" xr:uid="{33605CCB-D080-4405-AA52-CF07A7625A0F}"/>
    <cellStyle name="Normal 341 3 6 2 2" xfId="14435" xr:uid="{E421F02F-F7D3-4130-AD22-1439ADD3A8C7}"/>
    <cellStyle name="Normal 341 3 7 3" xfId="12445" xr:uid="{3039A32C-6978-4D44-B928-7302E8F68447}"/>
    <cellStyle name="Normal 341 4 2 2" xfId="11225" xr:uid="{F324B832-EE74-4421-A5F9-5436D6E3688C}"/>
    <cellStyle name="Normal 341 4 4" xfId="12280" xr:uid="{B6D37159-54EB-4BDB-BC26-0114A9BE29A3}"/>
    <cellStyle name="Normal 341 5 2 4" xfId="16617" xr:uid="{CA28000C-A61F-4DAB-9C5D-02570E8E37F6}"/>
    <cellStyle name="Normal 341 6 2 2" xfId="10898" xr:uid="{85FD2D27-0902-4111-81C8-9447EC1823C1}"/>
    <cellStyle name="Normal 341 6 4" xfId="11960" xr:uid="{36DED4E3-F683-4474-BC49-8328DAF01587}"/>
    <cellStyle name="Normal 341 8" xfId="8234" xr:uid="{33D66BC1-E517-4A11-A1AA-17F1BDD45FE3}"/>
    <cellStyle name="Normal 341 9 2 2" xfId="14269" xr:uid="{6B816EA9-01E3-4220-8E3E-28741599E801}"/>
    <cellStyle name="Normal 342 10 2 3" xfId="18782" xr:uid="{0B83D196-524A-45F3-8979-7CC1E5ECAFB5}"/>
    <cellStyle name="Normal 342 2" xfId="7265" xr:uid="{35412E86-D9C6-48CA-A1CE-66F283945733}"/>
    <cellStyle name="Normal 342 3 2 2 3" xfId="13349" xr:uid="{6F65A0CD-22C1-4373-BE07-BE98B59909AC}"/>
    <cellStyle name="Normal 342 3 3 2" xfId="9139" xr:uid="{8ABC40C2-375D-4792-AD8D-138315405BC4}"/>
    <cellStyle name="Normal 342 3 3 3 3" xfId="17543" xr:uid="{3B4CDABC-2683-4340-B6C5-1505D39D4F06}"/>
    <cellStyle name="Normal 342 3 4 2 3" xfId="12888" xr:uid="{8B20B5EC-9B76-459B-985C-79B136C0EF37}"/>
    <cellStyle name="Normal 342 3 4 3 3" xfId="17254" xr:uid="{287B5EA6-DEB9-4F5A-98FC-7214CCA8C517}"/>
    <cellStyle name="Normal 342 3 5 2" xfId="10847" xr:uid="{8CD262CC-2E8D-4A7F-8C25-E7625A1D3207}"/>
    <cellStyle name="Normal 342 3 5 4" xfId="16435" xr:uid="{151B1FDB-3C55-4B78-80C9-0BC2E7BA81B4}"/>
    <cellStyle name="Normal 342 3 7 2" xfId="10480" xr:uid="{B66580FC-40A1-4D82-B63B-242778BC379A}"/>
    <cellStyle name="Normal 342 3 9" xfId="11909" xr:uid="{76F07F21-A9CF-48C3-A92D-7912CDA559C3}"/>
    <cellStyle name="Normal 342 4 3" xfId="10240" xr:uid="{D0CD0504-6B95-404D-98C4-73867D9DD673}"/>
    <cellStyle name="Normal 342 5 2 2 2" xfId="14780" xr:uid="{C58D3675-04B3-4A5D-A6BE-E06E09091A01}"/>
    <cellStyle name="Normal 342 5 5" xfId="15623" xr:uid="{A6D6674B-090B-433D-ADA4-2177D52F56A9}"/>
    <cellStyle name="Normal 342 6 3" xfId="10054" xr:uid="{ABFF5A8C-DA5D-4B88-BB90-5355D609CEFE}"/>
    <cellStyle name="Normal 342 7 2 3" xfId="18120" xr:uid="{6427B78E-4224-43E2-BB73-AB9414CB3F85}"/>
    <cellStyle name="Normal 342 8 4" xfId="16145" xr:uid="{25D92B15-9841-4450-81AA-24EB86A2D53F}"/>
    <cellStyle name="Normal 343 10" xfId="9524" xr:uid="{E3C5085F-63D4-49AB-B778-73E7B11A9736}"/>
    <cellStyle name="Normal 343 11 3" xfId="17124" xr:uid="{416571CD-08EE-4F13-8F3B-E10954B396BB}"/>
    <cellStyle name="Normal 343 3 2 2 2" xfId="11315" xr:uid="{36909C54-C5BE-4184-A12B-6AF9E043B838}"/>
    <cellStyle name="Normal 343 3 2 4" xfId="12369" xr:uid="{E33B51AF-5BA7-49E3-9836-323A78BA286D}"/>
    <cellStyle name="Normal 343 3 3 2 4" xfId="16741" xr:uid="{67CA40B4-A7A9-4A5D-8635-78DA6A2281B1}"/>
    <cellStyle name="Normal 343 3 4 2 2" xfId="11079" xr:uid="{6C99FD96-11CF-4168-B072-D146FAC5704F}"/>
    <cellStyle name="Normal 343 3 4 4" xfId="12138" xr:uid="{01EEFF5F-E27B-4366-AEDD-05FF6A3E7CD6}"/>
    <cellStyle name="Normal 343 3 6" xfId="8477" xr:uid="{F33A4CE4-986A-4C31-AC1A-205545088F0A}"/>
    <cellStyle name="Normal 343 3 7 2 2" xfId="14234" xr:uid="{C03B0E28-E377-4C0D-AB3A-154DDF2E4ACD}"/>
    <cellStyle name="Normal 343 4" xfId="7905" xr:uid="{54EF6097-36F0-4128-A52E-CD00DB8E6720}"/>
    <cellStyle name="Normal 343 4 3 2" xfId="14038" xr:uid="{0512D2CE-C731-4276-A1CA-60127361E355}"/>
    <cellStyle name="Normal 343 5 2 2 3" xfId="18400" xr:uid="{41DD247C-1A44-4FBE-8BB1-F115D9E7C8C2}"/>
    <cellStyle name="Normal 343 6" xfId="7644" xr:uid="{C586014D-2082-45D3-AE10-E99F539C9255}"/>
    <cellStyle name="Normal 343 6 3 2" xfId="13780" xr:uid="{F022237E-38A9-4E7B-B1EC-66BC3B174A34}"/>
    <cellStyle name="Normal 343 7 3" xfId="12754" xr:uid="{FE933B06-AD07-434E-9000-5EE28A1F794F}"/>
    <cellStyle name="Normal 343 9" xfId="8113" xr:uid="{1CB54C89-B9EA-4E7D-8355-116D0E47EC5B}"/>
    <cellStyle name="Normal 344 10 2" xfId="11414" xr:uid="{EF60DC50-B00B-417F-92D8-81731077CB95}"/>
    <cellStyle name="Normal 344 12" xfId="11691" xr:uid="{1F13711C-EA85-4782-A477-F35D40C5122E}"/>
    <cellStyle name="Normal 344 3 2 2 2 2" xfId="15070" xr:uid="{489F3C9E-68E3-422E-9B8B-F1D5ADA70B93}"/>
    <cellStyle name="Normal 344 3 2 5" xfId="15911" xr:uid="{1AAA47CE-F029-4CA0-8D85-D44A0D0AF234}"/>
    <cellStyle name="Normal 344 3 3 3" xfId="10138" xr:uid="{8A0EB436-232D-4F49-90CF-A5ACD934104D}"/>
    <cellStyle name="Normal 344 3 4 2 2 2" xfId="14649" xr:uid="{1F0DF180-F37D-40E4-8A49-BD574B1874DF}"/>
    <cellStyle name="Normal 344 3 4 5" xfId="15490" xr:uid="{8EDA40E9-028E-4BF7-AFFF-8B6C3FE70076}"/>
    <cellStyle name="Normal 344 3 6 2" xfId="10643" xr:uid="{91CA10B4-7C99-4EB1-9AF2-C6FEE14CF0EB}"/>
    <cellStyle name="Normal 344 3 7 2 3" xfId="18758" xr:uid="{8C7219D0-4631-4A59-A88C-4429AA677F08}"/>
    <cellStyle name="Normal 344 4 2" xfId="9184" xr:uid="{B292CDF6-1E8D-40E9-9E24-3C9723CB7293}"/>
    <cellStyle name="Normal 344 4 3 3" xfId="17589" xr:uid="{3B45B887-8EC0-47A1-A1E8-E54B46B84A31}"/>
    <cellStyle name="Normal 344 5 2 3" xfId="13007" xr:uid="{3C9EE65A-C443-4963-A36D-BDF1C8613B99}"/>
    <cellStyle name="Normal 344 6 2" xfId="8933" xr:uid="{C3B20FE7-AF50-4B04-9BAA-F02C1D56498A}"/>
    <cellStyle name="Normal 344 6 3 3" xfId="17338" xr:uid="{0C69600A-F967-400B-9BC2-7E90C4748082}"/>
    <cellStyle name="Normal 344 7 4" xfId="16308" xr:uid="{443246C3-526D-426D-98FA-BBBD1EEA605D}"/>
    <cellStyle name="Normal 344 9 2" xfId="10407" xr:uid="{7C61DE40-2A40-49F3-9C8B-9479A603F691}"/>
    <cellStyle name="Normal 345 10 2 2" xfId="15191" xr:uid="{73C5AA57-670D-4D45-AFD0-568E3897F344}"/>
    <cellStyle name="Normal 345 13" xfId="15317" xr:uid="{29F2A2E8-A21F-4C3C-9D35-F0DA37FD951F}"/>
    <cellStyle name="Normal 345 3 2 2 2 3" xfId="18680" xr:uid="{9D86F189-5186-4B67-B43B-7BCCA0FF9F24}"/>
    <cellStyle name="Normal 345 3 3" xfId="7831" xr:uid="{02184F58-BF6D-4ECD-92D5-45A6B95B8302}"/>
    <cellStyle name="Normal 345 3 3 3 2" xfId="13964" xr:uid="{31C870E8-8567-4618-B075-F16DABC4B91F}"/>
    <cellStyle name="Normal 345 3 4 2 2 3" xfId="18267" xr:uid="{A8CAEF25-59FB-47BF-BBF6-E04E4397B863}"/>
    <cellStyle name="Normal 345 3 5" xfId="8809" xr:uid="{CC0B2B90-090E-41F7-9952-30A0FBF7702D}"/>
    <cellStyle name="Normal 345 3 6 2 2" xfId="14422" xr:uid="{7316D7D9-8343-4922-A7EC-64BEDA6947AB}"/>
    <cellStyle name="Normal 345 3 7 3" xfId="12447" xr:uid="{9DEBC243-D951-41E4-9908-4DE67298E373}"/>
    <cellStyle name="Normal 345 4 2 2" xfId="11214" xr:uid="{24F3EBDC-A02F-43FA-9C08-B1824828DE54}"/>
    <cellStyle name="Normal 345 4 4" xfId="12269" xr:uid="{BF6B3C2D-74E0-4435-9189-7D4E34D10043}"/>
    <cellStyle name="Normal 345 5 2 4" xfId="16600" xr:uid="{E2DC0491-141B-4A03-A6A9-8F3BB961DB0F}"/>
    <cellStyle name="Normal 345 6 2 2" xfId="10975" xr:uid="{0EC4B774-5F29-41AD-9AC7-FC942080CFF0}"/>
    <cellStyle name="Normal 345 6 4" xfId="12036" xr:uid="{6542FED1-A2BB-4D09-9C36-B478BD7D51F4}"/>
    <cellStyle name="Normal 345 8" xfId="8216" xr:uid="{956C4201-793C-488E-B4F5-96CE7CAD89F7}"/>
    <cellStyle name="Normal 345 9 2 2" xfId="15179" xr:uid="{F9264B16-10F7-4EEC-8C62-5F71553D25E4}"/>
    <cellStyle name="Normal 346 10 2 3" xfId="18783" xr:uid="{D9A3CAFD-71EB-45CC-A597-169E1045F968}"/>
    <cellStyle name="Normal 346 2" xfId="7266" xr:uid="{B47F3195-C0C0-4BEF-A75B-B38803F4242C}"/>
    <cellStyle name="Normal 346 3 2 2 3" xfId="13355" xr:uid="{0B82DA3A-16B7-4400-940F-44BB67960120}"/>
    <cellStyle name="Normal 346 3 3 2" xfId="9145" xr:uid="{04AB32AA-6C0B-456A-BB77-437F7492553B}"/>
    <cellStyle name="Normal 346 3 3 3 3" xfId="17550" xr:uid="{E4B95DFD-8567-4ECC-ABCB-D7DDCEF2303E}"/>
    <cellStyle name="Normal 346 3 4 2 3" xfId="13091" xr:uid="{EC269032-711D-45EB-9661-AF9F3950D83F}"/>
    <cellStyle name="Normal 346 3 5 2 2" xfId="14593" xr:uid="{2632D88C-B2A4-4FB9-830C-3A5E6C2B7A7A}"/>
    <cellStyle name="Normal 346 3 6 3" xfId="12687" xr:uid="{4320BF38-0468-4D98-B7BE-72F855C3BFBA}"/>
    <cellStyle name="Normal 346 3 8" xfId="9836" xr:uid="{25622433-D0F0-490A-AD71-03AAB84597BD}"/>
    <cellStyle name="Normal 346 4 2 2 3" xfId="18594" xr:uid="{63251890-5C1D-4472-8992-801B279BFA10}"/>
    <cellStyle name="Normal 346 5" xfId="7708" xr:uid="{F3CA9AC9-1A54-4D46-A47A-5AB69DEBA608}"/>
    <cellStyle name="Normal 346 5 3 2" xfId="13840" xr:uid="{2AF11E31-0780-46F1-B394-9E328CE81475}"/>
    <cellStyle name="Normal 346 6 2 2 3" xfId="18283" xr:uid="{7E31A002-3CD8-45DB-A73A-ACABC3081D69}"/>
    <cellStyle name="Normal 346 7" xfId="8581" xr:uid="{01F1DA8E-5168-4548-8EFE-2B74FAF3342A}"/>
    <cellStyle name="Normal 346 8 2 2" xfId="14324" xr:uid="{164D30EE-8773-4C6C-8095-677294F1EBB5}"/>
    <cellStyle name="Normal 346 9 3" xfId="13415" xr:uid="{BA499918-89AA-47FF-8FAA-458594703A27}"/>
    <cellStyle name="Normal 347 10 4" xfId="17010" xr:uid="{4E017FD4-050E-4E9A-A41F-49866C3642C6}"/>
    <cellStyle name="Normal 347 3 10" xfId="15430" xr:uid="{AB206E0F-839E-4FB0-BBDA-3601400130FA}"/>
    <cellStyle name="Normal 347 3 2 3" xfId="10343" xr:uid="{47E1BCD6-D113-4E29-944A-ED5E8DEEBE16}"/>
    <cellStyle name="Normal 347 3 3 2 2" xfId="11151" xr:uid="{6ECF2A4E-11AD-4141-BC0F-A3E4BBBF28CB}"/>
    <cellStyle name="Normal 347 3 3 2 4" xfId="16740" xr:uid="{0D18D640-66FD-47D5-BAFC-8042A2799D3E}"/>
    <cellStyle name="Normal 347 3 3 3 3" xfId="17547" xr:uid="{CEDF1A25-CDCB-4A52-B799-E9125D2A2377}"/>
    <cellStyle name="Normal 347 3 3 5" xfId="15765" xr:uid="{1AFBC494-4FD1-468C-B62E-3FB9B6835BC5}"/>
    <cellStyle name="Normal 347 3 4 2" xfId="8932" xr:uid="{C5CA1446-4836-4A1C-8049-0DDD4C361A98}"/>
    <cellStyle name="Normal 347 3 4 2 3" xfId="12971" xr:uid="{4E4785AA-DF28-4D4E-80F2-8D7AE627D6F0}"/>
    <cellStyle name="Normal 347 3 4 3 3" xfId="17337" xr:uid="{2F2B160D-DB83-4A6D-B55C-A8983537E238}"/>
    <cellStyle name="Normal 347 3 5 2" xfId="10851" xr:uid="{49B84375-DBFE-4F22-A1E2-0D5C75E3E2FF}"/>
    <cellStyle name="Normal 347 3 5 4" xfId="16438" xr:uid="{01B8C689-821B-4E53-86E6-669AC293DF32}"/>
    <cellStyle name="Normal 347 3 6 2 3" xfId="18054" xr:uid="{F65F7A77-FF18-4CB1-B7F7-DFF02F85A842}"/>
    <cellStyle name="Normal 347 3 7 2" xfId="10591" xr:uid="{FF418A0D-077C-4574-9A91-6E6F47C183C4}"/>
    <cellStyle name="Normal 347 3 7 4" xfId="16177" xr:uid="{ADBEE943-CADE-411E-8970-53B26AF63812}"/>
    <cellStyle name="Normal 347 3 9" xfId="11912" xr:uid="{725B9400-DF76-4F34-8295-6CE5BCF34545}"/>
    <cellStyle name="Normal 347 4 2 2 2" xfId="15002" xr:uid="{D03E38A4-C8C6-482F-A1D4-0B550D282A38}"/>
    <cellStyle name="Normal 347 4 3" xfId="10243" xr:uid="{2EE14B51-9807-415C-966E-9223649B33B3}"/>
    <cellStyle name="Normal 347 4 5" xfId="15845" xr:uid="{34ABCF7F-1195-46C7-B489-1CC10FD9A204}"/>
    <cellStyle name="Normal 347 5 2 2 2" xfId="14783" xr:uid="{4FD96D03-8AF8-4264-9DD8-AFCB57CA1280}"/>
    <cellStyle name="Normal 347 5 3" xfId="10037" xr:uid="{970E9802-FE97-4DA2-BD04-E874387D2D1C}"/>
    <cellStyle name="Normal 347 5 5" xfId="15626" xr:uid="{8EC08BB6-0931-4538-816F-0AB82D72F9EF}"/>
    <cellStyle name="Normal 347 6 2 2 2" xfId="14709" xr:uid="{9825BCA3-9A86-4B3C-A9FC-2543879EB80D}"/>
    <cellStyle name="Normal 347 6 3" xfId="9958" xr:uid="{4DE67EE0-6064-48AC-BE3C-71A8133B52AE}"/>
    <cellStyle name="Normal 347 7" xfId="8579" xr:uid="{F98684CD-0BE1-4E1E-83FE-40A4AA5A2C27}"/>
    <cellStyle name="Normal 347 8 2 2" xfId="14322" xr:uid="{68E51CE5-2C7C-466B-9AA9-77B7E172087E}"/>
    <cellStyle name="Normal 347 9 3" xfId="12584" xr:uid="{F0402BE0-F709-403B-94DD-175E7CA32A14}"/>
    <cellStyle name="Normal 348 10 4" xfId="17011" xr:uid="{EB2CF9AE-0E4C-46A7-89B7-DB407A643F70}"/>
    <cellStyle name="Normal 348 3 10" xfId="15405" xr:uid="{C2C79F01-D988-4030-97CF-CDBE4BA9BC87}"/>
    <cellStyle name="Normal 348 3 2 3" xfId="10318" xr:uid="{54249E94-D010-4AB8-A734-0A8BF0289175}"/>
    <cellStyle name="Normal 348 3 3 2 2 2" xfId="14897" xr:uid="{763D0221-4E65-4700-AAA2-402CB5D478C2}"/>
    <cellStyle name="Normal 348 3 3 5" xfId="15739" xr:uid="{91C80E06-25E4-452C-9E81-59C25409556C}"/>
    <cellStyle name="Normal 348 3 4 3" xfId="9936" xr:uid="{1604EECC-0DB7-45EE-801B-05920B642B50}"/>
    <cellStyle name="Normal 348 3 5 2 3" xfId="18196" xr:uid="{A46A9C1C-E072-48D4-971E-29B0064CAE5D}"/>
    <cellStyle name="Normal 348 3 6 4" xfId="16235" xr:uid="{98416F4A-CE86-4994-8DAE-BDFC7F154A4F}"/>
    <cellStyle name="Normal 348 3 8 2" xfId="13637" xr:uid="{42B7CCA0-1BC0-496C-8456-308D0904CA7A}"/>
    <cellStyle name="Normal 348 4 2 3" xfId="13228" xr:uid="{35C416A7-CFE7-41CF-9D79-F01B622E3A0C}"/>
    <cellStyle name="Normal 348 5 2" xfId="8977" xr:uid="{74605A09-A3F2-4551-8A06-5DE2EBA0829D}"/>
    <cellStyle name="Normal 348 5 3 3" xfId="17383" xr:uid="{4A33F95B-DEBC-49AB-AF38-F62A3E01E370}"/>
    <cellStyle name="Normal 348 6 2 3" xfId="12938" xr:uid="{0BDCEE83-A022-4DEC-980F-064F32152DED}"/>
    <cellStyle name="Normal 348 7 2" xfId="10730" xr:uid="{CFEB8D34-3890-4797-97BE-4D583CA101AC}"/>
    <cellStyle name="Normal 348 8 2 3" xfId="17904" xr:uid="{45E56B80-D967-4913-8F40-F4B5B5B29859}"/>
    <cellStyle name="Normal 348 9 4" xfId="16089" xr:uid="{784AC91A-3D01-4796-BE7C-B58819A4EB5F}"/>
    <cellStyle name="Normal 349 11" xfId="9726" xr:uid="{C9E594BD-49D9-408C-A12C-19A1A22BC240}"/>
    <cellStyle name="Normal 349 3 2" xfId="7996" xr:uid="{8ACFAF7D-9BDF-4068-8861-F6F69833886E}"/>
    <cellStyle name="Normal 349 3 2 3 2" xfId="14130" xr:uid="{F925F4AB-2F6D-4B8E-8DFD-B4F096334635}"/>
    <cellStyle name="Normal 349 3 3 2 2 3" xfId="18526" xr:uid="{479DC126-CA41-4457-8EFD-74F39C6F0848}"/>
    <cellStyle name="Normal 349 3 4" xfId="8027" xr:uid="{F700EA6E-2502-4253-B7E1-267D1B8D77A8}"/>
    <cellStyle name="Normal 349 3 4 3 2" xfId="14161" xr:uid="{098352C0-0A9F-44DF-BAE6-1FB032F642DC}"/>
    <cellStyle name="Normal 349 3 5 3" xfId="12857" xr:uid="{C19FCC96-0CE8-4AD5-B99D-53F291E8C258}"/>
    <cellStyle name="Normal 349 3 7" xfId="9368" xr:uid="{B62E3343-33A3-4CD5-AA5C-8271B1819EC2}"/>
    <cellStyle name="Normal 349 3 8 3" xfId="17222" xr:uid="{5C2C1597-E4B4-421E-BCFF-498DB88B5EEA}"/>
    <cellStyle name="Normal 349 4 2 4" xfId="16809" xr:uid="{A2E2B474-EDF3-4047-A024-42DF2A9E384D}"/>
    <cellStyle name="Normal 349 5 2 2" xfId="11025" xr:uid="{B37A3645-456C-4297-AE67-0B7577B5A529}"/>
    <cellStyle name="Normal 349 5 4" xfId="12085" xr:uid="{4128F82E-CE0E-4181-B827-2F2B10CDDE99}"/>
    <cellStyle name="Normal 349 6 2 4" xfId="16519" xr:uid="{077B6649-729C-4CAA-BB11-07D2C22CE120}"/>
    <cellStyle name="Normal 349 7 2 2" xfId="14499" xr:uid="{EA91D4F3-2581-493E-B153-7C8A524E78AF}"/>
    <cellStyle name="Normal 349 8 3" xfId="12564" xr:uid="{2976E154-7E15-4E08-BCD8-9890CDC111FB}"/>
    <cellStyle name="Normal 35" xfId="2452" xr:uid="{740DECBA-CEB7-42C6-8689-9AD97D424218}"/>
    <cellStyle name="Normal 35 2 2 3" xfId="5528" xr:uid="{8672BCA4-A3CD-4EEC-B4D3-7D0D0BF5B689}"/>
    <cellStyle name="Normal 35 4" xfId="5000" xr:uid="{8AA94698-C8CA-4B2D-872F-32E1C3414629}"/>
    <cellStyle name="Normal 350 10" xfId="9525" xr:uid="{66F44168-4370-44D1-AA5C-14828C54B3C0}"/>
    <cellStyle name="Normal 350 11 3" xfId="17131" xr:uid="{F9F1A9BE-35BF-4D3C-B881-40EFAD92C6C1}"/>
    <cellStyle name="Normal 350 3 2 2 2" xfId="11323" xr:uid="{593724D4-2BF4-473B-B1FB-1E1875E50139}"/>
    <cellStyle name="Normal 350 3 2 4" xfId="12377" xr:uid="{81D10D33-F50C-409F-98F2-BA93177A5426}"/>
    <cellStyle name="Normal 350 3 3 2 4" xfId="16749" xr:uid="{BFDF9046-06AC-4FCE-B12D-4D6019D8A676}"/>
    <cellStyle name="Normal 350 3 4 2 2" xfId="11360" xr:uid="{1305BB8D-219E-4B8E-B7C5-99F44FA15A25}"/>
    <cellStyle name="Normal 350 3 4 4" xfId="12414" xr:uid="{BAEEEDEE-7C9D-47EC-9701-2B080973B596}"/>
    <cellStyle name="Normal 350 3 6" xfId="8485" xr:uid="{A9F8D61F-B77D-4845-A427-4C9AB6D17101}"/>
    <cellStyle name="Normal 350 3 7 2 2" xfId="14211" xr:uid="{576BA786-DC79-43D9-97F1-11C066961532}"/>
    <cellStyle name="Normal 350 4" xfId="7913" xr:uid="{E7F4D399-A7EC-47C8-A376-73D962FBFCE7}"/>
    <cellStyle name="Normal 350 4 3 2" xfId="14046" xr:uid="{1D6F3DD8-A8A8-481D-AF97-D13EC05494D8}"/>
    <cellStyle name="Normal 350 5 2 2 3" xfId="18409" xr:uid="{8FF07DF7-0628-47B2-A9DF-B3B5707DDC20}"/>
    <cellStyle name="Normal 350 6" xfId="7704" xr:uid="{2AC1DCD2-9E97-48E9-93C9-B74C0E2CBA37}"/>
    <cellStyle name="Normal 350 6 3 2" xfId="13836" xr:uid="{17480E60-1087-475C-87F9-EE8D2540D93F}"/>
    <cellStyle name="Normal 350 7 3" xfId="12762" xr:uid="{2FE77CEA-0E8C-44F0-94A2-3DE6F74C2379}"/>
    <cellStyle name="Normal 350 9" xfId="8156" xr:uid="{E3127BDD-06F1-40ED-B479-37DE6D126468}"/>
    <cellStyle name="Normal 351 10 2" xfId="11415" xr:uid="{DB17E7ED-A6C8-4FA3-B4EF-2B498B535841}"/>
    <cellStyle name="Normal 351 10 4" xfId="17012" xr:uid="{2E3F4662-15EF-4DA6-B2D5-5916AB4FD35A}"/>
    <cellStyle name="Normal 351 12" xfId="11703" xr:uid="{F12FA5DD-75EE-45D7-8A7C-9C1BA505D543}"/>
    <cellStyle name="Normal 351 3 2 2 2 2" xfId="15085" xr:uid="{44299399-4746-4CB1-ABB0-06D1B8CFF38A}"/>
    <cellStyle name="Normal 351 3 2 5" xfId="15925" xr:uid="{6C9FBEDF-6781-4170-B508-8D46B5F97BD0}"/>
    <cellStyle name="Normal 351 3 3 3" xfId="10152" xr:uid="{0ED15FFA-BCA7-467E-8474-CDA439AC91EE}"/>
    <cellStyle name="Normal 351 3 4 2 2 2" xfId="14818" xr:uid="{10E88FDA-8001-4365-B4C1-999F51CC8A4B}"/>
    <cellStyle name="Normal 351 3 4 5" xfId="15661" xr:uid="{A2C0B7C3-213A-4FA0-ADBC-B94F9A2BCE76}"/>
    <cellStyle name="Normal 351 3 6 2" xfId="10657" xr:uid="{457DFB08-C9A9-4729-900B-41F665D593D6}"/>
    <cellStyle name="Normal 351 3 7 2 3" xfId="17853" xr:uid="{01CAEE37-32BA-4612-BA61-A0308BFCB64D}"/>
    <cellStyle name="Normal 351 4 2" xfId="9197" xr:uid="{30BE9CCD-7176-46F3-AEEB-B8CB4B46AEB5}"/>
    <cellStyle name="Normal 351 4 3 3" xfId="17602" xr:uid="{6445BDD7-A880-4A0F-A26B-7D2C0C2805A0}"/>
    <cellStyle name="Normal 351 5 2 3" xfId="13020" xr:uid="{EE6FB956-A97D-4EBD-9655-879813F6C06B}"/>
    <cellStyle name="Normal 351 6 2" xfId="8880" xr:uid="{CB21DF44-0AC5-411A-9135-A79CB932540C}"/>
    <cellStyle name="Normal 351 6 3 3" xfId="17284" xr:uid="{258F6D51-8BBA-4C54-BB64-039039AC76A8}"/>
    <cellStyle name="Normal 351 7 4" xfId="16322" xr:uid="{B5914FD1-234A-4B7B-95C3-3F44E076883B}"/>
    <cellStyle name="Normal 351 9 2" xfId="10573" xr:uid="{20159BB2-1296-4F25-9EBC-AA3EB044596C}"/>
    <cellStyle name="Normal 352 10 2 2" xfId="15192" xr:uid="{75FE79D4-6818-4E8B-80E2-7BF013C94CDD}"/>
    <cellStyle name="Normal 352 13" xfId="15297" xr:uid="{5ED8A0A8-4FC4-4E16-8F65-15CFD110A042}"/>
    <cellStyle name="Normal 352 3 2 2 2 3" xfId="18660" xr:uid="{34FF4C43-D082-4E31-846B-6AECFFDE62C6}"/>
    <cellStyle name="Normal 352 3 3" xfId="7812" xr:uid="{00C3BF22-8730-4035-B916-8DD6C3C5F92D}"/>
    <cellStyle name="Normal 352 3 3 3 2" xfId="13944" xr:uid="{5FE6BD7C-6DCB-4B4C-8006-EA3391EED4D7}"/>
    <cellStyle name="Normal 352 3 4 2 2 3" xfId="18392" xr:uid="{48FC8357-72EE-4CD6-B9B8-7B1DA270065A}"/>
    <cellStyle name="Normal 352 3 5" xfId="8790" xr:uid="{AF005399-D9B4-4A51-AE95-5D36CF4DBEB6}"/>
    <cellStyle name="Normal 352 3 6 2 2" xfId="14404" xr:uid="{879CFF86-A974-49FB-B6BF-16A018A50C15}"/>
    <cellStyle name="Normal 352 3 7 3" xfId="13431" xr:uid="{204A1074-F145-4EBE-8EF9-794A076CA5B7}"/>
    <cellStyle name="Normal 352 4 2 2" xfId="11196" xr:uid="{358DAE26-13D2-44A5-86E2-349B32306AC7}"/>
    <cellStyle name="Normal 352 4 4" xfId="12251" xr:uid="{43311FBE-FBDA-456C-991B-8F89EBD11A0D}"/>
    <cellStyle name="Normal 352 5 2 4" xfId="16583" xr:uid="{80275ED1-ABEF-436B-8E3B-ED1DD07E57EA}"/>
    <cellStyle name="Normal 352 6 2 2" xfId="10892" xr:uid="{DB1BF4A6-E52E-4E75-A3EB-C44F45B51670}"/>
    <cellStyle name="Normal 352 6 4" xfId="11954" xr:uid="{F9C70472-6D9A-403E-B1A3-6EF2BFAAB2FA}"/>
    <cellStyle name="Normal 352 8" xfId="8199" xr:uid="{9ADF33FA-0555-4E82-AA42-ABB6124C4CFA}"/>
    <cellStyle name="Normal 352 9 2 2" xfId="14286" xr:uid="{5A11864A-1978-4663-89C4-FF88106DCEDE}"/>
    <cellStyle name="Normal 353 10 2 3" xfId="18784" xr:uid="{590DADD6-A6D5-4175-85E2-3B0A9CC8DC6A}"/>
    <cellStyle name="Normal 353 2" xfId="7267" xr:uid="{B1AEEB68-82B5-4211-8B63-4B4FE8522BB7}"/>
    <cellStyle name="Normal 353 3 2 2 3" xfId="13342" xr:uid="{CB76998D-2522-4933-AFC6-56685962862C}"/>
    <cellStyle name="Normal 353 3 3 2" xfId="9133" xr:uid="{7904FF8F-F383-4515-A1D2-B24421DD8061}"/>
    <cellStyle name="Normal 353 3 3 3 3" xfId="17537" xr:uid="{93250638-7034-4405-A626-2D9F076A0AD7}"/>
    <cellStyle name="Normal 353 3 4 2 3" xfId="12944" xr:uid="{1F763B88-54EA-4CAB-A255-863259699C8C}"/>
    <cellStyle name="Normal 353 3 5 2" xfId="10841" xr:uid="{F2042427-0BA0-4503-938D-B321D27E343E}"/>
    <cellStyle name="Normal 353 3 6 2 3" xfId="18045" xr:uid="{1506E8DD-AFAA-46B8-9997-EB461C0E12F1}"/>
    <cellStyle name="Normal 353 3 7 4" xfId="16058" xr:uid="{F1D1B2AF-0189-4556-85EB-04D769D1B6BC}"/>
    <cellStyle name="Normal 353 4 2 2 2" xfId="14993" xr:uid="{9E9E0F22-9D85-4B18-96F1-8923DE327406}"/>
    <cellStyle name="Normal 353 4 5" xfId="15836" xr:uid="{48A8F5C3-8CB9-409F-A05C-AB80DB9DD0A1}"/>
    <cellStyle name="Normal 353 5 3" xfId="10028" xr:uid="{00F1A6B0-F333-44CF-97BB-6AF7FF6D30FD}"/>
    <cellStyle name="Normal 353 6 2 2 2" xfId="14673" xr:uid="{BAC451CA-7F83-40AA-8428-DD575E95E239}"/>
    <cellStyle name="Normal 353 6 5" xfId="15514" xr:uid="{69683D11-D497-4459-AE27-38A3EBA4BC1B}"/>
    <cellStyle name="Normal 353 8 2" xfId="10551" xr:uid="{6F4B61F0-1558-422F-B4CA-D629485E4F38}"/>
    <cellStyle name="Normal 353 9 2 3" xfId="18759" xr:uid="{F1D11B53-C6A4-4AC1-8960-E16A803704F1}"/>
    <cellStyle name="Normal 354 10 3" xfId="13442" xr:uid="{AC9B27E3-108B-4422-9D5E-EF8E15C72C77}"/>
    <cellStyle name="Normal 354 3" xfId="7478" xr:uid="{1E83189F-3884-49F9-8258-22B8B6122945}"/>
    <cellStyle name="Normal 354 3 2 2 4" xfId="16868" xr:uid="{A192219E-67E4-4854-8797-FAD41AEE03BE}"/>
    <cellStyle name="Normal 354 3 3 2 2" xfId="11117" xr:uid="{E03CB294-73F6-4A09-9597-80591D8D62EC}"/>
    <cellStyle name="Normal 354 3 3 4" xfId="12176" xr:uid="{5ABF616F-2B8D-4828-88F9-9A5184B6D2D0}"/>
    <cellStyle name="Normal 354 3 4 2 4" xfId="16520" xr:uid="{238C9B5D-5E35-431F-B574-E2CB7B5C8014}"/>
    <cellStyle name="Normal 354 3 5 2 2" xfId="14558" xr:uid="{728F5651-6728-4BD4-B106-92B6930ABAEC}"/>
    <cellStyle name="Normal 354 3 6 3" xfId="12652" xr:uid="{EA9718C0-EAB0-4F45-8EC8-40C9F9657816}"/>
    <cellStyle name="Normal 354 3 8" xfId="9801" xr:uid="{50749E0D-2BD9-4C04-B5D7-ABE4E915937B}"/>
    <cellStyle name="Normal 354 4 2 2 3" xfId="18563" xr:uid="{F3B9F441-ED0B-420A-AF2A-8BCCE780A20D}"/>
    <cellStyle name="Normal 354 5" xfId="7667" xr:uid="{1A25089A-A4AE-4A71-9884-1B16E75B5D40}"/>
    <cellStyle name="Normal 354 5 3 2" xfId="13801" xr:uid="{CA842416-7C04-4DE4-8BB6-DC1CE78BBDD2}"/>
    <cellStyle name="Normal 354 6 2 2 3" xfId="18390" xr:uid="{5FD82A1B-D775-487A-80FD-AE6C85F093EC}"/>
    <cellStyle name="Normal 354 7" xfId="8545" xr:uid="{153D94D0-0C30-4BE4-B396-29EC7D336B75}"/>
    <cellStyle name="Normal 354 8 2 2" xfId="14288" xr:uid="{4352922C-A42C-4B7A-8408-52C438D45746}"/>
    <cellStyle name="Normal 354 9 3" xfId="12509" xr:uid="{2A1E1AE7-643C-4511-9FD4-988D7CBD55E8}"/>
    <cellStyle name="Normal 355 10 4" xfId="17013" xr:uid="{87CC2671-3AB9-4E37-A2A7-5F60656D0B5D}"/>
    <cellStyle name="Normal 355 3 10" xfId="15428" xr:uid="{D3262A93-F27E-400B-BE70-C42003E00BB8}"/>
    <cellStyle name="Normal 355 3 2 3" xfId="10341" xr:uid="{2CC66160-C486-451B-98E3-4C4A105FDD7B}"/>
    <cellStyle name="Normal 355 3 3 2 2 2" xfId="14922" xr:uid="{CEDE8454-6660-4B67-9221-4228E853CA27}"/>
    <cellStyle name="Normal 355 3 3 5" xfId="15763" xr:uid="{FA912CED-AFA8-45AF-BDC1-0FB68E77766B}"/>
    <cellStyle name="Normal 355 3 4 3" xfId="10386" xr:uid="{9D7E76D6-1742-464C-A474-9C1EEB441BDA}"/>
    <cellStyle name="Normal 355 3 5 2 3" xfId="18219" xr:uid="{1A75CCC6-B0AD-47AA-8AF8-BFAC1E1F55F3}"/>
    <cellStyle name="Normal 355 3 6 4" xfId="16259" xr:uid="{8F0CC940-F694-47F2-A4F7-7F8D7EACE7B7}"/>
    <cellStyle name="Normal 355 3 8 2" xfId="13661" xr:uid="{550E09D0-C8EA-4DD3-B288-3695F9BE7AF5}"/>
    <cellStyle name="Normal 355 4 2 3" xfId="13250" xr:uid="{09CC7136-CB59-4C2F-A367-E25E06B9C64B}"/>
    <cellStyle name="Normal 355 5 2" xfId="9007" xr:uid="{56892AB9-C3BB-4FFC-9E65-1794D29A7ED3}"/>
    <cellStyle name="Normal 355 5 3 3" xfId="17413" xr:uid="{5EDB8E22-BFC0-483A-996B-15550B89CFC5}"/>
    <cellStyle name="Normal 355 6 2 3" xfId="12972" xr:uid="{9FC9E33E-B7D1-4CDE-B1ED-4D8979A91DFC}"/>
    <cellStyle name="Normal 355 7 2" xfId="10750" xr:uid="{2098A37F-BEA1-4721-B0D3-E967C5C8D787}"/>
    <cellStyle name="Normal 355 8 2 3" xfId="17931" xr:uid="{0CD84ED0-CF90-4977-9310-6E7F2033F3A6}"/>
    <cellStyle name="Normal 355 9 4" xfId="16982" xr:uid="{A8C44E3D-DEA8-401E-858E-C866C39E6A1D}"/>
    <cellStyle name="Normal 356 11" xfId="9735" xr:uid="{44CC625A-EC64-4AF1-B1EB-120477A76713}"/>
    <cellStyle name="Normal 356 13" xfId="15338" xr:uid="{BE0152A8-8A10-455C-9E45-7685F8504CB7}"/>
    <cellStyle name="Normal 356 3 2" xfId="8002" xr:uid="{3E2DA106-19E3-4080-813A-8E92BB8A23D4}"/>
    <cellStyle name="Normal 356 3 2 2 2 3" xfId="18698" xr:uid="{48380A9F-E940-40EC-AD43-0D2FA65D4B72}"/>
    <cellStyle name="Normal 356 3 2 3 2" xfId="14136" xr:uid="{408B5881-9AD8-4018-97DE-872DA7D18944}"/>
    <cellStyle name="Normal 356 3 3" xfId="7849" xr:uid="{C8B4D41D-82F8-4C5B-9355-13BF486D1532}"/>
    <cellStyle name="Normal 356 3 3 2 2 3" xfId="18532" xr:uid="{AE6A873C-C410-4D45-B765-B29E82778902}"/>
    <cellStyle name="Normal 356 3 3 3 2" xfId="13982" xr:uid="{8FEFE93D-CAAE-4977-A2D6-74F1C9532FA1}"/>
    <cellStyle name="Normal 356 3 4" xfId="7583" xr:uid="{A2B08645-0EDE-4BB4-A43B-370CA20C99F4}"/>
    <cellStyle name="Normal 356 3 4 2 2 3" xfId="18287" xr:uid="{534C4DCA-A331-4912-8DAE-9ED3C1C61148}"/>
    <cellStyle name="Normal 356 3 4 3 2" xfId="13728" xr:uid="{906DF23E-27F4-40E8-AB7D-B110B55693FC}"/>
    <cellStyle name="Normal 356 3 5" xfId="8828" xr:uid="{DDF2384E-0EBC-4CE9-B966-487FE953D280}"/>
    <cellStyle name="Normal 356 3 5 3" xfId="12863" xr:uid="{DB4CE3D9-B17D-4042-B5D7-0BD21BDF0D7B}"/>
    <cellStyle name="Normal 356 3 6 2 2" xfId="14441" xr:uid="{7F5399E8-F17F-43A3-AD1A-EE78647F10B5}"/>
    <cellStyle name="Normal 356 3 7" xfId="8115" xr:uid="{CB304631-1C2F-4C53-B867-8E595F9E3E9F}"/>
    <cellStyle name="Normal 356 3 7 3" xfId="12460" xr:uid="{B284148A-A89F-4220-A28E-5D7714CC6283}"/>
    <cellStyle name="Normal 356 3 8 3" xfId="17228" xr:uid="{F54FD487-60E7-440F-81C9-0C1482B85C72}"/>
    <cellStyle name="Normal 356 4 2 2" xfId="11231" xr:uid="{BBCC48A9-5946-43A4-A629-7761F752D1E6}"/>
    <cellStyle name="Normal 356 4 2 4" xfId="16815" xr:uid="{0264AB4A-DF69-44EC-953D-8CABB53DEAA5}"/>
    <cellStyle name="Normal 356 4 4" xfId="12286" xr:uid="{5936D71C-04C6-4ACB-BCEF-0B963F70378F}"/>
    <cellStyle name="Normal 356 5 2 2" xfId="11032" xr:uid="{69E22767-B202-437B-B4A3-23D25E18087F}"/>
    <cellStyle name="Normal 356 5 4" xfId="12092" xr:uid="{A43BAD0D-0771-49A5-A2D4-A842465FF9D2}"/>
    <cellStyle name="Normal 356 6 2 4" xfId="16644" xr:uid="{ED897012-88D1-473B-97E2-7496D155EA2C}"/>
    <cellStyle name="Normal 356 7 2 2" xfId="14506" xr:uid="{174189C0-E50E-4DF7-B0DF-DA44ACFFE1EC}"/>
    <cellStyle name="Normal 356 8 3" xfId="12571" xr:uid="{B8A4EC5A-2208-4CD4-A476-F65F70568EEA}"/>
    <cellStyle name="Normal 357" xfId="6112" xr:uid="{96BEE7D1-A03D-419E-BA1C-F224F0DB0AA9}"/>
    <cellStyle name="Normal 357 11 2" xfId="13539" xr:uid="{9E3A98E8-502F-41F3-8884-1305FFB70670}"/>
    <cellStyle name="Normal 357 3 2" xfId="7974" xr:uid="{82EB0E9C-B8B3-4A37-88B3-C6921CF026EA}"/>
    <cellStyle name="Normal 357 3 2 2 2 3" xfId="18669" xr:uid="{66E8115D-AEA8-4515-9C42-7CE146DDAECE}"/>
    <cellStyle name="Normal 357 3 2 3 3" xfId="17690" xr:uid="{AB567CA0-4B34-46D8-B623-038D34BE3E96}"/>
    <cellStyle name="Normal 357 3 3 2 3" xfId="13151" xr:uid="{8C5C86B9-7708-4231-839A-111893EBF8B2}"/>
    <cellStyle name="Normal 357 3 4 2" xfId="9000" xr:uid="{4AEC6AD4-A2E3-46C5-818F-05EE860E90B4}"/>
    <cellStyle name="Normal 357 3 4 3 3" xfId="17407" xr:uid="{CC9CD825-17DE-49A1-869A-A9B86D2C6487}"/>
    <cellStyle name="Normal 357 3 5 4" xfId="16412" xr:uid="{AFCB7ADE-3253-4B8A-AFB4-90E14BB2F02A}"/>
    <cellStyle name="Normal 357 3 7 2" xfId="10428" xr:uid="{FD138C9E-2749-4FBF-96D5-0574463405AD}"/>
    <cellStyle name="Normal 357 3 9" xfId="11886" xr:uid="{5A9622A6-8A62-4033-A805-F57EBBD04777}"/>
    <cellStyle name="Normal 357 4 3" xfId="10219" xr:uid="{46167352-501E-43EB-B812-1BF8D01C2D5C}"/>
    <cellStyle name="Normal 357 5 2 2 2" xfId="14753" xr:uid="{11A86D37-E2D8-46CC-87BC-CB58708F6034}"/>
    <cellStyle name="Normal 357 5 5" xfId="15595" xr:uid="{356FE342-853D-4FB3-9476-344960145237}"/>
    <cellStyle name="Normal 357 6 3" xfId="10025" xr:uid="{D52BD7EB-3397-43CC-9A37-BD7E315A1DCA}"/>
    <cellStyle name="Normal 357 7 2 3" xfId="18099" xr:uid="{B7FD575B-C87B-44FB-9D56-CEFE915D0D77}"/>
    <cellStyle name="Normal 357 8 4" xfId="16119" xr:uid="{40CB8129-7470-4422-AEC3-C75D58F4E31F}"/>
    <cellStyle name="Normal 358 10" xfId="9526" xr:uid="{C40A1981-FA86-45F0-AACC-616D7ECD4B61}"/>
    <cellStyle name="Normal 358 11 3" xfId="17113" xr:uid="{00FCD618-02EE-4B7F-9379-33DF8C302081}"/>
    <cellStyle name="Normal 358 3 2 2 2" xfId="11305" xr:uid="{78AD2F6B-E052-434C-8A51-D3B298474D28}"/>
    <cellStyle name="Normal 358 3 2 4" xfId="12359" xr:uid="{56EBEF0B-60A3-4EA9-A8EA-57119D5AAA31}"/>
    <cellStyle name="Normal 358 3 3 2 4" xfId="16730" xr:uid="{86606D55-2D15-496F-BD95-7D61CEA043FA}"/>
    <cellStyle name="Normal 358 3 4 2 2" xfId="10897" xr:uid="{1CA1DB81-21BC-47F5-B877-D3169F83AC6F}"/>
    <cellStyle name="Normal 358 3 4 4" xfId="11959" xr:uid="{D69C9058-32D5-4089-93D5-ABCCE0F6AD46}"/>
    <cellStyle name="Normal 358 3 6" xfId="8467" xr:uid="{DAB8EEBD-B1FA-4B20-9128-7106FE3325E8}"/>
    <cellStyle name="Normal 358 3 7 2 2" xfId="14231" xr:uid="{FBF2155F-3161-4EE0-B198-E9BD827C78DB}"/>
    <cellStyle name="Normal 358 4" xfId="7897" xr:uid="{BE5749EE-04DB-4593-921E-962EFDAE30BF}"/>
    <cellStyle name="Normal 358 4 3 2" xfId="14030" xr:uid="{336AF229-DB56-417C-8CCE-80676520574B}"/>
    <cellStyle name="Normal 358 5 2 2 3" xfId="18384" xr:uid="{9C038D0C-F140-44D1-885B-2FFB9C48745E}"/>
    <cellStyle name="Normal 358 6" xfId="8034" xr:uid="{41E14EDE-ED46-4EE6-B9DA-6FC78C0FD6B8}"/>
    <cellStyle name="Normal 358 6 3 2" xfId="14168" xr:uid="{A78C0009-1FF5-4E89-9F80-9FD97A3D244F}"/>
    <cellStyle name="Normal 358 7 3" xfId="12746" xr:uid="{B158170C-F5D6-40D3-AAC8-E5F4041EB900}"/>
    <cellStyle name="Normal 358 9" xfId="8160" xr:uid="{3224DAD9-BB0E-4F2E-A8AA-6D4CD3C34B63}"/>
    <cellStyle name="Normal 359 10 2" xfId="11416" xr:uid="{BED33EAF-C14D-4959-BB3B-72D4A1B84A0A}"/>
    <cellStyle name="Normal 359 12" xfId="11738" xr:uid="{3303F43B-0F7F-4CBC-95B3-F30FCACD28E5}"/>
    <cellStyle name="Normal 359 3 2 2 2 2" xfId="15109" xr:uid="{DAB0F8F2-1200-4281-87D8-6E0F2F21E751}"/>
    <cellStyle name="Normal 359 3 2 5" xfId="15950" xr:uid="{D8547CC8-30CA-4B05-AA66-F22068FD3C8C}"/>
    <cellStyle name="Normal 359 3 3 3" xfId="10177" xr:uid="{3D06070C-37D7-42BC-97D8-BEB1C0727176}"/>
    <cellStyle name="Normal 359 3 4 2 2 2" xfId="14728" xr:uid="{3512248E-A837-42DD-909B-500E5316EB0F}"/>
    <cellStyle name="Normal 359 3 4 5" xfId="15569" xr:uid="{2E14040D-27F7-4CCC-89B5-20EFFC1A261C}"/>
    <cellStyle name="Normal 359 3 6 2" xfId="10684" xr:uid="{F486B199-2398-47AA-8A7B-770FB9FCB992}"/>
    <cellStyle name="Normal 359 3 7 2 3" xfId="17960" xr:uid="{40804186-4653-462A-B020-C7EFA0194D7C}"/>
    <cellStyle name="Normal 359 4 2" xfId="9222" xr:uid="{326078E0-4D7A-46F4-B07E-46F90B4A0E85}"/>
    <cellStyle name="Normal 359 4 3 3" xfId="17627" xr:uid="{4B0E71EA-45BD-41F0-9A28-D0F2C1BCCD42}"/>
    <cellStyle name="Normal 359 5 2 3" xfId="13053" xr:uid="{56DC6196-6923-4B28-BFE9-F48A0FE7518A}"/>
    <cellStyle name="Normal 359 6 2" xfId="8996" xr:uid="{8D02F2D1-F9AA-4CA6-9CF4-1583AE18F3A4}"/>
    <cellStyle name="Normal 359 6 3 3" xfId="17403" xr:uid="{566707AE-BDD7-4BBE-BC7A-E172D20F6638}"/>
    <cellStyle name="Normal 359 7 2" xfId="10761" xr:uid="{A22259F1-89A8-46F9-8319-47660B53006A}"/>
    <cellStyle name="Normal 359 7 4" xfId="16346" xr:uid="{6AC35B86-4A61-4B29-BA0B-146C23FCC47A}"/>
    <cellStyle name="Normal 359 8 2 3" xfId="17942" xr:uid="{946DA114-AED1-475F-BDC8-E4282CD5CE8F}"/>
    <cellStyle name="Normal 359 9 2" xfId="10515" xr:uid="{27B4C49C-A7D3-46F8-8682-1A74724C7569}"/>
    <cellStyle name="Normal 359 9 4" xfId="16105" xr:uid="{BCF690C1-DFCC-4CA5-A415-A9905FA7C3D3}"/>
    <cellStyle name="Normal 36 12" xfId="7268" xr:uid="{AC535F41-5015-46B2-8075-0631DADEA804}"/>
    <cellStyle name="Normal 36 2 2 2" xfId="6180" xr:uid="{1868E477-F677-4C28-A973-1BFC12B414D1}"/>
    <cellStyle name="Normal 36 2 3" xfId="6179" xr:uid="{DC6C7797-3DB7-4CF7-B838-ECC92B9BAA04}"/>
    <cellStyle name="Normal 36 3" xfId="4847" xr:uid="{CE5E8785-DDB6-493A-91A5-51478EAEAC84}"/>
    <cellStyle name="Normal 36 7" xfId="6132" xr:uid="{C04F2785-9468-4D9A-B063-920F18E5CDF3}"/>
    <cellStyle name="Normal 360" xfId="6484" xr:uid="{9DD80786-911D-45AE-8042-BB64B4A798F7}"/>
    <cellStyle name="Normal 360 10 2 3" xfId="18785" xr:uid="{FF9124AF-6757-4F69-AC6E-53EE781C3405}"/>
    <cellStyle name="Normal 360 11 2" xfId="13563" xr:uid="{2B88B48D-839A-41C4-82B1-E38A9ACDA922}"/>
    <cellStyle name="Normal 360 2" xfId="7269" xr:uid="{664099D7-FDB3-492D-8BE8-E629B1DEF772}"/>
    <cellStyle name="Normal 360 3 2 2" xfId="9313" xr:uid="{4F9022FF-E074-4217-98B3-FA2D6745E521}"/>
    <cellStyle name="Normal 360 3 2 2 3" xfId="13358" xr:uid="{2E893FDD-D9C6-47F2-86ED-193CAEC6572F}"/>
    <cellStyle name="Normal 360 3 2 3 3" xfId="17718" xr:uid="{BED18DD3-CA21-4B02-8EF7-2F8604BFBAE5}"/>
    <cellStyle name="Normal 360 3 3 2" xfId="9148" xr:uid="{1F3B2AA2-1E2D-4FB5-AF24-DEE3F167AF9D}"/>
    <cellStyle name="Normal 360 3 3 2 3" xfId="13180" xr:uid="{4DEAB4B0-9EDC-490B-900C-DE4B48942ADE}"/>
    <cellStyle name="Normal 360 3 3 3 3" xfId="17553" xr:uid="{B4CE198C-B6B1-4F1F-91A3-64403EC8FAE1}"/>
    <cellStyle name="Normal 360 3 4 2 3" xfId="12969" xr:uid="{8274CD52-DACD-4E03-B297-34DBD8CB203A}"/>
    <cellStyle name="Normal 360 3 5 2" xfId="10856" xr:uid="{C5BE1CB3-C79B-42F2-A0F1-E438A7B5DE86}"/>
    <cellStyle name="Normal 360 3 6 2 3" xfId="18059" xr:uid="{C0D6A34C-04B6-49E8-84D6-0F37A11C0089}"/>
    <cellStyle name="Normal 360 3 7 4" xfId="16981" xr:uid="{0A8705DA-17EF-4CD3-A028-DFF0B9536CCF}"/>
    <cellStyle name="Normal 360 4 2 2 2" xfId="15007" xr:uid="{56653ADC-73D8-4168-BDC3-BA29D8F3CEE8}"/>
    <cellStyle name="Normal 360 4 5" xfId="15850" xr:uid="{C1FD2EFA-61BC-4AAC-9B71-441A9C348486}"/>
    <cellStyle name="Normal 360 5 3" xfId="10043" xr:uid="{79B59AA2-62D5-4E8E-8C9D-502C9B4C2491}"/>
    <cellStyle name="Normal 360 6 2 2 2" xfId="14628" xr:uid="{315A12CD-0EE2-4C3F-BEF1-56A048F6EE69}"/>
    <cellStyle name="Normal 360 6 5" xfId="15469" xr:uid="{E2D964FB-9799-4ECB-9DF2-F4AA24A5A870}"/>
    <cellStyle name="Normal 360 8 2" xfId="10565" xr:uid="{5742D50E-5432-41D8-83BD-23DF200EE770}"/>
    <cellStyle name="Normal 360 9 2 3" xfId="17923" xr:uid="{CB6BC600-5D57-4155-A58B-3DFC3E18E605}"/>
    <cellStyle name="Normal 361 10 3" xfId="13443" xr:uid="{6BC1AD02-15E5-4FF8-9C47-89D6189D994A}"/>
    <cellStyle name="Normal 361 3" xfId="7521" xr:uid="{EDB02A42-CA05-47C9-839E-D5FC9FDE7540}"/>
    <cellStyle name="Normal 361 3 2 2 4" xfId="16908" xr:uid="{807E9B7E-2C8C-4BB3-9898-6BA69DEA2285}"/>
    <cellStyle name="Normal 361 3 3 2 2" xfId="11158" xr:uid="{AE848D79-A690-456C-804C-B857B048E137}"/>
    <cellStyle name="Normal 361 3 3 4" xfId="12214" xr:uid="{E1FF0BD8-2842-4D70-96D5-B3EA1481636D}"/>
    <cellStyle name="Normal 361 3 4 2 4" xfId="16533" xr:uid="{417F9EEB-EE8C-4DFF-A065-A3B8B1D9B6B6}"/>
    <cellStyle name="Normal 361 3 5 2 2" xfId="14598" xr:uid="{D9C3B948-9069-4528-8200-ACA388FAB60A}"/>
    <cellStyle name="Normal 361 3 6 3" xfId="12692" xr:uid="{F805CF8B-627F-43A1-84BE-FAA371C08C7D}"/>
    <cellStyle name="Normal 361 3 8" xfId="9841" xr:uid="{DCA80373-1703-4110-B655-FE1AACDE34DF}"/>
    <cellStyle name="Normal 361 4 2 2 3" xfId="18599" xr:uid="{6F3F76FB-159B-4416-BA1F-ACFE6D6DA2E4}"/>
    <cellStyle name="Normal 361 5" xfId="7713" xr:uid="{44034E0C-E489-47FD-BA9D-4900835A0C06}"/>
    <cellStyle name="Normal 361 5 3 2" xfId="13845" xr:uid="{4BE0D028-EDCC-402E-A012-F822DCC01724}"/>
    <cellStyle name="Normal 361 6 2 2 3" xfId="18725" xr:uid="{6EEEC57B-C6BD-43A0-9CCF-B52BAEFFF570}"/>
    <cellStyle name="Normal 361 7" xfId="8587" xr:uid="{3C12FD60-051A-477C-9709-4CC00191C260}"/>
    <cellStyle name="Normal 361 8 2 2" xfId="14330" xr:uid="{6D977F90-EA20-4427-8A8A-64C3BACAC1EC}"/>
    <cellStyle name="Normal 361 9 3" xfId="12515" xr:uid="{5B3743DB-A225-4270-A5D0-26C33EE150B1}"/>
    <cellStyle name="Normal 362 10 4" xfId="17014" xr:uid="{9B799E68-B6AB-459C-B00F-C296A49AA661}"/>
    <cellStyle name="Normal 362 3 10" xfId="15439" xr:uid="{4624F077-28D6-4144-A41D-D01DE83DE23F}"/>
    <cellStyle name="Normal 362 3 2 3" xfId="10353" xr:uid="{3330D9C3-30DF-4423-9873-B6DCCA310040}"/>
    <cellStyle name="Normal 362 3 3 2 2 2" xfId="14933" xr:uid="{85BB8A62-8A06-4F00-BE75-16C6260AD49A}"/>
    <cellStyle name="Normal 362 3 3 5" xfId="15775" xr:uid="{8C8C787C-9BC0-4E71-BAF2-58BE7F8F12BE}"/>
    <cellStyle name="Normal 362 3 4 3" xfId="9882" xr:uid="{F356A74A-0223-4205-B4E8-B0DE5F8091D0}"/>
    <cellStyle name="Normal 362 3 5 2 3" xfId="18230" xr:uid="{10291B19-316F-4F22-923E-972603659C64}"/>
    <cellStyle name="Normal 362 3 6 4" xfId="16270" xr:uid="{62A5C845-2A2D-4892-8048-43FA15E69405}"/>
    <cellStyle name="Normal 362 3 8 2" xfId="13672" xr:uid="{8AC9DC26-41E1-495C-80A2-0F7AD5BC76A7}"/>
    <cellStyle name="Normal 362 4 2 3" xfId="13261" xr:uid="{6CC772D2-42F2-439D-BD63-EB97887EC769}"/>
    <cellStyle name="Normal 362 5 2" xfId="9020" xr:uid="{BA3CB5CB-E0B1-4E09-9194-C7DC6A9CC297}"/>
    <cellStyle name="Normal 362 5 3 3" xfId="17426" xr:uid="{685ADE5A-18E2-4EB9-9351-B983CE632538}"/>
    <cellStyle name="Normal 362 6 2 3" xfId="13066" xr:uid="{5EE375BC-BD29-430C-8A37-EE7ADD60A860}"/>
    <cellStyle name="Normal 362 7 2" xfId="10762" xr:uid="{DEC58545-6DAE-4307-A848-1EC1E8A208B5}"/>
    <cellStyle name="Normal 362 8 2 3" xfId="17943" xr:uid="{817DCBB7-5822-477D-8976-0A7842CBCF61}"/>
    <cellStyle name="Normal 362 9 4" xfId="16959" xr:uid="{CA745631-3A1E-4549-827E-707DC1D7C04E}"/>
    <cellStyle name="Normal 363 11" xfId="9696" xr:uid="{F9693053-3936-42AC-85CF-D90CEB79528A}"/>
    <cellStyle name="Normal 363 3 2" xfId="7966" xr:uid="{0FC0F058-EFAB-4EFA-9380-7D9EF2248C4F}"/>
    <cellStyle name="Normal 363 3 2 3 2" xfId="14100" xr:uid="{C0159616-002E-4429-8849-3D329C04EBDA}"/>
    <cellStyle name="Normal 363 3 3 2 2 3" xfId="18497" xr:uid="{8A6673B6-F030-442F-9F63-12A5D94EAB45}"/>
    <cellStyle name="Normal 363 3 4" xfId="7567" xr:uid="{A62DE74A-5B39-4574-9028-64DE11E68893}"/>
    <cellStyle name="Normal 363 3 4 3 2" xfId="13712" xr:uid="{C35AED0B-553F-45A3-9F21-D032B445003A}"/>
    <cellStyle name="Normal 363 3 5 3" xfId="12827" xr:uid="{A6AB2B4C-B907-40E5-BA16-C37BEEC539E7}"/>
    <cellStyle name="Normal 363 3 7" xfId="9367" xr:uid="{6E5FA969-BB90-46AA-A187-FD66143B5FF4}"/>
    <cellStyle name="Normal 363 3 8 3" xfId="17192" xr:uid="{67D1A3B1-D10D-4B7E-A637-4A1235B90D5E}"/>
    <cellStyle name="Normal 363 4 2 4" xfId="16782" xr:uid="{990F0373-BDC4-4891-B4A6-DA6E3D354651}"/>
    <cellStyle name="Normal 363 5 2 2" xfId="10993" xr:uid="{D06FBCA2-DBC6-4BA2-9A77-766DE403BE3A}"/>
    <cellStyle name="Normal 363 5 4" xfId="12054" xr:uid="{6B23AF53-BF5B-44D5-B561-46B0D59EBB1B}"/>
    <cellStyle name="Normal 363 6 2 4" xfId="16508" xr:uid="{A181EC65-871A-46A0-BD09-7791E81BAB3A}"/>
    <cellStyle name="Normal 363 7 2 2" xfId="14472" xr:uid="{F27006AF-3BEB-4A10-ADF0-81F530B22D15}"/>
    <cellStyle name="Normal 363 8 3" xfId="12533" xr:uid="{5B9FD960-B5AE-4208-96CF-CCA692F1BFE2}"/>
    <cellStyle name="Normal 364" xfId="6159" xr:uid="{E892EC3B-B374-48BA-B327-392D8F3A0473}"/>
    <cellStyle name="Normal 364 11 2" xfId="13544" xr:uid="{C0011EF8-2F26-4731-86B3-978B08D43982}"/>
    <cellStyle name="Normal 364 3 2 2" xfId="9288" xr:uid="{42CA4687-28E6-4552-937A-C1FFD214DDA6}"/>
    <cellStyle name="Normal 364 3 2 3 3" xfId="17695" xr:uid="{AC66A7E3-E629-4243-BCCA-9F330C0912B6}"/>
    <cellStyle name="Normal 364 3 3 2 3" xfId="13157" xr:uid="{1781BB16-8AD3-4CFF-98D5-829E93647884}"/>
    <cellStyle name="Normal 364 3 4 2" xfId="8925" xr:uid="{F2239C5A-5BF6-42B3-A9F0-DFF39A7A88CB}"/>
    <cellStyle name="Normal 364 3 4 3 3" xfId="17330" xr:uid="{3B87712F-12FE-46E2-98CD-283B17E10727}"/>
    <cellStyle name="Normal 364 3 5 4" xfId="16417" xr:uid="{1453BF1E-1657-4555-A056-B3E88E9521C7}"/>
    <cellStyle name="Normal 364 3 7 2" xfId="10399" xr:uid="{9181DD38-D4E1-435F-B1DD-31B721DB1A7E}"/>
    <cellStyle name="Normal 364 3 8 3" xfId="17204" xr:uid="{51469AAA-B078-42D5-B2F7-889E6B5E3A56}"/>
    <cellStyle name="Normal 364 4 2 2" xfId="11208" xr:uid="{269E298F-D883-478A-92BE-C6214C1D92B9}"/>
    <cellStyle name="Normal 364 4 2 4" xfId="16793" xr:uid="{3AA20290-7EAD-4D78-9D0A-CB4EF2282C84}"/>
    <cellStyle name="Normal 364 4 4" xfId="12263" xr:uid="{85714049-A353-49AF-BDD2-1AC4EB312446}"/>
    <cellStyle name="Normal 364 5 2 2" xfId="11004" xr:uid="{FF06F1BC-51BF-42A8-94B8-7F3CD9A90DF6}"/>
    <cellStyle name="Normal 364 5 3 3" xfId="17388" xr:uid="{21EC4C1A-FA1B-4CD8-B54F-C64FEE7B85F1}"/>
    <cellStyle name="Normal 364 6 2 2 3" xfId="18446" xr:uid="{58FBAFE8-7F1A-41D8-B713-E37E501F9DFA}"/>
    <cellStyle name="Normal 364 6 3 2" xfId="13889" xr:uid="{C8B54353-DBA2-4B99-A1BA-D0D7812CB5DF}"/>
    <cellStyle name="Normal 364 7 2" xfId="10735" xr:uid="{9E51C9E4-5039-40B0-9AA9-028EE6B877FD}"/>
    <cellStyle name="Normal 364 8 2 3" xfId="17909" xr:uid="{D37923BC-326F-4287-B66B-233FC14CE36D}"/>
    <cellStyle name="Normal 364 9 4" xfId="16027" xr:uid="{5FB1D007-CC29-49AE-8B8C-9C88D11CA837}"/>
    <cellStyle name="Normal 365 11" xfId="9739" xr:uid="{3F821B5F-9993-4D4F-B7A5-02AB8CAA2CA5}"/>
    <cellStyle name="Normal 365 3 2" xfId="8005" xr:uid="{B77487FE-570F-493B-9310-C01C36997F5F}"/>
    <cellStyle name="Normal 365 3 2 3 2" xfId="14139" xr:uid="{4DF0F16D-E8FE-40A1-8A4C-C8BF120ACA07}"/>
    <cellStyle name="Normal 365 3 3 2 2 3" xfId="18535" xr:uid="{10C43A59-9580-44FD-8F0C-FE4A5628F870}"/>
    <cellStyle name="Normal 365 3 4" xfId="7598" xr:uid="{8E8CCD7B-F691-4B90-B95A-2FD22D0FC5DE}"/>
    <cellStyle name="Normal 365 3 4 2 3" xfId="12931" xr:uid="{60147B79-BF98-48B3-9DF0-D52DB78F80CD}"/>
    <cellStyle name="Normal 365 3 4 3 3" xfId="17302" xr:uid="{DEFBEE08-AC10-4383-AD2F-7D2A5BCC09EC}"/>
    <cellStyle name="Normal 365 3 5 2 3" xfId="18233" xr:uid="{208F2AEC-0098-4713-B5B1-11832C035399}"/>
    <cellStyle name="Normal 365 3 6 4" xfId="16273" xr:uid="{3B8BE33B-C765-4C20-8B1B-5F1D36E34C3B}"/>
    <cellStyle name="Normal 365 3 8 2" xfId="13675" xr:uid="{DD696330-A866-48B0-A8FB-9F4758C6A680}"/>
    <cellStyle name="Normal 365 4 2 3" xfId="13264" xr:uid="{FFA5ACDE-ADEB-4FA8-A914-176B0B6C1D22}"/>
    <cellStyle name="Normal 365 5 2" xfId="9023" xr:uid="{502FF724-8227-4301-9270-8F7180ECCB5C}"/>
    <cellStyle name="Normal 365 5 3 3" xfId="17429" xr:uid="{FC701DC4-7CEF-41A5-A397-3411289A585E}"/>
    <cellStyle name="Normal 365 6 2 2 2" xfId="14710" xr:uid="{5A7C9890-6874-4A28-ABC3-2F4AB0160ACD}"/>
    <cellStyle name="Normal 365 6 3" xfId="9959" xr:uid="{595F157B-DC2A-4E48-9091-1C90EE68A97C}"/>
    <cellStyle name="Normal 365 7 2" xfId="10765" xr:uid="{0023131A-86EB-486A-AD82-BADAB60F712B}"/>
    <cellStyle name="Normal 365 7 4" xfId="16354" xr:uid="{1A838152-FCCB-4ACA-8513-E2F6E1C6F715}"/>
    <cellStyle name="Normal 365 8 2 3" xfId="17947" xr:uid="{04CC1D2F-3C6E-4963-8EA9-75EE80ED99CF}"/>
    <cellStyle name="Normal 365 9 4" xfId="16965" xr:uid="{D63970B4-9D28-4A29-9D0F-9819BF4492A8}"/>
    <cellStyle name="Normal 366 11" xfId="9718" xr:uid="{A92F97F6-4A96-42F8-A15B-88F880CB7056}"/>
    <cellStyle name="Normal 366 3 2" xfId="7989" xr:uid="{D2E69A3E-CF0E-4870-9BBA-740575D89919}"/>
    <cellStyle name="Normal 366 3 2 3 2" xfId="14123" xr:uid="{4BF104ED-47D9-49A5-99C3-E451735653AE}"/>
    <cellStyle name="Normal 366 3 3 2 2 3" xfId="18519" xr:uid="{CC9B8A46-441A-487E-AD28-C5154E7720E3}"/>
    <cellStyle name="Normal 366 3 4" xfId="7589" xr:uid="{84D0D304-D3F3-4337-8431-62DBEE274580}"/>
    <cellStyle name="Normal 366 3 4 2 2 3" xfId="18293" xr:uid="{E838171D-A0FC-470C-A2C6-7CD38212C5BF}"/>
    <cellStyle name="Normal 366 3 4 3 2" xfId="13734" xr:uid="{9BF97371-DBDC-417E-9DF8-F63379E60019}"/>
    <cellStyle name="Normal 366 3 5" xfId="8815" xr:uid="{40399DE1-938A-4065-9398-DB6CE4412E2A}"/>
    <cellStyle name="Normal 366 3 5 3" xfId="12850" xr:uid="{FE754410-89ED-415E-838E-775DA2E02013}"/>
    <cellStyle name="Normal 366 3 6 2 2" xfId="14428" xr:uid="{59454CD1-1FAD-457E-9543-5CDE160D21E1}"/>
    <cellStyle name="Normal 366 3 7" xfId="8054" xr:uid="{0BA0BC6F-BFFF-419D-AEAC-AF6F23318AA9}"/>
    <cellStyle name="Normal 366 3 7 3" xfId="12423" xr:uid="{E520B449-8396-4B3B-976F-CF4FA8FE100F}"/>
    <cellStyle name="Normal 366 3 8 3" xfId="17215" xr:uid="{C177C0CB-ABCB-4CFF-84D2-82C4386508F3}"/>
    <cellStyle name="Normal 366 4 2 2" xfId="11218" xr:uid="{9C1D1CBD-438F-47A5-AE26-9E9DC638AFA5}"/>
    <cellStyle name="Normal 366 4 2 4" xfId="16802" xr:uid="{CEF323C6-0B56-4C00-8190-89947092EEC3}"/>
    <cellStyle name="Normal 366 4 4" xfId="12273" xr:uid="{12608AEF-5DCF-4FBE-A0E9-BC19B2ED6640}"/>
    <cellStyle name="Normal 366 5 2 2" xfId="11018" xr:uid="{E6E97FC7-0EBD-4094-BD36-7B21ABBE6484}"/>
    <cellStyle name="Normal 366 5 2 4" xfId="16610" xr:uid="{8C9B488E-4291-4F93-93C3-4AADFEB646BB}"/>
    <cellStyle name="Normal 366 5 4" xfId="12078" xr:uid="{8B717148-5FB3-4467-8494-D0C59D0AB923}"/>
    <cellStyle name="Normal 366 6 2 2" xfId="10925" xr:uid="{411347B2-97BD-4D22-8C74-418E54814566}"/>
    <cellStyle name="Normal 366 6 2 4" xfId="16509" xr:uid="{4664F24E-EBFF-4585-8644-739D10422A1E}"/>
    <cellStyle name="Normal 366 6 4" xfId="11987" xr:uid="{441FA01D-9CB8-4A29-B248-8B77F723A2CF}"/>
    <cellStyle name="Normal 366 7 2 2" xfId="14492" xr:uid="{7A1C1CF6-C390-424D-8F63-C9B3C4DEAD29}"/>
    <cellStyle name="Normal 366 8" xfId="8223" xr:uid="{AC805F22-E48A-4A2C-8638-10E19C54A80A}"/>
    <cellStyle name="Normal 366 8 3" xfId="12555" xr:uid="{223C2FD0-F5F2-4E31-A9A9-B9684140AFB9}"/>
    <cellStyle name="Normal 366 9 2 2" xfId="14239" xr:uid="{7A24698C-F08D-4765-890C-811E9E3EC450}"/>
    <cellStyle name="Normal 367" xfId="6512" xr:uid="{64CD1807-E392-4B36-BC1F-AC78682ACF89}"/>
    <cellStyle name="Normal 367 10 2 3" xfId="18786" xr:uid="{3F4CDCC5-EBCD-4D26-8878-4FD7E00B6B19}"/>
    <cellStyle name="Normal 367 11 2" xfId="13567" xr:uid="{F765D4AF-0FBC-4BF5-8B6D-4C81290B3788}"/>
    <cellStyle name="Normal 367 2" xfId="7270" xr:uid="{09457A07-4D2A-4C50-A822-73FA981C6A4D}"/>
    <cellStyle name="Normal 367 3 2 2" xfId="9319" xr:uid="{2D8E8B71-B9DD-4BDC-B89C-CBB71857D1BC}"/>
    <cellStyle name="Normal 367 3 2 2 3" xfId="13361" xr:uid="{92B2C720-FF33-4706-91D6-C84586E2F9D1}"/>
    <cellStyle name="Normal 367 3 2 3 3" xfId="17723" xr:uid="{FDBCE9EC-9EC3-4241-8925-08899616AF5E}"/>
    <cellStyle name="Normal 367 3 3 2" xfId="9151" xr:uid="{14CE3759-B512-4CE0-827E-F6AC55773D9E}"/>
    <cellStyle name="Normal 367 3 3 2 3" xfId="13185" xr:uid="{F90B09C7-A138-4447-8AA1-D76FE4E8A8FA}"/>
    <cellStyle name="Normal 367 3 3 3 3" xfId="17556" xr:uid="{EF2DFCE2-506B-485B-B28F-2A2F414709E3}"/>
    <cellStyle name="Normal 367 3 4 2" xfId="8852" xr:uid="{3FA1C80B-248C-4092-A07E-F19EDB1FB1AE}"/>
    <cellStyle name="Normal 367 3 4 2 3" xfId="12890" xr:uid="{34AD1AFB-2A84-4A3E-AED8-B74B7FA4A752}"/>
    <cellStyle name="Normal 367 3 4 5" xfId="15467" xr:uid="{31EA48DB-501C-44FD-8896-15DC395B812A}"/>
    <cellStyle name="Normal 367 3 6 2" xfId="10686" xr:uid="{EB107EBE-559F-4E18-981D-BDB4ECF01CCB}"/>
    <cellStyle name="Normal 367 3 7 2 3" xfId="17966" xr:uid="{AF73B36E-83CF-4C35-9417-89985E97C903}"/>
    <cellStyle name="Normal 367 4 2" xfId="9224" xr:uid="{06E06D7B-B44A-4A19-939E-91C281CEB079}"/>
    <cellStyle name="Normal 367 4 3 3" xfId="17629" xr:uid="{BA8E4CBC-381E-4CF9-94DF-635C08BBBEA7}"/>
    <cellStyle name="Normal 367 5 2 3" xfId="13055" xr:uid="{B2FF8720-A816-400F-B527-ADE1A2759373}"/>
    <cellStyle name="Normal 367 6 2" xfId="8999" xr:uid="{C76F03BD-5BD9-41E5-9FE5-FC3CFF722503}"/>
    <cellStyle name="Normal 367 6 3 3" xfId="17406" xr:uid="{42A7FD18-9794-4709-9A23-81C59CC64B12}"/>
    <cellStyle name="Normal 367 7 4" xfId="16348" xr:uid="{0F6009D0-C1D0-43FF-B1A2-8D957DE71EB3}"/>
    <cellStyle name="Normal 367 9 2" xfId="11375" xr:uid="{C00B927A-7D95-4071-95FA-8882D9FEF5FE}"/>
    <cellStyle name="Normal 368 10 2 2" xfId="15193" xr:uid="{FEB829E1-6F0E-4895-8090-6E713653F3C6}"/>
    <cellStyle name="Normal 368 13" xfId="15292" xr:uid="{20483B6D-95F7-44C1-B4BF-F959FE2EAED6}"/>
    <cellStyle name="Normal 368 3 2 2 2 3" xfId="18656" xr:uid="{6F849BAE-7D9B-4D59-86D2-A96FFFCE4C75}"/>
    <cellStyle name="Normal 368 3 3" xfId="7808" xr:uid="{CD8918C1-92FA-49CD-84BA-2215C1683382}"/>
    <cellStyle name="Normal 368 3 3 3 2" xfId="13940" xr:uid="{D3166F3C-AC3F-4656-B535-983DC905793A}"/>
    <cellStyle name="Normal 368 3 4 2 2 3" xfId="18344" xr:uid="{C43BF8E4-BB6B-4698-BB13-A338A3752A30}"/>
    <cellStyle name="Normal 368 3 5" xfId="8786" xr:uid="{3DFC8B93-A7E6-4B22-A654-2AA3386BD8F0}"/>
    <cellStyle name="Normal 368 3 6 2 2" xfId="14399" xr:uid="{8B94E566-537F-4454-B51B-AE0D49D479D1}"/>
    <cellStyle name="Normal 368 3 7 3" xfId="12511" xr:uid="{F1BF0272-12E9-4BC7-9663-3DCA8E87DF44}"/>
    <cellStyle name="Normal 368 4 2 2" xfId="11192" xr:uid="{2A276CD4-B92F-4A7C-BFCE-BA827EB29C7F}"/>
    <cellStyle name="Normal 368 4 2 4" xfId="16777" xr:uid="{35AB172D-0721-4880-8C89-26B624D34EA6}"/>
    <cellStyle name="Normal 368 4 4" xfId="12247" xr:uid="{9CD97427-B6DF-48BC-9148-3041FC956375}"/>
    <cellStyle name="Normal 368 5 2 4" xfId="16578" xr:uid="{E36482B6-5449-4E26-B8DB-0CA54DC11C97}"/>
    <cellStyle name="Normal 368 6 2 2" xfId="10886" xr:uid="{9D50F378-AE4A-4DFC-93AD-ED8F33A2C8D1}"/>
    <cellStyle name="Normal 368 6 4" xfId="11948" xr:uid="{55BA4C78-D152-462A-83FA-FA6A2FB76D2A}"/>
    <cellStyle name="Normal 368 8" xfId="8193" xr:uid="{E597E9FE-C3C6-4DC2-8739-9B6A43AF8F06}"/>
    <cellStyle name="Normal 368 9 2 2" xfId="14198" xr:uid="{FE3270FD-1B06-4041-A110-90BD217BCEDD}"/>
    <cellStyle name="Normal 369 10 2 3" xfId="18787" xr:uid="{9A596CD3-4CCD-42FF-BB7C-440A4E7764C3}"/>
    <cellStyle name="Normal 369 2" xfId="7271" xr:uid="{648B1384-87F9-4CC0-A77B-6380B8DF49E9}"/>
    <cellStyle name="Normal 369 3 2 2 3" xfId="13328" xr:uid="{478C619C-C0DE-49FD-BFE1-6D4F38497E87}"/>
    <cellStyle name="Normal 369 3 3 2" xfId="9119" xr:uid="{8337A843-7F3C-42B1-ACD8-F1723047447F}"/>
    <cellStyle name="Normal 369 3 3 3 3" xfId="17523" xr:uid="{C3E31A61-1A14-47EE-BF63-5053FD2C0BEE}"/>
    <cellStyle name="Normal 369 3 4 2 3" xfId="12951" xr:uid="{60C8DD95-9F10-4C87-87DE-7E87E1E828F4}"/>
    <cellStyle name="Normal 369 3 4 5" xfId="15530" xr:uid="{2BFC31F2-61AA-49D7-A8AD-156F913D29C7}"/>
    <cellStyle name="Normal 369 3 6 2" xfId="10659" xr:uid="{0C67ED80-DFB1-4EB9-9652-9276B6FCFDA1}"/>
    <cellStyle name="Normal 369 3 7 2 3" xfId="17843" xr:uid="{F6152CA3-9B4B-4124-B65B-5E0F2F56FF58}"/>
    <cellStyle name="Normal 369 4 2" xfId="9199" xr:uid="{752110D3-8345-4A42-918D-F905ABEB5952}"/>
    <cellStyle name="Normal 369 4 3 3" xfId="17603" xr:uid="{2CFFBC2A-47EF-4BB1-B61C-37F49AC7D621}"/>
    <cellStyle name="Normal 369 5 2 3" xfId="13021" xr:uid="{1416EAAF-1198-489C-B2B7-BCE986090D9C}"/>
    <cellStyle name="Normal 369 6 2" xfId="8941" xr:uid="{8016D93A-74AB-4871-ACAF-AE56CDB77A11}"/>
    <cellStyle name="Normal 369 6 3 3" xfId="17347" xr:uid="{C8D1A1EC-A910-4B6A-AD18-5B67E2ECB79F}"/>
    <cellStyle name="Normal 369 7 4" xfId="16323" xr:uid="{80C70B48-CF48-4F12-BD48-47AA4548A00E}"/>
    <cellStyle name="Normal 369 9 2" xfId="10432" xr:uid="{E0BBED7E-840E-4BB1-A573-FBBB2267912E}"/>
    <cellStyle name="Normal 37 11 2" xfId="8745" xr:uid="{573823E4-6F71-4ED1-A470-40D071293A86}"/>
    <cellStyle name="Normal 37 2 2_Data" xfId="7358" xr:uid="{35C69001-4DE5-4A9B-9653-7F647CC9A582}"/>
    <cellStyle name="Normal 37 4" xfId="5001" xr:uid="{2F70CD1F-5C93-4207-824F-65217656F620}"/>
    <cellStyle name="Normal 37_Check Sheet" xfId="2453" xr:uid="{F9D88696-4D76-4F52-81F8-81F04E68DE59}"/>
    <cellStyle name="Normal 370 11" xfId="9741" xr:uid="{25946782-C58C-457A-972F-236F6C1B9B79}"/>
    <cellStyle name="Normal 370 3 2" xfId="8006" xr:uid="{15AD1471-B5ED-40DB-B643-9073D60DF91E}"/>
    <cellStyle name="Normal 370 3 2 3 2" xfId="14140" xr:uid="{F3254BFC-944E-458B-B89D-6DC43B2D1070}"/>
    <cellStyle name="Normal 370 3 3 2 2 3" xfId="18536" xr:uid="{476CF9F3-B060-4DC7-8D19-C7965EA366CF}"/>
    <cellStyle name="Normal 370 3 4" xfId="8036" xr:uid="{B7F11D1C-912F-44D2-9294-D06E1A08B75E}"/>
    <cellStyle name="Normal 370 3 4 3 2" xfId="14170" xr:uid="{D5D14175-7989-4A22-A3B4-D06F753B3AA2}"/>
    <cellStyle name="Normal 370 3 5 3" xfId="12866" xr:uid="{464FA2B4-7962-41DF-AE77-BB5CCC8CDD34}"/>
    <cellStyle name="Normal 370 3 7" xfId="8148" xr:uid="{E25B69FA-E179-44EA-B22D-A1922D308B2A}"/>
    <cellStyle name="Normal 370 3 8 3" xfId="17231" xr:uid="{DCFA53BB-8DBC-4D9E-80A6-BEC0D88E03A8}"/>
    <cellStyle name="Normal 370 4 2 4" xfId="16818" xr:uid="{04FFD280-5FDF-4A54-8A81-B90AD591A2A3}"/>
    <cellStyle name="Normal 370 5 2 2" xfId="11035" xr:uid="{E605B45C-33A7-484E-AB7D-9842675B5F25}"/>
    <cellStyle name="Normal 370 5 4" xfId="12095" xr:uid="{4F565531-FCD1-4FF8-BDEE-92BC03889DE9}"/>
    <cellStyle name="Normal 370 6 2 4" xfId="16651" xr:uid="{3D83CD0D-2677-4637-A601-416A74D4F6F6}"/>
    <cellStyle name="Normal 370 7 2 2" xfId="14509" xr:uid="{0AFFBAA8-A344-4DCD-AB46-0DF71F11A2D8}"/>
    <cellStyle name="Normal 370 8 3" xfId="12575" xr:uid="{ED1CEFB7-5D76-4813-9353-DE79130B41B7}"/>
    <cellStyle name="Normal 371" xfId="6509" xr:uid="{89F33DFD-902A-452A-A0E5-5EC7943C6E3F}"/>
    <cellStyle name="Normal 371 11 2" xfId="13565" xr:uid="{34F3CACB-5DC7-4959-831A-B1DF1E4533BB}"/>
    <cellStyle name="Normal 371 3 2 2" xfId="9316" xr:uid="{FFC4F037-3C4C-451F-B2B9-C778EA9FA7B0}"/>
    <cellStyle name="Normal 371 3 2 3" xfId="10351" xr:uid="{694ECB66-8D31-4B0A-AE6F-C3CEF52CEA50}"/>
    <cellStyle name="Normal 371 3 3 2 2 2" xfId="14931" xr:uid="{0BF643C7-3A54-413F-A95A-2ADA582AC701}"/>
    <cellStyle name="Normal 371 3 3 5" xfId="15773" xr:uid="{F0C30D47-56B2-4D28-B53D-2C937D1223D3}"/>
    <cellStyle name="Normal 371 3 4 3" xfId="10088" xr:uid="{37036C37-C918-4E69-B48B-73207F3147AD}"/>
    <cellStyle name="Normal 371 3 5 2 3" xfId="18228" xr:uid="{CB073651-9DAF-4C6E-837F-F6CAAD85AAF8}"/>
    <cellStyle name="Normal 371 3 6 4" xfId="16268" xr:uid="{DD9EFDF1-297E-4D16-ACFB-4D8B89C1F5C0}"/>
    <cellStyle name="Normal 371 3 8 2" xfId="13670" xr:uid="{5B4B5538-2F22-4C1E-BB05-2E78BAED793F}"/>
    <cellStyle name="Normal 371 4 2 3" xfId="13259" xr:uid="{68E4C519-4C62-41D4-BEEB-E9C487AE830C}"/>
    <cellStyle name="Normal 371 5 2" xfId="9018" xr:uid="{971A1B31-B6DE-4764-B6BA-FD4CA195B116}"/>
    <cellStyle name="Normal 371 5 3 3" xfId="17424" xr:uid="{59D6FCD5-B4C5-4FAB-9AC7-EE606AA1F65C}"/>
    <cellStyle name="Normal 371 6 2 3" xfId="12976" xr:uid="{EBB34C9D-3BBC-46ED-9EE0-0DF8C41A1726}"/>
    <cellStyle name="Normal 371 7 2" xfId="10759" xr:uid="{566AB27F-CDED-40DB-9DD6-AF3166E776F5}"/>
    <cellStyle name="Normal 371 8 2 3" xfId="17940" xr:uid="{CF45A8F9-AD98-4C10-ABC1-577C00FD57A8}"/>
    <cellStyle name="Normal 371 9 4" xfId="16976" xr:uid="{F57D7313-DC47-46CD-936E-0D99E166D094}"/>
    <cellStyle name="Normal 372 10 3" xfId="13444" xr:uid="{9F64AA06-4CCD-44AD-89B0-7154C14930EF}"/>
    <cellStyle name="Normal 372 11 3" xfId="17102" xr:uid="{670CAD3D-4A0E-4036-9F79-F0D15B229626}"/>
    <cellStyle name="Normal 372 3" xfId="7492" xr:uid="{2AEC165B-2BAE-4122-A204-4F7D4B322598}"/>
    <cellStyle name="Normal 372 3 2 2 2" xfId="11295" xr:uid="{839A32C8-592D-4CF9-B8E3-9EABD92F24B2}"/>
    <cellStyle name="Normal 372 3 2 2 4" xfId="16882" xr:uid="{0583B74E-9AA9-440E-BBEE-77CF2FBB8BB0}"/>
    <cellStyle name="Normal 372 3 3 2 2" xfId="11131" xr:uid="{981376E3-45F7-40CF-84D4-288724D99E26}"/>
    <cellStyle name="Normal 372 3 3 3 2" xfId="13954" xr:uid="{303F1A2C-A916-4BCE-BB3A-9D50F6706C30}"/>
    <cellStyle name="Normal 372 3 4" xfId="7635" xr:uid="{4C35C9D5-9BC1-4DFF-A06E-BC5A951DB133}"/>
    <cellStyle name="Normal 372 3 4 2 4" xfId="16551" xr:uid="{39AD3983-2AC3-450F-8419-A6D44D6573EA}"/>
    <cellStyle name="Normal 372 3 5 2 2" xfId="14572" xr:uid="{B9BE139C-4096-4519-A7E2-EC79A42AC24C}"/>
    <cellStyle name="Normal 372 3 6 3" xfId="12666" xr:uid="{7077EA94-C233-41BA-81B0-C96C2D9378CF}"/>
    <cellStyle name="Normal 372 3 8" xfId="9815" xr:uid="{40634A70-14E0-44AB-BDD6-EFFEA69F5065}"/>
    <cellStyle name="Normal 372 4 2 2 3" xfId="18576" xr:uid="{E11B83ED-4F4A-4B82-8597-F3857CFCEE78}"/>
    <cellStyle name="Normal 372 5" xfId="7680" xr:uid="{B69CEAB3-5658-431A-965A-6E1266C4CE9B}"/>
    <cellStyle name="Normal 372 5 3 2" xfId="13814" xr:uid="{246871B3-00ED-4852-9CC6-7FF691325836}"/>
    <cellStyle name="Normal 372 6 2 2 3" xfId="18326" xr:uid="{AFD052E9-4D8C-4632-910B-59F3497560F2}"/>
    <cellStyle name="Normal 372 6 3 2" xfId="13763" xr:uid="{C24105F7-876F-49B2-A6D6-785A44B004AA}"/>
    <cellStyle name="Normal 372 7" xfId="8557" xr:uid="{5766C29A-6F69-4600-AC2E-47B172638146}"/>
    <cellStyle name="Normal 372 8 2 2" xfId="14300" xr:uid="{5B55E87D-2060-448C-A7AC-C07350E163B3}"/>
    <cellStyle name="Normal 372 9 3" xfId="12498" xr:uid="{01C6F342-F3B1-4509-9C3A-61A2D70DF998}"/>
    <cellStyle name="Normal 373 10 4" xfId="17015" xr:uid="{02013A8A-CC43-4E4F-8C38-435BAD3449DB}"/>
    <cellStyle name="Normal 373 3 10" xfId="15409" xr:uid="{AD62929C-46A3-4CAF-8C9B-BF0FED67DEF6}"/>
    <cellStyle name="Normal 373 3 2 2 2 3" xfId="18673" xr:uid="{348EC114-FCB1-4089-A5F3-CAF33831E455}"/>
    <cellStyle name="Normal 373 3 2 3 2" xfId="14111" xr:uid="{BD8768E0-19A5-4887-B470-837C77133026}"/>
    <cellStyle name="Normal 373 3 3" xfId="7824" xr:uid="{9D791A8F-BDB6-4AB7-A921-20B4B61116EA}"/>
    <cellStyle name="Normal 373 3 3 2 2 2" xfId="14901" xr:uid="{9484EB0C-06E4-46B4-93E3-330231E3F7FE}"/>
    <cellStyle name="Normal 373 3 3 2 3" xfId="13155" xr:uid="{160BE609-E640-4A54-A10E-2C7226D15068}"/>
    <cellStyle name="Normal 373 3 3 3 2" xfId="13957" xr:uid="{AE925F33-6858-4CB2-A4A9-52405E78C0AA}"/>
    <cellStyle name="Normal 373 3 4" xfId="7623" xr:uid="{96B0D6B2-8232-49C0-9B20-09BCEBB214C2}"/>
    <cellStyle name="Normal 373 3 4 2 2 3" xfId="18324" xr:uid="{918EEB23-72A2-48D7-8919-2D852D96B442}"/>
    <cellStyle name="Normal 373 3 4 3 2" xfId="13761" xr:uid="{28774C32-18DF-4D75-86A5-5C2D4DAC15BA}"/>
    <cellStyle name="Normal 373 3 5" xfId="8802" xr:uid="{C582FF25-576F-4584-BDE4-89C160DF7D86}"/>
    <cellStyle name="Normal 373 3 5 3" xfId="12838" xr:uid="{A983F24A-5EEB-4AE2-BCB7-95F3948453AF}"/>
    <cellStyle name="Normal 373 3 6 2" xfId="10658" xr:uid="{A50EF5CC-3E0C-4410-906B-F02B5345F5B0}"/>
    <cellStyle name="Normal 373 3 6 2 3" xfId="18031" xr:uid="{FA4EBF2B-4A02-46F2-B181-D0474F6628FD}"/>
    <cellStyle name="Normal 373 3 6 4" xfId="16239" xr:uid="{4F742A80-DDAE-4458-859D-B6A934A75600}"/>
    <cellStyle name="Normal 373 3 7 2" xfId="10473" xr:uid="{D9310F2C-C206-4937-9F1D-EF57083EE52C}"/>
    <cellStyle name="Normal 373 3 7 2 3" xfId="17846" xr:uid="{9ECCC815-EAF8-49A6-AF7B-B409AF9B603F}"/>
    <cellStyle name="Normal 373 3 7 4" xfId="16063" xr:uid="{FBC08D1D-0B0F-49F7-B87F-8AB1543FCFA7}"/>
    <cellStyle name="Normal 373 3 8 2" xfId="13641" xr:uid="{70A5EC58-8FE6-453B-91EB-40561D3CAC78}"/>
    <cellStyle name="Normal 373 3 9" xfId="11890" xr:uid="{11B64E35-AA6F-4169-AAC3-B4DA65AFC0F7}"/>
    <cellStyle name="Normal 373 4 2" xfId="9198" xr:uid="{0D5FC229-A79F-4210-B4B0-2FD42B1F36C1}"/>
    <cellStyle name="Normal 373 4 2 2 2" xfId="14981" xr:uid="{687A7E28-725B-4494-A97C-97BE5B94393C}"/>
    <cellStyle name="Normal 373 4 2 3" xfId="13232" xr:uid="{06EDD6B0-C5C8-4347-99BE-CE56CF55B9B7}"/>
    <cellStyle name="Normal 373 4 3" xfId="10223" xr:uid="{D9528F9F-5293-4F12-86E2-DE282E4FDC96}"/>
    <cellStyle name="Normal 373 4 5" xfId="15824" xr:uid="{347E1C6D-2AD8-4ED0-9FC9-57C00F8E125C}"/>
    <cellStyle name="Normal 373 5 2 2 2" xfId="14757" xr:uid="{C0E7B3E1-66B9-41E1-A9F5-3A7541EBE8A9}"/>
    <cellStyle name="Normal 373 5 3" xfId="10007" xr:uid="{0969B4E9-9497-4355-A671-A6E0EC9AB22E}"/>
    <cellStyle name="Normal 373 5 5" xfId="15599" xr:uid="{C6B57327-E96B-4408-9430-8037B8CA394A}"/>
    <cellStyle name="Normal 373 6 2 2 2" xfId="14699" xr:uid="{FA5CE8AA-E338-420B-AB94-6357E9DF484D}"/>
    <cellStyle name="Normal 373 6 3" xfId="9948" xr:uid="{CC53D70E-3E2F-4A4A-928B-11FEF7FD5CCB}"/>
    <cellStyle name="Normal 373 6 5" xfId="15541" xr:uid="{8E2F78D1-F57B-4981-9006-961996F17D76}"/>
    <cellStyle name="Normal 373 7 2 3" xfId="18103" xr:uid="{2AB478E5-6EB6-495D-BE88-A4B347F3CE3D}"/>
    <cellStyle name="Normal 373 8 2" xfId="10535" xr:uid="{FEBE69A2-56BD-4D49-B281-DF6A3846E8A2}"/>
    <cellStyle name="Normal 373 8 4" xfId="16123" xr:uid="{9C74D466-69F6-45EB-A635-522D458FA708}"/>
    <cellStyle name="Normal 373 9 2 3" xfId="17969" xr:uid="{335E1929-8CBF-4E9D-8F9D-39F50675DE1F}"/>
    <cellStyle name="Normal 374 10" xfId="9527" xr:uid="{3E9C7EB5-08C5-46F3-828F-93A29E960709}"/>
    <cellStyle name="Normal 374 10 3" xfId="13445" xr:uid="{3A1FCE75-FAE8-4F73-81F1-42F7D0E1C881}"/>
    <cellStyle name="Normal 374 11 3" xfId="17143" xr:uid="{C79489EF-2BB3-489E-88BC-1FF223878B4C}"/>
    <cellStyle name="Normal 374 3" xfId="7528" xr:uid="{A6590E05-B8E3-484A-A4AB-BCF1AD1EA484}"/>
    <cellStyle name="Normal 374 3 2 2 2" xfId="11330" xr:uid="{DFD15794-76E8-415C-80FF-15E5A93B0DC7}"/>
    <cellStyle name="Normal 374 3 2 2 4" xfId="16915" xr:uid="{D25CF2F0-8BA8-43B6-8923-82CA777CA16C}"/>
    <cellStyle name="Normal 374 3 2 4" xfId="12384" xr:uid="{2F3D2587-592D-4B6B-9294-B1482157F765}"/>
    <cellStyle name="Normal 374 3 3" xfId="7856" xr:uid="{565F6595-1DF7-4106-9331-9D1329BE9913}"/>
    <cellStyle name="Normal 374 3 3 2 2" xfId="11165" xr:uid="{639723CA-BA23-4116-99B3-9B0D7B5858C8}"/>
    <cellStyle name="Normal 374 3 3 2 2 3" xfId="18542" xr:uid="{3613F472-F069-4862-9270-B1E398506482}"/>
    <cellStyle name="Normal 374 3 3 2 4" xfId="16756" xr:uid="{1D79F078-EA91-40BC-9B5F-045F5BC14783}"/>
    <cellStyle name="Normal 374 3 3 3 2" xfId="13989" xr:uid="{35192016-EAF8-41C4-A416-E725AD6133D2}"/>
    <cellStyle name="Normal 374 3 4" xfId="7612" xr:uid="{58759EC8-78E5-4E7A-8C42-38E418C478C7}"/>
    <cellStyle name="Normal 374 3 4 2 2" xfId="10940" xr:uid="{05328BB1-241F-4BE8-9A5A-1BCF56BE4266}"/>
    <cellStyle name="Normal 374 3 4 2 4" xfId="16527" xr:uid="{D11CE096-813C-4342-A53D-FACCC1BAC50F}"/>
    <cellStyle name="Normal 374 3 5 2 2" xfId="14605" xr:uid="{2C5B3927-6E11-4F19-8FD5-B961F1C9ADD7}"/>
    <cellStyle name="Normal 374 3 6 3" xfId="12699" xr:uid="{9CAD4BD8-CCFB-462F-937F-9B94E58DC23F}"/>
    <cellStyle name="Normal 374 3 8" xfId="9848" xr:uid="{7281F892-A30C-4878-B34B-E2AFDE06BE30}"/>
    <cellStyle name="Normal 374 4 2 2 3" xfId="18606" xr:uid="{41C3DDBE-7463-483A-A788-9768711CB696}"/>
    <cellStyle name="Normal 374 5" xfId="7720" xr:uid="{86BF69D5-7C6E-4863-B96D-646A0FFA6226}"/>
    <cellStyle name="Normal 374 5 3 2" xfId="13852" xr:uid="{D2582220-442A-4B45-AB7B-1236C480B343}"/>
    <cellStyle name="Normal 374 6 2 2 3" xfId="18454" xr:uid="{97285246-B7DE-4F2E-AB35-ED3D47A45EBD}"/>
    <cellStyle name="Normal 374 7" xfId="8594" xr:uid="{57E2A707-0860-4F6E-B4D1-E070D3A1CA32}"/>
    <cellStyle name="Normal 374 7 3" xfId="12769" xr:uid="{58B4C4D6-22B6-45A2-9511-9CA863E42708}"/>
    <cellStyle name="Normal 374 8 2 2" xfId="14338" xr:uid="{F8CCFF0F-4EAE-41AD-A881-9FEA5713FC24}"/>
    <cellStyle name="Normal 374 9 3" xfId="12582" xr:uid="{AE49D8DF-892A-4E2A-BE28-42BB31BFA942}"/>
    <cellStyle name="Normal 375 10 4" xfId="17016" xr:uid="{41505EDE-FBCE-45B2-BD66-260E5CF2BD69}"/>
    <cellStyle name="Normal 375 3 10" xfId="15418" xr:uid="{A394956C-40DD-464E-8D35-FB359AA0BE9A}"/>
    <cellStyle name="Normal 375 3 2 3" xfId="10330" xr:uid="{884F2909-01DE-45AE-B632-FD7FC71FF5F9}"/>
    <cellStyle name="Normal 375 3 3 2 2 2" xfId="14910" xr:uid="{CE211D37-C508-43E3-96EE-FFFE91DD9A91}"/>
    <cellStyle name="Normal 375 3 3 5" xfId="15751" xr:uid="{6E20906A-073A-4737-AAC6-8AA375DC1B35}"/>
    <cellStyle name="Normal 375 3 4 3" xfId="9953" xr:uid="{18010F9B-5A60-4E3B-AE94-47E09C327B86}"/>
    <cellStyle name="Normal 375 3 4 5" xfId="15546" xr:uid="{FFE49BE6-64C1-4A6F-BAF4-EBB8CBA3F0BA}"/>
    <cellStyle name="Normal 375 3 5 2 3" xfId="18208" xr:uid="{4C626EC1-B2DA-4BF5-B960-83FBAA1796A4}"/>
    <cellStyle name="Normal 375 3 6 4" xfId="16248" xr:uid="{EA222C13-51E8-47AE-8F8C-D9BDEA02DB9F}"/>
    <cellStyle name="Normal 375 3 8 2" xfId="13650" xr:uid="{A1810D69-F398-4774-B1EB-6FAA356B48AF}"/>
    <cellStyle name="Normal 375 4 2 3" xfId="13241" xr:uid="{71C84D36-5DC3-4FCD-989A-484BE08D1FF5}"/>
    <cellStyle name="Normal 375 4 3 3" xfId="17610" xr:uid="{BFCC835D-7B08-447E-9FB8-75DFAECC3E44}"/>
    <cellStyle name="Normal 375 5 2" xfId="8989" xr:uid="{48EEEE41-249C-4816-9736-2F2DB04C5438}"/>
    <cellStyle name="Normal 375 5 2 3" xfId="13028" xr:uid="{2316C657-A181-4431-8BC3-21F6A9864C0B}"/>
    <cellStyle name="Normal 375 5 3" xfId="10016" xr:uid="{C7D56C94-3746-4C5C-8EF5-95A5D8B2E97F}"/>
    <cellStyle name="Normal 375 5 3 3" xfId="17396" xr:uid="{112BCCA4-786E-49C8-B385-82E9B5BC061E}"/>
    <cellStyle name="Normal 375 5 5" xfId="15609" xr:uid="{4E0394BA-E76F-4D57-A1D1-94385E49D273}"/>
    <cellStyle name="Normal 375 6 2 2" xfId="10888" xr:uid="{542E0F5D-0FE7-42D3-8BF5-8C906E5D4BA6}"/>
    <cellStyle name="Normal 375 6 2 4" xfId="16475" xr:uid="{BFE70F76-0EFE-465F-81E7-89E7D3758653}"/>
    <cellStyle name="Normal 375 6 4" xfId="11950" xr:uid="{23853509-E4DB-4C88-A176-A95585195460}"/>
    <cellStyle name="Normal 375 7 2 2" xfId="14489" xr:uid="{5B711D52-726A-4AFB-9FE7-F4089677A0EC}"/>
    <cellStyle name="Normal 375 8" xfId="8217" xr:uid="{63257A05-5F37-4BB3-9031-4F4FB2532C90}"/>
    <cellStyle name="Normal 375 8 3" xfId="12550" xr:uid="{19977D96-F2D2-464F-804B-66FBB4F84E08}"/>
    <cellStyle name="Normal 375 9 2 2" xfId="14349" xr:uid="{DACB4E9E-08B4-4A29-B096-192D97D26F3B}"/>
    <cellStyle name="Normal 376" xfId="6425" xr:uid="{13B7B66E-C609-4521-9372-2E631A595344}"/>
    <cellStyle name="Normal 376 10 2 3" xfId="18788" xr:uid="{A896F630-7EC8-4C71-8246-DDC0CF0762D9}"/>
    <cellStyle name="Normal 376 11 2" xfId="13552" xr:uid="{ED6A58F5-F518-442A-8EDC-16D9108241FB}"/>
    <cellStyle name="Normal 376 2" xfId="7272" xr:uid="{2E23FA43-C953-4370-AF91-5CFA9EC9A887}"/>
    <cellStyle name="Normal 376 3 2 2" xfId="9303" xr:uid="{0970D86B-2DC0-400A-A207-D5BA85823F92}"/>
    <cellStyle name="Normal 376 3 2 2 3" xfId="13343" xr:uid="{38A304C5-FB0E-410B-9BB0-8ADF6E0FCBEF}"/>
    <cellStyle name="Normal 376 3 2 3" xfId="10335" xr:uid="{6E31270E-ACCE-4821-A9F8-8C25549FDA66}"/>
    <cellStyle name="Normal 376 3 2 5" xfId="15937" xr:uid="{EDAB1A3C-E6E5-46EB-953C-81EA817FBBBE}"/>
    <cellStyle name="Normal 376 3 3 2 2 2" xfId="14916" xr:uid="{4D512247-5E69-4647-94BC-0B28071F20AD}"/>
    <cellStyle name="Normal 376 3 3 3" xfId="10164" xr:uid="{2D85AB68-EBCB-48B8-AEC9-48AA87CD0712}"/>
    <cellStyle name="Normal 376 3 3 5" xfId="15757" xr:uid="{6839EF44-6A64-4C42-AADE-E4D498E9D04A}"/>
    <cellStyle name="Normal 376 3 4 2 2 2" xfId="14672" xr:uid="{46B2945B-5260-4EDB-A375-D53CE42C95A8}"/>
    <cellStyle name="Normal 376 3 4 3" xfId="9918" xr:uid="{720DFF65-68B7-4BCE-A8BD-22A784CD5898}"/>
    <cellStyle name="Normal 376 3 4 5" xfId="15513" xr:uid="{899FBAF8-836E-4BDD-B107-BE309C5F84A3}"/>
    <cellStyle name="Normal 376 3 5 2 3" xfId="18213" xr:uid="{24F53D0B-6C31-4F7B-81DB-C11232C71DF3}"/>
    <cellStyle name="Normal 376 3 6 2" xfId="10671" xr:uid="{F4A81948-F308-4B6F-BA18-88FF5A974E2D}"/>
    <cellStyle name="Normal 376 3 6 4" xfId="16253" xr:uid="{5A5D7F8F-B609-4B5A-8061-73696769737A}"/>
    <cellStyle name="Normal 376 3 7 2 3" xfId="17970" xr:uid="{219589E6-E963-4258-8483-49522E95FEF9}"/>
    <cellStyle name="Normal 376 3 8 2" xfId="13655" xr:uid="{EE984DE2-6C9E-424B-9509-2AB21E6EEDA4}"/>
    <cellStyle name="Normal 376 4 2" xfId="9209" xr:uid="{FE1D6F15-304B-43EC-BA82-863D992B4DB0}"/>
    <cellStyle name="Normal 376 4 2 3" xfId="13244" xr:uid="{698E5566-8224-4430-9F67-47906EADC481}"/>
    <cellStyle name="Normal 376 4 3 3" xfId="17614" xr:uid="{6A0E6D4C-4AC3-4E80-8C8E-AE92E16618B1}"/>
    <cellStyle name="Normal 376 5 2" xfId="9001" xr:uid="{34A8B1ED-0DC4-4D83-B276-187178CE99DF}"/>
    <cellStyle name="Normal 376 5 2 3" xfId="13038" xr:uid="{F373B267-C305-4A57-82E2-71127B9B8E0D}"/>
    <cellStyle name="Normal 376 6 2" xfId="8877" xr:uid="{E9D1C60D-7C4C-4FA4-9AA7-10340C777CBA}"/>
    <cellStyle name="Normal 376 6 3 3" xfId="17281" xr:uid="{5C7B9276-FEEA-4608-A59D-F4071BD0E16F}"/>
    <cellStyle name="Normal 376 7 4" xfId="16333" xr:uid="{FC31785A-E26B-4D59-9340-68F9A14799CD}"/>
    <cellStyle name="Normal 376 9 2" xfId="11388" xr:uid="{2E82AA6D-18E4-419E-A9D8-B24D77BE14AA}"/>
    <cellStyle name="Normal 377 10 2 2" xfId="15194" xr:uid="{DBA6E372-69D7-452A-A21C-EA567297E623}"/>
    <cellStyle name="Normal 377 13" xfId="15318" xr:uid="{710886C9-5D3D-4915-8561-9FBBA739DFE9}"/>
    <cellStyle name="Normal 377 3 2 2 2 3" xfId="18681" xr:uid="{568B2680-DE04-49D5-948A-9F088F812C32}"/>
    <cellStyle name="Normal 377 3 3" xfId="7832" xr:uid="{EDA78806-440C-45DF-B13C-B3FEE2E6EA6B}"/>
    <cellStyle name="Normal 377 3 3 3 2" xfId="13965" xr:uid="{E6156D2F-77BC-45FE-9952-E3ADE3C7AC31}"/>
    <cellStyle name="Normal 377 3 4 2 2 3" xfId="18724" xr:uid="{60F7C6F5-64C9-4248-961A-DE70F11CAA39}"/>
    <cellStyle name="Normal 377 3 5" xfId="8810" xr:uid="{194920B0-5CF0-4A33-9811-2099AF4BFA48}"/>
    <cellStyle name="Normal 377 3 6 2 2" xfId="14423" xr:uid="{BC542D81-A28D-4672-AD6C-F9084BA76273}"/>
    <cellStyle name="Normal 377 3 7 3" xfId="12583" xr:uid="{19E46BD4-3140-42A2-BDCA-3DA84623EB01}"/>
    <cellStyle name="Normal 377 4 2 2" xfId="11215" xr:uid="{5584B1E0-30C6-4DF0-92E4-029111FDBB60}"/>
    <cellStyle name="Normal 377 4 4" xfId="12270" xr:uid="{78A2BA6F-8DF6-4E39-AEE7-461647CCE19B}"/>
    <cellStyle name="Normal 377 5 2 4" xfId="16601" xr:uid="{368844C0-27B5-427E-BFB8-5499517E4027}"/>
    <cellStyle name="Normal 377 6" xfId="7565" xr:uid="{0B29D92F-872E-4D4A-BDB4-AB8652BCD77C}"/>
    <cellStyle name="Normal 377 6 3 2" xfId="13710" xr:uid="{CF33E03E-2EED-4B0C-BA0D-2A1E00035C6A}"/>
    <cellStyle name="Normal 377 7 3" xfId="12744" xr:uid="{F0922448-5D42-4A0E-8ECC-81B13A2A25AC}"/>
    <cellStyle name="Normal 377 9" xfId="8116" xr:uid="{7B4A59B7-E3D2-4520-AB62-2C5FB2683F0A}"/>
    <cellStyle name="Normal 378 10 2" xfId="11417" xr:uid="{E1ED1213-EA73-4E96-864D-BA19016ECC62}"/>
    <cellStyle name="Normal 378 12" xfId="11694" xr:uid="{6850B8CD-225A-4B5F-A0B5-68A5217EBA48}"/>
    <cellStyle name="Normal 378 3 2 2 2 2" xfId="15074" xr:uid="{95C5B688-4676-41D3-A7E3-D3205309E4C0}"/>
    <cellStyle name="Normal 378 3 2 3 3" xfId="17683" xr:uid="{B09E1DB3-ED51-4050-93E5-665325C83E71}"/>
    <cellStyle name="Normal 378 3 3 2 3" xfId="13144" xr:uid="{13487AA9-1973-4FD3-B635-74AD17F80AD1}"/>
    <cellStyle name="Normal 378 3 4 2" xfId="8913" xr:uid="{02763146-CF55-40FD-B9F2-4D9A7AF8FDD6}"/>
    <cellStyle name="Normal 378 3 4 3 3" xfId="17318" xr:uid="{E65EFBD9-3EAF-4A2B-BE7D-D794C79277FF}"/>
    <cellStyle name="Normal 378 3 5 4" xfId="16405" xr:uid="{D5A059DB-E364-4E5B-B632-72CA96576902}"/>
    <cellStyle name="Normal 378 3 7 2" xfId="10397" xr:uid="{986C195C-D79B-4EAE-93CE-19C925866FB0}"/>
    <cellStyle name="Normal 378 3 9" xfId="11879" xr:uid="{0C7B618F-C7AA-453D-ABF9-51D80A1AC0A3}"/>
    <cellStyle name="Normal 378 4 3" xfId="10213" xr:uid="{4BFE8F67-66C7-4760-8C21-DBF6AB0D3BA7}"/>
    <cellStyle name="Normal 378 4 5" xfId="15814" xr:uid="{A638E079-4451-4165-B647-205B26C7490B}"/>
    <cellStyle name="Normal 378 5 3" xfId="9997" xr:uid="{51594F38-074F-4873-B848-F87AC8EA5FD3}"/>
    <cellStyle name="Normal 378 6 2 2 2" xfId="14774" xr:uid="{6CEBDD5E-4B24-4168-92B3-48D375748FA3}"/>
    <cellStyle name="Normal 378 6 5" xfId="15617" xr:uid="{3E67DE35-1152-405F-AAE8-892EA39441A0}"/>
    <cellStyle name="Normal 378 8 2" xfId="10524" xr:uid="{2E945A04-B90F-405A-B05F-E95BFDE0D239}"/>
    <cellStyle name="Normal 378 9 2 3" xfId="17775" xr:uid="{BFDCA90C-42F2-4A03-A090-C59BDF270E9B}"/>
    <cellStyle name="Normal 379 10 3" xfId="13446" xr:uid="{633F18AA-B693-4145-A005-44D471D9EC16}"/>
    <cellStyle name="Normal 379 3" xfId="7487" xr:uid="{8D477ABA-6B31-456F-A0B4-BC125F57D5DC}"/>
    <cellStyle name="Normal 379 3 2 2 4" xfId="16877" xr:uid="{113D4268-48D9-456A-8867-827871FE6078}"/>
    <cellStyle name="Normal 379 3 3 2 2" xfId="11126" xr:uid="{30CC9235-7139-46B2-ABA4-51740E5C4575}"/>
    <cellStyle name="Normal 379 3 3 4" xfId="12185" xr:uid="{7C6466FF-0D5B-49EB-A3F9-FCD9325C7B50}"/>
    <cellStyle name="Normal 379 3 4 2 4" xfId="16510" xr:uid="{E42EF040-AD5C-4AD3-976A-B0E3535EB1E4}"/>
    <cellStyle name="Normal 379 3 5 2 2" xfId="14567" xr:uid="{A46973F5-6135-4DD8-83B2-E48E713EF719}"/>
    <cellStyle name="Normal 379 3 6 3" xfId="12661" xr:uid="{AB28FC6D-2E2C-42DC-BD7D-35FCABFD069F}"/>
    <cellStyle name="Normal 379 3 8" xfId="9810" xr:uid="{7E6DBD93-8C30-4385-ACD3-25153E3A094C}"/>
    <cellStyle name="Normal 379 4 2 2 3" xfId="18571" xr:uid="{268E6622-FB23-4145-A94A-5E9166A68B01}"/>
    <cellStyle name="Normal 379 5" xfId="7675" xr:uid="{9C494302-5AC5-4E8B-BC6D-05934E93CE63}"/>
    <cellStyle name="Normal 379 5 3 2" xfId="13809" xr:uid="{1D6D1919-3CAF-4795-B5CF-A4E8C00A07D5}"/>
    <cellStyle name="Normal 379 6 2" xfId="8890" xr:uid="{12B85D60-806D-4A75-9FCF-9B440D50C899}"/>
    <cellStyle name="Normal 379 6 2 3" xfId="12923" xr:uid="{9A2780A8-FB09-4D29-B3A0-E734EB1CC4FD}"/>
    <cellStyle name="Normal 379 6 3 3" xfId="17294" xr:uid="{FBC9A49B-DCD4-4287-8A8C-46EB4F1B077F}"/>
    <cellStyle name="Normal 379 7 4" xfId="16314" xr:uid="{296185CA-5BB6-441B-ADC6-FC37E7DB1D62}"/>
    <cellStyle name="Normal 379 9 2" xfId="11397" xr:uid="{F920683F-5809-4507-BB64-8480AC0A6B3D}"/>
    <cellStyle name="Normal 38 12" xfId="7273" xr:uid="{C3E4CBAE-A2D0-4F4E-B7F9-49E684BCD710}"/>
    <cellStyle name="Normal 38 2 2 2" xfId="6183" xr:uid="{80324DE0-F750-413F-B6AB-F1E9C265BEDF}"/>
    <cellStyle name="Normal 38 2 3" xfId="6182" xr:uid="{1223896F-15B3-4707-934A-FCBAA775FCD9}"/>
    <cellStyle name="Normal 38 3" xfId="2454" xr:uid="{B92501ED-A0A6-4BAA-AAE1-80EDFAA4BBEA}"/>
    <cellStyle name="Normal 38 3 2 4" xfId="4438" xr:uid="{73ADE86C-9DAB-490F-AD18-394E167923AA}"/>
    <cellStyle name="Normal 38 3 5" xfId="4437" xr:uid="{4E6B9545-AF01-48FA-9ABF-2EE3FD999F1B}"/>
    <cellStyle name="Normal 38 4 3" xfId="8172" xr:uid="{88C1E5CB-E5DC-4544-B799-F1C6ADA095A4}"/>
    <cellStyle name="Normal 38 6" xfId="6181" xr:uid="{DFFE8285-6C4C-4E7E-92EB-4271A6DFA474}"/>
    <cellStyle name="Normal 38_Check Sheet" xfId="2455" xr:uid="{D95056FC-2ABC-4DC2-9D38-0223E18F6792}"/>
    <cellStyle name="Normal 380 10" xfId="9528" xr:uid="{24E9BFED-03E0-4D6F-9769-01A5BCFA1211}"/>
    <cellStyle name="Normal 380 10 3" xfId="13447" xr:uid="{607166A7-E4FA-4F7D-B465-920494B11312}"/>
    <cellStyle name="Normal 380 11 3" xfId="17125" xr:uid="{4ADF1BDE-FBB7-4B41-AFF5-CFE73BEF3C3D}"/>
    <cellStyle name="Normal 380 3" xfId="7514" xr:uid="{12E6097E-E0DD-40F3-86FE-D1418D3F86F5}"/>
    <cellStyle name="Normal 380 3 2 2 2" xfId="11316" xr:uid="{3F353C28-EF65-4B1F-9056-EEFEC415ED4A}"/>
    <cellStyle name="Normal 380 3 2 2 4" xfId="16902" xr:uid="{CEA84C30-591E-4AF2-955A-3A70E4D25CC6}"/>
    <cellStyle name="Normal 380 3 2 4" xfId="12370" xr:uid="{3F1C247F-6335-476B-8B47-F772E15AE1B9}"/>
    <cellStyle name="Normal 380 3 3 2 2" xfId="11152" xr:uid="{88D251E3-691A-431C-AA1F-C6E73820DC69}"/>
    <cellStyle name="Normal 380 3 3 2 4" xfId="16742" xr:uid="{3525AFE3-776A-4DE5-A16A-D1591992A454}"/>
    <cellStyle name="Normal 380 3 4 2 2" xfId="11345" xr:uid="{1871A95B-2C74-43A5-B20E-F9678AE9521F}"/>
    <cellStyle name="Normal 380 3 4 4" xfId="12399" xr:uid="{CB1CE34F-CC57-4205-B8B6-4D82C00BB85C}"/>
    <cellStyle name="Normal 380 3 6" xfId="8478" xr:uid="{1B741A31-C892-4E23-BC41-7E14E842C8F9}"/>
    <cellStyle name="Normal 380 3 7 2 2" xfId="14272" xr:uid="{04A6ED55-1FC2-46E4-8525-93934F3FFBF6}"/>
    <cellStyle name="Normal 380 4" xfId="7906" xr:uid="{2B6436B4-C524-45D1-8CA4-977E69ECBF99}"/>
    <cellStyle name="Normal 380 4 3 2" xfId="14039" xr:uid="{4980B3AC-EC25-4540-8A2B-9F00EC8B15EC}"/>
    <cellStyle name="Normal 380 5 2 2 3" xfId="18401" xr:uid="{A1E6BE2D-23FB-4D13-AE3F-F2485D9E762A}"/>
    <cellStyle name="Normal 380 6" xfId="7653" xr:uid="{7318CD9C-A446-4F47-89D2-0243169FA469}"/>
    <cellStyle name="Normal 380 6 3 2" xfId="13789" xr:uid="{96503754-58A9-4094-A10A-8F4CA6F35DDB}"/>
    <cellStyle name="Normal 380 7 3" xfId="12755" xr:uid="{DF7AEFF4-A6B2-4570-A090-684C0CD8A235}"/>
    <cellStyle name="Normal 380 9" xfId="8183" xr:uid="{C448A81A-ACA8-4339-9F4A-73128A8BAEB9}"/>
    <cellStyle name="Normal 383" xfId="5383" xr:uid="{4B20179D-1762-4148-A935-30CE1433EB38}"/>
    <cellStyle name="Normal 39 10" xfId="5929" xr:uid="{87A3D7CB-E252-472C-8016-738F1841DF0E}"/>
    <cellStyle name="Normal 39 2 2" xfId="2456" xr:uid="{BE4C5CCC-5518-4584-A0C2-BDA00544F64C}"/>
    <cellStyle name="Normal 39 2 3 4" xfId="4439" xr:uid="{35C0DA2F-4C37-4517-9F9B-8926E52DFBD3}"/>
    <cellStyle name="Normal 39 2_Check Sheet" xfId="2457" xr:uid="{83D380C2-25F3-4861-BB88-CAEC5A6381EB}"/>
    <cellStyle name="Normal 39 4 3" xfId="8173" xr:uid="{7E244FFC-2CFF-484B-A110-F3275ABE3574}"/>
    <cellStyle name="Normal 39_Check Sheet" xfId="2458" xr:uid="{5DD4AB6D-C457-40C8-B931-4A3237838DA5}"/>
    <cellStyle name="Normal 397" xfId="6555" xr:uid="{D590A540-6B0B-43EE-8A61-552A68165A31}"/>
    <cellStyle name="Normal 4 12" xfId="8046" xr:uid="{E68ABB0F-3E44-4509-885A-0E70FF12EFE9}"/>
    <cellStyle name="Normal 4 2 3 4" xfId="7181" xr:uid="{D067843A-A47F-4827-933B-B50C99FCEAC6}"/>
    <cellStyle name="Normal 4 3 5" xfId="4406" xr:uid="{0BE3265A-2C90-41A0-BB03-10CD4131D08D}"/>
    <cellStyle name="Normal 4 4 5" xfId="4440" xr:uid="{1AD117E4-328B-4AB8-B2BC-51B9B358325D}"/>
    <cellStyle name="Normal 4 5 2 2" xfId="8569" xr:uid="{FA73D855-D315-4825-9F8B-1DBB02F4999E}"/>
    <cellStyle name="Normal 4 5 4 2" xfId="8532" xr:uid="{5D1DA776-914B-4156-BC5E-CBB4F7A3BDF1}"/>
    <cellStyle name="Normal 4 6 2" xfId="6184" xr:uid="{1D1125F2-1585-45EC-B530-1F886FB7032B}"/>
    <cellStyle name="Normal 4 6 4 3" xfId="8267" xr:uid="{60B2FB95-1A8D-4BBB-A358-A21E7A1EFFB4}"/>
    <cellStyle name="Normal 4 7 2" xfId="8608" xr:uid="{C79771CE-38EA-4195-8C57-A262357CCADA}"/>
    <cellStyle name="Normal 4 8 3" xfId="8268" xr:uid="{DF0B0A61-E61A-4718-BE56-298D4E14B7D5}"/>
    <cellStyle name="Normal 4_2015 Plan" xfId="4132" xr:uid="{02B6CDD5-31E6-4A22-A39C-0723426E34F8}"/>
    <cellStyle name="Normal 40 2 2" xfId="6186" xr:uid="{6E593CA4-0700-49C1-A878-11DC9105F409}"/>
    <cellStyle name="Normal 40 3" xfId="2459" xr:uid="{A9E1E0AE-D041-4302-A24C-BF791607DF4E}"/>
    <cellStyle name="Normal 40 5" xfId="6185" xr:uid="{E500D971-6510-426F-92A2-32D63E910F4E}"/>
    <cellStyle name="Normal 40 7 3" xfId="8401" xr:uid="{A00A49D3-4A73-4056-8BA3-8222263F924B}"/>
    <cellStyle name="Normal 400" xfId="6557" xr:uid="{74ED865E-20B4-4DB5-A460-781DAF6A0338}"/>
    <cellStyle name="Normal 404" xfId="6556" xr:uid="{77FEF618-5880-457E-A17B-0D9C53A67E89}"/>
    <cellStyle name="Normal 408" xfId="6554" xr:uid="{EB43E044-8A5C-41D2-A761-A548153CEA38}"/>
    <cellStyle name="Normal 41 2" xfId="2460" xr:uid="{A6B2B3D5-7A8F-4588-B6FC-FDC27F4773F9}"/>
    <cellStyle name="Normal 41 3 2" xfId="6188" xr:uid="{E839C8B5-7309-48C3-A779-7A17F9592C75}"/>
    <cellStyle name="Normal 41 4" xfId="2461" xr:uid="{F47D85E0-A95F-4E60-9864-23821993A71B}"/>
    <cellStyle name="Normal 41 6" xfId="6187" xr:uid="{653B94AA-6DD1-4CFF-B3F8-E688F5354A2C}"/>
    <cellStyle name="Normal 41 8 3" xfId="8402" xr:uid="{BBD148FC-07DB-4C15-95C2-02803C2C047B}"/>
    <cellStyle name="Normal 410 10 2 2" xfId="15195" xr:uid="{EDB4D238-337F-473E-9D09-C1F9A98533DB}"/>
    <cellStyle name="Normal 410 13" xfId="15347" xr:uid="{A2B529C3-52CD-41A6-99A7-6B46CF1E13EC}"/>
    <cellStyle name="Normal 410 3 2 2 2 3" xfId="18708" xr:uid="{FC624C49-BEBF-4D7D-8234-E888B40A79B0}"/>
    <cellStyle name="Normal 410 3 3" xfId="7860" xr:uid="{2009902A-90CC-4A34-8ACB-1CE849875E51}"/>
    <cellStyle name="Normal 410 3 3 3 2" xfId="13993" xr:uid="{51CEEAAE-5792-45A0-93DE-AF461F19F0B5}"/>
    <cellStyle name="Normal 410 3 4 2 2 3" xfId="18294" xr:uid="{B8223BFD-BCFC-4B21-A4F4-839A563A1A7D}"/>
    <cellStyle name="Normal 410 3 5" xfId="8838" xr:uid="{FB4E3250-922C-4025-9171-95D5600A8829}"/>
    <cellStyle name="Normal 410 3 6 2 2" xfId="14451" xr:uid="{DB32AB27-6042-478E-91E5-E274B443698F}"/>
    <cellStyle name="Normal 410 3 7 3" xfId="13405" xr:uid="{01AA096F-9418-4F21-A2EF-321AFF16DFB8}"/>
    <cellStyle name="Normal 410 4 2 2" xfId="11238" xr:uid="{8F64CDB6-B8D2-4193-92B2-A7F86B75130E}"/>
    <cellStyle name="Normal 410 4 4" xfId="12293" xr:uid="{83CB39A8-7FAC-4F92-9249-9D2166F6FBE2}"/>
    <cellStyle name="Normal 410 5 2 4" xfId="16634" xr:uid="{8E03FFBC-6A44-4F9D-880F-5844AB1A1495}"/>
    <cellStyle name="Normal 410 6 2 2" xfId="11057" xr:uid="{C758DBA8-1FBC-467C-8778-685AB3564654}"/>
    <cellStyle name="Normal 410 6 4" xfId="12116" xr:uid="{DFF55201-0309-41F5-8422-8FF2E1744FDC}"/>
    <cellStyle name="Normal 410 8" xfId="8248" xr:uid="{4420170A-6A5F-4ED7-AF02-0CD79676690E}"/>
    <cellStyle name="Normal 410 9 2 2" xfId="14236" xr:uid="{F49F2E91-A464-4243-9CE0-63ED6427606A}"/>
    <cellStyle name="Normal 411 10 2 3" xfId="18789" xr:uid="{14564596-1F84-4A7D-BA55-0C3B2BEFA7AA}"/>
    <cellStyle name="Normal 411 2" xfId="7274" xr:uid="{C6C9E6DC-01F4-4687-A75D-184EBFAB49C9}"/>
    <cellStyle name="Normal 411 3 2 2 2 2" xfId="15125" xr:uid="{33B8A1D2-5362-4B13-AB43-E38D1290FCC8}"/>
    <cellStyle name="Normal 411 3 2 3" xfId="10366" xr:uid="{2585EDAE-AC7B-4A0F-8ED0-B1EE0F5DAE3F}"/>
    <cellStyle name="Normal 411 3 2 5" xfId="15966" xr:uid="{E0221AD2-712F-4212-911C-81E85ECAC23D}"/>
    <cellStyle name="Normal 411 3 3 2 2 2" xfId="14946" xr:uid="{C9830192-A118-4F78-8FE0-8E486F3600A6}"/>
    <cellStyle name="Normal 411 3 3 3" xfId="10193" xr:uid="{33E25815-9A24-4C27-B99A-0EC85600F727}"/>
    <cellStyle name="Normal 411 3 3 5" xfId="15788" xr:uid="{A931B397-43BD-431F-8182-D069B5DD5FC1}"/>
    <cellStyle name="Normal 411 3 4 2 2 2" xfId="14689" xr:uid="{82C55223-52A7-416A-A032-0A3619EC0BB3}"/>
    <cellStyle name="Normal 411 3 4 3" xfId="9937" xr:uid="{65428E4D-61BC-4773-B6A4-86086A5C6D53}"/>
    <cellStyle name="Normal 411 3 4 5" xfId="15531" xr:uid="{6C767B6B-B632-437F-88C6-4CC03CF06B45}"/>
    <cellStyle name="Normal 411 3 5 2" xfId="10871" xr:uid="{8A8EF6AA-CEB3-4490-B4A3-B79511E778BC}"/>
    <cellStyle name="Normal 411 3 5 2 3" xfId="18244" xr:uid="{34B5134D-9EC1-4E5C-BBFE-A32180B87197}"/>
    <cellStyle name="Normal 411 3 5 4" xfId="16459" xr:uid="{1F6847A5-FE63-489C-A8EC-4A88E1924D23}"/>
    <cellStyle name="Normal 411 3 6 2" xfId="10701" xr:uid="{BF5F93BF-8F44-4AFA-A560-F355038B7CAC}"/>
    <cellStyle name="Normal 411 3 6 2 3" xfId="18074" xr:uid="{994C44E4-957F-40AF-A2A6-77B9F7AD6A9C}"/>
    <cellStyle name="Normal 411 3 7 2" xfId="10438" xr:uid="{0860403F-696C-447B-8918-CF543B30A74D}"/>
    <cellStyle name="Normal 411 3 7 4" xfId="16030" xr:uid="{01B7F6BC-9086-4C97-9F07-E568E1A66E31}"/>
    <cellStyle name="Normal 411 3 8 3" xfId="17241" xr:uid="{C514B001-38AE-4556-BF26-5483706B2BFF}"/>
    <cellStyle name="Normal 411 4 2 2" xfId="11240" xr:uid="{32F8F0E1-E73E-4CB4-A14A-F1303B4D2933}"/>
    <cellStyle name="Normal 411 4 2 4" xfId="16825" xr:uid="{E0E35747-1031-4FA5-9FC0-0FC726DA629A}"/>
    <cellStyle name="Normal 411 4 4" xfId="12295" xr:uid="{454AC7D7-7800-41FE-A726-FBFAC29E6F20}"/>
    <cellStyle name="Normal 411 5 2 2" xfId="11046" xr:uid="{5E21A287-CA05-44B4-82E0-0AFA8AE1EB98}"/>
    <cellStyle name="Normal 411 5 2 4" xfId="16636" xr:uid="{B32743AE-2C1D-4E2F-94A2-EC9183E27ADB}"/>
    <cellStyle name="Normal 411 5 4" xfId="12105" xr:uid="{27636F65-7E56-4142-9B98-216467440E80}"/>
    <cellStyle name="Normal 411 6 2 2" xfId="11358" xr:uid="{7ADB97D7-394C-42A7-844F-A4BDF2B94BFD}"/>
    <cellStyle name="Normal 411 6 2 4" xfId="16947" xr:uid="{ABC98BFB-E0A1-430D-806F-7D0FD0A70FA9}"/>
    <cellStyle name="Normal 411 6 4" xfId="12412" xr:uid="{47AA1C98-4B56-4F76-B655-01CB8D69FE3C}"/>
    <cellStyle name="Normal 411 7 2 2" xfId="14516" xr:uid="{4E8FB014-6F26-42F7-A9FA-7E09C83508F6}"/>
    <cellStyle name="Normal 411 8" xfId="8250" xr:uid="{14FDD09F-083B-4A05-8F32-EF7C3D7EEC51}"/>
    <cellStyle name="Normal 411 8 3" xfId="12586" xr:uid="{D6BB6953-0907-4ED0-8212-540524C56A72}"/>
    <cellStyle name="Normal 411 9 2 2" xfId="15159" xr:uid="{DB59DA5D-96A3-45E6-BD54-A8FC790F7A62}"/>
    <cellStyle name="Normal 412" xfId="6561" xr:uid="{80D52C85-397A-47BB-8EE8-110D60D09DB9}"/>
    <cellStyle name="Normal 412 10 2 3" xfId="18790" xr:uid="{974DD0D7-6F38-454A-95C2-8C3D709919F2}"/>
    <cellStyle name="Normal 412 11 2" xfId="13578" xr:uid="{5E96C96C-B356-4309-82AF-F26EFDB5D4C8}"/>
    <cellStyle name="Normal 412 2" xfId="7275" xr:uid="{0907CAC0-ED32-4FF6-AA88-D1D40C417E4F}"/>
    <cellStyle name="Normal 412 3 2 2" xfId="9334" xr:uid="{61F234CD-7920-481F-B323-4D7D101C0499}"/>
    <cellStyle name="Normal 412 3 2 2 3" xfId="13375" xr:uid="{4E86D6DC-C1F4-49A1-8286-3BC01EAEA06E}"/>
    <cellStyle name="Normal 412 3 2 3 3" xfId="17738" xr:uid="{800E8C17-D308-40C2-894E-AAD8600ADF72}"/>
    <cellStyle name="Normal 412 3 3 2" xfId="9165" xr:uid="{ECE07AD8-59D0-41FF-BBCE-63FD5AADCAC7}"/>
    <cellStyle name="Normal 412 3 3 2 3" xfId="13200" xr:uid="{A169468B-75C5-4CED-BDB2-0859ABD2BD98}"/>
    <cellStyle name="Normal 412 3 3 3 3" xfId="17570" xr:uid="{0D78E7E7-63AB-4AF9-A3B9-964FD182A018}"/>
    <cellStyle name="Normal 412 3 4 2" xfId="8915" xr:uid="{7697CB7E-86B8-407F-8220-8DE67B7643D1}"/>
    <cellStyle name="Normal 412 3 4 2 3" xfId="12955" xr:uid="{DABE42C6-EDC9-42D9-A337-27EAC43881C0}"/>
    <cellStyle name="Normal 412 3 4 3 3" xfId="17320" xr:uid="{77E503BE-0B25-4BFF-8802-56506D03BE2A}"/>
    <cellStyle name="Normal 412 3 5 2" xfId="10873" xr:uid="{3F81CD94-F1A5-432B-8D24-BCF6282E03D0}"/>
    <cellStyle name="Normal 412 3 5 4" xfId="16461" xr:uid="{93BE5F27-5B40-4580-87BD-C60FF03E5F7F}"/>
    <cellStyle name="Normal 412 3 6 2" xfId="10703" xr:uid="{94C51AE2-97A0-4737-B65B-F08A114F78D3}"/>
    <cellStyle name="Normal 412 3 6 4" xfId="16285" xr:uid="{78543852-4D27-440A-BE5B-5CE686A090CE}"/>
    <cellStyle name="Normal 412 3 7 2 3" xfId="17971" xr:uid="{168CB0B8-98C4-4E48-97D9-5A064FB3B206}"/>
    <cellStyle name="Normal 412 3 8 2" xfId="13687" xr:uid="{37B7E6FB-F2CB-414F-9BD8-57A4CDA2CD65}"/>
    <cellStyle name="Normal 412 3 9" xfId="11934" xr:uid="{8482BA5F-0CA8-45A3-966D-D8FA7A00F10A}"/>
    <cellStyle name="Normal 412 4 2" xfId="9237" xr:uid="{AB3A4928-A110-4E9D-879F-95A48E815855}"/>
    <cellStyle name="Normal 412 4 2 2 3" xfId="18609" xr:uid="{84BD20AD-0401-48E3-8648-212B0A1795DA}"/>
    <cellStyle name="Normal 412 4 3 2" xfId="14056" xr:uid="{67EB2FFE-E5D9-47D1-B8BE-7AF21900C107}"/>
    <cellStyle name="Normal 412 5" xfId="7728" xr:uid="{4D33AD9F-3EA9-4350-AD06-20E97C6E6C7D}"/>
    <cellStyle name="Normal 412 5 2 2 3" xfId="18423" xr:uid="{5C6531B9-AD9E-4215-AC9C-7C73E7AD6238}"/>
    <cellStyle name="Normal 412 5 3 2" xfId="13861" xr:uid="{C80FF78E-42D2-475C-86C1-E7EF657FE2C6}"/>
    <cellStyle name="Normal 412 6" xfId="7765" xr:uid="{FA560E95-73A1-4F75-ADD6-52385EDBAFAA}"/>
    <cellStyle name="Normal 412 6 2 2 3" xfId="18453" xr:uid="{EF84EC40-855D-4BC5-BD00-DD28B67473B2}"/>
    <cellStyle name="Normal 412 6 3 2" xfId="13898" xr:uid="{D94E548A-74EA-45C7-8DCC-5FB3820468D0}"/>
    <cellStyle name="Normal 412 7" xfId="8597" xr:uid="{BE110B6A-0E5B-4B4D-B724-199284136EF3}"/>
    <cellStyle name="Normal 412 7 3" xfId="12773" xr:uid="{06A32CD4-8D85-44C0-8D80-17D88170AB3A}"/>
    <cellStyle name="Normal 412 8 2 2" xfId="14342" xr:uid="{D0E68C34-A243-4E14-8650-9CD497A54116}"/>
    <cellStyle name="Normal 412 9" xfId="9373" xr:uid="{55682C8C-181D-4EDF-8EAE-92CC47526E54}"/>
    <cellStyle name="Normal 412 9 3" xfId="13416" xr:uid="{B7AF7D82-6989-4A86-97BA-1D4FB241FEDE}"/>
    <cellStyle name="Normal 414 2" xfId="7276" xr:uid="{CCE2E303-8DFD-4C76-80BD-988FE79692BE}"/>
    <cellStyle name="Normal 416 2" xfId="7277" xr:uid="{78C14917-A9C5-41B2-B940-F051ECE4E774}"/>
    <cellStyle name="Normal 418 2" xfId="7278" xr:uid="{B1CE623F-138B-44A6-BB9E-80F772B9433A}"/>
    <cellStyle name="Normal 42 10" xfId="7440" xr:uid="{DC768CBE-F165-4AB2-B9C9-DB49616C38C4}"/>
    <cellStyle name="Normal 42 2 4" xfId="4441" xr:uid="{D67064C6-8BE9-4F4F-966F-A3B122B10D12}"/>
    <cellStyle name="Normal 42 3 3" xfId="5529" xr:uid="{AC1065E2-55BB-48AD-892D-9A94BDEFF504}"/>
    <cellStyle name="Normal 42 5" xfId="6189" xr:uid="{2CADF06B-5F88-42C0-9961-240716BC5DD4}"/>
    <cellStyle name="Normal 42 9" xfId="4434" xr:uid="{165F4906-8603-48CC-A441-4E656CAC81BF}"/>
    <cellStyle name="Normal 421" xfId="6862" xr:uid="{E78603AD-32A6-461E-9746-EDE61D66FEAF}"/>
    <cellStyle name="Normal 423" xfId="6704" xr:uid="{15B2029A-82FD-4EC2-B7BB-F92329EBA917}"/>
    <cellStyle name="Normal 425 2" xfId="7279" xr:uid="{C383DD59-92BA-45E0-9A61-C1A6EC0DDCBB}"/>
    <cellStyle name="Normal 428" xfId="7232" xr:uid="{D8E0575C-A68A-4E6A-9A90-881562FC30F9}"/>
    <cellStyle name="Normal 43" xfId="2462" xr:uid="{CC4493FC-6076-4153-B87D-F41CA7555CF8}"/>
    <cellStyle name="Normal 43 2" xfId="2463" xr:uid="{9B3668D6-2FF0-48BD-8C48-7B7CA3CA28B0}"/>
    <cellStyle name="Normal 43 2 3" xfId="5530" xr:uid="{F11469A0-AC7D-420C-9F87-958F4695462C}"/>
    <cellStyle name="Normal 43 2_Data" xfId="5148" xr:uid="{1906815C-8667-41A0-B2D5-17521BEDB7B8}"/>
    <cellStyle name="Normal 43 3 4" xfId="4442" xr:uid="{916ACCE4-B231-4FFE-8C6C-77C25D468BF2}"/>
    <cellStyle name="Normal 43 4 3" xfId="5531" xr:uid="{E5961541-85FC-4077-8706-A142CB887F78}"/>
    <cellStyle name="Normal 43 6" xfId="6190" xr:uid="{B06D6E0D-31C8-412A-8D5D-229E7E08AEBF}"/>
    <cellStyle name="Normal 43_Check Sheet" xfId="2464" xr:uid="{5C856D5D-0934-4D55-A054-B6B27401A524}"/>
    <cellStyle name="Normal 431" xfId="7253" xr:uid="{AC51B3BF-C29A-406E-A713-C714A05B045C}"/>
    <cellStyle name="Normal 433" xfId="7254" xr:uid="{20D511B3-8328-489B-B72E-0F05267D773B}"/>
    <cellStyle name="Normal 435" xfId="7280" xr:uid="{F2117D77-76BB-4810-9249-AB3F90A0B3E5}"/>
    <cellStyle name="Normal 439" xfId="7281" xr:uid="{E0C4DCEA-526F-4333-A54E-FABB0F710F0F}"/>
    <cellStyle name="Normal 44 2 2" xfId="6191" xr:uid="{90EBF4EE-F4F5-453C-80A1-2F9B858FF609}"/>
    <cellStyle name="Normal 44 3" xfId="2465" xr:uid="{DC57CCF6-530F-4415-952F-CDC3C6B44A30}"/>
    <cellStyle name="Normal 44 4 4" xfId="4443" xr:uid="{970AA2E9-5F79-407E-8EA9-992B00C16565}"/>
    <cellStyle name="Normal 44 7" xfId="5532" xr:uid="{DD7CB91C-6B97-4E9D-951B-289B069025C2}"/>
    <cellStyle name="Normal 440" xfId="7282" xr:uid="{646E98DC-849E-4B0B-A2CD-E5057510C707}"/>
    <cellStyle name="Normal 444" xfId="7283" xr:uid="{820EE776-9C45-4AD8-8266-6ED424B480D6}"/>
    <cellStyle name="Normal 448" xfId="7284" xr:uid="{6694086B-DF34-4CAD-94F0-84DF6EA6090C}"/>
    <cellStyle name="Normal 45 11" xfId="5533" xr:uid="{1F259E1D-FB2E-4C10-B7B8-4633C46C36C1}"/>
    <cellStyle name="Normal 45 2 2" xfId="2466" xr:uid="{4FF57D05-D04A-4F4E-A1A8-09D8F4CD6512}"/>
    <cellStyle name="Normal 45 2_Check Sheet" xfId="2467" xr:uid="{2B483676-A796-407B-A1B8-139D78B42595}"/>
    <cellStyle name="Normal 45 3 4" xfId="4444" xr:uid="{02723EC4-E7BA-4C26-9310-3FA815265BE8}"/>
    <cellStyle name="Normal 45 6" xfId="6192" xr:uid="{16504186-7980-445A-8951-51AA9F2A7773}"/>
    <cellStyle name="Normal 45_Check Sheet" xfId="2468" xr:uid="{5C7E153D-6EF3-40C9-98F6-92DF7A37ACAB}"/>
    <cellStyle name="Normal 453" xfId="4257" xr:uid="{B72201FF-E043-40A6-A8F7-5E2F698242CE}"/>
    <cellStyle name="Normal 453 2 2 2" xfId="11185" xr:uid="{C5ED5CBC-B248-4D37-8F8B-14B7DA9221F8}"/>
    <cellStyle name="Normal 453 2 2 4" xfId="16771" xr:uid="{F3CD778E-7CDA-402B-B4F6-3900167195B4}"/>
    <cellStyle name="Normal 453 2 4" xfId="12240" xr:uid="{AED9E19B-F382-418E-A355-682E158AF898}"/>
    <cellStyle name="Normal 453 3 2 2" xfId="10962" xr:uid="{21D03FB1-C868-4962-A705-B9F544ECDBF2}"/>
    <cellStyle name="Normal 453 3 2 4" xfId="16549" xr:uid="{D05BCDF2-A83B-4337-A5C8-984B1FAA9CA2}"/>
    <cellStyle name="Normal 453 3 4" xfId="12023" xr:uid="{D79CA693-D77C-4A79-9D6C-D21CC68DD925}"/>
    <cellStyle name="Normal 453 4 2 2" xfId="11041" xr:uid="{9DEA3689-05D9-4C0B-B1AF-9061770C498F}"/>
    <cellStyle name="Normal 453 4 2 2 3" xfId="18416" xr:uid="{AB0CEA11-1614-42D7-8448-3F538709F541}"/>
    <cellStyle name="Normal 453 4 3 2" xfId="13853" xr:uid="{D8F68A54-EFFC-49A6-A9AD-5F64D793E6C4}"/>
    <cellStyle name="Normal 453 5" xfId="8531" xr:uid="{7DBE3E66-E46B-48F7-B5F5-26F0715F9FCA}"/>
    <cellStyle name="Normal 453 5 3" xfId="12719" xr:uid="{9C236A85-0F4A-4E9A-8ECA-822E5FF80842}"/>
    <cellStyle name="Normal 453 6 2 2" xfId="14260" xr:uid="{9FE2F91A-22B5-4C09-AEC3-2F20E9E57383}"/>
    <cellStyle name="Normal 453 7" xfId="8152" xr:uid="{E457CF10-2159-4188-90E9-B280DE1E2CE2}"/>
    <cellStyle name="Normal 453 7 2 2" xfId="14256" xr:uid="{07985724-3E95-4F02-AAFA-0665339AD2F4}"/>
    <cellStyle name="Normal 453 7 3" xfId="12494" xr:uid="{4AEFC95B-7250-4E7A-9CE8-4BEFF801DFA9}"/>
    <cellStyle name="Normal 453 8" xfId="9758" xr:uid="{E290048D-D344-4FF2-93F1-47515F7D1F61}"/>
    <cellStyle name="Normal 453 8 3" xfId="17149" xr:uid="{3599F733-76D1-4C23-AE8C-C931DDE32629}"/>
    <cellStyle name="Normal 454" xfId="7400" xr:uid="{78B5D189-2045-4938-944B-FBFF8E29F081}"/>
    <cellStyle name="Normal 454 2" xfId="7925" xr:uid="{93D877C7-0FF0-4BC9-AA2A-5A7D70D4F22D}"/>
    <cellStyle name="Normal 454 2 2 2" xfId="11245" xr:uid="{0F53CDA5-6606-4F16-B6ED-15C99E52D78C}"/>
    <cellStyle name="Normal 454 2 2 2 3" xfId="18618" xr:uid="{CD7EBEE0-0494-4B3A-9858-66B54A071086}"/>
    <cellStyle name="Normal 454 2 2 4" xfId="16830" xr:uid="{374EE937-88CB-46E3-9540-69E025DF11E1}"/>
    <cellStyle name="Normal 454 2 3 2" xfId="14059" xr:uid="{11AD3F09-7425-4E9B-B3E4-0A2ACDBA166C}"/>
    <cellStyle name="Normal 454 2 4" xfId="12300" xr:uid="{C6FD9D92-8205-4186-BCBB-BD9A9D068D27}"/>
    <cellStyle name="Normal 454 3" xfId="7770" xr:uid="{6D27D365-8DCE-406E-93B4-741D442A5EC3}"/>
    <cellStyle name="Normal 454 3 2 2" xfId="11080" xr:uid="{EA3F98FD-F753-4369-A5A3-1CFCB7582483}"/>
    <cellStyle name="Normal 454 3 2 2 3" xfId="18457" xr:uid="{C121176B-1E97-4FE2-A95C-8F7DB74D0142}"/>
    <cellStyle name="Normal 454 3 2 4" xfId="16671" xr:uid="{3AC53274-D932-4BC8-BD19-657F7BD7F0A4}"/>
    <cellStyle name="Normal 454 3 3 2" xfId="13902" xr:uid="{73C406E5-AC14-4B34-8AAB-487866C11601}"/>
    <cellStyle name="Normal 454 3 4" xfId="12139" xr:uid="{A3F19DAB-3439-47B3-91A3-EC4D5CAA4A28}"/>
    <cellStyle name="Normal 454 4" xfId="7582" xr:uid="{379417E2-0DE6-4D4D-90BC-C98D83355B6B}"/>
    <cellStyle name="Normal 454 4 2 2" xfId="10914" xr:uid="{531C5A77-6FC3-4DDC-844B-4F14F6980D5F}"/>
    <cellStyle name="Normal 454 4 2 2 3" xfId="18286" xr:uid="{879EB5CA-B536-4934-A5FA-397C9870A2AF}"/>
    <cellStyle name="Normal 454 4 2 4" xfId="16498" xr:uid="{E9ABFB42-8C63-48D2-A27A-5F5F3FF77E02}"/>
    <cellStyle name="Normal 454 4 3 2" xfId="13727" xr:uid="{268645AE-AB08-4EE4-A98C-450BF55C5B9B}"/>
    <cellStyle name="Normal 454 4 4" xfId="11976" xr:uid="{3AFD35D2-3809-45C0-A7C8-0A7E9DC5D824}"/>
    <cellStyle name="Normal 454 5" xfId="8748" xr:uid="{48A780FE-1255-4B78-BF7D-1D4C8EF044C7}"/>
    <cellStyle name="Normal 454 5 2 2" xfId="14521" xr:uid="{035F8A0C-A004-4BA9-B2FD-DDCC679C2017}"/>
    <cellStyle name="Normal 454 5 3" xfId="12787" xr:uid="{AF68153A-F9A5-4881-B210-ACA62CCCC24E}"/>
    <cellStyle name="Normal 454 5 4" xfId="16365" xr:uid="{6BE35015-9B9B-4353-8BA7-077604475DF8}"/>
    <cellStyle name="Normal 454 6" xfId="8407" xr:uid="{12F0FF82-899B-4788-8DBD-A5EA48E51F88}"/>
    <cellStyle name="Normal 454 6 2" xfId="10595" xr:uid="{59CB0AE2-08C2-4EB0-9867-2E5703AD42E6}"/>
    <cellStyle name="Normal 454 6 2 2" xfId="14361" xr:uid="{248F3C38-2529-4E62-A527-A4E8A95C3429}"/>
    <cellStyle name="Normal 454 6 2 3" xfId="17977" xr:uid="{9F6BDAEA-F382-4E2F-AE80-8268D512C6C4}"/>
    <cellStyle name="Normal 454 6 3" xfId="12613" xr:uid="{660CDC21-310B-4C66-9B13-42AB70807F90}"/>
    <cellStyle name="Normal 454 6 4" xfId="16180" xr:uid="{8FD5EA57-D74B-4843-8E76-490848237014}"/>
    <cellStyle name="Normal 454 7" xfId="8108" xr:uid="{7FA795D6-FAC5-4265-97AF-80D297136E9A}"/>
    <cellStyle name="Normal 454 7 2" xfId="10440" xr:uid="{3F44A955-2EA6-4183-B79A-C7DF2E300269}"/>
    <cellStyle name="Normal 454 7 2 2" xfId="14213" xr:uid="{BCB00447-1E53-4F0B-9B64-476DA4BEFF1E}"/>
    <cellStyle name="Normal 454 7 2 3" xfId="17811" xr:uid="{16772FA1-30EE-42C8-B60A-16B9BF9FCCB7}"/>
    <cellStyle name="Normal 454 7 3" xfId="12455" xr:uid="{BABE97D1-E462-485A-90DE-11AC615654BF}"/>
    <cellStyle name="Normal 454 7 4" xfId="16032" xr:uid="{6472C528-9605-4E4D-A48B-49F77F655ACB}"/>
    <cellStyle name="Normal 454 8" xfId="9763" xr:uid="{7B18D146-9741-4084-A1C4-31FE2790B2BB}"/>
    <cellStyle name="Normal 454 8 2" xfId="13583" xr:uid="{DA0279EF-AAD5-4DAB-9F27-D6EB7D2BCCC4}"/>
    <cellStyle name="Normal 454 8 3" xfId="17152" xr:uid="{75BA6132-F798-4151-AB97-714640582256}"/>
    <cellStyle name="Normal 454 9" xfId="11840" xr:uid="{9AEBA22F-9BF5-44F5-8EED-0CA291D7EF24}"/>
    <cellStyle name="Normal 455" xfId="7401" xr:uid="{871D2241-D460-424D-866A-56A6F9A02FF5}"/>
    <cellStyle name="Normal 455 10" xfId="15352" xr:uid="{C6153837-C765-4DF6-979D-1FA91259B208}"/>
    <cellStyle name="Normal 455 2" xfId="7926" xr:uid="{35BF1B77-5564-4A79-A4BC-E02C12AD4285}"/>
    <cellStyle name="Normal 455 2 2" xfId="9240" xr:uid="{19FC92F0-BA01-4BFA-95A5-381944178DE1}"/>
    <cellStyle name="Normal 455 2 2 2" xfId="11246" xr:uid="{23C93E36-2A1B-4DDB-A0FE-A1503DF4A8E9}"/>
    <cellStyle name="Normal 455 2 2 2 2" xfId="15023" xr:uid="{7D84D429-6875-42C7-BD2B-ABA4869B4EEE}"/>
    <cellStyle name="Normal 455 2 2 2 3" xfId="18619" xr:uid="{4100CF1E-F1EB-4E9C-B5FE-15E0CDA5A6BF}"/>
    <cellStyle name="Normal 455 2 2 3" xfId="13277" xr:uid="{4FA4CD23-4C71-4312-B2F6-A45DC3D8F6C5}"/>
    <cellStyle name="Normal 455 2 2 4" xfId="16831" xr:uid="{7DE56220-A8A2-4268-A9BC-D8D386BE14A5}"/>
    <cellStyle name="Normal 455 2 3" xfId="10265" xr:uid="{62AD6754-23A2-4BC9-8D9A-6757129C0902}"/>
    <cellStyle name="Normal 455 2 3 2" xfId="14060" xr:uid="{E67E4BD8-9539-426A-A418-188EB4E5433B}"/>
    <cellStyle name="Normal 455 2 3 3" xfId="17644" xr:uid="{64442AA5-D9BC-4D7D-B203-DAB042004EC1}"/>
    <cellStyle name="Normal 455 2 4" xfId="12301" xr:uid="{1AE6F3AA-FAB0-41A5-97B7-0F7665C3CD0C}"/>
    <cellStyle name="Normal 455 2 5" xfId="15865" xr:uid="{EFE1B947-C202-43B0-A8C9-F1FA149FB80D}"/>
    <cellStyle name="Normal 455 3" xfId="7771" xr:uid="{A75136CD-BC94-4CE7-A5CD-2E315616A0CA}"/>
    <cellStyle name="Normal 455 3 2" xfId="9067" xr:uid="{65DE4023-09B2-46EE-BF46-0371C6083B39}"/>
    <cellStyle name="Normal 455 3 2 2" xfId="11081" xr:uid="{73744666-4837-4D5F-8E84-B956917F4B47}"/>
    <cellStyle name="Normal 455 3 2 2 2" xfId="14843" xr:uid="{FDC7202D-1FD5-429C-9473-129D7A54D6A1}"/>
    <cellStyle name="Normal 455 3 2 2 3" xfId="18458" xr:uid="{AD84BF46-DA25-49A6-A181-C8C0085FB17E}"/>
    <cellStyle name="Normal 455 3 2 3" xfId="13106" xr:uid="{D942C8D0-C070-46B6-B17F-7AB1BA2163DF}"/>
    <cellStyle name="Normal 455 3 2 4" xfId="16672" xr:uid="{56785464-CA02-4FE0-9DA7-5CF707A94629}"/>
    <cellStyle name="Normal 455 3 3" xfId="10091" xr:uid="{ECE161F5-7194-4C8C-8C01-57DB8161515E}"/>
    <cellStyle name="Normal 455 3 3 2" xfId="13903" xr:uid="{5ED6287D-79FE-45C4-8375-F5C22AFDB205}"/>
    <cellStyle name="Normal 455 3 3 3" xfId="17472" xr:uid="{7D8ED265-6A80-496B-80D6-11A25FD24DCD}"/>
    <cellStyle name="Normal 455 3 4" xfId="12140" xr:uid="{7778B66F-FA86-4703-9455-94970292F6DF}"/>
    <cellStyle name="Normal 455 3 5" xfId="15686" xr:uid="{6CB5C09B-3E3C-427B-B307-C7F32E4847EF}"/>
    <cellStyle name="Normal 455 4" xfId="7739" xr:uid="{7F0968CC-1197-4C24-9567-154E486A1921}"/>
    <cellStyle name="Normal 455 4 2" xfId="9042" xr:uid="{73FF61E7-B80A-4BAA-AA01-317A7A07E74A}"/>
    <cellStyle name="Normal 455 4 2 2" xfId="11056" xr:uid="{577EF5F8-678F-49D8-82E6-E03B97E3CCFB}"/>
    <cellStyle name="Normal 455 4 2 2 2" xfId="14814" xr:uid="{B630B020-FC83-4623-8DDC-72CCB4F8CFAD}"/>
    <cellStyle name="Normal 455 4 2 2 3" xfId="18432" xr:uid="{EEAFF968-F778-430D-91D1-182758A3C793}"/>
    <cellStyle name="Normal 455 4 2 3" xfId="13079" xr:uid="{A41A4BD8-99B8-4046-9B3B-8CC80F53E030}"/>
    <cellStyle name="Normal 455 4 2 4" xfId="16647" xr:uid="{52FBB839-235C-47A2-9DBE-6BACACA4E13F}"/>
    <cellStyle name="Normal 455 4 3" xfId="10068" xr:uid="{072B532D-F7B7-47F9-B7EE-A251AC664299}"/>
    <cellStyle name="Normal 455 4 3 2" xfId="13872" xr:uid="{BB63A351-06E0-442C-979A-010BF47209DC}"/>
    <cellStyle name="Normal 455 4 3 3" xfId="17448" xr:uid="{3E0AD638-CDD2-4A07-A533-1D986072915A}"/>
    <cellStyle name="Normal 455 4 4" xfId="12115" xr:uid="{37B2194A-BD03-43ED-A7BF-3D97C6F23E98}"/>
    <cellStyle name="Normal 455 4 5" xfId="15657" xr:uid="{51A72D24-FF82-4CB4-9989-A1741F8CE76E}"/>
    <cellStyle name="Normal 455 5" xfId="8749" xr:uid="{145217F2-B606-403B-A05A-E34B2705B808}"/>
    <cellStyle name="Normal 455 5 2" xfId="10779" xr:uid="{CDA469C3-7376-4AE6-80B1-F218AB2A2830}"/>
    <cellStyle name="Normal 455 5 2 2" xfId="14522" xr:uid="{599B5E6E-FB99-4EBC-BB17-24109338FD3E}"/>
    <cellStyle name="Normal 455 5 2 3" xfId="18143" xr:uid="{EC4231A9-0405-4FC9-91FE-43B922EB1271}"/>
    <cellStyle name="Normal 455 5 3" xfId="12788" xr:uid="{58124802-D0B5-4092-938A-B4A8992CD0A2}"/>
    <cellStyle name="Normal 455 5 4" xfId="16366" xr:uid="{94243F12-ABA3-499F-AA31-7DCFE8FF1274}"/>
    <cellStyle name="Normal 455 6" xfId="8408" xr:uid="{E28FC460-71FD-48FD-90B0-721ADE55834B}"/>
    <cellStyle name="Normal 455 6 2" xfId="10596" xr:uid="{09F02B14-FD81-466E-9EAF-B2B103E531CF}"/>
    <cellStyle name="Normal 455 6 2 2" xfId="14362" xr:uid="{B824AE3F-47EC-497F-9CE9-B6EB8333C324}"/>
    <cellStyle name="Normal 455 6 2 3" xfId="17978" xr:uid="{86BAF484-3BEC-438A-8ED6-88841711CFED}"/>
    <cellStyle name="Normal 455 6 3" xfId="12614" xr:uid="{B425F6F9-7073-422F-9D60-B5ACD1B562D5}"/>
    <cellStyle name="Normal 455 6 4" xfId="16181" xr:uid="{B229D9A9-FDCD-4614-A6C1-C5B768F3D3A4}"/>
    <cellStyle name="Normal 455 7" xfId="8154" xr:uid="{39F42DBF-A2DE-490E-84C9-E2669F3B1E27}"/>
    <cellStyle name="Normal 455 7 2" xfId="10487" xr:uid="{47523D2F-0F88-4150-B2F3-CA8A043EF079}"/>
    <cellStyle name="Normal 455 7 2 2" xfId="14258" xr:uid="{374F7D0D-7894-4594-9837-25677E1E2962}"/>
    <cellStyle name="Normal 455 7 2 3" xfId="17860" xr:uid="{EF558FB1-E2A9-4199-8187-B36B7A93F123}"/>
    <cellStyle name="Normal 455 7 3" xfId="12496" xr:uid="{AF6E5A1E-7AF9-4434-80C7-3E0D09375683}"/>
    <cellStyle name="Normal 455 7 4" xfId="16076" xr:uid="{58905BC5-B16A-4482-96B8-855E5CF4C81E}"/>
    <cellStyle name="Normal 455 8" xfId="9764" xr:uid="{688DA3D5-C85F-4E53-B742-392343CD082F}"/>
    <cellStyle name="Normal 455 8 2" xfId="13584" xr:uid="{761F9A5D-FF97-4D17-A3CA-D88D5C22B854}"/>
    <cellStyle name="Normal 455 8 3" xfId="17153" xr:uid="{E886FD45-2561-4FFD-B1F5-83D8D3EB7964}"/>
    <cellStyle name="Normal 455 9" xfId="11841" xr:uid="{41A9992A-F169-4804-ACC8-B943054B1D08}"/>
    <cellStyle name="Normal 456" xfId="7465" xr:uid="{0D429E6A-314F-4EC9-9CCC-C1BFA0BA8E80}"/>
    <cellStyle name="Normal 456 10" xfId="15383" xr:uid="{A70EE868-886A-4D53-A817-53B346BD8DBC}"/>
    <cellStyle name="Normal 456 2" xfId="7954" xr:uid="{76F9BF68-4F42-4FF9-BC8C-C31B2E8C5441}"/>
    <cellStyle name="Normal 456 2 2" xfId="9266" xr:uid="{131A887A-1728-456D-A918-EAF5DCF5D02D}"/>
    <cellStyle name="Normal 456 2 2 2" xfId="11274" xr:uid="{06528088-DAC6-4CB4-B55C-7C86AFF2A049}"/>
    <cellStyle name="Normal 456 2 2 2 2" xfId="15058" xr:uid="{715ECA4C-730D-48F4-8F50-19D364B1EAEE}"/>
    <cellStyle name="Normal 456 2 2 2 3" xfId="18649" xr:uid="{423DF2B3-0C7A-4E94-8132-E8E83239555B}"/>
    <cellStyle name="Normal 456 2 2 3" xfId="13305" xr:uid="{6C62871C-7E9E-4B97-A13F-579652E5BD5A}"/>
    <cellStyle name="Normal 456 2 2 4" xfId="16860" xr:uid="{77A33989-629B-4F88-B0E2-841FFB6C2097}"/>
    <cellStyle name="Normal 456 2 3" xfId="10296" xr:uid="{60D552BD-B3FD-40C4-823C-2357FAE1D94D}"/>
    <cellStyle name="Normal 456 2 3 2" xfId="14088" xr:uid="{593CD9A7-CBA5-4DFD-B3D7-635AEE842699}"/>
    <cellStyle name="Normal 456 2 3 3" xfId="17671" xr:uid="{79077E72-AC4F-4581-BEC0-B8F46ED78285}"/>
    <cellStyle name="Normal 456 2 4" xfId="12329" xr:uid="{973167E8-9389-4487-8CE7-3B37F377A484}"/>
    <cellStyle name="Normal 456 2 5" xfId="15899" xr:uid="{C375AB96-BAF1-4628-B35C-F85C57A4AFA5}"/>
    <cellStyle name="Normal 456 3" xfId="7801" xr:uid="{47E5D595-5358-49AD-9C22-29ECCFE4C6B3}"/>
    <cellStyle name="Normal 456 3 2" xfId="9096" xr:uid="{AD801828-DD00-4B44-915C-ED462884AD25}"/>
    <cellStyle name="Normal 456 3 2 2" xfId="11109" xr:uid="{FB2C89C8-DBC5-4FD0-BDA6-068B6533BB30}"/>
    <cellStyle name="Normal 456 3 2 2 2" xfId="14875" xr:uid="{5AE7BC22-AB1A-4DDE-A98B-A3711788EB9E}"/>
    <cellStyle name="Normal 456 3 2 2 3" xfId="18485" xr:uid="{F5C6DE94-8231-4C69-93D1-1C31B78CBAB8}"/>
    <cellStyle name="Normal 456 3 2 3" xfId="13132" xr:uid="{31B74B6E-5B5F-4590-B36E-482FE8ECD202}"/>
    <cellStyle name="Normal 456 3 2 4" xfId="16700" xr:uid="{49DBF6B1-EFC5-43AB-B836-3098C8D6B8E0}"/>
    <cellStyle name="Normal 456 3 3" xfId="10126" xr:uid="{83255FD4-5B8F-4CC3-896E-FA06487DE665}"/>
    <cellStyle name="Normal 456 3 3 2" xfId="13933" xr:uid="{5EC2D3DC-3A22-4D3C-8E71-0D267153A351}"/>
    <cellStyle name="Normal 456 3 3 3" xfId="17500" xr:uid="{1BB35DDC-9C48-467E-A078-09BCA2BFB295}"/>
    <cellStyle name="Normal 456 3 4" xfId="12168" xr:uid="{D9CC7F79-9D63-4A31-9826-A8986B259A2A}"/>
    <cellStyle name="Normal 456 3 5" xfId="15717" xr:uid="{968C6BC4-E18C-401D-8A50-135CB93DD5AE}"/>
    <cellStyle name="Normal 456 4" xfId="7625" xr:uid="{1141A271-CE4E-47B9-9B47-DF12A3000699}"/>
    <cellStyle name="Normal 456 4 2" xfId="8921" xr:uid="{102512F6-C4A8-40E4-8C83-4FAFDFE30F0A}"/>
    <cellStyle name="Normal 456 4 2 2" xfId="10950" xr:uid="{3E4D577D-9FE4-48E3-B0A5-B6E7F6CC1421}"/>
    <cellStyle name="Normal 456 4 2 2 2" xfId="14697" xr:uid="{05FE9AEA-0EF7-4C4E-A3F9-C32DB8F62B3E}"/>
    <cellStyle name="Normal 456 4 2 2 3" xfId="18327" xr:uid="{613DB739-19CC-4ED0-BA0D-75200ECD9789}"/>
    <cellStyle name="Normal 456 4 2 3" xfId="12960" xr:uid="{40FCA803-8DF4-4EF2-B683-DDB479741212}"/>
    <cellStyle name="Normal 456 4 2 4" xfId="16538" xr:uid="{445E4C6A-981F-4828-AA7E-A72924A126F1}"/>
    <cellStyle name="Normal 456 4 3" xfId="9946" xr:uid="{E8BEC1F9-D0B7-465F-9712-AB95F1C92F32}"/>
    <cellStyle name="Normal 456 4 3 2" xfId="13764" xr:uid="{26A651EC-4C98-4459-8920-F634781E3EC4}"/>
    <cellStyle name="Normal 456 4 3 3" xfId="17326" xr:uid="{A96ED450-69C5-4A61-95FA-E8FDDE741FC9}"/>
    <cellStyle name="Normal 456 4 4" xfId="12011" xr:uid="{6639CFBB-3342-4C82-9118-E12ED77F18A4}"/>
    <cellStyle name="Normal 456 4 5" xfId="15539" xr:uid="{707FB047-8B6F-470E-B811-4592435140D7}"/>
    <cellStyle name="Normal 456 5" xfId="8779" xr:uid="{00F89013-3228-4C3E-A01E-2BCE4D754969}"/>
    <cellStyle name="Normal 456 5 2" xfId="10805" xr:uid="{76E0B620-E641-4643-932C-0D5A466C2005}"/>
    <cellStyle name="Normal 456 5 2 2" xfId="14550" xr:uid="{10306DDB-C87E-4B2B-B477-579C535F0CF8}"/>
    <cellStyle name="Normal 456 5 2 3" xfId="18174" xr:uid="{2EFE6D2B-A71A-4699-A6FB-A6F16C196455}"/>
    <cellStyle name="Normal 456 5 3" xfId="12815" xr:uid="{EF82BB9F-4DF7-433E-970C-DB627C354273}"/>
    <cellStyle name="Normal 456 5 4" xfId="16393" xr:uid="{39141DDD-90EB-4736-B9F3-0FCB5B0E1477}"/>
    <cellStyle name="Normal 456 6" xfId="8436" xr:uid="{A32AE87B-87A0-4239-8C6B-03C085253970}"/>
    <cellStyle name="Normal 456 6 2" xfId="10630" xr:uid="{9EB1AC39-9FD6-4BE6-BA08-D2B6A6D03FC6}"/>
    <cellStyle name="Normal 456 6 2 2" xfId="14392" xr:uid="{27B408C3-41C6-4532-8918-E0F9D2EC0B6C}"/>
    <cellStyle name="Normal 456 6 2 3" xfId="18007" xr:uid="{85BAC001-DD2A-4C2A-87DF-A6EE30175431}"/>
    <cellStyle name="Normal 456 6 3" xfId="12642" xr:uid="{919607AF-7958-4880-8E55-97A0688E7812}"/>
    <cellStyle name="Normal 456 6 4" xfId="16212" xr:uid="{46110B0D-8305-4DF3-9B7A-350F91A2E871}"/>
    <cellStyle name="Normal 456 7" xfId="9360" xr:uid="{F1393D31-709A-443B-A8C0-87873DC67691}"/>
    <cellStyle name="Normal 456 7 2" xfId="11364" xr:uid="{A22CE256-1B24-42C0-85CD-F80120011070}"/>
    <cellStyle name="Normal 456 7 2 2" xfId="15154" xr:uid="{DB815E43-61F0-4C10-AA7F-022996D883D9}"/>
    <cellStyle name="Normal 456 7 2 3" xfId="18738" xr:uid="{60B9BE8E-6A3A-42BD-95F5-5A1DF77274F4}"/>
    <cellStyle name="Normal 456 7 3" xfId="13403" xr:uid="{45B6984B-F297-4A29-98BF-1AE5EE617365}"/>
    <cellStyle name="Normal 456 7 4" xfId="16953" xr:uid="{53817DFB-A734-4F15-8997-C6D873C2692B}"/>
    <cellStyle name="Normal 456 8" xfId="9792" xr:uid="{028A9860-9CBD-4752-B1D9-1AFE918AA99F}"/>
    <cellStyle name="Normal 456 8 2" xfId="13615" xr:uid="{194FB453-ABC7-4A85-BFE3-CC5BB1B7D1F0}"/>
    <cellStyle name="Normal 456 8 3" xfId="17180" xr:uid="{6FA23357-5F51-4A7E-BF5B-9046581BD3C3}"/>
    <cellStyle name="Normal 456 9" xfId="11867" xr:uid="{C4987ADF-5D4A-4F80-949C-932CCA1D7FB9}"/>
    <cellStyle name="Normal 457" xfId="7551" xr:uid="{AD0FB1E6-9D3B-4C1D-AA51-A70339998977}"/>
    <cellStyle name="Normal 457 10" xfId="15464" xr:uid="{32CFD9CB-D841-49E5-B9C9-C1D120D55DEE}"/>
    <cellStyle name="Normal 457 2" xfId="8026" xr:uid="{82A4468C-B931-4F45-949C-D7304114F7A0}"/>
    <cellStyle name="Normal 457 2 2" xfId="9342" xr:uid="{F6F71DD8-89D4-4A14-9A49-C28BD5E1F3CB}"/>
    <cellStyle name="Normal 457 2 2 2" xfId="11344" xr:uid="{E2E1F4E9-BE96-47F4-97C4-5118E586F939}"/>
    <cellStyle name="Normal 457 2 2 2 2" xfId="15134" xr:uid="{169F2390-37BE-4575-B9F3-9D8D0B4F27D7}"/>
    <cellStyle name="Normal 457 2 2 2 3" xfId="18719" xr:uid="{60927973-8987-4A3F-807C-2C4F30B6CD2A}"/>
    <cellStyle name="Normal 457 2 2 3" xfId="13383" xr:uid="{F308E1E9-548F-4B53-9D14-C66D91260B4C}"/>
    <cellStyle name="Normal 457 2 2 4" xfId="16934" xr:uid="{F65C154F-00A8-4D4C-A541-084AF0670765}"/>
    <cellStyle name="Normal 457 2 3" xfId="10379" xr:uid="{CC2BCB9B-45A4-4E4E-8E7B-6B293D0B905F}"/>
    <cellStyle name="Normal 457 2 3 2" xfId="14160" xr:uid="{D0AF0FCD-97F9-4223-BEAE-028E7DEAE582}"/>
    <cellStyle name="Normal 457 2 3 3" xfId="17748" xr:uid="{46D513B0-32C3-418F-8B58-2CDF43337B46}"/>
    <cellStyle name="Normal 457 2 4" xfId="12398" xr:uid="{24C4F80F-B1A3-436F-BCB4-0BC362D6CBD6}"/>
    <cellStyle name="Normal 457 2 5" xfId="15976" xr:uid="{A8546E58-E764-46F9-A910-F722DE479B19}"/>
    <cellStyle name="Normal 457 3" xfId="7871" xr:uid="{9F414588-64D5-4A5A-99DB-B03462BF5B92}"/>
    <cellStyle name="Normal 457 3 2" xfId="9173" xr:uid="{25623F19-054B-4DAE-8221-66B91275D2E5}"/>
    <cellStyle name="Normal 457 3 2 2" xfId="11184" xr:uid="{F5CBFF16-FF0D-4B11-94C0-3C1D330C12E0}"/>
    <cellStyle name="Normal 457 3 2 2 2" xfId="14959" xr:uid="{6B5A3B87-86D2-4005-9103-B7BD72B60191}"/>
    <cellStyle name="Normal 457 3 2 2 3" xfId="18557" xr:uid="{3E8FE035-F80D-43BF-A8B4-2345779F3375}"/>
    <cellStyle name="Normal 457 3 2 3" xfId="13209" xr:uid="{1237C703-12FE-4487-B85E-9FBD2D35816E}"/>
    <cellStyle name="Normal 457 3 2 4" xfId="16770" xr:uid="{94AD12B2-B240-474B-9627-E233A0760132}"/>
    <cellStyle name="Normal 457 3 3" xfId="10202" xr:uid="{89C4A1EE-9571-4C19-82EF-87B1CDA1C8BF}"/>
    <cellStyle name="Normal 457 3 3 2" xfId="14004" xr:uid="{843486DA-C86C-4A2B-989E-407D7072DB63}"/>
    <cellStyle name="Normal 457 3 3 3" xfId="17578" xr:uid="{663F6DB6-826B-42F2-A774-9D4FC88F19DD}"/>
    <cellStyle name="Normal 457 3 4" xfId="12239" xr:uid="{24D0EDB0-2139-4E71-B85C-EB4BE11749B0}"/>
    <cellStyle name="Normal 457 3 5" xfId="15801" xr:uid="{C526CDC7-D8A2-43D0-AF36-C47162E7754D}"/>
    <cellStyle name="Normal 457 4" xfId="7619" xr:uid="{1A8F1E4A-2994-41E4-A639-8D770406D322}"/>
    <cellStyle name="Normal 457 4 2" xfId="8914" xr:uid="{27AB49C8-D98C-433F-845D-62860C394974}"/>
    <cellStyle name="Normal 457 4 2 2" xfId="10945" xr:uid="{80562089-4DF9-46BF-9EF0-FDD7A61DD3F6}"/>
    <cellStyle name="Normal 457 4 2 2 2" xfId="14691" xr:uid="{A930CC81-C951-42D8-ACC0-BFCC2D519EB8}"/>
    <cellStyle name="Normal 457 4 2 2 3" xfId="18319" xr:uid="{8128D898-F091-4C00-9842-EFAC0F256FDC}"/>
    <cellStyle name="Normal 457 4 2 3" xfId="12954" xr:uid="{0644E01D-F7D4-4F49-AA58-90CA951A3764}"/>
    <cellStyle name="Normal 457 4 2 4" xfId="16532" xr:uid="{24791D2D-853B-45D0-A9BA-23FBE6596EB2}"/>
    <cellStyle name="Normal 457 4 3" xfId="9938" xr:uid="{90576D3B-D945-437F-967B-AF909348586A}"/>
    <cellStyle name="Normal 457 4 3 2" xfId="13757" xr:uid="{47B36157-A520-4CF5-8BD4-1EE3DD4260D5}"/>
    <cellStyle name="Normal 457 4 3 3" xfId="17319" xr:uid="{AC88E607-A006-4DD5-A9B9-FD9C2EFD8ADE}"/>
    <cellStyle name="Normal 457 4 4" xfId="12006" xr:uid="{E26D2F49-0B1A-4318-A098-CBC59ED42E12}"/>
    <cellStyle name="Normal 457 4 5" xfId="15533" xr:uid="{3F6C9C04-3A7B-4A5F-885F-DE6C22D8071C}"/>
    <cellStyle name="Normal 457 5" xfId="8849" xr:uid="{85028A2C-1ED3-4F8B-AE21-3DC8474AB2F4}"/>
    <cellStyle name="Normal 457 5 2" xfId="10881" xr:uid="{380E4585-BF08-4DAA-A44D-9E6E11F7F08C}"/>
    <cellStyle name="Normal 457 5 2 2" xfId="14624" xr:uid="{D8C8ACCB-343F-4429-BEB5-E774D021E74E}"/>
    <cellStyle name="Normal 457 5 2 3" xfId="18257" xr:uid="{32AC0266-B666-40FD-A668-15BC4C2745DA}"/>
    <cellStyle name="Normal 457 5 3" xfId="12886" xr:uid="{801EF698-3649-4266-8726-88DAA7D70E88}"/>
    <cellStyle name="Normal 457 5 4" xfId="16469" xr:uid="{682E6713-30C0-4D54-B003-517EBF4521DB}"/>
    <cellStyle name="Normal 457 6" xfId="8505" xr:uid="{A9EB30B8-88F5-4372-9B23-5C767D65B2C3}"/>
    <cellStyle name="Normal 457 6 2" xfId="10711" xr:uid="{E7080A7B-C54A-434A-AD6E-1E78B2DD13B5}"/>
    <cellStyle name="Normal 457 6 2 2" xfId="14462" xr:uid="{4EDB0045-8DF0-4FCB-BEC1-3810F5AC0071}"/>
    <cellStyle name="Normal 457 6 2 3" xfId="18083" xr:uid="{2A026929-2914-4926-9F6F-DB1889C02428}"/>
    <cellStyle name="Normal 457 6 3" xfId="12718" xr:uid="{B1A07DAD-2F6E-4C24-8B4E-65DC5C7309CC}"/>
    <cellStyle name="Normal 457 6 4" xfId="16297" xr:uid="{10EA1E8A-4EB6-4E7B-99B3-604E2E366504}"/>
    <cellStyle name="Normal 457 7" xfId="8079" xr:uid="{1D8258C5-8001-40A1-8CE7-4E108C8053B8}"/>
    <cellStyle name="Normal 457 7 2" xfId="10420" xr:uid="{0055E5E4-A359-4B34-98A3-1C9847542D53}"/>
    <cellStyle name="Normal 457 7 2 2" xfId="14194" xr:uid="{F36096B4-86B0-48E4-A250-0F02CDF7862B}"/>
    <cellStyle name="Normal 457 7 2 3" xfId="17787" xr:uid="{6468B013-87DC-401E-8A32-A99061CD1792}"/>
    <cellStyle name="Normal 457 7 3" xfId="12435" xr:uid="{92A2F1BA-4E54-4E7C-B8F2-F0FB3AB89294}"/>
    <cellStyle name="Normal 457 7 4" xfId="16013" xr:uid="{208262FD-A6B5-4156-A6C0-50BEF2494F80}"/>
    <cellStyle name="Normal 457 8" xfId="9867" xr:uid="{A581A824-297A-4E90-87AA-D5C40D26409D}"/>
    <cellStyle name="Normal 457 8 2" xfId="13699" xr:uid="{D66C5662-CB27-4272-9D04-78A5FCE9DF79}"/>
    <cellStyle name="Normal 457 8 3" xfId="17252" xr:uid="{794E30FC-2A73-4CE1-A20F-8FF350C7AB0B}"/>
    <cellStyle name="Normal 457 9" xfId="11944" xr:uid="{1D48DD78-B8EF-4E65-9248-187DBCDD65B9}"/>
    <cellStyle name="Normal 458" xfId="7530" xr:uid="{28E9C5B9-3AE1-4CE9-8EC1-E48421AE8B7C}"/>
    <cellStyle name="Normal 458 10" xfId="15449" xr:uid="{DC4950D1-D1F9-4D8A-841C-CC63DA02EEB0}"/>
    <cellStyle name="Normal 458 2" xfId="8013" xr:uid="{79E31BCD-CB94-499F-8D98-654F4749D000}"/>
    <cellStyle name="Normal 458 2 2" xfId="9330" xr:uid="{D8131C85-35DC-4CE0-93AA-C8AE95351E45}"/>
    <cellStyle name="Normal 458 2 2 2" xfId="11332" xr:uid="{709ABEBF-1E24-4353-8698-F8F8131F599B}"/>
    <cellStyle name="Normal 458 2 2 2 2" xfId="15122" xr:uid="{D995B93D-CC8C-4A33-A0A7-26FFD9BEA828}"/>
    <cellStyle name="Normal 458 2 2 2 3" xfId="18706" xr:uid="{3DC901AE-B66A-4253-A6AB-ED1CE8A0D382}"/>
    <cellStyle name="Normal 458 2 2 3" xfId="13371" xr:uid="{5ADD59AB-5673-471A-A2C6-45F5211CDCDB}"/>
    <cellStyle name="Normal 458 2 2 4" xfId="16917" xr:uid="{7CDEF07F-0CA2-4979-876E-5DC4667B5136}"/>
    <cellStyle name="Normal 458 2 3" xfId="10363" xr:uid="{C47297B6-5F4B-4F03-A41D-73B264521EB0}"/>
    <cellStyle name="Normal 458 2 3 2" xfId="14147" xr:uid="{8C4B3280-E881-437C-985D-8AED37542AEF}"/>
    <cellStyle name="Normal 458 2 3 3" xfId="17734" xr:uid="{43B2B67A-C2EB-4BDA-AB73-AE2E3D525003}"/>
    <cellStyle name="Normal 458 2 4" xfId="12386" xr:uid="{5199EC0B-54CE-4505-A812-B93CE4CC411A}"/>
    <cellStyle name="Normal 458 2 5" xfId="15963" xr:uid="{FD833F87-C993-45F5-A324-C9A307FB06E7}"/>
    <cellStyle name="Normal 458 3" xfId="7858" xr:uid="{A6943906-5019-440A-856D-0FBBE08ADD30}"/>
    <cellStyle name="Normal 458 3 2" xfId="9161" xr:uid="{94BCAFA2-CBE7-4F89-B053-ED9F12E0FC3E}"/>
    <cellStyle name="Normal 458 3 2 2" xfId="11167" xr:uid="{C42F7DD9-57CF-4EFB-9E06-1F80E552B692}"/>
    <cellStyle name="Normal 458 3 2 2 2" xfId="14943" xr:uid="{DCDFA218-96C1-4001-BAC5-F98D937FE52A}"/>
    <cellStyle name="Normal 458 3 2 2 3" xfId="18544" xr:uid="{4B143A32-AC4B-48EF-9AF6-ED2DE7154323}"/>
    <cellStyle name="Normal 458 3 2 3" xfId="13196" xr:uid="{DE9661E4-C5A7-4DEE-9158-D909E3C2F1C2}"/>
    <cellStyle name="Normal 458 3 2 4" xfId="16758" xr:uid="{7634B2FB-42C9-4DA2-A623-B898FFF1C740}"/>
    <cellStyle name="Normal 458 3 3" xfId="10190" xr:uid="{D4FAB041-F1F2-4ACE-ABCF-89662745B805}"/>
    <cellStyle name="Normal 458 3 3 2" xfId="13991" xr:uid="{B4CA104C-299D-4AEA-A256-119F96B34A82}"/>
    <cellStyle name="Normal 458 3 3 3" xfId="17566" xr:uid="{6FB2EC71-32E5-49E7-B59F-F53F594EBE71}"/>
    <cellStyle name="Normal 458 3 4" xfId="12222" xr:uid="{EB2BA87E-902F-4129-B041-24F88C1D1C07}"/>
    <cellStyle name="Normal 458 3 5" xfId="15785" xr:uid="{EDDF351E-DA77-4995-8C16-719CA8D43D63}"/>
    <cellStyle name="Normal 458 4" xfId="7706" xr:uid="{B67A7A4F-7CD5-4D86-A7A8-7D1A9C60CA4C}"/>
    <cellStyle name="Normal 458 4 2" xfId="9011" xr:uid="{867B0172-82AC-46DC-8F0E-46C098B43EE7}"/>
    <cellStyle name="Normal 458 4 2 2" xfId="11026" xr:uid="{5C1DE5B7-17B3-4280-BC58-74AD7368225F}"/>
    <cellStyle name="Normal 458 4 2 2 2" xfId="14784" xr:uid="{7CC5C302-8EC3-46E6-A6BA-64320434228E}"/>
    <cellStyle name="Normal 458 4 2 2 3" xfId="18402" xr:uid="{171F9986-8756-48CE-925C-70A72D6FFA1C}"/>
    <cellStyle name="Normal 458 4 2 3" xfId="13047" xr:uid="{D0BC876D-E725-4E7F-B380-89F0AA6DE24C}"/>
    <cellStyle name="Normal 458 4 2 4" xfId="16618" xr:uid="{87BF8ACA-47D0-4A2B-8712-496DE82FAC3B}"/>
    <cellStyle name="Normal 458 4 3" xfId="10038" xr:uid="{8F8B415E-E481-4E83-AAF9-5C439E99408B}"/>
    <cellStyle name="Normal 458 4 3 2" xfId="13838" xr:uid="{2680CC9D-6030-4663-987C-D675B2D421EC}"/>
    <cellStyle name="Normal 458 4 3 3" xfId="17417" xr:uid="{59EAD541-7A88-4C54-AE26-2D413EBB2317}"/>
    <cellStyle name="Normal 458 4 4" xfId="12086" xr:uid="{B4CA2B66-74DE-40CC-8313-A50D3D0ABA9F}"/>
    <cellStyle name="Normal 458 4 5" xfId="15627" xr:uid="{BD7DB646-BEB5-4733-87BA-106DECCA219C}"/>
    <cellStyle name="Normal 458 5" xfId="8836" xr:uid="{0DC870AE-F702-4CC3-9880-FC01E80DDF96}"/>
    <cellStyle name="Normal 458 5 2" xfId="10868" xr:uid="{6BB199A6-9DD1-44F8-99B3-96F3A553DB40}"/>
    <cellStyle name="Normal 458 5 2 2" xfId="14607" xr:uid="{4C9F6731-7192-44E1-BCE0-DAD885B31F49}"/>
    <cellStyle name="Normal 458 5 2 3" xfId="18241" xr:uid="{E58C677A-6686-473E-A034-9EA32358CD54}"/>
    <cellStyle name="Normal 458 5 3" xfId="12873" xr:uid="{E806FFB6-5C66-4F29-827D-EE72B57BA417}"/>
    <cellStyle name="Normal 458 5 4" xfId="16456" xr:uid="{29789C62-5981-48B2-BA6E-E4190B3CAC48}"/>
    <cellStyle name="Normal 458 6" xfId="8493" xr:uid="{D44C1310-399F-4C9B-BAA2-F092469D52D9}"/>
    <cellStyle name="Normal 458 6 2" xfId="10698" xr:uid="{8C0479A1-530C-41DD-9F5C-1063A0B696D8}"/>
    <cellStyle name="Normal 458 6 2 2" xfId="14449" xr:uid="{E08B8FFF-4C98-4BAF-8E6E-FF0C72ADA7CA}"/>
    <cellStyle name="Normal 458 6 2 3" xfId="18071" xr:uid="{FE099860-1D31-401E-AAA1-18BAE8972962}"/>
    <cellStyle name="Normal 458 6 3" xfId="12701" xr:uid="{F8D1DDC1-10F7-4D8B-8389-B46DA9B17C4F}"/>
    <cellStyle name="Normal 458 6 4" xfId="16281" xr:uid="{8F04D640-CF27-440D-A13F-FC1C955D16C5}"/>
    <cellStyle name="Normal 458 7" xfId="8111" xr:uid="{AA49ACFD-4704-4A54-B388-EFAE904998DF}"/>
    <cellStyle name="Normal 458 7 2" xfId="10445" xr:uid="{6F1871F1-13DF-4655-89E0-C702FA628A40}"/>
    <cellStyle name="Normal 458 7 2 2" xfId="14217" xr:uid="{ABCC6A71-9F8D-498C-A958-36C64FEE2872}"/>
    <cellStyle name="Normal 458 7 2 3" xfId="17814" xr:uid="{04503685-2A78-4D11-BC44-07D9F93E91EC}"/>
    <cellStyle name="Normal 458 7 3" xfId="12458" xr:uid="{5B3FD2FA-3298-4702-9644-C4AAB1334B67}"/>
    <cellStyle name="Normal 458 7 4" xfId="16036" xr:uid="{2EFDF30A-2ECF-4547-B62D-8FCF7CEA0B94}"/>
    <cellStyle name="Normal 458 8" xfId="9850" xr:uid="{C88B76D3-404E-4D72-BAC2-C39757856C06}"/>
    <cellStyle name="Normal 458 8 2" xfId="13683" xr:uid="{32991ED9-E91A-480C-BA41-496D42742EF4}"/>
    <cellStyle name="Normal 458 8 3" xfId="17238" xr:uid="{FA06D809-56FB-4E3F-B832-0C052402E331}"/>
    <cellStyle name="Normal 458 9" xfId="11930" xr:uid="{ED989207-A6A3-42A9-9ECB-272A44F67FB1}"/>
    <cellStyle name="Normal 459" xfId="7455" xr:uid="{DE66C53C-3E26-4CBA-9156-CA29FD295F84}"/>
    <cellStyle name="Normal 459 10" xfId="15374" xr:uid="{2BAD80BE-0124-4808-9505-F046F77B7463}"/>
    <cellStyle name="Normal 459 2" xfId="7947" xr:uid="{1A6590B2-09CB-4927-BE5C-9B6EB9E19706}"/>
    <cellStyle name="Normal 459 2 2" xfId="9258" xr:uid="{E1558FB0-347A-4DE4-8551-B7FAC1A12C91}"/>
    <cellStyle name="Normal 459 2 2 2" xfId="11267" xr:uid="{8D917FF4-1777-4EE7-8C61-D3229D927AC2}"/>
    <cellStyle name="Normal 459 2 2 2 2" xfId="15045" xr:uid="{20C9590C-222D-484D-9EF7-725FCDA199E8}"/>
    <cellStyle name="Normal 459 2 2 2 3" xfId="18638" xr:uid="{53BCD7C5-D23B-4C91-BFA0-6DDE1C27580D}"/>
    <cellStyle name="Normal 459 2 2 3" xfId="13295" xr:uid="{914120DC-A026-41C3-9DAD-1A93CBBACA80}"/>
    <cellStyle name="Normal 459 2 2 4" xfId="16853" xr:uid="{B8364523-3B0F-47B8-9CD9-6576E76304DD}"/>
    <cellStyle name="Normal 459 2 3" xfId="10287" xr:uid="{6F92D8AD-F352-443C-B113-D1ECFBAEC471}"/>
    <cellStyle name="Normal 459 2 3 2" xfId="14081" xr:uid="{02BA8F26-C363-448D-BA0C-6C12A58406F1}"/>
    <cellStyle name="Normal 459 2 3 3" xfId="17663" xr:uid="{D759D99E-51F4-46AC-AB67-571EDD21EFEB}"/>
    <cellStyle name="Normal 459 2 4" xfId="12322" xr:uid="{EE0504B5-E1AA-419E-A026-26F7EF804E94}"/>
    <cellStyle name="Normal 459 2 5" xfId="15886" xr:uid="{92BB36A3-7DE0-4887-BE73-D96E2B608F90}"/>
    <cellStyle name="Normal 459 3" xfId="7790" xr:uid="{D283DE83-1CE8-458E-BF63-44F557FFD46B}"/>
    <cellStyle name="Normal 459 3 2" xfId="9087" xr:uid="{41DA8727-2032-4170-A9BD-A66711396E45}"/>
    <cellStyle name="Normal 459 3 2 2" xfId="11102" xr:uid="{2A668500-B1E5-4B81-B006-80729573B1CC}"/>
    <cellStyle name="Normal 459 3 2 2 2" xfId="14866" xr:uid="{EE7FC123-F0D5-4D60-A6F5-0F2401C8B19E}"/>
    <cellStyle name="Normal 459 3 2 2 3" xfId="18478" xr:uid="{C7D32209-7668-42DE-B264-3C0434448244}"/>
    <cellStyle name="Normal 459 3 2 3" xfId="13123" xr:uid="{AC508FED-BA0C-4676-B105-091CA2AB1EBC}"/>
    <cellStyle name="Normal 459 3 2 4" xfId="16693" xr:uid="{67CDAC23-7316-4B55-81DA-1150889A2927}"/>
    <cellStyle name="Normal 459 3 3" xfId="10113" xr:uid="{4088EF60-714C-4E8B-9B8D-15299AA6BA08}"/>
    <cellStyle name="Normal 459 3 3 2" xfId="13922" xr:uid="{1D99946E-A07F-4E92-8A54-2927D84E707E}"/>
    <cellStyle name="Normal 459 3 3 3" xfId="17491" xr:uid="{F2D9CD65-1FBF-49EF-9B54-3EBB0C23C3C2}"/>
    <cellStyle name="Normal 459 3 4" xfId="12161" xr:uid="{A077D7BE-D83F-48FC-85A6-7442A1988B1A}"/>
    <cellStyle name="Normal 459 3 5" xfId="15708" xr:uid="{DEB8CB93-9557-4723-9DAB-DC256ED55276}"/>
    <cellStyle name="Normal 459 4" xfId="7560" xr:uid="{9865A7C0-90BD-481F-9220-A67B1A0C4B05}"/>
    <cellStyle name="Normal 459 4 2" xfId="8860" xr:uid="{247D49C0-FD2D-4B5A-80D1-E6BD88FD718F}"/>
    <cellStyle name="Normal 459 4 2 2" xfId="10891" xr:uid="{0A9C64CF-D34E-4FF1-80C5-F5144490D8AC}"/>
    <cellStyle name="Normal 459 4 2 2 2" xfId="14636" xr:uid="{AD1648C2-AFF5-4030-9FA2-A9C17B7975A3}"/>
    <cellStyle name="Normal 459 4 2 2 3" xfId="18265" xr:uid="{5AC673C9-CE6D-4C8B-A978-9A8FAD247A3F}"/>
    <cellStyle name="Normal 459 4 2 3" xfId="12896" xr:uid="{43ECA39C-0D13-4235-BC02-B08E749DED2A}"/>
    <cellStyle name="Normal 459 4 2 4" xfId="16478" xr:uid="{6465A1DE-E58B-4857-91B9-7B48FA9A9508}"/>
    <cellStyle name="Normal 459 4 3" xfId="9877" xr:uid="{00EDA8B4-D74A-4077-B3AA-0F35B8F70279}"/>
    <cellStyle name="Normal 459 4 3 2" xfId="13706" xr:uid="{E8BB9FA9-3EA1-4093-99F9-B7972657E92A}"/>
    <cellStyle name="Normal 459 4 3 3" xfId="17264" xr:uid="{44E5FA8A-A75E-48E7-BAEB-C7511BEF312F}"/>
    <cellStyle name="Normal 459 4 4" xfId="11953" xr:uid="{EA79E33A-2D43-48D0-B210-6196ED0DDE24}"/>
    <cellStyle name="Normal 459 4 5" xfId="15477" xr:uid="{3DFEF065-3F5A-4C8A-9F13-84712BDC89E6}"/>
    <cellStyle name="Normal 459 5" xfId="8768" xr:uid="{CBDDEE44-A5DF-4DBB-AA8F-210995C35CF9}"/>
    <cellStyle name="Normal 459 5 2" xfId="10796" xr:uid="{875363AE-9030-46D1-BE86-B6CE1E83A000}"/>
    <cellStyle name="Normal 459 5 2 2" xfId="14543" xr:uid="{417CF66E-9758-4F87-95EA-1193ECE43851}"/>
    <cellStyle name="Normal 459 5 2 3" xfId="18165" xr:uid="{87AD2D05-4BD9-484B-9FAF-E94B4C5B756C}"/>
    <cellStyle name="Normal 459 5 3" xfId="12808" xr:uid="{7BF3A8D8-FED6-45EB-A242-2608FDCEDB52}"/>
    <cellStyle name="Normal 459 5 4" xfId="16384" xr:uid="{73657A1D-6B62-4189-B586-6DF1968680F1}"/>
    <cellStyle name="Normal 459 6" xfId="8429" xr:uid="{127D5883-2B38-4F0C-9210-ED56BD371E64}"/>
    <cellStyle name="Normal 459 6 2" xfId="10617" xr:uid="{0D52B742-A33C-4ABC-8C3D-32C791EF89D4}"/>
    <cellStyle name="Normal 459 6 2 2" xfId="14381" xr:uid="{5D6E1969-87F6-4115-9E35-B79612DF9B97}"/>
    <cellStyle name="Normal 459 6 2 3" xfId="17998" xr:uid="{F83C61F7-FAF6-4395-8D4F-8ED2F3484336}"/>
    <cellStyle name="Normal 459 6 3" xfId="12635" xr:uid="{A69A5467-B27D-4FE6-A426-93619A5D6BD1}"/>
    <cellStyle name="Normal 459 6 4" xfId="16203" xr:uid="{5299CABC-E140-42F8-B43E-340BFF7AC454}"/>
    <cellStyle name="Normal 459 7" xfId="8066" xr:uid="{1809E498-2CCB-4569-9AA6-6A98BB53D97D}"/>
    <cellStyle name="Normal 459 7 2" xfId="10411" xr:uid="{0DB5785E-903E-4993-AF64-0890B2E9D24D}"/>
    <cellStyle name="Normal 459 7 2 2" xfId="14187" xr:uid="{9D10CCF1-3D6C-4DD5-B0B0-53FAF034E703}"/>
    <cellStyle name="Normal 459 7 2 3" xfId="17779" xr:uid="{D435FB06-4807-44AD-8A39-CC8EA9D53B49}"/>
    <cellStyle name="Normal 459 7 3" xfId="12428" xr:uid="{BD1E55AD-CADE-4A45-AAC8-CEE151EA3B5D}"/>
    <cellStyle name="Normal 459 7 4" xfId="16006" xr:uid="{35F4D7A8-EAC5-4FBF-8E12-E60DC88501D8}"/>
    <cellStyle name="Normal 459 8" xfId="9785" xr:uid="{CFD344B0-8A00-491A-862E-39F8D2A645B9}"/>
    <cellStyle name="Normal 459 8 2" xfId="13606" xr:uid="{3DB5D4BB-A611-4A0E-8137-980EE38E535E}"/>
    <cellStyle name="Normal 459 8 3" xfId="17173" xr:uid="{0FEB630D-109A-4B7D-8062-8ECB6F5ED311}"/>
    <cellStyle name="Normal 459 9" xfId="11859" xr:uid="{E2812C02-4EE0-4E08-89C4-E2BAEBC8F6CE}"/>
    <cellStyle name="Normal 46" xfId="2469" xr:uid="{0FF39CF8-A2D6-40E2-915D-E47296E03BDD}"/>
    <cellStyle name="Normal 46 10" xfId="6515" xr:uid="{301C0146-D1A3-40AF-8C4E-1CD555FEFD96}"/>
    <cellStyle name="Normal 46 11" xfId="5534" xr:uid="{F54E1269-6406-4282-B5B5-3F8C7343EE2F}"/>
    <cellStyle name="Normal 46 12" xfId="7285" xr:uid="{39A828CD-CB4F-487A-B654-217CAFDBFC31}"/>
    <cellStyle name="Normal 46 13" xfId="4445" xr:uid="{9AD749DA-DA55-4EC9-AAEF-12D98465BEEC}"/>
    <cellStyle name="Normal 46 2" xfId="2470" xr:uid="{7EF60994-10AA-47CC-9FA6-6184499A20B6}"/>
    <cellStyle name="Normal 46 2 2" xfId="2471" xr:uid="{DA8CA66E-DB5C-4DA7-AB3D-C8F0E2D2A794}"/>
    <cellStyle name="Normal 46 2 2 2" xfId="6195" xr:uid="{FAF77252-1FDD-48F3-A965-1CD27D82F184}"/>
    <cellStyle name="Normal 46 2 2 3" xfId="5536" xr:uid="{C85B1EC4-D63E-4887-B106-DB6BF1B28C8C}"/>
    <cellStyle name="Normal 46 2 2 4" xfId="4447" xr:uid="{8832BFAD-FEB3-4976-91FA-0E3B6EBFD55B}"/>
    <cellStyle name="Normal 46 2 2_Data" xfId="7359" xr:uid="{65C08D86-4C3E-45CB-940D-C7FE1F8E029F}"/>
    <cellStyle name="Normal 46 2 3" xfId="6194" xr:uid="{02423D34-48F6-4956-AF72-08F564A82AE3}"/>
    <cellStyle name="Normal 46 2 4" xfId="5535" xr:uid="{29527875-1600-4DAF-B314-8EB9E33032B0}"/>
    <cellStyle name="Normal 46 2 5" xfId="4446" xr:uid="{B1033D03-39C8-4B70-A01C-4F0BCF649A4B}"/>
    <cellStyle name="Normal 46 2_Check Sheet" xfId="2472" xr:uid="{9B3BD459-517D-4103-BF1C-9DAFAE3DD2D0}"/>
    <cellStyle name="Normal 46 3" xfId="2473" xr:uid="{044AE190-94B8-4F33-B172-C7BF4FA62D26}"/>
    <cellStyle name="Normal 46 3 2" xfId="6196" xr:uid="{980C0212-6F40-449C-8F3E-4335A06485D4}"/>
    <cellStyle name="Normal 46 3 3" xfId="5537" xr:uid="{D86279AD-22B6-423C-9592-3FD427CF4D24}"/>
    <cellStyle name="Normal 46 3 4" xfId="4448" xr:uid="{6499CFC9-B210-4317-AA2D-20C7FBC28A1D}"/>
    <cellStyle name="Normal 46 3_Data" xfId="5149" xr:uid="{CB4A53A8-9959-4C2A-A0D8-8B29E40C98BF}"/>
    <cellStyle name="Normal 46 4" xfId="4848" xr:uid="{6FD1CDED-1038-4FED-85ED-CE25FE0EAC9A}"/>
    <cellStyle name="Normal 46 5" xfId="5002" xr:uid="{702DF00E-0483-42D5-A6BE-A63B9E510437}"/>
    <cellStyle name="Normal 46 6" xfId="6193" xr:uid="{DC3600A5-38C7-4A11-8872-A05972BFCAA3}"/>
    <cellStyle name="Normal 46 7" xfId="6100" xr:uid="{710A3FF2-1E66-469D-9E91-8847C007A33A}"/>
    <cellStyle name="Normal 46 8" xfId="6133" xr:uid="{CD321F12-2AB1-4C9F-B4BF-046094380745}"/>
    <cellStyle name="Normal 46 9" xfId="6521" xr:uid="{6D3B20CA-5B35-488C-8963-7E93B24E842B}"/>
    <cellStyle name="Normal 46_Check Sheet" xfId="2474" xr:uid="{B8A3362A-A620-4B49-B85B-E142DBC0CE4E}"/>
    <cellStyle name="Normal 460" xfId="7430" xr:uid="{430DDE54-FC5E-4948-BE5A-7A3B689EBE51}"/>
    <cellStyle name="Normal 460 10" xfId="15364" xr:uid="{6F38CDF3-70DF-48C2-A5A2-E62A8A31072A}"/>
    <cellStyle name="Normal 460 2" xfId="7936" xr:uid="{A7A8DF7D-B365-421B-9669-3389957BE723}"/>
    <cellStyle name="Normal 460 2 2" xfId="9249" xr:uid="{9DF898EE-CE7F-4EAC-A079-E43A5FBFD142}"/>
    <cellStyle name="Normal 460 2 2 2" xfId="11255" xr:uid="{F5E5E1CB-6216-4254-AFF1-617C6B3D8C3B}"/>
    <cellStyle name="Normal 460 2 2 2 2" xfId="15034" xr:uid="{D9EEAE43-27F0-40C6-9F74-D303A8E9CE7D}"/>
    <cellStyle name="Normal 460 2 2 2 3" xfId="18629" xr:uid="{8FDC443C-C846-47F2-B19B-66B5CE96050A}"/>
    <cellStyle name="Normal 460 2 2 3" xfId="13286" xr:uid="{EA0FCE02-5E15-426C-954B-1FF1CD92D0EF}"/>
    <cellStyle name="Normal 460 2 2 4" xfId="16842" xr:uid="{DD3D6CED-9CB6-4757-8A36-B777A0CAAF4B}"/>
    <cellStyle name="Normal 460 2 3" xfId="10277" xr:uid="{A2B79C0E-66C2-436B-BE1A-7B4890A23EEA}"/>
    <cellStyle name="Normal 460 2 3 2" xfId="14070" xr:uid="{C610D66D-66D8-4603-9F77-933D9CD55892}"/>
    <cellStyle name="Normal 460 2 3 3" xfId="17653" xr:uid="{32186B2B-7B9D-46C0-BD23-C880A492672B}"/>
    <cellStyle name="Normal 460 2 4" xfId="12310" xr:uid="{BADD124B-0B20-4933-A02E-A47203DB3242}"/>
    <cellStyle name="Normal 460 2 5" xfId="15876" xr:uid="{61A35CB1-8C9B-4D63-BA47-852A395FCE28}"/>
    <cellStyle name="Normal 460 3" xfId="7781" xr:uid="{C92ED0C2-66EE-46DF-9507-F75A04B9A910}"/>
    <cellStyle name="Normal 460 3 2" xfId="9077" xr:uid="{13E2543C-BDE5-4BA4-A118-5544D689CEA9}"/>
    <cellStyle name="Normal 460 3 2 2" xfId="11092" xr:uid="{C98D0091-2615-45AB-B774-69E492D1BA94}"/>
    <cellStyle name="Normal 460 3 2 2 2" xfId="14856" xr:uid="{4FD8D639-4248-4356-A564-1B40AFE61010}"/>
    <cellStyle name="Normal 460 3 2 2 3" xfId="18468" xr:uid="{483B8217-DCEA-4DD5-8310-57E94227F0BE}"/>
    <cellStyle name="Normal 460 3 2 3" xfId="13114" xr:uid="{A8655C3D-3FBD-477F-ADF7-65A881E84B26}"/>
    <cellStyle name="Normal 460 3 2 4" xfId="16681" xr:uid="{3241032F-36F6-4599-8DF7-3EBBE747918D}"/>
    <cellStyle name="Normal 460 3 3" xfId="10102" xr:uid="{BE506BFE-BFB6-401B-A1ED-88AA898A01D7}"/>
    <cellStyle name="Normal 460 3 3 2" xfId="13913" xr:uid="{A2DAAFAE-9152-4EE5-8804-8F3B8DBDF238}"/>
    <cellStyle name="Normal 460 3 3 3" xfId="17482" xr:uid="{C0ABB60D-C1D7-4CDA-844F-331640019CB2}"/>
    <cellStyle name="Normal 460 3 4" xfId="12151" xr:uid="{449A3B76-E971-400B-8FD9-0AC091FA6C51}"/>
    <cellStyle name="Normal 460 3 5" xfId="15698" xr:uid="{CAB9E827-F115-4076-B79A-CDDDC29D2B2F}"/>
    <cellStyle name="Normal 460 4" xfId="7648" xr:uid="{7EB5BBEE-0CD8-4B43-AEEB-BE499F2743AC}"/>
    <cellStyle name="Normal 460 4 2" xfId="8945" xr:uid="{F13E8871-3DDB-4AA8-B5E9-71085FE402FE}"/>
    <cellStyle name="Normal 460 4 2 2" xfId="10974" xr:uid="{8287F535-3942-41E9-84F1-4BAC20404C4B}"/>
    <cellStyle name="Normal 460 4 2 2 2" xfId="14727" xr:uid="{ACB36698-C83E-46BB-9C2F-9381A28EFB4B}"/>
    <cellStyle name="Normal 460 4 2 2 3" xfId="18349" xr:uid="{6EB2DC3D-825A-426A-8FD7-448E11A3BD3C}"/>
    <cellStyle name="Normal 460 4 2 3" xfId="12988" xr:uid="{AF3A5ACC-E994-48D6-B09E-C84BADB05221}"/>
    <cellStyle name="Normal 460 4 2 4" xfId="16562" xr:uid="{8E5E8240-54B4-4C97-B228-52196F41B7B4}"/>
    <cellStyle name="Normal 460 4 3" xfId="9973" xr:uid="{DDD9D735-6B11-4879-A63A-96123A8B69CB}"/>
    <cellStyle name="Normal 460 4 3 2" xfId="13784" xr:uid="{F80B2891-B46C-4E0E-B60C-88489F5442CA}"/>
    <cellStyle name="Normal 460 4 3 3" xfId="17351" xr:uid="{C14C2443-79D8-487F-9D71-91469B8D8DFF}"/>
    <cellStyle name="Normal 460 4 4" xfId="12035" xr:uid="{7AC101D3-4D38-410C-AA9C-77DD49C1F410}"/>
    <cellStyle name="Normal 460 4 5" xfId="15568" xr:uid="{542E8FD5-3094-48AC-9E53-6567496F5543}"/>
    <cellStyle name="Normal 460 5" xfId="8759" xr:uid="{241034AD-784E-4C3F-84D2-0D31817FF6A4}"/>
    <cellStyle name="Normal 460 5 2" xfId="10787" xr:uid="{A2426D7B-92DA-4D12-A47B-D6E879F21453}"/>
    <cellStyle name="Normal 460 5 2 2" xfId="14533" xr:uid="{4EFF4BDC-C96C-4D35-A57F-EB4DEAB9C9F3}"/>
    <cellStyle name="Normal 460 5 2 3" xfId="18155" xr:uid="{34C6D973-5FE5-44B7-AF51-51EE5C129B64}"/>
    <cellStyle name="Normal 460 5 3" xfId="12798" xr:uid="{ABC0DC98-06B3-4734-8C23-3D6530D661EA}"/>
    <cellStyle name="Normal 460 5 4" xfId="16375" xr:uid="{F0D0D940-AEFE-4EAD-9782-7C3BF057E6E3}"/>
    <cellStyle name="Normal 460 6" xfId="8417" xr:uid="{6EDC0FE3-6425-49DF-9727-1CF15B232ACE}"/>
    <cellStyle name="Normal 460 6 2" xfId="10607" xr:uid="{21277818-C820-4C10-9A84-4CF6F4FB8575}"/>
    <cellStyle name="Normal 460 6 2 2" xfId="14372" xr:uid="{60B46FA7-3337-4E5C-A478-52F7D5B66687}"/>
    <cellStyle name="Normal 460 6 2 3" xfId="17988" xr:uid="{7520BF27-06BB-4CBD-A799-881143BE5A91}"/>
    <cellStyle name="Normal 460 6 3" xfId="12625" xr:uid="{81B91951-E17E-4D97-A293-6EDC47F46827}"/>
    <cellStyle name="Normal 460 6 4" xfId="16193" xr:uid="{81028341-310F-4DA6-98FE-A45484ACB34B}"/>
    <cellStyle name="Normal 460 7" xfId="8153" xr:uid="{DE8C2C90-DF9C-46B5-B2DE-E1ED8A4639E6}"/>
    <cellStyle name="Normal 460 7 2" xfId="10485" xr:uid="{15FAAAF1-F445-4BCF-8B17-DE04E0E232E9}"/>
    <cellStyle name="Normal 460 7 2 2" xfId="14257" xr:uid="{58F16828-76EB-419F-A10F-D14B51D43036}"/>
    <cellStyle name="Normal 460 7 2 3" xfId="17859" xr:uid="{CF30B6B4-4FEC-46E0-A8DB-62CB51E04793}"/>
    <cellStyle name="Normal 460 7 3" xfId="12495" xr:uid="{02D2C5D3-7C49-4AC3-B7B5-F67CDDB4063B}"/>
    <cellStyle name="Normal 460 7 4" xfId="16075" xr:uid="{397EED5B-0A4F-4A5D-A863-1336B64A9D14}"/>
    <cellStyle name="Normal 460 8" xfId="9775" xr:uid="{B5D51702-B796-4D83-B891-AEC4741524F4}"/>
    <cellStyle name="Normal 460 8 2" xfId="13596" xr:uid="{176C6319-23A0-4BF1-9752-73E29D5FB509}"/>
    <cellStyle name="Normal 460 8 3" xfId="17163" xr:uid="{08B4243B-DA2B-484F-B1E7-75FF8147FA04}"/>
    <cellStyle name="Normal 460 9" xfId="11849" xr:uid="{906CCD22-E36D-4D6C-8048-C8A583D6583A}"/>
    <cellStyle name="Normal 461" xfId="7549" xr:uid="{6B5B6F70-A7ED-41CF-89B1-58026B4920AE}"/>
    <cellStyle name="Normal 461 10" xfId="15462" xr:uid="{18D1C6A9-1FA2-42BE-807B-4FC46D95324C}"/>
    <cellStyle name="Normal 461 2" xfId="8025" xr:uid="{10298F80-F259-42B4-9C31-DB5BAE59938C}"/>
    <cellStyle name="Normal 461 2 2" xfId="9341" xr:uid="{59DC5862-49F6-4CCE-8548-58EF25E80AF7}"/>
    <cellStyle name="Normal 461 2 2 2" xfId="11343" xr:uid="{2F13C189-7CC7-4B68-93AB-FC95DB84D12E}"/>
    <cellStyle name="Normal 461 2 2 2 2" xfId="15133" xr:uid="{BA4648D3-8CAF-4AE1-9675-40F0CCDF3242}"/>
    <cellStyle name="Normal 461 2 2 2 3" xfId="18718" xr:uid="{2AFEB12B-B7D3-4F2E-9BB4-47811AFAB2DF}"/>
    <cellStyle name="Normal 461 2 2 3" xfId="13382" xr:uid="{79F8217F-99FC-4306-9B99-11EAD1EFCAE3}"/>
    <cellStyle name="Normal 461 2 2 4" xfId="16933" xr:uid="{66AF771F-2DEA-48CA-9540-94688E138DA1}"/>
    <cellStyle name="Normal 461 2 3" xfId="10377" xr:uid="{9E2D1906-FF95-453C-BEC4-BC3790CDC21A}"/>
    <cellStyle name="Normal 461 2 3 2" xfId="14159" xr:uid="{30BA0ED3-45E3-407F-95D6-EF37B6AA68FC}"/>
    <cellStyle name="Normal 461 2 3 3" xfId="17747" xr:uid="{F26EDE5B-B38D-4442-860A-0E19BF66B9E4}"/>
    <cellStyle name="Normal 461 2 4" xfId="12397" xr:uid="{39DF9D53-65CD-4324-97CC-DA83B90E20EB}"/>
    <cellStyle name="Normal 461 2 5" xfId="15975" xr:uid="{C6D30170-94FF-444D-99F8-931E3BB7A237}"/>
    <cellStyle name="Normal 461 3" xfId="7870" xr:uid="{3C53BEF2-8140-42E0-A7B2-59495A694F40}"/>
    <cellStyle name="Normal 461 3 2" xfId="9172" xr:uid="{2C53B6B8-7A20-4E69-87BD-500E91E0300C}"/>
    <cellStyle name="Normal 461 3 2 2" xfId="11183" xr:uid="{7E85ED22-BA02-4E6E-AABD-58C212084BED}"/>
    <cellStyle name="Normal 461 3 2 2 2" xfId="14957" xr:uid="{94B96D99-535E-49B7-BC30-BC1DD31F8357}"/>
    <cellStyle name="Normal 461 3 2 2 3" xfId="18556" xr:uid="{5B134695-41CF-4C07-88F0-708889262EED}"/>
    <cellStyle name="Normal 461 3 2 3" xfId="13208" xr:uid="{B5D90997-7E6E-4796-9172-17A2C7A43008}"/>
    <cellStyle name="Normal 461 3 2 4" xfId="16769" xr:uid="{D98986F3-4C60-4331-851D-7DE8F2CFF8B8}"/>
    <cellStyle name="Normal 461 3 3" xfId="10201" xr:uid="{E1ECD723-7643-48C6-8537-20B5728A06F3}"/>
    <cellStyle name="Normal 461 3 3 2" xfId="14003" xr:uid="{27C8FFA7-EE32-46B6-8A35-FFF8CFA223F7}"/>
    <cellStyle name="Normal 461 3 3 3" xfId="17577" xr:uid="{60FCC538-B894-43F3-908A-D78A055E413C}"/>
    <cellStyle name="Normal 461 3 4" xfId="12238" xr:uid="{F0F72743-65E0-462E-880D-A1EBB33B733F}"/>
    <cellStyle name="Normal 461 3 5" xfId="15799" xr:uid="{8495A302-1C08-4431-A7C0-73EED5365BF0}"/>
    <cellStyle name="Normal 461 4" xfId="7731" xr:uid="{A53E4202-5781-4527-985C-57E03E91F234}"/>
    <cellStyle name="Normal 461 4 2" xfId="9036" xr:uid="{95BD3ADF-1693-44E4-BA52-FDAF476EE727}"/>
    <cellStyle name="Normal 461 4 2 2" xfId="11049" xr:uid="{E8B87E31-0014-4E0C-858C-0E402901EF11}"/>
    <cellStyle name="Normal 461 4 2 2 2" xfId="14807" xr:uid="{DDF4F42F-D940-4E4A-BE12-31272FBEE5D5}"/>
    <cellStyle name="Normal 461 4 2 2 3" xfId="18425" xr:uid="{8C1FA722-29E1-4EA0-8342-2AB4C65A210B}"/>
    <cellStyle name="Normal 461 4 2 3" xfId="13073" xr:uid="{C53B4F03-28A9-439D-BFB2-B18FE1722C2E}"/>
    <cellStyle name="Normal 461 4 2 4" xfId="16640" xr:uid="{239DC302-A0F3-44CA-90E8-61C695C2EAFB}"/>
    <cellStyle name="Normal 461 4 3" xfId="10062" xr:uid="{78985746-7FE6-4445-B99E-D02C9EFDE3D1}"/>
    <cellStyle name="Normal 461 4 3 2" xfId="13864" xr:uid="{54251A9F-4F09-47A3-8430-1E64B9721398}"/>
    <cellStyle name="Normal 461 4 3 3" xfId="17442" xr:uid="{A1473CF6-1508-4695-9EB2-6B254BB17DFD}"/>
    <cellStyle name="Normal 461 4 4" xfId="12108" xr:uid="{B17524F9-8704-45B7-B397-AB9E9578282A}"/>
    <cellStyle name="Normal 461 4 5" xfId="15650" xr:uid="{F9B6949F-BDD0-40B6-A5CA-2BAD59BCA8E8}"/>
    <cellStyle name="Normal 461 5" xfId="8848" xr:uid="{FC373CF4-8EB0-4376-8018-DE4672E8457F}"/>
    <cellStyle name="Normal 461 5 2" xfId="10880" xr:uid="{4DD7B254-CA6F-4D3D-8B4C-4FF348CCE7D0}"/>
    <cellStyle name="Normal 461 5 2 2" xfId="14623" xr:uid="{89138A4E-21E0-48F5-BA17-A33F78F16EF5}"/>
    <cellStyle name="Normal 461 5 2 3" xfId="18255" xr:uid="{C8930A50-FB6B-4A4F-804D-1D599EF441D1}"/>
    <cellStyle name="Normal 461 5 3" xfId="12885" xr:uid="{E36E61AB-FB3A-4ED1-B998-C91AF5BA9474}"/>
    <cellStyle name="Normal 461 5 4" xfId="16468" xr:uid="{1375F49A-FC34-487E-B482-B797742F26BB}"/>
    <cellStyle name="Normal 461 6" xfId="8504" xr:uid="{C68F0CE4-F6AF-44F8-B265-068EFDC0F52C}"/>
    <cellStyle name="Normal 461 6 2" xfId="10710" xr:uid="{F84746E1-4F0F-4BFD-AD0B-02FC4374FC04}"/>
    <cellStyle name="Normal 461 6 2 2" xfId="14461" xr:uid="{B42D6C3F-1026-497E-B882-E0AA671BD875}"/>
    <cellStyle name="Normal 461 6 2 3" xfId="18082" xr:uid="{6D7DD337-DE4E-4EDC-AC64-DF0754E9A465}"/>
    <cellStyle name="Normal 461 6 3" xfId="12717" xr:uid="{35B05569-8A98-469F-9A49-B720B783E9D8}"/>
    <cellStyle name="Normal 461 6 4" xfId="16295" xr:uid="{D1E04B09-7D3D-4FE2-821E-75316A54993E}"/>
    <cellStyle name="Normal 461 7" xfId="8188" xr:uid="{A7682BB6-E720-4C2A-B232-071A9B02DEF2}"/>
    <cellStyle name="Normal 461 7 2" xfId="10510" xr:uid="{2F9FE091-3BBA-4EF5-9233-1109C54DD8C7}"/>
    <cellStyle name="Normal 461 7 2 2" xfId="14279" xr:uid="{143EBCDB-DF2C-422E-8C15-4E36F5AA15D3}"/>
    <cellStyle name="Normal 461 7 2 3" xfId="17883" xr:uid="{0EFD5D9E-9E8E-4BB6-A6F3-27B4D121747F}"/>
    <cellStyle name="Normal 461 7 3" xfId="12521" xr:uid="{39BEBC0B-C7E0-419C-BA4E-46C348E0917C}"/>
    <cellStyle name="Normal 461 7 4" xfId="16101" xr:uid="{6277FFBE-8296-4CCE-A0D2-A8AB9016A650}"/>
    <cellStyle name="Normal 461 8" xfId="9866" xr:uid="{7508BE5A-92F1-42E9-A0CC-B7E0E451ED85}"/>
    <cellStyle name="Normal 461 8 2" xfId="13697" xr:uid="{591F3AE7-88C2-4280-A7B3-B812F23EC8CF}"/>
    <cellStyle name="Normal 461 8 3" xfId="17251" xr:uid="{EF3F7699-265E-459B-97EB-6AF7370F58D7}"/>
    <cellStyle name="Normal 461 9" xfId="11943" xr:uid="{6A161FF1-E124-44B9-872D-30F5949B64F8}"/>
    <cellStyle name="Normal 462" xfId="7503" xr:uid="{AC243800-6AE3-4AC4-9DD6-F7800DB9F939}"/>
    <cellStyle name="Normal 462 10" xfId="15421" xr:uid="{7934DAAD-78E0-456D-953A-6691CF4B4D7C}"/>
    <cellStyle name="Normal 462 2" xfId="7987" xr:uid="{FA37AEAC-AC44-4BB9-B56E-E13952960F06}"/>
    <cellStyle name="Normal 462 2 2" xfId="9299" xr:uid="{42B2D3D8-E342-44B9-B843-4AC3AD0DAAD5}"/>
    <cellStyle name="Normal 462 2 2 2" xfId="11307" xr:uid="{A16EFDBA-849A-4E60-8F5D-FFC351112C15}"/>
    <cellStyle name="Normal 462 2 2 2 2" xfId="15094" xr:uid="{3765841D-83FB-4A39-940D-77D459F25A70}"/>
    <cellStyle name="Normal 462 2 2 2 3" xfId="18684" xr:uid="{B19B0180-D061-496E-9187-370AB57D0F2A}"/>
    <cellStyle name="Normal 462 2 2 3" xfId="13340" xr:uid="{E1D911D6-ACC2-42A1-BA30-F74FA609AAD9}"/>
    <cellStyle name="Normal 462 2 2 4" xfId="16893" xr:uid="{6794611E-3FEE-40B2-A2F3-EBC0AACAF152}"/>
    <cellStyle name="Normal 462 2 3" xfId="10333" xr:uid="{252F44E7-7F2A-4F9A-B1EC-C3D9E9F133B8}"/>
    <cellStyle name="Normal 462 2 3 2" xfId="14121" xr:uid="{0E095939-7DF7-472B-8E61-F015BE91FDB5}"/>
    <cellStyle name="Normal 462 2 3 3" xfId="17706" xr:uid="{C4CE729A-8306-4037-ADE8-9D4C0E28E4EE}"/>
    <cellStyle name="Normal 462 2 4" xfId="12361" xr:uid="{960410CE-96EB-4FFA-9720-240E498DC506}"/>
    <cellStyle name="Normal 462 2 5" xfId="15934" xr:uid="{DB45CD78-8544-4ED3-B33B-B09A260FA24F}"/>
    <cellStyle name="Normal 462 3" xfId="7835" xr:uid="{BCE13030-A4BD-4C12-B1BE-88335B021EC2}"/>
    <cellStyle name="Normal 462 3 2" xfId="9131" xr:uid="{5DC5E9C2-B559-4357-8553-C76EB76584FC}"/>
    <cellStyle name="Normal 462 3 2 2" xfId="11142" xr:uid="{88A4A241-8AB0-4804-9FB7-71A130F837DA}"/>
    <cellStyle name="Normal 462 3 2 2 2" xfId="14913" xr:uid="{68CDE0DB-6F86-47BD-99B1-35C9A3BB70FB}"/>
    <cellStyle name="Normal 462 3 2 2 3" xfId="18517" xr:uid="{41DDE813-46E0-4F6E-A3EA-9C44F038DDBF}"/>
    <cellStyle name="Normal 462 3 2 3" xfId="13168" xr:uid="{A920C1E4-BB5D-4C76-8CB5-FC51A33505D8}"/>
    <cellStyle name="Normal 462 3 2 4" xfId="16732" xr:uid="{4F4B676B-E6A7-4C1A-AB05-1C308CF9A6DC}"/>
    <cellStyle name="Normal 462 3 3" xfId="10161" xr:uid="{87BF7B79-491A-443B-A711-A6D9D33E455F}"/>
    <cellStyle name="Normal 462 3 3 2" xfId="13968" xr:uid="{56A78035-594B-40D6-9B46-7ED16E26CE20}"/>
    <cellStyle name="Normal 462 3 3 3" xfId="17535" xr:uid="{B5471074-CA33-44A4-8426-D9F53643E214}"/>
    <cellStyle name="Normal 462 3 4" xfId="12200" xr:uid="{9C9FAE45-1E7A-4F0E-8E20-A86AE34454BA}"/>
    <cellStyle name="Normal 462 3 5" xfId="15754" xr:uid="{6B4A5E0B-72F9-4382-A11F-8F2B504CB4BE}"/>
    <cellStyle name="Normal 462 4" xfId="8042" xr:uid="{53A0971B-64BF-481F-8D3D-F651F11CCF33}"/>
    <cellStyle name="Normal 462 4 2" xfId="9357" xr:uid="{ADE4A5A0-1B14-4ED6-A81C-B4EBCDD7328D}"/>
    <cellStyle name="Normal 462 4 2 2" xfId="11361" xr:uid="{0D798469-C722-49CD-A006-57E2144BEE10}"/>
    <cellStyle name="Normal 462 4 2 2 2" xfId="15150" xr:uid="{6D4A593E-4372-4D38-AB36-CC781B19780F}"/>
    <cellStyle name="Normal 462 4 2 2 3" xfId="18735" xr:uid="{2618C71E-657D-465D-B97F-472C029DD92E}"/>
    <cellStyle name="Normal 462 4 2 3" xfId="13400" xr:uid="{F4584C98-ADB3-4FDE-9040-AFBA8EF29523}"/>
    <cellStyle name="Normal 462 4 2 4" xfId="16948" xr:uid="{B0B647D0-8A6C-47D7-A764-8EC3F13D451A}"/>
    <cellStyle name="Normal 462 4 3" xfId="10395" xr:uid="{3CD7A91F-67B4-4B31-AE63-A43887735FBA}"/>
    <cellStyle name="Normal 462 4 3 2" xfId="14175" xr:uid="{4EACBC02-BCED-483C-BD45-E5E95B6EF2E0}"/>
    <cellStyle name="Normal 462 4 3 3" xfId="17763" xr:uid="{469F07A4-815D-49CA-A7F4-5DA399C6DFCF}"/>
    <cellStyle name="Normal 462 4 4" xfId="12415" xr:uid="{868BDF9F-D443-4801-942D-52138E3C3385}"/>
    <cellStyle name="Normal 462 4 5" xfId="15991" xr:uid="{405D6E2F-3DFB-4983-9E93-F9C839DBE3F6}"/>
    <cellStyle name="Normal 462 5" xfId="8813" xr:uid="{0322F91D-77E2-40AA-B96D-FD2315F291BF}"/>
    <cellStyle name="Normal 462 5 2" xfId="10839" xr:uid="{7EFDFFC1-E395-4E0B-8502-E918669FB80A}"/>
    <cellStyle name="Normal 462 5 2 2" xfId="14583" xr:uid="{C05A6A9C-287C-4472-9505-23CFE8A71A2C}"/>
    <cellStyle name="Normal 462 5 2 3" xfId="18211" xr:uid="{B8E46129-26B7-47D3-8C7C-7CEFA6140AF6}"/>
    <cellStyle name="Normal 462 5 3" xfId="12848" xr:uid="{5EE7A7F6-112A-4F24-9EEE-999133C5FF4F}"/>
    <cellStyle name="Normal 462 5 4" xfId="16428" xr:uid="{FB42BB89-E5C8-432D-9A99-EDDE91106B29}"/>
    <cellStyle name="Normal 462 6" xfId="8469" xr:uid="{6A280203-FE4C-4328-9626-16E19B2CB667}"/>
    <cellStyle name="Normal 462 6 2" xfId="10668" xr:uid="{C512C197-C9C0-488C-8021-00196F85E8F6}"/>
    <cellStyle name="Normal 462 6 2 2" xfId="14426" xr:uid="{174F5518-A89C-487C-89A5-19F19EF9C4EE}"/>
    <cellStyle name="Normal 462 6 2 3" xfId="18043" xr:uid="{5BDC619A-483E-4E38-9ED7-BB8754840DD1}"/>
    <cellStyle name="Normal 462 6 3" xfId="12677" xr:uid="{F7240F21-2B16-474E-A754-4ACAFB702241}"/>
    <cellStyle name="Normal 462 6 4" xfId="16251" xr:uid="{9E3D4810-D941-44C0-8129-B609D6AAC9CC}"/>
    <cellStyle name="Normal 462 7" xfId="8080" xr:uid="{DB709EFB-D7DC-44F2-A64F-F83D0453B9BC}"/>
    <cellStyle name="Normal 462 7 2" xfId="10421" xr:uid="{853F8F7D-3139-45A0-ADCA-66427B14EE3C}"/>
    <cellStyle name="Normal 462 7 2 2" xfId="14195" xr:uid="{C1AC8E5B-8B23-4282-BB53-25B9BB47F3F6}"/>
    <cellStyle name="Normal 462 7 2 3" xfId="17788" xr:uid="{B86B7BE1-56A1-41F2-8491-FE0D83B175C5}"/>
    <cellStyle name="Normal 462 7 3" xfId="12436" xr:uid="{CE56DBC9-3356-461E-B8FE-279019E7F13F}"/>
    <cellStyle name="Normal 462 7 4" xfId="16014" xr:uid="{745046A6-0E2B-47C3-B81A-C7DB9675BC85}"/>
    <cellStyle name="Normal 462 8" xfId="9826" xr:uid="{0E5853AD-2C2E-4FC3-AB8B-799CA2B7B92F}"/>
    <cellStyle name="Normal 462 8 2" xfId="13653" xr:uid="{E1BA47CD-98E7-4675-845F-43865071BF82}"/>
    <cellStyle name="Normal 462 8 3" xfId="17213" xr:uid="{7DC549A9-8849-4CE8-98D3-4ED199885728}"/>
    <cellStyle name="Normal 462 9" xfId="11902" xr:uid="{C5BEE9CF-5124-4D1B-9E1A-81BDCA910541}"/>
    <cellStyle name="Normal 463" xfId="7467" xr:uid="{2D9C6AC9-C2FD-412E-A9DD-DB43E264A95E}"/>
    <cellStyle name="Normal 463 10" xfId="15384" xr:uid="{BBF8615A-C8C9-4689-BFAE-C494EB54CD0B}"/>
    <cellStyle name="Normal 463 2" xfId="7955" xr:uid="{1D48E755-BEB2-4917-832B-7A7D84C8694A}"/>
    <cellStyle name="Normal 463 2 2" xfId="9267" xr:uid="{5DAA6055-4342-4A18-896A-D18EC9C4702C}"/>
    <cellStyle name="Normal 463 2 2 2" xfId="11275" xr:uid="{70744506-5258-4AD8-9FF9-A7D34E027692}"/>
    <cellStyle name="Normal 463 2 2 2 2" xfId="15059" xr:uid="{11E801BA-74FA-4261-9959-2376DDCDDF01}"/>
    <cellStyle name="Normal 463 2 2 2 3" xfId="18650" xr:uid="{036D48C1-CEBB-4C14-8DE8-8A0D4D23500B}"/>
    <cellStyle name="Normal 463 2 2 3" xfId="13306" xr:uid="{B2E3D55F-75EC-49AB-8249-5C52FDE09FAD}"/>
    <cellStyle name="Normal 463 2 2 4" xfId="16861" xr:uid="{E18B5B33-482D-4D25-A69D-B4DB3F0E1E1C}"/>
    <cellStyle name="Normal 463 2 3" xfId="10297" xr:uid="{ED6B48DD-B7D3-445E-ABB7-75FC71AC5412}"/>
    <cellStyle name="Normal 463 2 3 2" xfId="14089" xr:uid="{4D034E8D-CF40-46B6-A139-16510CE0F379}"/>
    <cellStyle name="Normal 463 2 3 3" xfId="17672" xr:uid="{F378E984-17BF-4FB9-B3E5-937EDCE9C036}"/>
    <cellStyle name="Normal 463 2 4" xfId="12330" xr:uid="{B721538C-8EB4-403D-BAD4-4C19B6BDB889}"/>
    <cellStyle name="Normal 463 2 5" xfId="15900" xr:uid="{6FFB0EE5-2F4F-452F-8729-D9C00DEA459B}"/>
    <cellStyle name="Normal 463 3" xfId="7802" xr:uid="{B33E450D-636B-4F1A-8C7E-E02CC8586DC9}"/>
    <cellStyle name="Normal 463 3 2" xfId="9097" xr:uid="{1C511D8D-FF5D-44CA-9D53-70159EC6046D}"/>
    <cellStyle name="Normal 463 3 2 2" xfId="11110" xr:uid="{244DC121-0397-4EB4-867A-BA16C98FAF41}"/>
    <cellStyle name="Normal 463 3 2 2 2" xfId="14876" xr:uid="{89B5F251-0783-4192-B2C7-F6B5A06ED5ED}"/>
    <cellStyle name="Normal 463 3 2 2 3" xfId="18486" xr:uid="{8C72513B-BDED-47F6-83A7-5C27F59B58C4}"/>
    <cellStyle name="Normal 463 3 2 3" xfId="13133" xr:uid="{49C158B7-5BF9-4B1E-B6AC-CACDDCB457E7}"/>
    <cellStyle name="Normal 463 3 2 4" xfId="16701" xr:uid="{7357D777-C3FF-425C-9AAA-4EC3CBF07CE8}"/>
    <cellStyle name="Normal 463 3 3" xfId="10127" xr:uid="{B574E7BE-F5CA-4A48-971C-BB6DC66D450B}"/>
    <cellStyle name="Normal 463 3 3 2" xfId="13934" xr:uid="{585A5C5C-F19C-4E21-8505-B5C4C0A169CD}"/>
    <cellStyle name="Normal 463 3 3 3" xfId="17501" xr:uid="{2B0EE903-BAC3-4D91-9FAC-84F9810516B1}"/>
    <cellStyle name="Normal 463 3 4" xfId="12169" xr:uid="{07F53E51-71C4-4755-B5AF-F82AE295EA78}"/>
    <cellStyle name="Normal 463 3 5" xfId="15718" xr:uid="{1EBA3FAA-E468-423A-BAF5-F5D62D4A1836}"/>
    <cellStyle name="Normal 463 4" xfId="7643" xr:uid="{338FF3EF-C76E-4329-A89E-7D06086FF380}"/>
    <cellStyle name="Normal 463 4 2" xfId="8940" xr:uid="{33D6DDB9-3580-474E-9D9B-77067D39557E}"/>
    <cellStyle name="Normal 463 4 2 2" xfId="10969" xr:uid="{A24EB11E-E677-49B8-8E22-B1B83A5BAC64}"/>
    <cellStyle name="Normal 463 4 2 2 2" xfId="14716" xr:uid="{6D1F42C2-814B-4C63-B8DB-846A7C4FA857}"/>
    <cellStyle name="Normal 463 4 2 2 3" xfId="18343" xr:uid="{F9CA235E-CFA4-47D0-AF73-984DC11C0AD4}"/>
    <cellStyle name="Normal 463 4 2 3" xfId="12980" xr:uid="{26C6F899-E106-4AD8-B8EE-C8442751ECD4}"/>
    <cellStyle name="Normal 463 4 2 4" xfId="16557" xr:uid="{A7EE8601-372D-41EA-A422-7B4071BE01A0}"/>
    <cellStyle name="Normal 463 4 3" xfId="9967" xr:uid="{089C55A7-4C72-4C00-9B58-EDA22D1A5427}"/>
    <cellStyle name="Normal 463 4 3 2" xfId="13779" xr:uid="{3B01CBA6-AD3C-4EF0-BDB7-B3B841A007CA}"/>
    <cellStyle name="Normal 463 4 3 3" xfId="17346" xr:uid="{022A4D59-0E65-4123-A252-190EA310CFD4}"/>
    <cellStyle name="Normal 463 4 4" xfId="12030" xr:uid="{CC2DD6C8-5B1E-448D-A2EE-6354A2949AB6}"/>
    <cellStyle name="Normal 463 4 5" xfId="15557" xr:uid="{DE8C6044-BDB8-4B66-AAF5-B2F9A1E4EB1B}"/>
    <cellStyle name="Normal 463 5" xfId="8780" xr:uid="{8B1A1632-A5F3-41A5-AB80-89188B4CE965}"/>
    <cellStyle name="Normal 463 5 2" xfId="10806" xr:uid="{50904482-A103-42FC-BBF6-9C8C60D1F949}"/>
    <cellStyle name="Normal 463 5 2 2" xfId="14551" xr:uid="{8D0761B2-8F81-41D7-846F-55F03CB17425}"/>
    <cellStyle name="Normal 463 5 2 3" xfId="18175" xr:uid="{9A75C03C-1E71-4A3D-A7E9-0E90688839C8}"/>
    <cellStyle name="Normal 463 5 3" xfId="12816" xr:uid="{913ED86F-DF9B-463A-B641-DC0A0A694186}"/>
    <cellStyle name="Normal 463 5 4" xfId="16394" xr:uid="{5EB8A94D-352F-480E-A944-57F54F72216F}"/>
    <cellStyle name="Normal 463 6" xfId="8437" xr:uid="{17AD83F3-4312-4546-AB0F-CEFA76DEAA0F}"/>
    <cellStyle name="Normal 463 6 2" xfId="10631" xr:uid="{E30733FF-3393-4872-B7C2-7F29E512FE7A}"/>
    <cellStyle name="Normal 463 6 2 2" xfId="14393" xr:uid="{0DE3E30C-998E-42A4-A3A8-902CBFC0D7FC}"/>
    <cellStyle name="Normal 463 6 2 3" xfId="18008" xr:uid="{D7AF38F2-605B-44DE-9496-35ED42036D1E}"/>
    <cellStyle name="Normal 463 6 3" xfId="12643" xr:uid="{D3CDB35A-DC25-4A53-B041-1982F2C98019}"/>
    <cellStyle name="Normal 463 6 4" xfId="16213" xr:uid="{C6D579F8-86DB-4550-8FD5-DC6EBF5A49F7}"/>
    <cellStyle name="Normal 463 7" xfId="9377" xr:uid="{38B8CCC3-9DB6-4B45-A3D8-DC174A34F12F}"/>
    <cellStyle name="Normal 463 7 2" xfId="11380" xr:uid="{BB0DD0EA-8A6E-498B-99BB-5FF46AB8BA6E}"/>
    <cellStyle name="Normal 463 7 2 2" xfId="15170" xr:uid="{7BEBA0A7-CA82-4890-8A6F-387C7CD02B4F}"/>
    <cellStyle name="Normal 463 7 2 3" xfId="18751" xr:uid="{3CEF8742-2F58-43E0-8C28-1ED8B4D5A06E}"/>
    <cellStyle name="Normal 463 7 3" xfId="13421" xr:uid="{B065C315-5660-488B-B5EA-A1484BBB6370}"/>
    <cellStyle name="Normal 463 7 4" xfId="16972" xr:uid="{58FFBA96-62C3-4C4B-A2C1-D47013E8317D}"/>
    <cellStyle name="Normal 463 8" xfId="9793" xr:uid="{BA174F02-7FB9-482A-AB64-BE3EEB497761}"/>
    <cellStyle name="Normal 463 8 2" xfId="13616" xr:uid="{CE274722-2A4B-4F30-8207-5C3E69B2FC74}"/>
    <cellStyle name="Normal 463 8 3" xfId="17181" xr:uid="{A531E5E9-D917-41F6-BC78-91279803033E}"/>
    <cellStyle name="Normal 463 9" xfId="11868" xr:uid="{9D0C55C3-24B1-4301-8328-53BAF287F098}"/>
    <cellStyle name="Normal 464" xfId="7419" xr:uid="{9D85D8D6-1B56-451A-83CF-62B46EAB46B5}"/>
    <cellStyle name="Normal 464 10" xfId="15359" xr:uid="{4F964B35-70A4-449A-9C13-F6ACCD5A65A2}"/>
    <cellStyle name="Normal 464 2" xfId="7931" xr:uid="{0BFC8AB8-054F-4C89-8B4B-AA94327D7968}"/>
    <cellStyle name="Normal 464 2 2" xfId="9245" xr:uid="{92754CB0-A143-4042-A6E1-F08EA8A5ABAF}"/>
    <cellStyle name="Normal 464 2 2 2" xfId="11250" xr:uid="{D9884644-DCD4-4BFE-89F9-4356B251DB3E}"/>
    <cellStyle name="Normal 464 2 2 2 2" xfId="15028" xr:uid="{0477DF9A-EE7D-471C-8117-764D8967C652}"/>
    <cellStyle name="Normal 464 2 2 2 3" xfId="18625" xr:uid="{BC03E660-1D11-46FF-A2A6-8B265F18BA72}"/>
    <cellStyle name="Normal 464 2 2 3" xfId="13282" xr:uid="{6345887A-EB5D-4A9D-A462-A9957D8AD02C}"/>
    <cellStyle name="Normal 464 2 2 4" xfId="16838" xr:uid="{E529485B-5990-4DB5-A2D9-EFDDE5C6DAB4}"/>
    <cellStyle name="Normal 464 2 3" xfId="10272" xr:uid="{48DFCDAE-9FA0-4160-89B3-10535F084AB1}"/>
    <cellStyle name="Normal 464 2 3 2" xfId="14065" xr:uid="{44AB0542-3B57-4764-8650-8C0FA6F2FE92}"/>
    <cellStyle name="Normal 464 2 3 3" xfId="17649" xr:uid="{8A31032F-CE0A-4A11-90F8-AFAEFBF199F9}"/>
    <cellStyle name="Normal 464 2 4" xfId="12305" xr:uid="{FF21D620-F9B9-406D-AF1A-98D8C85FF9E1}"/>
    <cellStyle name="Normal 464 2 5" xfId="15870" xr:uid="{A08392FB-E3D9-4CE1-A0F1-73227E52CB8E}"/>
    <cellStyle name="Normal 464 3" xfId="7777" xr:uid="{F7F9ABE5-127B-49E4-AE0D-CCDB201F50F7}"/>
    <cellStyle name="Normal 464 3 2" xfId="9073" xr:uid="{710E9ED3-C1B4-4859-9C01-F13EE20EB77C}"/>
    <cellStyle name="Normal 464 3 2 2" xfId="11088" xr:uid="{4100D11E-40C4-4DAE-8871-54CC11D93C16}"/>
    <cellStyle name="Normal 464 3 2 2 2" xfId="14851" xr:uid="{2D188085-70AF-4020-B2DA-6E8785BA8FB2}"/>
    <cellStyle name="Normal 464 3 2 2 3" xfId="18463" xr:uid="{70290846-784A-4826-A19A-A50C0CA34D1C}"/>
    <cellStyle name="Normal 464 3 2 3" xfId="13110" xr:uid="{FD582283-D914-425E-841A-673F123981AD}"/>
    <cellStyle name="Normal 464 3 2 4" xfId="16676" xr:uid="{D6FE71DE-D5A6-4EEB-BD8A-B578780EB0BA}"/>
    <cellStyle name="Normal 464 3 3" xfId="10096" xr:uid="{CB16A96F-8F1B-4F4E-AE44-9C72196CFEE3}"/>
    <cellStyle name="Normal 464 3 3 2" xfId="13909" xr:uid="{7DC56842-3841-4D3F-89B3-5C97540A608A}"/>
    <cellStyle name="Normal 464 3 3 3" xfId="17476" xr:uid="{93FA733C-86DD-4468-96CF-24BEFB1C5C72}"/>
    <cellStyle name="Normal 464 3 4" xfId="12147" xr:uid="{308054C0-3D93-414D-A9BA-2AFA439F22CB}"/>
    <cellStyle name="Normal 464 3 5" xfId="15693" xr:uid="{022A2C34-84B2-4FE2-AD7A-6A1CEDC90547}"/>
    <cellStyle name="Normal 464 4" xfId="7561" xr:uid="{F3391BB5-93E1-4D90-9FB3-9BA6F295B634}"/>
    <cellStyle name="Normal 464 4 2" xfId="8861" xr:uid="{1613104D-8EB1-4BE1-A4ED-970F79814F31}"/>
    <cellStyle name="Normal 464 4 2 2" xfId="10893" xr:uid="{8F2237C7-8B8C-4F52-82D9-D823A8A8F8FD}"/>
    <cellStyle name="Normal 464 4 2 2 2" xfId="14637" xr:uid="{E93F793C-E10C-4FF9-894B-A8CF13C60B8B}"/>
    <cellStyle name="Normal 464 4 2 2 3" xfId="18266" xr:uid="{05233C18-A3C4-4894-B1CF-F14098C5DBD6}"/>
    <cellStyle name="Normal 464 4 2 3" xfId="12897" xr:uid="{11C2ADDD-53F0-4521-9124-BBC3A498C255}"/>
    <cellStyle name="Normal 464 4 2 4" xfId="16479" xr:uid="{503D98E7-FE1F-47B3-A769-85C3DA153661}"/>
    <cellStyle name="Normal 464 4 3" xfId="9879" xr:uid="{2C39ADEB-5C4A-4AA6-9367-A60895B6F306}"/>
    <cellStyle name="Normal 464 4 3 2" xfId="13707" xr:uid="{9284AE7E-5AE0-4162-9C72-C11045644307}"/>
    <cellStyle name="Normal 464 4 3 3" xfId="17265" xr:uid="{7E31D78B-83EC-4CFD-982D-128BC798EF4F}"/>
    <cellStyle name="Normal 464 4 4" xfId="11955" xr:uid="{26D96D28-16CF-41F0-BDC4-9AE07D0EF0C4}"/>
    <cellStyle name="Normal 464 4 5" xfId="15478" xr:uid="{38F2EA93-8DE8-4B10-99B4-8DDE382987C0}"/>
    <cellStyle name="Normal 464 5" xfId="8755" xr:uid="{6D057297-0B4F-432E-95DF-1965DA157C90}"/>
    <cellStyle name="Normal 464 5 2" xfId="10783" xr:uid="{240052D2-4F79-4B54-8BB0-3E0A3ECE7EC8}"/>
    <cellStyle name="Normal 464 5 2 2" xfId="14529" xr:uid="{302DDC5E-A978-443B-8A8F-D1F1E4A4B1C8}"/>
    <cellStyle name="Normal 464 5 2 3" xfId="18150" xr:uid="{BE3F8A3B-7367-403E-AEA7-A94CCDC305D5}"/>
    <cellStyle name="Normal 464 5 3" xfId="12793" xr:uid="{67D8F921-9814-433B-85A5-4B0B21377A21}"/>
    <cellStyle name="Normal 464 5 4" xfId="16371" xr:uid="{6B2B264E-5D41-4F67-939D-363BCA0C8CAC}"/>
    <cellStyle name="Normal 464 6" xfId="8412" xr:uid="{8B933AA6-6B68-4DAF-800C-66810FCD9C58}"/>
    <cellStyle name="Normal 464 6 2" xfId="10601" xr:uid="{0D14B79A-0F70-4035-ACA7-48BAFBB7FA9E}"/>
    <cellStyle name="Normal 464 6 2 2" xfId="14368" xr:uid="{BED0E871-C82A-4CCD-8B03-C6DBBE13E8ED}"/>
    <cellStyle name="Normal 464 6 2 3" xfId="17982" xr:uid="{1EA0E2F6-1E4D-458B-894D-706876C8A744}"/>
    <cellStyle name="Normal 464 6 3" xfId="12621" xr:uid="{A84E88B9-2A28-415C-9037-9B4E157547CF}"/>
    <cellStyle name="Normal 464 6 4" xfId="16188" xr:uid="{5CF7E8AD-930C-48C0-8A8A-DE1ABC546E4D}"/>
    <cellStyle name="Normal 464 7" xfId="8094" xr:uid="{0A1EAD0B-21A0-48EE-99F5-C949F27A5233}"/>
    <cellStyle name="Normal 464 7 2" xfId="10429" xr:uid="{C26610D6-EDF4-4112-BD1F-8C79E178B03A}"/>
    <cellStyle name="Normal 464 7 2 2" xfId="14204" xr:uid="{042BBB8C-4B01-4838-827F-8B287E499C7B}"/>
    <cellStyle name="Normal 464 7 2 3" xfId="17799" xr:uid="{E55B438A-21AD-4CBB-8BC5-10A3D8AE3111}"/>
    <cellStyle name="Normal 464 7 3" xfId="12446" xr:uid="{73208F00-8340-44CF-9590-88DF81E820C5}"/>
    <cellStyle name="Normal 464 7 4" xfId="16022" xr:uid="{25EE25D6-3346-4E53-89A5-0746B2E2B5E4}"/>
    <cellStyle name="Normal 464 8" xfId="9771" xr:uid="{463C4480-98C3-4DB0-A930-0BB5FAF65FF8}"/>
    <cellStyle name="Normal 464 8 2" xfId="13591" xr:uid="{C96B057C-BD3D-495B-AC28-2C67AC4C3417}"/>
    <cellStyle name="Normal 464 8 3" xfId="17158" xr:uid="{A9F01851-43D5-45BD-BF0A-B97F5FABA723}"/>
    <cellStyle name="Normal 464 9" xfId="11845" xr:uid="{BAEDA7F0-C35E-4F7E-89BE-F61EBA036974}"/>
    <cellStyle name="Normal 465" xfId="7464" xr:uid="{0EB67CE0-4425-4C71-9793-374035EAE23A}"/>
    <cellStyle name="Normal 465 10" xfId="15382" xr:uid="{85F5591F-9D29-4053-BE6A-BEDC4AD16E27}"/>
    <cellStyle name="Normal 465 2" xfId="7953" xr:uid="{890AEA3E-80F0-431A-914C-E3C47A38BCB6}"/>
    <cellStyle name="Normal 465 2 2" xfId="9265" xr:uid="{C8EBF6E7-6E16-4F3F-9DEB-44138F777692}"/>
    <cellStyle name="Normal 465 2 2 2" xfId="11273" xr:uid="{AEDCF5CF-819E-4B3B-A070-E9D3BAB0AB94}"/>
    <cellStyle name="Normal 465 2 2 2 2" xfId="15057" xr:uid="{179B5944-7CAD-485E-B26C-4F9DECF64C43}"/>
    <cellStyle name="Normal 465 2 2 2 3" xfId="18648" xr:uid="{972357DE-3F3F-458A-A48C-08FBE33808DA}"/>
    <cellStyle name="Normal 465 2 2 3" xfId="13304" xr:uid="{D34D0C82-CE77-4377-92F5-338A50741A3F}"/>
    <cellStyle name="Normal 465 2 2 4" xfId="16859" xr:uid="{65DA9003-7425-47EB-9562-AD528E55BC26}"/>
    <cellStyle name="Normal 465 2 3" xfId="10295" xr:uid="{205078CB-9963-4D2B-8284-5BC20800DF6F}"/>
    <cellStyle name="Normal 465 2 3 2" xfId="14087" xr:uid="{F40C0AE7-6C03-4DEA-A4CC-E4414762FEBA}"/>
    <cellStyle name="Normal 465 2 3 3" xfId="17670" xr:uid="{EA63B154-977B-4923-AECA-40410A8B0A6E}"/>
    <cellStyle name="Normal 465 2 4" xfId="12328" xr:uid="{F7F2A4A0-3BCE-4FE4-B5F6-CF75AFAA2273}"/>
    <cellStyle name="Normal 465 2 5" xfId="15898" xr:uid="{B3BCC987-A66D-4421-A531-1A8C79CFF248}"/>
    <cellStyle name="Normal 465 3" xfId="7800" xr:uid="{52446A9F-99B3-429C-9B16-9B1DC7D5B26A}"/>
    <cellStyle name="Normal 465 3 2" xfId="9095" xr:uid="{3A6F9E7F-5FFD-4CB8-A88B-95DEEC87B19A}"/>
    <cellStyle name="Normal 465 3 2 2" xfId="11108" xr:uid="{134076BE-82B0-4DF8-B3FA-6884AA63F207}"/>
    <cellStyle name="Normal 465 3 2 2 2" xfId="14874" xr:uid="{EF81727A-5B7F-4702-8B0A-4ADCEB94758D}"/>
    <cellStyle name="Normal 465 3 2 2 3" xfId="18484" xr:uid="{C304A17A-FAF1-48AE-8A9A-402D90819013}"/>
    <cellStyle name="Normal 465 3 2 3" xfId="13131" xr:uid="{EAEE5698-3AD9-424E-B00B-E5DE9A619633}"/>
    <cellStyle name="Normal 465 3 2 4" xfId="16699" xr:uid="{CD22F4F4-E5D8-4BF5-AC0E-87CDC4ED4515}"/>
    <cellStyle name="Normal 465 3 3" xfId="10125" xr:uid="{12FC1963-BFCA-45E3-8995-4C26A692C2CA}"/>
    <cellStyle name="Normal 465 3 3 2" xfId="13932" xr:uid="{D4E52854-E9DA-4B39-AA0C-0E9CEC6A36BE}"/>
    <cellStyle name="Normal 465 3 3 3" xfId="17499" xr:uid="{517B1B63-93B3-4F35-9DC2-7B534E4C5A86}"/>
    <cellStyle name="Normal 465 3 4" xfId="12167" xr:uid="{3B8C68BC-D958-4991-92B8-7ACB688DB375}"/>
    <cellStyle name="Normal 465 3 5" xfId="15716" xr:uid="{E5E5C292-5CEB-4BFF-BCBD-9AAB2BB6268B}"/>
    <cellStyle name="Normal 465 4" xfId="7632" xr:uid="{C87BDCA3-97E2-4BC9-82C9-1ACBF3BA2665}"/>
    <cellStyle name="Normal 465 4 2" xfId="8930" xr:uid="{7763D6D5-A421-4200-A931-E54CB8CE4CF3}"/>
    <cellStyle name="Normal 465 4 2 2" xfId="10957" xr:uid="{5E229142-E008-4CC1-A6B5-EB86A4056E50}"/>
    <cellStyle name="Normal 465 4 2 2 2" xfId="14705" xr:uid="{6BFAD4A7-9252-480A-AEF8-8640A32E222B}"/>
    <cellStyle name="Normal 465 4 2 2 3" xfId="18334" xr:uid="{0750F6F7-BADE-4DBB-B9B3-AFCC8844D881}"/>
    <cellStyle name="Normal 465 4 2 3" xfId="12967" xr:uid="{A54B1774-7238-4E4C-893A-E9D827E59E36}"/>
    <cellStyle name="Normal 465 4 2 4" xfId="16545" xr:uid="{D36714BC-D8AF-432D-85BA-EF30C3494C67}"/>
    <cellStyle name="Normal 465 4 3" xfId="9955" xr:uid="{791DC0B1-D2D8-40FF-A7AF-57B91E7764C7}"/>
    <cellStyle name="Normal 465 4 3 2" xfId="13771" xr:uid="{7E7F25C2-866D-451A-A0CF-40477F7AC006}"/>
    <cellStyle name="Normal 465 4 3 3" xfId="17335" xr:uid="{A323FA12-1402-4222-9CFD-1B621853A2BB}"/>
    <cellStyle name="Normal 465 4 4" xfId="12018" xr:uid="{ADB986E8-98C8-4419-93BC-4DA9919DBB8C}"/>
    <cellStyle name="Normal 465 4 5" xfId="15548" xr:uid="{FB427422-38AD-42B1-A731-1E4FB2F39910}"/>
    <cellStyle name="Normal 465 5" xfId="8778" xr:uid="{6E365F90-C594-49A1-9FD6-800DE89E8B30}"/>
    <cellStyle name="Normal 465 5 2" xfId="10804" xr:uid="{1FEB63D5-0098-4EFA-833D-012C8A9BCF3B}"/>
    <cellStyle name="Normal 465 5 2 2" xfId="14549" xr:uid="{B7F19127-FDAD-4E07-BD46-44873B6BB76C}"/>
    <cellStyle name="Normal 465 5 2 3" xfId="18173" xr:uid="{07E43390-83C9-4162-9C15-7D0DF886D920}"/>
    <cellStyle name="Normal 465 5 3" xfId="12814" xr:uid="{C10070FE-C0C4-4915-91F9-34329F3EC18B}"/>
    <cellStyle name="Normal 465 5 4" xfId="16392" xr:uid="{AFADF23F-105A-4E2B-BDF5-9CF92A55604F}"/>
    <cellStyle name="Normal 465 6" xfId="8435" xr:uid="{604348DD-3878-49B5-95ED-B92563276BCB}"/>
    <cellStyle name="Normal 465 6 2" xfId="10629" xr:uid="{4F09237D-AF7C-461F-8869-EA5E989574CD}"/>
    <cellStyle name="Normal 465 6 2 2" xfId="14391" xr:uid="{6C4F0604-F8A8-4248-A699-F5020F940205}"/>
    <cellStyle name="Normal 465 6 2 3" xfId="18006" xr:uid="{7D6D6CB1-F28B-47A4-8DB9-5A509B71AB94}"/>
    <cellStyle name="Normal 465 6 3" xfId="12641" xr:uid="{BD7CFFD4-6AC6-4967-94C6-6F6DD771D564}"/>
    <cellStyle name="Normal 465 6 4" xfId="16211" xr:uid="{3BB4EC04-5D72-4D6C-8F67-C442D1925020}"/>
    <cellStyle name="Normal 465 7" xfId="8354" xr:uid="{5DBAE64E-DED4-4A86-A7F5-BCEDBD077F57}"/>
    <cellStyle name="Normal 465 7 2" xfId="10588" xr:uid="{38953C6C-85C2-468F-9837-FEE5B3E21E1F}"/>
    <cellStyle name="Normal 465 7 2 2" xfId="14353" xr:uid="{5D215FA0-2F56-4ACF-92C7-01C4BB834D8D}"/>
    <cellStyle name="Normal 465 7 2 3" xfId="17967" xr:uid="{10100173-3E0F-4C8E-836E-323D84E1584F}"/>
    <cellStyle name="Normal 465 7 3" xfId="12600" xr:uid="{4336733A-7D77-4A7A-98EB-7500E3ED5AA0}"/>
    <cellStyle name="Normal 465 7 4" xfId="16174" xr:uid="{EDD5FB57-0F8B-465A-8CA3-6E10985483AD}"/>
    <cellStyle name="Normal 465 8" xfId="9791" xr:uid="{D2002D7C-5C8B-4332-939A-C8C47A111F13}"/>
    <cellStyle name="Normal 465 8 2" xfId="13614" xr:uid="{BDBB56B7-9321-4A9D-A79D-FCCC3088131E}"/>
    <cellStyle name="Normal 465 8 3" xfId="17179" xr:uid="{75A98B51-51E2-4B2E-96E5-DD4AEF2AEBF9}"/>
    <cellStyle name="Normal 465 9" xfId="11866" xr:uid="{3B971841-4052-4959-8FF5-A0486070E705}"/>
    <cellStyle name="Normal 466" xfId="7462" xr:uid="{29F9CC0E-EFB4-493B-9053-D5D4B6BAEE17}"/>
    <cellStyle name="Normal 466 10" xfId="15381" xr:uid="{58613838-4D0F-4195-9085-08B3CB2D9CAF}"/>
    <cellStyle name="Normal 466 2" xfId="7952" xr:uid="{BCF6B943-C169-4371-94A6-6994EE8BCA79}"/>
    <cellStyle name="Normal 466 2 2" xfId="9264" xr:uid="{1C060BEE-0851-40D8-81C4-2A78F1AB2252}"/>
    <cellStyle name="Normal 466 2 2 2" xfId="11272" xr:uid="{22A8A924-C5A7-4402-9DEC-40DF8FC5CD70}"/>
    <cellStyle name="Normal 466 2 2 2 2" xfId="15053" xr:uid="{0D8BE41B-2642-40B4-B036-9F9389BEF66E}"/>
    <cellStyle name="Normal 466 2 2 2 3" xfId="18647" xr:uid="{090B5B78-CA70-4E4A-92DD-46AF665EFAC8}"/>
    <cellStyle name="Normal 466 2 2 3" xfId="13303" xr:uid="{1DDCE8FF-7B95-4BBF-BC1C-02B6D1FCACB0}"/>
    <cellStyle name="Normal 466 2 2 4" xfId="16858" xr:uid="{90C0FD06-519A-42D5-8DDA-6F9DDB02DB69}"/>
    <cellStyle name="Normal 466 2 3" xfId="10294" xr:uid="{AA4B4C82-B52A-4B21-A2FB-4CCD87CD8C12}"/>
    <cellStyle name="Normal 466 2 3 2" xfId="14086" xr:uid="{F9A7D7A2-CCC5-46F2-9900-C45E3E86A8B9}"/>
    <cellStyle name="Normal 466 2 3 3" xfId="17669" xr:uid="{84CD6D1B-6FE6-4DCF-BD22-7FAAEF563890}"/>
    <cellStyle name="Normal 466 2 4" xfId="12327" xr:uid="{8FE31A29-B499-49A0-8A59-CBB54FE3E044}"/>
    <cellStyle name="Normal 466 2 5" xfId="15894" xr:uid="{0CCC29C5-896B-46B7-A7BF-C8248F568E56}"/>
    <cellStyle name="Normal 466 3" xfId="7799" xr:uid="{F64688ED-4E58-4020-B041-8FCE9F148FA3}"/>
    <cellStyle name="Normal 466 3 2" xfId="9094" xr:uid="{2F5E2B4B-E082-4170-97D1-09388A5AF313}"/>
    <cellStyle name="Normal 466 3 2 2" xfId="11107" xr:uid="{6FE63F51-C1A9-43F8-A954-F59034ED0148}"/>
    <cellStyle name="Normal 466 3 2 2 2" xfId="14873" xr:uid="{6D179455-F416-4E74-8950-C516B21B77B3}"/>
    <cellStyle name="Normal 466 3 2 2 3" xfId="18483" xr:uid="{0219AB09-9C64-4D11-B2AD-838018E6D7AD}"/>
    <cellStyle name="Normal 466 3 2 3" xfId="13130" xr:uid="{61D7D6C2-675F-4754-9A75-51F480C60334}"/>
    <cellStyle name="Normal 466 3 2 4" xfId="16698" xr:uid="{9FF75D5E-3D92-444E-BB51-83BF089A13D0}"/>
    <cellStyle name="Normal 466 3 3" xfId="10121" xr:uid="{182CDB0C-A94B-4C05-A33A-8FDBA1DFBE1A}"/>
    <cellStyle name="Normal 466 3 3 2" xfId="13931" xr:uid="{92A26F32-DE8F-46B5-A130-E417579483F2}"/>
    <cellStyle name="Normal 466 3 3 3" xfId="17498" xr:uid="{5D5C3F9E-0B77-4422-9342-604ED39CF88F}"/>
    <cellStyle name="Normal 466 3 4" xfId="12166" xr:uid="{4CCD0BF2-4827-4816-B8CC-78501A16961F}"/>
    <cellStyle name="Normal 466 3 5" xfId="15715" xr:uid="{B7B12E6F-9DF8-4D0F-90C5-A34A072794B9}"/>
    <cellStyle name="Normal 466 4" xfId="7638" xr:uid="{C5FF3DDE-2BBF-4FBE-BD5B-DF5351AFD974}"/>
    <cellStyle name="Normal 466 4 2" xfId="8935" xr:uid="{3423967D-7662-459B-AC8A-A559FC1D9A14}"/>
    <cellStyle name="Normal 466 4 2 2" xfId="10965" xr:uid="{2475565D-3EB2-44A2-8C4F-25BA6D359701}"/>
    <cellStyle name="Normal 466 4 2 2 2" xfId="14712" xr:uid="{6CBC275B-7D27-42F5-BACE-338A2FA43CB8}"/>
    <cellStyle name="Normal 466 4 2 2 3" xfId="18338" xr:uid="{22B31A7E-3C08-473D-A0CA-ACABD06C1ED2}"/>
    <cellStyle name="Normal 466 4 2 3" xfId="12974" xr:uid="{529CD05E-852B-48C5-9634-4651A3BEE83E}"/>
    <cellStyle name="Normal 466 4 2 4" xfId="16553" xr:uid="{BC29C68D-D904-46C2-A1EE-FAF07DB86FAE}"/>
    <cellStyle name="Normal 466 4 3" xfId="9963" xr:uid="{5886D38E-A1AC-46E7-AB57-537D0853074B}"/>
    <cellStyle name="Normal 466 4 3 2" xfId="13774" xr:uid="{F0758C51-E7B7-4075-BD5B-9E4E4CCA1ABE}"/>
    <cellStyle name="Normal 466 4 3 3" xfId="17341" xr:uid="{CADABF59-9429-468A-8B21-44442417DF26}"/>
    <cellStyle name="Normal 466 4 4" xfId="12026" xr:uid="{9D89E8E0-C328-4733-9077-25EEAFDB4339}"/>
    <cellStyle name="Normal 466 4 5" xfId="15553" xr:uid="{D2E7E140-1F20-4062-96FF-18CA3A068A99}"/>
    <cellStyle name="Normal 466 5" xfId="8777" xr:uid="{E2D4DF63-1221-4B22-831F-511CC971029A}"/>
    <cellStyle name="Normal 466 5 2" xfId="10803" xr:uid="{4C84A318-D59D-49B1-988E-B97F997D65EC}"/>
    <cellStyle name="Normal 466 5 2 2" xfId="14548" xr:uid="{652249F9-D796-4121-8769-D8C059884A00}"/>
    <cellStyle name="Normal 466 5 2 3" xfId="18172" xr:uid="{78CF9118-D48D-4232-8004-331F05789E9B}"/>
    <cellStyle name="Normal 466 5 3" xfId="12813" xr:uid="{56E68C77-47C7-46FF-85B8-75C911362DB8}"/>
    <cellStyle name="Normal 466 5 4" xfId="16391" xr:uid="{1E7C52F6-BA67-47B2-9266-92F740B9BF08}"/>
    <cellStyle name="Normal 466 6" xfId="8434" xr:uid="{AB54A8F5-5215-4772-B817-3BBD0AB7C579}"/>
    <cellStyle name="Normal 466 6 2" xfId="10625" xr:uid="{8EF65B1B-9000-402D-B671-9E2F13CBB61E}"/>
    <cellStyle name="Normal 466 6 2 2" xfId="14390" xr:uid="{CA271547-D77C-4621-BDB4-22F22B271F7D}"/>
    <cellStyle name="Normal 466 6 2 3" xfId="18005" xr:uid="{D9812330-082B-4D32-883D-026481A4D407}"/>
    <cellStyle name="Normal 466 6 3" xfId="12640" xr:uid="{5F2DD149-19A1-44F6-A4D5-CF42DD6EFA27}"/>
    <cellStyle name="Normal 466 6 4" xfId="16210" xr:uid="{0E3E2191-7A1F-45F1-A011-03FA71262EB8}"/>
    <cellStyle name="Normal 466 7" xfId="8184" xr:uid="{EA4600E1-D555-4F44-916E-0468979231D0}"/>
    <cellStyle name="Normal 466 7 2" xfId="10505" xr:uid="{04792596-21F5-4399-B497-BCBF333B3002}"/>
    <cellStyle name="Normal 466 7 2 2" xfId="14275" xr:uid="{6878D594-E24C-4BE0-B993-72D95142E07E}"/>
    <cellStyle name="Normal 466 7 2 3" xfId="17879" xr:uid="{3C29DDBD-599D-47A6-9115-C84D33CA96CD}"/>
    <cellStyle name="Normal 466 7 3" xfId="12517" xr:uid="{A6ECC8EA-576D-41EB-BCEE-A77196C21BAB}"/>
    <cellStyle name="Normal 466 7 4" xfId="16096" xr:uid="{BC3F6843-9325-4C8A-BE43-AFA997479DE2}"/>
    <cellStyle name="Normal 466 8" xfId="9790" xr:uid="{06A23414-2F46-4DCD-9287-902237FD5334}"/>
    <cellStyle name="Normal 466 8 2" xfId="13613" xr:uid="{BFE1B2C1-FB38-479F-927C-21401BDA9877}"/>
    <cellStyle name="Normal 466 8 3" xfId="17178" xr:uid="{D4017ADA-E593-410D-B9C1-E66D173241AD}"/>
    <cellStyle name="Normal 466 9" xfId="11865" xr:uid="{FDD26608-9CEF-4818-B899-94007E80676B}"/>
    <cellStyle name="Normal 467" xfId="7540" xr:uid="{0992AF22-DDEF-437A-8246-EF56D9B07DB5}"/>
    <cellStyle name="Normal 467 10" xfId="15457" xr:uid="{84DB1ADB-265A-4055-A3C4-F98F7A86D1E9}"/>
    <cellStyle name="Normal 467 2" xfId="8019" xr:uid="{723FA395-8E1B-45E7-A3E7-806C9BE69259}"/>
    <cellStyle name="Normal 467 2 2" xfId="9337" xr:uid="{F4755230-1FE1-43E5-8D30-6A2068DD7CD4}"/>
    <cellStyle name="Normal 467 2 2 2" xfId="11339" xr:uid="{7E3B337F-B8D4-435A-ABD1-188F63C212F6}"/>
    <cellStyle name="Normal 467 2 2 2 2" xfId="15129" xr:uid="{51FA3192-88D9-49D8-988E-1F63CCFE7949}"/>
    <cellStyle name="Normal 467 2 2 2 3" xfId="18714" xr:uid="{FA6A7512-AA5A-4170-A4CF-0546B681AA74}"/>
    <cellStyle name="Normal 467 2 2 3" xfId="13378" xr:uid="{D23B8E86-19FB-4B77-A3B4-9E3F21B61671}"/>
    <cellStyle name="Normal 467 2 2 4" xfId="16925" xr:uid="{784B8BE3-9C0B-4A0C-8B83-0C0394A31F5B}"/>
    <cellStyle name="Normal 467 2 3" xfId="10372" xr:uid="{FBD08C34-A1DE-41DB-848F-3190A08E6003}"/>
    <cellStyle name="Normal 467 2 3 2" xfId="14153" xr:uid="{876DAB76-7305-4A2D-A2E2-AAA055692107}"/>
    <cellStyle name="Normal 467 2 3 3" xfId="17743" xr:uid="{BC9732E0-74C9-496E-95C4-5D1082933A75}"/>
    <cellStyle name="Normal 467 2 4" xfId="12393" xr:uid="{7BDAAAA7-C5FF-4469-B643-06DBBDC29995}"/>
    <cellStyle name="Normal 467 2 5" xfId="15971" xr:uid="{F13FDD7C-E5BB-474E-A65D-46C839EE4CA5}"/>
    <cellStyle name="Normal 467 3" xfId="7866" xr:uid="{BCCCF827-E14D-4F2B-84AA-3CB342BFE981}"/>
    <cellStyle name="Normal 467 3 2" xfId="9168" xr:uid="{B8F9D8BC-C1C9-4646-9DB5-352963F84D61}"/>
    <cellStyle name="Normal 467 3 2 2" xfId="11175" xr:uid="{AF5F96BF-6209-4152-BC5A-1CE4E4B1FB13}"/>
    <cellStyle name="Normal 467 3 2 2 2" xfId="14952" xr:uid="{5395E636-8668-46CE-A214-B7E2CEF976EC}"/>
    <cellStyle name="Normal 467 3 2 2 3" xfId="18550" xr:uid="{3B6775FD-BE3C-4D0E-99D6-CAE00EEB42CC}"/>
    <cellStyle name="Normal 467 3 2 3" xfId="13203" xr:uid="{E562449C-E551-4295-B0DA-8AB3B1BADDAB}"/>
    <cellStyle name="Normal 467 3 2 4" xfId="16765" xr:uid="{CA67C5FF-96E9-4244-B120-4D384CAABBFA}"/>
    <cellStyle name="Normal 467 3 3" xfId="10197" xr:uid="{E7EED69B-44E6-498E-A1E6-37CF08F8A1D9}"/>
    <cellStyle name="Normal 467 3 3 2" xfId="13999" xr:uid="{C202BD45-83AE-47A9-8D95-921298C50067}"/>
    <cellStyle name="Normal 467 3 3 3" xfId="17573" xr:uid="{9A07BC88-1A42-4D21-B5FC-D7A11794B308}"/>
    <cellStyle name="Normal 467 3 4" xfId="12230" xr:uid="{ABDE1D77-D17F-4C19-8609-8B03AE9DD1F2}"/>
    <cellStyle name="Normal 467 3 5" xfId="15794" xr:uid="{A2F32C4F-6C97-449C-AC75-0307668AF03E}"/>
    <cellStyle name="Normal 467 4" xfId="7572" xr:uid="{0F02C27F-B3D1-42E2-83D0-2F3085C0DDB0}"/>
    <cellStyle name="Normal 467 4 2" xfId="8870" xr:uid="{468350D3-DB37-4ABA-928E-1B28E4195052}"/>
    <cellStyle name="Normal 467 4 2 2" xfId="10903" xr:uid="{03D9709E-C824-4BA9-95AD-3C49AA049BD0}"/>
    <cellStyle name="Normal 467 4 2 2 2" xfId="14645" xr:uid="{3E7AD8B3-5FEE-4678-9749-35DFAFA91E09}"/>
    <cellStyle name="Normal 467 4 2 2 3" xfId="18275" xr:uid="{4955F905-5651-4C66-AB9D-9AE05618B93C}"/>
    <cellStyle name="Normal 467 4 2 3" xfId="12906" xr:uid="{D8AA5662-3028-45FF-ADA0-22662B21C0BB}"/>
    <cellStyle name="Normal 467 4 2 4" xfId="16488" xr:uid="{0F62DE3C-5E5D-45C2-86B3-ADA843C3ED23}"/>
    <cellStyle name="Normal 467 4 3" xfId="9891" xr:uid="{71E0F612-23BF-477E-B0D1-15AD4B96E29F}"/>
    <cellStyle name="Normal 467 4 3 2" xfId="13717" xr:uid="{8C920211-8C99-4339-9C85-97A91194F6B8}"/>
    <cellStyle name="Normal 467 4 3 3" xfId="17274" xr:uid="{AD85D0BA-EA90-49C9-A4C4-D5A2F2ACEB58}"/>
    <cellStyle name="Normal 467 4 4" xfId="11965" xr:uid="{46650EAE-B152-404C-B17D-FF2976C24061}"/>
    <cellStyle name="Normal 467 4 5" xfId="15486" xr:uid="{1ACDE217-E3CC-46AB-9514-6BB80AC43BCB}"/>
    <cellStyle name="Normal 467 5" xfId="8844" xr:uid="{53CF7F7C-734F-43C9-BB85-85D9B172D890}"/>
    <cellStyle name="Normal 467 5 2" xfId="10876" xr:uid="{D75231AB-BAC1-445C-B8F4-F3F683E302EB}"/>
    <cellStyle name="Normal 467 5 2 2" xfId="14615" xr:uid="{27D18DF9-F0A3-4F9A-921F-5107103F987A}"/>
    <cellStyle name="Normal 467 5 2 3" xfId="18250" xr:uid="{607CC12F-4376-40C9-A28B-4E34606F645B}"/>
    <cellStyle name="Normal 467 5 3" xfId="12879" xr:uid="{85877897-23F6-46D6-83CC-450DF97BDA9E}"/>
    <cellStyle name="Normal 467 5 4" xfId="16464" xr:uid="{2E5C74F4-5429-419E-AFFB-0093DBECD0FC}"/>
    <cellStyle name="Normal 467 6" xfId="8500" xr:uid="{8423A77B-E722-4B92-9378-C21C4DDC8F24}"/>
    <cellStyle name="Normal 467 6 2" xfId="10706" xr:uid="{D646F944-9A5D-4F8F-BCAE-4E6898CA105E}"/>
    <cellStyle name="Normal 467 6 2 2" xfId="14457" xr:uid="{F7F502B3-14A6-40B6-8ADD-42F62B5CB5C1}"/>
    <cellStyle name="Normal 467 6 2 3" xfId="18078" xr:uid="{EE7F2DB1-E112-4371-B23C-560F4415885C}"/>
    <cellStyle name="Normal 467 6 3" xfId="12709" xr:uid="{3EE928A8-9643-479E-8D6B-353B997BF1C6}"/>
    <cellStyle name="Normal 467 6 4" xfId="16290" xr:uid="{48D458F4-274D-4890-92EF-B7213D16C8C2}"/>
    <cellStyle name="Normal 467 7" xfId="8119" xr:uid="{6DF8A5DC-A109-4672-88DD-971C157F196E}"/>
    <cellStyle name="Normal 467 7 2" xfId="10449" xr:uid="{0399BC7F-5FF8-4BF1-A1B1-FDDB3F10FE22}"/>
    <cellStyle name="Normal 467 7 2 2" xfId="14221" xr:uid="{A2D9EB2E-4FC8-4C8D-A82F-CA7245AC5EB8}"/>
    <cellStyle name="Normal 467 7 2 3" xfId="17822" xr:uid="{558375B0-510B-4EEE-B7A4-5BFB9436CE10}"/>
    <cellStyle name="Normal 467 7 3" xfId="12463" xr:uid="{BD30BE14-F98B-455C-9C7F-327E1F2EBD9E}"/>
    <cellStyle name="Normal 467 7 4" xfId="16040" xr:uid="{01B86FA6-0BF8-4B02-97AD-0A4BAB1DC8F2}"/>
    <cellStyle name="Normal 467 8" xfId="9858" xr:uid="{0A4CEACA-C88F-4672-8076-9AC44DEDEBAC}"/>
    <cellStyle name="Normal 467 8 2" xfId="13692" xr:uid="{C153AA9F-969A-4351-8F92-0829C7710DC1}"/>
    <cellStyle name="Normal 467 8 3" xfId="17245" xr:uid="{C4ED9756-A5E3-4EA1-8A9B-CE55FC6BE284}"/>
    <cellStyle name="Normal 467 9" xfId="11939" xr:uid="{D47F6A47-7096-4CB2-9538-53976AAD04D1}"/>
    <cellStyle name="Normal 468" xfId="7451" xr:uid="{3E4E715D-61E2-4A2C-9292-2FD7EF1CABC8}"/>
    <cellStyle name="Normal 468 10" xfId="15370" xr:uid="{97F40EE6-00C3-4E21-B390-291150633A9A}"/>
    <cellStyle name="Normal 468 2" xfId="7943" xr:uid="{D4164190-8262-4DA4-9A58-EB45A54F8523}"/>
    <cellStyle name="Normal 468 2 2" xfId="9254" xr:uid="{EAFDD674-7F86-4FDF-B9F0-C35D509BC121}"/>
    <cellStyle name="Normal 468 2 2 2" xfId="11263" xr:uid="{F4960090-FE1A-4F31-B603-73BE03A2D037}"/>
    <cellStyle name="Normal 468 2 2 2 2" xfId="15041" xr:uid="{C7EB727D-2AFE-4857-9980-06BE0CD9C56F}"/>
    <cellStyle name="Normal 468 2 2 2 3" xfId="18634" xr:uid="{3FA7CCED-59E0-4873-8775-666F897A8077}"/>
    <cellStyle name="Normal 468 2 2 3" xfId="13291" xr:uid="{48F2E167-8481-4D79-8E63-D291933258B5}"/>
    <cellStyle name="Normal 468 2 2 4" xfId="16849" xr:uid="{C163B00A-E3E2-48FB-8383-4A183AC9A323}"/>
    <cellStyle name="Normal 468 2 3" xfId="10283" xr:uid="{F5B9CC4A-1DE7-4A91-8051-50E85C762031}"/>
    <cellStyle name="Normal 468 2 3 2" xfId="14077" xr:uid="{8B2E6205-F7AE-4B8E-B150-16708A52D70E}"/>
    <cellStyle name="Normal 468 2 3 3" xfId="17659" xr:uid="{5DDF51F0-A7DB-4B73-B578-301ABAE38282}"/>
    <cellStyle name="Normal 468 2 4" xfId="12318" xr:uid="{8A3FCF1D-4707-4A15-89BB-9DD86B81D27F}"/>
    <cellStyle name="Normal 468 2 5" xfId="15882" xr:uid="{BE6BD734-AB20-4AE0-BDF4-7B26CAC12189}"/>
    <cellStyle name="Normal 468 3" xfId="7786" xr:uid="{3FDDA85F-E345-4A77-890E-FC5EEA61EDCB}"/>
    <cellStyle name="Normal 468 3 2" xfId="9083" xr:uid="{C4AAE6CE-FF6A-418D-A5BD-71978C680446}"/>
    <cellStyle name="Normal 468 3 2 2" xfId="11098" xr:uid="{CBC1DFDE-0BA4-41D8-A986-AB41D087E9D2}"/>
    <cellStyle name="Normal 468 3 2 2 2" xfId="14862" xr:uid="{9F7856CA-A4F7-411A-8D45-1FE0EBBB7C8C}"/>
    <cellStyle name="Normal 468 3 2 2 3" xfId="18474" xr:uid="{A0BFEE0E-C183-4FBA-9426-B3A2FC2278BB}"/>
    <cellStyle name="Normal 468 3 2 3" xfId="13119" xr:uid="{62433539-6FF8-4B48-85BA-DFE7B716C6C7}"/>
    <cellStyle name="Normal 468 3 2 4" xfId="16689" xr:uid="{ADC08403-E3AD-4E59-9667-5ED9CE247272}"/>
    <cellStyle name="Normal 468 3 3" xfId="10109" xr:uid="{28467866-8BC4-4938-AF27-5B51518670F7}"/>
    <cellStyle name="Normal 468 3 3 2" xfId="13918" xr:uid="{0FE53296-0B62-48BE-8A68-481F32144FA3}"/>
    <cellStyle name="Normal 468 3 3 3" xfId="17487" xr:uid="{60E347E8-BF21-4554-86DE-C4C1F3352DE5}"/>
    <cellStyle name="Normal 468 3 4" xfId="12157" xr:uid="{2477F818-7B64-43CB-8058-3F779C34193D}"/>
    <cellStyle name="Normal 468 3 5" xfId="15704" xr:uid="{FAC85BC6-ACED-4A43-A9A0-928C58417CE6}"/>
    <cellStyle name="Normal 468 4" xfId="7562" xr:uid="{7D2DED25-3288-4CEE-9015-FE335437E552}"/>
    <cellStyle name="Normal 468 4 2" xfId="8862" xr:uid="{277960AE-D766-41F9-ADDC-6EAAD02701C7}"/>
    <cellStyle name="Normal 468 4 2 2" xfId="10894" xr:uid="{A377AB47-E95D-4F6C-85BF-BE240FC57516}"/>
    <cellStyle name="Normal 468 4 2 2 2" xfId="14638" xr:uid="{21953B3A-2F98-4177-8489-631AD1E04173}"/>
    <cellStyle name="Normal 468 4 2 2 3" xfId="18268" xr:uid="{E2C37678-300E-46DB-AB80-EC8B6482A5FA}"/>
    <cellStyle name="Normal 468 4 2 3" xfId="12898" xr:uid="{B9ECC6A4-787A-4DCB-AD46-8B7BC215FE67}"/>
    <cellStyle name="Normal 468 4 2 4" xfId="16481" xr:uid="{F45BFE66-213C-4982-8370-6FFE3C6D6E07}"/>
    <cellStyle name="Normal 468 4 3" xfId="9880" xr:uid="{68070674-98CD-4750-AF13-3E797C22994F}"/>
    <cellStyle name="Normal 468 4 3 2" xfId="13708" xr:uid="{DEF6C2FB-F5BE-4E13-AFFA-40DB7BEB0DD0}"/>
    <cellStyle name="Normal 468 4 3 3" xfId="17266" xr:uid="{47288BD2-D6BA-4D72-AD9F-A5010D871B71}"/>
    <cellStyle name="Normal 468 4 4" xfId="11956" xr:uid="{F7D1C109-050F-4FE4-8837-79492D8F92AD}"/>
    <cellStyle name="Normal 468 4 5" xfId="15479" xr:uid="{C2ED1FB7-7A08-4368-BCB1-899259ED8BE8}"/>
    <cellStyle name="Normal 468 5" xfId="8764" xr:uid="{E173D559-377E-40FA-83BB-FB5AB485C8BD}"/>
    <cellStyle name="Normal 468 5 2" xfId="10792" xr:uid="{0EC1C58A-C78B-4F60-B46F-B4DE610802EC}"/>
    <cellStyle name="Normal 468 5 2 2" xfId="14539" xr:uid="{77DE75EE-8E41-4997-8461-23361590BADB}"/>
    <cellStyle name="Normal 468 5 2 3" xfId="18161" xr:uid="{E1A9E362-B9E5-4DF4-B88B-BCA6663B4554}"/>
    <cellStyle name="Normal 468 5 3" xfId="12804" xr:uid="{205CB50D-82B7-41B4-B226-25C221D78799}"/>
    <cellStyle name="Normal 468 5 4" xfId="16380" xr:uid="{0D3EF6B2-3B2A-4FBD-B322-1A6D04EA51CF}"/>
    <cellStyle name="Normal 468 6" xfId="8425" xr:uid="{B655CA04-BA4E-4F05-9399-A67DEF06CDD3}"/>
    <cellStyle name="Normal 468 6 2" xfId="10613" xr:uid="{FF6439AF-51EC-4B08-BA2F-90C72E3AA337}"/>
    <cellStyle name="Normal 468 6 2 2" xfId="14377" xr:uid="{D1A295F0-29B2-4BC7-B671-AF4CA61FE05E}"/>
    <cellStyle name="Normal 468 6 2 3" xfId="17994" xr:uid="{A97F3841-ACC2-48AE-AC88-E834160BD946}"/>
    <cellStyle name="Normal 468 6 3" xfId="12631" xr:uid="{D0D9738B-5172-41DD-8800-D18B592E9E95}"/>
    <cellStyle name="Normal 468 6 4" xfId="16199" xr:uid="{3AB3F497-9643-482A-A97A-B2B6B7EE89A1}"/>
    <cellStyle name="Normal 468 7" xfId="8220" xr:uid="{BB24F733-4E3B-4935-A46F-3A9349CA30F5}"/>
    <cellStyle name="Normal 468 7 2" xfId="10548" xr:uid="{5F81696E-08B4-49F1-80E9-A3E89FDFF50A}"/>
    <cellStyle name="Normal 468 7 2 2" xfId="14311" xr:uid="{1EFD4AB6-8AD2-4BF5-BE0D-06D19BE05CE2}"/>
    <cellStyle name="Normal 468 7 2 3" xfId="17919" xr:uid="{98BAE435-8C8F-4007-91F8-78B451C25118}"/>
    <cellStyle name="Normal 468 7 3" xfId="12553" xr:uid="{47FE2AA1-BCDA-480C-A799-32C67B94B862}"/>
    <cellStyle name="Normal 468 7 4" xfId="16135" xr:uid="{15375752-97B7-4703-80C7-E6A786288A8E}"/>
    <cellStyle name="Normal 468 8" xfId="9781" xr:uid="{816572BA-4D8E-488B-8489-0C406EDAC946}"/>
    <cellStyle name="Normal 468 8 2" xfId="13602" xr:uid="{342C2366-BD11-4376-91D1-7E5DC0718D38}"/>
    <cellStyle name="Normal 468 8 3" xfId="17169" xr:uid="{E223F62E-B2BD-4168-952A-08434B550B8F}"/>
    <cellStyle name="Normal 468 9" xfId="11855" xr:uid="{B057D7CC-12C5-416F-B2C6-1DDCD12D191A}"/>
    <cellStyle name="Normal 469" xfId="7547" xr:uid="{08640E22-B929-46C6-B408-B7AC0A53B59E}"/>
    <cellStyle name="Normal 469 10" xfId="15459" xr:uid="{2DA36502-33F4-4B31-965C-19841DC788DB}"/>
    <cellStyle name="Normal 469 2" xfId="8022" xr:uid="{1EACF3C6-0688-4737-A92D-CB4F2E54E754}"/>
    <cellStyle name="Normal 469 2 2" xfId="9339" xr:uid="{F61FEBC2-E8A2-4CD4-AB90-D675C6F33EBB}"/>
    <cellStyle name="Normal 469 2 2 2" xfId="11341" xr:uid="{73590321-42E8-442D-AC12-B99E88D50E58}"/>
    <cellStyle name="Normal 469 2 2 2 2" xfId="15131" xr:uid="{D3C4DC02-4941-4C96-93F6-C338D85CDA2B}"/>
    <cellStyle name="Normal 469 2 2 2 3" xfId="18716" xr:uid="{C4811A46-AC8C-4E7A-A592-0DF7B17FB56E}"/>
    <cellStyle name="Normal 469 2 2 3" xfId="13380" xr:uid="{8DCC0DEE-9346-44BD-97AA-FB9A9439226E}"/>
    <cellStyle name="Normal 469 2 2 4" xfId="16931" xr:uid="{D8B68652-B7D1-45A8-8F3B-7849A1814863}"/>
    <cellStyle name="Normal 469 2 3" xfId="10374" xr:uid="{D5BB1BA3-E7AB-4664-A180-DD0E68CA3BF9}"/>
    <cellStyle name="Normal 469 2 3 2" xfId="14156" xr:uid="{35AC487C-8F28-4CEE-BE5D-63FE2F14758C}"/>
    <cellStyle name="Normal 469 2 3 3" xfId="17745" xr:uid="{68287871-76EF-4A05-8715-658D7B02EED4}"/>
    <cellStyle name="Normal 469 2 4" xfId="12395" xr:uid="{AC74DFC8-232C-44A1-96E2-8FF3561D50B3}"/>
    <cellStyle name="Normal 469 2 5" xfId="15973" xr:uid="{54EE664C-9169-4AF7-864E-E3E7B5D012F5}"/>
    <cellStyle name="Normal 469 3" xfId="7868" xr:uid="{7B16AA5D-E8B5-4388-B65D-6389CB067A9C}"/>
    <cellStyle name="Normal 469 3 2" xfId="9170" xr:uid="{ECA48640-E7F0-4A09-8B8A-5CAF84DA299E}"/>
    <cellStyle name="Normal 469 3 2 2" xfId="11181" xr:uid="{134A4C95-E251-47C7-8B23-61D8E6A17AE7}"/>
    <cellStyle name="Normal 469 3 2 2 2" xfId="14954" xr:uid="{733E7CE4-0C4D-40B9-B3D3-9907D5EF9526}"/>
    <cellStyle name="Normal 469 3 2 2 3" xfId="18553" xr:uid="{7475D5F3-BE43-4756-B92E-18D07F207499}"/>
    <cellStyle name="Normal 469 3 2 3" xfId="13206" xr:uid="{CD9B7854-8942-46F7-9937-6AEFBD7FB942}"/>
    <cellStyle name="Normal 469 3 2 4" xfId="16767" xr:uid="{1A223E73-D0A3-41F3-86FB-22BD991C6A96}"/>
    <cellStyle name="Normal 469 3 3" xfId="10199" xr:uid="{FD0B2F0D-86D8-46E5-87A9-CEE2ED633907}"/>
    <cellStyle name="Normal 469 3 3 2" xfId="14001" xr:uid="{42DD991C-E616-4B38-A0AC-AA32BF69918F}"/>
    <cellStyle name="Normal 469 3 3 3" xfId="17575" xr:uid="{1DA8DDFF-C691-4A5D-B570-5172F2270386}"/>
    <cellStyle name="Normal 469 3 4" xfId="12236" xr:uid="{9C9AAE94-D6B6-48A0-8CFE-EB6654C469B3}"/>
    <cellStyle name="Normal 469 3 5" xfId="15796" xr:uid="{B0CF622B-B015-4F92-9142-1093FB0681E5}"/>
    <cellStyle name="Normal 469 4" xfId="7573" xr:uid="{66C72927-1E57-4927-810E-D4D6C539134F}"/>
    <cellStyle name="Normal 469 4 2" xfId="8872" xr:uid="{595292BA-3A12-453C-A16D-B8DD2DE2EFEF}"/>
    <cellStyle name="Normal 469 4 2 2" xfId="10904" xr:uid="{9E056A84-5147-4ADC-9FF8-67B47765B846}"/>
    <cellStyle name="Normal 469 4 2 2 2" xfId="14646" xr:uid="{D58BB885-16C6-4FDD-92BE-A621FF154E43}"/>
    <cellStyle name="Normal 469 4 2 2 3" xfId="18276" xr:uid="{66A8D668-AE82-44BC-8D08-2D159BFF9A20}"/>
    <cellStyle name="Normal 469 4 2 3" xfId="12907" xr:uid="{3D0541A2-D275-4A9F-BE27-F149E80F6AC5}"/>
    <cellStyle name="Normal 469 4 2 4" xfId="16489" xr:uid="{13AEADF6-B0D9-42CC-9901-721E69A35FB8}"/>
    <cellStyle name="Normal 469 4 3" xfId="9892" xr:uid="{3BD9B469-8E47-4B8A-87E3-A5C60C827BD7}"/>
    <cellStyle name="Normal 469 4 3 2" xfId="13718" xr:uid="{1B939003-500A-4A62-8929-C93004C38ACD}"/>
    <cellStyle name="Normal 469 4 3 3" xfId="17276" xr:uid="{96328CB0-BDC5-401D-81C5-75AEE225A696}"/>
    <cellStyle name="Normal 469 4 4" xfId="11966" xr:uid="{68ECAFCF-46F9-4754-AD49-EC415AA25B70}"/>
    <cellStyle name="Normal 469 4 5" xfId="15487" xr:uid="{99588B0A-4BFC-4E9F-AB66-4214AD375A2F}"/>
    <cellStyle name="Normal 469 5" xfId="8846" xr:uid="{2356F23A-29A7-4FC2-89AB-53B192A7B52E}"/>
    <cellStyle name="Normal 469 5 2" xfId="10878" xr:uid="{D839D361-7787-4DE5-AB8B-E9B0DBF25279}"/>
    <cellStyle name="Normal 469 5 2 2" xfId="14621" xr:uid="{D0190D66-E2CB-41F4-98F2-36BF963F0406}"/>
    <cellStyle name="Normal 469 5 2 3" xfId="18252" xr:uid="{FBB7F46B-DC27-4807-A57B-B9FB8E891E11}"/>
    <cellStyle name="Normal 469 5 3" xfId="12882" xr:uid="{9C3D5393-B11D-4CDA-9DA4-026A089AFC4A}"/>
    <cellStyle name="Normal 469 5 4" xfId="16466" xr:uid="{5F05C8E8-FC21-4780-80DC-611C0BF1F61E}"/>
    <cellStyle name="Normal 469 6" xfId="8502" xr:uid="{94392331-E88A-4D34-B3AE-C6758416BF28}"/>
    <cellStyle name="Normal 469 6 2" xfId="10708" xr:uid="{4C8C307E-8A61-4404-894E-5B996252712E}"/>
    <cellStyle name="Normal 469 6 2 2" xfId="14459" xr:uid="{25D4B68A-3983-45B8-8A11-06C4F5F53E9F}"/>
    <cellStyle name="Normal 469 6 2 3" xfId="18080" xr:uid="{07EB238C-5E69-45CB-9847-32F1285BE9A8}"/>
    <cellStyle name="Normal 469 6 3" xfId="12715" xr:uid="{38455B1B-BAD3-4577-8C2B-E1AF1A7EE6E0}"/>
    <cellStyle name="Normal 469 6 4" xfId="16292" xr:uid="{3515F2F2-1E3B-441D-88A2-888D1EC67DAA}"/>
    <cellStyle name="Normal 469 7" xfId="8109" xr:uid="{AD805C29-9B1C-41D8-8450-39537A85A520}"/>
    <cellStyle name="Normal 469 7 2" xfId="10443" xr:uid="{25EA71D5-E613-49EA-B669-311B6D60D514}"/>
    <cellStyle name="Normal 469 7 2 2" xfId="14215" xr:uid="{A3B75669-B907-43C0-8066-C4AB4095CE88}"/>
    <cellStyle name="Normal 469 7 2 3" xfId="17812" xr:uid="{F5B0974A-FF6B-4360-92AC-92DA99058F49}"/>
    <cellStyle name="Normal 469 7 3" xfId="12456" xr:uid="{5F60A329-AD2E-4671-9968-35C008F932E0}"/>
    <cellStyle name="Normal 469 7 4" xfId="16034" xr:uid="{A74E2F70-7DAC-481C-AD81-14C87B5C19AF}"/>
    <cellStyle name="Normal 469 8" xfId="9864" xr:uid="{409D0FE9-1072-4183-B13C-953ED372E6F8}"/>
    <cellStyle name="Normal 469 8 2" xfId="13694" xr:uid="{144D1765-3E45-4E3D-9C13-BC5800A196FB}"/>
    <cellStyle name="Normal 469 8 3" xfId="17248" xr:uid="{4AF7383F-4A78-4ACD-A081-99269787BFE9}"/>
    <cellStyle name="Normal 469 9" xfId="11941" xr:uid="{3C4BE574-48DD-424E-847B-D68F1BB401F3}"/>
    <cellStyle name="Normal 47" xfId="2475" xr:uid="{938206E2-B150-4977-A1F9-AF7CF517E48F}"/>
    <cellStyle name="Normal 47 10" xfId="6457" xr:uid="{EBF1B273-4FAD-435C-967C-E9282AA4CFA9}"/>
    <cellStyle name="Normal 47 11" xfId="5538" xr:uid="{4E96A717-9405-48A1-BE13-27966E606793}"/>
    <cellStyle name="Normal 47 12" xfId="7286" xr:uid="{CD632BFD-C05A-4A45-82FF-EE9F8622896D}"/>
    <cellStyle name="Normal 47 13" xfId="4449" xr:uid="{31CEAAB0-E6CE-42A0-9D4D-533F96877520}"/>
    <cellStyle name="Normal 47 2" xfId="2476" xr:uid="{E994435D-FD07-4353-9438-C042154394C4}"/>
    <cellStyle name="Normal 47 2 2" xfId="2477" xr:uid="{B4063F58-578C-4645-804E-A7438072513E}"/>
    <cellStyle name="Normal 47 2 2 2" xfId="6199" xr:uid="{27DCD65A-2434-4D58-8C98-77DB7675C1FC}"/>
    <cellStyle name="Normal 47 2 2 3" xfId="5540" xr:uid="{1230238D-5195-4EDA-86DE-FC710CC05C0B}"/>
    <cellStyle name="Normal 47 2 2 4" xfId="4451" xr:uid="{8E8028E9-5D63-4B66-A4B4-4D71EE458D6E}"/>
    <cellStyle name="Normal 47 2 2_Data" xfId="7360" xr:uid="{5CF9F96F-A295-410B-A701-73D532F81EEC}"/>
    <cellStyle name="Normal 47 2 3" xfId="6198" xr:uid="{E502E53D-7BD2-4F72-8B10-30E1F21987C4}"/>
    <cellStyle name="Normal 47 2 4" xfId="5539" xr:uid="{8B854DB8-DDE1-4CCC-8B27-E1639A16978E}"/>
    <cellStyle name="Normal 47 2 5" xfId="4450" xr:uid="{64479A10-5B36-4E8E-B1D1-2BAF78D5826D}"/>
    <cellStyle name="Normal 47 2_Check Sheet" xfId="2478" xr:uid="{3E6D2C13-6E2A-42F1-9D2C-25D085944AE7}"/>
    <cellStyle name="Normal 47 3" xfId="2479" xr:uid="{B866C2EE-965F-4498-AADD-16E4669E75D6}"/>
    <cellStyle name="Normal 47 3 2" xfId="6200" xr:uid="{2D5FFD23-A523-4A54-A0AD-8A184B53E29F}"/>
    <cellStyle name="Normal 47 3 3" xfId="5541" xr:uid="{F69C7663-419D-497E-AC50-0E6816BF9E31}"/>
    <cellStyle name="Normal 47 3 4" xfId="4452" xr:uid="{CC4B4402-C006-49FE-802D-3B4975722053}"/>
    <cellStyle name="Normal 47 3_Data" xfId="5150" xr:uid="{087BF5CC-9A5C-455E-ADDA-FE23A5BBB887}"/>
    <cellStyle name="Normal 47 4" xfId="4849" xr:uid="{63603C6F-E4B7-4C91-92DB-92BD14F184F9}"/>
    <cellStyle name="Normal 47 5" xfId="5003" xr:uid="{1C9CCD97-9EE7-42C3-A03A-CA753B1E292D}"/>
    <cellStyle name="Normal 47 6" xfId="6197" xr:uid="{853D67C9-DD57-493B-B44D-22E1678185F9}"/>
    <cellStyle name="Normal 47 7" xfId="6099" xr:uid="{85F98853-63DC-4994-8730-93C3D04EA09C}"/>
    <cellStyle name="Normal 47 8" xfId="6134" xr:uid="{F36955ED-3C10-46F1-88D9-F97B8FE510CB}"/>
    <cellStyle name="Normal 47 9" xfId="6116" xr:uid="{0D9B91BF-3F6C-42D0-93C0-9AF3674953AA}"/>
    <cellStyle name="Normal 47_Check Sheet" xfId="2480" xr:uid="{DA150E7B-FB3A-4245-9CDD-AE0719A19925}"/>
    <cellStyle name="Normal 470" xfId="7504" xr:uid="{1D7D24D9-DFE1-4A7C-B306-32F724F8A50B}"/>
    <cellStyle name="Normal 470 10" xfId="15422" xr:uid="{9DE2A1AE-4F1A-485E-883A-B08121B872AE}"/>
    <cellStyle name="Normal 470 2" xfId="7988" xr:uid="{92E21FCA-D238-4E9B-952D-88CCC54CBD1F}"/>
    <cellStyle name="Normal 470 2 2" xfId="9300" xr:uid="{942C8690-C6D2-45F2-8A69-F35144750E39}"/>
    <cellStyle name="Normal 470 2 2 2" xfId="11308" xr:uid="{7CB0C235-E9B8-42B1-AF3A-E590D6DFC384}"/>
    <cellStyle name="Normal 470 2 2 2 2" xfId="15095" xr:uid="{583AB758-732D-4605-AA0F-EBF21DF00227}"/>
    <cellStyle name="Normal 470 2 2 2 3" xfId="18685" xr:uid="{E4C9EC29-EA25-4218-974C-F631D4DD7D8B}"/>
    <cellStyle name="Normal 470 2 2 3" xfId="13341" xr:uid="{CE6CA20F-F461-44F4-8C46-14C57CA8208F}"/>
    <cellStyle name="Normal 470 2 2 4" xfId="16894" xr:uid="{302D07B3-89C4-4CDB-8848-BCE34913FAA7}"/>
    <cellStyle name="Normal 470 2 3" xfId="10334" xr:uid="{55E0FAA1-B4A9-4047-B655-DA6708E60D74}"/>
    <cellStyle name="Normal 470 2 3 2" xfId="14122" xr:uid="{281B3E94-505F-46FF-BF8F-F5F44362D8D2}"/>
    <cellStyle name="Normal 470 2 3 3" xfId="17707" xr:uid="{52C16D93-5993-465E-9FA3-2396CAB4DB70}"/>
    <cellStyle name="Normal 470 2 4" xfId="12362" xr:uid="{6B6ABCEE-B4A7-468C-8D47-2A6C9E7D99FF}"/>
    <cellStyle name="Normal 470 2 5" xfId="15935" xr:uid="{D6B91E92-7EDE-4CE1-A2BB-AD1C0C5A6EC8}"/>
    <cellStyle name="Normal 470 3" xfId="7836" xr:uid="{90C80509-D853-4260-8B9A-6AB5D2AEB61E}"/>
    <cellStyle name="Normal 470 3 2" xfId="9132" xr:uid="{28300421-6077-4872-9467-1DDB871FD9B1}"/>
    <cellStyle name="Normal 470 3 2 2" xfId="11143" xr:uid="{CA0DB761-8873-4229-A909-B17BC2AAEF61}"/>
    <cellStyle name="Normal 470 3 2 2 2" xfId="14915" xr:uid="{910822F8-2B6B-4221-86BC-330188234F38}"/>
    <cellStyle name="Normal 470 3 2 2 3" xfId="18518" xr:uid="{50D8605E-FED7-4444-BE01-0EA4078E0A70}"/>
    <cellStyle name="Normal 470 3 2 3" xfId="13169" xr:uid="{524FE8A1-20D3-4603-A668-9967B500D2AD}"/>
    <cellStyle name="Normal 470 3 2 4" xfId="16733" xr:uid="{55DAC1F4-56F3-4B55-847C-3707EF7DD7EF}"/>
    <cellStyle name="Normal 470 3 3" xfId="10162" xr:uid="{6B0FC531-48F9-44B6-830D-A8B61939EAFA}"/>
    <cellStyle name="Normal 470 3 3 2" xfId="13969" xr:uid="{62511B37-6633-4A7F-9162-822C233CC2E1}"/>
    <cellStyle name="Normal 470 3 3 3" xfId="17536" xr:uid="{A06F9348-BE65-4C06-AFAB-D083C75E2147}"/>
    <cellStyle name="Normal 470 3 4" xfId="12201" xr:uid="{004B933D-66A5-47AA-BDE1-9636E1D9739F}"/>
    <cellStyle name="Normal 470 3 5" xfId="15755" xr:uid="{6E0310F9-54AF-42BB-8791-A676839603D6}"/>
    <cellStyle name="Normal 470 4" xfId="8043" xr:uid="{CE1F8424-A2E2-41DD-A1BC-F960343434F1}"/>
    <cellStyle name="Normal 470 4 2" xfId="9358" xr:uid="{294E876A-DE1D-4D42-8ADD-239BF16C7A40}"/>
    <cellStyle name="Normal 470 4 2 2" xfId="11362" xr:uid="{F4B78111-F134-4526-AE48-3711B61741C9}"/>
    <cellStyle name="Normal 470 4 2 2 2" xfId="15152" xr:uid="{F593FD8A-09F2-4012-9A72-A3E45A134589}"/>
    <cellStyle name="Normal 470 4 2 2 3" xfId="18736" xr:uid="{440E69B2-1A75-4F76-85DF-DE906B4FDB79}"/>
    <cellStyle name="Normal 470 4 2 3" xfId="13401" xr:uid="{92915638-CFAE-4126-AF05-78E3046A3A2C}"/>
    <cellStyle name="Normal 470 4 2 4" xfId="16951" xr:uid="{5C53E726-180E-4B83-804B-172372D9C8CC}"/>
    <cellStyle name="Normal 470 4 3" xfId="10396" xr:uid="{4035B7E6-5554-4062-8757-18D9A5A3F7AC}"/>
    <cellStyle name="Normal 470 4 3 2" xfId="14176" xr:uid="{8E029FA0-4657-4781-9221-CAA08A9953CE}"/>
    <cellStyle name="Normal 470 4 3 3" xfId="17764" xr:uid="{0A620D03-0070-44F5-8692-F1C44CD29F17}"/>
    <cellStyle name="Normal 470 4 4" xfId="12416" xr:uid="{03C34DE7-B22F-4CBF-ABF7-EE4295EA892F}"/>
    <cellStyle name="Normal 470 4 5" xfId="15993" xr:uid="{96CC7487-AB2C-4D51-A99E-4F46F1D9B642}"/>
    <cellStyle name="Normal 470 5" xfId="8814" xr:uid="{5DF6C084-91A5-4E5B-861E-326CD3F9BFF3}"/>
    <cellStyle name="Normal 470 5 2" xfId="10840" xr:uid="{0412A6B1-19B1-4C4D-B739-4732D306AB86}"/>
    <cellStyle name="Normal 470 5 2 2" xfId="14584" xr:uid="{D69002F6-2DA0-46CE-91C3-E0BFD35084EA}"/>
    <cellStyle name="Normal 470 5 2 3" xfId="18212" xr:uid="{76388550-DDD3-4966-A8C8-05E32E27ED90}"/>
    <cellStyle name="Normal 470 5 3" xfId="12849" xr:uid="{DAD1C028-7C2E-4857-A5DA-609BF69342A9}"/>
    <cellStyle name="Normal 470 5 4" xfId="16429" xr:uid="{8C9D0506-DBF0-4F11-BABA-F82DF7299387}"/>
    <cellStyle name="Normal 470 6" xfId="8470" xr:uid="{3466C92A-59FB-413A-B2A7-28EDC75988EC}"/>
    <cellStyle name="Normal 470 6 2" xfId="10669" xr:uid="{B64DE028-785B-4B20-95B8-B2F23C168A75}"/>
    <cellStyle name="Normal 470 6 2 2" xfId="14427" xr:uid="{9237879F-7757-4F38-9BC7-41F8AAD61C5C}"/>
    <cellStyle name="Normal 470 6 2 3" xfId="18044" xr:uid="{F758BDB9-1F48-4A54-BE60-05B1982ED77D}"/>
    <cellStyle name="Normal 470 6 3" xfId="12678" xr:uid="{1CDC3740-0DDF-406B-A83B-CED65462A79A}"/>
    <cellStyle name="Normal 470 6 4" xfId="16252" xr:uid="{75FEAF78-F182-4926-AAA4-263971E27153}"/>
    <cellStyle name="Normal 470 7" xfId="8117" xr:uid="{1B1EA54E-891B-4F34-99F4-FB1D37595429}"/>
    <cellStyle name="Normal 470 7 2" xfId="10447" xr:uid="{19A48AE7-D3CA-4C02-8726-83429C4A0E08}"/>
    <cellStyle name="Normal 470 7 2 2" xfId="14219" xr:uid="{8510F91B-23E3-4F51-BB67-A9CB9395C8A1}"/>
    <cellStyle name="Normal 470 7 2 3" xfId="17820" xr:uid="{57B878B5-03FB-44C4-9F03-5C43A8777286}"/>
    <cellStyle name="Normal 470 7 3" xfId="12461" xr:uid="{69ED908C-65D3-430A-918F-F8F2BA62306E}"/>
    <cellStyle name="Normal 470 7 4" xfId="16038" xr:uid="{3EF05F02-CC11-49AF-9BB1-A80F5BFB0078}"/>
    <cellStyle name="Normal 470 8" xfId="9827" xr:uid="{FBDE83CA-6C5D-4CAD-B5F5-4B75ED605B1A}"/>
    <cellStyle name="Normal 470 8 2" xfId="13654" xr:uid="{E5FC10AC-13A4-438E-BD6F-D6ADC060E085}"/>
    <cellStyle name="Normal 470 8 3" xfId="17214" xr:uid="{712B7843-DCF3-4EE8-86C6-F8FBB47B437E}"/>
    <cellStyle name="Normal 470 9" xfId="11903" xr:uid="{593A8F0E-8980-4EDA-8CDD-E458994D1EB3}"/>
    <cellStyle name="Normal 471" xfId="7453" xr:uid="{CF27D19B-8EC0-45F0-AB51-2FD4AEBB22C0}"/>
    <cellStyle name="Normal 471 10" xfId="15372" xr:uid="{22958926-AD99-4D0A-8075-8E38BF6CF1F2}"/>
    <cellStyle name="Normal 471 2" xfId="7945" xr:uid="{B75C02E0-D946-4FBC-988A-2DC3BA4AFE03}"/>
    <cellStyle name="Normal 471 2 2" xfId="9256" xr:uid="{C91B17C5-8E78-4FBF-98D2-73B35E141631}"/>
    <cellStyle name="Normal 471 2 2 2" xfId="11265" xr:uid="{EC178A89-2C77-40F6-B215-5B459F990B0B}"/>
    <cellStyle name="Normal 471 2 2 2 2" xfId="15043" xr:uid="{CC50AFE4-3752-41AC-957F-3C108EBF5276}"/>
    <cellStyle name="Normal 471 2 2 2 3" xfId="18636" xr:uid="{4AA004AB-F26F-4AC2-BC61-3CE7EE316C3C}"/>
    <cellStyle name="Normal 471 2 2 3" xfId="13293" xr:uid="{7B2AA21B-41AA-4D22-904E-D26A80BD84F9}"/>
    <cellStyle name="Normal 471 2 2 4" xfId="16851" xr:uid="{8E0CB2FB-31D5-4A65-8277-9F00BF8B5771}"/>
    <cellStyle name="Normal 471 2 3" xfId="10285" xr:uid="{4AC9F85A-DB9C-490C-9923-3B417ABB7321}"/>
    <cellStyle name="Normal 471 2 3 2" xfId="14079" xr:uid="{53A885D5-1F76-40C0-9B1A-B0650238A4CA}"/>
    <cellStyle name="Normal 471 2 3 3" xfId="17661" xr:uid="{594AC2CB-342E-4903-9D97-C8FEF0B4FF9A}"/>
    <cellStyle name="Normal 471 2 4" xfId="12320" xr:uid="{2F04FAFB-8F77-4F9B-A4E8-93D94E2C3135}"/>
    <cellStyle name="Normal 471 2 5" xfId="15884" xr:uid="{65F257B5-271A-44F8-B066-12307AD676A2}"/>
    <cellStyle name="Normal 471 3" xfId="7788" xr:uid="{E08534E8-E855-463D-95FD-7ED876D184DB}"/>
    <cellStyle name="Normal 471 3 2" xfId="9085" xr:uid="{72F1B849-97B0-4443-81FF-20ADDFC26D3F}"/>
    <cellStyle name="Normal 471 3 2 2" xfId="11100" xr:uid="{9648236D-F9B6-4D7D-A99B-520AC4CBB376}"/>
    <cellStyle name="Normal 471 3 2 2 2" xfId="14864" xr:uid="{4B9146BC-D9FB-48D4-AB75-39E873557B46}"/>
    <cellStyle name="Normal 471 3 2 2 3" xfId="18476" xr:uid="{DF26A00E-B315-43ED-922F-B8026A029500}"/>
    <cellStyle name="Normal 471 3 2 3" xfId="13121" xr:uid="{845CE4EC-20EC-48F7-BC61-E1EF525B6FF7}"/>
    <cellStyle name="Normal 471 3 2 4" xfId="16691" xr:uid="{8110E352-ED1C-4A3C-A0B7-5BCE15370FC9}"/>
    <cellStyle name="Normal 471 3 3" xfId="10111" xr:uid="{9D40EDDC-9D17-4B5C-879C-110A6036BBCC}"/>
    <cellStyle name="Normal 471 3 3 2" xfId="13920" xr:uid="{126173B9-CF38-461A-91E7-206587A3EB8D}"/>
    <cellStyle name="Normal 471 3 3 3" xfId="17489" xr:uid="{77B04CAD-A198-46C3-B508-0FC2FA07B4AD}"/>
    <cellStyle name="Normal 471 3 4" xfId="12159" xr:uid="{7C982FBD-9B66-4DE8-B5A4-1E1ABB5DC3E1}"/>
    <cellStyle name="Normal 471 3 5" xfId="15706" xr:uid="{A577B061-BD03-4DFA-8809-3BF8A0C42426}"/>
    <cellStyle name="Normal 471 4" xfId="7650" xr:uid="{EE706810-D63F-4C30-A936-221A580B5F0D}"/>
    <cellStyle name="Normal 471 4 2" xfId="8948" xr:uid="{E31B478D-BE55-4879-B137-10C8F32E18FA}"/>
    <cellStyle name="Normal 471 4 2 2" xfId="10976" xr:uid="{A84441D1-9D50-4987-985A-EA45D25A3447}"/>
    <cellStyle name="Normal 471 4 2 2 2" xfId="14729" xr:uid="{E18847E6-C1EF-4D70-9566-12A80E00D3D0}"/>
    <cellStyle name="Normal 471 4 2 2 3" xfId="18350" xr:uid="{621D8271-83AF-4E3D-9584-D9F99C9E075E}"/>
    <cellStyle name="Normal 471 4 2 3" xfId="12989" xr:uid="{5FEE2532-2ADE-4E3C-B7B1-20B26B3924BD}"/>
    <cellStyle name="Normal 471 4 2 4" xfId="16564" xr:uid="{B6A5DDE8-1C3C-4F84-9220-7B61C8B802AF}"/>
    <cellStyle name="Normal 471 4 3" xfId="9975" xr:uid="{E4AB90FE-BC45-4DE4-B0DE-8EA1EB8810A8}"/>
    <cellStyle name="Normal 471 4 3 2" xfId="13786" xr:uid="{0EB84ADB-1FAF-43E6-9D7B-C7EC6D8F3E69}"/>
    <cellStyle name="Normal 471 4 3 3" xfId="17354" xr:uid="{071A9ED4-BA3F-4D96-88A9-6C193083C734}"/>
    <cellStyle name="Normal 471 4 4" xfId="12037" xr:uid="{8820480C-FC28-4646-8371-82DBA00B8DBB}"/>
    <cellStyle name="Normal 471 4 5" xfId="15571" xr:uid="{CA1ED611-93A8-4483-B6C0-743D8764B2A4}"/>
    <cellStyle name="Normal 471 5" xfId="8766" xr:uid="{80EE8508-C6B9-4C58-8D6E-85F3E723B287}"/>
    <cellStyle name="Normal 471 5 2" xfId="10794" xr:uid="{92D41762-84FB-4B7F-B91B-6EBE37F3C5A5}"/>
    <cellStyle name="Normal 471 5 2 2" xfId="14541" xr:uid="{BA42F087-6E51-462A-93BE-A755E8A0D6D2}"/>
    <cellStyle name="Normal 471 5 2 3" xfId="18163" xr:uid="{0D861C74-ECB1-487E-AADC-5C09E8CE26A6}"/>
    <cellStyle name="Normal 471 5 3" xfId="12806" xr:uid="{51CBE69D-6B18-46AC-BD59-0472CFDC55BE}"/>
    <cellStyle name="Normal 471 5 4" xfId="16382" xr:uid="{3B1B1CFA-6184-4F0F-931A-5146F24621D1}"/>
    <cellStyle name="Normal 471 6" xfId="8427" xr:uid="{AB75A74E-681E-442B-9CCC-7D4314870FA1}"/>
    <cellStyle name="Normal 471 6 2" xfId="10615" xr:uid="{CD32D6E7-C527-4368-8008-2D913D8F184F}"/>
    <cellStyle name="Normal 471 6 2 2" xfId="14379" xr:uid="{4B32FC00-360B-4061-B854-62FFB45B4692}"/>
    <cellStyle name="Normal 471 6 2 3" xfId="17996" xr:uid="{4DC42638-7E49-4E9E-A920-B0DFE3EB4F2C}"/>
    <cellStyle name="Normal 471 6 3" xfId="12633" xr:uid="{7BCE02F1-AB0B-4797-970B-CA2A8DABFADC}"/>
    <cellStyle name="Normal 471 6 4" xfId="16201" xr:uid="{F830249A-0B31-4900-9BFD-803031281585}"/>
    <cellStyle name="Normal 471 7" xfId="8185" xr:uid="{279118B2-4AE8-4913-BA7C-3B4698577FB8}"/>
    <cellStyle name="Normal 471 7 2" xfId="10506" xr:uid="{F9B3192D-D1FB-4AE8-BEC1-EE8406A0AB12}"/>
    <cellStyle name="Normal 471 7 2 2" xfId="14276" xr:uid="{6718A59E-288F-4CB7-8D6F-BDBE9C9F2FBB}"/>
    <cellStyle name="Normal 471 7 2 3" xfId="17880" xr:uid="{282A8559-2644-4B3A-B867-BC27E9CAA5CF}"/>
    <cellStyle name="Normal 471 7 3" xfId="12518" xr:uid="{9B926E05-B738-414C-BEA9-BCAF3C6CC246}"/>
    <cellStyle name="Normal 471 7 4" xfId="16097" xr:uid="{FEB859DA-AAC8-4FDF-A1B1-5304E2DDC23B}"/>
    <cellStyle name="Normal 471 8" xfId="9783" xr:uid="{2D804733-83B5-45DB-B5BB-25B55DCC4CEE}"/>
    <cellStyle name="Normal 471 8 2" xfId="13604" xr:uid="{F1A9BAAC-9CA4-4722-9136-29F2939F6FCF}"/>
    <cellStyle name="Normal 471 8 3" xfId="17171" xr:uid="{C8742BD2-C035-43C1-B36A-29CC3EFFF168}"/>
    <cellStyle name="Normal 471 9" xfId="11857" xr:uid="{D587496C-97B8-47A1-A90B-22067336EC9D}"/>
    <cellStyle name="Normal 472" xfId="7461" xr:uid="{D18B5905-0326-4D86-A709-351DE7E4A293}"/>
    <cellStyle name="Normal 472 10" xfId="15380" xr:uid="{04D4A7DB-1140-48EF-9F82-4648E5040B62}"/>
    <cellStyle name="Normal 472 2" xfId="7951" xr:uid="{C9C7E2D0-B9CC-4124-B57B-2A91C4F3329F}"/>
    <cellStyle name="Normal 472 2 2" xfId="9262" xr:uid="{4E6D7AE0-BA30-4173-8F47-ECA5F17C2FE7}"/>
    <cellStyle name="Normal 472 2 2 2" xfId="11271" xr:uid="{415712C8-4651-415C-9BEC-222B51ED53AF}"/>
    <cellStyle name="Normal 472 2 2 2 2" xfId="15050" xr:uid="{A4B1EDA7-5A83-4F28-9AB7-218439E8349F}"/>
    <cellStyle name="Normal 472 2 2 2 3" xfId="18644" xr:uid="{1C3A8825-7E02-4FF3-BFF9-981247D15968}"/>
    <cellStyle name="Normal 472 2 2 3" xfId="13299" xr:uid="{68C460DA-9DA3-433B-A568-8B7CFCE4C1EF}"/>
    <cellStyle name="Normal 472 2 2 4" xfId="16857" xr:uid="{D3363E24-A60E-495E-BA13-09489842C40C}"/>
    <cellStyle name="Normal 472 2 3" xfId="10293" xr:uid="{730FAFFF-DDA9-46F6-8022-0D483EF64283}"/>
    <cellStyle name="Normal 472 2 3 2" xfId="14085" xr:uid="{78F16963-BB94-4180-961B-C7BB410A3644}"/>
    <cellStyle name="Normal 472 2 3 3" xfId="17667" xr:uid="{705805FB-AA93-4AEE-8F3D-C887C00A36BD}"/>
    <cellStyle name="Normal 472 2 4" xfId="12326" xr:uid="{3BC03BBD-D5E6-4EB2-9958-1E4921E05E23}"/>
    <cellStyle name="Normal 472 2 5" xfId="15891" xr:uid="{7E5446FF-B61E-4981-B112-143B8E377500}"/>
    <cellStyle name="Normal 472 3" xfId="7796" xr:uid="{9C1205F9-3C4B-4315-88F6-0AD3609CB1EB}"/>
    <cellStyle name="Normal 472 3 2" xfId="9091" xr:uid="{B4C795AA-E6B8-48AB-96BA-4AEEEF944D69}"/>
    <cellStyle name="Normal 472 3 2 2" xfId="11106" xr:uid="{87028D4C-A17E-4774-A8C4-74070680BD3A}"/>
    <cellStyle name="Normal 472 3 2 2 2" xfId="14872" xr:uid="{1C9258E6-5D05-4252-B54A-7C21977CBF12}"/>
    <cellStyle name="Normal 472 3 2 2 3" xfId="18482" xr:uid="{B710C5E1-0FE7-4F11-980B-649BD7933218}"/>
    <cellStyle name="Normal 472 3 2 3" xfId="13127" xr:uid="{AF8FE8C5-19B9-483C-91D9-A8802495C28D}"/>
    <cellStyle name="Normal 472 3 2 4" xfId="16697" xr:uid="{9E4B52DD-09AE-4530-B9F9-5207E0EF1F6F}"/>
    <cellStyle name="Normal 472 3 3" xfId="10118" xr:uid="{7662AAC7-2F34-4FAF-8310-C26983B0ED6C}"/>
    <cellStyle name="Normal 472 3 3 2" xfId="13928" xr:uid="{99DD19A2-C7D5-4EA9-884D-35F29E70FEE7}"/>
    <cellStyle name="Normal 472 3 3 3" xfId="17495" xr:uid="{0C296588-3A8D-415B-A83E-014F481EA218}"/>
    <cellStyle name="Normal 472 3 4" xfId="12165" xr:uid="{C2257F7C-1B3C-4A93-B8F6-B5745C0F1D50}"/>
    <cellStyle name="Normal 472 3 5" xfId="15714" xr:uid="{EE99AD84-F7D6-4772-BCA7-7390485D207B}"/>
    <cellStyle name="Normal 472 4" xfId="7611" xr:uid="{3EDBF24F-ACF2-41D3-8849-65B4CA06C388}"/>
    <cellStyle name="Normal 472 4 2" xfId="8908" xr:uid="{DAA24F16-5F48-4BE0-AF34-DA37DE26AE75}"/>
    <cellStyle name="Normal 472 4 2 2" xfId="10939" xr:uid="{3F360BF3-7873-4031-966D-00AC390D1AE0}"/>
    <cellStyle name="Normal 472 4 2 2 2" xfId="14684" xr:uid="{2AE473D2-7734-460D-B5B6-EA73A95A2ECD}"/>
    <cellStyle name="Normal 472 4 2 2 3" xfId="18313" xr:uid="{3182FD3D-BD3C-4043-9E70-B88C7AEFDE4D}"/>
    <cellStyle name="Normal 472 4 2 3" xfId="12946" xr:uid="{ABD5CA34-E7FF-4194-81D5-635E549057BD}"/>
    <cellStyle name="Normal 472 4 2 4" xfId="16526" xr:uid="{012EFD34-CFD8-4088-B93B-4E34E2BE1F2A}"/>
    <cellStyle name="Normal 472 4 3" xfId="9931" xr:uid="{3A423BA5-FFAD-4DC5-A5F5-104E4B50F4DC}"/>
    <cellStyle name="Normal 472 4 3 2" xfId="13751" xr:uid="{345070E5-4BB2-47B3-94FF-A99715C8F7A3}"/>
    <cellStyle name="Normal 472 4 3 3" xfId="17313" xr:uid="{A1198EEE-E7A1-43D1-BF8D-96DA7464FBCE}"/>
    <cellStyle name="Normal 472 4 4" xfId="12001" xr:uid="{82B64F32-F9A3-4D0A-8FEC-BBEC3EC17526}"/>
    <cellStyle name="Normal 472 4 5" xfId="15525" xr:uid="{411B8986-3AC7-4FDA-A548-BAE45F2486B7}"/>
    <cellStyle name="Normal 472 5" xfId="8774" xr:uid="{09A9FB2E-C16D-48D6-B87B-828609927E07}"/>
    <cellStyle name="Normal 472 5 2" xfId="10800" xr:uid="{27BBC3A8-56EF-476C-AC5F-F2FB6D325CB9}"/>
    <cellStyle name="Normal 472 5 2 2" xfId="14547" xr:uid="{FC9F61C6-9655-4E3E-A795-4E1ED58C3C0A}"/>
    <cellStyle name="Normal 472 5 2 3" xfId="18171" xr:uid="{636FF8B1-8F64-4B1C-A056-2ED4AC922D87}"/>
    <cellStyle name="Normal 472 5 3" xfId="12812" xr:uid="{50166871-BF38-4F32-A983-AD516924635B}"/>
    <cellStyle name="Normal 472 5 4" xfId="16388" xr:uid="{286BC7F4-A555-4A37-BB34-B630E530BF3F}"/>
    <cellStyle name="Normal 472 6" xfId="8433" xr:uid="{99D0EE5B-D290-4D98-BB65-48BD5B0EB1C9}"/>
    <cellStyle name="Normal 472 6 2" xfId="10622" xr:uid="{1484C07E-881B-431A-B47F-0927D5DAD6F9}"/>
    <cellStyle name="Normal 472 6 2 2" xfId="14387" xr:uid="{7989DA82-9B0A-47CB-AFFC-F45457632FA8}"/>
    <cellStyle name="Normal 472 6 2 3" xfId="18002" xr:uid="{2925B6D9-8884-476D-A051-465B64EF5657}"/>
    <cellStyle name="Normal 472 6 3" xfId="12639" xr:uid="{93EE8ACD-389F-4D1F-8441-BA40D10C79CE}"/>
    <cellStyle name="Normal 472 6 4" xfId="16209" xr:uid="{4B768F70-03F2-41DD-A8B6-A354964FFE9D}"/>
    <cellStyle name="Normal 472 7" xfId="8105" xr:uid="{1D3B7772-7835-4637-92D2-CE3D7295E14A}"/>
    <cellStyle name="Normal 472 7 2" xfId="10436" xr:uid="{9DBF6A21-120B-4D01-ACA0-53861777CCFA}"/>
    <cellStyle name="Normal 472 7 2 2" xfId="14209" xr:uid="{C3C9302B-E461-43C7-A770-A78552A86B5A}"/>
    <cellStyle name="Normal 472 7 2 3" xfId="17808" xr:uid="{18C67286-591F-45FC-B7FC-45770CB9F233}"/>
    <cellStyle name="Normal 472 7 3" xfId="12452" xr:uid="{DF4AE116-12D4-4F5F-BC2E-ABC07D805106}"/>
    <cellStyle name="Normal 472 7 4" xfId="16028" xr:uid="{2F075EA6-47AC-4A4E-BF0F-623E34CBCC2D}"/>
    <cellStyle name="Normal 472 8" xfId="9789" xr:uid="{73743962-7ACA-49C0-A909-EB6750ACD4AD}"/>
    <cellStyle name="Normal 472 8 2" xfId="13612" xr:uid="{72A00D7F-3B27-4FFE-9A12-9B8D320D61F9}"/>
    <cellStyle name="Normal 472 8 3" xfId="17177" xr:uid="{C428FCEB-12E9-425C-B049-44AAA7AA1B97}"/>
    <cellStyle name="Normal 472 9" xfId="11863" xr:uid="{7A00A422-56C0-40AF-BDCA-CE76C00FD743}"/>
    <cellStyle name="Normal 473" xfId="7404" xr:uid="{8B62BC1B-323C-43B7-A320-D008BFB0245C}"/>
    <cellStyle name="Normal 473 10" xfId="15353" xr:uid="{9E92C16E-98A2-4F8E-9447-56EE1EF92799}"/>
    <cellStyle name="Normal 473 2" xfId="7927" xr:uid="{A1DF7076-2138-416F-8F8E-CF1341FDB067}"/>
    <cellStyle name="Normal 473 2 2" xfId="9241" xr:uid="{61437E1B-2D4E-41C5-A27B-CE6AB5DF3708}"/>
    <cellStyle name="Normal 473 2 2 2" xfId="11247" xr:uid="{E15A4463-71AB-47DD-9467-FD2620E421B6}"/>
    <cellStyle name="Normal 473 2 2 2 2" xfId="15024" xr:uid="{BBE4DFB1-2405-4472-820D-7AE45283348D}"/>
    <cellStyle name="Normal 473 2 2 2 3" xfId="18620" xr:uid="{0011DDB6-8944-4938-B276-D07D94BC6D56}"/>
    <cellStyle name="Normal 473 2 2 3" xfId="13278" xr:uid="{49DFCA72-9485-4959-8693-E4284A492471}"/>
    <cellStyle name="Normal 473 2 2 4" xfId="16833" xr:uid="{D7FA59BF-3BA3-449D-9E9E-7217F831DA4F}"/>
    <cellStyle name="Normal 473 2 3" xfId="10266" xr:uid="{46110070-D4A2-4C0C-90C0-1BEA165B7BB8}"/>
    <cellStyle name="Normal 473 2 3 2" xfId="14061" xr:uid="{C5CA0C89-5006-4F7D-B10A-1EC7DB041881}"/>
    <cellStyle name="Normal 473 2 3 3" xfId="17645" xr:uid="{0629FAAE-66A4-404C-81B8-5670DD152AFD}"/>
    <cellStyle name="Normal 473 2 4" xfId="12302" xr:uid="{0FBC6816-ACC6-4F3A-8DE8-53AF38265671}"/>
    <cellStyle name="Normal 473 2 5" xfId="15866" xr:uid="{DF7D3D2C-2875-4841-BF70-BD643F780199}"/>
    <cellStyle name="Normal 473 3" xfId="7772" xr:uid="{50B8AB51-23BD-4337-BC01-F61F4F00D1DC}"/>
    <cellStyle name="Normal 473 3 2" xfId="9068" xr:uid="{648C1781-F5E2-4534-A97C-921B7DDFE5A9}"/>
    <cellStyle name="Normal 473 3 2 2" xfId="11083" xr:uid="{3684B47C-E719-45D4-9DE2-D04D6700B266}"/>
    <cellStyle name="Normal 473 3 2 2 2" xfId="14844" xr:uid="{1A009CCB-E58B-4B6B-8FB2-5A91AEB9B873}"/>
    <cellStyle name="Normal 473 3 2 2 3" xfId="18459" xr:uid="{32F0EC9F-9C88-4669-9FBD-444C667584C4}"/>
    <cellStyle name="Normal 473 3 2 3" xfId="13107" xr:uid="{7A2CE984-4542-4B97-9CFB-B44508447C50}"/>
    <cellStyle name="Normal 473 3 2 4" xfId="16673" xr:uid="{C4C3E0E3-F0BA-4508-94B9-8C93398CAA62}"/>
    <cellStyle name="Normal 473 3 3" xfId="10092" xr:uid="{F9A29462-2CA4-4E55-8578-5B7FE14E092A}"/>
    <cellStyle name="Normal 473 3 3 2" xfId="13904" xr:uid="{41938B25-E8A1-49C2-B749-4B2EAC9A9071}"/>
    <cellStyle name="Normal 473 3 3 3" xfId="17473" xr:uid="{706880AE-50B6-4810-A896-2A3D61E3E95A}"/>
    <cellStyle name="Normal 473 3 4" xfId="12142" xr:uid="{290D523F-4447-44AB-84ED-09063273331E}"/>
    <cellStyle name="Normal 473 3 5" xfId="15687" xr:uid="{25B75ABB-5E94-4DCB-9A64-FA29267C6BA5}"/>
    <cellStyle name="Normal 473 4" xfId="7599" xr:uid="{C740AEFE-31AD-4B72-A0EE-21FCA38D55B3}"/>
    <cellStyle name="Normal 473 4 2" xfId="8898" xr:uid="{B3335FFF-8631-490A-A389-06FF1B735B82}"/>
    <cellStyle name="Normal 473 4 2 2" xfId="10929" xr:uid="{F38D6159-A8F2-456B-AEA4-666C871425D2}"/>
    <cellStyle name="Normal 473 4 2 2 2" xfId="14674" xr:uid="{915CF454-6981-412D-9FD0-832AEFCC3527}"/>
    <cellStyle name="Normal 473 4 2 2 3" xfId="18300" xr:uid="{274DCB8C-4FBE-4AE2-9CCC-FAC497E122B1}"/>
    <cellStyle name="Normal 473 4 2 3" xfId="12932" xr:uid="{BFF2EB53-F3AC-449D-B0C7-288B2BA3B8B2}"/>
    <cellStyle name="Normal 473 4 2 4" xfId="16513" xr:uid="{226BE8F0-5F60-4700-B772-147E40A87BD6}"/>
    <cellStyle name="Normal 473 4 3" xfId="9919" xr:uid="{12F1D98E-0E13-41CE-B4CE-30E8B32F0878}"/>
    <cellStyle name="Normal 473 4 3 2" xfId="13741" xr:uid="{5468658E-53B9-451A-9B8B-6AAC77A6DFD6}"/>
    <cellStyle name="Normal 473 4 3 3" xfId="17303" xr:uid="{1F41A992-9908-4844-96D7-9B04105E6D3F}"/>
    <cellStyle name="Normal 473 4 4" xfId="11991" xr:uid="{F6C76E0D-DD77-4B01-9118-C0E049908648}"/>
    <cellStyle name="Normal 473 4 5" xfId="15515" xr:uid="{BD626F7F-6E4E-4515-A719-99D8D3FFD428}"/>
    <cellStyle name="Normal 473 5" xfId="8750" xr:uid="{39FC8B76-7415-4D82-BB6A-BB1479BF7421}"/>
    <cellStyle name="Normal 473 5 2" xfId="10780" xr:uid="{8A632553-2EFB-4D6B-A614-07D4BEE91D1E}"/>
    <cellStyle name="Normal 473 5 2 2" xfId="14524" xr:uid="{61D61960-5FE1-4256-B67F-30DEF62BCA16}"/>
    <cellStyle name="Normal 473 5 2 3" xfId="18144" xr:uid="{7595E32F-4A86-4522-908D-963D29A53CCF}"/>
    <cellStyle name="Normal 473 5 3" xfId="12789" xr:uid="{CA7F01C1-2791-4AA0-AAB9-EDF4DCE866D7}"/>
    <cellStyle name="Normal 473 5 4" xfId="16367" xr:uid="{14E24A26-2E6E-412C-B3A8-804FC99D20CC}"/>
    <cellStyle name="Normal 473 6" xfId="8409" xr:uid="{87A982FA-0394-4197-A531-22608EFE3436}"/>
    <cellStyle name="Normal 473 6 2" xfId="10597" xr:uid="{06031410-575D-4C84-93A3-E919A7A4962D}"/>
    <cellStyle name="Normal 473 6 2 2" xfId="14363" xr:uid="{5BBFEE99-FEA1-44E4-A002-0441B5320885}"/>
    <cellStyle name="Normal 473 6 2 3" xfId="17979" xr:uid="{EBCAA8ED-0D50-40FF-88A2-DA80A052C9C0}"/>
    <cellStyle name="Normal 473 6 3" xfId="12616" xr:uid="{99DC357B-792C-46A1-B383-F38563C532D9}"/>
    <cellStyle name="Normal 473 6 4" xfId="16182" xr:uid="{B7A6ED7F-0508-40B5-ACF9-2C5DE54866E1}"/>
    <cellStyle name="Normal 473 7" xfId="9390" xr:uid="{78A3C3D1-3C63-47D5-B653-72EDA57A26DA}"/>
    <cellStyle name="Normal 473 7 2" xfId="11398" xr:uid="{131BC5C1-83B6-42D0-A662-8F2D873A5C21}"/>
    <cellStyle name="Normal 473 7 2 2" xfId="15185" xr:uid="{DE563F5E-A44E-4889-9C9E-BD981486FFD5}"/>
    <cellStyle name="Normal 473 7 2 3" xfId="18768" xr:uid="{055F4A92-3A81-45AC-85DB-9E0187C75D88}"/>
    <cellStyle name="Normal 473 7 3" xfId="13435" xr:uid="{75B991D1-33C6-4D42-A726-73F92ED88480}"/>
    <cellStyle name="Normal 473 7 4" xfId="16993" xr:uid="{C9D06D58-C08B-4976-8339-24CF418D894A}"/>
    <cellStyle name="Normal 473 8" xfId="9766" xr:uid="{F6389912-D67E-4D36-A6F9-6E0A9B90B371}"/>
    <cellStyle name="Normal 473 8 2" xfId="13585" xr:uid="{08C1D585-A639-421E-8BCA-DA6A64CD0D0A}"/>
    <cellStyle name="Normal 473 8 3" xfId="17154" xr:uid="{52B9BF68-FC16-49C4-9E83-38A7C5B65280}"/>
    <cellStyle name="Normal 473 9" xfId="11842" xr:uid="{8C763B2D-D4DE-495C-B78D-3B639E042FE8}"/>
    <cellStyle name="Normal 474" xfId="7460" xr:uid="{923AC7E9-AF09-4614-BD23-4C863E5F8508}"/>
    <cellStyle name="Normal 474 10" xfId="15379" xr:uid="{BD0B0EDC-60A0-45FB-B4DD-806B851F31D9}"/>
    <cellStyle name="Normal 474 2" xfId="7950" xr:uid="{F5F401DE-387E-416E-881B-DC7287EFE70F}"/>
    <cellStyle name="Normal 474 2 2" xfId="9261" xr:uid="{59E61518-25E5-4F6F-B417-52D545961DA3}"/>
    <cellStyle name="Normal 474 2 2 2" xfId="11270" xr:uid="{665C0510-8220-4D2C-90E5-B996C72ACE1A}"/>
    <cellStyle name="Normal 474 2 2 2 2" xfId="15049" xr:uid="{6C988BAF-E720-4056-A315-427F060CF466}"/>
    <cellStyle name="Normal 474 2 2 2 3" xfId="18641" xr:uid="{E1C9D3E9-86DD-4E31-8C8C-64990F1763CD}"/>
    <cellStyle name="Normal 474 2 2 3" xfId="13298" xr:uid="{28726578-5830-4C87-A285-D866ADD97F29}"/>
    <cellStyle name="Normal 474 2 2 4" xfId="16856" xr:uid="{B7667224-6BBF-4DF4-8E80-F60CAEBA37FD}"/>
    <cellStyle name="Normal 474 2 3" xfId="10292" xr:uid="{6652754C-049F-42D9-8B1C-0A2D16FCBA04}"/>
    <cellStyle name="Normal 474 2 3 2" xfId="14084" xr:uid="{E9CC46E0-3A5D-4276-88AD-7983215694BA}"/>
    <cellStyle name="Normal 474 2 3 3" xfId="17666" xr:uid="{53FE0AB3-5331-4E38-8FDD-B7B9D4CE91E8}"/>
    <cellStyle name="Normal 474 2 4" xfId="12325" xr:uid="{7561B2A7-1E23-4E34-9D84-F6AE4C767CB2}"/>
    <cellStyle name="Normal 474 2 5" xfId="15890" xr:uid="{526E16A2-A6AF-4AB9-9D5A-77AE2E24C4DC}"/>
    <cellStyle name="Normal 474 3" xfId="7793" xr:uid="{35AED580-6499-40EB-9DE5-F64D7E62F440}"/>
    <cellStyle name="Normal 474 3 2" xfId="9090" xr:uid="{0527CD16-8768-4B8D-AD89-C4581BFE487D}"/>
    <cellStyle name="Normal 474 3 2 2" xfId="11105" xr:uid="{EACD853E-9765-49A3-B407-EBD6526B13C1}"/>
    <cellStyle name="Normal 474 3 2 2 2" xfId="14871" xr:uid="{70DBAC45-BB8D-43EE-9B46-679D00C19D0C}"/>
    <cellStyle name="Normal 474 3 2 2 3" xfId="18481" xr:uid="{A8400FDB-0110-477E-8305-BC0059D48CC9}"/>
    <cellStyle name="Normal 474 3 2 3" xfId="13126" xr:uid="{990CB285-95E0-45EE-B9C4-87C4ED9C8DA7}"/>
    <cellStyle name="Normal 474 3 2 4" xfId="16696" xr:uid="{6C61FC11-AAD3-48B9-B3F9-16299B52D937}"/>
    <cellStyle name="Normal 474 3 3" xfId="10117" xr:uid="{957E7914-0A3F-41D3-B427-199A8E5064DE}"/>
    <cellStyle name="Normal 474 3 3 2" xfId="13925" xr:uid="{24F08B28-4C54-41C5-BD10-2A7C1E35D26E}"/>
    <cellStyle name="Normal 474 3 3 3" xfId="17494" xr:uid="{21FE96D1-3E5E-400B-AF61-CF00DCBDFD2E}"/>
    <cellStyle name="Normal 474 3 4" xfId="12164" xr:uid="{D6E306B5-C47A-40FD-ABFA-5539F1510321}"/>
    <cellStyle name="Normal 474 3 5" xfId="15713" xr:uid="{664D5C7F-0A06-4A00-BD7C-E87007148657}"/>
    <cellStyle name="Normal 474 4" xfId="7576" xr:uid="{A840B724-3DC7-4FFA-9909-52AC17D69028}"/>
    <cellStyle name="Normal 474 4 2" xfId="8875" xr:uid="{A10CD9EE-0C8E-4E5F-ADBF-A13A81933C9F}"/>
    <cellStyle name="Normal 474 4 2 2" xfId="10907" xr:uid="{AC2A17FB-BCF5-4C58-B162-E3FA33E38BFE}"/>
    <cellStyle name="Normal 474 4 2 2 2" xfId="14652" xr:uid="{C33887BF-05F1-4256-BE4E-6C84FEB19EB9}"/>
    <cellStyle name="Normal 474 4 2 2 3" xfId="18279" xr:uid="{1B9DA22A-87EC-48F8-9157-924C51EB144A}"/>
    <cellStyle name="Normal 474 4 2 3" xfId="12911" xr:uid="{CCED08BD-CD95-4205-A3E4-F04C2FB9C3E2}"/>
    <cellStyle name="Normal 474 4 2 4" xfId="16492" xr:uid="{410A7EB4-C64B-4D4B-8785-70561800A0FF}"/>
    <cellStyle name="Normal 474 4 3" xfId="9896" xr:uid="{80001805-BDD9-4A97-B101-A47B4222B2B6}"/>
    <cellStyle name="Normal 474 4 3 2" xfId="13721" xr:uid="{047F816C-3750-47B3-B9A7-5EBF10124C9B}"/>
    <cellStyle name="Normal 474 4 3 3" xfId="17279" xr:uid="{F6B34426-51C0-4ED5-9911-5573A8772145}"/>
    <cellStyle name="Normal 474 4 4" xfId="11969" xr:uid="{8419556E-7F67-4990-81B0-CC32DE443F3D}"/>
    <cellStyle name="Normal 474 4 5" xfId="15493" xr:uid="{39E983C1-A56E-41F0-8995-1240C13A131D}"/>
    <cellStyle name="Normal 474 5" xfId="8771" xr:uid="{67CADA46-60BD-4510-8F3C-F69EC67CFD96}"/>
    <cellStyle name="Normal 474 5 2" xfId="10799" xr:uid="{E22C24A4-E58C-4FDF-A938-ADE50358264E}"/>
    <cellStyle name="Normal 474 5 2 2" xfId="14546" xr:uid="{5A1F187C-A268-4825-9077-381D6DACF616}"/>
    <cellStyle name="Normal 474 5 2 3" xfId="18170" xr:uid="{8A9D58FB-301F-41F4-9F10-C69AA4A7D8C4}"/>
    <cellStyle name="Normal 474 5 3" xfId="12811" xr:uid="{EDD70D1B-9F08-45C0-A9AA-0582335D7752}"/>
    <cellStyle name="Normal 474 5 4" xfId="16387" xr:uid="{D8CC9BCC-4029-459F-853C-5DE9CD518539}"/>
    <cellStyle name="Normal 474 6" xfId="8432" xr:uid="{3ABBEFF8-32CA-47EC-94AE-80FF9F691A66}"/>
    <cellStyle name="Normal 474 6 2" xfId="10621" xr:uid="{EF6B18D8-7EBB-4E8B-9732-FF985127423B}"/>
    <cellStyle name="Normal 474 6 2 2" xfId="14384" xr:uid="{493054EE-AD23-4AF8-A667-D6A134571EAB}"/>
    <cellStyle name="Normal 474 6 2 3" xfId="18001" xr:uid="{42D0EDF7-4A86-40A2-90FB-BE86C513A15D}"/>
    <cellStyle name="Normal 474 6 3" xfId="12638" xr:uid="{AF749817-BB8B-49B4-B931-97CDC5890598}"/>
    <cellStyle name="Normal 474 6 4" xfId="16208" xr:uid="{74ED3DC2-2C61-4C79-915E-F60DFB473CCF}"/>
    <cellStyle name="Normal 474 7" xfId="8107" xr:uid="{21DF49D2-7CE4-49EA-B6DC-6508787F1252}"/>
    <cellStyle name="Normal 474 7 2" xfId="10439" xr:uid="{E538031F-F843-4787-8F92-F7268432EEFE}"/>
    <cellStyle name="Normal 474 7 2 2" xfId="14212" xr:uid="{3E1F1188-E99A-4E2F-A034-F4B4D8085A8C}"/>
    <cellStyle name="Normal 474 7 2 3" xfId="17810" xr:uid="{14D03775-3E00-4704-B7A2-0BA2D53EB37B}"/>
    <cellStyle name="Normal 474 7 3" xfId="12454" xr:uid="{7ACF6603-4A1F-4EF0-A305-E69664147266}"/>
    <cellStyle name="Normal 474 7 4" xfId="16031" xr:uid="{A797E106-50A1-4FF0-AC04-D5B0F7791206}"/>
    <cellStyle name="Normal 474 8" xfId="9788" xr:uid="{E2D24654-1BA5-49EA-BCB4-831F4683941E}"/>
    <cellStyle name="Normal 474 8 2" xfId="13611" xr:uid="{2AFF559E-C3D6-4972-900B-D5B2BF9F2520}"/>
    <cellStyle name="Normal 474 8 3" xfId="17176" xr:uid="{7BB89C15-5125-4867-838F-3E07304C9F45}"/>
    <cellStyle name="Normal 474 9" xfId="11862" xr:uid="{D6D23514-86E3-42DD-BA8D-0AFF99ACDE7E}"/>
    <cellStyle name="Normal 475" xfId="7548" xr:uid="{860831AB-BC7C-4322-9463-5AE4BEF11531}"/>
    <cellStyle name="Normal 475 10" xfId="15460" xr:uid="{5232C446-45BB-4E59-9E59-78C3600056A1}"/>
    <cellStyle name="Normal 475 2" xfId="8023" xr:uid="{FB16DB20-F3BE-4190-A637-1F37F1384046}"/>
    <cellStyle name="Normal 475 2 2" xfId="9340" xr:uid="{54BE3B1B-E604-4839-8F18-4A7C747313EF}"/>
    <cellStyle name="Normal 475 2 2 2" xfId="11342" xr:uid="{975ADD31-CB8D-41DB-A5E3-091A7ABC87ED}"/>
    <cellStyle name="Normal 475 2 2 2 2" xfId="15132" xr:uid="{C8942DF2-3D47-4312-B012-4F2D0726A96C}"/>
    <cellStyle name="Normal 475 2 2 2 3" xfId="18717" xr:uid="{E60584D5-8BF1-4CC3-83D9-00B734F8E116}"/>
    <cellStyle name="Normal 475 2 2 3" xfId="13381" xr:uid="{9B27B391-E0F5-4391-936B-79E432CF0AC3}"/>
    <cellStyle name="Normal 475 2 2 4" xfId="16932" xr:uid="{C5A35C37-EBD0-498D-8F99-5E87B0FDFB0E}"/>
    <cellStyle name="Normal 475 2 3" xfId="10375" xr:uid="{1A1F464D-38EC-4044-A3A9-4C9D8E0C485A}"/>
    <cellStyle name="Normal 475 2 3 2" xfId="14157" xr:uid="{8287E73A-BD1B-425F-8767-8ACB8549C365}"/>
    <cellStyle name="Normal 475 2 3 3" xfId="17746" xr:uid="{112D2952-0294-48BC-A5CF-7A9B1B8D2C01}"/>
    <cellStyle name="Normal 475 2 4" xfId="12396" xr:uid="{66692CEC-1F10-4D43-975C-B34B20969919}"/>
    <cellStyle name="Normal 475 2 5" xfId="15974" xr:uid="{2CCEAEDB-3D17-4484-89D2-6E96AE222CF8}"/>
    <cellStyle name="Normal 475 3" xfId="7869" xr:uid="{7985186B-C2AF-4BCA-A1CA-FBA79AF9EF70}"/>
    <cellStyle name="Normal 475 3 2" xfId="9171" xr:uid="{4D0E4F7B-00F2-4A60-833D-E99DACC1D836}"/>
    <cellStyle name="Normal 475 3 2 2" xfId="11182" xr:uid="{5A06548C-F499-4DB2-9EBF-CDE4445FBCEE}"/>
    <cellStyle name="Normal 475 3 2 2 2" xfId="14955" xr:uid="{D32AA5BC-DAE7-40C8-AAB2-EFABB00FB60C}"/>
    <cellStyle name="Normal 475 3 2 2 3" xfId="18554" xr:uid="{D7CEE5D6-D34B-4C1C-98EA-69B25D64D8A1}"/>
    <cellStyle name="Normal 475 3 2 3" xfId="13207" xr:uid="{DF817434-7A4C-41E2-BCC3-CCEA3638A984}"/>
    <cellStyle name="Normal 475 3 2 4" xfId="16768" xr:uid="{278B6630-EC86-449D-8381-617FA713F669}"/>
    <cellStyle name="Normal 475 3 3" xfId="10200" xr:uid="{481A347B-5A7B-4F51-8768-00BB4F0E882D}"/>
    <cellStyle name="Normal 475 3 3 2" xfId="14002" xr:uid="{EDA7DA23-9223-4F57-8471-210A8089A413}"/>
    <cellStyle name="Normal 475 3 3 3" xfId="17576" xr:uid="{7DC43DBB-6F64-439D-8FB0-48D3AEE8AF51}"/>
    <cellStyle name="Normal 475 3 4" xfId="12237" xr:uid="{065693A9-4EE1-4032-830E-251C2382434A}"/>
    <cellStyle name="Normal 475 3 5" xfId="15797" xr:uid="{0EEF55F2-2EC9-4BF0-A5C1-4948215AB041}"/>
    <cellStyle name="Normal 475 4" xfId="7616" xr:uid="{398050B7-E8A4-4586-8483-13FAAA9DDD5C}"/>
    <cellStyle name="Normal 475 4 2" xfId="8911" xr:uid="{B45401F0-499A-4315-ABB3-B9B9A7E342EB}"/>
    <cellStyle name="Normal 475 4 2 2" xfId="10943" xr:uid="{F3FDAC1F-BF68-4D50-81C9-F6BA35ABDEF6}"/>
    <cellStyle name="Normal 475 4 2 2 2" xfId="14687" xr:uid="{53689C60-CD5B-43F7-AD05-03049A2AC486}"/>
    <cellStyle name="Normal 475 4 2 2 3" xfId="18316" xr:uid="{1A4D4629-7A6C-4B5A-93E0-00DD60E84AED}"/>
    <cellStyle name="Normal 475 4 2 3" xfId="12949" xr:uid="{B5BE5982-9EE1-4EAD-B2F3-DCBDE4DA7F8C}"/>
    <cellStyle name="Normal 475 4 2 4" xfId="16530" xr:uid="{050807C3-E20D-4363-AB66-63E7F91BACD5}"/>
    <cellStyle name="Normal 475 4 3" xfId="9934" xr:uid="{C67C91AD-392C-4259-A869-C6A2114EFCDF}"/>
    <cellStyle name="Normal 475 4 3 2" xfId="13755" xr:uid="{1993FD60-E230-4682-B57F-4AF1F89D930E}"/>
    <cellStyle name="Normal 475 4 3 3" xfId="17316" xr:uid="{6C551A51-3A34-46AE-92DD-B60A8FA1F8CA}"/>
    <cellStyle name="Normal 475 4 4" xfId="12004" xr:uid="{3CE26190-0268-4BA4-8867-E1470BFF3B27}"/>
    <cellStyle name="Normal 475 4 5" xfId="15528" xr:uid="{F0BC90F8-7249-4C7F-B364-1E86514FDB90}"/>
    <cellStyle name="Normal 475 5" xfId="8847" xr:uid="{C51215AF-4C34-45D6-B251-8ACEE514E54E}"/>
    <cellStyle name="Normal 475 5 2" xfId="10879" xr:uid="{3A0DEC0C-9EEE-4D09-99FA-2274AA9744F6}"/>
    <cellStyle name="Normal 475 5 2 2" xfId="14622" xr:uid="{645C7371-3AFB-4B2C-8BE4-924DFDBCF8F5}"/>
    <cellStyle name="Normal 475 5 2 3" xfId="18253" xr:uid="{321D2EF6-CD63-4FFE-977A-C0493676A17A}"/>
    <cellStyle name="Normal 475 5 3" xfId="12883" xr:uid="{A8135264-D3AE-4A52-9960-9B9A4A89B41D}"/>
    <cellStyle name="Normal 475 5 4" xfId="16467" xr:uid="{753C1A3E-EB7E-45C3-9DB5-EC17C5A7155F}"/>
    <cellStyle name="Normal 475 6" xfId="8503" xr:uid="{AFFC0A76-E00A-4D16-9856-0681A0DC3BC3}"/>
    <cellStyle name="Normal 475 6 2" xfId="10709" xr:uid="{A5A3D4D9-71F3-4C44-A76B-A2A9642D866E}"/>
    <cellStyle name="Normal 475 6 2 2" xfId="14460" xr:uid="{21E561B5-FCCE-4F26-94B1-609F0BD852A5}"/>
    <cellStyle name="Normal 475 6 2 3" xfId="18081" xr:uid="{93E20272-2535-45FB-8BD3-FA47A1326752}"/>
    <cellStyle name="Normal 475 6 3" xfId="12716" xr:uid="{F2A1054C-9948-4C26-A9BD-F0689C640891}"/>
    <cellStyle name="Normal 475 6 4" xfId="16293" xr:uid="{DF7198E4-29C1-4E6F-A148-C7D2493CB2A5}"/>
    <cellStyle name="Normal 475 7" xfId="8144" xr:uid="{A33AFD2D-F344-40E0-A902-BB02D77B587B}"/>
    <cellStyle name="Normal 475 7 2" xfId="10477" xr:uid="{88F7C2ED-C804-403E-AD6A-51223013FE21}"/>
    <cellStyle name="Normal 475 7 2 2" xfId="14249" xr:uid="{2A5C253A-C44D-49E2-9A28-050CA9E11EE9}"/>
    <cellStyle name="Normal 475 7 2 3" xfId="17852" xr:uid="{ED5A6103-0D45-40BF-96AA-1FD31DA6BB80}"/>
    <cellStyle name="Normal 475 7 3" xfId="12487" xr:uid="{8A6B7A97-6DC7-488A-ACFC-2D9A454196FA}"/>
    <cellStyle name="Normal 475 7 4" xfId="16067" xr:uid="{E3597EC0-8B65-4311-9623-50509EA0C5E7}"/>
    <cellStyle name="Normal 475 8" xfId="9865" xr:uid="{05797936-F9C9-43E1-BA1A-BE99187C6E4C}"/>
    <cellStyle name="Normal 475 8 2" xfId="13695" xr:uid="{7ABF9F07-A6FE-491B-AA3F-E81055ACDEC7}"/>
    <cellStyle name="Normal 475 8 3" xfId="17249" xr:uid="{0F0C9AEB-2323-470F-80B1-B3790CF33FA5}"/>
    <cellStyle name="Normal 475 9" xfId="11942" xr:uid="{0D3C4794-A8F3-4E16-8C1D-F3D4D224FDC9}"/>
    <cellStyle name="Normal 476" xfId="7425" xr:uid="{7C793E68-E021-4E6A-84FB-AEFA479854F3}"/>
    <cellStyle name="Normal 476 10" xfId="15360" xr:uid="{CDC8C8DC-11BE-49F0-9CCC-826EB3DCC450}"/>
    <cellStyle name="Normal 476 2" xfId="7932" xr:uid="{494D5354-63E7-40C7-BB1F-8ECE165BCF58}"/>
    <cellStyle name="Normal 476 2 2" xfId="9246" xr:uid="{6391316B-E9B9-45DF-991D-AC7469A13DE4}"/>
    <cellStyle name="Normal 476 2 2 2" xfId="11251" xr:uid="{7B114E3D-7F5B-4A64-9344-EC89CCA61890}"/>
    <cellStyle name="Normal 476 2 2 2 2" xfId="15029" xr:uid="{5BCBD2A8-A4A2-42D6-B6F0-ED9CF82F3B5D}"/>
    <cellStyle name="Normal 476 2 2 2 3" xfId="18626" xr:uid="{DF616582-B283-45C7-814D-6310100456AD}"/>
    <cellStyle name="Normal 476 2 2 3" xfId="13283" xr:uid="{BD628458-8545-4BA1-BCEF-6D676A50E9E7}"/>
    <cellStyle name="Normal 476 2 2 4" xfId="16839" xr:uid="{1CCA484F-F06D-4AC3-84C8-96636730E719}"/>
    <cellStyle name="Normal 476 2 3" xfId="10273" xr:uid="{1F3CFAE2-86CA-4699-9D82-F791DE60F400}"/>
    <cellStyle name="Normal 476 2 3 2" xfId="14066" xr:uid="{FA1DCC95-6AEA-465A-819C-434E25615EB5}"/>
    <cellStyle name="Normal 476 2 3 3" xfId="17650" xr:uid="{FEDC2AA8-16FE-4CF1-BAA8-5EB8BB5CEB5A}"/>
    <cellStyle name="Normal 476 2 4" xfId="12306" xr:uid="{260684D1-5CDC-427E-B944-1C8048327E45}"/>
    <cellStyle name="Normal 476 2 5" xfId="15871" xr:uid="{B18FDE9D-4644-43BF-A674-D860607ED696}"/>
    <cellStyle name="Normal 476 3" xfId="7778" xr:uid="{017E6234-6409-4774-8F1C-55C7AB727C99}"/>
    <cellStyle name="Normal 476 3 2" xfId="9074" xr:uid="{A370EFEA-C178-4666-83F5-E735566945BA}"/>
    <cellStyle name="Normal 476 3 2 2" xfId="11089" xr:uid="{2C9CF4D2-A1F4-45E5-B4A2-2A23B558B5F6}"/>
    <cellStyle name="Normal 476 3 2 2 2" xfId="14852" xr:uid="{0033C872-2767-4241-ADE7-4357341F9F47}"/>
    <cellStyle name="Normal 476 3 2 2 3" xfId="18464" xr:uid="{9C81A6E0-1F98-494A-9E90-45BD06C35F6B}"/>
    <cellStyle name="Normal 476 3 2 3" xfId="13111" xr:uid="{E237097B-A458-45A3-96D5-A5E599B562C4}"/>
    <cellStyle name="Normal 476 3 2 4" xfId="16677" xr:uid="{BE115E06-FD64-42A3-9599-371B5DAA7AC6}"/>
    <cellStyle name="Normal 476 3 3" xfId="10097" xr:uid="{949C1136-F34A-4099-A091-9C0895FF98A4}"/>
    <cellStyle name="Normal 476 3 3 2" xfId="13910" xr:uid="{7C8B7F8A-4AA9-4F99-806F-F127391C4F99}"/>
    <cellStyle name="Normal 476 3 3 3" xfId="17477" xr:uid="{1AB96CC1-8E53-4522-B940-B16FFB15DD90}"/>
    <cellStyle name="Normal 476 3 4" xfId="12148" xr:uid="{515049DE-82BF-4DA0-BB2E-E5C8E5464B07}"/>
    <cellStyle name="Normal 476 3 5" xfId="15694" xr:uid="{C60E85F9-0323-44F5-99C1-7A2ECC05F088}"/>
    <cellStyle name="Normal 476 4" xfId="7593" xr:uid="{026A6CF0-A064-411C-A0FE-B46BDFE8B258}"/>
    <cellStyle name="Normal 476 4 2" xfId="8893" xr:uid="{BE5B2C19-4644-4F66-8814-C616BEAD7502}"/>
    <cellStyle name="Normal 476 4 2 2" xfId="10924" xr:uid="{E051DEC3-C6E5-4B4D-829D-F3B8E334185C}"/>
    <cellStyle name="Normal 476 4 2 2 2" xfId="14667" xr:uid="{1D58025F-23E1-4570-BC99-B9451D8CE6FE}"/>
    <cellStyle name="Normal 476 4 2 2 3" xfId="18297" xr:uid="{1EE726F7-29C7-4E29-B686-DC23A32514A8}"/>
    <cellStyle name="Normal 476 4 2 3" xfId="12927" xr:uid="{11271FD5-EDB4-40A4-B06D-C44FD8367988}"/>
    <cellStyle name="Normal 476 4 2 4" xfId="16507" xr:uid="{905B1F04-C83F-43CD-B8EF-A32C534A594D}"/>
    <cellStyle name="Normal 476 4 3" xfId="9914" xr:uid="{1817612D-4FDE-4A56-8FF8-092D8A87706C}"/>
    <cellStyle name="Normal 476 4 3 2" xfId="13737" xr:uid="{9990FFBF-0A76-4923-AE7D-5A954D74C679}"/>
    <cellStyle name="Normal 476 4 3 3" xfId="17297" xr:uid="{AC1DD38C-D8E7-450A-986A-F390491D8996}"/>
    <cellStyle name="Normal 476 4 4" xfId="11986" xr:uid="{7274C7CD-73C1-4D87-949E-1144881287E9}"/>
    <cellStyle name="Normal 476 4 5" xfId="15508" xr:uid="{D9D9DA64-186F-4775-A18F-2B6BBFDDBD29}"/>
    <cellStyle name="Normal 476 5" xfId="8756" xr:uid="{D7F04F63-07A0-4ADA-84EC-F26E15EC3DDB}"/>
    <cellStyle name="Normal 476 5 2" xfId="10784" xr:uid="{0AF99221-F17E-4375-B5D0-FF601D55DFC0}"/>
    <cellStyle name="Normal 476 5 2 2" xfId="14530" xr:uid="{87C06B6C-810D-4F2B-922B-B50DDCA08C05}"/>
    <cellStyle name="Normal 476 5 2 3" xfId="18151" xr:uid="{3D4ECE28-1DD1-4716-91FA-8FAEBF793D33}"/>
    <cellStyle name="Normal 476 5 3" xfId="12794" xr:uid="{22C5B953-637D-4511-97CC-390691B91499}"/>
    <cellStyle name="Normal 476 5 4" xfId="16372" xr:uid="{5B1CA8D0-23ED-4CE9-AA3E-55C632114972}"/>
    <cellStyle name="Normal 476 6" xfId="8413" xr:uid="{C8814D8D-924F-4767-AEAA-9DB9963B7872}"/>
    <cellStyle name="Normal 476 6 2" xfId="10602" xr:uid="{72D49773-AD2F-4B07-982D-6FDB1D14D18E}"/>
    <cellStyle name="Normal 476 6 2 2" xfId="14369" xr:uid="{2386313A-74DA-4E2B-A40B-96F5AA9658D3}"/>
    <cellStyle name="Normal 476 6 2 3" xfId="17983" xr:uid="{7F45328A-E411-40D8-8E2A-933249EE5BA0}"/>
    <cellStyle name="Normal 476 6 3" xfId="12622" xr:uid="{BB73CD03-A8E9-4BB3-8A1A-8FD13BC3D4F9}"/>
    <cellStyle name="Normal 476 6 4" xfId="16189" xr:uid="{DF3A225A-813A-47FC-A48F-35D1C646093A}"/>
    <cellStyle name="Normal 476 7" xfId="9361" xr:uid="{B16BD597-C977-4E82-AF3A-53FFA304BC6D}"/>
    <cellStyle name="Normal 476 7 2" xfId="11365" xr:uid="{6C7D7394-C6D1-4CC9-8453-5294A7077452}"/>
    <cellStyle name="Normal 476 7 2 2" xfId="15155" xr:uid="{3BBC8135-B0FC-4C87-8B96-27700F5EF8DA}"/>
    <cellStyle name="Normal 476 7 2 3" xfId="18739" xr:uid="{D6C073AA-B93E-4AD5-9E99-A2AB284C0173}"/>
    <cellStyle name="Normal 476 7 3" xfId="13404" xr:uid="{60936E7C-2C62-4D88-9B48-D9BB44E74D07}"/>
    <cellStyle name="Normal 476 7 4" xfId="16954" xr:uid="{66BF517D-D593-4B5A-8F81-EB913306876C}"/>
    <cellStyle name="Normal 476 8" xfId="9772" xr:uid="{F98C0963-8A83-4F0D-BF51-53924A49CC0C}"/>
    <cellStyle name="Normal 476 8 2" xfId="13592" xr:uid="{053E0FE0-B3BC-4F43-AD81-75509BD8DF43}"/>
    <cellStyle name="Normal 476 8 3" xfId="17159" xr:uid="{223343B9-F25D-483E-A825-2C23B3A59DFF}"/>
    <cellStyle name="Normal 476 9" xfId="11846" xr:uid="{FC273D4C-5372-4488-94CA-27D49F187F5D}"/>
    <cellStyle name="Normal 477" xfId="7454" xr:uid="{F6478A16-EB21-487E-A482-2A79A90D496B}"/>
    <cellStyle name="Normal 477 10" xfId="15373" xr:uid="{F289DC80-803E-4A46-B612-3930456467CB}"/>
    <cellStyle name="Normal 477 2" xfId="7946" xr:uid="{D6B3E29B-5258-4BC6-A718-DA2AF9B4A893}"/>
    <cellStyle name="Normal 477 2 2" xfId="9257" xr:uid="{D3A7E66E-9E48-4B9D-B4F0-8E7D88259F6E}"/>
    <cellStyle name="Normal 477 2 2 2" xfId="11266" xr:uid="{E8D7CB0D-590A-4AE9-991E-015D81F07015}"/>
    <cellStyle name="Normal 477 2 2 2 2" xfId="15044" xr:uid="{A6053D0C-540E-4A36-9AA7-5E0CEE0EFA1A}"/>
    <cellStyle name="Normal 477 2 2 2 3" xfId="18637" xr:uid="{49730C4C-809E-4BF7-BE01-5AD5E540E5B9}"/>
    <cellStyle name="Normal 477 2 2 3" xfId="13294" xr:uid="{4BFDDBAF-87D9-48B4-B06B-EE0837015761}"/>
    <cellStyle name="Normal 477 2 2 4" xfId="16852" xr:uid="{243ECC7E-F7B1-43B7-9DAE-ABC50F8CD80F}"/>
    <cellStyle name="Normal 477 2 3" xfId="10286" xr:uid="{07C2AE30-44AF-4457-9D99-47E15A192681}"/>
    <cellStyle name="Normal 477 2 3 2" xfId="14080" xr:uid="{A40EFF6B-60D0-4A4B-A453-986105C74DF5}"/>
    <cellStyle name="Normal 477 2 3 3" xfId="17662" xr:uid="{635D7EA0-D86C-440A-A086-7B424F42077D}"/>
    <cellStyle name="Normal 477 2 4" xfId="12321" xr:uid="{C7B6218B-D85B-4B97-A56E-A7CA8FA67344}"/>
    <cellStyle name="Normal 477 2 5" xfId="15885" xr:uid="{A7A15A58-C1C4-4769-8E47-1FA372F004C6}"/>
    <cellStyle name="Normal 477 3" xfId="7789" xr:uid="{24D2A011-72E0-4E43-AB00-0D958F43283D}"/>
    <cellStyle name="Normal 477 3 2" xfId="9086" xr:uid="{0E108EF7-4DEF-4844-979E-21DE3DF5B976}"/>
    <cellStyle name="Normal 477 3 2 2" xfId="11101" xr:uid="{021BFF5E-EF1D-401B-A110-50ED99A453AD}"/>
    <cellStyle name="Normal 477 3 2 2 2" xfId="14865" xr:uid="{FF866FEF-8130-46F8-8566-A53DE84D3899}"/>
    <cellStyle name="Normal 477 3 2 2 3" xfId="18477" xr:uid="{20D59341-5336-4B64-9C8E-96E1077D150A}"/>
    <cellStyle name="Normal 477 3 2 3" xfId="13122" xr:uid="{95975F1D-B9B7-43F3-A760-53619A7D3D84}"/>
    <cellStyle name="Normal 477 3 2 4" xfId="16692" xr:uid="{37CE40DC-2692-47C8-B301-1843B50905A9}"/>
    <cellStyle name="Normal 477 3 3" xfId="10112" xr:uid="{4A6B5E39-C810-4641-B10B-BC715D54EC56}"/>
    <cellStyle name="Normal 477 3 3 2" xfId="13921" xr:uid="{0ECDCFCF-27F8-4C57-97EB-C36053DA09FA}"/>
    <cellStyle name="Normal 477 3 3 3" xfId="17490" xr:uid="{84C4F99F-290F-4FD4-93CB-81CE0ABE223C}"/>
    <cellStyle name="Normal 477 3 4" xfId="12160" xr:uid="{515D85B2-ED83-4A63-ABE3-E595C7E15265}"/>
    <cellStyle name="Normal 477 3 5" xfId="15707" xr:uid="{4E5B3CA4-DA48-4618-A61C-37D243160F15}"/>
    <cellStyle name="Normal 477 4" xfId="7626" xr:uid="{04BFDD29-9536-48CA-8D72-A59069F280C9}"/>
    <cellStyle name="Normal 477 4 2" xfId="8922" xr:uid="{6E37C762-ECFD-4E9F-A618-1DA66FD86ED6}"/>
    <cellStyle name="Normal 477 4 2 2" xfId="10951" xr:uid="{3AA25A6A-B87D-427B-8B1A-EA9ACDF7CC79}"/>
    <cellStyle name="Normal 477 4 2 2 2" xfId="14698" xr:uid="{5B1C25CA-EC90-4EE5-960B-1566AF5216DB}"/>
    <cellStyle name="Normal 477 4 2 2 3" xfId="18328" xr:uid="{D32B2DDE-1A14-47A4-A732-6235EDCE193D}"/>
    <cellStyle name="Normal 477 4 2 3" xfId="12961" xr:uid="{676353D5-AE4A-4C67-B8F3-FC5F076B0C32}"/>
    <cellStyle name="Normal 477 4 2 4" xfId="16539" xr:uid="{E79E7ECC-0F9F-4CFD-9D29-396DF66282A0}"/>
    <cellStyle name="Normal 477 4 3" xfId="9947" xr:uid="{E43375A2-69CA-4200-983E-536C31F4031E}"/>
    <cellStyle name="Normal 477 4 3 2" xfId="13765" xr:uid="{BDCD9B65-4699-4E46-88A0-22450948B6F9}"/>
    <cellStyle name="Normal 477 4 3 3" xfId="17327" xr:uid="{9B4A5F7B-BF33-4FA2-A1AD-FE18C73F895C}"/>
    <cellStyle name="Normal 477 4 4" xfId="12012" xr:uid="{533A0E31-BB1C-4740-80EC-E737051F2B06}"/>
    <cellStyle name="Normal 477 4 5" xfId="15540" xr:uid="{783AD733-2938-49E4-8208-2D7094675703}"/>
    <cellStyle name="Normal 477 5" xfId="8767" xr:uid="{E81E11E9-409E-45D7-BDF9-6F46B165B73E}"/>
    <cellStyle name="Normal 477 5 2" xfId="10795" xr:uid="{3E0C7D28-E005-44A0-8A07-85ECFD6658F8}"/>
    <cellStyle name="Normal 477 5 2 2" xfId="14542" xr:uid="{E80FFE2E-663C-4E06-BA9D-818291138CCF}"/>
    <cellStyle name="Normal 477 5 2 3" xfId="18164" xr:uid="{76F1AE6E-A1A8-4CB1-9BDB-A932A28FA4A6}"/>
    <cellStyle name="Normal 477 5 3" xfId="12807" xr:uid="{D759334E-1D6E-4189-AE84-0DA057640C4B}"/>
    <cellStyle name="Normal 477 5 4" xfId="16383" xr:uid="{0A560CFC-1C6C-40EE-A4E5-7E4DAC050D49}"/>
    <cellStyle name="Normal 477 6" xfId="8428" xr:uid="{28B4AC1C-088E-4220-8419-6FD13AF00F28}"/>
    <cellStyle name="Normal 477 6 2" xfId="10616" xr:uid="{CD6FEAB9-A8FA-4079-8C01-30B80181F9F8}"/>
    <cellStyle name="Normal 477 6 2 2" xfId="14380" xr:uid="{4E6B1B0D-583B-49CB-93B7-FBEDFFE1E346}"/>
    <cellStyle name="Normal 477 6 2 3" xfId="17997" xr:uid="{4236A4C2-0F0F-4A3E-92C2-9377409F68D0}"/>
    <cellStyle name="Normal 477 6 3" xfId="12634" xr:uid="{37132A4A-B966-48B8-916D-5CE90AAE17F9}"/>
    <cellStyle name="Normal 477 6 4" xfId="16202" xr:uid="{10EB238F-DB60-4D23-AFAD-939EA4FDF458}"/>
    <cellStyle name="Normal 477 7" xfId="8195" xr:uid="{4BC9B532-D7FE-44F0-A473-5531BBEA3FA8}"/>
    <cellStyle name="Normal 477 7 2" xfId="10518" xr:uid="{ECE10618-C05B-4A60-A2AE-26C8280CBB43}"/>
    <cellStyle name="Normal 477 7 2 2" xfId="14287" xr:uid="{A48F5264-3C1F-41D0-AF8E-D9B37A473EFC}"/>
    <cellStyle name="Normal 477 7 2 3" xfId="17890" xr:uid="{3ADA961C-3DEE-4199-A5C6-5E2C73FE5EF7}"/>
    <cellStyle name="Normal 477 7 3" xfId="12528" xr:uid="{9713AC68-19A0-4C1F-89CF-89CEF2AD66CE}"/>
    <cellStyle name="Normal 477 7 4" xfId="16108" xr:uid="{F458E1E4-5203-440B-872F-4C068518D1EE}"/>
    <cellStyle name="Normal 477 8" xfId="9784" xr:uid="{CD024B2D-6CA5-4F77-B9C2-570968974E26}"/>
    <cellStyle name="Normal 477 8 2" xfId="13605" xr:uid="{12544719-344D-418F-8221-45A66EAD2855}"/>
    <cellStyle name="Normal 477 8 3" xfId="17172" xr:uid="{206866DD-31B7-494F-8DA9-F436B030F655}"/>
    <cellStyle name="Normal 477 9" xfId="11858" xr:uid="{936866E8-B2FA-45B8-ADFE-830935E61F75}"/>
    <cellStyle name="Normal 478" xfId="7468" xr:uid="{15B408A6-D2CE-4043-A3A1-6045FE97FB64}"/>
    <cellStyle name="Normal 478 10" xfId="15385" xr:uid="{D154E8E8-BB42-4724-AF63-D14490898980}"/>
    <cellStyle name="Normal 478 2" xfId="7956" xr:uid="{A73DF20E-8415-4F86-81FE-6C2CB6E8D8F6}"/>
    <cellStyle name="Normal 478 2 2" xfId="9268" xr:uid="{017E2044-07B4-44CA-8690-2A58A067802A}"/>
    <cellStyle name="Normal 478 2 2 2" xfId="11277" xr:uid="{D19437FF-C7C6-4C57-9039-123FDE5E89D1}"/>
    <cellStyle name="Normal 478 2 2 2 2" xfId="15060" xr:uid="{C1A3119C-AC70-479F-BAEE-A22B0F67016F}"/>
    <cellStyle name="Normal 478 2 2 2 3" xfId="18651" xr:uid="{92DCEFF1-522C-4AFF-A4FC-E8AC0C98CABE}"/>
    <cellStyle name="Normal 478 2 2 3" xfId="13307" xr:uid="{F7CB9919-99A7-47F2-8720-4D25927F47E4}"/>
    <cellStyle name="Normal 478 2 2 4" xfId="16862" xr:uid="{87755175-B9AC-4055-B446-76FEDD8D93C2}"/>
    <cellStyle name="Normal 478 2 3" xfId="10298" xr:uid="{9B186FC9-3332-40A4-AF99-37B28DB316A2}"/>
    <cellStyle name="Normal 478 2 3 2" xfId="14090" xr:uid="{7B96872D-1EAD-4853-8562-E57029DD3932}"/>
    <cellStyle name="Normal 478 2 3 3" xfId="17673" xr:uid="{D2591612-E2FD-4266-BEBC-B4B5EE381682}"/>
    <cellStyle name="Normal 478 2 4" xfId="12332" xr:uid="{0B84721A-2BB2-4D59-9251-7C9918EE26FA}"/>
    <cellStyle name="Normal 478 2 5" xfId="15901" xr:uid="{D7BEA5C6-5EC5-41D4-95C7-1B39247B0910}"/>
    <cellStyle name="Normal 478 3" xfId="7803" xr:uid="{9DD2C676-178E-49F1-B28B-6C094580688F}"/>
    <cellStyle name="Normal 478 3 2" xfId="9098" xr:uid="{C548794B-25E8-485F-96C7-66522E86ADC6}"/>
    <cellStyle name="Normal 478 3 2 2" xfId="11111" xr:uid="{A10FA74C-9C47-427D-A25F-E70ECC4CDF05}"/>
    <cellStyle name="Normal 478 3 2 2 2" xfId="14877" xr:uid="{E97456F9-37B0-4802-9530-9BDED344D6F1}"/>
    <cellStyle name="Normal 478 3 2 2 3" xfId="18487" xr:uid="{6FF83D36-F8FA-473E-99A6-48B368482DCD}"/>
    <cellStyle name="Normal 478 3 2 3" xfId="13134" xr:uid="{F8CD934D-BB3B-431F-B57B-FE7760471CBE}"/>
    <cellStyle name="Normal 478 3 2 4" xfId="16703" xr:uid="{EF73F51A-1EFF-4709-B4C3-259BCFB98ABE}"/>
    <cellStyle name="Normal 478 3 3" xfId="10128" xr:uid="{901FC750-D19B-40AD-9638-BB5277A3973C}"/>
    <cellStyle name="Normal 478 3 3 2" xfId="13935" xr:uid="{38DA617D-2137-4791-B04A-EF0859B02C60}"/>
    <cellStyle name="Normal 478 3 3 3" xfId="17502" xr:uid="{53B37929-3F93-4A52-A71A-B761892588A2}"/>
    <cellStyle name="Normal 478 3 4" xfId="12170" xr:uid="{F0E4929E-0957-4383-95C6-9AA455F7299B}"/>
    <cellStyle name="Normal 478 3 5" xfId="15719" xr:uid="{7C7F80DC-85F0-4B8F-A411-9894E0B610F8}"/>
    <cellStyle name="Normal 478 4" xfId="7735" xr:uid="{26240522-C6C1-4232-97D4-67F8EAB9CBF2}"/>
    <cellStyle name="Normal 478 4 2" xfId="9039" xr:uid="{10A81104-A6B1-4EEE-9EE1-13BBFBA5CDD2}"/>
    <cellStyle name="Normal 478 4 2 2" xfId="11052" xr:uid="{5E5522B6-8430-4447-8AAF-B366D506CB1B}"/>
    <cellStyle name="Normal 478 4 2 2 2" xfId="14810" xr:uid="{300A1BFD-9712-4EB4-9FFE-59DCF833DCB9}"/>
    <cellStyle name="Normal 478 4 2 2 3" xfId="18428" xr:uid="{21097977-E684-4D12-8A79-0AF15A41772A}"/>
    <cellStyle name="Normal 478 4 2 3" xfId="13076" xr:uid="{FA77718A-4956-4B5D-AC73-7AF5E7531F56}"/>
    <cellStyle name="Normal 478 4 2 4" xfId="16643" xr:uid="{09F79E7E-6F70-4962-9F18-155C7C409413}"/>
    <cellStyle name="Normal 478 4 3" xfId="10065" xr:uid="{BA2C6427-F72F-4A71-A338-17BB6EC10783}"/>
    <cellStyle name="Normal 478 4 3 2" xfId="13868" xr:uid="{120D3B9E-99BE-42E6-8FC1-BF1B15F4AA27}"/>
    <cellStyle name="Normal 478 4 3 3" xfId="17445" xr:uid="{C3748F1A-DE00-4569-ACBD-56748AF3557B}"/>
    <cellStyle name="Normal 478 4 4" xfId="12111" xr:uid="{12FE269A-2D44-411E-A71A-E4FECBD7E995}"/>
    <cellStyle name="Normal 478 4 5" xfId="15653" xr:uid="{D03AAF23-9B3D-44E3-8405-69AF9C0A7E14}"/>
    <cellStyle name="Normal 478 5" xfId="8781" xr:uid="{D452EB15-25CF-4858-8B62-9D8041AC50AD}"/>
    <cellStyle name="Normal 478 5 2" xfId="10807" xr:uid="{A1DBF4D6-4CDA-4A71-A0ED-88686D21092C}"/>
    <cellStyle name="Normal 478 5 2 2" xfId="14552" xr:uid="{08E4B11E-81AF-4037-B271-57F4B0F16AA2}"/>
    <cellStyle name="Normal 478 5 2 3" xfId="18176" xr:uid="{EF9F58DC-F279-47B5-ABF9-8AD21EF4530D}"/>
    <cellStyle name="Normal 478 5 3" xfId="12817" xr:uid="{0BDB683F-728D-4AB0-888C-73CB9BA3B999}"/>
    <cellStyle name="Normal 478 5 4" xfId="16395" xr:uid="{C25D5F9F-026C-45C4-A114-B1E99C8BA799}"/>
    <cellStyle name="Normal 478 6" xfId="8439" xr:uid="{BB59479B-65D2-4115-9111-C9A1D5A424B0}"/>
    <cellStyle name="Normal 478 6 2" xfId="10632" xr:uid="{0904371C-B7BC-4A63-9481-452D18758BE5}"/>
    <cellStyle name="Normal 478 6 2 2" xfId="14394" xr:uid="{10ED6FB3-D9DD-4FA9-B8E2-169454869C83}"/>
    <cellStyle name="Normal 478 6 2 3" xfId="18009" xr:uid="{DC4936A2-1731-4ADC-9AD9-F101BE04E552}"/>
    <cellStyle name="Normal 478 6 3" xfId="12644" xr:uid="{CBF40B10-46D8-4FF8-ADC0-C7FF45DE5C69}"/>
    <cellStyle name="Normal 478 6 4" xfId="16214" xr:uid="{3F6981DA-22BF-47A1-AA93-B14248D5BA82}"/>
    <cellStyle name="Normal 478 7" xfId="8121" xr:uid="{275505E8-FA52-41C3-9643-3387811C99E8}"/>
    <cellStyle name="Normal 478 7 2" xfId="10451" xr:uid="{C3D0D423-1966-4BE2-84B2-E94D7F2F632A}"/>
    <cellStyle name="Normal 478 7 2 2" xfId="14223" xr:uid="{87BB67D7-E9B9-4537-BA5E-ABE6B57FB7B6}"/>
    <cellStyle name="Normal 478 7 2 3" xfId="17824" xr:uid="{EE9859D0-8542-49EE-B567-9AC794C73AB9}"/>
    <cellStyle name="Normal 478 7 3" xfId="12465" xr:uid="{0A303B76-F516-43FE-B597-D556C54E6784}"/>
    <cellStyle name="Normal 478 7 4" xfId="16042" xr:uid="{45C00834-5803-4AAE-B9AE-0A78D7A30F0C}"/>
    <cellStyle name="Normal 478 8" xfId="9794" xr:uid="{870C329D-B83A-474A-B818-06475C6D0A8D}"/>
    <cellStyle name="Normal 478 8 2" xfId="13617" xr:uid="{6E81CBF0-58B5-43BB-B943-54F22C241854}"/>
    <cellStyle name="Normal 478 8 3" xfId="17182" xr:uid="{14B1CE2A-25BE-4DD8-81BF-D38F913BC73E}"/>
    <cellStyle name="Normal 478 9" xfId="11869" xr:uid="{ECC3CE5E-2010-4416-ABD9-738C8588F847}"/>
    <cellStyle name="Normal 479" xfId="7426" xr:uid="{E5DFCBF6-850B-4289-A473-048B7A865798}"/>
    <cellStyle name="Normal 479 10" xfId="15361" xr:uid="{46494542-B17C-4C26-92DC-F20931561400}"/>
    <cellStyle name="Normal 479 2" xfId="7934" xr:uid="{F1EF843E-CBB3-4959-8841-CEAEB0068611}"/>
    <cellStyle name="Normal 479 2 2" xfId="9247" xr:uid="{FFEFD75B-5A49-4585-A4EA-F1A39044D329}"/>
    <cellStyle name="Normal 479 2 2 2" xfId="11252" xr:uid="{D1FD981C-BC9E-4C14-BC43-EE59DBFF5D15}"/>
    <cellStyle name="Normal 479 2 2 2 2" xfId="15030" xr:uid="{47F3FCCA-D4C8-48FB-925D-486214AE5539}"/>
    <cellStyle name="Normal 479 2 2 2 3" xfId="18627" xr:uid="{2A8E4B67-7EE2-4AA4-94EB-C54506170080}"/>
    <cellStyle name="Normal 479 2 2 3" xfId="13284" xr:uid="{6DC8ED95-7D7D-45BE-960B-1E45E7218D6C}"/>
    <cellStyle name="Normal 479 2 2 4" xfId="16840" xr:uid="{38C51FA9-DB92-412C-8128-7E961C8FAAA1}"/>
    <cellStyle name="Normal 479 2 3" xfId="10274" xr:uid="{89FFB891-B51B-4569-8E94-DAEF396569B6}"/>
    <cellStyle name="Normal 479 2 3 2" xfId="14068" xr:uid="{3E7355C8-65FC-45B2-A0DA-560E790AA473}"/>
    <cellStyle name="Normal 479 2 3 3" xfId="17651" xr:uid="{9E318190-7F8F-4E5E-B072-B487D6B05B9F}"/>
    <cellStyle name="Normal 479 2 4" xfId="12307" xr:uid="{2C34BCF0-5D9B-4C51-9BAD-49655CC99B38}"/>
    <cellStyle name="Normal 479 2 5" xfId="15872" xr:uid="{00CDFA0B-AAA2-4537-A277-3478F842CC04}"/>
    <cellStyle name="Normal 479 3" xfId="7779" xr:uid="{9E20B711-5D0B-480C-908D-674632FEA925}"/>
    <cellStyle name="Normal 479 3 2" xfId="9075" xr:uid="{E61937C7-7A61-4837-A6C4-DDA692F6B032}"/>
    <cellStyle name="Normal 479 3 2 2" xfId="11090" xr:uid="{9AB1AA34-45F9-4E79-81A2-9D684BB7F00F}"/>
    <cellStyle name="Normal 479 3 2 2 2" xfId="14853" xr:uid="{BEC56C8A-142B-4F41-B79F-F8C2421FB8E2}"/>
    <cellStyle name="Normal 479 3 2 2 3" xfId="18466" xr:uid="{0DA5205E-AF3D-4AF1-8EB3-77BD091FABFD}"/>
    <cellStyle name="Normal 479 3 2 3" xfId="13112" xr:uid="{4235BA5A-3D14-4D93-875A-CDC65A493949}"/>
    <cellStyle name="Normal 479 3 2 4" xfId="16678" xr:uid="{F21D92FD-3606-4748-84B5-194414147CD1}"/>
    <cellStyle name="Normal 479 3 3" xfId="10098" xr:uid="{3CB48127-8B47-489E-9DA4-7D38DA6267BB}"/>
    <cellStyle name="Normal 479 3 3 2" xfId="13911" xr:uid="{6518C3C6-7A50-4B4F-82CD-CF654C708D47}"/>
    <cellStyle name="Normal 479 3 3 3" xfId="17479" xr:uid="{97FFBE5D-753D-460D-B76D-488603908888}"/>
    <cellStyle name="Normal 479 3 4" xfId="12149" xr:uid="{F5D8E4F6-7827-4875-B342-AF8DAAF24EBD}"/>
    <cellStyle name="Normal 479 3 5" xfId="15695" xr:uid="{FA992E4B-1CDA-413F-8A30-A3F38E88C3C3}"/>
    <cellStyle name="Normal 479 4" xfId="7634" xr:uid="{C3AB7CF3-87D6-455E-93CB-302DAEBF8653}"/>
    <cellStyle name="Normal 479 4 2" xfId="8931" xr:uid="{22CBA864-F7DC-4E9C-969B-D33FEBF1AE6B}"/>
    <cellStyle name="Normal 479 4 2 2" xfId="10961" xr:uid="{5ABA8C88-4CB4-4037-AF24-385383FD0ACE}"/>
    <cellStyle name="Normal 479 4 2 2 2" xfId="14707" xr:uid="{FF131890-882C-41B1-8416-23B8C6C6B0E8}"/>
    <cellStyle name="Normal 479 4 2 2 3" xfId="18336" xr:uid="{FA44B60D-BF1F-417A-A2B3-9837B7B2F10F}"/>
    <cellStyle name="Normal 479 4 2 3" xfId="12970" xr:uid="{8284EA0B-BC59-408C-A14F-43A13649BAC9}"/>
    <cellStyle name="Normal 479 4 2 4" xfId="16548" xr:uid="{46C48DE4-4F5B-4BFA-84A9-981C712EE41B}"/>
    <cellStyle name="Normal 479 4 3" xfId="9957" xr:uid="{554CC8DD-EF62-4882-B80C-045259DC4E24}"/>
    <cellStyle name="Normal 479 4 3 2" xfId="13772" xr:uid="{C2AA6B42-E4BB-4BB1-B5F6-96B4CFDCBDC9}"/>
    <cellStyle name="Normal 479 4 3 3" xfId="17336" xr:uid="{355C23D6-14F5-4171-A9D5-4B5196D20B43}"/>
    <cellStyle name="Normal 479 4 4" xfId="12022" xr:uid="{7501A67B-8FAD-439D-96E5-B03121B23877}"/>
    <cellStyle name="Normal 479 4 5" xfId="15550" xr:uid="{3B54C59B-898F-4FCE-ADFA-07C7CE8E335B}"/>
    <cellStyle name="Normal 479 5" xfId="8757" xr:uid="{8DCAF772-5804-47D8-BAB6-A2056A7FB7E9}"/>
    <cellStyle name="Normal 479 5 2" xfId="10785" xr:uid="{1C2DAE84-9D73-4E46-9DC8-54ABE3390350}"/>
    <cellStyle name="Normal 479 5 2 2" xfId="14531" xr:uid="{109DC48E-4AFC-4F70-ACB4-CFDC7E1C7968}"/>
    <cellStyle name="Normal 479 5 2 3" xfId="18152" xr:uid="{6AE25513-D3BB-4852-8516-43AD9125A52E}"/>
    <cellStyle name="Normal 479 5 3" xfId="12796" xr:uid="{012082F6-8375-4A1E-BA57-441E4634E62B}"/>
    <cellStyle name="Normal 479 5 4" xfId="16373" xr:uid="{0018FC6D-9B9A-45D6-B09A-93A6FBFF292E}"/>
    <cellStyle name="Normal 479 6" xfId="8414" xr:uid="{885EC0D7-1E39-4D92-9BAC-EFC825419873}"/>
    <cellStyle name="Normal 479 6 2" xfId="10603" xr:uid="{83DE6BE0-EB09-42E2-A27B-565E5542C196}"/>
    <cellStyle name="Normal 479 6 2 2" xfId="14370" xr:uid="{A3A9FB27-A91E-4A3F-9B1A-080934003099}"/>
    <cellStyle name="Normal 479 6 2 3" xfId="17984" xr:uid="{7A6AF73A-7184-45F6-9390-8D10630FC7CB}"/>
    <cellStyle name="Normal 479 6 3" xfId="12623" xr:uid="{1D39778F-3235-4E8A-9AE9-3A5D16BE9722}"/>
    <cellStyle name="Normal 479 6 4" xfId="16190" xr:uid="{61D90A19-F6FE-4A66-B617-9C65591D5A01}"/>
    <cellStyle name="Normal 479 7" xfId="8396" xr:uid="{5C2405BC-1012-43A1-B388-CAAF13D27F01}"/>
    <cellStyle name="Normal 479 7 2" xfId="10589" xr:uid="{184867C5-66DC-49DB-B1FF-EAB2A2A5BCB0}"/>
    <cellStyle name="Normal 479 7 2 2" xfId="14357" xr:uid="{E64FC2AD-AA72-4207-BEDD-370FBB8365F6}"/>
    <cellStyle name="Normal 479 7 2 3" xfId="17972" xr:uid="{FC8A05D3-D0E6-4A51-8098-D82FC738B536}"/>
    <cellStyle name="Normal 479 7 3" xfId="12607" xr:uid="{316693C5-77F7-4E86-90AB-87C2441C2EDD}"/>
    <cellStyle name="Normal 479 7 4" xfId="16175" xr:uid="{1B9873B0-E5D8-4D4D-9683-17EDDCC871B4}"/>
    <cellStyle name="Normal 479 8" xfId="9773" xr:uid="{50B20D93-859D-4792-8D89-3DC1859C3AEB}"/>
    <cellStyle name="Normal 479 8 2" xfId="13593" xr:uid="{4080B474-1240-49A8-B513-E64F1605264C}"/>
    <cellStyle name="Normal 479 8 3" xfId="17161" xr:uid="{399871BA-EBD1-4604-B738-4A6AEDEB2976}"/>
    <cellStyle name="Normal 479 9" xfId="11847" xr:uid="{362BEB2A-9EB2-4FE3-9E8A-A9103F2C9057}"/>
    <cellStyle name="Normal 48" xfId="2481" xr:uid="{13B45729-14BB-4387-9A0B-B704646DE4A4}"/>
    <cellStyle name="Normal 48 10" xfId="6119" xr:uid="{8CED86BB-0109-459D-BB80-C0FDE0910662}"/>
    <cellStyle name="Normal 48 11" xfId="5542" xr:uid="{D59B6233-3A74-481F-B71B-8E3BAA603F19}"/>
    <cellStyle name="Normal 48 12" xfId="7287" xr:uid="{02E9B6C2-8D03-4BF2-874A-7FB1E200F5B7}"/>
    <cellStyle name="Normal 48 13" xfId="4453" xr:uid="{42016F9E-5FC9-4FA8-BFD7-ECBD01FDB8C5}"/>
    <cellStyle name="Normal 48 2" xfId="2482" xr:uid="{75F27A16-DF8F-4BA6-932D-594CA2867D51}"/>
    <cellStyle name="Normal 48 2 2" xfId="2483" xr:uid="{855B0A39-5A00-4FC8-A526-C325581500AB}"/>
    <cellStyle name="Normal 48 2 2 2" xfId="6203" xr:uid="{EE7F9107-75DE-4CFC-B05D-2F6A79A1ADDE}"/>
    <cellStyle name="Normal 48 2 2 3" xfId="5544" xr:uid="{C0864181-5516-44EA-8164-FD9394AE77C3}"/>
    <cellStyle name="Normal 48 2 2 4" xfId="4455" xr:uid="{3B104CD0-AF4E-4C27-9F0B-0E6E910795D1}"/>
    <cellStyle name="Normal 48 2 2_Data" xfId="7361" xr:uid="{AB301B41-465A-453D-9D13-1449A4387F54}"/>
    <cellStyle name="Normal 48 2 3" xfId="6202" xr:uid="{DB434AB2-233A-4343-8179-F959DB7F70DA}"/>
    <cellStyle name="Normal 48 2 4" xfId="5543" xr:uid="{5F319000-1F8E-4136-B34D-004CBC5DCE98}"/>
    <cellStyle name="Normal 48 2 5" xfId="4454" xr:uid="{EC966FEB-ECE7-4F40-8048-E36A7678A383}"/>
    <cellStyle name="Normal 48 2_Check Sheet" xfId="2484" xr:uid="{3654F616-2C9C-469A-963F-84F3EDEF216F}"/>
    <cellStyle name="Normal 48 3" xfId="2485" xr:uid="{FE473F55-4195-4A55-AFF2-4141B5F29BA0}"/>
    <cellStyle name="Normal 48 3 2" xfId="6204" xr:uid="{A7B7A54F-D44C-46D0-B155-8188452C2BF3}"/>
    <cellStyle name="Normal 48 3 3" xfId="5545" xr:uid="{8A74CA73-6234-4AFE-A2AD-F60F95DF07B9}"/>
    <cellStyle name="Normal 48 3 4" xfId="4456" xr:uid="{4837C623-A2AB-45D2-8819-87DB851B9D33}"/>
    <cellStyle name="Normal 48 3_Data" xfId="5151" xr:uid="{21883B38-CEB2-4823-9323-1333B473C55E}"/>
    <cellStyle name="Normal 48 4" xfId="4850" xr:uid="{A1A75A5D-CD72-4EA5-B5E0-B4D69635F5DE}"/>
    <cellStyle name="Normal 48 5" xfId="5004" xr:uid="{890F33DA-D469-4662-B3FA-B25D938DF562}"/>
    <cellStyle name="Normal 48 6" xfId="6201" xr:uid="{E1BC5AEB-B922-44DC-904F-A61E6C3D8930}"/>
    <cellStyle name="Normal 48 7" xfId="6098" xr:uid="{DDB979E7-1EA9-430B-BD81-59D4AA75D628}"/>
    <cellStyle name="Normal 48 8" xfId="6135" xr:uid="{503A25EB-A6CF-46C8-A7F5-3E3A38E13B85}"/>
    <cellStyle name="Normal 48 9" xfId="6115" xr:uid="{7A4B86DF-996D-4C76-A035-DAE1132B7E03}"/>
    <cellStyle name="Normal 48_Check Sheet" xfId="2486" xr:uid="{D5188175-08EB-48D3-835C-090C6E0924BF}"/>
    <cellStyle name="Normal 480" xfId="7448" xr:uid="{2DF5D298-A5B2-411C-B90C-FC432EBC1AD0}"/>
    <cellStyle name="Normal 480 10" xfId="15368" xr:uid="{A9A9BFEB-929F-48EF-9E30-A463374BFD3B}"/>
    <cellStyle name="Normal 480 2" xfId="7941" xr:uid="{833715B9-5C7A-4B13-968A-1FD7EF95AF66}"/>
    <cellStyle name="Normal 480 2 2" xfId="9252" xr:uid="{70D7C0DD-0C7F-415C-A013-0A5FCB439833}"/>
    <cellStyle name="Normal 480 2 2 2" xfId="11260" xr:uid="{8AB7E92C-7C52-4553-B555-8BD63E81EDE7}"/>
    <cellStyle name="Normal 480 2 2 2 2" xfId="15039" xr:uid="{B199AED4-A2A9-4EE0-BA9E-9C5AD7644C37}"/>
    <cellStyle name="Normal 480 2 2 2 3" xfId="18632" xr:uid="{5ADF4F39-617A-411A-8F7E-383FC9198037}"/>
    <cellStyle name="Normal 480 2 2 3" xfId="13289" xr:uid="{91423AFF-C42F-49F6-8FD3-B016D5B1EF51}"/>
    <cellStyle name="Normal 480 2 2 4" xfId="16847" xr:uid="{CEFEA5C6-2321-4C64-A5DD-F277D7571C75}"/>
    <cellStyle name="Normal 480 2 3" xfId="10281" xr:uid="{958CD1A4-8988-46BE-993D-BC9123AC2FCB}"/>
    <cellStyle name="Normal 480 2 3 2" xfId="14075" xr:uid="{C13C1BDA-C386-4856-99D5-2A8E99821330}"/>
    <cellStyle name="Normal 480 2 3 3" xfId="17657" xr:uid="{E410FBD4-E2C9-4475-8C8F-69DFF5D73AEA}"/>
    <cellStyle name="Normal 480 2 4" xfId="12315" xr:uid="{E171E652-9091-46EF-9CED-B75C1FEEDF97}"/>
    <cellStyle name="Normal 480 2 5" xfId="15880" xr:uid="{46CCC34D-B17F-4F7D-99A7-1E29B0DA6157}"/>
    <cellStyle name="Normal 480 3" xfId="7784" xr:uid="{D3237F99-4CB5-4A20-96BC-E3EFA01D5CBB}"/>
    <cellStyle name="Normal 480 3 2" xfId="9081" xr:uid="{5CCEF399-0E70-4246-B07B-6D3B120080A1}"/>
    <cellStyle name="Normal 480 3 2 2" xfId="11096" xr:uid="{C18A355C-93F4-4C06-AF7D-D125376FC24C}"/>
    <cellStyle name="Normal 480 3 2 2 2" xfId="14860" xr:uid="{3CB7A80A-C11F-4E00-B10E-9D817DD21A59}"/>
    <cellStyle name="Normal 480 3 2 2 3" xfId="18472" xr:uid="{92FA1316-7E5B-453B-BEDE-2D1AAF562665}"/>
    <cellStyle name="Normal 480 3 2 3" xfId="13117" xr:uid="{018B33BC-6A86-4AE8-9709-51D7387DC367}"/>
    <cellStyle name="Normal 480 3 2 4" xfId="16686" xr:uid="{EB1DE56D-3917-4970-A7F8-1D9F65E453C6}"/>
    <cellStyle name="Normal 480 3 3" xfId="10107" xr:uid="{DF8DB00C-1BBA-4C02-B7E1-E8B170A19E10}"/>
    <cellStyle name="Normal 480 3 3 2" xfId="13916" xr:uid="{FD40411A-7047-4260-B713-6840BC339D7F}"/>
    <cellStyle name="Normal 480 3 3 3" xfId="17485" xr:uid="{2F631473-4CD5-4AC9-B74B-DD527CF609C9}"/>
    <cellStyle name="Normal 480 3 4" xfId="12155" xr:uid="{7F34DFD6-7EE2-4935-9802-B1CE77F1371C}"/>
    <cellStyle name="Normal 480 3 5" xfId="15702" xr:uid="{DF1D8E3B-38A3-4D9A-862F-5216F16274ED}"/>
    <cellStyle name="Normal 480 4" xfId="7741" xr:uid="{A585F8EF-B75A-40C7-B831-C1F978888B1B}"/>
    <cellStyle name="Normal 480 4 2" xfId="9044" xr:uid="{86DD778D-6828-402C-9EE4-FF782825E0FC}"/>
    <cellStyle name="Normal 480 4 2 2" xfId="11059" xr:uid="{7C985B9F-C228-463E-BB24-9EEC316AD853}"/>
    <cellStyle name="Normal 480 4 2 2 2" xfId="14817" xr:uid="{CCA8F855-426C-4F80-9431-F1342D9A8306}"/>
    <cellStyle name="Normal 480 4 2 2 3" xfId="18434" xr:uid="{9EA9D997-80C6-4F17-858A-AA27B5A9EB7A}"/>
    <cellStyle name="Normal 480 4 2 3" xfId="13082" xr:uid="{C47D2AE7-032C-440D-B0ED-21C716DF7060}"/>
    <cellStyle name="Normal 480 4 2 4" xfId="16649" xr:uid="{1922E297-2C0B-49B7-8F5B-38CC88AFE290}"/>
    <cellStyle name="Normal 480 4 3" xfId="10070" xr:uid="{16B94A16-DF31-49C0-8FCF-C064835E46E5}"/>
    <cellStyle name="Normal 480 4 3 2" xfId="13874" xr:uid="{2581A19F-28FD-4685-8A0B-166521D680B0}"/>
    <cellStyle name="Normal 480 4 3 3" xfId="17450" xr:uid="{CBCDA163-C0BA-43E3-AA9F-E4811DBF421C}"/>
    <cellStyle name="Normal 480 4 4" xfId="12118" xr:uid="{8D203C88-200D-4F18-A21A-CF9635767C09}"/>
    <cellStyle name="Normal 480 4 5" xfId="15660" xr:uid="{17A3CDE1-38A3-4D64-AB87-BDDA6DC89C0B}"/>
    <cellStyle name="Normal 480 5" xfId="8762" xr:uid="{E23AF356-4649-46BF-AFD4-02A1BA867863}"/>
    <cellStyle name="Normal 480 5 2" xfId="10790" xr:uid="{AFE2C6D7-81F6-4437-8FB4-1EF965C4F3BD}"/>
    <cellStyle name="Normal 480 5 2 2" xfId="14537" xr:uid="{E8E78502-A78C-40F1-A8EE-A638D823B67A}"/>
    <cellStyle name="Normal 480 5 2 3" xfId="18159" xr:uid="{D58D8AE7-3EE5-45B6-87BC-7CC83C2E8D59}"/>
    <cellStyle name="Normal 480 5 3" xfId="12802" xr:uid="{9FC36E76-4AFC-499B-854A-38644A57A3AC}"/>
    <cellStyle name="Normal 480 5 4" xfId="16378" xr:uid="{992C2165-FF64-44FD-AD66-90CD67693725}"/>
    <cellStyle name="Normal 480 6" xfId="8422" xr:uid="{E8B58862-8CA0-4303-B6F9-81C13F776155}"/>
    <cellStyle name="Normal 480 6 2" xfId="10611" xr:uid="{7AD82334-1C20-4C7D-9C8D-1C1A8F208E19}"/>
    <cellStyle name="Normal 480 6 2 2" xfId="14375" xr:uid="{FB4D50CA-5FD1-4603-A313-7ACE34EEE190}"/>
    <cellStyle name="Normal 480 6 2 3" xfId="17991" xr:uid="{CBAC2495-6F79-46D1-9E76-ABEAA055EFAA}"/>
    <cellStyle name="Normal 480 6 3" xfId="12629" xr:uid="{85230752-F86C-4C43-BD5B-ADFCA182028B}"/>
    <cellStyle name="Normal 480 6 4" xfId="16197" xr:uid="{75C0CAD6-474B-476E-A266-4C28584421C9}"/>
    <cellStyle name="Normal 480 7" xfId="8068" xr:uid="{5226AD2D-C6A0-485D-9773-DF6FFE59794A}"/>
    <cellStyle name="Normal 480 7 2" xfId="10413" xr:uid="{83ABFAFD-94A1-457B-A662-60B4DF33C7DD}"/>
    <cellStyle name="Normal 480 7 2 2" xfId="14189" xr:uid="{2138EE5F-8238-4A04-B304-536D1C178FC2}"/>
    <cellStyle name="Normal 480 7 2 3" xfId="17782" xr:uid="{2BCECAB4-97A9-481F-9BA7-E542D1716803}"/>
    <cellStyle name="Normal 480 7 3" xfId="12430" xr:uid="{0C687579-44E4-4B29-9AC1-B95098C53B86}"/>
    <cellStyle name="Normal 480 7 4" xfId="16008" xr:uid="{A55C48A3-598A-4873-B692-9F98EAB22CBB}"/>
    <cellStyle name="Normal 480 8" xfId="9779" xr:uid="{5D4B1D88-03FC-4031-84C6-D8ED472F12CE}"/>
    <cellStyle name="Normal 480 8 2" xfId="13600" xr:uid="{6E93E080-687C-4CA1-AEF6-2E17715CAB5D}"/>
    <cellStyle name="Normal 480 8 3" xfId="17167" xr:uid="{D6F655E5-1215-4E66-B566-BFAB8F0C8436}"/>
    <cellStyle name="Normal 480 9" xfId="11853" xr:uid="{6E0FDDBB-3A65-4005-A2F1-0D4C84E983C7}"/>
    <cellStyle name="Normal 481" xfId="7459" xr:uid="{0B477C87-E8A1-4141-AB67-A378A2B20E0D}"/>
    <cellStyle name="Normal 481 10" xfId="15376" xr:uid="{9F264CF9-BAA4-45B9-89CD-0AF8F2085ED5}"/>
    <cellStyle name="Normal 481 2" xfId="7949" xr:uid="{674EA86C-CD09-4FDB-8851-C57BA3859C8E}"/>
    <cellStyle name="Normal 481 2 2" xfId="9260" xr:uid="{B25EBC5B-384F-4945-8290-581602225D95}"/>
    <cellStyle name="Normal 481 2 2 2" xfId="11269" xr:uid="{DAB13BA0-4CDD-40C6-85FC-F8A583D7C9F6}"/>
    <cellStyle name="Normal 481 2 2 2 2" xfId="15047" xr:uid="{E287E7D2-3AA9-493B-9AA9-9CA83B42CF8D}"/>
    <cellStyle name="Normal 481 2 2 2 3" xfId="18640" xr:uid="{28028E95-AF4B-4A2A-9378-F052F960051C}"/>
    <cellStyle name="Normal 481 2 2 3" xfId="13297" xr:uid="{540E1F6D-2CB7-43FD-AAB8-B6176B142FE8}"/>
    <cellStyle name="Normal 481 2 2 4" xfId="16855" xr:uid="{06029177-6CB2-479B-8E86-2626BD383DC0}"/>
    <cellStyle name="Normal 481 2 3" xfId="10289" xr:uid="{A92A85BD-5BFA-4EDF-923E-40171F031E52}"/>
    <cellStyle name="Normal 481 2 3 2" xfId="14083" xr:uid="{F5A6E9C2-10CB-474F-8D76-739D04D6DCB4}"/>
    <cellStyle name="Normal 481 2 3 3" xfId="17665" xr:uid="{9A894D70-80C6-4960-AC4E-22748835BF36}"/>
    <cellStyle name="Normal 481 2 4" xfId="12324" xr:uid="{C3D40FB3-261A-4329-A91E-704921934375}"/>
    <cellStyle name="Normal 481 2 5" xfId="15888" xr:uid="{915DA867-6192-4F22-9CE5-0B8F59EEECBB}"/>
    <cellStyle name="Normal 481 3" xfId="7792" xr:uid="{E9FBFEF7-7508-443F-B78F-3CABCFE0A07E}"/>
    <cellStyle name="Normal 481 3 2" xfId="9089" xr:uid="{7FB611E2-6F06-4D77-B1CC-63E8AE8D59E9}"/>
    <cellStyle name="Normal 481 3 2 2" xfId="11104" xr:uid="{9C60F4B4-9A85-4051-BDEA-493CC14EDE7A}"/>
    <cellStyle name="Normal 481 3 2 2 2" xfId="14868" xr:uid="{40AD2D7E-7604-4DAC-AC6E-F12A5E2CE00F}"/>
    <cellStyle name="Normal 481 3 2 2 3" xfId="18480" xr:uid="{B487AAE7-9662-46F2-B3EF-5AF4CFFEDC05}"/>
    <cellStyle name="Normal 481 3 2 3" xfId="13125" xr:uid="{4E7E9357-ECBC-4405-A203-EE45C852C89E}"/>
    <cellStyle name="Normal 481 3 2 4" xfId="16695" xr:uid="{5EB0C08C-9808-49B4-8916-9EDFAFB3D47A}"/>
    <cellStyle name="Normal 481 3 3" xfId="10115" xr:uid="{3BC21C61-5786-4208-A8FE-805396100B48}"/>
    <cellStyle name="Normal 481 3 3 2" xfId="13924" xr:uid="{B2816CFA-FEDB-4AB7-BB9C-A97E8E9C2E9C}"/>
    <cellStyle name="Normal 481 3 3 3" xfId="17493" xr:uid="{CE6E1E3D-D780-4F41-A526-E9E3D8D57013}"/>
    <cellStyle name="Normal 481 3 4" xfId="12163" xr:uid="{F7997D40-20F4-4663-8E34-84004CB52B80}"/>
    <cellStyle name="Normal 481 3 5" xfId="15710" xr:uid="{63F91ADA-8DE8-47A5-B393-6517B8FA413A}"/>
    <cellStyle name="Normal 481 4" xfId="7652" xr:uid="{7B8C84EA-988C-4558-A869-808D396277A6}"/>
    <cellStyle name="Normal 481 4 2" xfId="8950" xr:uid="{B4644C16-D880-467F-A163-1190984C1A55}"/>
    <cellStyle name="Normal 481 4 2 2" xfId="10978" xr:uid="{96EEF1E3-AE8C-4E0D-8558-B23D01568B42}"/>
    <cellStyle name="Normal 481 4 2 2 2" xfId="14731" xr:uid="{1C166E80-3900-44AA-8E90-7B45102DC2D3}"/>
    <cellStyle name="Normal 481 4 2 2 3" xfId="18352" xr:uid="{7971E5C5-F8C0-42D5-9FEA-AC61DBDED66E}"/>
    <cellStyle name="Normal 481 4 2 3" xfId="12992" xr:uid="{5928C885-C924-481A-A986-54624E48F4C4}"/>
    <cellStyle name="Normal 481 4 2 4" xfId="16567" xr:uid="{0657A747-E5B8-4231-AE25-D9134CAA8F39}"/>
    <cellStyle name="Normal 481 4 3" xfId="9977" xr:uid="{64BBC97A-0892-4B92-89CF-F2C2AA406545}"/>
    <cellStyle name="Normal 481 4 3 2" xfId="13788" xr:uid="{E48D42D5-531F-46F0-A372-02332F06953E}"/>
    <cellStyle name="Normal 481 4 3 3" xfId="17356" xr:uid="{9DE74CD4-7255-4712-9CAA-8F042D4CC77E}"/>
    <cellStyle name="Normal 481 4 4" xfId="12039" xr:uid="{9F164325-6C67-486A-9B03-7BBB9C0B58BB}"/>
    <cellStyle name="Normal 481 4 5" xfId="15573" xr:uid="{048E097F-E909-46BC-8CF4-A3ABF18A6597}"/>
    <cellStyle name="Normal 481 5" xfId="8770" xr:uid="{54F2B065-EB84-41AE-B648-885B93C01B3B}"/>
    <cellStyle name="Normal 481 5 2" xfId="10798" xr:uid="{C7B544C5-261B-4189-90B0-101AB4F9506F}"/>
    <cellStyle name="Normal 481 5 2 2" xfId="14545" xr:uid="{D80784EA-AA21-4912-A22E-FAA31085686F}"/>
    <cellStyle name="Normal 481 5 2 3" xfId="18167" xr:uid="{87F5146E-9C91-4CC4-9C4D-306C9835D9E4}"/>
    <cellStyle name="Normal 481 5 3" xfId="12810" xr:uid="{E66C1030-47B4-4EF1-A806-066A728A405C}"/>
    <cellStyle name="Normal 481 5 4" xfId="16386" xr:uid="{E1905414-B0CD-4D6F-9929-8730BD23B64D}"/>
    <cellStyle name="Normal 481 6" xfId="8431" xr:uid="{C03BEA8E-0C14-441B-8410-123FDADBCC30}"/>
    <cellStyle name="Normal 481 6 2" xfId="10619" xr:uid="{2E1D37AF-7378-4B0D-8679-ADFDB0EC1C8E}"/>
    <cellStyle name="Normal 481 6 2 2" xfId="14383" xr:uid="{8862D48E-0300-4365-B09F-3CF267AA08DF}"/>
    <cellStyle name="Normal 481 6 2 3" xfId="18000" xr:uid="{FD255E2D-7AED-4798-936C-3AAC95628B3E}"/>
    <cellStyle name="Normal 481 6 3" xfId="12637" xr:uid="{63C6DFD4-F3B6-4C93-9375-40C09974AD37}"/>
    <cellStyle name="Normal 481 6 4" xfId="16205" xr:uid="{11A4F5FB-71D0-4117-94BA-DDAC593F6D1D}"/>
    <cellStyle name="Normal 481 7" xfId="8176" xr:uid="{F0A49CA7-552C-4671-A9B6-B63AF4237BCB}"/>
    <cellStyle name="Normal 481 7 2" xfId="10498" xr:uid="{934C1F35-990C-4A76-9AB9-3AC8E025EC5A}"/>
    <cellStyle name="Normal 481 7 2 2" xfId="14270" xr:uid="{9D2BCAEA-0237-4A3A-9D02-A7FA59C60982}"/>
    <cellStyle name="Normal 481 7 2 3" xfId="17872" xr:uid="{4CDF9A7F-C623-4A34-9E0B-7451332AE673}"/>
    <cellStyle name="Normal 481 7 3" xfId="12510" xr:uid="{7C5631AE-2237-43A2-9920-5C84A03E9A5C}"/>
    <cellStyle name="Normal 481 7 4" xfId="16088" xr:uid="{6658B9AD-6A6A-4EE3-A080-75E93C8D47A3}"/>
    <cellStyle name="Normal 481 8" xfId="9787" xr:uid="{2241FB95-6529-4A31-9DA4-EC73990CDDC5}"/>
    <cellStyle name="Normal 481 8 2" xfId="13608" xr:uid="{49AED1C7-4E8D-45F4-89CC-ED9982B6A508}"/>
    <cellStyle name="Normal 481 8 3" xfId="17175" xr:uid="{3031EAAF-AE22-4F10-B384-1D323DBEF576}"/>
    <cellStyle name="Normal 481 9" xfId="11861" xr:uid="{5C97446F-F2D4-4891-A686-0FEFA7CFCD3E}"/>
    <cellStyle name="Normal 482" xfId="7486" xr:uid="{F521D32E-10D8-4567-ABCE-32217F1264F7}"/>
    <cellStyle name="Normal 482 10" xfId="15400" xr:uid="{E243FCA2-9184-4257-8C11-BC0380F1CF86}"/>
    <cellStyle name="Normal 482 2" xfId="7970" xr:uid="{6D810B0C-9E0D-4AC4-8959-B61E2DD75640}"/>
    <cellStyle name="Normal 482 2 2" xfId="9280" xr:uid="{1D670717-E506-4847-9B21-4B58B57D9E01}"/>
    <cellStyle name="Normal 482 2 2 2" xfId="11290" xr:uid="{F0400249-4B93-46EE-9B18-F5442C21C5BF}"/>
    <cellStyle name="Normal 482 2 2 2 2" xfId="15077" xr:uid="{606CF7B5-165A-413F-9961-F5155D88A5C8}"/>
    <cellStyle name="Normal 482 2 2 2 3" xfId="18665" xr:uid="{29D7D3A0-76CE-41F3-A34C-A5DC323F9E92}"/>
    <cellStyle name="Normal 482 2 2 3" xfId="13320" xr:uid="{62134D09-ACB6-4235-9FAE-B4234A753D06}"/>
    <cellStyle name="Normal 482 2 2 4" xfId="16876" xr:uid="{3D6CBB5F-98A6-4EC4-859F-802D9B4EFE9C}"/>
    <cellStyle name="Normal 482 2 3" xfId="10313" xr:uid="{FD90F838-114B-4C9A-96B7-CD69CE1B9259}"/>
    <cellStyle name="Normal 482 2 3 2" xfId="14104" xr:uid="{E8735791-6A13-4B38-8268-56E2449D6B72}"/>
    <cellStyle name="Normal 482 2 3 3" xfId="17686" xr:uid="{B9BED5F6-6796-485E-8F3A-E7AA559C3DEE}"/>
    <cellStyle name="Normal 482 2 4" xfId="12345" xr:uid="{2CF62365-272E-48B2-BAFA-0B9E68804E96}"/>
    <cellStyle name="Normal 482 2 5" xfId="15917" xr:uid="{728AB117-287C-408A-8616-A176665ADB7F}"/>
    <cellStyle name="Normal 482 3" xfId="7817" xr:uid="{7AD8E3D9-B691-4305-A4C8-3E1973373AFE}"/>
    <cellStyle name="Normal 482 3 2" xfId="9111" xr:uid="{54E1065C-EDE6-4195-A6BB-C261EC7F641B}"/>
    <cellStyle name="Normal 482 3 2 2" xfId="11125" xr:uid="{07D9E34E-4299-4A1E-830A-4346CCAA981C}"/>
    <cellStyle name="Normal 482 3 2 2 2" xfId="14892" xr:uid="{D7823F09-6758-49DD-A13A-1F515466ACAE}"/>
    <cellStyle name="Normal 482 3 2 2 3" xfId="18501" xr:uid="{D51AB926-A2F4-4E1D-8AF4-1B8B60B917BF}"/>
    <cellStyle name="Normal 482 3 2 3" xfId="13147" xr:uid="{726ED60E-69E9-4935-B365-5F20A54A6960}"/>
    <cellStyle name="Normal 482 3 2 4" xfId="16716" xr:uid="{04F35588-609B-4BAA-A32E-D0CF8F130CF1}"/>
    <cellStyle name="Normal 482 3 3" xfId="10144" xr:uid="{D25F1364-3A68-43C3-85D8-B01DCBDE59A9}"/>
    <cellStyle name="Normal 482 3 3 2" xfId="13949" xr:uid="{41083A60-3EA3-41D4-9D85-277E7A300D07}"/>
    <cellStyle name="Normal 482 3 3 3" xfId="17515" xr:uid="{184A5608-FBF8-4DDA-8706-AA2751999726}"/>
    <cellStyle name="Normal 482 3 4" xfId="12184" xr:uid="{C741D718-7721-48D9-B033-5CED2BFD7981}"/>
    <cellStyle name="Normal 482 3 5" xfId="15734" xr:uid="{EF5331D1-043B-4D5C-99C8-8A0FDC6ACD45}"/>
    <cellStyle name="Normal 482 4" xfId="7658" xr:uid="{2D841330-F2F5-4F02-9E2A-BF70E1EE8BC9}"/>
    <cellStyle name="Normal 482 4 2" xfId="8955" xr:uid="{E7784669-41BC-4439-94C8-79D732A21181}"/>
    <cellStyle name="Normal 482 4 2 2" xfId="10982" xr:uid="{4A718FEF-8348-4F2C-807D-8A15C6DDCC8A}"/>
    <cellStyle name="Normal 482 4 2 2 2" xfId="14736" xr:uid="{8C524849-66D6-48BF-910A-72974CEC0B0D}"/>
    <cellStyle name="Normal 482 4 2 2 3" xfId="18356" xr:uid="{6751B9F5-BB2A-4F22-B86A-B82CA6899E84}"/>
    <cellStyle name="Normal 482 4 2 3" xfId="12996" xr:uid="{A8D6E205-F3AF-4484-BFF9-DC0AC50725F3}"/>
    <cellStyle name="Normal 482 4 2 4" xfId="16572" xr:uid="{5542ACB6-6AE2-4760-8C69-C750590540CB}"/>
    <cellStyle name="Normal 482 4 3" xfId="9983" xr:uid="{7EB652FC-F628-43EF-96CE-C68F127BACEC}"/>
    <cellStyle name="Normal 482 4 3 2" xfId="13793" xr:uid="{B491CB37-8FAC-410A-980B-4DFBBCDFDAD1}"/>
    <cellStyle name="Normal 482 4 3 3" xfId="17361" xr:uid="{9B0B66A2-7030-41F3-94F8-D66E3DF9012C}"/>
    <cellStyle name="Normal 482 4 4" xfId="12043" xr:uid="{F45EC56C-35D9-4C0E-BFB5-781CAFAF14BE}"/>
    <cellStyle name="Normal 482 4 5" xfId="15578" xr:uid="{6ABF306D-17D4-48AC-8605-028FE9AE75C9}"/>
    <cellStyle name="Normal 482 5" xfId="8795" xr:uid="{D9B5B38A-F163-48F6-BE1B-62EBF5ADD392}"/>
    <cellStyle name="Normal 482 5 2" xfId="10820" xr:uid="{689A6384-747D-459D-9F4B-B75AD9D478EE}"/>
    <cellStyle name="Normal 482 5 2 2" xfId="14566" xr:uid="{51AD4FE5-0F6C-49E2-BA1E-2494CF4EC01D}"/>
    <cellStyle name="Normal 482 5 2 3" xfId="18191" xr:uid="{43AAD40B-85CE-499B-B663-B40CA4CE874C}"/>
    <cellStyle name="Normal 482 5 3" xfId="12831" xr:uid="{29FFF7E5-AC3E-401A-98F9-C6B14F5C150F}"/>
    <cellStyle name="Normal 482 5 4" xfId="16408" xr:uid="{93037CED-42D0-4DCA-856E-9C8EF6AFD397}"/>
    <cellStyle name="Normal 482 6" xfId="8453" xr:uid="{AEFE05E1-336A-4FF5-BE90-00543DCDF984}"/>
    <cellStyle name="Normal 482 6 2" xfId="10649" xr:uid="{7FE3FB1E-12CD-49DB-9272-53863C5CFF0B}"/>
    <cellStyle name="Normal 482 6 2 2" xfId="14409" xr:uid="{8D5354A4-64B1-44E8-940D-EFF59D69859C}"/>
    <cellStyle name="Normal 482 6 2 3" xfId="18023" xr:uid="{43ABADEC-7ADE-495A-B5EF-931A6BF100AD}"/>
    <cellStyle name="Normal 482 6 3" xfId="12660" xr:uid="{4E20AD2F-9D4A-4ED2-AAE5-2FC4B1B013FE}"/>
    <cellStyle name="Normal 482 6 4" xfId="16230" xr:uid="{6337F773-A477-4C63-BBA7-C1AC03ABB7D3}"/>
    <cellStyle name="Normal 482 7" xfId="8092" xr:uid="{6AE37B6D-1366-4EEF-8BB0-FA3546CB6204}"/>
    <cellStyle name="Normal 482 7 2" xfId="10427" xr:uid="{0EB050EC-6128-42F1-A60F-394F4D9BFD38}"/>
    <cellStyle name="Normal 482 7 2 2" xfId="14202" xr:uid="{BE6411DF-A967-43E4-B74D-A9A5094E1C27}"/>
    <cellStyle name="Normal 482 7 2 3" xfId="17798" xr:uid="{6CE94BB5-0089-464F-AC9C-8AE0757DBC26}"/>
    <cellStyle name="Normal 482 7 3" xfId="12443" xr:uid="{14B87721-B3D2-4F3C-B71F-32C9A607D088}"/>
    <cellStyle name="Normal 482 7 4" xfId="16021" xr:uid="{B7F5C73C-9419-4D82-B56B-54949043D53A}"/>
    <cellStyle name="Normal 482 8" xfId="9809" xr:uid="{7D9EB152-1B98-474A-A668-DC3D70842EA9}"/>
    <cellStyle name="Normal 482 8 2" xfId="13632" xr:uid="{9EB48937-B818-4A8F-B24B-04F92F88368F}"/>
    <cellStyle name="Normal 482 8 3" xfId="17196" xr:uid="{FCD364FE-624C-45C8-BD2A-D7EE1239DB67}"/>
    <cellStyle name="Normal 482 9" xfId="11882" xr:uid="{E72FDAC1-72AF-40E5-BB04-0896773EFAAD}"/>
    <cellStyle name="Normal 483" xfId="7418" xr:uid="{00BE4EEB-A4B3-481D-B9CB-BB20761B674D}"/>
    <cellStyle name="Normal 483 10" xfId="15358" xr:uid="{CF2247FA-294F-46C9-A175-B1CA35C14EE4}"/>
    <cellStyle name="Normal 483 2" xfId="7930" xr:uid="{F6B32478-542F-499C-B54E-B7ED3289534E}"/>
    <cellStyle name="Normal 483 2 2" xfId="9244" xr:uid="{2824FCBE-6308-4A8A-8816-1373EDFE658A}"/>
    <cellStyle name="Normal 483 2 2 2" xfId="11249" xr:uid="{1430510A-8024-43AE-AFF8-90B02BD649BD}"/>
    <cellStyle name="Normal 483 2 2 2 2" xfId="15027" xr:uid="{E81149F6-BBD5-492B-A357-25DDE3E30D37}"/>
    <cellStyle name="Normal 483 2 2 2 3" xfId="18624" xr:uid="{E2D27894-E553-4281-8D43-FF084FB9FCAD}"/>
    <cellStyle name="Normal 483 2 2 3" xfId="13281" xr:uid="{FECB037E-08A2-4B5A-9414-86B272AA9B5A}"/>
    <cellStyle name="Normal 483 2 2 4" xfId="16837" xr:uid="{E918BD48-BA3D-4981-AD5F-5EBE1B9D9383}"/>
    <cellStyle name="Normal 483 2 3" xfId="10271" xr:uid="{8B7A29D6-D891-45E9-9694-90A5AF297C0E}"/>
    <cellStyle name="Normal 483 2 3 2" xfId="14064" xr:uid="{92C73DAF-E142-45E8-A40E-9007E90A0679}"/>
    <cellStyle name="Normal 483 2 3 3" xfId="17648" xr:uid="{711183C4-6CB6-43E2-B2A2-29A1E3D1B440}"/>
    <cellStyle name="Normal 483 2 4" xfId="12304" xr:uid="{0E895B12-2826-49A5-A397-5FA2B38C93E4}"/>
    <cellStyle name="Normal 483 2 5" xfId="15869" xr:uid="{8F2AAA73-6501-40CA-93F4-9CAC53031042}"/>
    <cellStyle name="Normal 483 3" xfId="7776" xr:uid="{A653A4C7-4A00-47EC-800E-2475C58C0BB6}"/>
    <cellStyle name="Normal 483 3 2" xfId="9072" xr:uid="{D7D90D40-EDB5-4C68-A026-865CD376E1E2}"/>
    <cellStyle name="Normal 483 3 2 2" xfId="11087" xr:uid="{C61B9CA4-3AB9-4DBC-BDBB-0BCB791EB6F7}"/>
    <cellStyle name="Normal 483 3 2 2 2" xfId="14850" xr:uid="{157A5529-3B8D-4829-A35C-19C84EE01C40}"/>
    <cellStyle name="Normal 483 3 2 2 3" xfId="18462" xr:uid="{3934255A-A752-45AB-92C4-9C88BE3894D6}"/>
    <cellStyle name="Normal 483 3 2 3" xfId="13109" xr:uid="{6447075B-C84B-4ABE-B189-77A4796E5F6B}"/>
    <cellStyle name="Normal 483 3 2 4" xfId="16675" xr:uid="{2FC19F43-758F-4A9B-9B82-7E1B62E45182}"/>
    <cellStyle name="Normal 483 3 3" xfId="10095" xr:uid="{4BF6CFE7-715F-47FC-9001-282D048EAA8D}"/>
    <cellStyle name="Normal 483 3 3 2" xfId="13908" xr:uid="{EAC1365E-82AF-4845-A94A-35C72E02A5B5}"/>
    <cellStyle name="Normal 483 3 3 3" xfId="17475" xr:uid="{7F6A6759-C0AB-448C-8F2D-00673448E7B4}"/>
    <cellStyle name="Normal 483 3 4" xfId="12146" xr:uid="{524C168E-D3CE-4795-B3EB-C6740DEF15D1}"/>
    <cellStyle name="Normal 483 3 5" xfId="15692" xr:uid="{F522CCD9-8F50-4C4B-BD31-F25D76D92FA9}"/>
    <cellStyle name="Normal 483 4" xfId="7748" xr:uid="{F19C86DA-06A9-4EB8-992E-E9308207B366}"/>
    <cellStyle name="Normal 483 4 2" xfId="9051" xr:uid="{8FE4D59F-7FAF-4084-8CB2-B3E434CFD3D8}"/>
    <cellStyle name="Normal 483 4 2 2" xfId="11065" xr:uid="{9930F1AF-439C-413F-8C90-C756D0936DED}"/>
    <cellStyle name="Normal 483 4 2 2 2" xfId="14824" xr:uid="{8E9A71B4-B781-4AC0-BC1A-0969FF5F37AC}"/>
    <cellStyle name="Normal 483 4 2 2 3" xfId="18439" xr:uid="{80F4F5A2-804F-477E-9B8B-B81D7B99A159}"/>
    <cellStyle name="Normal 483 4 2 3" xfId="13087" xr:uid="{61694305-C206-42DC-A543-B9E040A6D348}"/>
    <cellStyle name="Normal 483 4 2 4" xfId="16656" xr:uid="{A014F2A0-B8FB-4C54-96C4-15B9B5DCB4F4}"/>
    <cellStyle name="Normal 483 4 3" xfId="10075" xr:uid="{91F80C21-6DEA-4DC3-8BB9-5964ED075EF9}"/>
    <cellStyle name="Normal 483 4 3 2" xfId="13881" xr:uid="{B20B9F9F-8AD4-49D5-AAB3-2CFA0C136F13}"/>
    <cellStyle name="Normal 483 4 3 3" xfId="17456" xr:uid="{3BD38EBE-4E3D-4CEF-92F6-2B4F3E9C9552}"/>
    <cellStyle name="Normal 483 4 4" xfId="12124" xr:uid="{3E533B38-1274-4C91-B6B4-E7F71FCA0304}"/>
    <cellStyle name="Normal 483 4 5" xfId="15667" xr:uid="{FCC57A5F-EDF3-4026-896B-3E0214AF5384}"/>
    <cellStyle name="Normal 483 5" xfId="8754" xr:uid="{4FD7D6F7-E740-4338-BCDD-4D34AB7127CF}"/>
    <cellStyle name="Normal 483 5 2" xfId="10782" xr:uid="{D8E323CC-9988-47B0-976B-30447291D239}"/>
    <cellStyle name="Normal 483 5 2 2" xfId="14528" xr:uid="{F1D6C692-0E1F-4142-8AA9-67E6E4521D86}"/>
    <cellStyle name="Normal 483 5 2 3" xfId="18149" xr:uid="{DE9ADEE6-7439-4AB3-B56C-597C3FD3AA03}"/>
    <cellStyle name="Normal 483 5 3" xfId="12792" xr:uid="{7649E102-1167-4D6F-9039-EEE241FEAED5}"/>
    <cellStyle name="Normal 483 5 4" xfId="16370" xr:uid="{83707B81-F153-44C8-911A-E8074E5CA39A}"/>
    <cellStyle name="Normal 483 6" xfId="8411" xr:uid="{F39871A4-0EA3-40C4-B2F0-94742933E4D9}"/>
    <cellStyle name="Normal 483 6 2" xfId="10600" xr:uid="{2C821401-1762-4D03-A593-06A38359B9D5}"/>
    <cellStyle name="Normal 483 6 2 2" xfId="14367" xr:uid="{3A1B36A3-3D69-4C59-9A4A-E9656DD8D151}"/>
    <cellStyle name="Normal 483 6 2 3" xfId="17981" xr:uid="{E4202AF9-EF46-4CD6-A6C3-C8212F588925}"/>
    <cellStyle name="Normal 483 6 3" xfId="12620" xr:uid="{BBA553D7-274B-471D-8F9C-DD3A98E95721}"/>
    <cellStyle name="Normal 483 6 4" xfId="16187" xr:uid="{A8676F9E-8976-4E04-BB6C-15ADF12EBE9A}"/>
    <cellStyle name="Normal 483 7" xfId="8055" xr:uid="{CE4E5A43-EF61-49C8-BDE7-D586191A0BCA}"/>
    <cellStyle name="Normal 483 7 2" xfId="10406" xr:uid="{24D87149-8621-450A-9496-7D9DA8FA0120}"/>
    <cellStyle name="Normal 483 7 2 2" xfId="14183" xr:uid="{A479C47C-2B94-463E-9DA2-0CE6F14848B5}"/>
    <cellStyle name="Normal 483 7 2 3" xfId="17772" xr:uid="{A48CEBCB-3304-4B27-86E3-6BA3374BC20A}"/>
    <cellStyle name="Normal 483 7 3" xfId="12424" xr:uid="{B8C6A2DF-47F7-4E77-AD0C-7F017711F098}"/>
    <cellStyle name="Normal 483 7 4" xfId="16000" xr:uid="{2A82B1E6-F870-4D9D-8AD3-F5FDFD14F583}"/>
    <cellStyle name="Normal 483 8" xfId="9770" xr:uid="{1B356790-2664-4D71-9C90-833F5489E29F}"/>
    <cellStyle name="Normal 483 8 2" xfId="13590" xr:uid="{ABF32101-5823-421E-9E91-A9A864EAB79C}"/>
    <cellStyle name="Normal 483 8 3" xfId="17157" xr:uid="{954F8BE9-C691-4683-8F42-B4321533784D}"/>
    <cellStyle name="Normal 483 9" xfId="11844" xr:uid="{CDB09779-535A-48F5-8322-4AE84F0E207A}"/>
    <cellStyle name="Normal 484" xfId="7543" xr:uid="{C316C5A6-B0D9-4B86-801B-363AD2F0E8EA}"/>
    <cellStyle name="Normal 484 10" xfId="15458" xr:uid="{C1744185-AF0B-4928-B4D1-6793208D570B}"/>
    <cellStyle name="Normal 484 2" xfId="8021" xr:uid="{9B4E8427-1AB7-48D6-8111-B1E180886866}"/>
    <cellStyle name="Normal 484 2 2" xfId="9338" xr:uid="{0B55B032-0B87-426A-974B-CBEA3219339F}"/>
    <cellStyle name="Normal 484 2 2 2" xfId="11340" xr:uid="{874DB473-AC37-4F66-B5D6-B6CA902085B6}"/>
    <cellStyle name="Normal 484 2 2 2 2" xfId="15130" xr:uid="{50BAB296-A850-481F-A741-0938766443D5}"/>
    <cellStyle name="Normal 484 2 2 2 3" xfId="18715" xr:uid="{5AAE1F6F-59A2-442D-97A1-B5A22586C2FA}"/>
    <cellStyle name="Normal 484 2 2 3" xfId="13379" xr:uid="{F61FCCCF-EE2B-4D5B-88FD-AE6404A21D10}"/>
    <cellStyle name="Normal 484 2 2 4" xfId="16927" xr:uid="{60BE64A4-1DD2-442E-9CF0-601B7C17C700}"/>
    <cellStyle name="Normal 484 2 3" xfId="10373" xr:uid="{FB110E33-4A9D-461F-A013-E6BB139AFC2D}"/>
    <cellStyle name="Normal 484 2 3 2" xfId="14155" xr:uid="{3790DB5B-E1AC-44DE-9F9A-DA216D6A3149}"/>
    <cellStyle name="Normal 484 2 3 3" xfId="17744" xr:uid="{AD054294-5A7B-4391-9C8E-5548548C9810}"/>
    <cellStyle name="Normal 484 2 4" xfId="12394" xr:uid="{0E559BF4-AAFD-4E55-97C2-9DCFA54356BA}"/>
    <cellStyle name="Normal 484 2 5" xfId="15972" xr:uid="{F376CDE3-EA66-415E-B117-884F425E3CE0}"/>
    <cellStyle name="Normal 484 3" xfId="7867" xr:uid="{2855782B-6CC4-41EA-BD75-6D48C5ECB348}"/>
    <cellStyle name="Normal 484 3 2" xfId="9169" xr:uid="{50A174E8-B796-4E91-AE44-346EFACB118E}"/>
    <cellStyle name="Normal 484 3 2 2" xfId="11177" xr:uid="{0315355D-7EF9-499C-9903-7082D0011121}"/>
    <cellStyle name="Normal 484 3 2 2 2" xfId="14953" xr:uid="{DC2D54D9-0261-4733-A513-0711C92CEF38}"/>
    <cellStyle name="Normal 484 3 2 2 3" xfId="18552" xr:uid="{7C72B6C9-A447-4BEF-AD18-BD3EA9930AEF}"/>
    <cellStyle name="Normal 484 3 2 3" xfId="13205" xr:uid="{9CAFF0F8-45A1-4AC2-BA6D-B500F48FFCDD}"/>
    <cellStyle name="Normal 484 3 2 4" xfId="16766" xr:uid="{7B59CA34-E7E5-42EE-AA61-DAF36A523925}"/>
    <cellStyle name="Normal 484 3 3" xfId="10198" xr:uid="{31AB8D63-5921-467F-BB3D-7C02F64B1B00}"/>
    <cellStyle name="Normal 484 3 3 2" xfId="14000" xr:uid="{512DB052-8F23-443A-A20B-55D67DF95FFE}"/>
    <cellStyle name="Normal 484 3 3 3" xfId="17574" xr:uid="{67748464-3AFD-4272-A151-17E590CD3251}"/>
    <cellStyle name="Normal 484 3 4" xfId="12232" xr:uid="{3343FEB0-2BCB-447D-89C4-F3A65A75169F}"/>
    <cellStyle name="Normal 484 3 5" xfId="15795" xr:uid="{0614CF36-794C-4F88-A8D5-887C761A210E}"/>
    <cellStyle name="Normal 484 4" xfId="7627" xr:uid="{2EB0416B-911E-43A0-A11A-0FB9F0C90C92}"/>
    <cellStyle name="Normal 484 4 2" xfId="8924" xr:uid="{C4D03F58-772D-4FDE-AD95-68FF18622352}"/>
    <cellStyle name="Normal 484 4 2 2" xfId="10952" xr:uid="{347F9653-D2A5-400E-AA8A-4104E27A901A}"/>
    <cellStyle name="Normal 484 4 2 2 2" xfId="14700" xr:uid="{B5AF47E7-B3A5-4302-9EF8-E40F99466418}"/>
    <cellStyle name="Normal 484 4 2 2 3" xfId="18329" xr:uid="{543974E2-836D-4C87-B909-B657BD4FD1E8}"/>
    <cellStyle name="Normal 484 4 2 3" xfId="12962" xr:uid="{AE6F0036-690B-4A03-AD3B-C23D942ED735}"/>
    <cellStyle name="Normal 484 4 2 4" xfId="16540" xr:uid="{01F0181D-B181-4F97-9B3F-7286B1872B2D}"/>
    <cellStyle name="Normal 484 4 3" xfId="9949" xr:uid="{B7389EDD-7ACE-49B4-8FBB-D12CFB47A38D}"/>
    <cellStyle name="Normal 484 4 3 2" xfId="13766" xr:uid="{F44CFAE3-CE35-4EBF-A638-D7870E865B3D}"/>
    <cellStyle name="Normal 484 4 3 3" xfId="17329" xr:uid="{07443D2E-C80C-4380-A347-88DBB1395F08}"/>
    <cellStyle name="Normal 484 4 4" xfId="12013" xr:uid="{64B8F4AC-87EF-40C6-AA23-69BB6F5A60EE}"/>
    <cellStyle name="Normal 484 4 5" xfId="15542" xr:uid="{F65D1644-9817-4E03-B7A2-6A0D7088CF93}"/>
    <cellStyle name="Normal 484 5" xfId="8845" xr:uid="{DB0BD907-DDD3-45D5-8553-441C1B50F2FC}"/>
    <cellStyle name="Normal 484 5 2" xfId="10877" xr:uid="{FA90CC00-1AC0-452F-918B-47CA39382E36}"/>
    <cellStyle name="Normal 484 5 2 2" xfId="14617" xr:uid="{BCD0AF66-36CE-4DF3-A190-C0BC20B0DEED}"/>
    <cellStyle name="Normal 484 5 2 3" xfId="18251" xr:uid="{279C75CC-D194-45A7-AD7A-8F13C3F4BEDD}"/>
    <cellStyle name="Normal 484 5 3" xfId="12881" xr:uid="{967CB960-76B4-43D8-8B18-15D521BE0A22}"/>
    <cellStyle name="Normal 484 5 4" xfId="16465" xr:uid="{22C2FBBC-059A-4870-AE2C-43F2DDC89734}"/>
    <cellStyle name="Normal 484 6" xfId="8501" xr:uid="{16C3617D-2C0D-4FD3-BFBC-98ACC0C9677F}"/>
    <cellStyle name="Normal 484 6 2" xfId="10707" xr:uid="{7C4CC4E4-13E5-4121-A173-0507044E2CBE}"/>
    <cellStyle name="Normal 484 6 2 2" xfId="14458" xr:uid="{6DD11E19-5449-4881-8BAC-E0C736AC6E26}"/>
    <cellStyle name="Normal 484 6 2 3" xfId="18079" xr:uid="{DE3E85D9-401D-46DE-A7D3-750458B7F934}"/>
    <cellStyle name="Normal 484 6 3" xfId="12711" xr:uid="{21F02331-B946-4991-8A7B-E5FC3306A8CC}"/>
    <cellStyle name="Normal 484 6 4" xfId="16291" xr:uid="{D125A2A6-4F89-4542-9D80-649BCC401D0B}"/>
    <cellStyle name="Normal 484 7" xfId="8155" xr:uid="{7D7C6950-27B3-49C7-BF8E-8A255ADFF4FB}"/>
    <cellStyle name="Normal 484 7 2" xfId="10488" xr:uid="{E49C31FA-4714-476A-81FE-9816C918F200}"/>
    <cellStyle name="Normal 484 7 2 2" xfId="14259" xr:uid="{13A737D4-37AF-4EB1-AA28-09F4D707CE0B}"/>
    <cellStyle name="Normal 484 7 2 3" xfId="17861" xr:uid="{128F38DD-DE7D-4411-8088-5289329F3185}"/>
    <cellStyle name="Normal 484 7 3" xfId="12497" xr:uid="{ADD3E4EA-71C6-44E0-84B4-CA232AED0A58}"/>
    <cellStyle name="Normal 484 7 4" xfId="16077" xr:uid="{196A0E4F-1180-43D3-86DC-4BEEEBE3893F}"/>
    <cellStyle name="Normal 484 8" xfId="9860" xr:uid="{296C2407-DC49-4B5C-AEE3-16299CACE0CC}"/>
    <cellStyle name="Normal 484 8 2" xfId="13693" xr:uid="{BA4C2754-05D7-455D-9AB2-5B1183075650}"/>
    <cellStyle name="Normal 484 8 3" xfId="17247" xr:uid="{171BE8BB-25C2-4847-9BE8-DFE24DFDF63F}"/>
    <cellStyle name="Normal 484 9" xfId="11940" xr:uid="{DEBF93B1-4A05-4F1B-BAF9-55C4FBCF9B26}"/>
    <cellStyle name="Normal 485" xfId="7439" xr:uid="{F4692509-A1BF-4FF9-9309-F6F70A8EA8AD}"/>
    <cellStyle name="Normal 485 10" xfId="15366" xr:uid="{ECB59756-11D7-43BF-B9A6-7E291948D36A}"/>
    <cellStyle name="Normal 485 2" xfId="7939" xr:uid="{9BA95A15-A239-4DCD-846E-60FF367C4F29}"/>
    <cellStyle name="Normal 485 2 2" xfId="9251" xr:uid="{9DA54BE3-78BF-46A3-8647-6068DC921633}"/>
    <cellStyle name="Normal 485 2 2 2" xfId="11257" xr:uid="{A3C4FC79-7059-4270-A7C2-970F4AAEC314}"/>
    <cellStyle name="Normal 485 2 2 2 2" xfId="15037" xr:uid="{560CC07C-6C71-4112-8ED0-0449144DF009}"/>
    <cellStyle name="Normal 485 2 2 2 3" xfId="18631" xr:uid="{8D3FA0F5-CCCC-4EC0-AC2A-7335997E2451}"/>
    <cellStyle name="Normal 485 2 2 3" xfId="13288" xr:uid="{8832AF26-AC4E-4DB6-9A54-D96BC900E071}"/>
    <cellStyle name="Normal 485 2 2 4" xfId="16845" xr:uid="{F994AB20-9D63-451B-8126-AA682B79FAF6}"/>
    <cellStyle name="Normal 485 2 3" xfId="10279" xr:uid="{6E77DD3E-4155-48BD-BF9C-7935C44EF1C1}"/>
    <cellStyle name="Normal 485 2 3 2" xfId="14072" xr:uid="{461E0343-BC49-4B67-97B7-B028BD6A6B7F}"/>
    <cellStyle name="Normal 485 2 3 3" xfId="17655" xr:uid="{97DA2EE1-2989-4AC4-AC6F-A22F1B419508}"/>
    <cellStyle name="Normal 485 2 4" xfId="12312" xr:uid="{9FF83044-02A5-438B-A314-7D0317DB58C2}"/>
    <cellStyle name="Normal 485 2 5" xfId="15879" xr:uid="{E4736EF7-5301-44C6-92F8-789A8A9DA6B9}"/>
    <cellStyle name="Normal 485 3" xfId="7783" xr:uid="{47BBB19B-B692-4AB3-99B0-0CD28A386197}"/>
    <cellStyle name="Normal 485 3 2" xfId="9080" xr:uid="{18404A70-07CA-49DA-9C84-1509EA9A33DF}"/>
    <cellStyle name="Normal 485 3 2 2" xfId="11095" xr:uid="{B09F4839-3D7C-4546-B4F8-F11FCC82B40F}"/>
    <cellStyle name="Normal 485 3 2 2 2" xfId="14858" xr:uid="{15E61E3F-FDEE-4EB3-B17C-9E4E7AEC308C}"/>
    <cellStyle name="Normal 485 3 2 2 3" xfId="18470" xr:uid="{DB973182-5221-4CD3-B622-3DF68E523E57}"/>
    <cellStyle name="Normal 485 3 2 3" xfId="13116" xr:uid="{2E9A46EC-C708-4A23-ACCF-571E20A14FD6}"/>
    <cellStyle name="Normal 485 3 2 4" xfId="16683" xr:uid="{A60093F9-3995-43ED-B0F2-C4D16432DC82}"/>
    <cellStyle name="Normal 485 3 3" xfId="10106" xr:uid="{88CA58CC-80BA-4364-BFCC-CF8F7C090DA7}"/>
    <cellStyle name="Normal 485 3 3 2" xfId="13915" xr:uid="{4039D92E-042E-4D03-AE17-38BAD287C5C4}"/>
    <cellStyle name="Normal 485 3 3 3" xfId="17484" xr:uid="{836CB08A-2244-4BD2-98B7-E85FF59626AC}"/>
    <cellStyle name="Normal 485 3 4" xfId="12154" xr:uid="{0BB678F4-D9F8-401F-BA4E-9720CAD4676A}"/>
    <cellStyle name="Normal 485 3 5" xfId="15700" xr:uid="{7BB00199-4453-4D15-93C9-6106823A31E5}"/>
    <cellStyle name="Normal 485 4" xfId="7753" xr:uid="{AD3E24CC-9FBE-4D69-A449-EED8A3172A7A}"/>
    <cellStyle name="Normal 485 4 2" xfId="9055" xr:uid="{7E190A03-9501-47C7-AF76-1DD665B6C283}"/>
    <cellStyle name="Normal 485 4 2 2" xfId="11069" xr:uid="{8ECFC408-DE4E-4069-B20F-95E8D8DDBAED}"/>
    <cellStyle name="Normal 485 4 2 2 2" xfId="14829" xr:uid="{E4213111-15E6-4BE6-9F97-DCA3279DF768}"/>
    <cellStyle name="Normal 485 4 2 2 3" xfId="18443" xr:uid="{8DEF245C-3002-4760-B2B2-35657506896A}"/>
    <cellStyle name="Normal 485 4 2 3" xfId="13092" xr:uid="{111C8F3B-142B-45A2-B41D-85BA9AD084E3}"/>
    <cellStyle name="Normal 485 4 2 4" xfId="16660" xr:uid="{08A6855C-6773-4E3C-B9C5-DD5934A5742A}"/>
    <cellStyle name="Normal 485 4 3" xfId="10079" xr:uid="{72F1B895-BDB0-4DEA-B246-AD758805D397}"/>
    <cellStyle name="Normal 485 4 3 2" xfId="13885" xr:uid="{DA49078D-2666-4DF2-B3EB-3F08AB132949}"/>
    <cellStyle name="Normal 485 4 3 3" xfId="17460" xr:uid="{E5768C0A-78FB-418B-85C2-B955900E36BF}"/>
    <cellStyle name="Normal 485 4 4" xfId="12128" xr:uid="{AE51D73D-788B-42B3-B78A-B046918FE731}"/>
    <cellStyle name="Normal 485 4 5" xfId="15672" xr:uid="{2550295D-E5D4-4EA5-BD6E-0A4091DE957D}"/>
    <cellStyle name="Normal 485 5" xfId="8761" xr:uid="{9818ACA2-4DBB-4E39-B7C4-7326F673F316}"/>
    <cellStyle name="Normal 485 5 2" xfId="10789" xr:uid="{5CE75844-A695-4FDC-967A-928CA40B34C9}"/>
    <cellStyle name="Normal 485 5 2 2" xfId="14536" xr:uid="{85F15FF1-0EE2-43F5-A1FE-4406C1D1695E}"/>
    <cellStyle name="Normal 485 5 2 3" xfId="18157" xr:uid="{6E93D0C2-DDF2-4872-8B80-EA6EF8004291}"/>
    <cellStyle name="Normal 485 5 3" xfId="12800" xr:uid="{51C6F8D5-0168-4627-BEA9-97A49036E845}"/>
    <cellStyle name="Normal 485 5 4" xfId="16377" xr:uid="{5364101D-F5B1-401D-8443-04C177A4ECB8}"/>
    <cellStyle name="Normal 485 6" xfId="8419" xr:uid="{0644E459-BBC8-4C5D-B139-E5C2C357E6D1}"/>
    <cellStyle name="Normal 485 6 2" xfId="10610" xr:uid="{854F93A0-AC4A-4BF1-9309-09B854A59C25}"/>
    <cellStyle name="Normal 485 6 2 2" xfId="14374" xr:uid="{A6490E3A-132A-4AAF-B8EA-4917CECCC7D9}"/>
    <cellStyle name="Normal 485 6 2 3" xfId="17990" xr:uid="{9D42A498-F843-4787-9C8B-8FF568980CA7}"/>
    <cellStyle name="Normal 485 6 3" xfId="12628" xr:uid="{606F48A3-1DB1-43DD-AC74-E7C23A3DECA7}"/>
    <cellStyle name="Normal 485 6 4" xfId="16195" xr:uid="{0C2AAA36-0E22-475E-AEB1-104FB25B0385}"/>
    <cellStyle name="Normal 485 7" xfId="9364" xr:uid="{A1ED4859-D9D5-45CA-8BCB-1FC899D55A9C}"/>
    <cellStyle name="Normal 485 7 2" xfId="11369" xr:uid="{8A07E16F-4225-44AC-AF48-0CCFCE4C60C6}"/>
    <cellStyle name="Normal 485 7 2 2" xfId="15160" xr:uid="{6C3F8AAC-1461-4EF2-8EFD-88258465DF55}"/>
    <cellStyle name="Normal 485 7 2 3" xfId="18742" xr:uid="{0C217689-4388-43BB-82D4-31BFEE3EAB80}"/>
    <cellStyle name="Normal 485 7 3" xfId="13409" xr:uid="{CA7C755D-D808-4C14-B9A4-190428605FF0}"/>
    <cellStyle name="Normal 485 7 4" xfId="16957" xr:uid="{192307E2-4575-4869-B624-868FC79DC1D9}"/>
    <cellStyle name="Normal 485 8" xfId="9778" xr:uid="{0E007A6F-9C1E-4A65-9CDD-BA8F49BBFD1B}"/>
    <cellStyle name="Normal 485 8 2" xfId="13598" xr:uid="{35D3D2C5-4753-4C55-94E2-590B30986858}"/>
    <cellStyle name="Normal 485 8 3" xfId="17165" xr:uid="{7C56F35A-80F6-47DC-9F53-155C5CC42ACA}"/>
    <cellStyle name="Normal 485 9" xfId="11852" xr:uid="{55901C64-FCB7-40F9-A547-12C0E3FA7252}"/>
    <cellStyle name="Normal 486" xfId="7406" xr:uid="{F285CAED-E1EF-4DEF-A889-C29353E76C02}"/>
    <cellStyle name="Normal 486 10" xfId="15354" xr:uid="{46C458AD-CD09-4427-A492-DFCEFE678F59}"/>
    <cellStyle name="Normal 486 2" xfId="7928" xr:uid="{96ED870F-C468-41D2-9089-32136682BCF9}"/>
    <cellStyle name="Normal 486 2 2" xfId="9242" xr:uid="{348F8186-7BE0-40AC-9D02-4C570709C284}"/>
    <cellStyle name="Normal 486 2 2 2" xfId="11248" xr:uid="{CBEE201B-8D63-4F19-9E50-AF4FAB51E4F0}"/>
    <cellStyle name="Normal 486 2 2 2 2" xfId="15025" xr:uid="{1C127B10-7A8C-4CC3-92CC-403492DB5644}"/>
    <cellStyle name="Normal 486 2 2 2 3" xfId="18621" xr:uid="{3B85C520-7C6F-4808-B535-1C8B2C96BDCE}"/>
    <cellStyle name="Normal 486 2 2 3" xfId="13279" xr:uid="{D3E0667A-2221-431B-9D74-EA2512656EF8}"/>
    <cellStyle name="Normal 486 2 2 4" xfId="16834" xr:uid="{E18A65A5-ED44-4473-914D-752D780160E3}"/>
    <cellStyle name="Normal 486 2 3" xfId="10267" xr:uid="{EE72186B-A594-4E17-8F02-1E3A891CBC38}"/>
    <cellStyle name="Normal 486 2 3 2" xfId="14062" xr:uid="{0FCD2934-E32E-4A4B-8878-D696433DDA23}"/>
    <cellStyle name="Normal 486 2 3 3" xfId="17646" xr:uid="{6BFA0674-4D03-4111-9D6B-E1B72B132899}"/>
    <cellStyle name="Normal 486 2 4" xfId="12303" xr:uid="{E86FA732-8DAF-4200-B8ED-A5E5AF60E99C}"/>
    <cellStyle name="Normal 486 2 5" xfId="15867" xr:uid="{964C44A1-18D2-486B-862A-FAB7FD203D0E}"/>
    <cellStyle name="Normal 486 3" xfId="7773" xr:uid="{0C9AF4D4-FF1D-471F-B91D-574B43A420B8}"/>
    <cellStyle name="Normal 486 3 2" xfId="9070" xr:uid="{DA3060DB-BE8F-46D7-BAB4-85EA2CFB0CC1}"/>
    <cellStyle name="Normal 486 3 2 2" xfId="11084" xr:uid="{F795E2A6-3B8E-4C79-99FA-1933694C7396}"/>
    <cellStyle name="Normal 486 3 2 2 2" xfId="14845" xr:uid="{6CC4FE32-B48D-4400-A6F3-AAFAAB3CBF71}"/>
    <cellStyle name="Normal 486 3 2 2 3" xfId="18460" xr:uid="{592F6DDB-0DCA-4D33-BF53-A3B2FCD17C29}"/>
    <cellStyle name="Normal 486 3 2 3" xfId="13108" xr:uid="{82F466AB-0675-4EBC-870C-D331878A0541}"/>
    <cellStyle name="Normal 486 3 2 4" xfId="16674" xr:uid="{1838791E-1B50-4B10-9F57-A4F4537262D8}"/>
    <cellStyle name="Normal 486 3 3" xfId="10093" xr:uid="{3E8A873C-5816-49C3-8C1C-2420FE522855}"/>
    <cellStyle name="Normal 486 3 3 2" xfId="13905" xr:uid="{EC6F5094-A3C2-4511-B0E7-360B33E62F46}"/>
    <cellStyle name="Normal 486 3 3 3" xfId="17474" xr:uid="{2379B71E-EC21-45A1-8737-7ADFE1E6D003}"/>
    <cellStyle name="Normal 486 3 4" xfId="12143" xr:uid="{16EEE286-381D-4DAC-A6F1-C8CECB66AD17}"/>
    <cellStyle name="Normal 486 3 5" xfId="15688" xr:uid="{A8923877-B800-452C-965A-EB2BBBD56BFA}"/>
    <cellStyle name="Normal 486 4" xfId="7617" xr:uid="{D2DADD82-B3D3-4601-A362-942FB404775D}"/>
    <cellStyle name="Normal 486 4 2" xfId="8912" xr:uid="{36A33822-8E49-44A6-B5CA-941DAE7B1390}"/>
    <cellStyle name="Normal 486 4 2 2" xfId="10944" xr:uid="{D7F731A1-FA42-4DCF-B49F-4C5581C4C5AD}"/>
    <cellStyle name="Normal 486 4 2 2 2" xfId="14688" xr:uid="{5BE2420F-B26F-4272-A157-0101ED599F8C}"/>
    <cellStyle name="Normal 486 4 2 2 3" xfId="18317" xr:uid="{5FECE951-525D-4E00-A7DF-C14D13B27D74}"/>
    <cellStyle name="Normal 486 4 2 3" xfId="12950" xr:uid="{A5300C7A-A4AE-4828-8392-36968ADAECB2}"/>
    <cellStyle name="Normal 486 4 2 4" xfId="16531" xr:uid="{7776900E-7612-4450-B972-7C0D89FF1A68}"/>
    <cellStyle name="Normal 486 4 3" xfId="9935" xr:uid="{B6605732-92FF-437D-A599-3EDB8E3ACE09}"/>
    <cellStyle name="Normal 486 4 3 2" xfId="13756" xr:uid="{200BBCCE-D219-4C59-AA37-65AA9176D5ED}"/>
    <cellStyle name="Normal 486 4 3 3" xfId="17317" xr:uid="{F79F8A22-D6C9-4525-894C-51D148013581}"/>
    <cellStyle name="Normal 486 4 4" xfId="12005" xr:uid="{2CE63AD2-DC7B-4DDB-98E2-D9CCE340EDFB}"/>
    <cellStyle name="Normal 486 4 5" xfId="15529" xr:uid="{88A620D6-99B9-4618-A143-34A9673D4160}"/>
    <cellStyle name="Normal 486 5" xfId="8751" xr:uid="{CF4C6EFF-7541-4874-8E69-59C15C316375}"/>
    <cellStyle name="Normal 486 5 2" xfId="10781" xr:uid="{9373D7BE-EBAB-417C-AD86-7BA2E04BF3E7}"/>
    <cellStyle name="Normal 486 5 2 2" xfId="14525" xr:uid="{9E138F23-F705-4F4F-8C3A-297B66F7E66F}"/>
    <cellStyle name="Normal 486 5 2 3" xfId="18145" xr:uid="{33D0F5EA-1A5F-4CE9-9CF9-4D9891FB331B}"/>
    <cellStyle name="Normal 486 5 3" xfId="12790" xr:uid="{56AE25F8-4CF1-402D-BF06-044B6095B964}"/>
    <cellStyle name="Normal 486 5 4" xfId="16368" xr:uid="{B4795543-7653-4414-8E94-93E2005203B6}"/>
    <cellStyle name="Normal 486 6" xfId="8410" xr:uid="{CA5F8092-EF29-4751-8198-69AF0B434CDD}"/>
    <cellStyle name="Normal 486 6 2" xfId="10598" xr:uid="{8B644D9E-F492-4315-950E-ED826EB2C2FC}"/>
    <cellStyle name="Normal 486 6 2 2" xfId="14364" xr:uid="{426703F7-78ED-4FF9-A1A6-C83F91271FBE}"/>
    <cellStyle name="Normal 486 6 2 3" xfId="17980" xr:uid="{442F6909-BBBE-42F2-A5D8-EC1640533B65}"/>
    <cellStyle name="Normal 486 6 3" xfId="12617" xr:uid="{EE9D320C-8064-4773-B365-C51B1B7E5573}"/>
    <cellStyle name="Normal 486 6 4" xfId="16183" xr:uid="{646B470C-BECE-4B55-A7D8-0A21F73CF911}"/>
    <cellStyle name="Normal 486 7" xfId="8221" xr:uid="{68B47FBC-2FF7-48B1-A6A2-948BE06446E1}"/>
    <cellStyle name="Normal 486 7 2" xfId="10549" xr:uid="{4265107E-C49D-4787-A52F-BB23B891C9A2}"/>
    <cellStyle name="Normal 486 7 2 2" xfId="14312" xr:uid="{33E64C78-1D60-47ED-9C99-AC4652982FAD}"/>
    <cellStyle name="Normal 486 7 2 3" xfId="17920" xr:uid="{24004A8C-75D3-431F-B728-B9ED58D51047}"/>
    <cellStyle name="Normal 486 7 3" xfId="12554" xr:uid="{EB1E803A-F8D0-45DA-B0C0-835E4D2D78F7}"/>
    <cellStyle name="Normal 486 7 4" xfId="16136" xr:uid="{4148CB2C-0AAC-4FB0-AAE1-172F3C6AF573}"/>
    <cellStyle name="Normal 486 8" xfId="9767" xr:uid="{B42192EC-4D39-42D2-94EA-11B0190E2BC0}"/>
    <cellStyle name="Normal 486 8 2" xfId="13586" xr:uid="{23FBE6AE-04E1-444D-A807-538DD4A774CC}"/>
    <cellStyle name="Normal 486 8 3" xfId="17155" xr:uid="{473F9417-A067-4F9B-BAB8-85191DACF2FD}"/>
    <cellStyle name="Normal 486 9" xfId="11843" xr:uid="{119C3894-4177-443D-975D-E98AF3C8563D}"/>
    <cellStyle name="Normal 487" xfId="7529" xr:uid="{88F8C6CC-CBBA-4EE6-A5C3-E938CC06BBA8}"/>
    <cellStyle name="Normal 487 10" xfId="15448" xr:uid="{907AAD64-AD58-4D1C-8385-CA38CDEF95AF}"/>
    <cellStyle name="Normal 487 2" xfId="8012" xr:uid="{67A70294-B6F9-4712-BE61-0E697CE1BAD8}"/>
    <cellStyle name="Normal 487 2 2" xfId="9329" xr:uid="{C9541E94-94C1-465C-94B4-377C98B314D4}"/>
    <cellStyle name="Normal 487 2 2 2" xfId="11331" xr:uid="{61E23129-4543-44F5-A9D1-A6DB6E53A184}"/>
    <cellStyle name="Normal 487 2 2 2 2" xfId="15121" xr:uid="{DDF355BD-035D-4057-8FD3-E50E231A0014}"/>
    <cellStyle name="Normal 487 2 2 2 3" xfId="18705" xr:uid="{4AC8BB26-6F40-46C6-98A8-F2861EA17B48}"/>
    <cellStyle name="Normal 487 2 2 3" xfId="13370" xr:uid="{082EBF60-7C32-46A0-B64F-E00F890AECE0}"/>
    <cellStyle name="Normal 487 2 2 4" xfId="16916" xr:uid="{FCC3E8F6-5C9B-4528-B7C8-D5006949C5BE}"/>
    <cellStyle name="Normal 487 2 3" xfId="10362" xr:uid="{E15CCC56-5215-4E9F-93D0-DD6773D4D4F2}"/>
    <cellStyle name="Normal 487 2 3 2" xfId="14146" xr:uid="{FA1DCAB4-7593-41F9-B522-AA3847A24F07}"/>
    <cellStyle name="Normal 487 2 3 3" xfId="17733" xr:uid="{26F9A385-1EB8-4149-9E64-CB3EC98CCF19}"/>
    <cellStyle name="Normal 487 2 4" xfId="12385" xr:uid="{E7FBAC8B-BBCD-43FA-BA7C-B824524D28C4}"/>
    <cellStyle name="Normal 487 2 5" xfId="15962" xr:uid="{7C75A3AD-F670-4E37-9553-BE01FEE6370D}"/>
    <cellStyle name="Normal 487 3" xfId="7857" xr:uid="{837DA1CA-4135-43BF-9DE1-287AE265F016}"/>
    <cellStyle name="Normal 487 3 2" xfId="9160" xr:uid="{C655E41B-16CB-44CE-AD67-C22EB1DC4850}"/>
    <cellStyle name="Normal 487 3 2 2" xfId="11166" xr:uid="{109EC4FD-0B85-4922-8F4A-24B66F8253DE}"/>
    <cellStyle name="Normal 487 3 2 2 2" xfId="14942" xr:uid="{02B3A947-73AE-4F97-BD35-3FEC527DD09E}"/>
    <cellStyle name="Normal 487 3 2 2 3" xfId="18543" xr:uid="{DC2D9D3F-E05F-47C6-8F0C-AAE166525A34}"/>
    <cellStyle name="Normal 487 3 2 3" xfId="13195" xr:uid="{E061452D-27F5-4F18-A8FB-310E7C14B09A}"/>
    <cellStyle name="Normal 487 3 2 4" xfId="16757" xr:uid="{6D851B3C-ADB0-43EE-BD08-4C3B382A0FC6}"/>
    <cellStyle name="Normal 487 3 3" xfId="10189" xr:uid="{C91DD8A6-3FF1-4B91-8F22-58FEF07604CA}"/>
    <cellStyle name="Normal 487 3 3 2" xfId="13990" xr:uid="{E89A7694-656D-48A4-97B0-D10F199E7149}"/>
    <cellStyle name="Normal 487 3 3 3" xfId="17565" xr:uid="{519C7E44-4AD9-40CD-9449-08EDDE384A3E}"/>
    <cellStyle name="Normal 487 3 4" xfId="12221" xr:uid="{8B7795B9-338B-4211-8836-C8B343350FC7}"/>
    <cellStyle name="Normal 487 3 5" xfId="15784" xr:uid="{795CE19A-5BF1-4B52-9802-13E7C651E6AD}"/>
    <cellStyle name="Normal 487 4" xfId="7646" xr:uid="{C1AA11AA-67E0-4BE2-A7D0-07FF4C15D03E}"/>
    <cellStyle name="Normal 487 4 2" xfId="8943" xr:uid="{11E1DA9E-DCED-481B-A000-04A4522CFB57}"/>
    <cellStyle name="Normal 487 4 2 2" xfId="10972" xr:uid="{83978800-1B22-45E9-80C7-6C7741D605AD}"/>
    <cellStyle name="Normal 487 4 2 2 2" xfId="14723" xr:uid="{29239CD4-1416-4C9C-8DF2-15E02403D39E}"/>
    <cellStyle name="Normal 487 4 2 2 3" xfId="18347" xr:uid="{77D8899E-56F5-49F6-B75F-372553B26FD7}"/>
    <cellStyle name="Normal 487 4 2 3" xfId="12982" xr:uid="{E2002268-F6AA-40AB-855C-1FAFA5F0E73A}"/>
    <cellStyle name="Normal 487 4 2 4" xfId="16559" xr:uid="{6C8FD0A5-3BC8-44C1-BDCB-21F905F36AD5}"/>
    <cellStyle name="Normal 487 4 3" xfId="9969" xr:uid="{F9CF8071-059D-4E34-8C39-DEA274035B2B}"/>
    <cellStyle name="Normal 487 4 3 2" xfId="13782" xr:uid="{BA1DD3F3-119E-49D3-AEC0-9754E3273509}"/>
    <cellStyle name="Normal 487 4 3 3" xfId="17349" xr:uid="{F8C4E946-452F-4E36-B0DE-7522CD8453DC}"/>
    <cellStyle name="Normal 487 4 4" xfId="12033" xr:uid="{B61796D8-DF33-4C8E-B168-C9C8156A6235}"/>
    <cellStyle name="Normal 487 4 5" xfId="15564" xr:uid="{FE3EEC32-3528-4990-9475-1C38831278C4}"/>
    <cellStyle name="Normal 487 5" xfId="8835" xr:uid="{D1B63208-72BB-4A32-A1F6-B96A13986465}"/>
    <cellStyle name="Normal 487 5 2" xfId="10867" xr:uid="{19C24B0F-D0D9-4F7E-A79E-6B8FEC9D9415}"/>
    <cellStyle name="Normal 487 5 2 2" xfId="14606" xr:uid="{D2398D56-6FCA-4D16-B79B-F4087E1F2B89}"/>
    <cellStyle name="Normal 487 5 2 3" xfId="18240" xr:uid="{9FF5DE4C-6618-463E-8AF4-5ABA920C0DD3}"/>
    <cellStyle name="Normal 487 5 3" xfId="12872" xr:uid="{8C7BA9C7-2155-4DA6-BB0D-2EF16A2D9F7E}"/>
    <cellStyle name="Normal 487 5 4" xfId="16455" xr:uid="{BF3232B6-17D7-4157-B72B-89C52310C97A}"/>
    <cellStyle name="Normal 487 6" xfId="8492" xr:uid="{457C5A37-FF18-498B-8FDC-16333A68B91C}"/>
    <cellStyle name="Normal 487 6 2" xfId="10697" xr:uid="{E118E68B-D3D0-41FC-BF8A-C90A24C9B203}"/>
    <cellStyle name="Normal 487 6 2 2" xfId="14448" xr:uid="{71A5D082-5819-4960-A921-E0178D4A1147}"/>
    <cellStyle name="Normal 487 6 2 3" xfId="18070" xr:uid="{6B4ADF66-4ACC-4A67-9A5E-BF613C4BA7B3}"/>
    <cellStyle name="Normal 487 6 3" xfId="12700" xr:uid="{C6AF3E14-B449-41AA-864A-7EDB95B01FF1}"/>
    <cellStyle name="Normal 487 6 4" xfId="16280" xr:uid="{6FA5BD68-E0E4-40E8-B6E4-7A24E9D18E6F}"/>
    <cellStyle name="Normal 487 7" xfId="9370" xr:uid="{3782BD3E-3719-4A59-B79D-799B5C8FEBB8}"/>
    <cellStyle name="Normal 487 7 2" xfId="11373" xr:uid="{E10DAAF6-599C-4573-AE3E-D2D6573675A7}"/>
    <cellStyle name="Normal 487 7 2 2" xfId="15164" xr:uid="{3998614D-AED7-417F-B27D-E4994911F501}"/>
    <cellStyle name="Normal 487 7 2 3" xfId="18745" xr:uid="{C907050E-265A-4824-9DE0-44360F8DC451}"/>
    <cellStyle name="Normal 487 7 3" xfId="13412" xr:uid="{32DEFE78-2646-4E61-89AF-55B9C6589E79}"/>
    <cellStyle name="Normal 487 7 4" xfId="16961" xr:uid="{C0B416DE-899B-4A12-B1A3-2328986B2EA1}"/>
    <cellStyle name="Normal 487 8" xfId="9849" xr:uid="{F9A03E4D-CE0E-495C-A2B0-3FE3A020E406}"/>
    <cellStyle name="Normal 487 8 2" xfId="13682" xr:uid="{8DACFAA7-A40B-4686-A292-769B02ACCCFC}"/>
    <cellStyle name="Normal 487 8 3" xfId="17237" xr:uid="{181C7458-EFA8-4831-B9CA-9482C0F5DDA5}"/>
    <cellStyle name="Normal 487 9" xfId="11929" xr:uid="{2CEDFF68-01A7-49F5-B897-A56EC64E7485}"/>
    <cellStyle name="Normal 488" xfId="7531" xr:uid="{3ED3061C-86A0-4FA9-8188-2C7611B4EB26}"/>
    <cellStyle name="Normal 488 10" xfId="15450" xr:uid="{FD80E00F-A713-4E4E-AE01-61C5DC5FBCB8}"/>
    <cellStyle name="Normal 488 2" xfId="8014" xr:uid="{50E1A609-E03B-47FD-AEB2-85E414FAEB8B}"/>
    <cellStyle name="Normal 488 2 2" xfId="9331" xr:uid="{0D51B13A-4376-42CF-BAD9-E1523569A159}"/>
    <cellStyle name="Normal 488 2 2 2" xfId="11333" xr:uid="{76879B9B-B1A5-49C7-A919-6AE1E9701993}"/>
    <cellStyle name="Normal 488 2 2 2 2" xfId="15123" xr:uid="{EB515C5B-63D8-420A-BDD7-627F76459A4F}"/>
    <cellStyle name="Normal 488 2 2 2 3" xfId="18707" xr:uid="{2D90FF6F-F068-4FDF-A634-2C6290D35447}"/>
    <cellStyle name="Normal 488 2 2 3" xfId="13372" xr:uid="{58FCF287-4749-41C0-9D77-D4ED511BFC17}"/>
    <cellStyle name="Normal 488 2 2 4" xfId="16918" xr:uid="{205ABEB7-ED2B-4CDE-98D9-06C0B989699A}"/>
    <cellStyle name="Normal 488 2 3" xfId="10364" xr:uid="{E0524020-C689-4EEB-8178-49C5B7D5A830}"/>
    <cellStyle name="Normal 488 2 3 2" xfId="14148" xr:uid="{2CAC690F-904B-44CF-B3D6-A5BDC3AB5EBA}"/>
    <cellStyle name="Normal 488 2 3 3" xfId="17735" xr:uid="{0247EFAA-077D-4AD7-AABB-5D1F3289DB4C}"/>
    <cellStyle name="Normal 488 2 4" xfId="12387" xr:uid="{73D40AAD-2187-4C56-820F-97EF3FCE4F7E}"/>
    <cellStyle name="Normal 488 2 5" xfId="15964" xr:uid="{8586F98B-737D-4FE3-803D-BD319253AFDD}"/>
    <cellStyle name="Normal 488 3" xfId="7859" xr:uid="{92021CDF-39FA-4E28-8E2C-1C3C5E50D1F4}"/>
    <cellStyle name="Normal 488 3 2" xfId="9162" xr:uid="{B14687FA-C892-4EE2-9F38-031C7625C597}"/>
    <cellStyle name="Normal 488 3 2 2" xfId="11168" xr:uid="{D0858A7E-5C9B-4F4C-AC0F-53BF4EB2684D}"/>
    <cellStyle name="Normal 488 3 2 2 2" xfId="14944" xr:uid="{0817A739-68A4-4C6E-A8C4-D2BB4AD39BCC}"/>
    <cellStyle name="Normal 488 3 2 2 3" xfId="18545" xr:uid="{1E2F997C-4C05-4B60-9E79-39F9DB3410E7}"/>
    <cellStyle name="Normal 488 3 2 3" xfId="13197" xr:uid="{E1352F91-1C04-496D-8F23-25C3516687FB}"/>
    <cellStyle name="Normal 488 3 2 4" xfId="16759" xr:uid="{DC6152E1-6D9C-40CC-AA80-3C6CFC2BA9C7}"/>
    <cellStyle name="Normal 488 3 3" xfId="10191" xr:uid="{6DC308C7-3F8D-46C5-97F3-495068869010}"/>
    <cellStyle name="Normal 488 3 3 2" xfId="13992" xr:uid="{E8E14F94-EDB8-4764-A567-B1F48EFAA0B1}"/>
    <cellStyle name="Normal 488 3 3 3" xfId="17567" xr:uid="{424000EC-81AF-4AE6-9983-4B8A2E08646C}"/>
    <cellStyle name="Normal 488 3 4" xfId="12223" xr:uid="{CD7AA000-ED45-43E6-AD37-9FBA65C0DFC8}"/>
    <cellStyle name="Normal 488 3 5" xfId="15786" xr:uid="{EEBBCDE6-94AE-44E8-92A1-6EFCF8D22587}"/>
    <cellStyle name="Normal 488 4" xfId="7580" xr:uid="{E28B3A52-8F5C-4E50-93FC-F753EDAD821A}"/>
    <cellStyle name="Normal 488 4 2" xfId="8882" xr:uid="{01944D33-6C73-4A4C-83CA-3E62FCEC8D3C}"/>
    <cellStyle name="Normal 488 4 2 2" xfId="10912" xr:uid="{177DFD7A-B260-45B6-AC83-81F40CB2750B}"/>
    <cellStyle name="Normal 488 4 2 2 2" xfId="14656" xr:uid="{A660EE49-A3B1-495D-B469-EE2B0BC6F348}"/>
    <cellStyle name="Normal 488 4 2 2 3" xfId="18284" xr:uid="{9BD5DBAE-B0D0-4291-B5AA-36ED868F32DA}"/>
    <cellStyle name="Normal 488 4 2 3" xfId="12916" xr:uid="{E359A7D9-6A22-4B89-A900-1B83E463DAB7}"/>
    <cellStyle name="Normal 488 4 2 4" xfId="16496" xr:uid="{478045EF-0F7F-4771-934D-DC8C24DA9B2A}"/>
    <cellStyle name="Normal 488 4 3" xfId="9902" xr:uid="{C5B588E2-935C-49DF-857F-CD1BF0F4EB15}"/>
    <cellStyle name="Normal 488 4 3 2" xfId="13725" xr:uid="{312A9EF0-1A75-44D5-AA6A-F31065E755AD}"/>
    <cellStyle name="Normal 488 4 3 3" xfId="17286" xr:uid="{BB171E54-A377-4908-9DD8-1219BBFBEBDE}"/>
    <cellStyle name="Normal 488 4 4" xfId="11974" xr:uid="{96EDF343-FC70-4965-9A8C-2CC2E72251F9}"/>
    <cellStyle name="Normal 488 4 5" xfId="15497" xr:uid="{2054EFB7-C726-440A-9A6E-00B0E74D72DB}"/>
    <cellStyle name="Normal 488 5" xfId="8837" xr:uid="{AA043103-9BB2-4E77-B2CB-F3220A1A8BB4}"/>
    <cellStyle name="Normal 488 5 2" xfId="10869" xr:uid="{01425B41-19BE-4810-8AAB-8535DFD312B9}"/>
    <cellStyle name="Normal 488 5 2 2" xfId="14608" xr:uid="{56349C7C-AADF-468B-BBB8-1F65544D260B}"/>
    <cellStyle name="Normal 488 5 2 3" xfId="18242" xr:uid="{9368A13D-A1C5-40C7-973E-C6CBE399D4C7}"/>
    <cellStyle name="Normal 488 5 3" xfId="12874" xr:uid="{6928DD97-A6E6-40C9-AF94-3C6CD9154FC2}"/>
    <cellStyle name="Normal 488 5 4" xfId="16457" xr:uid="{5EEB5659-25FE-4F63-BAC4-CC32684CB358}"/>
    <cellStyle name="Normal 488 6" xfId="8494" xr:uid="{E5535030-2D7D-4128-87F8-B59636566B87}"/>
    <cellStyle name="Normal 488 6 2" xfId="10699" xr:uid="{29CD7ADA-2148-47C4-8AEA-B6ACDDD37FE7}"/>
    <cellStyle name="Normal 488 6 2 2" xfId="14450" xr:uid="{663B46BA-B920-4FE3-B130-8EB4328D3215}"/>
    <cellStyle name="Normal 488 6 2 3" xfId="18072" xr:uid="{CF70A7ED-D06D-4822-8BB3-25CE3644A931}"/>
    <cellStyle name="Normal 488 6 3" xfId="12702" xr:uid="{16C9168D-ECCF-4850-9B9E-C22EA7324D32}"/>
    <cellStyle name="Normal 488 6 4" xfId="16282" xr:uid="{10BE8839-1835-44EF-B9EF-763118D39E5F}"/>
    <cellStyle name="Normal 488 7" xfId="8247" xr:uid="{011CDBBC-4392-4D28-AF71-2647C457B0D6}"/>
    <cellStyle name="Normal 488 7 2" xfId="10578" xr:uid="{6C9DA01D-5B28-46AA-AFAE-9044843438D8}"/>
    <cellStyle name="Normal 488 7 2 2" xfId="14339" xr:uid="{3D5C6CEF-8CFC-43E9-B5BE-49070EAADF45}"/>
    <cellStyle name="Normal 488 7 2 3" xfId="17954" xr:uid="{CCDBC3F0-A64F-4B00-B6B9-7A7E24840D93}"/>
    <cellStyle name="Normal 488 7 3" xfId="12581" xr:uid="{6AC731B6-8162-4E4D-86CB-937198054AF9}"/>
    <cellStyle name="Normal 488 7 4" xfId="16165" xr:uid="{8D780371-83AB-40E1-870B-9E92181E850A}"/>
    <cellStyle name="Normal 488 8" xfId="9851" xr:uid="{C4C73CED-6AA2-4CF6-9354-9F02F699F13F}"/>
    <cellStyle name="Normal 488 8 2" xfId="13684" xr:uid="{7E4CC47B-A5C6-4605-A0AB-6E835266BBB2}"/>
    <cellStyle name="Normal 488 8 3" xfId="17239" xr:uid="{220775B7-526F-4A5A-8793-69057CE5CBFA}"/>
    <cellStyle name="Normal 488 9" xfId="11931" xr:uid="{3203C122-F756-4E67-AC07-6CEDD7D6D722}"/>
    <cellStyle name="Normal 489" xfId="7458" xr:uid="{CDA5F498-4427-4829-9DA1-43666D5B32F3}"/>
    <cellStyle name="Normal 489 10" xfId="15375" xr:uid="{53FC422D-9D0F-4FB1-8C83-BBEBB3D06E97}"/>
    <cellStyle name="Normal 489 2" xfId="7948" xr:uid="{1BBE4D09-0A6E-4F1D-AE7A-4E974527AF0B}"/>
    <cellStyle name="Normal 489 2 2" xfId="9259" xr:uid="{C8D248F5-41F7-4E6F-BC53-33FCEBB474FA}"/>
    <cellStyle name="Normal 489 2 2 2" xfId="11268" xr:uid="{F0232F32-DFD6-49E9-BCDC-76060771E642}"/>
    <cellStyle name="Normal 489 2 2 2 2" xfId="15046" xr:uid="{90C8D611-4D59-416D-9A98-68302CE602A9}"/>
    <cellStyle name="Normal 489 2 2 2 3" xfId="18639" xr:uid="{1438037F-E0A3-438C-B04F-14E80CFC9A46}"/>
    <cellStyle name="Normal 489 2 2 3" xfId="13296" xr:uid="{41F44358-CF07-4671-BB90-06213C3370FB}"/>
    <cellStyle name="Normal 489 2 2 4" xfId="16854" xr:uid="{DF94438B-1BA1-45E5-8EED-447921AECBC0}"/>
    <cellStyle name="Normal 489 2 3" xfId="10288" xr:uid="{4F0C93AC-508B-4D64-807F-0D1297204977}"/>
    <cellStyle name="Normal 489 2 3 2" xfId="14082" xr:uid="{08B39C12-8C51-4E1D-976D-9FA2FE8E7FF7}"/>
    <cellStyle name="Normal 489 2 3 3" xfId="17664" xr:uid="{6E437B3F-57DB-4995-B2C1-92EC1B2347A0}"/>
    <cellStyle name="Normal 489 2 4" xfId="12323" xr:uid="{FDAB4E1B-5B5D-46B0-B9BC-5895388B8C04}"/>
    <cellStyle name="Normal 489 2 5" xfId="15887" xr:uid="{F4F70C0D-2F38-411B-8A3B-2C81711AD777}"/>
    <cellStyle name="Normal 489 3" xfId="7791" xr:uid="{274436A0-4339-4C7A-A4D7-FA0BB43F618A}"/>
    <cellStyle name="Normal 489 3 2" xfId="9088" xr:uid="{A58CA31B-6A23-4833-B089-AF4DC5864E5E}"/>
    <cellStyle name="Normal 489 3 2 2" xfId="11103" xr:uid="{F3F27021-12AF-45A3-978D-DF8D807BC93A}"/>
    <cellStyle name="Normal 489 3 2 2 2" xfId="14867" xr:uid="{364ABF4E-C83A-4F3C-8D37-FFF667FD2241}"/>
    <cellStyle name="Normal 489 3 2 2 3" xfId="18479" xr:uid="{2866F94A-F8CF-4EFC-B75F-94C6AEC93D49}"/>
    <cellStyle name="Normal 489 3 2 3" xfId="13124" xr:uid="{852559C1-08E9-4200-A415-27B8B4A8833F}"/>
    <cellStyle name="Normal 489 3 2 4" xfId="16694" xr:uid="{8C5EF3A0-134B-4664-B685-F8A2317FE2A8}"/>
    <cellStyle name="Normal 489 3 3" xfId="10114" xr:uid="{B7E5A65F-4CE4-480D-A9A4-22E7B4943AFA}"/>
    <cellStyle name="Normal 489 3 3 2" xfId="13923" xr:uid="{356B0C71-F043-48E4-9C32-B6D3F0E052A2}"/>
    <cellStyle name="Normal 489 3 3 3" xfId="17492" xr:uid="{594AD05C-4494-4749-BDB3-928812D8858D}"/>
    <cellStyle name="Normal 489 3 4" xfId="12162" xr:uid="{2111450E-03BB-454A-8765-07D8F9938C02}"/>
    <cellStyle name="Normal 489 3 5" xfId="15709" xr:uid="{B31CD2BA-2A2F-4926-8BFD-8B1BD42E92B8}"/>
    <cellStyle name="Normal 489 4" xfId="7624" xr:uid="{37A3A9D3-F080-4E65-9DDD-91545335EF65}"/>
    <cellStyle name="Normal 489 4 2" xfId="8920" xr:uid="{D551A2B3-BF7F-45B7-8E1A-D8C084B98619}"/>
    <cellStyle name="Normal 489 4 2 2" xfId="10949" xr:uid="{C874B004-2476-482B-9526-6D566B76B58A}"/>
    <cellStyle name="Normal 489 4 2 2 2" xfId="14696" xr:uid="{E8F40D34-11B6-4927-BDCD-89F9D9F261EE}"/>
    <cellStyle name="Normal 489 4 2 2 3" xfId="18325" xr:uid="{D682D708-2EE3-4CE3-90BF-C63CC661950D}"/>
    <cellStyle name="Normal 489 4 2 3" xfId="12959" xr:uid="{904F825A-6C71-48E2-B520-06183032527E}"/>
    <cellStyle name="Normal 489 4 2 4" xfId="16537" xr:uid="{A2893CD5-719F-4ED0-8AF4-92AB338003A2}"/>
    <cellStyle name="Normal 489 4 3" xfId="9944" xr:uid="{B9C2F8FA-8DA6-4C41-A471-6AD147D25A30}"/>
    <cellStyle name="Normal 489 4 3 2" xfId="13762" xr:uid="{F68FB611-49E8-4859-9870-1C8123BEA943}"/>
    <cellStyle name="Normal 489 4 3 3" xfId="17325" xr:uid="{2BF96157-D8FD-4E76-8D6E-5870E1F01E75}"/>
    <cellStyle name="Normal 489 4 4" xfId="12010" xr:uid="{EF1A17E7-F8F8-4605-AEF3-71EC47463026}"/>
    <cellStyle name="Normal 489 4 5" xfId="15538" xr:uid="{976B281C-CE1B-4E38-9DED-664C2DDA0482}"/>
    <cellStyle name="Normal 489 5" xfId="8769" xr:uid="{2BBC43B6-DEC2-4D30-92DE-B0815977BABD}"/>
    <cellStyle name="Normal 489 5 2" xfId="10797" xr:uid="{B508B65C-4D2E-42DD-B5C7-4826B78F2022}"/>
    <cellStyle name="Normal 489 5 2 2" xfId="14544" xr:uid="{CF92C729-FBE0-4499-B43D-FBB936A84A94}"/>
    <cellStyle name="Normal 489 5 2 3" xfId="18166" xr:uid="{0359C4FE-32FA-4188-BD11-7C7931FFEACE}"/>
    <cellStyle name="Normal 489 5 3" xfId="12809" xr:uid="{49B1D557-8E1E-478F-B490-848DA8A1D336}"/>
    <cellStyle name="Normal 489 5 4" xfId="16385" xr:uid="{144A8713-302F-4356-B4CE-3CA88FF1AECD}"/>
    <cellStyle name="Normal 489 6" xfId="8430" xr:uid="{0BD80EA0-2D79-4FF2-AA82-FE094B138C1F}"/>
    <cellStyle name="Normal 489 6 2" xfId="10618" xr:uid="{A96CD35C-8E34-48EC-A13E-DFB68FCC270A}"/>
    <cellStyle name="Normal 489 6 2 2" xfId="14382" xr:uid="{597ECBD8-4737-4EBA-8118-75ECBE7E4E1F}"/>
    <cellStyle name="Normal 489 6 2 3" xfId="17999" xr:uid="{C58A2B69-BC0C-4B0E-983D-8239F7D3B1C2}"/>
    <cellStyle name="Normal 489 6 3" xfId="12636" xr:uid="{72CC7337-712E-4546-BC66-126C0F31D2EA}"/>
    <cellStyle name="Normal 489 6 4" xfId="16204" xr:uid="{2D6B18E4-FD8D-41B7-B654-C7E5A5819E96}"/>
    <cellStyle name="Normal 489 7" xfId="8123" xr:uid="{E3B3BAB7-05C1-40ED-8CBA-D219AFE2F2F3}"/>
    <cellStyle name="Normal 489 7 2" xfId="10453" xr:uid="{64F135BC-D63F-429B-81D9-C7EBFD870A6B}"/>
    <cellStyle name="Normal 489 7 2 2" xfId="14225" xr:uid="{08CBC824-380F-4462-8497-7188ACC0BBED}"/>
    <cellStyle name="Normal 489 7 2 3" xfId="17826" xr:uid="{84E8C3B5-5CF5-40B2-870C-611B63B83A18}"/>
    <cellStyle name="Normal 489 7 3" xfId="12467" xr:uid="{2ADDCDDC-1809-46F3-9B9B-3B0DE9638976}"/>
    <cellStyle name="Normal 489 7 4" xfId="16044" xr:uid="{7390E722-8A8A-4318-A876-2FA658C319A2}"/>
    <cellStyle name="Normal 489 8" xfId="9786" xr:uid="{A04E7A74-1866-4373-AC8B-82EE800DDB53}"/>
    <cellStyle name="Normal 489 8 2" xfId="13607" xr:uid="{1F0145D4-F6CC-41E0-810A-5713F8CD8786}"/>
    <cellStyle name="Normal 489 8 3" xfId="17174" xr:uid="{A11038DD-039E-473C-93E0-8C93A26DC044}"/>
    <cellStyle name="Normal 489 9" xfId="11860" xr:uid="{8E75C854-6D96-472D-B8E4-7B21D9C718F1}"/>
    <cellStyle name="Normal 49" xfId="2487" xr:uid="{FCB4C8A1-CD57-4A9E-A594-D074DDAC6C01}"/>
    <cellStyle name="Normal 49 10" xfId="6511" xr:uid="{B4D1E951-C1CF-4D7F-82D4-9D6DF8E19C5B}"/>
    <cellStyle name="Normal 49 11" xfId="5546" xr:uid="{9F87BBDD-79F8-4AF6-9A21-7CE8F15420E7}"/>
    <cellStyle name="Normal 49 12" xfId="7288" xr:uid="{0B62A845-DB4C-4F79-A1E6-FEB9FFB5D041}"/>
    <cellStyle name="Normal 49 13" xfId="4457" xr:uid="{24FF14B9-E486-4316-B672-23B9145863DD}"/>
    <cellStyle name="Normal 49 2" xfId="2488" xr:uid="{8B9D31FF-83FA-4B53-96D2-70FB3ADB952A}"/>
    <cellStyle name="Normal 49 2 2" xfId="2489" xr:uid="{C99F20CD-BC4C-45A3-B4E1-1A09405061E3}"/>
    <cellStyle name="Normal 49 2 2 2" xfId="6207" xr:uid="{0EAF3BFD-3D3C-4D0C-B968-6A9BC3978A75}"/>
    <cellStyle name="Normal 49 2 2 3" xfId="5548" xr:uid="{1EB0266D-28FC-43BE-AE50-1B445C7C0D97}"/>
    <cellStyle name="Normal 49 2 2 4" xfId="4459" xr:uid="{981B9686-CC48-4B7E-86BE-8273F1DB7F2A}"/>
    <cellStyle name="Normal 49 2 2_Data" xfId="7362" xr:uid="{CAE70AE2-6C39-4511-B1B6-233F4498F062}"/>
    <cellStyle name="Normal 49 2 3" xfId="6206" xr:uid="{5330DEA4-4F2F-4DB1-8675-10384486480F}"/>
    <cellStyle name="Normal 49 2 4" xfId="5547" xr:uid="{1BB48B3C-737E-4371-855B-F2EAA38A9BEE}"/>
    <cellStyle name="Normal 49 2 5" xfId="4458" xr:uid="{D0FEF371-E693-4087-906B-45DDB1B6FDCE}"/>
    <cellStyle name="Normal 49 2_Check Sheet" xfId="2490" xr:uid="{A7E29BBA-0133-47FC-8F5E-CF061C1B3156}"/>
    <cellStyle name="Normal 49 3" xfId="2491" xr:uid="{413AAA1F-24B5-42CD-856C-29C9FA78959B}"/>
    <cellStyle name="Normal 49 3 2" xfId="6208" xr:uid="{0BAE305F-DA54-4F7A-93B4-C09FF3A3C5D7}"/>
    <cellStyle name="Normal 49 3 3" xfId="5549" xr:uid="{238E7B8E-028F-4D69-B19D-D5E421A97968}"/>
    <cellStyle name="Normal 49 3 4" xfId="4460" xr:uid="{3CCD2715-77D3-4C2E-A705-223A8CC34FFE}"/>
    <cellStyle name="Normal 49 3_Data" xfId="5152" xr:uid="{2C0EF3E6-DB5E-4CCC-A35E-46D98B49D76D}"/>
    <cellStyle name="Normal 49 4" xfId="4851" xr:uid="{F8FB77FD-0682-4B39-A22A-37F30D062FEC}"/>
    <cellStyle name="Normal 49 5" xfId="5005" xr:uid="{ECA5BC24-C3C7-48C6-B4A0-E4742AFA15D7}"/>
    <cellStyle name="Normal 49 6" xfId="6205" xr:uid="{1DDBB451-44CF-4BCD-8FFB-7DB8ED161B45}"/>
    <cellStyle name="Normal 49 7" xfId="6097" xr:uid="{A719A2FA-EAA7-4225-9709-D6353727217E}"/>
    <cellStyle name="Normal 49 8" xfId="6136" xr:uid="{F785EC20-E7B9-42FB-A967-ADD6B2168D24}"/>
    <cellStyle name="Normal 49 9" xfId="6114" xr:uid="{8D9CCFA3-4820-4355-A8A5-F6C300882B1D}"/>
    <cellStyle name="Normal 49_Check Sheet" xfId="2492" xr:uid="{68890933-2D61-4EC0-80CE-57B775EEACB9}"/>
    <cellStyle name="Normal 490" xfId="7449" xr:uid="{AF5074D4-86B5-492B-BCAD-121D4D3F9C77}"/>
    <cellStyle name="Normal 490 10" xfId="15369" xr:uid="{509B778A-94C7-4806-9252-A17D8BA9FFC9}"/>
    <cellStyle name="Normal 490 2" xfId="7942" xr:uid="{5B327BB8-B439-4117-8F47-EB404BBC0539}"/>
    <cellStyle name="Normal 490 2 2" xfId="9253" xr:uid="{8E479636-1526-4186-8F07-4E631FB31498}"/>
    <cellStyle name="Normal 490 2 2 2" xfId="11262" xr:uid="{F3030AE3-0D8A-430B-80B8-66D3235D31E4}"/>
    <cellStyle name="Normal 490 2 2 2 2" xfId="15040" xr:uid="{E45489CB-25BE-4388-ABE9-1AA1FBB8827B}"/>
    <cellStyle name="Normal 490 2 2 2 3" xfId="18633" xr:uid="{FD67CAB1-6E7F-48EB-B156-3E0AA991C669}"/>
    <cellStyle name="Normal 490 2 2 3" xfId="13290" xr:uid="{ED2A7696-7CB4-4F20-9399-1A4357C2D24A}"/>
    <cellStyle name="Normal 490 2 2 4" xfId="16848" xr:uid="{483D8643-864D-4656-811C-69D6866EBD9A}"/>
    <cellStyle name="Normal 490 2 3" xfId="10282" xr:uid="{A282F6ED-0508-4B72-8913-E52D41AA952D}"/>
    <cellStyle name="Normal 490 2 3 2" xfId="14076" xr:uid="{A404C0F3-9E20-4D93-A3BA-3CBFDD76B8B9}"/>
    <cellStyle name="Normal 490 2 3 3" xfId="17658" xr:uid="{13806C8D-2398-4387-9FC4-90D482002B36}"/>
    <cellStyle name="Normal 490 2 4" xfId="12317" xr:uid="{1E7A11C5-3657-4958-8CEF-8DAA7C12B3FD}"/>
    <cellStyle name="Normal 490 2 5" xfId="15881" xr:uid="{3F9DE69B-D4EF-490E-B25E-3D740607E329}"/>
    <cellStyle name="Normal 490 3" xfId="7785" xr:uid="{C10BD4BF-AAD3-498B-B6F4-659F3883A2CB}"/>
    <cellStyle name="Normal 490 3 2" xfId="9082" xr:uid="{B7A7F7EE-D81D-4E03-958F-A536BDD55BFA}"/>
    <cellStyle name="Normal 490 3 2 2" xfId="11097" xr:uid="{2A8F48A7-5A16-4F70-A9ED-515D1E9DA95B}"/>
    <cellStyle name="Normal 490 3 2 2 2" xfId="14861" xr:uid="{54CC3EC9-2FE3-4954-A640-EA3C1692D9FC}"/>
    <cellStyle name="Normal 490 3 2 2 3" xfId="18473" xr:uid="{772F772E-B206-4A18-9CF4-CAB8C3F1BB42}"/>
    <cellStyle name="Normal 490 3 2 3" xfId="13118" xr:uid="{4E7B0939-8915-460C-A100-0267BB30C62F}"/>
    <cellStyle name="Normal 490 3 2 4" xfId="16688" xr:uid="{7EC0ECEE-C98B-41E5-84F2-2B3C2573A53F}"/>
    <cellStyle name="Normal 490 3 3" xfId="10108" xr:uid="{ADA2F86D-2FA1-400E-893B-C5A335024625}"/>
    <cellStyle name="Normal 490 3 3 2" xfId="13917" xr:uid="{8CAC3837-4F6C-405C-8431-A72103D93210}"/>
    <cellStyle name="Normal 490 3 3 3" xfId="17486" xr:uid="{85FBFFD5-6F50-4844-9E0A-56246F5F5FDD}"/>
    <cellStyle name="Normal 490 3 4" xfId="12156" xr:uid="{91A9547E-9B94-4D07-8FEC-AD44246727EF}"/>
    <cellStyle name="Normal 490 3 5" xfId="15703" xr:uid="{8A77828A-011F-4CA7-BBAF-6E704619127B}"/>
    <cellStyle name="Normal 490 4" xfId="7754" xr:uid="{6BAA27B1-C8BC-417C-9601-0B3A17EE0481}"/>
    <cellStyle name="Normal 490 4 2" xfId="9056" xr:uid="{A6844FC4-F2B4-4479-B19E-66EE88A0D8A1}"/>
    <cellStyle name="Normal 490 4 2 2" xfId="11070" xr:uid="{05921FFB-C165-489D-98EC-0E5133F172BE}"/>
    <cellStyle name="Normal 490 4 2 2 2" xfId="14830" xr:uid="{409B3DF1-75D9-44F0-A461-BE58EC717A9F}"/>
    <cellStyle name="Normal 490 4 2 2 3" xfId="18444" xr:uid="{D86A681E-B919-4829-A91A-7EA652851C24}"/>
    <cellStyle name="Normal 490 4 2 3" xfId="13093" xr:uid="{6B94E67D-65B8-4BA9-BB97-91DD224F6CFC}"/>
    <cellStyle name="Normal 490 4 2 4" xfId="16661" xr:uid="{52BA48E1-6806-4DA3-9F44-28B31F44133C}"/>
    <cellStyle name="Normal 490 4 3" xfId="10080" xr:uid="{F03E5E21-05AF-4483-9DD9-1BB69F0B4A04}"/>
    <cellStyle name="Normal 490 4 3 2" xfId="13886" xr:uid="{4DB22477-E52D-4CE0-96D0-581D75E8A014}"/>
    <cellStyle name="Normal 490 4 3 3" xfId="17461" xr:uid="{369D7C6A-F231-4273-8677-8D6A58361C1C}"/>
    <cellStyle name="Normal 490 4 4" xfId="12129" xr:uid="{C52B57F3-E7EB-4915-8A8B-88E57E1C7C53}"/>
    <cellStyle name="Normal 490 4 5" xfId="15673" xr:uid="{E6C5CEF1-A905-493E-9509-D9933DF00349}"/>
    <cellStyle name="Normal 490 5" xfId="8763" xr:uid="{C389504A-8ADA-4707-ACFF-93EF4B6372EC}"/>
    <cellStyle name="Normal 490 5 2" xfId="10791" xr:uid="{1BA1C044-1643-432B-B3A2-3DCC429E99F8}"/>
    <cellStyle name="Normal 490 5 2 2" xfId="14538" xr:uid="{61C67631-843D-4F8A-92F8-93DE0680295D}"/>
    <cellStyle name="Normal 490 5 2 3" xfId="18160" xr:uid="{5B71DAA2-182F-449F-8BE6-FCB0390F5FE2}"/>
    <cellStyle name="Normal 490 5 3" xfId="12803" xr:uid="{4390BE34-BF6E-49F6-9209-7DFDD8B68F0A}"/>
    <cellStyle name="Normal 490 5 4" xfId="16379" xr:uid="{F8B8F6C7-ED46-4CA9-B501-529294BCB21E}"/>
    <cellStyle name="Normal 490 6" xfId="8424" xr:uid="{087374A2-2030-4A40-901A-46686A80C194}"/>
    <cellStyle name="Normal 490 6 2" xfId="10612" xr:uid="{6ACA2D8C-6FBC-43D8-857E-F72B65A2F717}"/>
    <cellStyle name="Normal 490 6 2 2" xfId="14376" xr:uid="{992E9556-91C6-4AFD-A508-1AF669C50AF2}"/>
    <cellStyle name="Normal 490 6 2 3" xfId="17993" xr:uid="{9764970F-9E3A-4396-AB41-97C83795DB4B}"/>
    <cellStyle name="Normal 490 6 3" xfId="12630" xr:uid="{FD2ED99E-2871-42A2-87EF-61796B77BC47}"/>
    <cellStyle name="Normal 490 6 4" xfId="16198" xr:uid="{7D936A2D-B7B7-44D9-8B44-5AC30E10AEFF}"/>
    <cellStyle name="Normal 490 7" xfId="9372" xr:uid="{BB10C2CA-9D94-436E-A664-E4AD0973C83F}"/>
    <cellStyle name="Normal 490 7 2" xfId="11376" xr:uid="{85015A3A-6290-4E27-882B-39E5C28F0F0A}"/>
    <cellStyle name="Normal 490 7 2 2" xfId="15166" xr:uid="{0E39A3AC-28C7-47BD-8368-D48AA5616139}"/>
    <cellStyle name="Normal 490 7 2 3" xfId="18747" xr:uid="{2003A379-DEDB-41E1-8D66-D8A6D5686188}"/>
    <cellStyle name="Normal 490 7 3" xfId="13414" xr:uid="{42C060E3-F5B9-40AD-BA51-3D1D80DF0D89}"/>
    <cellStyle name="Normal 490 7 4" xfId="16964" xr:uid="{FA747BB7-BD89-40C0-B760-516F8920C8EA}"/>
    <cellStyle name="Normal 490 8" xfId="9780" xr:uid="{CB5E4892-704E-4084-94CF-57FFBFF61636}"/>
    <cellStyle name="Normal 490 8 2" xfId="13601" xr:uid="{68742668-4BFB-4A09-835C-DD44D102035A}"/>
    <cellStyle name="Normal 490 8 3" xfId="17168" xr:uid="{53BA9A4B-0C7D-4253-9FA7-460742CCD3DC}"/>
    <cellStyle name="Normal 490 9" xfId="11854" xr:uid="{A40A5F6B-EDDB-4908-97A3-E0D41C5C47F9}"/>
    <cellStyle name="Normal 491" xfId="7438" xr:uid="{2C08D9CB-485E-40DF-9B4D-29911E9B8CB5}"/>
    <cellStyle name="Normal 491 10" xfId="15365" xr:uid="{FCBE54A3-F479-4CA8-A694-CB4EDCDDF9C9}"/>
    <cellStyle name="Normal 491 2" xfId="7938" xr:uid="{58081769-176D-44A5-89D5-82EA9C2B706D}"/>
    <cellStyle name="Normal 491 2 2" xfId="9250" xr:uid="{9A9AA307-AD3A-454F-AE4A-0B5FC1EA736A}"/>
    <cellStyle name="Normal 491 2 2 2" xfId="11256" xr:uid="{D90578B7-ED48-4D23-8684-818427630A2E}"/>
    <cellStyle name="Normal 491 2 2 2 2" xfId="15036" xr:uid="{501F97D4-2E1C-46DA-9CC8-AAE42C573C35}"/>
    <cellStyle name="Normal 491 2 2 2 3" xfId="18630" xr:uid="{2D1803DA-5E4B-459A-A75C-52179B0BAD0E}"/>
    <cellStyle name="Normal 491 2 2 3" xfId="13287" xr:uid="{A3FD2F3F-0D8C-4E2E-A3F1-A4E9470E8BF3}"/>
    <cellStyle name="Normal 491 2 2 4" xfId="16844" xr:uid="{08F43787-BA1B-47D8-B305-22C4B0C91922}"/>
    <cellStyle name="Normal 491 2 3" xfId="10278" xr:uid="{E66B10D1-54F8-4720-AE21-F42C04F2FBC0}"/>
    <cellStyle name="Normal 491 2 3 2" xfId="14071" xr:uid="{3EF2B674-F240-4999-900A-BE89146512FD}"/>
    <cellStyle name="Normal 491 2 3 3" xfId="17654" xr:uid="{A6723A97-EC37-43FB-B96D-01D321378E6F}"/>
    <cellStyle name="Normal 491 2 4" xfId="12311" xr:uid="{56BD4298-FD0E-4DC2-A234-06BB76768147}"/>
    <cellStyle name="Normal 491 2 5" xfId="15878" xr:uid="{73B8A690-DB1B-492F-B17D-2CF197272ACC}"/>
    <cellStyle name="Normal 491 3" xfId="7782" xr:uid="{A3BEF3BF-4DD4-465D-AD33-09137BDDA809}"/>
    <cellStyle name="Normal 491 3 2" xfId="9079" xr:uid="{354C068F-727B-459C-9348-9A06B42A5094}"/>
    <cellStyle name="Normal 491 3 2 2" xfId="11094" xr:uid="{7CE8C99E-0996-4C7C-B797-E6BC118184C9}"/>
    <cellStyle name="Normal 491 3 2 2 2" xfId="14857" xr:uid="{7D180719-311F-4918-8696-8D854129FFDE}"/>
    <cellStyle name="Normal 491 3 2 2 3" xfId="18469" xr:uid="{54E4A918-5FD8-45B1-9B0D-268CB421ECF6}"/>
    <cellStyle name="Normal 491 3 2 3" xfId="13115" xr:uid="{8BC94BF0-183E-4BF8-ABCE-7CCA9361E721}"/>
    <cellStyle name="Normal 491 3 2 4" xfId="16682" xr:uid="{B8D73FFF-300A-47BC-870A-046895FAAB03}"/>
    <cellStyle name="Normal 491 3 3" xfId="10105" xr:uid="{DE77FE90-54F1-4AC4-8F8C-E7E87C06A356}"/>
    <cellStyle name="Normal 491 3 3 2" xfId="13914" xr:uid="{28FC7FA7-303E-4F91-B6ED-917FAC906003}"/>
    <cellStyle name="Normal 491 3 3 3" xfId="17483" xr:uid="{3D923976-6F83-4692-9BB1-FC0439E7F4A5}"/>
    <cellStyle name="Normal 491 3 4" xfId="12153" xr:uid="{4904B115-1109-4250-8DA7-50D2524C0113}"/>
    <cellStyle name="Normal 491 3 5" xfId="15699" xr:uid="{4B44D26B-3F34-4CBD-978F-AF7C8EF4B520}"/>
    <cellStyle name="Normal 491 4" xfId="7654" xr:uid="{6AA3BB52-AA67-48D8-ADD2-F41A1BB92CC7}"/>
    <cellStyle name="Normal 491 4 2" xfId="8951" xr:uid="{35422A21-DFFD-43B8-A3EE-29E9370959FC}"/>
    <cellStyle name="Normal 491 4 2 2" xfId="10979" xr:uid="{E2A242EF-D819-42A3-8FE0-62056B3283A9}"/>
    <cellStyle name="Normal 491 4 2 2 2" xfId="14733" xr:uid="{28929574-EC93-4917-985D-EEEB9BE89835}"/>
    <cellStyle name="Normal 491 4 2 2 3" xfId="18353" xr:uid="{F3F58B8A-C26D-4249-8F99-DCD79AD1EB11}"/>
    <cellStyle name="Normal 491 4 2 3" xfId="12993" xr:uid="{EBD543A5-8101-40BF-BDA6-C592988B59B3}"/>
    <cellStyle name="Normal 491 4 2 4" xfId="16569" xr:uid="{15582F1B-C5AA-4145-A2AB-478B01B1DC5B}"/>
    <cellStyle name="Normal 491 4 3" xfId="9980" xr:uid="{794DD917-A035-4A9D-9908-D82E24F659A1}"/>
    <cellStyle name="Normal 491 4 3 2" xfId="13790" xr:uid="{B887A3AC-05C9-437B-870C-7B169E51E1CB}"/>
    <cellStyle name="Normal 491 4 3 3" xfId="17357" xr:uid="{7BFC5FEB-A8E4-4A00-948F-94C8E2933442}"/>
    <cellStyle name="Normal 491 4 4" xfId="12040" xr:uid="{EA0166C4-CDBA-42CE-A6FE-F6A08B1F5F48}"/>
    <cellStyle name="Normal 491 4 5" xfId="15575" xr:uid="{B07F1606-8F34-4936-AF46-F7CD59B004B7}"/>
    <cellStyle name="Normal 491 5" xfId="8760" xr:uid="{D23DCD7D-3BF9-4B11-BDF7-688671027C12}"/>
    <cellStyle name="Normal 491 5 2" xfId="10788" xr:uid="{1AEDB5CF-46AA-4D3B-BA42-D2EF7379EE1C}"/>
    <cellStyle name="Normal 491 5 2 2" xfId="14535" xr:uid="{F2C7A0BC-779B-4E22-834F-1A05A8D19368}"/>
    <cellStyle name="Normal 491 5 2 3" xfId="18156" xr:uid="{3B2C2EAD-BD7A-40F1-B86B-E520BC146A74}"/>
    <cellStyle name="Normal 491 5 3" xfId="12799" xr:uid="{BE59CAC9-5D47-40DF-A4D5-F3E9D08853E5}"/>
    <cellStyle name="Normal 491 5 4" xfId="16376" xr:uid="{6CB55916-5414-4ADC-BECF-61B368C14CC7}"/>
    <cellStyle name="Normal 491 6" xfId="8418" xr:uid="{BF8FFE64-4A72-44D5-B18D-DB95EADC22D8}"/>
    <cellStyle name="Normal 491 6 2" xfId="10609" xr:uid="{B78BB621-72D9-4FD2-AE7E-AA0DCC2418F7}"/>
    <cellStyle name="Normal 491 6 2 2" xfId="14373" xr:uid="{283B36F9-40E3-4E76-9F6D-8C91C4D9A5E7}"/>
    <cellStyle name="Normal 491 6 2 3" xfId="17989" xr:uid="{7146B828-D13F-4CF2-B546-0DDB76C30589}"/>
    <cellStyle name="Normal 491 6 3" xfId="12627" xr:uid="{859891BB-A7FA-4580-913B-0BE55C9278CC}"/>
    <cellStyle name="Normal 491 6 4" xfId="16194" xr:uid="{546A2A86-A131-4979-A1DC-6DF2818709BC}"/>
    <cellStyle name="Normal 491 7" xfId="8149" xr:uid="{A014088A-D0DF-4A1A-9528-DB527B1CBE85}"/>
    <cellStyle name="Normal 491 7 2" xfId="10482" xr:uid="{D427DBB5-79C8-4AD9-B03D-F7C5AC4806E3}"/>
    <cellStyle name="Normal 491 7 2 2" xfId="14254" xr:uid="{98FEBD92-12E9-48DD-82B3-875F22B98B06}"/>
    <cellStyle name="Normal 491 7 2 3" xfId="17857" xr:uid="{8502260F-9342-4036-A9C5-781B9FE3C6D3}"/>
    <cellStyle name="Normal 491 7 3" xfId="12492" xr:uid="{6ED85F7C-BDC3-4C7D-9236-EF95E0C8F35B}"/>
    <cellStyle name="Normal 491 7 4" xfId="16071" xr:uid="{5F4308A6-532B-4CF5-8B62-13E28BC3FCEA}"/>
    <cellStyle name="Normal 491 8" xfId="9777" xr:uid="{1200D9E2-D58D-4172-BAC1-DEC215AB5C5F}"/>
    <cellStyle name="Normal 491 8 2" xfId="13597" xr:uid="{1FA65990-AEDF-4C5F-8DC2-7A94BC0B36D3}"/>
    <cellStyle name="Normal 491 8 3" xfId="17164" xr:uid="{8B41A841-8ADE-4D1E-80E1-54DF7A285C95}"/>
    <cellStyle name="Normal 491 9" xfId="11851" xr:uid="{E8F51A7B-3AC8-422D-946C-C5BE57C0E1EE}"/>
    <cellStyle name="Normal 492" xfId="7452" xr:uid="{13196426-89A6-481C-93FD-EF6C7050C6AB}"/>
    <cellStyle name="Normal 492 10" xfId="15371" xr:uid="{B48D369A-5EB4-4CBD-902D-FAA8E267F13C}"/>
    <cellStyle name="Normal 492 2" xfId="7944" xr:uid="{F2CE2E48-7801-4A60-BA4B-A837266B7B75}"/>
    <cellStyle name="Normal 492 2 2" xfId="9255" xr:uid="{AE8A052F-99E3-42AB-A575-5F801182D8FD}"/>
    <cellStyle name="Normal 492 2 2 2" xfId="11264" xr:uid="{7B541D96-306B-4681-89EE-32DEC9E7F833}"/>
    <cellStyle name="Normal 492 2 2 2 2" xfId="15042" xr:uid="{7E7DE89D-8BD3-4F75-8059-88874F88229C}"/>
    <cellStyle name="Normal 492 2 2 2 3" xfId="18635" xr:uid="{CE83AB39-7EEB-460A-8B46-BAFC61630D2F}"/>
    <cellStyle name="Normal 492 2 2 3" xfId="13292" xr:uid="{B388407F-ED53-4EC7-BDDA-90A19E0CDFD1}"/>
    <cellStyle name="Normal 492 2 2 4" xfId="16850" xr:uid="{42A5E4D0-1785-4287-A08B-27E81D200D3A}"/>
    <cellStyle name="Normal 492 2 3" xfId="10284" xr:uid="{B4255D53-7124-4CB9-A3E2-991B246603E4}"/>
    <cellStyle name="Normal 492 2 3 2" xfId="14078" xr:uid="{4539BA75-04F5-4B4A-942C-13D88344EFE5}"/>
    <cellStyle name="Normal 492 2 3 3" xfId="17660" xr:uid="{0AF6CE04-8734-455A-BCCA-EA5DB4943E3A}"/>
    <cellStyle name="Normal 492 2 4" xfId="12319" xr:uid="{8BE289D3-9FE7-453C-A7A3-29A8F511D841}"/>
    <cellStyle name="Normal 492 2 5" xfId="15883" xr:uid="{ABE96E75-D8BD-4E17-A0B8-310D1F7C8786}"/>
    <cellStyle name="Normal 492 3" xfId="7787" xr:uid="{D002D470-BB53-48E7-8A93-62D306928368}"/>
    <cellStyle name="Normal 492 3 2" xfId="9084" xr:uid="{BAB025F2-2CBB-47EA-8967-08FE3797FF5A}"/>
    <cellStyle name="Normal 492 3 2 2" xfId="11099" xr:uid="{9080E880-35E5-4208-A0E8-13E8014B82D9}"/>
    <cellStyle name="Normal 492 3 2 2 2" xfId="14863" xr:uid="{DE476132-E1A4-45C0-9209-FC7F9C90A1B1}"/>
    <cellStyle name="Normal 492 3 2 2 3" xfId="18475" xr:uid="{675ABA51-D0EC-47CC-925C-E12610EB3ED6}"/>
    <cellStyle name="Normal 492 3 2 3" xfId="13120" xr:uid="{4C4E6005-C9BD-4AB3-AB52-1D407B4C6B03}"/>
    <cellStyle name="Normal 492 3 2 4" xfId="16690" xr:uid="{E2DB6511-EDDF-4DE5-9A5C-0A90C7A86646}"/>
    <cellStyle name="Normal 492 3 3" xfId="10110" xr:uid="{847E37EE-715E-4B4F-B65B-4B60942CD7C6}"/>
    <cellStyle name="Normal 492 3 3 2" xfId="13919" xr:uid="{53529A44-6307-4CDC-8012-0CE9ED42F6D5}"/>
    <cellStyle name="Normal 492 3 3 3" xfId="17488" xr:uid="{694E0433-01E6-4AEB-9F92-9098E9F0C85D}"/>
    <cellStyle name="Normal 492 3 4" xfId="12158" xr:uid="{9A75B866-B4D2-4D18-9CE9-2C6E81533604}"/>
    <cellStyle name="Normal 492 3 5" xfId="15705" xr:uid="{80732B7E-C595-401E-B0F8-C3405DC1F29D}"/>
    <cellStyle name="Normal 492 4" xfId="7613" xr:uid="{09038CA0-957E-419A-A72B-4E9DE9A67C75}"/>
    <cellStyle name="Normal 492 4 2" xfId="8909" xr:uid="{5A7E68A1-89F3-45A9-AE37-AC4195F30EAD}"/>
    <cellStyle name="Normal 492 4 2 2" xfId="10941" xr:uid="{904C78E2-40CF-4E35-A623-A39C23D8C440}"/>
    <cellStyle name="Normal 492 4 2 2 2" xfId="14685" xr:uid="{3DC8138F-C670-4BF6-817E-9EF88A022ADA}"/>
    <cellStyle name="Normal 492 4 2 2 3" xfId="18314" xr:uid="{B23DB32D-63D6-4725-A9A7-8773BC11C5BC}"/>
    <cellStyle name="Normal 492 4 2 3" xfId="12947" xr:uid="{E28864DD-A425-4440-A25E-09209E371056}"/>
    <cellStyle name="Normal 492 4 2 4" xfId="16528" xr:uid="{62FB7307-B6F1-46CF-8415-AEB640FED42F}"/>
    <cellStyle name="Normal 492 4 3" xfId="9932" xr:uid="{51F93198-45C2-4FAF-AD61-19F55F8786AD}"/>
    <cellStyle name="Normal 492 4 3 2" xfId="13752" xr:uid="{EE017DA1-AEF2-43D4-8E19-769AED87BF18}"/>
    <cellStyle name="Normal 492 4 3 3" xfId="17314" xr:uid="{A39FAD60-480D-45E6-8F5E-2B3E8D6B795B}"/>
    <cellStyle name="Normal 492 4 4" xfId="12002" xr:uid="{C8B9BDC8-3BA5-4540-928F-52F67BF4E032}"/>
    <cellStyle name="Normal 492 4 5" xfId="15526" xr:uid="{2D3232BE-37FC-4B91-AEF2-301754B5A393}"/>
    <cellStyle name="Normal 492 5" xfId="8765" xr:uid="{D60701C0-EE6E-46B6-9531-E8C6F4BF6944}"/>
    <cellStyle name="Normal 492 5 2" xfId="10793" xr:uid="{DBFD0857-A160-45A1-9D1E-8421804F2513}"/>
    <cellStyle name="Normal 492 5 2 2" xfId="14540" xr:uid="{67F3C52F-D4AF-44E8-8FA8-836617D46257}"/>
    <cellStyle name="Normal 492 5 2 3" xfId="18162" xr:uid="{2FBA88E1-E4DA-4DD0-8446-34D4CC828183}"/>
    <cellStyle name="Normal 492 5 3" xfId="12805" xr:uid="{CE6368CC-3FDD-4C5C-9180-3A73147ED538}"/>
    <cellStyle name="Normal 492 5 4" xfId="16381" xr:uid="{60AD3593-727C-4154-AF4F-7DFDEFD410C0}"/>
    <cellStyle name="Normal 492 6" xfId="8426" xr:uid="{A4CDC938-279E-4FCE-B295-C7F87AC377D2}"/>
    <cellStyle name="Normal 492 6 2" xfId="10614" xr:uid="{83A84687-948E-4D8B-B7D4-9CF9F07FDE50}"/>
    <cellStyle name="Normal 492 6 2 2" xfId="14378" xr:uid="{802F8E49-43A3-4D27-9B65-1E74EB933497}"/>
    <cellStyle name="Normal 492 6 2 3" xfId="17995" xr:uid="{371ADE19-F344-46FF-937F-B1D3A6F6538B}"/>
    <cellStyle name="Normal 492 6 3" xfId="12632" xr:uid="{F87AC622-6B5C-4848-8DD1-72F499632A26}"/>
    <cellStyle name="Normal 492 6 4" xfId="16200" xr:uid="{205DE480-9DB5-4ADD-9DA1-C7CD65703EED}"/>
    <cellStyle name="Normal 492 7" xfId="9385" xr:uid="{357CF662-060F-42AC-9694-29CBD440844A}"/>
    <cellStyle name="Normal 492 7 2" xfId="11390" xr:uid="{DEE7B4D4-7A0A-4C07-B986-EE5CD3FC5950}"/>
    <cellStyle name="Normal 492 7 2 2" xfId="15180" xr:uid="{96F53D90-45EE-492C-AF1E-558A5769C31C}"/>
    <cellStyle name="Normal 492 7 2 3" xfId="18764" xr:uid="{1A5FAADE-6BD1-438D-8969-18175E8D1A96}"/>
    <cellStyle name="Normal 492 7 3" xfId="13430" xr:uid="{2845BEFF-0388-418A-B2BD-A745D012F24C}"/>
    <cellStyle name="Normal 492 7 4" xfId="16984" xr:uid="{B5A018CC-0941-4FAB-974B-31F2E4B3FAFD}"/>
    <cellStyle name="Normal 492 8" xfId="9782" xr:uid="{C2209B71-C07B-41F2-8085-11105ADBE053}"/>
    <cellStyle name="Normal 492 8 2" xfId="13603" xr:uid="{402CFAF2-49BB-4450-91F7-AB8CAC224A1B}"/>
    <cellStyle name="Normal 492 8 3" xfId="17170" xr:uid="{C17514AE-F25D-454F-A448-D7A3FA64E1B4}"/>
    <cellStyle name="Normal 492 9" xfId="11856" xr:uid="{AF5860A8-DD2D-4CBD-AE36-5AEFCC0E66A0}"/>
    <cellStyle name="Normal 493" xfId="7428" xr:uid="{5F25380C-464C-4FED-8A46-87232FBC6526}"/>
    <cellStyle name="Normal 493 10" xfId="15362" xr:uid="{E796FCCC-6FD7-4738-B85F-BABF5D69FFEB}"/>
    <cellStyle name="Normal 493 2" xfId="7935" xr:uid="{7A9CB27E-F661-41C9-B53B-B6DE70B839FB}"/>
    <cellStyle name="Normal 493 2 2" xfId="9248" xr:uid="{0DB660AC-6651-4EAA-9C6A-AF02CC067A96}"/>
    <cellStyle name="Normal 493 2 2 2" xfId="11253" xr:uid="{EFF6B3AE-DCAA-4B5A-95E8-F5CAD47E53DB}"/>
    <cellStyle name="Normal 493 2 2 2 2" xfId="15032" xr:uid="{82176F07-6F34-45BE-8ADC-9F25CD9AF4C6}"/>
    <cellStyle name="Normal 493 2 2 2 3" xfId="18628" xr:uid="{B031C3D2-7EC4-41D3-9485-0C208A72657B}"/>
    <cellStyle name="Normal 493 2 2 3" xfId="13285" xr:uid="{4A4AA3EA-F4E8-4CC4-AA9C-5DF857D77C02}"/>
    <cellStyle name="Normal 493 2 2 4" xfId="16841" xr:uid="{18D8CA92-1B46-4959-BF3C-0237C272333C}"/>
    <cellStyle name="Normal 493 2 3" xfId="10275" xr:uid="{302EED57-B701-4B1A-8ECA-DF2AC08E2258}"/>
    <cellStyle name="Normal 493 2 3 2" xfId="14069" xr:uid="{80C9A86B-A08E-47B4-B058-D70E869A811D}"/>
    <cellStyle name="Normal 493 2 3 3" xfId="17652" xr:uid="{5B9A4885-5A49-41D1-A63D-D86F4FDF0705}"/>
    <cellStyle name="Normal 493 2 4" xfId="12308" xr:uid="{C8766C39-31E1-46EE-BB2E-564921FE79AC}"/>
    <cellStyle name="Normal 493 2 5" xfId="15874" xr:uid="{BB111311-39E5-4058-81E3-29AD3CC21525}"/>
    <cellStyle name="Normal 493 3" xfId="7780" xr:uid="{9ED7D3BA-D693-4272-B32E-E7270F7F2BD0}"/>
    <cellStyle name="Normal 493 3 2" xfId="9076" xr:uid="{27E2C8B0-C02C-42CD-867D-04F10DC2CC40}"/>
    <cellStyle name="Normal 493 3 2 2" xfId="11091" xr:uid="{178BFB02-BCFC-4936-B5E9-FC52A8B2522A}"/>
    <cellStyle name="Normal 493 3 2 2 2" xfId="14854" xr:uid="{977A022A-AA79-4D81-A509-7183E8A6B2A7}"/>
    <cellStyle name="Normal 493 3 2 2 3" xfId="18467" xr:uid="{3B04D592-8BA9-444F-9E70-4989DA785959}"/>
    <cellStyle name="Normal 493 3 2 3" xfId="13113" xr:uid="{5145D143-3442-4EC6-888A-D3987CC31990}"/>
    <cellStyle name="Normal 493 3 2 4" xfId="16679" xr:uid="{0F9B2A7A-21C3-4213-9C66-F212DABC7992}"/>
    <cellStyle name="Normal 493 3 3" xfId="10100" xr:uid="{DB2C2E28-AB73-4F1E-A9D9-A42AE46F6421}"/>
    <cellStyle name="Normal 493 3 3 2" xfId="13912" xr:uid="{54086165-9450-4E1C-999F-4181B4860770}"/>
    <cellStyle name="Normal 493 3 3 3" xfId="17481" xr:uid="{8E063997-EC3D-4969-884E-E123099E2340}"/>
    <cellStyle name="Normal 493 3 4" xfId="12150" xr:uid="{E7F1970C-ED49-43FA-B78F-24BCED44F40A}"/>
    <cellStyle name="Normal 493 3 5" xfId="15696" xr:uid="{A7E919C1-BBB4-44D6-A950-0E0053B705CD}"/>
    <cellStyle name="Normal 493 4" xfId="7761" xr:uid="{62520909-1CC1-4C8F-9821-405CAEFA5A52}"/>
    <cellStyle name="Normal 493 4 2" xfId="9060" xr:uid="{7360741E-6720-4678-8311-47BE9EFC8718}"/>
    <cellStyle name="Normal 493 4 2 2" xfId="11074" xr:uid="{9328348E-BDF6-4C68-BF8D-5F65CE55C94E}"/>
    <cellStyle name="Normal 493 4 2 2 2" xfId="14834" xr:uid="{8D0F7A43-2338-4427-A56F-1401AF288C42}"/>
    <cellStyle name="Normal 493 4 2 2 3" xfId="18449" xr:uid="{7F52C84E-E40E-403C-A876-49EF49B79DC8}"/>
    <cellStyle name="Normal 493 4 2 3" xfId="13098" xr:uid="{A659230E-017C-4ED5-AF6A-A8A5D7212147}"/>
    <cellStyle name="Normal 493 4 2 4" xfId="16665" xr:uid="{9B6450D6-6304-4E20-882A-FDEC99C1D5B6}"/>
    <cellStyle name="Normal 493 4 3" xfId="10085" xr:uid="{5DAF3E62-81EE-470F-A989-8FB595FF208F}"/>
    <cellStyle name="Normal 493 4 3 2" xfId="13894" xr:uid="{477377BA-CEC8-47B1-9512-2CF6CE363CD6}"/>
    <cellStyle name="Normal 493 4 3 3" xfId="17465" xr:uid="{954193AE-EC6F-41F7-807F-B8F35BB4A9C6}"/>
    <cellStyle name="Normal 493 4 4" xfId="12133" xr:uid="{D3A7B8FD-33B6-4FCF-AB0C-8A7122D56912}"/>
    <cellStyle name="Normal 493 4 5" xfId="15677" xr:uid="{EB41AB1D-778F-42A4-A763-40564A1FFFA4}"/>
    <cellStyle name="Normal 493 5" xfId="8758" xr:uid="{8BBF8313-FF4D-48C7-BCD7-A45774171D55}"/>
    <cellStyle name="Normal 493 5 2" xfId="10786" xr:uid="{5D751A97-0A51-4901-989E-669523129BD5}"/>
    <cellStyle name="Normal 493 5 2 2" xfId="14532" xr:uid="{F6546D6B-0A85-41E6-880A-3CD1B0A8695C}"/>
    <cellStyle name="Normal 493 5 2 3" xfId="18153" xr:uid="{97D1E812-AB0B-49F2-ADC0-51B5121E7C27}"/>
    <cellStyle name="Normal 493 5 3" xfId="12797" xr:uid="{210179BA-6244-4853-92F8-FC2FAC6D3323}"/>
    <cellStyle name="Normal 493 5 4" xfId="16374" xr:uid="{B4A2D072-6240-4E9C-BDAE-29020B55A025}"/>
    <cellStyle name="Normal 493 6" xfId="8415" xr:uid="{3B4C5B5F-26AF-4463-AD67-8A8BB223E749}"/>
    <cellStyle name="Normal 493 6 2" xfId="10605" xr:uid="{84117EE7-7608-4947-AE2D-153A0981219B}"/>
    <cellStyle name="Normal 493 6 2 2" xfId="14371" xr:uid="{0EB9E543-7CF3-48FD-AE70-F0BE74394432}"/>
    <cellStyle name="Normal 493 6 2 3" xfId="17985" xr:uid="{2EF9E359-70F1-4E9D-9504-3C9084727FFF}"/>
    <cellStyle name="Normal 493 6 3" xfId="12624" xr:uid="{76DD80A0-9A44-4D38-B919-BE6A180E4C19}"/>
    <cellStyle name="Normal 493 6 4" xfId="16191" xr:uid="{4133D2A3-C101-48AF-8577-D4FAC8980346}"/>
    <cellStyle name="Normal 493 7" xfId="9363" xr:uid="{01493511-BC42-4F10-B55F-622DBF714EA5}"/>
    <cellStyle name="Normal 493 7 2" xfId="11368" xr:uid="{3063B18A-C9F3-4E59-A08C-64B91A1FCF52}"/>
    <cellStyle name="Normal 493 7 2 2" xfId="15158" xr:uid="{C195239C-AC95-4D4E-9110-97B2978A52CD}"/>
    <cellStyle name="Normal 493 7 2 3" xfId="18741" xr:uid="{ED0BB032-4CC0-4B1B-80AB-DC22A3829657}"/>
    <cellStyle name="Normal 493 7 3" xfId="13408" xr:uid="{1ECD3CAD-C000-4F26-A8A0-1AAF2C0E6F2B}"/>
    <cellStyle name="Normal 493 7 4" xfId="16956" xr:uid="{88BF649F-47A8-4445-8B85-8B52F0C15E1F}"/>
    <cellStyle name="Normal 493 8" xfId="9774" xr:uid="{2F4FBC2C-4B24-4FCC-BB72-04C2A6E7CC35}"/>
    <cellStyle name="Normal 493 8 2" xfId="13594" xr:uid="{0E0965B0-A735-4D6C-8799-8E7D8D77F236}"/>
    <cellStyle name="Normal 493 8 3" xfId="17162" xr:uid="{038BED2F-6476-46EA-8064-E45B493276C0}"/>
    <cellStyle name="Normal 493 9" xfId="11848" xr:uid="{559C3EED-46D4-4A2A-8A70-2E0BADF1EEDC}"/>
    <cellStyle name="Normal 494" xfId="9391" xr:uid="{FA6A20B6-F9FF-48B1-8DB8-96AACD727A65}"/>
    <cellStyle name="Normal 494 2" xfId="11399" xr:uid="{7F2932B4-1F33-4D37-8412-4ECDD16C5C43}"/>
    <cellStyle name="Normal 494 2 2" xfId="15186" xr:uid="{2F13ED36-743F-46E3-90F3-47F776B0CDEB}"/>
    <cellStyle name="Normal 494 2 3" xfId="18769" xr:uid="{320DE9A4-71D9-4BC2-9239-977319DE5828}"/>
    <cellStyle name="Normal 494 3" xfId="13436" xr:uid="{E0AB3B0A-EF71-4C52-97F8-E0304FEBF98B}"/>
    <cellStyle name="Normal 494 4" xfId="16995" xr:uid="{85F37957-1463-4E7E-847C-9BB2296265B4}"/>
    <cellStyle name="Normal 495" xfId="9755" xr:uid="{CBD42FEB-E3F8-4896-89A2-95AB8C8F92FB}"/>
    <cellStyle name="Normal 496" xfId="9762" xr:uid="{3B465C33-82EF-4C00-94F2-B3DDD6DAD293}"/>
    <cellStyle name="Normal 497" xfId="9651" xr:uid="{34FED8E6-EE98-4DCB-A28C-F4AE0BA8F34C}"/>
    <cellStyle name="Normal 497 2" xfId="13502" xr:uid="{4AE4EA3F-28F9-4EC0-AA27-FEDB8B791024}"/>
    <cellStyle name="Normal 497 3" xfId="17065" xr:uid="{97AB0496-6D1D-43F4-9A0B-70D0F5968DE7}"/>
    <cellStyle name="Normal 498" xfId="9685" xr:uid="{A918C596-44AB-4E62-A734-9F2D07DC6E09}"/>
    <cellStyle name="Normal 498 2" xfId="13523" xr:uid="{DBFFB47F-CB1B-46A9-A8C3-3342D6E93E5C}"/>
    <cellStyle name="Normal 498 3" xfId="17082" xr:uid="{A65816D6-94BD-4C6E-9A79-068E9F111917}"/>
    <cellStyle name="Normal 499" xfId="9666" xr:uid="{992F80B6-D270-46B0-948F-8753923032D6}"/>
    <cellStyle name="Normal 499 2" xfId="13514" xr:uid="{26266C39-8D8C-4980-BD06-53EE5626FF82}"/>
    <cellStyle name="Normal 499 3" xfId="17073" xr:uid="{BC78CF2F-74A6-4724-9A91-E520768E1489}"/>
    <cellStyle name="Normal 5" xfId="210" xr:uid="{3EF6F028-506F-4D70-8E85-E195C6A75E46}"/>
    <cellStyle name="Normal 5 10" xfId="5006" xr:uid="{1368FC74-5B17-417B-B4CC-C4E1B02A2DAA}"/>
    <cellStyle name="Normal 5 11" xfId="9529" xr:uid="{DE7CFDCF-EC8A-4178-9163-CA0505217BB1}"/>
    <cellStyle name="Normal 5 2" xfId="300" xr:uid="{A2976EAD-1A49-4383-85D9-07C8037ECAFF}"/>
    <cellStyle name="Normal 5 2 10" xfId="7015" xr:uid="{6C167209-CE91-4BB7-A5FE-F92B1323F010}"/>
    <cellStyle name="Normal 5 2 11" xfId="4461" xr:uid="{3A1FE172-7FAE-41D2-8BB7-F9162F198271}"/>
    <cellStyle name="Normal 5 2 12" xfId="2493" xr:uid="{CA62D117-92F3-461F-B62B-0479E53B6AF0}"/>
    <cellStyle name="Normal 5 2 2" xfId="2494" xr:uid="{79C50653-2B41-4F02-844B-93B5F2E687F1}"/>
    <cellStyle name="Normal 5 2 2 2" xfId="2495" xr:uid="{CF3AB8B2-4F2F-4B62-BB92-37D9AC43AB37}"/>
    <cellStyle name="Normal 5 2 2 2 2" xfId="6211" xr:uid="{C027F5D1-1DAE-40FC-B421-2D417DDAB9DD}"/>
    <cellStyle name="Normal 5 2 2 2 3" xfId="5552" xr:uid="{172FC0DD-7107-4879-B6C0-BA569C042340}"/>
    <cellStyle name="Normal 5 2 2 2 4" xfId="4463" xr:uid="{8B418605-E296-4F9A-BF1C-5248D9FBC9F5}"/>
    <cellStyle name="Normal 5 2 2 2_Data" xfId="5153" xr:uid="{0054C7A8-C96C-4442-91D6-8B66D1584E57}"/>
    <cellStyle name="Normal 5 2 2 3" xfId="4854" xr:uid="{19F76A68-B310-4172-B122-8C88B5981D50}"/>
    <cellStyle name="Normal 5 2 2 4" xfId="6210" xr:uid="{4EA2D277-D524-4D50-A4C2-C35CABD7BAD4}"/>
    <cellStyle name="Normal 5 2 2 5" xfId="5551" xr:uid="{20995ECA-A1F6-4981-86EB-96002525924A}"/>
    <cellStyle name="Normal 5 2 2 6" xfId="4462" xr:uid="{5490A1F9-635B-4D5A-8191-3A6602401FB1}"/>
    <cellStyle name="Normal 5 2 2_Check Sheet" xfId="2496" xr:uid="{0E7ACED2-98B5-48A4-B8E6-8B4AFDE3B858}"/>
    <cellStyle name="Normal 5 2 3" xfId="2497" xr:uid="{8F89E169-5B1D-48CF-AC38-907F293FC1D4}"/>
    <cellStyle name="Normal 5 2 3 2" xfId="2498" xr:uid="{2B8D56AE-1119-4216-8C6A-7CFF18CAB3AB}"/>
    <cellStyle name="Normal 5 2 3 2 2" xfId="6213" xr:uid="{DC4EE786-1EDB-41CD-B4EC-2ED256BE24A1}"/>
    <cellStyle name="Normal 5 2 3 2 3" xfId="5554" xr:uid="{3A48713B-5A45-4C61-829B-29A52802AD59}"/>
    <cellStyle name="Normal 5 2 3 2 4" xfId="4465" xr:uid="{15DB850E-B2CD-4197-BD7F-671E02346DB8}"/>
    <cellStyle name="Normal 5 2 3 2_Data" xfId="5154" xr:uid="{DF99B2EB-4D22-49E9-878A-5A0765F6D9A7}"/>
    <cellStyle name="Normal 5 2 3 3" xfId="6212" xr:uid="{F9585AB6-5FFE-4D40-8375-548D20DC5A28}"/>
    <cellStyle name="Normal 5 2 3 4" xfId="5553" xr:uid="{41D719F3-9982-483F-81B8-81D7BCE4CEEB}"/>
    <cellStyle name="Normal 5 2 3 5" xfId="4464" xr:uid="{A46EBF2B-2DFE-4444-8CB3-B950A126ECF6}"/>
    <cellStyle name="Normal 5 2 3_Check Sheet" xfId="2499" xr:uid="{CA4F0C85-A84B-427E-8C1A-59763D88D0E0}"/>
    <cellStyle name="Normal 5 2 4" xfId="2500" xr:uid="{250FCF48-78E5-4482-8E09-C687F841C816}"/>
    <cellStyle name="Normal 5 2 4 2" xfId="6214" xr:uid="{92CE2598-8EFB-488F-BA62-411F2352812F}"/>
    <cellStyle name="Normal 5 2 4 3" xfId="5555" xr:uid="{2DB23249-8AB0-4362-A780-E4052AE7D000}"/>
    <cellStyle name="Normal 5 2 4 4" xfId="4466" xr:uid="{C0F6317C-7A12-4D2A-A346-EF1910DCDAD8}"/>
    <cellStyle name="Normal 5 2 4_Data" xfId="7363" xr:uid="{E09FA8C5-E83C-44F0-9AB5-ED3E3B53257A}"/>
    <cellStyle name="Normal 5 2 5" xfId="2501" xr:uid="{8CD8225E-FF1F-40E5-828F-0E415326F4FB}"/>
    <cellStyle name="Normal 5 2 5 2" xfId="6215" xr:uid="{39E9689B-00B3-48D0-9EC6-D012256C501D}"/>
    <cellStyle name="Normal 5 2 5 3" xfId="5556" xr:uid="{134B8FBC-6AAD-4DCA-850E-ACC0E7B7ADF3}"/>
    <cellStyle name="Normal 5 2 5 4" xfId="4467" xr:uid="{ACBE3A5A-DC62-4D70-A91E-B5A72F266444}"/>
    <cellStyle name="Normal 5 2 5_Data" xfId="5155" xr:uid="{CEA371B9-5B8D-4B8B-9510-B1FFEA52153D}"/>
    <cellStyle name="Normal 5 2 6" xfId="4853" xr:uid="{2459F23A-8EC6-4E10-9171-8D4B7887AAD6}"/>
    <cellStyle name="Normal 5 2 7" xfId="5007" xr:uid="{39ED76F3-1FE4-42C4-A8BC-4F3CBD239479}"/>
    <cellStyle name="Normal 5 2 8" xfId="6209" xr:uid="{AC0B7258-D10D-4C3F-902D-B31DE4F0FA56}"/>
    <cellStyle name="Normal 5 2 9" xfId="5550" xr:uid="{2581E79A-1456-474D-B620-DEC65ECD5ABA}"/>
    <cellStyle name="Normal 5 2_2015 Plan" xfId="4133" xr:uid="{FAF1BD4E-B0C1-4841-A523-7B7FA913E437}"/>
    <cellStyle name="Normal 5 3" xfId="2502" xr:uid="{91D74FCE-6255-4765-A02A-70483A0357EA}"/>
    <cellStyle name="Normal 5 3 2" xfId="2503" xr:uid="{324A1A69-E2AE-4C1D-8534-595BE650A9D9}"/>
    <cellStyle name="Normal 5 3 2 2" xfId="6217" xr:uid="{0C75B4D6-B428-48AF-BC21-17E0ED90ADCD}"/>
    <cellStyle name="Normal 5 3 2 3" xfId="5558" xr:uid="{C53FD2DB-7424-4C8E-A5BE-A4347E3CC44D}"/>
    <cellStyle name="Normal 5 3 2 4" xfId="4469" xr:uid="{268AC153-AD98-414D-8C6F-7C6FC35CF2EA}"/>
    <cellStyle name="Normal 5 3 2_Data" xfId="7364" xr:uid="{8B3148A2-127F-4ADA-9A05-2F93724D68E0}"/>
    <cellStyle name="Normal 5 3 3" xfId="2504" xr:uid="{1A95CAB2-88ED-48D4-B56A-44CE6F836A21}"/>
    <cellStyle name="Normal 5 3 3 2" xfId="2505" xr:uid="{327D27CA-F11F-4D3A-BFFF-30591CEA26C7}"/>
    <cellStyle name="Normal 5 3 3 2 2" xfId="6219" xr:uid="{7D495237-7BFE-42EA-AF96-540C923E771A}"/>
    <cellStyle name="Normal 5 3 3 2 3" xfId="5560" xr:uid="{DE1A2E89-1C2A-4DD3-9EE4-1AD19DC2000F}"/>
    <cellStyle name="Normal 5 3 3 2 4" xfId="4471" xr:uid="{008AF5FE-DFAD-48A1-B74B-EF55782817D9}"/>
    <cellStyle name="Normal 5 3 3 2_Data" xfId="5156" xr:uid="{C9EC685E-BDC1-40D6-98C9-0F5408D36F82}"/>
    <cellStyle name="Normal 5 3 3 3" xfId="6218" xr:uid="{9821315A-3F68-43AE-8868-40A522FCF193}"/>
    <cellStyle name="Normal 5 3 3 4" xfId="5559" xr:uid="{4B7720C8-3DE2-4B3A-B2BA-10AAB4D12682}"/>
    <cellStyle name="Normal 5 3 3 5" xfId="4470" xr:uid="{FE02E445-B965-4D79-B50C-41128337211C}"/>
    <cellStyle name="Normal 5 3 3_Check Sheet" xfId="2506" xr:uid="{F762799E-C09F-43D2-B320-E50127DF44E0}"/>
    <cellStyle name="Normal 5 3 4" xfId="6216" xr:uid="{A7E1C77A-2BB1-4094-8557-0BA1D301CD86}"/>
    <cellStyle name="Normal 5 3 5" xfId="5557" xr:uid="{A46A1251-350D-46B4-8000-5A4FB4D4F336}"/>
    <cellStyle name="Normal 5 3 6" xfId="7151" xr:uid="{DA8AB9FD-CD66-4EA6-8E72-B1A7DDAD24A6}"/>
    <cellStyle name="Normal 5 3 7" xfId="7217" xr:uid="{2B23884B-C4CF-4843-B513-B28DCEBB0397}"/>
    <cellStyle name="Normal 5 3 8" xfId="4468" xr:uid="{6CD590A8-0ACE-45B5-B1EF-C751E6A90534}"/>
    <cellStyle name="Normal 5 3_Check Sheet" xfId="2507" xr:uid="{154AF0A6-DFE7-433E-8553-0DE904A5F0D2}"/>
    <cellStyle name="Normal 5 4" xfId="2508" xr:uid="{A5D31717-40E6-4CBC-AEBD-91000E9994F6}"/>
    <cellStyle name="Normal 5 4 2" xfId="6220" xr:uid="{3EAEEC94-16C2-48F0-8E0A-169B9C52AF5D}"/>
    <cellStyle name="Normal 5 4 3" xfId="5561" xr:uid="{F412604B-5E20-43E8-A96E-6E4E4CE9B26F}"/>
    <cellStyle name="Normal 5 4 4" xfId="4472" xr:uid="{809A5403-29EE-45AC-80FA-66D2F8E0ECC7}"/>
    <cellStyle name="Normal 5 4_Data" xfId="7365" xr:uid="{B3F66227-3108-46D7-966F-976DC97ED8DD}"/>
    <cellStyle name="Normal 5 5" xfId="2509" xr:uid="{874522DC-13AF-46CE-845E-77483CB06A2F}"/>
    <cellStyle name="Normal 5 5 2" xfId="6221" xr:uid="{34283414-F3CA-4C39-801A-F230C44ADBD6}"/>
    <cellStyle name="Normal 5 5 3" xfId="5562" xr:uid="{95FC2796-B663-4365-887F-6AA083685ECD}"/>
    <cellStyle name="Normal 5 5 4" xfId="4473" xr:uid="{66E60CA8-53B4-4B38-A7EB-9884F038DEC3}"/>
    <cellStyle name="Normal 5 5_Data" xfId="5157" xr:uid="{DE6A45C6-CB50-4349-B971-F55A9F6F52BA}"/>
    <cellStyle name="Normal 5 6" xfId="2510" xr:uid="{0A20430A-3977-4649-AA05-B6030D5DAEAB}"/>
    <cellStyle name="Normal 5 6 2" xfId="6040" xr:uid="{05E72B18-6948-4138-81EC-290F379C2908}"/>
    <cellStyle name="Normal 5 6 3" xfId="5563" xr:uid="{645E6AA5-1FD8-4115-86EE-3A821123C235}"/>
    <cellStyle name="Normal 5 6 4" xfId="4407" xr:uid="{50A78C22-8901-44D3-B965-E84362290C23}"/>
    <cellStyle name="Normal 5 6_Data" xfId="5158" xr:uid="{C0328EC3-E0B2-4CDB-B4E8-014DF1464032}"/>
    <cellStyle name="Normal 5 7" xfId="2511" xr:uid="{5AAFF3C4-3C20-4BA9-8FB4-35C7F4991C01}"/>
    <cellStyle name="Normal 5 8" xfId="2512" xr:uid="{15AFBE96-CF47-4758-B12A-88655AC03606}"/>
    <cellStyle name="Normal 5 9" xfId="4852" xr:uid="{30D9841A-18E8-430F-A770-20AF0A56AD9E}"/>
    <cellStyle name="Normal 5_12-15 Slides" xfId="2513" xr:uid="{F4C21D74-58DF-40CD-9547-31A43E9CE31A}"/>
    <cellStyle name="Normal 50" xfId="2514" xr:uid="{3AD26243-1E44-4810-BCC4-9048E27B2E01}"/>
    <cellStyle name="Normal 50 10" xfId="6120" xr:uid="{71D27959-8C1D-4FCC-9BB8-DCF4AD821E54}"/>
    <cellStyle name="Normal 50 11" xfId="5564" xr:uid="{20AF5213-6714-4CFB-8573-9FE268A9C378}"/>
    <cellStyle name="Normal 50 12" xfId="7289" xr:uid="{45E51FAA-ED65-48FF-8696-4646B12B393F}"/>
    <cellStyle name="Normal 50 13" xfId="4474" xr:uid="{9B13B5E2-D291-4C5B-9BF0-E2C389761FE2}"/>
    <cellStyle name="Normal 50 2" xfId="2515" xr:uid="{3ECD16BC-6938-4040-9791-E9AACA752FF4}"/>
    <cellStyle name="Normal 50 2 2" xfId="2516" xr:uid="{9322074B-1890-46A0-B92F-4FB9BB2DEE85}"/>
    <cellStyle name="Normal 50 2 2 2" xfId="6224" xr:uid="{AA1753FC-1391-4022-BD74-395548A23C68}"/>
    <cellStyle name="Normal 50 2 2 3" xfId="5566" xr:uid="{A8D0FC01-D905-4A41-AA7F-A4236F0E9155}"/>
    <cellStyle name="Normal 50 2 2 4" xfId="4476" xr:uid="{796B2A2E-39DC-4DD8-BFB4-7185DCF3D5B2}"/>
    <cellStyle name="Normal 50 2 2_Data" xfId="7366" xr:uid="{929D2C2C-0261-409C-8ACD-E2E60D383CFB}"/>
    <cellStyle name="Normal 50 2 3" xfId="6223" xr:uid="{BBD63784-FB0D-4207-888E-C6B45162C68E}"/>
    <cellStyle name="Normal 50 2 4" xfId="5565" xr:uid="{E9A5AAA8-815C-4A37-B3EF-DD728ACD5A01}"/>
    <cellStyle name="Normal 50 2 5" xfId="4475" xr:uid="{18755744-891C-4287-97B6-D57C9B6CF452}"/>
    <cellStyle name="Normal 50 2_Check Sheet" xfId="2517" xr:uid="{57F2335A-CA1A-48CA-BE90-C37F15170ABA}"/>
    <cellStyle name="Normal 50 3" xfId="2518" xr:uid="{4EF93432-D441-480F-9865-84D6EFEE523C}"/>
    <cellStyle name="Normal 50 3 2" xfId="6225" xr:uid="{879F28F1-C61F-4823-BB0A-E2572D1D548C}"/>
    <cellStyle name="Normal 50 3 3" xfId="5567" xr:uid="{2B885E6A-F901-4BA5-928F-9FFC33C1FAE4}"/>
    <cellStyle name="Normal 50 3 4" xfId="4477" xr:uid="{92A92811-7BA7-450F-8BE1-F3E71460AE65}"/>
    <cellStyle name="Normal 50 3_Data" xfId="5159" xr:uid="{F82EA1BD-2325-4CB0-8D79-564C358B1196}"/>
    <cellStyle name="Normal 50 4" xfId="4855" xr:uid="{C43ED0C1-D1C7-4C0E-9C79-6C153BFE289B}"/>
    <cellStyle name="Normal 50 5" xfId="5008" xr:uid="{4D5648D1-F751-4EB8-B31A-12B8C9B4604A}"/>
    <cellStyle name="Normal 50 6" xfId="6222" xr:uid="{E1914ACB-EF3A-4DBF-83A8-A8F098C20D0B}"/>
    <cellStyle name="Normal 50 7" xfId="6096" xr:uid="{AFD5D477-63A0-482D-ABD4-73A99D617122}"/>
    <cellStyle name="Normal 50 8" xfId="6137" xr:uid="{D8DCB44A-272E-4556-B6E9-564D71D9AD3F}"/>
    <cellStyle name="Normal 50 9" xfId="6428" xr:uid="{5F68E74A-E3F4-4253-9D5E-9A984A486C3D}"/>
    <cellStyle name="Normal 50_Check Sheet" xfId="2519" xr:uid="{CB16746A-E79E-463D-97B5-0B0D51C26DC9}"/>
    <cellStyle name="Normal 500" xfId="11476" xr:uid="{3256D51B-3601-4111-A22D-8D7C48F4ACCC}"/>
    <cellStyle name="Normal 500 2" xfId="15247" xr:uid="{B1955058-13E5-4FA2-8207-D25DFE0A0200}"/>
    <cellStyle name="Normal 500 3" xfId="18844" xr:uid="{71B65DA2-D428-453B-AEF3-C4FD45D8071F}"/>
    <cellStyle name="Normal 501" xfId="9675" xr:uid="{A1B34E12-6535-4364-9A6F-B969F08A5ACA}"/>
    <cellStyle name="Normal 501 2" xfId="13517" xr:uid="{EC264CA5-9724-43B9-9952-F3D2D1108DD7}"/>
    <cellStyle name="Normal 501 3" xfId="17076" xr:uid="{F2EE0995-41C0-45B5-A06A-4DC35BC75C4E}"/>
    <cellStyle name="Normal 502" xfId="9760" xr:uid="{68D67ABD-B05B-4BC8-8546-0E4C3AB72236}"/>
    <cellStyle name="Normal 502 2" xfId="13581" xr:uid="{6103335B-D14D-41E7-95B8-83F7029B9888}"/>
    <cellStyle name="Normal 502 3" xfId="17150" xr:uid="{ACDF2151-FBE5-4E96-AC17-A6B19A4E9EC9}"/>
    <cellStyle name="Normal 503" xfId="9662" xr:uid="{3AA8A570-884F-4E6A-9C6F-8664F8FAF395}"/>
    <cellStyle name="Normal 503 2" xfId="13512" xr:uid="{74106CE2-4737-4700-B355-5823D4625BDB}"/>
    <cellStyle name="Normal 503 3" xfId="17071" xr:uid="{BD16D0B9-5E57-4AF7-BF1B-5CA0BC55BCC8}"/>
    <cellStyle name="Normal 504" xfId="9676" xr:uid="{5D968E6B-BBA1-4A5B-9579-D8E9972B2594}"/>
    <cellStyle name="Normal 504 2" xfId="13518" xr:uid="{F3CB1EEF-66DA-408A-B9EA-8FD9E17B11E2}"/>
    <cellStyle name="Normal 504 3" xfId="17077" xr:uid="{703C71FC-069E-470C-AC91-55BA14A2D583}"/>
    <cellStyle name="Normal 505" xfId="9678" xr:uid="{7C9E5F03-45A2-4FA6-B866-FC3AA5399135}"/>
    <cellStyle name="Normal 505 2" xfId="13519" xr:uid="{FDBA3599-88F0-4A55-B151-492CF3BA851E}"/>
    <cellStyle name="Normal 505 3" xfId="17078" xr:uid="{14F80123-19EC-4529-A183-664A5F05F041}"/>
    <cellStyle name="Normal 506" xfId="9681" xr:uid="{E6020E24-AFF9-4EBE-9454-85C47E68F5AE}"/>
    <cellStyle name="Normal 506 2" xfId="13521" xr:uid="{62CF2A4E-1148-4CF1-BB24-0D72B6066426}"/>
    <cellStyle name="Normal 506 3" xfId="17080" xr:uid="{9ED884AB-6F2C-44F9-8F20-0F52DDBC036C}"/>
    <cellStyle name="Normal 507" xfId="9664" xr:uid="{AFFBD904-4073-43F2-B1E5-3281EA0EB71B}"/>
    <cellStyle name="Normal 507 2" xfId="13513" xr:uid="{D606D4DD-3000-42E6-AFDA-F60475094053}"/>
    <cellStyle name="Normal 507 3" xfId="17072" xr:uid="{1D8920E3-9796-475A-9A8F-ED331719CD74}"/>
    <cellStyle name="Normal 508" xfId="11470" xr:uid="{52A7E8F1-DB53-40AC-AA6E-781F45518728}"/>
    <cellStyle name="Normal 508 2" xfId="15243" xr:uid="{B99C03FF-359B-4E91-95FC-7B12472B655B}"/>
    <cellStyle name="Normal 508 3" xfId="18838" xr:uid="{13B3DC51-2CDB-44DE-8AEE-6918E6C8884D}"/>
    <cellStyle name="Normal 509" xfId="9655" xr:uid="{07E06BE8-F03E-4EF9-AE26-7E58AB151139}"/>
    <cellStyle name="Normal 509 2" xfId="13506" xr:uid="{80F1CB89-24E0-4121-B963-B9127ADAF4F0}"/>
    <cellStyle name="Normal 509 3" xfId="17068" xr:uid="{472E6D10-2E9F-4909-84DC-8A23A4EE9A50}"/>
    <cellStyle name="Normal 51" xfId="2520" xr:uid="{B90BFF1A-A7B9-48B2-90DC-1332BC376CDD}"/>
    <cellStyle name="Normal 51 10" xfId="4433" xr:uid="{9BDB00EC-C825-4793-8525-8FD6999C946D}"/>
    <cellStyle name="Normal 51 2" xfId="2521" xr:uid="{6C71A58E-9FE8-42CF-A0F6-B8DE346AE813}"/>
    <cellStyle name="Normal 51 2 2" xfId="6227" xr:uid="{3FB3A9D7-6648-43CB-83D7-80F04458EC3A}"/>
    <cellStyle name="Normal 51 2 3" xfId="5569" xr:uid="{8702E214-8182-4A29-8742-946EF4D5ADF6}"/>
    <cellStyle name="Normal 51 2 4" xfId="4479" xr:uid="{27C82CB4-2D70-4A43-B5A2-CF5E939E42B9}"/>
    <cellStyle name="Normal 51 2_Data" xfId="5160" xr:uid="{E8599AD6-6995-46AC-A0D3-218226BF0F85}"/>
    <cellStyle name="Normal 51 3" xfId="2522" xr:uid="{565BF3A6-F43C-4A0D-B14F-2F2F7F48E248}"/>
    <cellStyle name="Normal 51 3 2" xfId="6228" xr:uid="{87B9AF47-DA8F-4C44-AA05-B6CE97BB4CE8}"/>
    <cellStyle name="Normal 51 3 3" xfId="5570" xr:uid="{032E1991-C809-4088-A58F-07AFED14881A}"/>
    <cellStyle name="Normal 51 3 4" xfId="4480" xr:uid="{A6D769C4-CB5D-4989-B728-A8C2B213B037}"/>
    <cellStyle name="Normal 51 3_Data" xfId="5161" xr:uid="{044F7901-318B-429F-8CB1-DC0B59852051}"/>
    <cellStyle name="Normal 51 4" xfId="2523" xr:uid="{9D574F29-491B-4C09-97ED-9D42D648BD1C}"/>
    <cellStyle name="Normal 51 4 2" xfId="6229" xr:uid="{5106E705-1726-42AF-9818-C51FBAA715CC}"/>
    <cellStyle name="Normal 51 4 3" xfId="5571" xr:uid="{0A4293CF-F03E-4428-9EC7-0BD025D397F3}"/>
    <cellStyle name="Normal 51 4 4" xfId="4481" xr:uid="{C62D71CA-6B50-4797-BBAB-558F1C5D6DAA}"/>
    <cellStyle name="Normal 51 4_Data" xfId="5162" xr:uid="{8DC8CDCF-9C14-407A-B299-8B4733C478BD}"/>
    <cellStyle name="Normal 51 5" xfId="4856" xr:uid="{2EE13C90-7B1A-4EB3-95FE-27B06311D16D}"/>
    <cellStyle name="Normal 51 6" xfId="6226" xr:uid="{ACF3BA6F-E80D-4140-B033-5BDFED888B42}"/>
    <cellStyle name="Normal 51 7" xfId="5568" xr:uid="{8E8F503A-3601-4997-BA0D-8B8484A199E6}"/>
    <cellStyle name="Normal 51 8" xfId="7290" xr:uid="{9AFCCF2A-ABF5-4FFB-8666-5DAE26F0658B}"/>
    <cellStyle name="Normal 51 9" xfId="4478" xr:uid="{18BDAFD5-995F-4B8A-8F26-F15B6B3CBC0F}"/>
    <cellStyle name="Normal 51_Check Sheet" xfId="2524" xr:uid="{F1BB0DC7-825C-42A1-82A6-1C9415E1F962}"/>
    <cellStyle name="Normal 510" xfId="11479" xr:uid="{9845C729-3141-47EF-AFCA-8D618DD8830A}"/>
    <cellStyle name="Normal 510 2" xfId="15249" xr:uid="{70128593-39AF-4BC4-8E27-BFF94391819E}"/>
    <cellStyle name="Normal 510 3" xfId="18846" xr:uid="{B7294D2B-16F5-46D4-9DC7-7DD7D26B9D14}"/>
    <cellStyle name="Normal 511" xfId="11478" xr:uid="{AFD61950-F9CB-4137-B470-7BF1A05769D5}"/>
    <cellStyle name="Normal 511 2" xfId="15248" xr:uid="{7257E8CA-9F39-4B98-9C58-7CF24A432FE7}"/>
    <cellStyle name="Normal 511 3" xfId="18845" xr:uid="{E8774C0F-3061-41B9-AC0E-FE38FF769CB9}"/>
    <cellStyle name="Normal 512" xfId="9653" xr:uid="{FA20B2CC-76E7-4935-8A08-59715E210DB6}"/>
    <cellStyle name="Normal 512 2" xfId="13504" xr:uid="{5DC02C4C-98FC-45DF-AA95-705A4A54836D}"/>
    <cellStyle name="Normal 512 3" xfId="17067" xr:uid="{99C638D0-FB27-4F55-8C54-A11AC79849A4}"/>
    <cellStyle name="Normal 513" xfId="9749" xr:uid="{9FF90E70-95D3-421E-9A63-F22F4AD7F037}"/>
    <cellStyle name="Normal 513 2" xfId="13574" xr:uid="{43507AB3-646C-4DFC-BD0D-BD8062C2FF1C}"/>
    <cellStyle name="Normal 513 3" xfId="17144" xr:uid="{F9768774-B4F3-4F20-ADCF-56D88F0E1F24}"/>
    <cellStyle name="Normal 514" xfId="9656" xr:uid="{690E3A52-13D5-4632-B90A-3B69315800E6}"/>
    <cellStyle name="Normal 514 2" xfId="13507" xr:uid="{420A4E01-F646-4B07-B7F2-F1246C0D0E67}"/>
    <cellStyle name="Normal 514 3" xfId="17069" xr:uid="{33F09087-3BE2-499F-B59A-621B91CF1BD6}"/>
    <cellStyle name="Normal 515" xfId="11472" xr:uid="{6F0F399B-3F12-468A-A566-DCD25FEA02E3}"/>
    <cellStyle name="Normal 515 2" xfId="15245" xr:uid="{30839ABD-D042-4F13-988D-F5E87C66FEF0}"/>
    <cellStyle name="Normal 515 3" xfId="18842" xr:uid="{CB102160-0B6B-41CA-89F5-B85180B3CE55}"/>
    <cellStyle name="Normal 516" xfId="9652" xr:uid="{C07B9525-D61A-480E-B5CF-608A3B3E57B6}"/>
    <cellStyle name="Normal 516 2" xfId="13503" xr:uid="{C226E662-1E2B-4150-98E4-06063A4F1CCF}"/>
    <cellStyle name="Normal 516 3" xfId="17066" xr:uid="{85E3FE23-7B99-4048-8BBA-77E6E118352D}"/>
    <cellStyle name="Normal 517" xfId="9659" xr:uid="{9F8B57BD-E31D-4E0B-9B6F-949CA4B40337}"/>
    <cellStyle name="Normal 517 2" xfId="13510" xr:uid="{00C9EBD8-EB46-4C5B-AE65-2A07E6AAFA9B}"/>
    <cellStyle name="Normal 517 3" xfId="17070" xr:uid="{91C3E4E3-B975-4455-9B24-3E3781904F66}"/>
    <cellStyle name="Normal 518" xfId="11474" xr:uid="{7B92DBE4-0D66-4D62-86B2-7968E3BDF361}"/>
    <cellStyle name="Normal 518 2" xfId="15246" xr:uid="{0D736B5D-E4DF-42AF-8913-E0EBC339E830}"/>
    <cellStyle name="Normal 518 3" xfId="18843" xr:uid="{75629954-9181-49D1-87CD-0F73DB48CA0C}"/>
    <cellStyle name="Normal 519" xfId="9679" xr:uid="{0CF61FC1-53A6-42CA-8DAB-A3687510A1FB}"/>
    <cellStyle name="Normal 519 2" xfId="13520" xr:uid="{CF81EB62-F142-4AC0-B9E2-BE158BA7DADA}"/>
    <cellStyle name="Normal 519 3" xfId="17079" xr:uid="{5AC529BA-AEE6-4622-A500-FBDDF2DC156F}"/>
    <cellStyle name="Normal 52" xfId="2525" xr:uid="{2725CB5B-2D48-47BE-9E17-FBB72384B098}"/>
    <cellStyle name="Normal 52 10" xfId="6138" xr:uid="{C958FE9F-A7EE-4439-89CD-D0F395449CB7}"/>
    <cellStyle name="Normal 52 11" xfId="5572" xr:uid="{4057687A-FCAA-4DB0-AE75-35F0FC997AB5}"/>
    <cellStyle name="Normal 52 12" xfId="7291" xr:uid="{81808DC4-E0B1-4D16-BD9B-F92820106455}"/>
    <cellStyle name="Normal 52 13" xfId="4482" xr:uid="{C3FF8726-08AE-40B7-9ABE-D64DBBA3BD67}"/>
    <cellStyle name="Normal 52 2" xfId="2526" xr:uid="{7B0633D7-3E6E-4C48-B2A2-1866E2E9C102}"/>
    <cellStyle name="Normal 52 2 2" xfId="2527" xr:uid="{986BC206-3F04-4D85-9E44-2D216147C1B5}"/>
    <cellStyle name="Normal 52 2 2 2" xfId="6232" xr:uid="{C3683168-6632-4523-9330-32F2973A3165}"/>
    <cellStyle name="Normal 52 2 2 3" xfId="5574" xr:uid="{8CCAA4E6-A5E8-41A2-8C1B-66E5510F4B74}"/>
    <cellStyle name="Normal 52 2 2 4" xfId="4484" xr:uid="{7D46D3C2-3072-46CE-A347-D3C0BDAB1DED}"/>
    <cellStyle name="Normal 52 2 2_Data" xfId="7367" xr:uid="{1D1EF286-FE9B-4AC2-B200-295F3D54F713}"/>
    <cellStyle name="Normal 52 2 3" xfId="6231" xr:uid="{FCC8BF66-D9CC-4B5C-8288-DCEED79FBCE7}"/>
    <cellStyle name="Normal 52 2 4" xfId="5573" xr:uid="{0869F387-F970-4FA0-A665-7B8B8E83A8D8}"/>
    <cellStyle name="Normal 52 2 5" xfId="4483" xr:uid="{E49BD603-920C-43E4-9C87-2908D2BA5432}"/>
    <cellStyle name="Normal 52 2_Check Sheet" xfId="2528" xr:uid="{10365D9A-31D8-49BF-A7FA-49B46A6537A8}"/>
    <cellStyle name="Normal 52 3" xfId="2529" xr:uid="{7D238949-870E-45C0-ADB2-5BB63A094B9B}"/>
    <cellStyle name="Normal 52 3 2" xfId="6233" xr:uid="{3135E547-3940-4330-BC31-7E2D352BCEA6}"/>
    <cellStyle name="Normal 52 3 3" xfId="5575" xr:uid="{14A8F5B3-BFBC-4FFB-92E5-62873F06CAC9}"/>
    <cellStyle name="Normal 52 3 4" xfId="4485" xr:uid="{30E20E50-532B-4B41-B2FE-ADC5B7ECA2AD}"/>
    <cellStyle name="Normal 52 3_Data" xfId="5163" xr:uid="{C57F49E1-802E-49DD-96B1-F16EEBAC16B9}"/>
    <cellStyle name="Normal 52 4" xfId="2530" xr:uid="{B4617A5D-72C3-4286-9961-C830F78BF5A7}"/>
    <cellStyle name="Normal 52 4 2" xfId="2531" xr:uid="{3ACA87FA-3E7A-4024-8B7B-FFB78129E931}"/>
    <cellStyle name="Normal 52 4 2 2" xfId="6235" xr:uid="{3C07AC36-3AB3-42FB-AAFB-9E9A36FA32A0}"/>
    <cellStyle name="Normal 52 4 2 3" xfId="5577" xr:uid="{97DB1F1A-8B00-4650-8130-1DF8668BAF83}"/>
    <cellStyle name="Normal 52 4 2 4" xfId="4487" xr:uid="{8A3C258F-5677-462B-BB81-0A013DB99347}"/>
    <cellStyle name="Normal 52 4 2_Data" xfId="7368" xr:uid="{8FD1C378-D1EE-497A-A5B0-6C5040550E08}"/>
    <cellStyle name="Normal 52 4 3" xfId="6234" xr:uid="{2DB90507-8197-4FB2-9D11-E23141A1EC18}"/>
    <cellStyle name="Normal 52 4 4" xfId="5576" xr:uid="{CFA47BDE-441A-4C47-9063-ACAA97A7838D}"/>
    <cellStyle name="Normal 52 4 5" xfId="4486" xr:uid="{391A1552-D46D-4210-8842-AD1052F0041B}"/>
    <cellStyle name="Normal 52 4_Check Sheet" xfId="2532" xr:uid="{94231B1E-0AEB-486C-9C09-0490064B1973}"/>
    <cellStyle name="Normal 52 5" xfId="2533" xr:uid="{415FA323-0A02-4C6A-8419-D5B1F2C64A85}"/>
    <cellStyle name="Normal 52 5 2" xfId="6236" xr:uid="{7F7FB414-7AF6-4919-9777-7BE63D43AC54}"/>
    <cellStyle name="Normal 52 5 3" xfId="5578" xr:uid="{0113F6C7-BB86-4EE9-A6FC-CD91E5B24C34}"/>
    <cellStyle name="Normal 52 5 4" xfId="4488" xr:uid="{C2AEB113-8FA3-464C-8407-1C0F4F604B7B}"/>
    <cellStyle name="Normal 52 5_Data" xfId="5164" xr:uid="{9A811C2B-F21E-4D1A-9A25-F44EB4E55EB4}"/>
    <cellStyle name="Normal 52 6" xfId="4857" xr:uid="{DB59ABC3-64ED-4A55-88D3-AD4D26E50756}"/>
    <cellStyle name="Normal 52 7" xfId="5009" xr:uid="{173E8E87-1BCD-449D-B344-BE174AC66600}"/>
    <cellStyle name="Normal 52 8" xfId="6230" xr:uid="{48B85B19-3FE2-43B6-BC82-04521EB91016}"/>
    <cellStyle name="Normal 52 9" xfId="6094" xr:uid="{2EFA827A-C0BD-41E2-B6F7-3168CFD38B15}"/>
    <cellStyle name="Normal 52_Check Sheet" xfId="2534" xr:uid="{DCAA1835-379E-4DFF-8F2F-6B3C8A4AF670}"/>
    <cellStyle name="Normal 520" xfId="9672" xr:uid="{BD6E5D3E-9409-4183-A93D-1C801A6F036D}"/>
    <cellStyle name="Normal 520 2" xfId="13516" xr:uid="{CF8C9F20-3BFF-4226-B89D-920428556514}"/>
    <cellStyle name="Normal 520 3" xfId="17075" xr:uid="{2BD042E9-0FD9-4EA6-9F2D-33BEF0E4627D}"/>
    <cellStyle name="Normal 521" xfId="11471" xr:uid="{12879FFF-D554-4009-8847-34F0B8ED67CF}"/>
    <cellStyle name="Normal 521 2" xfId="15244" xr:uid="{18A6113A-F564-4DA2-B244-574FE6855C7D}"/>
    <cellStyle name="Normal 521 3" xfId="18841" xr:uid="{11A44275-6D11-4971-94BE-8027BDCC291A}"/>
    <cellStyle name="Normal 522" xfId="9671" xr:uid="{DD228361-1524-4917-89DA-FDF91FDB19DC}"/>
    <cellStyle name="Normal 522 2" xfId="13515" xr:uid="{39B78B8C-F647-4645-A8AA-1DB5457B6BCF}"/>
    <cellStyle name="Normal 522 3" xfId="17074" xr:uid="{D9C98641-36D5-4FF2-A903-86024423C4D4}"/>
    <cellStyle name="Normal 523" xfId="9761" xr:uid="{4302A18C-CA07-4A55-BE59-896EE2A1E61C}"/>
    <cellStyle name="Normal 523 2" xfId="13582" xr:uid="{BA97D0FD-F77E-466B-93AA-DF28C2C86F52}"/>
    <cellStyle name="Normal 523 3" xfId="17151" xr:uid="{E903EBED-53F5-45A5-B2AB-BD3D5C967D2B}"/>
    <cellStyle name="Normal 524" xfId="9686" xr:uid="{E7684F7F-E7FB-46D1-BAAE-4BCEC6FDD0A7}"/>
    <cellStyle name="Normal 524 2" xfId="13524" xr:uid="{512C4C23-5D8D-46D0-9436-D563EB3AEE3A}"/>
    <cellStyle name="Normal 524 3" xfId="17083" xr:uid="{85FFC125-1E4E-4D48-947D-A58113F62CB0}"/>
    <cellStyle name="Normal 525" xfId="9684" xr:uid="{277651D2-379A-445C-939A-6976CA022BD6}"/>
    <cellStyle name="Normal 525 2" xfId="13522" xr:uid="{0C4B9809-C2BA-4506-88AE-0C291AC8B24F}"/>
    <cellStyle name="Normal 525 3" xfId="17081" xr:uid="{BF511443-2584-4388-BEE0-269AA1EFA860}"/>
    <cellStyle name="Normal 526" xfId="10583" xr:uid="{9BDEEDDD-5318-4377-8EDB-C93184480D43}"/>
    <cellStyle name="Normal 526 2" xfId="14345" xr:uid="{4A54FB2F-72B8-4F7C-9C93-80A13DB1016D}"/>
    <cellStyle name="Normal 526 3" xfId="17959" xr:uid="{F9F25F09-8FF6-4ADB-976A-52C361796338}"/>
    <cellStyle name="Normal 527" xfId="11480" xr:uid="{95653E56-D8EE-4CA8-9A0C-FD0A3EE751D3}"/>
    <cellStyle name="Normal 527 2" xfId="15250" xr:uid="{FCBB1F4F-275C-4CA2-A05F-F1707887D4D0}"/>
    <cellStyle name="Normal 527 3" xfId="18847" xr:uid="{08498C7B-C5F3-4FBE-9C5C-13EC7D6522A7}"/>
    <cellStyle name="Normal 528" xfId="11482" xr:uid="{F3062E67-08D9-48B3-8A97-9416C629B3C5}"/>
    <cellStyle name="Normal 529" xfId="11483" xr:uid="{DADDBB81-56F8-4214-8EC4-6B26779590BB}"/>
    <cellStyle name="Normal 53" xfId="2535" xr:uid="{4A985BB7-2D05-4CC6-8131-B8859924AA8D}"/>
    <cellStyle name="Normal 53 10" xfId="5920" xr:uid="{EAAA5A27-158E-4B33-A1A3-6DF938A872D1}"/>
    <cellStyle name="Normal 53 11" xfId="5579" xr:uid="{0AE8F404-AF57-4025-BE94-535D61E057AD}"/>
    <cellStyle name="Normal 53 12" xfId="7292" xr:uid="{43E03233-1D0C-433A-BBDC-FF67F340940C}"/>
    <cellStyle name="Normal 53 13" xfId="4489" xr:uid="{61E04A62-34E7-4957-BA96-ADB02FC1E8B9}"/>
    <cellStyle name="Normal 53 2" xfId="2536" xr:uid="{C38086CE-7EA7-419A-B7ED-584202CE3E06}"/>
    <cellStyle name="Normal 53 2 2" xfId="2537" xr:uid="{1628221A-BDE5-4DCA-9DA6-5D6808E18D32}"/>
    <cellStyle name="Normal 53 2 2 2" xfId="6239" xr:uid="{D0E6C0B9-07D6-4C68-8540-AF186EBFE2B4}"/>
    <cellStyle name="Normal 53 2 2 3" xfId="5581" xr:uid="{0E81DA1A-5BA4-45FF-962B-E20553DC67D8}"/>
    <cellStyle name="Normal 53 2 2 4" xfId="4491" xr:uid="{42BA781E-B6AE-4EE2-9AA1-88940C2BD358}"/>
    <cellStyle name="Normal 53 2 2_Data" xfId="7369" xr:uid="{275033B0-93E4-48DC-9CDC-99963A834427}"/>
    <cellStyle name="Normal 53 2 3" xfId="6238" xr:uid="{67AEF56E-BE34-42E9-9226-20D3727101AE}"/>
    <cellStyle name="Normal 53 2 4" xfId="5580" xr:uid="{B6F7347B-DFDD-4A49-94E4-9E3A67C13D06}"/>
    <cellStyle name="Normal 53 2 5" xfId="4490" xr:uid="{B1FB51E1-A92A-4CE9-82F2-81125A782F02}"/>
    <cellStyle name="Normal 53 2_Check Sheet" xfId="2538" xr:uid="{1BC3D2D9-EE6A-43CB-BF52-9BCFD3201611}"/>
    <cellStyle name="Normal 53 3" xfId="2539" xr:uid="{882572A3-A88F-4F3B-90FE-7DC1623B1A0F}"/>
    <cellStyle name="Normal 53 3 2" xfId="6240" xr:uid="{56ADEFCD-8059-480E-8BF8-B87364D56D17}"/>
    <cellStyle name="Normal 53 3 3" xfId="5582" xr:uid="{4B907DCC-3720-4B13-AC61-B258B952D2BB}"/>
    <cellStyle name="Normal 53 3 4" xfId="4492" xr:uid="{4A21E23F-041E-4DFE-A80A-A3C9E954CFEA}"/>
    <cellStyle name="Normal 53 3_Data" xfId="5165" xr:uid="{73A4DE4A-9359-47FC-9EB1-960FDF177F4D}"/>
    <cellStyle name="Normal 53 4" xfId="2540" xr:uid="{D406368D-B2FD-4868-A5DC-A46A12659565}"/>
    <cellStyle name="Normal 53 4 2" xfId="2541" xr:uid="{AFCAACB4-3964-43B4-A69E-3D67EFABF0FB}"/>
    <cellStyle name="Normal 53 4 2 2" xfId="6242" xr:uid="{85A15CAB-676F-4229-90F0-69E974D720BE}"/>
    <cellStyle name="Normal 53 4 2 3" xfId="5584" xr:uid="{0F778723-F770-4DFC-B674-9CAC5FA159CD}"/>
    <cellStyle name="Normal 53 4 2 4" xfId="4494" xr:uid="{AE91DA30-4E04-4B24-BBD3-A4CBBFF72D71}"/>
    <cellStyle name="Normal 53 4 2_Data" xfId="7370" xr:uid="{5B1B64C0-406D-4443-B030-10DE0F256780}"/>
    <cellStyle name="Normal 53 4 3" xfId="6241" xr:uid="{D183C3E3-586E-4AD8-9857-1E56D9C2F43B}"/>
    <cellStyle name="Normal 53 4 4" xfId="5583" xr:uid="{7DF8044C-5CEB-44AF-8D7D-35CA150FEE92}"/>
    <cellStyle name="Normal 53 4 5" xfId="4493" xr:uid="{04FE29A9-0B4D-4D21-AE74-824CC03DA685}"/>
    <cellStyle name="Normal 53 4_Check Sheet" xfId="2542" xr:uid="{4D7427FD-4B5F-4CD8-9BC2-B0F1812DF8D3}"/>
    <cellStyle name="Normal 53 5" xfId="2543" xr:uid="{8EA15901-2B2E-4851-AD16-95B265DF348B}"/>
    <cellStyle name="Normal 53 5 2" xfId="6243" xr:uid="{DE81F0DB-5D12-4A17-9D0A-31DDDC9D8640}"/>
    <cellStyle name="Normal 53 5 3" xfId="5585" xr:uid="{A386B81D-BAFB-46D4-AEF8-9C6BB76CDE69}"/>
    <cellStyle name="Normal 53 5 4" xfId="4495" xr:uid="{C50EA65C-115E-4249-881E-58E389426877}"/>
    <cellStyle name="Normal 53 5_Data" xfId="5166" xr:uid="{D1C6786C-44F4-4E9B-AF1E-EF9A07D7AB58}"/>
    <cellStyle name="Normal 53 6" xfId="4858" xr:uid="{C0A0100E-78AF-48EC-A671-0094E481E3C9}"/>
    <cellStyle name="Normal 53 7" xfId="5010" xr:uid="{1E2A5DD1-1341-4106-BDE4-8D9E7AB9D417}"/>
    <cellStyle name="Normal 53 8" xfId="6237" xr:uid="{C31E3EF7-CEC7-41D3-AF4C-9FE4C99A671B}"/>
    <cellStyle name="Normal 53 9" xfId="6093" xr:uid="{49CBEC56-6D1B-4552-AFA1-780FB64AE86B}"/>
    <cellStyle name="Normal 53_Check Sheet" xfId="2544" xr:uid="{8F101BB9-1141-4A0D-A075-A58F7CE4431E}"/>
    <cellStyle name="Normal 530" xfId="11484" xr:uid="{00C4429D-57EB-47B4-88BF-FF828742449F}"/>
    <cellStyle name="Normal 531" xfId="11485" xr:uid="{A4AF0C09-8E70-477C-A9A7-3D72821C07F2}"/>
    <cellStyle name="Normal 532" xfId="11486" xr:uid="{D870E9EB-4B06-4417-8EE5-5D7E287B79DD}"/>
    <cellStyle name="Normal 533" xfId="11487" xr:uid="{054EDC1D-EF9B-429A-AADE-7292E79BDB1D}"/>
    <cellStyle name="Normal 534" xfId="11488" xr:uid="{0D53F195-C154-43FC-B996-B564086EF1BB}"/>
    <cellStyle name="Normal 535" xfId="15251" xr:uid="{5B473A2B-3558-449B-8DB7-FBE900DF6E85}"/>
    <cellStyle name="Normal 54" xfId="2545" xr:uid="{CBCD7731-D9C9-4DB9-8151-AF2AFAEF1D07}"/>
    <cellStyle name="Normal 54 10" xfId="6476" xr:uid="{E6A0C7D5-F6E4-46C8-954C-DFBDC8125D73}"/>
    <cellStyle name="Normal 54 11" xfId="5586" xr:uid="{11514B2C-A77A-471E-B061-86CD192695E9}"/>
    <cellStyle name="Normal 54 12" xfId="7293" xr:uid="{C36B75AE-D105-4BE8-B9D7-D7C850D548B6}"/>
    <cellStyle name="Normal 54 13" xfId="4496" xr:uid="{DE5E6F3A-0AB1-4A96-98FE-518A520883B8}"/>
    <cellStyle name="Normal 54 2" xfId="2546" xr:uid="{ABE1C02B-E7A7-40E6-9515-325DED8DF98D}"/>
    <cellStyle name="Normal 54 2 2" xfId="2547" xr:uid="{F0968097-CE01-4EB6-A9DF-BE174CFF45E5}"/>
    <cellStyle name="Normal 54 2 2 2" xfId="6246" xr:uid="{517A9D43-E267-41E5-8115-F2D29462C34A}"/>
    <cellStyle name="Normal 54 2 2 3" xfId="5588" xr:uid="{9701E328-4A6C-4E72-832B-37B1168C9790}"/>
    <cellStyle name="Normal 54 2 2 4" xfId="4498" xr:uid="{A544E072-A10C-43C8-92BA-D7DC93061C2D}"/>
    <cellStyle name="Normal 54 2 2_Data" xfId="7371" xr:uid="{05E45FE9-DAB8-4250-8E88-B30E047B7748}"/>
    <cellStyle name="Normal 54 2 3" xfId="6245" xr:uid="{288D8626-1533-4A09-A45E-2D398590B8D0}"/>
    <cellStyle name="Normal 54 2 4" xfId="5587" xr:uid="{9283ECC3-A278-4CD0-9934-C512CED8492D}"/>
    <cellStyle name="Normal 54 2 5" xfId="4497" xr:uid="{7225DDEF-469F-4D68-B8E4-5CC9A2403394}"/>
    <cellStyle name="Normal 54 2_Check Sheet" xfId="2548" xr:uid="{470F378E-0D6C-4D67-ACAF-D8036EC1F339}"/>
    <cellStyle name="Normal 54 3" xfId="2549" xr:uid="{8D4AAAC2-9222-4614-A239-145A5C2219E9}"/>
    <cellStyle name="Normal 54 3 2" xfId="6247" xr:uid="{3940E584-B78B-41F5-8B6A-FAC86F796AC6}"/>
    <cellStyle name="Normal 54 3 3" xfId="5589" xr:uid="{B57F1131-2E41-4FF2-888E-EFE94BD36618}"/>
    <cellStyle name="Normal 54 3 4" xfId="4499" xr:uid="{5E34D4DF-46E2-4C6A-A4BF-966FAB4F13B3}"/>
    <cellStyle name="Normal 54 3_Data" xfId="5167" xr:uid="{A9AABBDB-6325-4E22-BE1F-04A99B5CC8A3}"/>
    <cellStyle name="Normal 54 4" xfId="2550" xr:uid="{63D93489-5962-446F-9CDB-C04CA7CE4F93}"/>
    <cellStyle name="Normal 54 4 2" xfId="2551" xr:uid="{0BD6B064-0137-4847-A2FD-CB90E7280188}"/>
    <cellStyle name="Normal 54 4 2 2" xfId="6249" xr:uid="{02C1F7F1-6124-4EFB-8C5A-258A755D4E66}"/>
    <cellStyle name="Normal 54 4 2 3" xfId="5591" xr:uid="{0AA53C38-CC25-4143-A115-9917F299C8CD}"/>
    <cellStyle name="Normal 54 4 2 4" xfId="4501" xr:uid="{F91F9899-746B-491D-8DF8-644DCD1B6FAD}"/>
    <cellStyle name="Normal 54 4 2_Data" xfId="7372" xr:uid="{C936E9F0-00D0-41E8-B3A3-DA4962771E30}"/>
    <cellStyle name="Normal 54 4 3" xfId="6248" xr:uid="{4DF78839-DEA4-4202-A100-629E68D366F0}"/>
    <cellStyle name="Normal 54 4 4" xfId="5590" xr:uid="{3504F5DE-E411-4FCB-81AF-F2E7310887BC}"/>
    <cellStyle name="Normal 54 4 5" xfId="4500" xr:uid="{19185CB3-A20D-4A3A-A8D6-FD1F50FBC6C0}"/>
    <cellStyle name="Normal 54 4_Check Sheet" xfId="2552" xr:uid="{D6B3506A-B341-447C-B054-6DBC8740F083}"/>
    <cellStyle name="Normal 54 5" xfId="2553" xr:uid="{D53BECBE-0651-446A-BD3A-26817705E00A}"/>
    <cellStyle name="Normal 54 5 2" xfId="6250" xr:uid="{08B4B49A-DAC4-4344-A249-9FD007CB8F0D}"/>
    <cellStyle name="Normal 54 5 3" xfId="5592" xr:uid="{BF0439E8-7FB2-4B57-91D4-B1AEEDAD35AB}"/>
    <cellStyle name="Normal 54 5 4" xfId="4502" xr:uid="{132DD7A9-189D-41B3-B775-EB17EA292AAF}"/>
    <cellStyle name="Normal 54 5_Data" xfId="5168" xr:uid="{631B3929-DBE6-4D41-8E8B-A8E668B71A7C}"/>
    <cellStyle name="Normal 54 6" xfId="4859" xr:uid="{B3A20C17-D801-4F6D-A696-2B23F3F9B367}"/>
    <cellStyle name="Normal 54 7" xfId="5011" xr:uid="{8A39FB3A-1938-4130-967C-CAA1D7AF9701}"/>
    <cellStyle name="Normal 54 8" xfId="6244" xr:uid="{57D8FA08-5B16-4937-8F9D-EC35766834F9}"/>
    <cellStyle name="Normal 54 9" xfId="5917" xr:uid="{95BB01C4-EE75-488C-9CDC-8E2224F35616}"/>
    <cellStyle name="Normal 54_Check Sheet" xfId="2554" xr:uid="{EDD5438A-B811-4B1E-8E99-115ED21F75D6}"/>
    <cellStyle name="Normal 55" xfId="2555" xr:uid="{5736CC0A-B30E-4BF2-9732-B6622A0BBECD}"/>
    <cellStyle name="Normal 55 10" xfId="6139" xr:uid="{3535BE84-DA4F-4456-A277-BC235EE13461}"/>
    <cellStyle name="Normal 55 11" xfId="5593" xr:uid="{37805787-A798-41FD-BFA2-58AD0885D49C}"/>
    <cellStyle name="Normal 55 12" xfId="7294" xr:uid="{64BC8811-B009-4EF8-83D8-0C3F39833713}"/>
    <cellStyle name="Normal 55 13" xfId="4503" xr:uid="{2B15DC8A-3908-4947-BA9D-38FF203AE196}"/>
    <cellStyle name="Normal 55 2" xfId="2556" xr:uid="{BC27B7BE-8052-4824-BD04-D41BE4ABE02D}"/>
    <cellStyle name="Normal 55 2 2" xfId="2557" xr:uid="{EAA13E12-FB53-49D6-87A9-B8820027E642}"/>
    <cellStyle name="Normal 55 2 2 2" xfId="6253" xr:uid="{06373562-D861-45C0-83C3-D220A80C9A9D}"/>
    <cellStyle name="Normal 55 2 2 3" xfId="5595" xr:uid="{DFEE9A2B-994E-4E1B-BCDB-2EF4F66DCFA4}"/>
    <cellStyle name="Normal 55 2 2 4" xfId="4505" xr:uid="{864703EC-59E5-469B-8F2D-09D8A36CD779}"/>
    <cellStyle name="Normal 55 2 2_Data" xfId="7373" xr:uid="{68734A6B-ED0D-4C70-A285-50AE9FF0F01D}"/>
    <cellStyle name="Normal 55 2 3" xfId="6252" xr:uid="{C1ED5730-F3B6-481C-9818-A40A0C78470E}"/>
    <cellStyle name="Normal 55 2 4" xfId="5594" xr:uid="{24A00CE0-0BAA-4ED3-85F6-134955465EDC}"/>
    <cellStyle name="Normal 55 2 5" xfId="4504" xr:uid="{2894F314-6EB3-4D86-A889-F8564A0CAB95}"/>
    <cellStyle name="Normal 55 2_Check Sheet" xfId="2558" xr:uid="{63C20723-B367-46CB-98D7-7F62794DC209}"/>
    <cellStyle name="Normal 55 3" xfId="2559" xr:uid="{D74FDF1C-40A8-4120-98B8-FDF5EBB39471}"/>
    <cellStyle name="Normal 55 3 2" xfId="6254" xr:uid="{07351090-5725-410D-8ADE-0520DDAAC5EE}"/>
    <cellStyle name="Normal 55 3 3" xfId="5596" xr:uid="{34B2ECD1-6312-4FF0-8C97-1321D4C61D40}"/>
    <cellStyle name="Normal 55 3 4" xfId="4506" xr:uid="{28E1DDF3-D205-42AC-9809-FC6A29BBD382}"/>
    <cellStyle name="Normal 55 3_Data" xfId="5169" xr:uid="{90F9FE2C-CE12-4C6C-84C3-478E8C10DDFB}"/>
    <cellStyle name="Normal 55 4" xfId="2560" xr:uid="{EA5D3DC7-0B16-444C-8511-F2F353EC6A86}"/>
    <cellStyle name="Normal 55 4 2" xfId="2561" xr:uid="{7B9C56A4-F2FB-4BD7-B4FF-77126E240AAC}"/>
    <cellStyle name="Normal 55 4 2 2" xfId="6256" xr:uid="{2E333BB2-B8D5-4473-A563-9A336311DD7D}"/>
    <cellStyle name="Normal 55 4 2 3" xfId="5598" xr:uid="{07DFFB01-BAC1-4D0D-A9CC-E3A53DB3EF11}"/>
    <cellStyle name="Normal 55 4 2 4" xfId="4508" xr:uid="{B87D91C1-3264-43F1-9FD2-E5D05C18B55A}"/>
    <cellStyle name="Normal 55 4 2_Data" xfId="7374" xr:uid="{F07F0CC9-19DA-450F-808D-203F01CBD0BD}"/>
    <cellStyle name="Normal 55 4 3" xfId="6255" xr:uid="{652A4111-4E3D-4C8B-8010-16B8B1B54A45}"/>
    <cellStyle name="Normal 55 4 4" xfId="5597" xr:uid="{71539FC1-E453-4B9B-850B-65BF2A2FD84B}"/>
    <cellStyle name="Normal 55 4 5" xfId="4507" xr:uid="{B3AADF16-BDF7-493E-A618-2FA3B8C1877C}"/>
    <cellStyle name="Normal 55 4_Check Sheet" xfId="2562" xr:uid="{2374E43F-4ECB-4FF7-83AD-F39B3748E99F}"/>
    <cellStyle name="Normal 55 5" xfId="2563" xr:uid="{A305EFBB-BDEC-4133-A805-7274553831AA}"/>
    <cellStyle name="Normal 55 5 2" xfId="6257" xr:uid="{C429F3C8-B53D-4237-904B-CE195F634C0D}"/>
    <cellStyle name="Normal 55 5 3" xfId="5599" xr:uid="{C4157130-0F82-45C0-A4A4-A23EB7665FC6}"/>
    <cellStyle name="Normal 55 5 4" xfId="4509" xr:uid="{577E3FAE-C25A-4E6E-A2EE-BF34ED4DA254}"/>
    <cellStyle name="Normal 55 5_Data" xfId="5170" xr:uid="{2854D317-FCE6-4726-A44E-D681E0D7862B}"/>
    <cellStyle name="Normal 55 6" xfId="4860" xr:uid="{6D012DAA-0C15-4700-9B09-D20E3A0908E1}"/>
    <cellStyle name="Normal 55 7" xfId="5012" xr:uid="{76FC8153-973E-4731-9E80-F8DBC940E61B}"/>
    <cellStyle name="Normal 55 8" xfId="6251" xr:uid="{D7721634-E82F-4528-91F3-F6D41DE96305}"/>
    <cellStyle name="Normal 55 9" xfId="6092" xr:uid="{E68039FA-C804-4711-9208-29822A2F1A7C}"/>
    <cellStyle name="Normal 55_Check Sheet" xfId="2564" xr:uid="{28E85173-915B-4825-9B22-6ED59E906681}"/>
    <cellStyle name="Normal 56" xfId="2565" xr:uid="{E1DFFAB0-4A06-48FD-B991-A5616F3022A0}"/>
    <cellStyle name="Normal 56 10" xfId="6121" xr:uid="{67C0A759-6EA9-49B8-AB7F-F9C3F57FFA90}"/>
    <cellStyle name="Normal 56 11" xfId="5600" xr:uid="{9D9891FD-33DE-4D37-9BDD-55E2F554D5CB}"/>
    <cellStyle name="Normal 56 12" xfId="7295" xr:uid="{9AA7C7D9-1752-4140-9CAD-0867404A9257}"/>
    <cellStyle name="Normal 56 13" xfId="4510" xr:uid="{85DF9071-DD40-423F-9BD9-7C45ED802BE6}"/>
    <cellStyle name="Normal 56 2" xfId="2566" xr:uid="{2285691B-F59E-4528-A86E-C16E3AE5C152}"/>
    <cellStyle name="Normal 56 2 2" xfId="2567" xr:uid="{79ACF739-CC78-4AB9-84A1-38E7F146F8C8}"/>
    <cellStyle name="Normal 56 2 2 2" xfId="6260" xr:uid="{431EB4AA-C275-4F35-93F0-A2860DD3D7CA}"/>
    <cellStyle name="Normal 56 2 2 3" xfId="5602" xr:uid="{07ED2F19-5427-4360-9807-B49CE34E78F5}"/>
    <cellStyle name="Normal 56 2 2 4" xfId="4512" xr:uid="{41E6ED22-45E6-4384-BE04-D425FE2C6849}"/>
    <cellStyle name="Normal 56 2 2_Data" xfId="7375" xr:uid="{7146A44F-D5A2-4F92-949F-83F6625D556C}"/>
    <cellStyle name="Normal 56 2 3" xfId="6259" xr:uid="{2C535DD3-9E51-4E41-B233-CC27890AF6F0}"/>
    <cellStyle name="Normal 56 2 4" xfId="5601" xr:uid="{4024537B-25D1-414B-837C-ECFF12EF4B0F}"/>
    <cellStyle name="Normal 56 2 5" xfId="7296" xr:uid="{1D31FF39-C38C-4EFF-902A-E70615046CCC}"/>
    <cellStyle name="Normal 56 2 6" xfId="4511" xr:uid="{45B46ADE-2A81-4293-9EEB-ECA2E6763778}"/>
    <cellStyle name="Normal 56 2_Check Sheet" xfId="2568" xr:uid="{74F951CD-9E85-45AD-B4F6-B7ED9A3131D7}"/>
    <cellStyle name="Normal 56 3" xfId="2569" xr:uid="{617FF5B7-1EAC-43DB-B9C7-4606C87390E8}"/>
    <cellStyle name="Normal 56 3 2" xfId="6261" xr:uid="{FAF9A6FD-D9D5-4D14-9293-7E9DB142378C}"/>
    <cellStyle name="Normal 56 3 3" xfId="5603" xr:uid="{A3029215-FE45-42CE-90A7-9C0CDBFBFC6E}"/>
    <cellStyle name="Normal 56 3 4" xfId="4513" xr:uid="{48F23B9B-82D1-4E18-8BE7-7F410DD7E9A2}"/>
    <cellStyle name="Normal 56 3_Data" xfId="5171" xr:uid="{BC25EAE8-FEC1-4DA1-8119-CCFFDA5B572E}"/>
    <cellStyle name="Normal 56 4" xfId="4861" xr:uid="{93AD6FD1-0B2D-4595-93D0-7EE2BD66CE75}"/>
    <cellStyle name="Normal 56 5" xfId="5013" xr:uid="{522F2D7D-ED26-44E4-B478-7248CDAFD546}"/>
    <cellStyle name="Normal 56 6" xfId="6258" xr:uid="{D7697F14-E0E3-4756-8E3A-047F9B4C5700}"/>
    <cellStyle name="Normal 56 7" xfId="6091" xr:uid="{00EAA79F-B6D5-4C7C-AB59-739D1686D51F}"/>
    <cellStyle name="Normal 56 8" xfId="6140" xr:uid="{1A6A4C40-54E6-4C39-85A0-8D955D2B904B}"/>
    <cellStyle name="Normal 56 9" xfId="6111" xr:uid="{548ADA7D-004A-47BC-A7C8-3B6627403B23}"/>
    <cellStyle name="Normal 56_Check Sheet" xfId="2570" xr:uid="{6035E4EA-3A1A-4BFD-A5CA-B019C16B9804}"/>
    <cellStyle name="Normal 57" xfId="2571" xr:uid="{954D1BB9-B086-4D3B-87BF-012B6F78014D}"/>
    <cellStyle name="Normal 57 10" xfId="6122" xr:uid="{31709CBA-55DD-4A4C-A82F-3305E219519A}"/>
    <cellStyle name="Normal 57 11" xfId="5604" xr:uid="{8D3B61C3-7E9E-4EB3-9F2C-339526FBDBED}"/>
    <cellStyle name="Normal 57 12" xfId="7297" xr:uid="{50FBB588-D4C6-475F-8AE2-6241A5664EF9}"/>
    <cellStyle name="Normal 57 13" xfId="4514" xr:uid="{846BEE82-73DB-41EE-BF91-20B4FE8B6F2E}"/>
    <cellStyle name="Normal 57 2" xfId="2572" xr:uid="{23C3858D-1754-426F-936B-891620BD4A1E}"/>
    <cellStyle name="Normal 57 2 2" xfId="2573" xr:uid="{44183520-7FB2-42EC-B4B4-7430FA0CA73A}"/>
    <cellStyle name="Normal 57 2 2 2" xfId="6264" xr:uid="{E7721377-AADC-45E9-8A3A-3C709DA019E2}"/>
    <cellStyle name="Normal 57 2 2 3" xfId="5606" xr:uid="{DD222B6E-7DAA-4880-9EF4-327E70B6791D}"/>
    <cellStyle name="Normal 57 2 2 4" xfId="4516" xr:uid="{7379C79A-08E6-4EC9-8812-0CF4DD04B393}"/>
    <cellStyle name="Normal 57 2 2_Data" xfId="7376" xr:uid="{63110A96-A471-42D5-A97F-83F654DDFFA9}"/>
    <cellStyle name="Normal 57 2 3" xfId="6263" xr:uid="{7FC68E94-28CB-4E36-A1D0-ED5BF216038A}"/>
    <cellStyle name="Normal 57 2 4" xfId="5605" xr:uid="{2172A6EE-46CC-4960-B333-BCE6B4378854}"/>
    <cellStyle name="Normal 57 2 5" xfId="7298" xr:uid="{F153E407-E4D4-4633-8184-FDD72C23D8BC}"/>
    <cellStyle name="Normal 57 2 6" xfId="4515" xr:uid="{69C75779-6BFD-4693-AF47-51FB45FBDE16}"/>
    <cellStyle name="Normal 57 2_Check Sheet" xfId="2574" xr:uid="{8AF4CF80-1926-4513-B06F-1E1F1F2B0FED}"/>
    <cellStyle name="Normal 57 3" xfId="2575" xr:uid="{4E8ED796-4C2D-43C7-930E-A18BF69FD898}"/>
    <cellStyle name="Normal 57 3 2" xfId="6265" xr:uid="{4F1D10CF-52E8-461B-A8B8-AF3B3F97AF3D}"/>
    <cellStyle name="Normal 57 3 3" xfId="5607" xr:uid="{2C0BEC58-1CCF-4CB5-A848-E39AD929B083}"/>
    <cellStyle name="Normal 57 3 4" xfId="4517" xr:uid="{C87A1EE8-FD93-4827-9624-0FEEAD0A397B}"/>
    <cellStyle name="Normal 57 3_Data" xfId="5172" xr:uid="{4935A67D-52AF-4957-A357-12EB404ADFCB}"/>
    <cellStyle name="Normal 57 4" xfId="4862" xr:uid="{56697D94-FCDC-4736-823E-13BE6359A807}"/>
    <cellStyle name="Normal 57 5" xfId="5014" xr:uid="{5D7944F2-F29A-4C99-AC4A-9184682F8319}"/>
    <cellStyle name="Normal 57 6" xfId="6262" xr:uid="{84D8500B-9DF0-4E61-9C0B-96BC32499AC3}"/>
    <cellStyle name="Normal 57 7" xfId="6090" xr:uid="{ADDBF062-05EB-4005-8407-1B86CFE29EF4}"/>
    <cellStyle name="Normal 57 8" xfId="6141" xr:uid="{E3C4843F-7987-4F93-87BE-2DB44051C340}"/>
    <cellStyle name="Normal 57 9" xfId="6110" xr:uid="{263FAB16-C736-4D0D-9539-8C0B35D6CCD7}"/>
    <cellStyle name="Normal 57_Check Sheet" xfId="2576" xr:uid="{3ED525E8-E14D-4688-97D3-C20FBEFF1BB3}"/>
    <cellStyle name="Normal 58" xfId="2577" xr:uid="{DB79A9CB-232A-487B-96C7-86C7D836EBE5}"/>
    <cellStyle name="Normal 58 10" xfId="4432" xr:uid="{B13E2200-F260-4CA8-BDA8-C73BE0A227A0}"/>
    <cellStyle name="Normal 58 2" xfId="2578" xr:uid="{67D55CA1-2479-42DF-B9FF-1450FD1611EA}"/>
    <cellStyle name="Normal 58 2 2" xfId="6267" xr:uid="{FB88B348-50AE-41E8-904C-A5A864A6860D}"/>
    <cellStyle name="Normal 58 2 3" xfId="5609" xr:uid="{B66EF776-5DF8-4E80-86BB-DF56C491505E}"/>
    <cellStyle name="Normal 58 2 4" xfId="4519" xr:uid="{8E5DAC29-6BFF-49FF-8BF1-129149C2EF1E}"/>
    <cellStyle name="Normal 58 2_Data" xfId="5173" xr:uid="{40D6EF59-E246-41F6-B487-EE6D957E0C7A}"/>
    <cellStyle name="Normal 58 3" xfId="2579" xr:uid="{B609886A-4759-452A-BDCE-341EB60EA740}"/>
    <cellStyle name="Normal 58 3 2" xfId="6268" xr:uid="{1718E345-DB09-47A2-9095-1C200ACF2FE6}"/>
    <cellStyle name="Normal 58 3 3" xfId="5610" xr:uid="{E88A5CA3-E8E3-409B-9E24-E5F12A292DE7}"/>
    <cellStyle name="Normal 58 3 4" xfId="4520" xr:uid="{C524195D-F962-4AFA-A5C0-A66358D7B3CD}"/>
    <cellStyle name="Normal 58 3_Data" xfId="5174" xr:uid="{8FBDCAAE-818F-4282-A4A7-8A0784798C88}"/>
    <cellStyle name="Normal 58 4" xfId="2580" xr:uid="{47DDFD4F-84CC-4614-8CD8-E561E78547DC}"/>
    <cellStyle name="Normal 58 4 2" xfId="6269" xr:uid="{6BF7D419-0806-48DA-8E66-E73413D68850}"/>
    <cellStyle name="Normal 58 4 3" xfId="5611" xr:uid="{11261056-2329-467F-99C9-170A4AC45438}"/>
    <cellStyle name="Normal 58 4 4" xfId="4521" xr:uid="{92882A84-159D-4659-92E7-1AB70D00AB9A}"/>
    <cellStyle name="Normal 58 4_Data" xfId="5175" xr:uid="{B02AB772-55FF-48F3-992C-309B1BB70C76}"/>
    <cellStyle name="Normal 58 5" xfId="4863" xr:uid="{4A002841-DBAA-41DA-A7E5-179FA0FCD309}"/>
    <cellStyle name="Normal 58 6" xfId="6266" xr:uid="{0DC407AC-622E-4477-A521-74CBCFD766BA}"/>
    <cellStyle name="Normal 58 7" xfId="5608" xr:uid="{7C0F583D-8D91-40FA-8252-BF15C962014F}"/>
    <cellStyle name="Normal 58 8" xfId="7299" xr:uid="{2F1FF6E6-A977-46EF-8487-0323BD4877B8}"/>
    <cellStyle name="Normal 58 9" xfId="4518" xr:uid="{AEC1E6FE-9FE0-44F4-BE56-6FAF2E003F0F}"/>
    <cellStyle name="Normal 58_Check Sheet" xfId="2581" xr:uid="{FAE05496-213E-499A-80A8-D741C922D0C7}"/>
    <cellStyle name="Normal 59" xfId="2582" xr:uid="{81CC085D-F10A-457E-9BB0-F3CE3F7EA7D1}"/>
    <cellStyle name="Normal 59 10" xfId="6123" xr:uid="{130CED9E-16CD-44B2-A0CF-71C833F3959F}"/>
    <cellStyle name="Normal 59 11" xfId="5612" xr:uid="{E660FC43-870A-4661-85C4-B48668BE0B5C}"/>
    <cellStyle name="Normal 59 12" xfId="7300" xr:uid="{1CCE3EDD-510E-4721-94D6-60B441D68B13}"/>
    <cellStyle name="Normal 59 13" xfId="4522" xr:uid="{9AC9855B-00EB-4A1F-9D56-6AEDAAC9BAF2}"/>
    <cellStyle name="Normal 59 2" xfId="2583" xr:uid="{2C8A963C-ECA2-4579-9A7B-B328D7F8491D}"/>
    <cellStyle name="Normal 59 2 2" xfId="2584" xr:uid="{96083ED2-C3F5-45D3-A0B3-89182336A753}"/>
    <cellStyle name="Normal 59 2 2 2" xfId="6272" xr:uid="{626D1EC1-2460-47BC-9C32-8CF21E1953E2}"/>
    <cellStyle name="Normal 59 2 2 3" xfId="5614" xr:uid="{085BE66B-8260-4035-96C4-E9997498811E}"/>
    <cellStyle name="Normal 59 2 2 4" xfId="4524" xr:uid="{C34EA240-2B24-4FD9-A534-308F5B4387C6}"/>
    <cellStyle name="Normal 59 2 2_Data" xfId="7377" xr:uid="{94E30123-FB4B-406F-A90B-A0C268D2B2C0}"/>
    <cellStyle name="Normal 59 2 3" xfId="6271" xr:uid="{E9980236-2EF5-4A63-AC81-6A25A276D7E1}"/>
    <cellStyle name="Normal 59 2 4" xfId="5613" xr:uid="{7A020911-96F2-4E7E-80F1-2A9148EADF1C}"/>
    <cellStyle name="Normal 59 2 5" xfId="4523" xr:uid="{928847CC-271C-46E0-8FE9-3BE90FCA1E75}"/>
    <cellStyle name="Normal 59 2_Check Sheet" xfId="2585" xr:uid="{34C8BD3A-8EBF-4753-98F1-CD0D0CEC1E00}"/>
    <cellStyle name="Normal 59 3" xfId="2586" xr:uid="{2BE00EF4-F566-4E39-84A4-37B5DF90E5A4}"/>
    <cellStyle name="Normal 59 3 2" xfId="6273" xr:uid="{E97A3632-3054-4C81-A8CE-2C5A1BC265FE}"/>
    <cellStyle name="Normal 59 3 3" xfId="5615" xr:uid="{0405576E-4C85-4BAB-AE8F-E623A7258147}"/>
    <cellStyle name="Normal 59 3 4" xfId="4525" xr:uid="{6B8E87B2-1CBE-4D74-A29F-F432B701AD25}"/>
    <cellStyle name="Normal 59 3_Data" xfId="5176" xr:uid="{0873B713-20B5-4927-AA67-974874E6D8F9}"/>
    <cellStyle name="Normal 59 4" xfId="4864" xr:uid="{76427E1D-E49A-4C7E-A834-C57F97B961F3}"/>
    <cellStyle name="Normal 59 5" xfId="5015" xr:uid="{CD5ADC8D-53E8-4E19-B891-D29D06F802EA}"/>
    <cellStyle name="Normal 59 6" xfId="6270" xr:uid="{C9A67892-786F-4FB0-83A1-1A4CEFF4B265}"/>
    <cellStyle name="Normal 59 7" xfId="6089" xr:uid="{32DDD7FB-827D-4439-A1A5-59C5B1947DB4}"/>
    <cellStyle name="Normal 59 8" xfId="6477" xr:uid="{A1B67179-1AF7-40A2-B9C7-9655B948F81F}"/>
    <cellStyle name="Normal 59 9" xfId="6109" xr:uid="{348A840B-FC8B-4561-8272-642970DB2125}"/>
    <cellStyle name="Normal 59_Check Sheet" xfId="2587" xr:uid="{770E0830-5FEC-4AC8-84BA-BFCAAD46080B}"/>
    <cellStyle name="Normal 6" xfId="211" xr:uid="{CB5334B2-83D9-4C1C-B338-8FE07E3AEAAD}"/>
    <cellStyle name="Normal 6 10" xfId="8057" xr:uid="{6602E46C-98F0-40E5-BF26-207AF569CDBF}"/>
    <cellStyle name="Normal 6 10 2" xfId="9530" xr:uid="{0F9F6EC8-66D2-412B-B11E-4485359D08E1}"/>
    <cellStyle name="Normal 6 10 3" xfId="11489" xr:uid="{B02C9BD3-1EB3-4B6B-937F-AF7492F4A817}"/>
    <cellStyle name="Normal 6 2" xfId="2588" xr:uid="{FA9F4DF6-D7B3-41ED-8C35-8727634CE1DF}"/>
    <cellStyle name="Normal 6 2 10" xfId="7408" xr:uid="{45C6134B-C339-4A5E-B9A6-C44354B755C0}"/>
    <cellStyle name="Normal 6 2 2" xfId="2589" xr:uid="{05581F9A-FEB2-4695-B8BF-3D77488BB0D1}"/>
    <cellStyle name="Normal 6 2 2 2" xfId="6275" xr:uid="{98FAEB34-D577-4702-B5E4-3B675A17984F}"/>
    <cellStyle name="Normal 6 2 2 3" xfId="5617" xr:uid="{027E5CF7-FC35-41C0-9B0F-C1FDA8AE95CB}"/>
    <cellStyle name="Normal 6 2 2 4" xfId="4527" xr:uid="{34CD519B-22A6-4B8F-BEAF-57EB33EF78FF}"/>
    <cellStyle name="Normal 6 2 2_Data" xfId="5177" xr:uid="{DC8240F9-BABE-4E78-8118-BE9D4BD23AC0}"/>
    <cellStyle name="Normal 6 2 3" xfId="2590" xr:uid="{2F5EC609-3483-4CEC-AA31-E01D876C9B59}"/>
    <cellStyle name="Normal 6 2 3 2" xfId="6276" xr:uid="{7F3C63FF-F387-4250-9557-9CAF6F48C74E}"/>
    <cellStyle name="Normal 6 2 3 3" xfId="5618" xr:uid="{595FC55C-6CD7-491A-AA78-EC76F0930938}"/>
    <cellStyle name="Normal 6 2 3 4" xfId="4528" xr:uid="{0F80DD5E-8931-4A9D-B09F-6F6F9AE35801}"/>
    <cellStyle name="Normal 6 2 3_Data" xfId="5178" xr:uid="{06FB85E4-6D4E-4CDB-8719-5E5A1094B1BD}"/>
    <cellStyle name="Normal 6 2 4" xfId="2591" xr:uid="{952613D5-893D-4410-8513-D0D76FEB7FF8}"/>
    <cellStyle name="Normal 6 2 4 2" xfId="6274" xr:uid="{491D85B6-B300-425A-9074-A765937F627D}"/>
    <cellStyle name="Normal 6 2 4 3" xfId="5619" xr:uid="{A3A3A503-F884-40E4-98D3-728E1AE55F0E}"/>
    <cellStyle name="Normal 6 2 4 4" xfId="4526" xr:uid="{891D154C-BD64-4A26-B460-898E76BF4FCD}"/>
    <cellStyle name="Normal 6 2 4_Data" xfId="5179" xr:uid="{1CF06B13-0DCD-4D36-B73B-36604C8ACF1E}"/>
    <cellStyle name="Normal 6 2 5" xfId="4865" xr:uid="{B22F120C-01BF-4254-9E27-53BAC404A490}"/>
    <cellStyle name="Normal 6 2 6" xfId="6041" xr:uid="{D96B0E49-CBC5-47F6-94F6-8D16829504E7}"/>
    <cellStyle name="Normal 6 2 7" xfId="5616" xr:uid="{4D450309-3285-4F06-BB3B-415460835316}"/>
    <cellStyle name="Normal 6 2 8" xfId="4408" xr:uid="{36434C12-2F0D-40D0-AC2A-CB5EF81CCCD7}"/>
    <cellStyle name="Normal 6 2 9" xfId="4692" xr:uid="{5B9289F2-809A-4520-944B-48EC48217418}"/>
    <cellStyle name="Normal 6 2_Check Sheet" xfId="2592" xr:uid="{2229630A-6ED2-442F-AB0F-BD88E89D80F8}"/>
    <cellStyle name="Normal 6 3" xfId="2593" xr:uid="{358DB58D-9546-4B25-8804-3DB1FA106459}"/>
    <cellStyle name="Normal 6 3 2" xfId="2594" xr:uid="{F6F0E8FC-79FD-4B3A-9219-4887A5457BE4}"/>
    <cellStyle name="Normal 6 3 2 2" xfId="6278" xr:uid="{6A1427AE-C4ED-4DE7-87F9-48E2E2B33CA1}"/>
    <cellStyle name="Normal 6 3 2 3" xfId="5621" xr:uid="{98338891-F879-488D-87A3-AEAD2BF2F5D8}"/>
    <cellStyle name="Normal 6 3 2 4" xfId="4530" xr:uid="{901F466D-75FD-4773-9DF5-A64709A30BB5}"/>
    <cellStyle name="Normal 6 3 2_Data" xfId="5180" xr:uid="{0305E5F5-4CB4-4C2D-B484-8B2F095A8DFD}"/>
    <cellStyle name="Normal 6 3 3" xfId="4866" xr:uid="{6094DB4E-0CF7-4FB5-A68E-B5CDFAF2D9B4}"/>
    <cellStyle name="Normal 6 3 4" xfId="6277" xr:uid="{050C2771-C2F4-42AA-AAAC-BF4011364F6A}"/>
    <cellStyle name="Normal 6 3 5" xfId="5620" xr:uid="{CB338B7E-A0DE-40EA-926C-3E12D60E0421}"/>
    <cellStyle name="Normal 6 3 6" xfId="7132" xr:uid="{FC73702A-3FAA-401F-BCE7-83D759425563}"/>
    <cellStyle name="Normal 6 3 6 2" xfId="8738" xr:uid="{3EE0BA8E-227D-41BD-9E4C-DAD1235E9A10}"/>
    <cellStyle name="Normal 6 3 6 3" xfId="8391" xr:uid="{B9E12F1D-11CA-4733-9BE0-AEC35797D8AB}"/>
    <cellStyle name="Normal 6 3 7" xfId="7255" xr:uid="{AD8155CD-813D-41F6-8BAD-7999FFBE7005}"/>
    <cellStyle name="Normal 6 3 7 2" xfId="8743" xr:uid="{5F39A103-F408-48F7-AA09-B559223FA791}"/>
    <cellStyle name="Normal 6 3 7 3" xfId="8397" xr:uid="{5CFA1ACF-C802-4E49-B0E9-F946BDBE83BC}"/>
    <cellStyle name="Normal 6 3 8" xfId="4529" xr:uid="{51CAB45F-BCD0-469C-9C06-89432A8E4F55}"/>
    <cellStyle name="Normal 6 3 9" xfId="9531" xr:uid="{0DF172A7-B07A-4A5F-8F84-1F0D474E6612}"/>
    <cellStyle name="Normal 6 3_Check Sheet" xfId="2595" xr:uid="{8087578A-DEB9-40AC-A222-C3BC527C94C4}"/>
    <cellStyle name="Normal 6 4" xfId="2596" xr:uid="{C8D07E1B-FC3B-4275-98B9-7062EA969A43}"/>
    <cellStyle name="Normal 6 4 2" xfId="6279" xr:uid="{38F07118-ADF7-4AAB-9CCC-44E2EE693806}"/>
    <cellStyle name="Normal 6 4 3" xfId="5622" xr:uid="{79497C46-19A1-4959-AD5F-75B1A092B588}"/>
    <cellStyle name="Normal 6 4 4" xfId="6649" xr:uid="{726C6B49-216C-4AD3-B846-F2A63E652EC3}"/>
    <cellStyle name="Normal 6 4 5" xfId="4531" xr:uid="{3595488F-FECE-41AA-A133-A6B9B830C49C}"/>
    <cellStyle name="Normal 6 4_Data" xfId="5181" xr:uid="{38F793D9-1BD5-4C3B-ABDE-30140EACEAFA}"/>
    <cellStyle name="Normal 6 5" xfId="2597" xr:uid="{B191A8CC-AEB3-459E-B2EE-14635730D754}"/>
    <cellStyle name="Normal 6 5 2" xfId="6280" xr:uid="{E1DBBEC1-F4BC-4803-ACA4-2CB6CA02191F}"/>
    <cellStyle name="Normal 6 5 2 2" xfId="8570" xr:uid="{6A14375B-8BB6-4CEE-833D-AF43DBCDB9B8}"/>
    <cellStyle name="Normal 6 5 2 3" xfId="8222" xr:uid="{2DE656D1-E9FB-4C32-9EC0-2DE3A8688C6A}"/>
    <cellStyle name="Normal 6 5 3" xfId="5623" xr:uid="{1C1C7001-F60E-40AF-A59A-0C658E97E39B}"/>
    <cellStyle name="Normal 6 5 4" xfId="4532" xr:uid="{6BC63D55-DE6F-415A-B94F-451B7B8E6D67}"/>
    <cellStyle name="Normal 6 5 4 2" xfId="8533" xr:uid="{B2B73237-E4C5-4220-B2BD-30357EA4AFF8}"/>
    <cellStyle name="Normal 6 5 4 3" xfId="8163" xr:uid="{12CAAE27-F5AB-4E44-988D-9B9CAB16ECAD}"/>
    <cellStyle name="Normal 6 5_Data" xfId="5182" xr:uid="{4744FFFF-66AC-4CD3-BBDD-8A3867E5ED73}"/>
    <cellStyle name="Normal 6 6" xfId="2598" xr:uid="{AF9F6BC2-D5DE-430B-A0B5-F08459706162}"/>
    <cellStyle name="Normal 6 7" xfId="8507" xr:uid="{2AB2BD5F-74E7-43F9-87EA-894A4348B90F}"/>
    <cellStyle name="Normal 6 8" xfId="8047" xr:uid="{F24E0158-226F-4B7F-BB9A-48676E78F600}"/>
    <cellStyle name="Normal 6 8 2" xfId="9532" xr:uid="{B72FACAC-4561-4320-A0C6-57FA847C0DD0}"/>
    <cellStyle name="Normal 6 8 3" xfId="11490" xr:uid="{8400C744-9C5D-40B5-BD12-1033F58FED37}"/>
    <cellStyle name="Normal 6 9" xfId="8157" xr:uid="{55C71FC1-4A37-42A0-BB06-7A1066244F24}"/>
    <cellStyle name="Normal 6 9 2" xfId="9533" xr:uid="{C1EB8A65-C50A-4789-A9E1-1881EAE94113}"/>
    <cellStyle name="Normal 6 9 3" xfId="11491" xr:uid="{3B3E0A8F-4546-49FF-A634-54020D698450}"/>
    <cellStyle name="Normal 6_CashFlow" xfId="6675" xr:uid="{7CA439C6-55ED-47C6-B320-3839B5E3FD9C}"/>
    <cellStyle name="Normal 60" xfId="2599" xr:uid="{0A7A55C7-D2EB-4220-AE78-AD50A9450AB1}"/>
    <cellStyle name="Normal 60 10" xfId="6480" xr:uid="{B3352DC0-D5BA-4E01-BFBF-7E3726C090DD}"/>
    <cellStyle name="Normal 60 11" xfId="5624" xr:uid="{0AA68AED-4C5B-45DB-A27E-0397725CCD76}"/>
    <cellStyle name="Normal 60 12" xfId="7301" xr:uid="{520E3FBC-3C56-4ADD-8FCB-619C791C89E6}"/>
    <cellStyle name="Normal 60 13" xfId="4533" xr:uid="{D2904D55-E514-4281-AA8C-4D22B14819A6}"/>
    <cellStyle name="Normal 60 2" xfId="2600" xr:uid="{E68F0C0B-5FB0-4C27-8B37-E7510732B54E}"/>
    <cellStyle name="Normal 60 2 2" xfId="2601" xr:uid="{DAE4F007-7A7C-45A3-A666-609A3B33EE3C}"/>
    <cellStyle name="Normal 60 2 2 2" xfId="6283" xr:uid="{24F34737-3277-49C1-9CE8-1D97902E1233}"/>
    <cellStyle name="Normal 60 2 2 3" xfId="5626" xr:uid="{F2B08190-9095-4155-874E-71BB68788F42}"/>
    <cellStyle name="Normal 60 2 2 4" xfId="4535" xr:uid="{3BE04081-CCF7-4269-A278-31573D70863F}"/>
    <cellStyle name="Normal 60 2 2_Data" xfId="7378" xr:uid="{218AF5C4-744D-42B7-AA51-817B9E9E0662}"/>
    <cellStyle name="Normal 60 2 3" xfId="6282" xr:uid="{9BADC11F-8632-46C8-BECA-0EA222164FC0}"/>
    <cellStyle name="Normal 60 2 4" xfId="5625" xr:uid="{C29FCD70-113F-4FB5-BEFC-7D1982D8655C}"/>
    <cellStyle name="Normal 60 2 5" xfId="4534" xr:uid="{444CD2DC-5738-4B32-BCE6-C86C08AEAEEB}"/>
    <cellStyle name="Normal 60 2_Check Sheet" xfId="2602" xr:uid="{6C583C8E-610D-41A8-8CAD-71A577FEA8AF}"/>
    <cellStyle name="Normal 60 3" xfId="2603" xr:uid="{3E8218A0-5461-44C9-8E38-851945493DB4}"/>
    <cellStyle name="Normal 60 3 2" xfId="6284" xr:uid="{80B3DC0C-F797-406A-9FFD-56ADF4F3DF73}"/>
    <cellStyle name="Normal 60 3 3" xfId="5627" xr:uid="{86143A19-1D1F-41E8-8A08-E937158463A5}"/>
    <cellStyle name="Normal 60 3 4" xfId="4536" xr:uid="{3E9D6A7F-1EAF-437B-B2A6-AD1FB6E3C5F4}"/>
    <cellStyle name="Normal 60 3_Data" xfId="5183" xr:uid="{B8CEFD78-357D-4F09-8DDA-0640AA10F391}"/>
    <cellStyle name="Normal 60 4" xfId="4867" xr:uid="{E907975C-6F35-4589-AD7B-687C5C320D95}"/>
    <cellStyle name="Normal 60 5" xfId="5016" xr:uid="{B172914F-5C1D-4492-A367-BE04CC75FD7F}"/>
    <cellStyle name="Normal 60 6" xfId="6281" xr:uid="{A141F07D-82BA-45B8-97F2-C8361E48830B}"/>
    <cellStyle name="Normal 60 7" xfId="6088" xr:uid="{8FA7D485-D27D-42DF-8B98-21D6D7E6A84C}"/>
    <cellStyle name="Normal 60 8" xfId="6142" xr:uid="{DD9A4495-5691-4299-817F-6FB01EFC0163}"/>
    <cellStyle name="Normal 60 9" xfId="6108" xr:uid="{1AC2F4DC-765C-436C-92DE-9761CAE41E29}"/>
    <cellStyle name="Normal 60_Check Sheet" xfId="2604" xr:uid="{B959BB5F-D689-46E1-BBA3-1A4A1216E310}"/>
    <cellStyle name="Normal 61" xfId="2605" xr:uid="{F2B55215-E8CE-4BFC-91FA-F8DB96AED43A}"/>
    <cellStyle name="Normal 61 10" xfId="6124" xr:uid="{3A69F0D7-84C0-4542-B311-EE5125A15E03}"/>
    <cellStyle name="Normal 61 11" xfId="5628" xr:uid="{B9A42ACD-57F2-4CBF-BCE2-F1FAF0F272AE}"/>
    <cellStyle name="Normal 61 12" xfId="7302" xr:uid="{692262F8-59B8-4A10-A642-E92A4C9CD62F}"/>
    <cellStyle name="Normal 61 13" xfId="4537" xr:uid="{F7CD50DF-9B69-4420-910B-4EC04684C2CD}"/>
    <cellStyle name="Normal 61 2" xfId="2606" xr:uid="{9F9A092B-DE9F-4832-843A-AD2B33C5EA97}"/>
    <cellStyle name="Normal 61 2 2" xfId="2607" xr:uid="{14479106-A682-4A58-800A-4228F00231B0}"/>
    <cellStyle name="Normal 61 2 2 2" xfId="6287" xr:uid="{4BD3FD7F-7214-45EF-BD97-609DAA855FCC}"/>
    <cellStyle name="Normal 61 2 2 3" xfId="5630" xr:uid="{3F471B25-FF93-4EFD-964B-E5ECE0F0CC19}"/>
    <cellStyle name="Normal 61 2 2 4" xfId="4539" xr:uid="{FAAED37E-27E5-4A89-87DA-B90D11D92978}"/>
    <cellStyle name="Normal 61 2 2_Data" xfId="7379" xr:uid="{9FC175FB-029C-484C-AC21-D861ABD1155B}"/>
    <cellStyle name="Normal 61 2 3" xfId="6286" xr:uid="{209B8B32-9C85-4D8C-9C79-271E500FD045}"/>
    <cellStyle name="Normal 61 2 4" xfId="5629" xr:uid="{EB4E41B8-C29F-44B3-B5C0-64B24DF935AE}"/>
    <cellStyle name="Normal 61 2 5" xfId="4538" xr:uid="{BCC93CF5-6139-4FC6-A3E5-C94F6D024578}"/>
    <cellStyle name="Normal 61 2_Check Sheet" xfId="2608" xr:uid="{727FD83A-84B8-492F-91F2-BC7382D820E5}"/>
    <cellStyle name="Normal 61 3" xfId="2609" xr:uid="{BD53682B-91CD-49CC-AE75-471031A33211}"/>
    <cellStyle name="Normal 61 3 2" xfId="6288" xr:uid="{4FC981F2-8B62-4239-A930-390E30D3179D}"/>
    <cellStyle name="Normal 61 3 3" xfId="5631" xr:uid="{0F412241-D4B3-4073-AA13-0D697C52826F}"/>
    <cellStyle name="Normal 61 3 4" xfId="4540" xr:uid="{49ECCBD6-0111-47F8-AC1E-56B1B9FEA822}"/>
    <cellStyle name="Normal 61 3_Data" xfId="5184" xr:uid="{2DF8579F-F0E1-4875-927F-EDE738529B82}"/>
    <cellStyle name="Normal 61 4" xfId="4868" xr:uid="{02F4D41F-2FEC-4DBD-9EE9-10D96492FE8F}"/>
    <cellStyle name="Normal 61 5" xfId="5017" xr:uid="{087518E9-32DB-4957-8745-478A967694C4}"/>
    <cellStyle name="Normal 61 6" xfId="6285" xr:uid="{B13B59C4-D919-41CF-A40B-AF11016B785C}"/>
    <cellStyle name="Normal 61 7" xfId="6087" xr:uid="{030B0751-8EB1-4AB3-ACEE-8FAC6E5BC76F}"/>
    <cellStyle name="Normal 61 8" xfId="6143" xr:uid="{99DE30EB-B53F-4BD7-A1A5-B83AC0E479DE}"/>
    <cellStyle name="Normal 61 9" xfId="6522" xr:uid="{65694FDE-28E9-4226-A838-785BD3551A37}"/>
    <cellStyle name="Normal 61_Check Sheet" xfId="2610" xr:uid="{C3EB3C38-63D3-4781-BF9F-6EFB54EA7F91}"/>
    <cellStyle name="Normal 62" xfId="2611" xr:uid="{A5A4B435-DBE4-4ECE-91A2-FFA05EE20581}"/>
    <cellStyle name="Normal 62 10" xfId="6453" xr:uid="{F1A4E1D4-321D-49D5-A300-210CF6D13015}"/>
    <cellStyle name="Normal 62 11" xfId="5632" xr:uid="{38B02B26-2E38-481D-8851-BDB91800EDD9}"/>
    <cellStyle name="Normal 62 12" xfId="7303" xr:uid="{1250F0A3-D4AF-4659-9DD3-49832647C609}"/>
    <cellStyle name="Normal 62 13" xfId="4541" xr:uid="{F304BAC5-A462-458E-9406-179F7E76D476}"/>
    <cellStyle name="Normal 62 2" xfId="2612" xr:uid="{7B7892F6-AF88-46E8-8856-2D62413FAA06}"/>
    <cellStyle name="Normal 62 2 2" xfId="2613" xr:uid="{EDC544D5-8133-49DF-AEC6-9EB22019F36B}"/>
    <cellStyle name="Normal 62 2 2 2" xfId="6291" xr:uid="{ECAF6FA4-0B56-4F80-9691-87BED0E2C6E6}"/>
    <cellStyle name="Normal 62 2 2 3" xfId="5634" xr:uid="{1FE7BFF3-B414-41EE-8D1C-D2640E31AA80}"/>
    <cellStyle name="Normal 62 2 2 4" xfId="4543" xr:uid="{7B9A374E-1B63-4A2B-904C-EF380B822280}"/>
    <cellStyle name="Normal 62 2 2_Data" xfId="7380" xr:uid="{6B66A483-FC12-4FA5-84BB-05D69E1A2B87}"/>
    <cellStyle name="Normal 62 2 3" xfId="6290" xr:uid="{6E12D102-C62D-488B-82DE-889E8C958B5A}"/>
    <cellStyle name="Normal 62 2 4" xfId="5633" xr:uid="{A085D4EB-BC5A-4D41-B3C9-E2D7644F0E1D}"/>
    <cellStyle name="Normal 62 2 5" xfId="4542" xr:uid="{3ECC8850-9A79-40EC-9639-FFFDD83E94C1}"/>
    <cellStyle name="Normal 62 2_Check Sheet" xfId="2614" xr:uid="{37DE2042-1832-407F-8F62-DFFA264E7814}"/>
    <cellStyle name="Normal 62 3" xfId="2615" xr:uid="{4010388A-0175-4566-87CE-7FB68C88A490}"/>
    <cellStyle name="Normal 62 3 2" xfId="6292" xr:uid="{96E4E760-D7EB-4EFF-AD43-ADDF1CBBD0BE}"/>
    <cellStyle name="Normal 62 3 3" xfId="5635" xr:uid="{BDCF9C59-444F-4F83-96D7-21271A29745D}"/>
    <cellStyle name="Normal 62 3 4" xfId="4544" xr:uid="{38FCF156-D5E2-4EBB-90A4-C008CA8A9896}"/>
    <cellStyle name="Normal 62 3_Data" xfId="5185" xr:uid="{83DDAC88-3137-4052-879D-D2C0AEA878C8}"/>
    <cellStyle name="Normal 62 4" xfId="4869" xr:uid="{7A990019-05E4-458F-94EA-FE56BBE80DE5}"/>
    <cellStyle name="Normal 62 5" xfId="5018" xr:uid="{481500EE-3124-4511-9C35-4EE9EDC8E30C}"/>
    <cellStyle name="Normal 62 6" xfId="6289" xr:uid="{F4263C35-CE84-4682-8CF9-00FA4C4620AA}"/>
    <cellStyle name="Normal 62 7" xfId="5916" xr:uid="{A2E9C7CB-E99B-494D-A187-671D35C47998}"/>
    <cellStyle name="Normal 62 8" xfId="6144" xr:uid="{14D7382E-E52A-40D6-A26E-47786C4FD6B6}"/>
    <cellStyle name="Normal 62 9" xfId="6523" xr:uid="{F831E1C3-856D-472A-B337-D9526668E0F7}"/>
    <cellStyle name="Normal 62_Check Sheet" xfId="2616" xr:uid="{AADD0868-7323-41DA-8273-72F05ACCADF1}"/>
    <cellStyle name="Normal 63" xfId="2617" xr:uid="{81229531-8B52-44BB-BC55-7EBC5E27EF07}"/>
    <cellStyle name="Normal 63 10" xfId="6454" xr:uid="{00C69042-C234-4144-8E4A-0FCD87F5BD76}"/>
    <cellStyle name="Normal 63 11" xfId="5636" xr:uid="{E821447C-3AF4-4293-9C58-3089969F2366}"/>
    <cellStyle name="Normal 63 12" xfId="7304" xr:uid="{1D2C3EF9-9A28-4A5E-8A85-163AD755FDE5}"/>
    <cellStyle name="Normal 63 13" xfId="4545" xr:uid="{32795892-AC9F-4B89-ACDC-FD13AA26B914}"/>
    <cellStyle name="Normal 63 2" xfId="2618" xr:uid="{70E9B30C-0DA3-488A-87FD-9EBBC5B7FA8B}"/>
    <cellStyle name="Normal 63 2 2" xfId="2619" xr:uid="{02195A76-A2F9-40D3-8E80-F927A6565610}"/>
    <cellStyle name="Normal 63 2 2 2" xfId="6295" xr:uid="{E9E25F08-6A9A-4725-98C7-27A00F3E0328}"/>
    <cellStyle name="Normal 63 2 2 3" xfId="5638" xr:uid="{6482817A-0D01-4BFB-938C-4C0D2AC5D460}"/>
    <cellStyle name="Normal 63 2 2 4" xfId="4547" xr:uid="{670EA851-9753-4680-8EAA-AB3364F68DF4}"/>
    <cellStyle name="Normal 63 2 2_Data" xfId="7381" xr:uid="{A7E0C774-7372-401E-920E-6D03B152DEB4}"/>
    <cellStyle name="Normal 63 2 3" xfId="6294" xr:uid="{1597E15B-2825-42F7-9876-37D512C5A747}"/>
    <cellStyle name="Normal 63 2 4" xfId="5637" xr:uid="{FBCFDD6A-E18C-4361-88A5-96547242EEEE}"/>
    <cellStyle name="Normal 63 2 5" xfId="4546" xr:uid="{EB7BD93D-0E09-46EE-BDA5-DBC2BC447F01}"/>
    <cellStyle name="Normal 63 2_Check Sheet" xfId="2620" xr:uid="{B923595D-2023-444A-B1C8-8A9EEC346FB0}"/>
    <cellStyle name="Normal 63 3" xfId="2621" xr:uid="{C6997F76-4201-4B1D-BE95-77C1DCA342C7}"/>
    <cellStyle name="Normal 63 3 2" xfId="6296" xr:uid="{03F883A9-1C2E-48E5-AA13-58A5D211706A}"/>
    <cellStyle name="Normal 63 3 3" xfId="5639" xr:uid="{77873EC8-886A-45FC-98C6-48572B32967F}"/>
    <cellStyle name="Normal 63 3 4" xfId="4548" xr:uid="{90131D2B-7B33-4092-8B49-25040FE4DC95}"/>
    <cellStyle name="Normal 63 3_Data" xfId="5186" xr:uid="{FC1D07F6-44AC-4822-A355-CAA9F233578D}"/>
    <cellStyle name="Normal 63 4" xfId="4870" xr:uid="{B38028F0-107A-496C-8167-0E5E21D3E36E}"/>
    <cellStyle name="Normal 63 5" xfId="5019" xr:uid="{A97BF62C-9051-4EB2-ADCA-B1831031756A}"/>
    <cellStyle name="Normal 63 6" xfId="6293" xr:uid="{BFEA00F3-C6CA-4041-8618-FC297C3CE26B}"/>
    <cellStyle name="Normal 63 7" xfId="6086" xr:uid="{0C2351FD-C13D-42E7-BC24-A6446B057F7C}"/>
    <cellStyle name="Normal 63 8" xfId="6145" xr:uid="{F88FA0B8-938E-4161-8733-F694185ACC99}"/>
    <cellStyle name="Normal 63 9" xfId="6107" xr:uid="{995F9B0E-8595-4B1D-BDEC-0BE180A157C7}"/>
    <cellStyle name="Normal 63_Check Sheet" xfId="2622" xr:uid="{42C9C05C-B762-4CDA-B322-6D7C19DE7E8E}"/>
    <cellStyle name="Normal 64" xfId="2623" xr:uid="{F6375A84-4F46-4897-951B-6FE1DD57D974}"/>
    <cellStyle name="Normal 64 10" xfId="6487" xr:uid="{4EB23C08-48B8-418A-835A-AA3D448308CC}"/>
    <cellStyle name="Normal 64 11" xfId="5640" xr:uid="{2C78434C-2015-44EE-88F1-E16D1B5B4EFA}"/>
    <cellStyle name="Normal 64 12" xfId="7305" xr:uid="{10503002-09BF-4D40-A8E5-79D0CA982411}"/>
    <cellStyle name="Normal 64 13" xfId="4549" xr:uid="{435AA93C-1A7F-405C-A1B9-E2E5273FD770}"/>
    <cellStyle name="Normal 64 2" xfId="2624" xr:uid="{A90F438A-6DD1-4F36-9DAA-40FAB31A0BB1}"/>
    <cellStyle name="Normal 64 2 2" xfId="2625" xr:uid="{2F90F901-2E4B-4283-BCEE-5AF54B30274B}"/>
    <cellStyle name="Normal 64 2 2 2" xfId="6299" xr:uid="{9E41B019-14EB-4FFF-A137-C918D782F8EC}"/>
    <cellStyle name="Normal 64 2 2 3" xfId="5642" xr:uid="{794F9567-8FFB-4E96-AD4B-EBAD5FD800E5}"/>
    <cellStyle name="Normal 64 2 2 4" xfId="4551" xr:uid="{8197B82F-0BB5-4D1A-8D5E-63CB2396B169}"/>
    <cellStyle name="Normal 64 2 2_Data" xfId="7382" xr:uid="{1FE8CF09-3EC3-45AD-BBB1-DF6D0F45352D}"/>
    <cellStyle name="Normal 64 2 3" xfId="6298" xr:uid="{3FE02D1C-5486-4E49-A734-0437C7C6A5CE}"/>
    <cellStyle name="Normal 64 2 4" xfId="5641" xr:uid="{EDAE427B-227F-429A-9A10-A384E4985043}"/>
    <cellStyle name="Normal 64 2 5" xfId="4550" xr:uid="{A1F94FB6-934B-44F6-A4D0-ED2BA21AC2FB}"/>
    <cellStyle name="Normal 64 2_Check Sheet" xfId="2626" xr:uid="{4B068278-F14F-4F33-A003-941B7819E218}"/>
    <cellStyle name="Normal 64 3" xfId="2627" xr:uid="{15E4F581-D088-48F0-9AC9-F64433BB1A75}"/>
    <cellStyle name="Normal 64 3 2" xfId="6300" xr:uid="{5462E62E-1215-4253-8275-C33D432828C2}"/>
    <cellStyle name="Normal 64 3 3" xfId="5643" xr:uid="{80FC6DFC-DBB0-4028-9EDD-3BD11F34DAA8}"/>
    <cellStyle name="Normal 64 3 4" xfId="4552" xr:uid="{DE60213F-C7F3-429A-BB26-5BF2355237D1}"/>
    <cellStyle name="Normal 64 3_Data" xfId="5187" xr:uid="{D6E929D4-DF22-455B-BF62-DE1C5509B0C2}"/>
    <cellStyle name="Normal 64 4" xfId="4871" xr:uid="{689058DB-54F1-4B86-A88A-22923C163257}"/>
    <cellStyle name="Normal 64 5" xfId="5020" xr:uid="{FB6E24FC-B7CC-44DC-8421-509C788951CF}"/>
    <cellStyle name="Normal 64 6" xfId="6297" xr:uid="{A6217E9E-40F0-4EB8-A05F-055F821493AA}"/>
    <cellStyle name="Normal 64 7" xfId="6085" xr:uid="{E240189A-81AB-4D3D-BAD5-712F36C5FC25}"/>
    <cellStyle name="Normal 64 8" xfId="6146" xr:uid="{F66D40FF-C4EB-4509-8FA4-DA6C6F110403}"/>
    <cellStyle name="Normal 64 9" xfId="6524" xr:uid="{5DBDBEA3-7E63-49D7-84A6-5AAB9B2BEEFD}"/>
    <cellStyle name="Normal 64_Check Sheet" xfId="2628" xr:uid="{9FA8CAF3-933F-4098-BE90-E6DAE319AD7B}"/>
    <cellStyle name="Normal 65" xfId="2629" xr:uid="{2EF0455F-2D2D-4E91-BE6B-4F6013D756FA}"/>
    <cellStyle name="Normal 65 10" xfId="6468" xr:uid="{F1C135F3-28EC-4250-B613-C1D7649BB4B3}"/>
    <cellStyle name="Normal 65 11" xfId="5644" xr:uid="{9CDA7E09-70F1-4FFB-9FA7-3778E38CF23B}"/>
    <cellStyle name="Normal 65 12" xfId="7306" xr:uid="{44795188-DC60-454E-A2F4-E2F9C73E09FC}"/>
    <cellStyle name="Normal 65 13" xfId="4553" xr:uid="{1C76AF99-AF2D-4824-B408-B679DB5949F3}"/>
    <cellStyle name="Normal 65 2" xfId="2630" xr:uid="{3E25BC86-C06D-4319-A912-5733D0BCF19F}"/>
    <cellStyle name="Normal 65 2 2" xfId="2631" xr:uid="{75602AF9-5C70-4B12-A7C6-0AEE8CE9035D}"/>
    <cellStyle name="Normal 65 2 2 2" xfId="6303" xr:uid="{E8A73FD0-436C-4764-987F-3D712109E6F9}"/>
    <cellStyle name="Normal 65 2 2 3" xfId="5646" xr:uid="{032865D7-46A4-45A7-80AC-42E353067818}"/>
    <cellStyle name="Normal 65 2 2 4" xfId="4555" xr:uid="{05513ADD-4C63-4CD4-859D-2F8F2DEE2289}"/>
    <cellStyle name="Normal 65 2 2_Data" xfId="7383" xr:uid="{8F7665CD-D487-4F44-BC51-0CF78C312D88}"/>
    <cellStyle name="Normal 65 2 3" xfId="6302" xr:uid="{C2CC1597-EDE8-4D65-BBC1-54EEA2C549AE}"/>
    <cellStyle name="Normal 65 2 4" xfId="5645" xr:uid="{558065D1-90AD-4F84-979D-4135CE5C146E}"/>
    <cellStyle name="Normal 65 2 5" xfId="4554" xr:uid="{C49C4AEA-36CA-44D8-813E-0766D21A1E3C}"/>
    <cellStyle name="Normal 65 2_Check Sheet" xfId="2632" xr:uid="{5AD8A8DF-2A84-4630-910E-AC3462099AEA}"/>
    <cellStyle name="Normal 65 3" xfId="2633" xr:uid="{B7E10A4F-31A4-4B9B-BC02-C625E82D3499}"/>
    <cellStyle name="Normal 65 3 2" xfId="6304" xr:uid="{36C08F82-DAF9-4E8A-9323-F14DE9DD13A6}"/>
    <cellStyle name="Normal 65 3 3" xfId="5647" xr:uid="{5F00A046-7B4A-4A9B-A848-5B7F96622458}"/>
    <cellStyle name="Normal 65 3 4" xfId="4556" xr:uid="{A325D92C-6824-400E-BBF7-AAF0B45D8BC4}"/>
    <cellStyle name="Normal 65 3_Data" xfId="5188" xr:uid="{1F10B708-7DA7-44E7-911F-40D02565BFAB}"/>
    <cellStyle name="Normal 65 4" xfId="4872" xr:uid="{08F0AFA1-430B-4846-8D85-C7552A2B84DF}"/>
    <cellStyle name="Normal 65 5" xfId="5021" xr:uid="{14595BDF-AA9A-4512-84A6-95F01BC69623}"/>
    <cellStyle name="Normal 65 6" xfId="6301" xr:uid="{7FA46B6A-F766-48E9-8082-63B3827BE79C}"/>
    <cellStyle name="Normal 65 7" xfId="6084" xr:uid="{8B325765-4121-479C-8371-2ADC0DF5ED6F}"/>
    <cellStyle name="Normal 65 8" xfId="6147" xr:uid="{F7C09C50-44A9-45D4-8D20-E8F63ACBEB11}"/>
    <cellStyle name="Normal 65 9" xfId="6106" xr:uid="{55A53668-5958-453B-913A-79F8B90527AB}"/>
    <cellStyle name="Normal 65_Check Sheet" xfId="2634" xr:uid="{951FA3CF-4010-48BC-A6FE-2619A3DB2D80}"/>
    <cellStyle name="Normal 66" xfId="2635" xr:uid="{2E7B36C6-24FA-4A8A-89E9-F1D3CD44250D}"/>
    <cellStyle name="Normal 66 10" xfId="6540" xr:uid="{593CFE0B-B952-404C-87B1-23DFAEF0AC24}"/>
    <cellStyle name="Normal 66 11" xfId="5648" xr:uid="{5E5C03A2-A105-489A-ABDC-F61D9C12634B}"/>
    <cellStyle name="Normal 66 12" xfId="7307" xr:uid="{DE9C7856-28FD-4C82-B170-B13DFAC1200B}"/>
    <cellStyle name="Normal 66 13" xfId="4557" xr:uid="{9A2839C1-FD1B-4819-97BD-F550E0A7A1AE}"/>
    <cellStyle name="Normal 66 2" xfId="2636" xr:uid="{D10F4557-C37B-4798-976F-9803C0318506}"/>
    <cellStyle name="Normal 66 2 2" xfId="2637" xr:uid="{770067CA-F1E3-4B9A-B542-CFB4914C3FFF}"/>
    <cellStyle name="Normal 66 2 2 2" xfId="6307" xr:uid="{E3EF8145-4BD4-4BAA-9CC5-AC6C5B987157}"/>
    <cellStyle name="Normal 66 2 2 3" xfId="5650" xr:uid="{79A1F3DD-288A-48DB-9E61-E62AF7650802}"/>
    <cellStyle name="Normal 66 2 2 4" xfId="4559" xr:uid="{63F6E263-3538-4BCA-A3C5-4ECA6B90EC6B}"/>
    <cellStyle name="Normal 66 2 2_Data" xfId="7384" xr:uid="{DECE53D9-5FBC-4DC1-985F-7D1E90DF23DC}"/>
    <cellStyle name="Normal 66 2 3" xfId="6306" xr:uid="{CCC64B4C-DA09-4AEA-BEC3-06013A546F14}"/>
    <cellStyle name="Normal 66 2 4" xfId="5649" xr:uid="{ABBA9CD9-AD1C-4445-AF4C-25F7428B2DBE}"/>
    <cellStyle name="Normal 66 2 5" xfId="4558" xr:uid="{F94B5FC0-42EB-4DA5-9234-739A0DBB8A9A}"/>
    <cellStyle name="Normal 66 2_Check Sheet" xfId="2638" xr:uid="{62AD0850-2B44-4180-A412-5C5BB4616207}"/>
    <cellStyle name="Normal 66 3" xfId="2639" xr:uid="{75FF99DD-04C7-4096-8BFC-D9ABD9F4F143}"/>
    <cellStyle name="Normal 66 3 2" xfId="6308" xr:uid="{C3311D32-0BC7-403B-863F-4BAEA4B536A2}"/>
    <cellStyle name="Normal 66 3 3" xfId="5651" xr:uid="{7EB34F89-A759-4F4F-AE6B-8DA16A4429B4}"/>
    <cellStyle name="Normal 66 3 4" xfId="4560" xr:uid="{AEC70E0E-72E6-42D9-A1E3-7F3CA889E481}"/>
    <cellStyle name="Normal 66 3_Data" xfId="5189" xr:uid="{49FFAC61-5057-4DE1-A697-BA29C5F5D455}"/>
    <cellStyle name="Normal 66 4" xfId="4873" xr:uid="{16FFFBF9-7729-46CF-BA95-6AFAAFE22519}"/>
    <cellStyle name="Normal 66 5" xfId="5022" xr:uid="{081B8585-7C41-42E5-B689-1FD1D8D9E9C9}"/>
    <cellStyle name="Normal 66 6" xfId="6305" xr:uid="{38E8D33A-5A2F-4FCC-9A61-B4857018C12C}"/>
    <cellStyle name="Normal 66 7" xfId="6083" xr:uid="{FCCA6983-2259-46E6-B724-DDA7583A1E97}"/>
    <cellStyle name="Normal 66 8" xfId="6148" xr:uid="{112FE5C2-2789-4314-A3E9-5E31CC982896}"/>
    <cellStyle name="Normal 66 9" xfId="6525" xr:uid="{BD3ECEB1-BA94-4275-BF1F-5CB2B7EB1DEF}"/>
    <cellStyle name="Normal 66_Check Sheet" xfId="2640" xr:uid="{8DC7FA1D-6303-4A78-8397-595038D7FE75}"/>
    <cellStyle name="Normal 67" xfId="2641" xr:uid="{872412B3-C2F1-4171-90BC-C98488FC3D1F}"/>
    <cellStyle name="Normal 67 10" xfId="6125" xr:uid="{3EBE7A33-4EFB-4558-A551-DE85A4E67896}"/>
    <cellStyle name="Normal 67 11" xfId="5652" xr:uid="{253B1865-9463-4D0E-A8BB-A0C8104F5008}"/>
    <cellStyle name="Normal 67 12" xfId="7308" xr:uid="{0B4BE54F-337A-4D06-8FF9-2EAB9C3B6585}"/>
    <cellStyle name="Normal 67 13" xfId="4561" xr:uid="{76C8F45A-BFBA-4452-A475-AFAA27186341}"/>
    <cellStyle name="Normal 67 2" xfId="2642" xr:uid="{577322A4-FFE9-4FE8-8706-5B63872DBDA2}"/>
    <cellStyle name="Normal 67 2 2" xfId="2643" xr:uid="{F1423856-CEED-4597-9906-84939ABF81D3}"/>
    <cellStyle name="Normal 67 2 2 2" xfId="6311" xr:uid="{7285AFED-8271-423B-A49E-07D1E9D0DACD}"/>
    <cellStyle name="Normal 67 2 2 3" xfId="5654" xr:uid="{77D5827F-0381-48E7-9913-247B419D039A}"/>
    <cellStyle name="Normal 67 2 2 4" xfId="4563" xr:uid="{AEE9DF56-9E19-42B0-BAF1-A8C6556EE66C}"/>
    <cellStyle name="Normal 67 2 2_Data" xfId="7385" xr:uid="{3F69FC15-3ABF-40F9-A3D7-F372EF93ADE6}"/>
    <cellStyle name="Normal 67 2 3" xfId="6310" xr:uid="{08A21F60-8A89-4568-B30B-D2359768A2D7}"/>
    <cellStyle name="Normal 67 2 4" xfId="5653" xr:uid="{7AC984D1-FCF1-421A-8075-64006EEF074D}"/>
    <cellStyle name="Normal 67 2 5" xfId="4562" xr:uid="{B210F587-BFAD-43C7-BA3B-1D78E275E5C1}"/>
    <cellStyle name="Normal 67 2_Check Sheet" xfId="2644" xr:uid="{7CCF0D1E-D656-4772-8E4C-197B1DA7BCAB}"/>
    <cellStyle name="Normal 67 3" xfId="2645" xr:uid="{D0BD25E2-4D4B-4057-8E55-FA350CE349EC}"/>
    <cellStyle name="Normal 67 3 2" xfId="6312" xr:uid="{101210D8-550F-4041-9C66-E7EF4434A837}"/>
    <cellStyle name="Normal 67 3 3" xfId="5656" xr:uid="{8CC9399D-3210-4674-94CC-C475B4D52CA7}"/>
    <cellStyle name="Normal 67 3 4" xfId="4564" xr:uid="{AE36CB87-6A5C-4455-9FF2-67A436808364}"/>
    <cellStyle name="Normal 67 3_Data" xfId="5190" xr:uid="{3581815D-8F66-43C0-889F-C58689C9227E}"/>
    <cellStyle name="Normal 67 4" xfId="4874" xr:uid="{8F2D735D-D884-4D23-A140-E1981DC14233}"/>
    <cellStyle name="Normal 67 5" xfId="5023" xr:uid="{7AA742D9-04F2-402A-9DC9-3B130E392787}"/>
    <cellStyle name="Normal 67 6" xfId="6309" xr:uid="{D67A110C-5B5B-4596-BAC5-182DEA699CA9}"/>
    <cellStyle name="Normal 67 7" xfId="6082" xr:uid="{2AEAB29E-7F80-4833-8E18-29E7775E5E1C}"/>
    <cellStyle name="Normal 67 8" xfId="6149" xr:uid="{7648CCA0-6025-4762-BCEC-E70539416D66}"/>
    <cellStyle name="Normal 67 9" xfId="6467" xr:uid="{5B16B778-225A-4EC0-A3ED-10B48489EE4C}"/>
    <cellStyle name="Normal 67_Check Sheet" xfId="2646" xr:uid="{13498C46-AED8-48E2-BEDD-CE7446A0F423}"/>
    <cellStyle name="Normal 68" xfId="2647" xr:uid="{E483572C-F29C-4E8C-B7A9-9CBC8ADD8B05}"/>
    <cellStyle name="Normal 68 10" xfId="7441" xr:uid="{0DA55A35-0952-4C10-8884-8449B05B4F8A}"/>
    <cellStyle name="Normal 68 2" xfId="2648" xr:uid="{B4771C07-B22A-4733-B2E6-009BEB8FCB28}"/>
    <cellStyle name="Normal 68 2 2" xfId="6314" xr:uid="{E731B742-0763-408F-993F-4D135FE50331}"/>
    <cellStyle name="Normal 68 2 3" xfId="5658" xr:uid="{3C21C9E5-1BC2-4111-8D88-6DB096BCEF96}"/>
    <cellStyle name="Normal 68 2 4" xfId="4566" xr:uid="{9815F7F2-9914-4A0A-9F43-433A87F54A5C}"/>
    <cellStyle name="Normal 68 2_Data" xfId="5191" xr:uid="{FD922BEA-73FD-4FA2-8064-962BA18F6CC4}"/>
    <cellStyle name="Normal 68 3" xfId="2649" xr:uid="{3A62B40F-0EA8-43C6-BB2B-CBE079D7F33C}"/>
    <cellStyle name="Normal 68 3 2" xfId="6315" xr:uid="{E80BB6B5-9F8F-4097-AE2C-1296BC5A0D1C}"/>
    <cellStyle name="Normal 68 3 3" xfId="5659" xr:uid="{20B24CCE-6F43-423B-938F-ECBB99E3985A}"/>
    <cellStyle name="Normal 68 3 4" xfId="4567" xr:uid="{60CF1CD8-A9F0-40D5-85A2-8566E0A5F737}"/>
    <cellStyle name="Normal 68 3_Data" xfId="5192" xr:uid="{6F66C9D3-3CB8-4BA7-9542-9F8070084B0A}"/>
    <cellStyle name="Normal 68 4" xfId="4875" xr:uid="{F11C5146-A1DA-4A3C-B56C-34A46225FEC5}"/>
    <cellStyle name="Normal 68 5" xfId="6313" xr:uid="{5FC50EAD-3EA8-4D5F-A04F-5A9D3DC0C18E}"/>
    <cellStyle name="Normal 68 6" xfId="5657" xr:uid="{1ED7A937-DD44-4145-A869-DB57D78C905F}"/>
    <cellStyle name="Normal 68 7" xfId="7309" xr:uid="{73988F23-1A87-436E-A438-A790D2811AE6}"/>
    <cellStyle name="Normal 68 8" xfId="4565" xr:uid="{798CD767-B723-43C6-8B7A-965EA7EFD062}"/>
    <cellStyle name="Normal 68 9" xfId="4431" xr:uid="{9A245849-5C6F-454D-BE83-338D1CA04A22}"/>
    <cellStyle name="Normal 68_Check Sheet" xfId="2650" xr:uid="{65D002FA-D57F-4C21-878E-B38E20931939}"/>
    <cellStyle name="Normal 69" xfId="2651" xr:uid="{91252167-56FA-45A5-8271-EF6C4A5BF1B4}"/>
    <cellStyle name="Normal 69 10" xfId="6541" xr:uid="{78DA1F61-142E-4FC9-A049-DEF80AB72973}"/>
    <cellStyle name="Normal 69 11" xfId="5660" xr:uid="{51360F33-9622-4158-BB68-EC33C178A766}"/>
    <cellStyle name="Normal 69 12" xfId="7310" xr:uid="{70821316-903E-43C5-88AE-37CBBF26F95C}"/>
    <cellStyle name="Normal 69 13" xfId="4568" xr:uid="{B8D05E04-21EC-4D89-95FC-ADCFB99025B3}"/>
    <cellStyle name="Normal 69 2" xfId="2652" xr:uid="{CFEDE092-6C4A-4403-A6CE-B55E73B90D3A}"/>
    <cellStyle name="Normal 69 2 2" xfId="2653" xr:uid="{825AACBB-60CB-48DB-B873-CC9265FA9B81}"/>
    <cellStyle name="Normal 69 2 2 2" xfId="6318" xr:uid="{FEA08482-121F-4475-BCD3-62E4358F4513}"/>
    <cellStyle name="Normal 69 2 2 3" xfId="5662" xr:uid="{12F73969-D14A-448B-A93E-078E819D538D}"/>
    <cellStyle name="Normal 69 2 2 4" xfId="4570" xr:uid="{AA0D5776-9CD0-40B6-AE87-A500E8822EF9}"/>
    <cellStyle name="Normal 69 2 2_Data" xfId="7386" xr:uid="{81354826-1593-4417-A5DA-FFC089C14660}"/>
    <cellStyle name="Normal 69 2 3" xfId="6317" xr:uid="{9FAE2148-4C43-48F6-BBB8-8314C3B25900}"/>
    <cellStyle name="Normal 69 2 4" xfId="5661" xr:uid="{3C829B1A-B3FB-4638-AECA-EE8C2502ACE6}"/>
    <cellStyle name="Normal 69 2 5" xfId="4569" xr:uid="{A397873F-9DDA-4D6F-9833-CFAD2D2AECC6}"/>
    <cellStyle name="Normal 69 2_Check Sheet" xfId="2654" xr:uid="{904572C2-88E1-4415-8DE8-EA041B3CCE59}"/>
    <cellStyle name="Normal 69 3" xfId="2655" xr:uid="{7164C802-34EA-4A06-AFB8-732A59DE1402}"/>
    <cellStyle name="Normal 69 3 2" xfId="6319" xr:uid="{7C861DAE-35DE-4A7E-BB85-FB73D9DE520B}"/>
    <cellStyle name="Normal 69 3 3" xfId="5663" xr:uid="{4BF23E06-D387-44BE-ACB0-839ACE49A0D5}"/>
    <cellStyle name="Normal 69 3 4" xfId="4571" xr:uid="{92E0ED03-3511-43AF-B11A-96DD60E00BB6}"/>
    <cellStyle name="Normal 69 3_Data" xfId="5193" xr:uid="{C2819878-8F47-4B13-BA5C-E97FB7D294BF}"/>
    <cellStyle name="Normal 69 4" xfId="4876" xr:uid="{053E7EF4-9EBE-49B8-9AE9-EB04131A85F1}"/>
    <cellStyle name="Normal 69 5" xfId="5024" xr:uid="{6C76E253-941B-4E92-B498-DB6618E82328}"/>
    <cellStyle name="Normal 69 6" xfId="6316" xr:uid="{BEEED55D-CE90-4551-844F-36F7DADC57DF}"/>
    <cellStyle name="Normal 69 7" xfId="6081" xr:uid="{30C7CE9F-BEC3-423D-83B7-9495536CA501}"/>
    <cellStyle name="Normal 69 8" xfId="6150" xr:uid="{BED5BFDA-B99F-4884-B1DA-6DD1F5D32DF2}"/>
    <cellStyle name="Normal 69 9" xfId="6526" xr:uid="{264B3DF0-4731-40C3-8A8B-4A0E375C045C}"/>
    <cellStyle name="Normal 69_Check Sheet" xfId="2656" xr:uid="{BFD337B4-B3E4-476F-9260-7A3946C97E12}"/>
    <cellStyle name="Normal 7" xfId="212" xr:uid="{5EDC9D24-8C48-4B23-84F3-A26C53F4426A}"/>
    <cellStyle name="Normal 7 2" xfId="391" xr:uid="{8E2526AF-EA8C-467C-A872-6DE10EB7C967}"/>
    <cellStyle name="Normal 7 2 2" xfId="4878" xr:uid="{8CCBDCD2-3FFC-4C4D-9B1B-DE71C818825D}"/>
    <cellStyle name="Normal 7 2 3" xfId="4877" xr:uid="{04A8D2D5-4F21-4886-9B4E-5B9C44A4A7BA}"/>
    <cellStyle name="Normal 7 2 4" xfId="6321" xr:uid="{5438BC8C-BCC1-4817-8CB3-91F3D00AF329}"/>
    <cellStyle name="Normal 7 2 5" xfId="4573" xr:uid="{E4CF237D-DF5B-4E64-BB18-70A48428CCD3}"/>
    <cellStyle name="Normal 7 2 6" xfId="7590" xr:uid="{6EF9E668-7B01-4C7E-B2F5-18E1DB6DB106}"/>
    <cellStyle name="Normal 7 2_Chicopee" xfId="11500" xr:uid="{821D4120-DDF5-4494-8503-49D3B79283AA}"/>
    <cellStyle name="Normal 7 3" xfId="2657" xr:uid="{19C4C4F7-93E3-4008-823F-E8991CD27AE0}"/>
    <cellStyle name="Normal 7 3 2" xfId="4879" xr:uid="{2D0B14A7-FACF-4462-967A-35DED8328089}"/>
    <cellStyle name="Normal 7 3 3" xfId="6322" xr:uid="{84B1569A-CE2D-4537-98D6-1BEDF70E456F}"/>
    <cellStyle name="Normal 7 3 4" xfId="7122" xr:uid="{EC033D0D-BAFF-4918-9B4A-A665AD321E1E}"/>
    <cellStyle name="Normal 7 3 5" xfId="4574" xr:uid="{6806653C-5B94-4A9F-81FE-4A9FF34BC5E5}"/>
    <cellStyle name="Normal 7 3_Data" xfId="5194" xr:uid="{B9A45666-F1C0-4453-B33F-016753AE49F2}"/>
    <cellStyle name="Normal 7 4" xfId="2658" xr:uid="{2A7B43FF-67B1-4550-BC86-028E826EFE96}"/>
    <cellStyle name="Normal 7 4 2" xfId="6320" xr:uid="{EA750D31-0891-43F5-982A-6FC77F198704}"/>
    <cellStyle name="Normal 7 4 3" xfId="5664" xr:uid="{7F9E56CE-5A57-4B91-844F-EA0AA3727C67}"/>
    <cellStyle name="Normal 7 4 4" xfId="4572" xr:uid="{61AC1B4E-C217-4C9D-9608-A60210E5949C}"/>
    <cellStyle name="Normal 7 4_Data" xfId="5195" xr:uid="{1C72026A-506F-4C11-A03A-3540F14BAC71}"/>
    <cellStyle name="Normal 7 5" xfId="5921" xr:uid="{A849D223-2477-467F-8D4F-75A16A9D276D}"/>
    <cellStyle name="Normal 7 6" xfId="4292" xr:uid="{F9BA4FFA-BC87-44F7-8B26-1D14501EF77B}"/>
    <cellStyle name="Normal 7 7" xfId="7695" xr:uid="{BE65DFBB-8465-467B-B67E-1C4571A744A1}"/>
    <cellStyle name="Normal 7 8" xfId="9534" xr:uid="{8A77DF05-677E-44F9-BB90-FAB6333855F2}"/>
    <cellStyle name="Normal 7_2015 Plan" xfId="4134" xr:uid="{0DD9E6AD-20E8-4F4E-AABE-5DAAAE823E56}"/>
    <cellStyle name="Normal 70" xfId="2659" xr:uid="{6A325783-3506-44C4-BA73-3890313FE6C1}"/>
    <cellStyle name="Normal 70 10" xfId="6126" xr:uid="{50D9E12B-CF56-403A-8C63-9AF051C0EE01}"/>
    <cellStyle name="Normal 70 11" xfId="5665" xr:uid="{5100745A-9DB6-44AA-852A-3F702758CC5C}"/>
    <cellStyle name="Normal 70 12" xfId="7311" xr:uid="{12253557-7722-41DD-8BD2-2BE87887AA67}"/>
    <cellStyle name="Normal 70 13" xfId="4575" xr:uid="{56329C7A-C5D2-48D9-9F8E-851B08E5C2FB}"/>
    <cellStyle name="Normal 70 2" xfId="2660" xr:uid="{9A3DCCDF-5468-46E7-A320-68B221A62733}"/>
    <cellStyle name="Normal 70 2 2" xfId="2661" xr:uid="{9F2291EC-2318-4BA5-A300-8AE0457A69E8}"/>
    <cellStyle name="Normal 70 2 2 2" xfId="6325" xr:uid="{1BD7251E-001D-43B7-982E-5DF8C4799C93}"/>
    <cellStyle name="Normal 70 2 2 3" xfId="5667" xr:uid="{8156D0F1-2112-43C2-AB22-EF6BBD43F542}"/>
    <cellStyle name="Normal 70 2 2 4" xfId="4577" xr:uid="{BB26ED92-1F6F-4D6F-AAE0-8C9C30F249AF}"/>
    <cellStyle name="Normal 70 2 2_Data" xfId="7387" xr:uid="{4A792ACD-AE84-4E6F-9E91-03E1A33DC588}"/>
    <cellStyle name="Normal 70 2 3" xfId="6324" xr:uid="{316B9A51-E358-43FF-93BC-5936110525C2}"/>
    <cellStyle name="Normal 70 2 4" xfId="5666" xr:uid="{533101F2-8B86-41F1-8682-A65E3D1222E7}"/>
    <cellStyle name="Normal 70 2 5" xfId="4576" xr:uid="{7349F74A-8A70-4ECF-AC02-15D275F08055}"/>
    <cellStyle name="Normal 70 2_Check Sheet" xfId="2662" xr:uid="{04550039-80CE-4705-8112-DC21C103FDED}"/>
    <cellStyle name="Normal 70 3" xfId="2663" xr:uid="{8DFFC5DE-16F5-4FF9-A427-B9586BDB53FF}"/>
    <cellStyle name="Normal 70 3 2" xfId="6326" xr:uid="{90C5514C-216F-4D29-B282-7702081A632D}"/>
    <cellStyle name="Normal 70 3 3" xfId="5668" xr:uid="{8C8C4317-1936-4A38-84DF-38DFD7316600}"/>
    <cellStyle name="Normal 70 3 4" xfId="4578" xr:uid="{6DB4E90C-15A1-46A9-B596-317EE4418B0E}"/>
    <cellStyle name="Normal 70 3_Data" xfId="5196" xr:uid="{CEBCFBFC-5F19-451D-944A-9F6B18C227FA}"/>
    <cellStyle name="Normal 70 4" xfId="4880" xr:uid="{6CA597A4-C144-46D7-825F-4D3F2CF6F173}"/>
    <cellStyle name="Normal 70 5" xfId="5025" xr:uid="{8B12540F-FD96-4425-8E41-00B92CE38E13}"/>
    <cellStyle name="Normal 70 6" xfId="6323" xr:uid="{4CB38A57-5452-49BD-A039-A7B43FA70A0C}"/>
    <cellStyle name="Normal 70 7" xfId="6080" xr:uid="{44F35ACA-AAB2-493A-96D4-DFC4CEDDDE1F}"/>
    <cellStyle name="Normal 70 8" xfId="6151" xr:uid="{F9787231-8B92-48CA-B7F1-E2CBB1F2A86E}"/>
    <cellStyle name="Normal 70 9" xfId="6527" xr:uid="{42ADF79A-E430-4AD4-BB43-E3439A3C23BC}"/>
    <cellStyle name="Normal 70_Check Sheet" xfId="2664" xr:uid="{ED40D932-C873-4B5A-A884-CC14960845D1}"/>
    <cellStyle name="Normal 71" xfId="2665" xr:uid="{BD3342DE-FD25-4A91-8440-0B576923E982}"/>
    <cellStyle name="Normal 71 10" xfId="6513" xr:uid="{C446E8B4-2010-47B8-A32C-1928D1EB0B33}"/>
    <cellStyle name="Normal 71 11" xfId="5669" xr:uid="{A449E736-5D05-4839-B774-B0713520C14C}"/>
    <cellStyle name="Normal 71 12" xfId="7312" xr:uid="{9E3A6F26-7EC8-4621-9751-F829D03F9165}"/>
    <cellStyle name="Normal 71 13" xfId="4579" xr:uid="{ACC0915C-4A62-49DD-9817-FBDCE007B10F}"/>
    <cellStyle name="Normal 71 2" xfId="2666" xr:uid="{7C5375EF-F44E-44CF-9058-27F78B70D8B1}"/>
    <cellStyle name="Normal 71 2 2" xfId="2667" xr:uid="{EA038C3A-8BAC-4BAD-A551-60BF4A4ACEA5}"/>
    <cellStyle name="Normal 71 2 2 2" xfId="6329" xr:uid="{375B1C9A-1A48-43E8-AA6F-FC1ECFCB769E}"/>
    <cellStyle name="Normal 71 2 2 3" xfId="5671" xr:uid="{CD08BA11-A795-4F8A-8224-0A3498D887FA}"/>
    <cellStyle name="Normal 71 2 2 4" xfId="4581" xr:uid="{3191EFFE-55C4-45AB-981F-004B607494AD}"/>
    <cellStyle name="Normal 71 2 2_Data" xfId="7388" xr:uid="{5D6B03D6-C9DA-42A1-8E10-DECCEAA7FC00}"/>
    <cellStyle name="Normal 71 2 3" xfId="6328" xr:uid="{65D28FAF-B693-4FC9-BCB2-F86DDC995829}"/>
    <cellStyle name="Normal 71 2 4" xfId="5670" xr:uid="{A921B132-8603-4B41-95DF-12CE8820C914}"/>
    <cellStyle name="Normal 71 2 5" xfId="4580" xr:uid="{98A081FC-7C5E-48A8-82D0-09F8A46E5C0F}"/>
    <cellStyle name="Normal 71 2_Check Sheet" xfId="2668" xr:uid="{BE20C756-E0C9-4F93-A5E1-ADBC508332B3}"/>
    <cellStyle name="Normal 71 3" xfId="2669" xr:uid="{AEAED95F-D3CF-47DB-AE0E-61955B2F440F}"/>
    <cellStyle name="Normal 71 3 2" xfId="6330" xr:uid="{BAD86D3B-0DF1-49B7-90C1-99F20DC07A18}"/>
    <cellStyle name="Normal 71 3 3" xfId="5672" xr:uid="{840E6507-AA81-4319-A4A1-3120C4F16F05}"/>
    <cellStyle name="Normal 71 3 4" xfId="4582" xr:uid="{E3A64CD4-A837-4C92-8CE1-335C25971F7F}"/>
    <cellStyle name="Normal 71 3_Data" xfId="5197" xr:uid="{F86BF4CF-AA4E-4279-A67B-E90F74B38EB0}"/>
    <cellStyle name="Normal 71 4" xfId="4881" xr:uid="{ADDABFFF-B3AF-4AD7-9094-7195FDF8B36F}"/>
    <cellStyle name="Normal 71 5" xfId="5026" xr:uid="{A2722133-E02D-4C8B-8876-C0D56EA9670F}"/>
    <cellStyle name="Normal 71 6" xfId="6327" xr:uid="{304BF68C-2732-4E2D-9C53-0207BCEF79B1}"/>
    <cellStyle name="Normal 71 7" xfId="6079" xr:uid="{8FC923E0-F6B2-4D0D-9DC7-048C766FFEC4}"/>
    <cellStyle name="Normal 71 8" xfId="6152" xr:uid="{82E65F62-47C1-4F7E-9DB4-8C012D1E8ACF}"/>
    <cellStyle name="Normal 71 9" xfId="6528" xr:uid="{ED30785F-672A-4E4E-B5A7-ABC34F13487B}"/>
    <cellStyle name="Normal 71_Check Sheet" xfId="2670" xr:uid="{6272B3C7-387E-4838-80EF-2A0DEC2B8CBB}"/>
    <cellStyle name="Normal 72" xfId="2671" xr:uid="{7860E829-7400-465A-BE0A-B4CF8ABCBC9E}"/>
    <cellStyle name="Normal 72 10" xfId="7442" xr:uid="{1FD3FEEE-5DAB-4CE1-BD2A-E4D88FAB5ECD}"/>
    <cellStyle name="Normal 72 2" xfId="2672" xr:uid="{93D3C55F-2CD9-48A3-A6B0-11D09A1B62DE}"/>
    <cellStyle name="Normal 72 2 2" xfId="6332" xr:uid="{816EA483-B629-4E19-BE58-128D6148B9BB}"/>
    <cellStyle name="Normal 72 2 3" xfId="5674" xr:uid="{15F2A309-D975-4D8C-BAE7-5288F574015E}"/>
    <cellStyle name="Normal 72 2 4" xfId="4584" xr:uid="{A5389EFD-78F0-4CF4-844E-0C0EDC4D4BAF}"/>
    <cellStyle name="Normal 72 2_Data" xfId="5198" xr:uid="{97AAB335-5E6F-43C3-B19B-A57EE8133C00}"/>
    <cellStyle name="Normal 72 3" xfId="2673" xr:uid="{D356E120-4302-4420-96C6-20CD232E5FD5}"/>
    <cellStyle name="Normal 72 3 2" xfId="6333" xr:uid="{450A45E3-953C-41D7-8571-CFB02B725CD0}"/>
    <cellStyle name="Normal 72 3 3" xfId="5675" xr:uid="{43997C1D-ACC4-47F4-B606-C6C7ED918159}"/>
    <cellStyle name="Normal 72 3 4" xfId="4585" xr:uid="{C6867802-BC8E-43B9-8EA6-D1E8AA169162}"/>
    <cellStyle name="Normal 72 3_Data" xfId="5199" xr:uid="{1334DC03-55BA-49EF-9A4B-9CFBBCEFE8DD}"/>
    <cellStyle name="Normal 72 4" xfId="4882" xr:uid="{60EA851E-E05A-4C3F-85DF-34D7A2A6B45F}"/>
    <cellStyle name="Normal 72 5" xfId="6331" xr:uid="{44220924-84F7-4564-B693-F5EFA43E3DA1}"/>
    <cellStyle name="Normal 72 6" xfId="5673" xr:uid="{E89658AA-EFC0-4557-A172-A32F95612DE9}"/>
    <cellStyle name="Normal 72 7" xfId="7313" xr:uid="{18F809D3-D6E9-4B63-A55E-806527E351F6}"/>
    <cellStyle name="Normal 72 8" xfId="4583" xr:uid="{A82688A5-B6E1-4641-B3FB-C85E4278423E}"/>
    <cellStyle name="Normal 72 9" xfId="4430" xr:uid="{A1A56F92-25B9-4E05-9DCB-54744A0A32B1}"/>
    <cellStyle name="Normal 72_Check Sheet" xfId="2674" xr:uid="{F7A388A6-42FD-49D9-8546-693D463FFEB6}"/>
    <cellStyle name="Normal 73" xfId="2675" xr:uid="{879CE5E8-DA0D-4E4B-8C8C-C9AD8CB7CBCF}"/>
    <cellStyle name="Normal 73 10" xfId="7443" xr:uid="{2896E1DE-A107-4460-914E-E5453F68A749}"/>
    <cellStyle name="Normal 73 2" xfId="2676" xr:uid="{2D631824-5DD9-4117-A448-7CBE3B6AC31B}"/>
    <cellStyle name="Normal 73 2 2" xfId="6335" xr:uid="{F41E2A8F-0D72-4555-B0B5-C624667EC375}"/>
    <cellStyle name="Normal 73 2 3" xfId="5677" xr:uid="{D4397CD8-D814-4165-9645-3B44F13D679E}"/>
    <cellStyle name="Normal 73 2 4" xfId="4587" xr:uid="{56FA3CCF-E333-4EC1-AEFD-E488C919A4C5}"/>
    <cellStyle name="Normal 73 2_Data" xfId="5200" xr:uid="{D64BC2DB-5900-4AE8-B04E-08A28EA005DD}"/>
    <cellStyle name="Normal 73 3" xfId="2677" xr:uid="{1E971551-C1C4-4198-9221-192BEFDB11EB}"/>
    <cellStyle name="Normal 73 3 2" xfId="6336" xr:uid="{91F08974-7208-4578-BA28-684CCC8A17BC}"/>
    <cellStyle name="Normal 73 3 3" xfId="5678" xr:uid="{62306011-3F50-4A6E-9B90-41D4A228AE1F}"/>
    <cellStyle name="Normal 73 3 4" xfId="4588" xr:uid="{02416CD5-5414-4A3F-8EC8-9C495503D7F9}"/>
    <cellStyle name="Normal 73 3_Data" xfId="5201" xr:uid="{87DE7615-9838-484E-ADA9-732A6353A0D2}"/>
    <cellStyle name="Normal 73 4" xfId="4883" xr:uid="{D82D4027-E6C2-41C9-AD3B-283A7B5CF3D7}"/>
    <cellStyle name="Normal 73 5" xfId="6334" xr:uid="{F47BFC86-A74A-4C08-B9DE-13B9CD09EC70}"/>
    <cellStyle name="Normal 73 6" xfId="5676" xr:uid="{78E6FF8D-688D-4DFD-BB26-30ECBC15BBCD}"/>
    <cellStyle name="Normal 73 7" xfId="7314" xr:uid="{22C8A380-2E66-49E5-A889-EF0E08A5AE24}"/>
    <cellStyle name="Normal 73 8" xfId="4586" xr:uid="{8286425A-0003-48D0-A635-594FE77F1FD5}"/>
    <cellStyle name="Normal 73 9" xfId="4429" xr:uid="{48F77378-52E6-452C-8881-7AC3EC19655C}"/>
    <cellStyle name="Normal 73_Check Sheet" xfId="2678" xr:uid="{CE623943-BA1D-4FE2-98B6-62B9D0B7C030}"/>
    <cellStyle name="Normal 74" xfId="2679" xr:uid="{4CC8F437-80A1-4A1E-887C-A69B3B760845}"/>
    <cellStyle name="Normal 74 10" xfId="6455" xr:uid="{7042F5F8-0F71-4C3D-AA60-5B4F5CA86B8E}"/>
    <cellStyle name="Normal 74 11" xfId="5679" xr:uid="{B3A55116-534A-4BA2-9611-EE7C662F4C50}"/>
    <cellStyle name="Normal 74 12" xfId="7315" xr:uid="{6C8D8AC3-E0B5-4480-B3AA-F59BD49555AC}"/>
    <cellStyle name="Normal 74 13" xfId="4589" xr:uid="{1FB115C4-B6EC-4556-9842-1405C364ADA1}"/>
    <cellStyle name="Normal 74 2" xfId="2680" xr:uid="{78ED1B83-F0BF-40D8-B88C-4334C0952D78}"/>
    <cellStyle name="Normal 74 2 2" xfId="2681" xr:uid="{860B8D06-C139-473D-9E45-305215FAEF18}"/>
    <cellStyle name="Normal 74 2 2 2" xfId="6339" xr:uid="{9FC5A68A-7FEC-478C-BD6D-DC8F7DD3556B}"/>
    <cellStyle name="Normal 74 2 2 3" xfId="5681" xr:uid="{94E37091-1A32-47DC-9A33-494CC9C13E8C}"/>
    <cellStyle name="Normal 74 2 2 4" xfId="4591" xr:uid="{CC7FCB02-2E1B-43F3-891D-56249A480B1F}"/>
    <cellStyle name="Normal 74 2 2_Data" xfId="7389" xr:uid="{65A0002E-6B39-4650-86F5-E5B10D9A4A9D}"/>
    <cellStyle name="Normal 74 2 3" xfId="6338" xr:uid="{E685EA7C-4BB4-43BB-B38B-EA9987C018A8}"/>
    <cellStyle name="Normal 74 2 4" xfId="5680" xr:uid="{F2D8ED0C-5874-4C50-B84D-4A8369A86C87}"/>
    <cellStyle name="Normal 74 2 5" xfId="4590" xr:uid="{33AC9E2C-3AB7-498D-92AE-9A0E1F768114}"/>
    <cellStyle name="Normal 74 2_Check Sheet" xfId="2682" xr:uid="{9C237F38-BCD0-4FC1-925B-116718CD1130}"/>
    <cellStyle name="Normal 74 3" xfId="2683" xr:uid="{5324C6F8-5ED2-470D-997A-D43069565A80}"/>
    <cellStyle name="Normal 74 3 2" xfId="6340" xr:uid="{0736A489-5036-4782-9564-9CE3D5C5C44B}"/>
    <cellStyle name="Normal 74 3 3" xfId="5682" xr:uid="{7C139DEC-5BED-44F4-B558-A5767E7B7E72}"/>
    <cellStyle name="Normal 74 3 4" xfId="4592" xr:uid="{9F2E3B2A-5D74-4F66-A270-F0BDAAF861C8}"/>
    <cellStyle name="Normal 74 3_Data" xfId="5202" xr:uid="{F3F6E447-8F06-4834-B722-6020FC7DE510}"/>
    <cellStyle name="Normal 74 4" xfId="4884" xr:uid="{49253BF3-5F68-4ADB-9F0C-0E2092F917D1}"/>
    <cellStyle name="Normal 74 5" xfId="5027" xr:uid="{EA6B595B-2A36-452D-AFDD-6410D8DA0F9A}"/>
    <cellStyle name="Normal 74 6" xfId="6337" xr:uid="{F74BC14B-4390-4EC3-B0A3-0F8D1870F43F}"/>
    <cellStyle name="Normal 74 7" xfId="6078" xr:uid="{B14D1F73-3FE7-4F5F-9227-9E07EE4BBAD5}"/>
    <cellStyle name="Normal 74 8" xfId="6153" xr:uid="{C1767EF9-B31F-4376-95C2-27D0BB27B281}"/>
    <cellStyle name="Normal 74 9" xfId="6529" xr:uid="{D618DE91-FF0D-43B5-98AF-211A69418B58}"/>
    <cellStyle name="Normal 74_Check Sheet" xfId="2684" xr:uid="{63DF0C4C-C882-4A71-BA16-62F26B3D6C13}"/>
    <cellStyle name="Normal 75" xfId="2685" xr:uid="{2A19C4DE-DD88-45B6-8B20-243453C5F0F8}"/>
    <cellStyle name="Normal 75 10" xfId="6127" xr:uid="{31A364DA-3A21-45EB-A1B5-D0774FAEE542}"/>
    <cellStyle name="Normal 75 11" xfId="5683" xr:uid="{3B848C23-2619-49E7-A2FE-2D09F210211E}"/>
    <cellStyle name="Normal 75 12" xfId="7316" xr:uid="{34337475-9E1F-4816-BEA0-D75D9A1F1B91}"/>
    <cellStyle name="Normal 75 13" xfId="4593" xr:uid="{430B5821-C0C7-469D-A7F6-5A099948D441}"/>
    <cellStyle name="Normal 75 2" xfId="2686" xr:uid="{987947B9-44EA-408C-B4CB-D7AF18590625}"/>
    <cellStyle name="Normal 75 2 2" xfId="2687" xr:uid="{D64D1E9E-754C-491F-B1CF-FEC9F713BD8C}"/>
    <cellStyle name="Normal 75 2 2 2" xfId="6343" xr:uid="{449F1B6E-C463-4616-AFD6-B82384AECB65}"/>
    <cellStyle name="Normal 75 2 2 3" xfId="5685" xr:uid="{CB882380-4540-46D7-B1B9-B60C40C09D90}"/>
    <cellStyle name="Normal 75 2 2 4" xfId="4595" xr:uid="{0A9A7AC8-913B-4DB5-94BE-D0DBAFA19A0A}"/>
    <cellStyle name="Normal 75 2 2_Data" xfId="7390" xr:uid="{B8005F65-B0A6-4CC5-90D7-40D981C853B3}"/>
    <cellStyle name="Normal 75 2 3" xfId="6342" xr:uid="{73B4B3D7-C6F5-4C98-ABB5-7DA7275A50E5}"/>
    <cellStyle name="Normal 75 2 4" xfId="5684" xr:uid="{D81F6445-8594-4235-B766-A2EC232FA1F6}"/>
    <cellStyle name="Normal 75 2 5" xfId="4594" xr:uid="{547BA38F-6C39-48EE-8EA2-EDE506F75133}"/>
    <cellStyle name="Normal 75 2_Check Sheet" xfId="2688" xr:uid="{C3B8EF74-7B8E-48C2-9000-E2E3B7038FA0}"/>
    <cellStyle name="Normal 75 3" xfId="2689" xr:uid="{54C011B7-FC6B-437F-8A20-3550F73675AC}"/>
    <cellStyle name="Normal 75 3 2" xfId="6344" xr:uid="{875B2068-2D20-412F-94A4-508CE197D7D5}"/>
    <cellStyle name="Normal 75 3 3" xfId="5686" xr:uid="{A954445E-EFD1-427E-9FD0-86C40EA4B586}"/>
    <cellStyle name="Normal 75 3 4" xfId="4596" xr:uid="{68C0BA04-5C1F-470A-9D25-F3DB160860C4}"/>
    <cellStyle name="Normal 75 3_Data" xfId="5203" xr:uid="{727CF3C2-F678-4EAF-8C50-589DD4688504}"/>
    <cellStyle name="Normal 75 4" xfId="4885" xr:uid="{401F4ECA-5689-49C3-8154-57A0F87E2925}"/>
    <cellStyle name="Normal 75 5" xfId="5028" xr:uid="{2EC15DD5-6B8F-4224-80F5-F2CC00B71292}"/>
    <cellStyle name="Normal 75 6" xfId="6341" xr:uid="{2B3E924B-03D1-485A-9A1F-66C61F16788F}"/>
    <cellStyle name="Normal 75 7" xfId="6077" xr:uid="{6BE52977-98C6-46E0-AB7E-BD3EEAAE29C7}"/>
    <cellStyle name="Normal 75 8" xfId="6154" xr:uid="{8DD24113-84B6-4C56-8008-BBFB4CCE9C5E}"/>
    <cellStyle name="Normal 75 9" xfId="6530" xr:uid="{C6DF6617-5FF5-406C-B2AC-D42E19B7A70B}"/>
    <cellStyle name="Normal 75_Check Sheet" xfId="2690" xr:uid="{ED3EEA77-5B05-4376-88B3-1B942FC42371}"/>
    <cellStyle name="Normal 76" xfId="2691" xr:uid="{B9E5E01D-743A-4DC5-8B4D-CFA41578A6D3}"/>
    <cellStyle name="Normal 76 10" xfId="6539" xr:uid="{1C7425B3-7935-4B14-B6EE-3DDDA4C58873}"/>
    <cellStyle name="Normal 76 11" xfId="5687" xr:uid="{0E57F76D-27A1-4C9F-BA6B-892D39567CA0}"/>
    <cellStyle name="Normal 76 12" xfId="7317" xr:uid="{00701843-A923-4036-89DE-85538E12226D}"/>
    <cellStyle name="Normal 76 13" xfId="4597" xr:uid="{D3CA6260-CE17-4608-A5D9-BD1A09F38F5C}"/>
    <cellStyle name="Normal 76 2" xfId="2692" xr:uid="{20EF1962-7617-45CE-8F24-1CBBFC44A8E7}"/>
    <cellStyle name="Normal 76 2 2" xfId="2693" xr:uid="{14C79F7B-903F-4307-ACA9-92FB7C4D96FB}"/>
    <cellStyle name="Normal 76 2 2 2" xfId="6347" xr:uid="{8825BA7B-1369-4DB8-A6E0-D1EBA768EACA}"/>
    <cellStyle name="Normal 76 2 2 3" xfId="5689" xr:uid="{47A954EA-C6FD-4527-A030-CD5E18A5DAF6}"/>
    <cellStyle name="Normal 76 2 2 4" xfId="4599" xr:uid="{823510B0-BF0F-46F7-9F3D-DD90BBD7B6D9}"/>
    <cellStyle name="Normal 76 2 2_Data" xfId="7391" xr:uid="{8D22A724-2661-4A84-A137-475F9304DCCE}"/>
    <cellStyle name="Normal 76 2 3" xfId="6346" xr:uid="{FF294BEC-044F-4632-891D-25E522E74044}"/>
    <cellStyle name="Normal 76 2 4" xfId="5688" xr:uid="{D53391F7-6002-49D1-B8AA-66CCBBE613C4}"/>
    <cellStyle name="Normal 76 2 5" xfId="4598" xr:uid="{14C57581-4A5B-4597-9D7D-AAB59E2979FF}"/>
    <cellStyle name="Normal 76 2_Check Sheet" xfId="2694" xr:uid="{30AB241A-11A3-4EA6-9D86-0A50C1D350AA}"/>
    <cellStyle name="Normal 76 3" xfId="2695" xr:uid="{ED74D188-F7BE-448B-BEB7-F13DCC35E869}"/>
    <cellStyle name="Normal 76 3 2" xfId="6348" xr:uid="{773657FB-6A3A-4296-8AD6-70682B32C202}"/>
    <cellStyle name="Normal 76 3 3" xfId="5690" xr:uid="{0949CDD6-9543-4667-A658-AE83EF98F620}"/>
    <cellStyle name="Normal 76 3 4" xfId="4600" xr:uid="{E2C6D657-5E73-4D7C-BD3A-B22464305D89}"/>
    <cellStyle name="Normal 76 3_Data" xfId="5204" xr:uid="{AA9017E5-4B7A-4552-BEF6-EB36E1A61CC2}"/>
    <cellStyle name="Normal 76 4" xfId="4886" xr:uid="{B5580A69-5B20-4768-8BED-8ACF3C934F1E}"/>
    <cellStyle name="Normal 76 5" xfId="5029" xr:uid="{18B112BE-D5FF-405E-B91A-1165FD5FEBF1}"/>
    <cellStyle name="Normal 76 6" xfId="6345" xr:uid="{1B93720B-33CC-4FE5-BE9A-0EFEEA0CB64D}"/>
    <cellStyle name="Normal 76 7" xfId="6076" xr:uid="{1C81039D-646E-40A5-A568-52DCB58508A7}"/>
    <cellStyle name="Normal 76 8" xfId="6155" xr:uid="{0EAEF75C-BCB7-41A8-B645-007115A352DB}"/>
    <cellStyle name="Normal 76 9" xfId="6105" xr:uid="{639173CD-7127-49A2-8F45-EB0665145D6E}"/>
    <cellStyle name="Normal 76_Check Sheet" xfId="2696" xr:uid="{01E5DB56-804C-4056-8EC5-E26C9F36F3E9}"/>
    <cellStyle name="Normal 77" xfId="2697" xr:uid="{76ECF9B9-BD56-42CF-BD82-41E03D641D8E}"/>
    <cellStyle name="Normal 77 10" xfId="6128" xr:uid="{6445B2D9-0D7F-499B-81ED-E738381F630E}"/>
    <cellStyle name="Normal 77 11" xfId="5691" xr:uid="{51D739E3-C496-446C-A9B5-83118CDD8A40}"/>
    <cellStyle name="Normal 77 12" xfId="6639" xr:uid="{1363C9D0-EBC6-47C4-ACCC-D1A085ACEA9D}"/>
    <cellStyle name="Normal 77 12 10" xfId="9753" xr:uid="{7362EFF0-8E5B-4C1F-813B-D5FA2D923E2C}"/>
    <cellStyle name="Normal 77 12 10 2" xfId="13580" xr:uid="{EAD8FB39-F034-4466-9B11-C21F5AFD6BA1}"/>
    <cellStyle name="Normal 77 12 10 3" xfId="17148" xr:uid="{EB905964-DB09-4D6C-872F-12B8C7805BC8}"/>
    <cellStyle name="Normal 77 12 11" xfId="11755" xr:uid="{2F98F2CB-AB61-48B0-BB94-D37D2D3C5AC1}"/>
    <cellStyle name="Normal 77 12 12" xfId="15351" xr:uid="{DC4CD0A6-5A8E-4A2F-96ED-F6C75026311B}"/>
    <cellStyle name="Normal 77 12 2" xfId="7538" xr:uid="{EF22140D-E01C-41D0-96F9-790FE5B5D95E}"/>
    <cellStyle name="Normal 77 12 2 10" xfId="11936" xr:uid="{16112DCD-FFD3-49E0-BD01-5A2E469C5488}"/>
    <cellStyle name="Normal 77 12 2 11" xfId="15455" xr:uid="{988A4235-8361-4BB3-9461-4DA9B05ED427}"/>
    <cellStyle name="Normal 77 12 2 2" xfId="8018" xr:uid="{1D45652E-88B7-4378-B3B7-B213115EFD91}"/>
    <cellStyle name="Normal 77 12 2 2 2" xfId="9336" xr:uid="{119DD845-7AF1-47F8-B159-48D2A2369C7A}"/>
    <cellStyle name="Normal 77 12 2 2 2 2" xfId="11338" xr:uid="{25636855-1518-4595-AA9A-69AE199AF89B}"/>
    <cellStyle name="Normal 77 12 2 2 2 2 2" xfId="15128" xr:uid="{626B5993-4944-4509-A28F-56D14BC8C6D9}"/>
    <cellStyle name="Normal 77 12 2 2 2 2 3" xfId="18713" xr:uid="{D99F41A9-4D64-4953-8343-8717295C389C}"/>
    <cellStyle name="Normal 77 12 2 2 2 3" xfId="13377" xr:uid="{4E42E90B-4F90-4937-93DC-FE6CF27CB2CF}"/>
    <cellStyle name="Normal 77 12 2 2 2 4" xfId="16924" xr:uid="{BE6F949F-EE15-4B0C-85AA-A257BCA050AD}"/>
    <cellStyle name="Normal 77 12 2 2 3" xfId="10370" xr:uid="{2BDE51F0-C23E-471A-9B9D-54B741847FEC}"/>
    <cellStyle name="Normal 77 12 2 2 3 2" xfId="14152" xr:uid="{B9622BF7-4E8B-4F63-9CA9-CEA9B4554890}"/>
    <cellStyle name="Normal 77 12 2 2 3 3" xfId="17741" xr:uid="{55B7E822-DF96-423D-A702-CCD54D13A565}"/>
    <cellStyle name="Normal 77 12 2 2 4" xfId="12392" xr:uid="{665F6214-6DF0-43A7-AE07-4C6E7723595E}"/>
    <cellStyle name="Normal 77 12 2 2 5" xfId="15970" xr:uid="{3239701F-2DD4-415A-9305-57B8615A3B52}"/>
    <cellStyle name="Normal 77 12 2 3" xfId="7865" xr:uid="{31C5C2B3-377F-498C-A09A-23F371335AB5}"/>
    <cellStyle name="Normal 77 12 2 3 2" xfId="9167" xr:uid="{7BAF639B-512E-443D-8525-38733E44E508}"/>
    <cellStyle name="Normal 77 12 2 3 2 2" xfId="11174" xr:uid="{C7CE737C-5922-4043-8834-7DFB50667331}"/>
    <cellStyle name="Normal 77 12 2 3 2 2 2" xfId="14950" xr:uid="{F29BC19F-BD14-464E-921D-7B12E62117CA}"/>
    <cellStyle name="Normal 77 12 2 3 2 2 3" xfId="18549" xr:uid="{A68433D1-F8A4-4767-B8CD-4DAEDAB83DD1}"/>
    <cellStyle name="Normal 77 12 2 3 2 3" xfId="13202" xr:uid="{037D5512-D939-4B63-83B4-481B57B393A5}"/>
    <cellStyle name="Normal 77 12 2 3 2 4" xfId="16764" xr:uid="{79742EF3-A1BC-4FFD-8B56-5E69DC0C8506}"/>
    <cellStyle name="Normal 77 12 2 3 3" xfId="10196" xr:uid="{AEF81A3E-1027-42A8-B3AC-C0AF06CD82C8}"/>
    <cellStyle name="Normal 77 12 2 3 3 2" xfId="13998" xr:uid="{12A6DDDF-9C65-486F-9D69-6126F0FAEC43}"/>
    <cellStyle name="Normal 77 12 2 3 3 3" xfId="17572" xr:uid="{C12063FD-59A6-4AA2-9D53-336D4F97F7BF}"/>
    <cellStyle name="Normal 77 12 2 3 4" xfId="12229" xr:uid="{7DD20669-55FD-41FE-946F-70A67170C9C4}"/>
    <cellStyle name="Normal 77 12 2 3 5" xfId="15792" xr:uid="{8AD78F4A-EC2B-426E-AF55-B43AEF23B8C3}"/>
    <cellStyle name="Normal 77 12 2 4" xfId="7592" xr:uid="{E2F95E58-FCAE-4E93-A502-B933085C9F45}"/>
    <cellStyle name="Normal 77 12 2 4 2" xfId="8892" xr:uid="{4E9A1C16-282C-4B74-A29B-B879D396ABE0}"/>
    <cellStyle name="Normal 77 12 2 4 2 2" xfId="10923" xr:uid="{E7852FA5-A78B-49BC-94BD-864E128CD2E7}"/>
    <cellStyle name="Normal 77 12 2 4 2 2 2" xfId="14666" xr:uid="{76EC5B4F-E614-4807-9473-636DD42E0E35}"/>
    <cellStyle name="Normal 77 12 2 4 2 2 3" xfId="18296" xr:uid="{4F7C095C-895C-40CD-80EE-6E9B302E0A94}"/>
    <cellStyle name="Normal 77 12 2 4 2 3" xfId="12926" xr:uid="{008ECFC9-42A7-41F1-8158-DD13E1AF07D8}"/>
    <cellStyle name="Normal 77 12 2 4 2 4" xfId="16505" xr:uid="{0D780CA9-91DB-492E-8C98-0CBAB8EE29E3}"/>
    <cellStyle name="Normal 77 12 2 4 3" xfId="9912" xr:uid="{B142FDF8-E12F-4B89-9A77-6088E46A9933}"/>
    <cellStyle name="Normal 77 12 2 4 3 2" xfId="13736" xr:uid="{5EBAA912-40C7-40BE-BF1A-32B6EE33A03B}"/>
    <cellStyle name="Normal 77 12 2 4 3 3" xfId="17296" xr:uid="{BF1235E5-907D-4D3E-8B89-73B8D94DB93A}"/>
    <cellStyle name="Normal 77 12 2 4 4" xfId="11985" xr:uid="{ED75D02C-BA85-42F7-98E1-AD5F66D005B6}"/>
    <cellStyle name="Normal 77 12 2 4 5" xfId="15507" xr:uid="{07732582-C621-482E-BA51-4F118B15060D}"/>
    <cellStyle name="Normal 77 12 2 5" xfId="8843" xr:uid="{8A223E0F-34DA-4FEB-8A47-881A71CC8008}"/>
    <cellStyle name="Normal 77 12 2 5 2" xfId="10875" xr:uid="{70344612-7C2A-41E7-877A-D551EE16FCEC}"/>
    <cellStyle name="Normal 77 12 2 5 2 2" xfId="14614" xr:uid="{A80FCB45-D4F4-4363-88A8-34A677CE3A2D}"/>
    <cellStyle name="Normal 77 12 2 5 2 3" xfId="18248" xr:uid="{43C65E5E-0529-4D7C-B93E-C25204F2843A}"/>
    <cellStyle name="Normal 77 12 2 5 3" xfId="12878" xr:uid="{37C516D3-BC16-4000-807C-F9AB776FFF7D}"/>
    <cellStyle name="Normal 77 12 2 5 4" xfId="16463" xr:uid="{E743FD5E-49D2-47BC-9B4F-E4ADB656E0DB}"/>
    <cellStyle name="Normal 77 12 2 6" xfId="8499" xr:uid="{2644F2F9-EFED-46BF-8782-351E7EB1E1C0}"/>
    <cellStyle name="Normal 77 12 2 6 2" xfId="10705" xr:uid="{B5972B9E-EEC5-4026-8D87-74217CBF698A}"/>
    <cellStyle name="Normal 77 12 2 6 2 2" xfId="14456" xr:uid="{CD97CC2A-54F6-4085-BBBA-1C81A00222AF}"/>
    <cellStyle name="Normal 77 12 2 6 2 3" xfId="18077" xr:uid="{71A223E7-25F9-4166-813D-A0D5355E9294}"/>
    <cellStyle name="Normal 77 12 2 6 3" xfId="12708" xr:uid="{1FD88272-DF3C-4D6B-AB6F-154A20C5DD29}"/>
    <cellStyle name="Normal 77 12 2 6 4" xfId="16288" xr:uid="{A7618BC7-1B46-4893-8A7C-5B64B27E159D}"/>
    <cellStyle name="Normal 77 12 2 7" xfId="8403" xr:uid="{2A1A4934-EA57-4E1A-9DD7-DD05764E24B8}"/>
    <cellStyle name="Normal 77 12 2 7 2" xfId="10592" xr:uid="{DB71A458-16B2-4794-9618-3024FD3C0E7F}"/>
    <cellStyle name="Normal 77 12 2 7 2 2" xfId="14359" xr:uid="{9703655A-7066-4953-B0C0-6CD77EB7CFD1}"/>
    <cellStyle name="Normal 77 12 2 7 2 3" xfId="17974" xr:uid="{0B299F45-38AF-4032-A21E-23A28FC42A8C}"/>
    <cellStyle name="Normal 77 12 2 7 3" xfId="12610" xr:uid="{47CAEA3C-6548-4F99-8EA7-050830F0ED49}"/>
    <cellStyle name="Normal 77 12 2 7 4" xfId="16178" xr:uid="{4867568B-74BA-40F8-BB5C-50E481FE8AA8}"/>
    <cellStyle name="Normal 77 12 2 8" xfId="9537" xr:uid="{78724F1E-2621-4A54-BDBA-63D153B00F41}"/>
    <cellStyle name="Normal 77 12 2 8 2" xfId="11419" xr:uid="{5E5FCD59-2C3A-400B-A30E-7E0E09CA0E76}"/>
    <cellStyle name="Normal 77 12 2 8 2 2" xfId="15197" xr:uid="{DEFB5E8C-3D37-4B17-A61F-9CCCECCCFFE8}"/>
    <cellStyle name="Normal 77 12 2 8 2 3" xfId="18792" xr:uid="{A19D7AAB-7609-4353-8D48-C99BA5340F1B}"/>
    <cellStyle name="Normal 77 12 2 8 3" xfId="13449" xr:uid="{539C21B0-EBBE-490B-99EC-974A0D1BD249}"/>
    <cellStyle name="Normal 77 12 2 8 4" xfId="17018" xr:uid="{AFE9518B-E9C7-4D3B-9DE6-60FC0137721B}"/>
    <cellStyle name="Normal 77 12 2 9" xfId="9857" xr:uid="{37197C95-3943-4198-8D8A-15C209D7A23E}"/>
    <cellStyle name="Normal 77 12 2 9 2" xfId="13690" xr:uid="{B819137D-F7CB-444E-8475-E7FDD3974BBF}"/>
    <cellStyle name="Normal 77 12 2 9 3" xfId="17244" xr:uid="{2953C1AD-9FF3-4C0F-9D34-A0F68FA48D60}"/>
    <cellStyle name="Normal 77 12 3" xfId="7924" xr:uid="{AFF2D926-E3AD-4832-A078-A1564B1ED823}"/>
    <cellStyle name="Normal 77 12 3 2" xfId="9239" xr:uid="{A6F7E6D0-822C-463B-8CF6-D6AAB147163B}"/>
    <cellStyle name="Normal 77 12 3 2 2" xfId="11244" xr:uid="{1F2D356D-8D47-4AC9-99FA-7ECBFDEFD256}"/>
    <cellStyle name="Normal 77 12 3 2 2 2" xfId="15022" xr:uid="{F75B3557-8AF3-4682-9380-3CABE9B04B96}"/>
    <cellStyle name="Normal 77 12 3 2 2 3" xfId="18613" xr:uid="{975E99C7-7370-4DD4-8DAE-9B24BFE6C871}"/>
    <cellStyle name="Normal 77 12 3 2 3" xfId="13274" xr:uid="{A4D6B3AA-F14A-4219-98C1-D1169332CDBC}"/>
    <cellStyle name="Normal 77 12 3 2 4" xfId="16828" xr:uid="{ABA101E2-A1CB-42F6-8924-051E70EE3B21}"/>
    <cellStyle name="Normal 77 12 3 3" xfId="10263" xr:uid="{9CBBBEF7-5FDB-4295-A9DA-943D98102641}"/>
    <cellStyle name="Normal 77 12 3 3 2" xfId="14058" xr:uid="{380D4E2F-4CED-435C-80C3-E21D035695AC}"/>
    <cellStyle name="Normal 77 12 3 3 3" xfId="17643" xr:uid="{1377D2FE-14C7-47BE-AB79-5EE101AAE1CA}"/>
    <cellStyle name="Normal 77 12 3 4" xfId="12299" xr:uid="{EAC72702-78B7-4998-8F97-64D7F7EF5B1C}"/>
    <cellStyle name="Normal 77 12 3 5" xfId="15864" xr:uid="{847CEA6C-F1B2-409C-A5B4-67E9ADFD1725}"/>
    <cellStyle name="Normal 77 12 4" xfId="7737" xr:uid="{8A9091C6-F92C-49B2-97D5-C49BFD99280D}"/>
    <cellStyle name="Normal 77 12 4 2" xfId="9040" xr:uid="{EA2AF9BA-521C-484F-9345-35B1115780CF}"/>
    <cellStyle name="Normal 77 12 4 2 2" xfId="11054" xr:uid="{0E76D94B-7082-4E36-A69E-FE100685B4D2}"/>
    <cellStyle name="Normal 77 12 4 2 2 2" xfId="14812" xr:uid="{B2283A43-28E4-4564-BAAB-8563D02E3576}"/>
    <cellStyle name="Normal 77 12 4 2 2 3" xfId="18429" xr:uid="{B1458396-3007-415A-90A0-E09DA0871208}"/>
    <cellStyle name="Normal 77 12 4 2 3" xfId="13077" xr:uid="{9B86B3F0-3EEF-46E2-A9FC-F38278E81B45}"/>
    <cellStyle name="Normal 77 12 4 2 4" xfId="16645" xr:uid="{AD339B1A-F71F-458C-A18F-B49D718A5953}"/>
    <cellStyle name="Normal 77 12 4 3" xfId="10066" xr:uid="{86D8D818-6700-4806-A68B-480ADEA03E4E}"/>
    <cellStyle name="Normal 77 12 4 3 2" xfId="13870" xr:uid="{EE170571-16A5-44C0-BAEA-43BF53C4C523}"/>
    <cellStyle name="Normal 77 12 4 3 3" xfId="17446" xr:uid="{4B08AF90-35EF-43B0-8256-DE95B0A4903C}"/>
    <cellStyle name="Normal 77 12 4 4" xfId="12113" xr:uid="{BE588DEB-1B97-4F15-8D4E-71785EBC4175}"/>
    <cellStyle name="Normal 77 12 4 5" xfId="15655" xr:uid="{A70A13F1-FA93-4B33-8EB6-E3DD94881686}"/>
    <cellStyle name="Normal 77 12 5" xfId="7629" xr:uid="{CA96C59A-B9E5-495E-9305-046345F1270A}"/>
    <cellStyle name="Normal 77 12 5 2" xfId="8927" xr:uid="{31900F04-DFC1-4A3E-BC18-A1A472D3558A}"/>
    <cellStyle name="Normal 77 12 5 2 2" xfId="10954" xr:uid="{D1E7AA0C-BD69-46EC-BEE3-E2DF26FD105A}"/>
    <cellStyle name="Normal 77 12 5 2 2 2" xfId="14702" xr:uid="{7F081B67-4BF5-4735-A284-8718033332FA}"/>
    <cellStyle name="Normal 77 12 5 2 2 3" xfId="18331" xr:uid="{CFF3DEA9-4329-482C-87C7-8118C61727B8}"/>
    <cellStyle name="Normal 77 12 5 2 3" xfId="12964" xr:uid="{1A00B3D8-0EED-4DFA-AC9F-6D7D30307CC0}"/>
    <cellStyle name="Normal 77 12 5 2 4" xfId="16542" xr:uid="{8DB2D60B-987E-42C3-BB77-7B85C3318BEE}"/>
    <cellStyle name="Normal 77 12 5 3" xfId="9951" xr:uid="{7B7CDCBB-DC6C-4390-B556-CDB8C1BB45A4}"/>
    <cellStyle name="Normal 77 12 5 3 2" xfId="13768" xr:uid="{270003DC-FC0B-4B35-9095-8E2ED30FB234}"/>
    <cellStyle name="Normal 77 12 5 3 3" xfId="17332" xr:uid="{E6DF8C08-7BDD-4B72-9897-6C3255175BDB}"/>
    <cellStyle name="Normal 77 12 5 4" xfId="12015" xr:uid="{F4FE7976-A25B-455F-93FA-25BDFECE2D80}"/>
    <cellStyle name="Normal 77 12 5 5" xfId="15544" xr:uid="{E3A182C4-F90C-4826-8A07-5612750DA103}"/>
    <cellStyle name="Normal 77 12 6" xfId="8615" xr:uid="{27DDC40C-BD15-415B-A465-BCCAAF04C547}"/>
    <cellStyle name="Normal 77 12 6 2" xfId="10775" xr:uid="{52C6A20B-13A0-4C2C-B5BA-2BA1A9554D0A}"/>
    <cellStyle name="Normal 77 12 6 2 2" xfId="14519" xr:uid="{B689B152-0B97-4793-838A-02B1C6BB5BFB}"/>
    <cellStyle name="Normal 77 12 6 2 3" xfId="18142" xr:uid="{A3E285BE-B29D-4748-8325-AAA2C63ECDBF}"/>
    <cellStyle name="Normal 77 12 6 3" xfId="12776" xr:uid="{B7BDDCB5-99ED-4259-8224-BA80E2D644AA}"/>
    <cellStyle name="Normal 77 12 6 4" xfId="16363" xr:uid="{E300E4D0-C21F-458E-A7F2-24E2A0E967E2}"/>
    <cellStyle name="Normal 77 12 7" xfId="8266" xr:uid="{C2D89C7F-FC9C-48A6-AF80-F975C5DDB1B0}"/>
    <cellStyle name="Normal 77 12 7 2" xfId="10584" xr:uid="{25BC8EAD-4D3D-47C6-873D-4560F5E674C3}"/>
    <cellStyle name="Normal 77 12 7 2 2" xfId="14347" xr:uid="{5AD93665-DB90-4165-B1DF-6D8260772EAD}"/>
    <cellStyle name="Normal 77 12 7 2 3" xfId="17961" xr:uid="{8BAA9B45-B71B-4EFB-A7D8-77A6872F19E9}"/>
    <cellStyle name="Normal 77 12 7 3" xfId="12590" xr:uid="{AEA11487-21B1-4242-8417-E13C2F029BC6}"/>
    <cellStyle name="Normal 77 12 7 4" xfId="16170" xr:uid="{E5E8103C-98F8-4B5F-ACE1-065BDE26B48E}"/>
    <cellStyle name="Normal 77 12 8" xfId="8090" xr:uid="{9C5442C2-FE88-4414-84B4-2B546E3B818C}"/>
    <cellStyle name="Normal 77 12 8 2" xfId="10425" xr:uid="{BE3DD27B-565E-4B4B-91F4-C5A47E733C59}"/>
    <cellStyle name="Normal 77 12 8 2 2" xfId="14200" xr:uid="{DF9B49CF-5A3F-4CD2-923E-3BE4B3920AB7}"/>
    <cellStyle name="Normal 77 12 8 2 3" xfId="17794" xr:uid="{E6181377-E7BA-49EF-A8BD-1A57B7A81599}"/>
    <cellStyle name="Normal 77 12 8 3" xfId="12441" xr:uid="{0835422A-5FC7-4B29-A22B-5E3DAA097214}"/>
    <cellStyle name="Normal 77 12 8 4" xfId="16019" xr:uid="{9F4149F4-6123-43A9-9BC7-483DDDF34B80}"/>
    <cellStyle name="Normal 77 12 9" xfId="9536" xr:uid="{54FE1DFF-67D1-49F2-9784-1D777A27388E}"/>
    <cellStyle name="Normal 77 13" xfId="7318" xr:uid="{9999EFDA-A9A4-4BD0-9722-8E04F8DF09B5}"/>
    <cellStyle name="Normal 77 14" xfId="4601" xr:uid="{F22B0F3D-99F5-4499-AD2F-68E8615B9718}"/>
    <cellStyle name="Normal 77 15" xfId="9535" xr:uid="{1E379A84-D772-4D42-A28F-F0B7AF5E1DDA}"/>
    <cellStyle name="Normal 77 15 2" xfId="11418" xr:uid="{36EC6E96-9535-4BD9-946E-3EDB6E6FE704}"/>
    <cellStyle name="Normal 77 15 2 2" xfId="15196" xr:uid="{42BC5B4B-D945-4AF4-A5DB-FC7A0D9C3810}"/>
    <cellStyle name="Normal 77 15 2 3" xfId="18791" xr:uid="{5C7C37C6-4673-4BDF-BB22-E99B26F80423}"/>
    <cellStyle name="Normal 77 15 3" xfId="13448" xr:uid="{06DDC6C1-9CC1-4446-9BB6-D224863F5CA1}"/>
    <cellStyle name="Normal 77 15 4" xfId="17017" xr:uid="{292EFFC3-26B1-4B3E-B0A9-2C6AF7ADC75D}"/>
    <cellStyle name="Normal 77 2" xfId="2698" xr:uid="{87672CD3-778C-4CAD-AF9E-499B0D7E2939}"/>
    <cellStyle name="Normal 77 2 2" xfId="2699" xr:uid="{EA353F9E-D540-4438-A715-B8E7EDD3324D}"/>
    <cellStyle name="Normal 77 2 2 2" xfId="6351" xr:uid="{F1368255-3759-46C6-A189-A30FC76303E8}"/>
    <cellStyle name="Normal 77 2 2 3" xfId="5693" xr:uid="{FEAEB650-B32E-4803-9E18-E3BA688E441F}"/>
    <cellStyle name="Normal 77 2 2 4" xfId="4603" xr:uid="{493B0A49-D111-4A0E-AEC5-9F8B454B0F3B}"/>
    <cellStyle name="Normal 77 2 2_Data" xfId="7392" xr:uid="{B15B0CA1-D008-4D40-B550-8B751C5E2C24}"/>
    <cellStyle name="Normal 77 2 3" xfId="6350" xr:uid="{3B8A1E30-0E46-493B-AAF4-9B2E0BB1F899}"/>
    <cellStyle name="Normal 77 2 4" xfId="5692" xr:uid="{F4F9C349-635D-44A9-9D75-A8D45AB5BBD2}"/>
    <cellStyle name="Normal 77 2 5" xfId="4602" xr:uid="{93A24328-5D21-403A-B5DD-F3DE19513E06}"/>
    <cellStyle name="Normal 77 2_Check Sheet" xfId="2700" xr:uid="{848A3C5E-4991-4634-AC28-16ADA873AB26}"/>
    <cellStyle name="Normal 77 3" xfId="2701" xr:uid="{0421B9FE-CC2B-4B92-BAA7-AA8154E1972B}"/>
    <cellStyle name="Normal 77 3 2" xfId="6352" xr:uid="{A7B586FB-BD5F-421C-A705-D9BA8AAB4802}"/>
    <cellStyle name="Normal 77 3 3" xfId="5694" xr:uid="{D3D23177-67CF-4541-82E6-4FA660EB9264}"/>
    <cellStyle name="Normal 77 3 4" xfId="4604" xr:uid="{9904FE41-68BF-4937-BB97-B7DA9A9B6F32}"/>
    <cellStyle name="Normal 77 3_Data" xfId="5205" xr:uid="{78C087FA-49A6-451F-A1C4-5CE96402CF11}"/>
    <cellStyle name="Normal 77 4" xfId="4887" xr:uid="{808067F4-450E-4DCD-9EB0-D3E57ED48CC0}"/>
    <cellStyle name="Normal 77 5" xfId="5030" xr:uid="{6856BAF9-8142-4A57-949C-9035FDC648B0}"/>
    <cellStyle name="Normal 77 6" xfId="6349" xr:uid="{4CA98B20-3C21-4DDF-9C3B-07A34D86D25E}"/>
    <cellStyle name="Normal 77 7" xfId="6475" xr:uid="{BDE43BC6-52C4-4947-BCD2-5D6579DE3395}"/>
    <cellStyle name="Normal 77 8" xfId="6156" xr:uid="{FC6F9AEE-FE18-4756-A605-39765D0E2F7F}"/>
    <cellStyle name="Normal 77 9" xfId="6531" xr:uid="{B6E32D77-2A66-42AA-BCCD-FE1386E4E520}"/>
    <cellStyle name="Normal 77_Check Sheet" xfId="2702" xr:uid="{DD15AA54-36EA-4EBE-A43C-4E6C403B2108}"/>
    <cellStyle name="Normal 78" xfId="2703" xr:uid="{5EE08382-F6CD-4710-99BE-073A893D9174}"/>
    <cellStyle name="Normal 78 10" xfId="7444" xr:uid="{91E9E314-91D7-41B5-8EBB-44915F12EB08}"/>
    <cellStyle name="Normal 78 2" xfId="2704" xr:uid="{71C81320-3929-4E93-83B5-709221B6AC28}"/>
    <cellStyle name="Normal 78 2 2" xfId="6354" xr:uid="{8298702B-4B46-4D94-BB8C-0F9F0DB127AA}"/>
    <cellStyle name="Normal 78 2 3" xfId="5696" xr:uid="{9283670E-9915-45D5-94FE-6877AE13FDDC}"/>
    <cellStyle name="Normal 78 2 4" xfId="4606" xr:uid="{FE9E3BA4-E3E3-45D8-B381-85ECC1936D89}"/>
    <cellStyle name="Normal 78 2_Data" xfId="7393" xr:uid="{BA751365-8510-4FE4-9CED-53441D291100}"/>
    <cellStyle name="Normal 78 3" xfId="2705" xr:uid="{1E57C4BF-3EF8-485B-8BF2-0F0BBF245950}"/>
    <cellStyle name="Normal 78 3 2" xfId="6355" xr:uid="{D1F45EB9-7581-4234-8A42-9F8DE7F1FBAD}"/>
    <cellStyle name="Normal 78 3 3" xfId="5697" xr:uid="{1EBF07E8-5042-48C3-A119-A713F8189EDD}"/>
    <cellStyle name="Normal 78 3 4" xfId="4607" xr:uid="{C68B4EA5-D5D6-4057-8C2C-FE44EE335D57}"/>
    <cellStyle name="Normal 78 3_Data" xfId="5206" xr:uid="{DE71BBFD-8A9F-4F33-9CEA-7F629A7CA1F0}"/>
    <cellStyle name="Normal 78 4" xfId="4888" xr:uid="{FB0E1ACA-F79B-4176-ACA9-D191D7923546}"/>
    <cellStyle name="Normal 78 5" xfId="6353" xr:uid="{2B8BA4A5-18DA-42D7-B2AC-B25A2C98068D}"/>
    <cellStyle name="Normal 78 6" xfId="5695" xr:uid="{31174DD3-15E5-41BD-B755-6974844F7C41}"/>
    <cellStyle name="Normal 78 7" xfId="7319" xr:uid="{1514393D-83E1-4A19-8B1B-2F265C2A1B58}"/>
    <cellStyle name="Normal 78 8" xfId="4605" xr:uid="{ECBD7A2D-F9AC-4386-84F1-6A422645DD15}"/>
    <cellStyle name="Normal 78 9" xfId="4428" xr:uid="{5417E186-BA16-4885-985F-D4B6A82F39A3}"/>
    <cellStyle name="Normal 78_Check Sheet" xfId="2706" xr:uid="{E47A2B37-B12A-4B71-AF7C-535AA178F42F}"/>
    <cellStyle name="Normal 79" xfId="2707" xr:uid="{EE58B2D7-21BB-4285-943A-F454B08FCDDB}"/>
    <cellStyle name="Normal 79 10" xfId="6456" xr:uid="{110A3751-BBD5-4504-A674-27D339D6F105}"/>
    <cellStyle name="Normal 79 11" xfId="5698" xr:uid="{16DE40A0-C938-4CA9-B55F-1AA1C60BBDC5}"/>
    <cellStyle name="Normal 79 12" xfId="7320" xr:uid="{FF6421D5-B9E7-4B72-B417-2DF8E7BC2248}"/>
    <cellStyle name="Normal 79 13" xfId="4608" xr:uid="{BC9F9111-B4FA-41F7-B879-4F1FF9EF8C76}"/>
    <cellStyle name="Normal 79 2" xfId="2708" xr:uid="{3E9FD8B9-95C7-48B8-97D0-E07A6F992D27}"/>
    <cellStyle name="Normal 79 2 2" xfId="2709" xr:uid="{99F9F491-3063-4EF3-A1FF-B1C4A9419FA7}"/>
    <cellStyle name="Normal 79 2 2 2" xfId="6358" xr:uid="{568394A5-B5BA-42F4-AF14-F0F6261F4DA5}"/>
    <cellStyle name="Normal 79 2 2 3" xfId="5700" xr:uid="{5773E2DF-A9D3-4CEF-B2C0-38E2A5278D33}"/>
    <cellStyle name="Normal 79 2 2 4" xfId="4610" xr:uid="{5D1F7B41-DE0F-4B2F-8492-A4CF1AFEDBB1}"/>
    <cellStyle name="Normal 79 2 2_Data" xfId="7394" xr:uid="{EB30AA09-2D30-4DC8-ABF8-D6532124A212}"/>
    <cellStyle name="Normal 79 2 3" xfId="6357" xr:uid="{783E2BE8-4907-4CF0-A972-03DE92018F1D}"/>
    <cellStyle name="Normal 79 2 4" xfId="5699" xr:uid="{0B60499C-4F12-46BC-9A5C-40B93BD71A07}"/>
    <cellStyle name="Normal 79 2 5" xfId="4609" xr:uid="{0DFC1FE7-D096-4161-8037-75949694509A}"/>
    <cellStyle name="Normal 79 2_Check Sheet" xfId="2710" xr:uid="{32D8CA93-AFB4-4EF3-80F8-3771B594010F}"/>
    <cellStyle name="Normal 79 3" xfId="2711" xr:uid="{0E437E78-8820-4094-8C91-8173FAA6DF4F}"/>
    <cellStyle name="Normal 79 3 2" xfId="6359" xr:uid="{3A088869-8AD9-408F-8FA7-55BAD21C6DF2}"/>
    <cellStyle name="Normal 79 3 3" xfId="5701" xr:uid="{FA066297-6816-4D4C-BFC4-FA113219D916}"/>
    <cellStyle name="Normal 79 3 4" xfId="4611" xr:uid="{447297C6-0AF1-4E81-A283-A3FF6DD86FCF}"/>
    <cellStyle name="Normal 79 3_Data" xfId="5207" xr:uid="{1C0C2662-BB51-45FC-9578-73FD78E35D76}"/>
    <cellStyle name="Normal 79 4" xfId="4889" xr:uid="{F9F76402-8DE5-4A60-9BC1-EA619A8984C1}"/>
    <cellStyle name="Normal 79 5" xfId="5031" xr:uid="{763790CD-1781-40B1-9AB0-745E07644127}"/>
    <cellStyle name="Normal 79 6" xfId="6356" xr:uid="{CE3925EC-D53B-4C8C-8F82-90307658421F}"/>
    <cellStyle name="Normal 79 7" xfId="5915" xr:uid="{AE90A39A-48E5-4185-B569-19D8E0E3FBA6}"/>
    <cellStyle name="Normal 79 8" xfId="6157" xr:uid="{F4EE4976-0729-473A-B0E7-184A645B60AE}"/>
    <cellStyle name="Normal 79 9" xfId="6532" xr:uid="{073ED0CB-CF85-4A95-AA9E-BE784AC2D3DF}"/>
    <cellStyle name="Normal 79_Check Sheet" xfId="2712" xr:uid="{2FBAA51A-7B6E-4B97-8D0B-5E7D309617D7}"/>
    <cellStyle name="Normal 8" xfId="389" xr:uid="{DBEB1539-C494-49EF-98B9-A24C5B91B88A}"/>
    <cellStyle name="Normal 8 2" xfId="395" xr:uid="{4B06DA47-AC41-41A4-A8A6-E5BF4AFAA1D4}"/>
    <cellStyle name="Normal 8 2 10" xfId="7519" xr:uid="{30276FDE-31DE-42C6-A2D2-646C2487A3E0}"/>
    <cellStyle name="Normal 8 2 11" xfId="9539" xr:uid="{AF76BBA7-907A-4D55-A65A-A296B9BF30D8}"/>
    <cellStyle name="Normal 8 2 2" xfId="397" xr:uid="{23B5AD2D-5BA0-48E3-B6F1-81A1E96B528C}"/>
    <cellStyle name="Normal 8 2 2 2" xfId="6501" xr:uid="{5B28586D-E1ED-4F77-BCBA-C73AB106DF67}"/>
    <cellStyle name="Normal 8 2 2 3" xfId="5381" xr:uid="{FED85DC9-CCC6-4810-BC98-CC03A64A44B8}"/>
    <cellStyle name="Normal 8 2 2 4" xfId="4892" xr:uid="{EE19036F-B641-410F-82AB-DBDF0BAA8B32}"/>
    <cellStyle name="Normal 8 2 2_Data" xfId="5208" xr:uid="{BE2E0F73-579B-42F8-B2A7-BE90EAFA7A2D}"/>
    <cellStyle name="Normal 8 2 3" xfId="4891" xr:uid="{F48AF9DE-FF69-48C6-A962-823E8BAFE381}"/>
    <cellStyle name="Normal 8 2 3 2" xfId="7158" xr:uid="{C03143CB-BF70-4211-81EE-BDC8972FA31E}"/>
    <cellStyle name="Normal 8 2 4" xfId="6361" xr:uid="{4CA597E5-6F62-46F7-B58E-50F1C6FB91C7}"/>
    <cellStyle name="Normal 8 2 4 2" xfId="6780" xr:uid="{0EA73823-280D-4B38-8CAB-CD588C75D65D}"/>
    <cellStyle name="Normal 8 2 5" xfId="5379" xr:uid="{2E2C2876-E210-4281-B604-F319B2854899}"/>
    <cellStyle name="Normal 8 2 6" xfId="7322" xr:uid="{C0D047BF-CDF7-4C58-B4D3-D47609106598}"/>
    <cellStyle name="Normal 8 2 6 2" xfId="9541" xr:uid="{2C2FA921-624A-47C6-9CB3-AF3507783C8A}"/>
    <cellStyle name="Normal 8 2 6 3" xfId="9540" xr:uid="{1E35FE16-639E-4541-AE27-F4F5249C4B49}"/>
    <cellStyle name="Normal 8 2 7" xfId="4613" xr:uid="{D66FC1B1-66CE-4D1A-921B-64DB15AF925E}"/>
    <cellStyle name="Normal 8 2 8" xfId="4427" xr:uid="{2A523A10-C3AE-4E71-887B-CD45CF7CEE59}"/>
    <cellStyle name="Normal 8 2 9" xfId="7445" xr:uid="{D5E4EC85-DC94-4244-BABC-982469E7BEB3}"/>
    <cellStyle name="Normal 8 2_2015 Plan" xfId="4136" xr:uid="{8E9C3A06-39DE-4B19-8117-1BDD85F3FC63}"/>
    <cellStyle name="Normal 8 3" xfId="396" xr:uid="{C2F4809C-0BEA-425D-8D04-88ADC68CEE78}"/>
    <cellStyle name="Normal 8 3 2" xfId="4893" xr:uid="{1C911238-260E-47B2-92D1-BC99B457C010}"/>
    <cellStyle name="Normal 8 3 3" xfId="6362" xr:uid="{BEA46293-68F4-4F7A-8952-7E7CEC23454A}"/>
    <cellStyle name="Normal 8 3 4" xfId="5380" xr:uid="{415CF9C6-7AC2-4A5D-9D9E-64FD5AFBB484}"/>
    <cellStyle name="Normal 8 3 5" xfId="4614" xr:uid="{CE8F6E00-C691-4344-9633-E345722C5162}"/>
    <cellStyle name="Normal 8 3_Chicopee" xfId="11501" xr:uid="{8E57F910-8A1E-435D-B1CE-880D3102084F}"/>
    <cellStyle name="Normal 8 4" xfId="2713" xr:uid="{D45E4CE6-9BA6-4273-9048-1EDEB471A0A5}"/>
    <cellStyle name="Normal 8 4 2" xfId="4894" xr:uid="{E4CD04C1-A4EC-4B02-9FA5-711009175332}"/>
    <cellStyle name="Normal 8 4 2 2" xfId="8537" xr:uid="{77FE430D-4161-4838-AA8E-F3A56305CB1A}"/>
    <cellStyle name="Normal 8 4 2 3" xfId="8174" xr:uid="{9C45F973-4D42-4322-8E4A-7A3FAB088FA7}"/>
    <cellStyle name="Normal 8 4 3" xfId="6363" xr:uid="{05E1E30D-D91D-4275-B96C-E0E8639298F2}"/>
    <cellStyle name="Normal 8 4 4" xfId="5702" xr:uid="{B656A6CA-29A3-484C-8659-9DA05F100ADC}"/>
    <cellStyle name="Normal 8 4 5" xfId="6568" xr:uid="{99EA8BFA-8950-41A2-A3FB-5D8CEECA73B2}"/>
    <cellStyle name="Normal 8 4 6" xfId="4615" xr:uid="{48EB8AA8-71FD-49AC-AE52-F68CA58D125A}"/>
    <cellStyle name="Normal 8 4_Data" xfId="7395" xr:uid="{4634B691-944A-47F4-8E40-1F6A635CB94B}"/>
    <cellStyle name="Normal 8 5" xfId="2714" xr:uid="{610681A6-A409-42E8-8073-BE9ABC5EEE50}"/>
    <cellStyle name="Normal 8 5 2" xfId="6360" xr:uid="{69EB9449-255B-4C98-AB18-7798ACEAE930}"/>
    <cellStyle name="Normal 8 5 3" xfId="5703" xr:uid="{F1F90F9F-1253-4083-8B96-3CC85F70C5ED}"/>
    <cellStyle name="Normal 8 5 4" xfId="7051" xr:uid="{B9021035-A826-4DA1-9EC1-708DFF8247CD}"/>
    <cellStyle name="Normal 8 5 5" xfId="4612" xr:uid="{8F5C20BB-63F1-49A9-87C5-E5264230D4AB}"/>
    <cellStyle name="Normal 8 5_Data" xfId="5209" xr:uid="{77D7F12D-98E3-4417-B61B-549EEC40D042}"/>
    <cellStyle name="Normal 8 6" xfId="4890" xr:uid="{FC10CB00-2299-41CE-B307-913F1D1D924F}"/>
    <cellStyle name="Normal 8 6 2" xfId="7246" xr:uid="{497A906E-C108-4A16-BBAB-1ABC75E5080E}"/>
    <cellStyle name="Normal 8 7" xfId="7321" xr:uid="{37FAEB68-C6E6-43F5-8930-CF71E271666B}"/>
    <cellStyle name="Normal 8 7 2" xfId="9543" xr:uid="{D184EECB-F628-485B-A433-EDB49F1FE218}"/>
    <cellStyle name="Normal 8 7 3" xfId="9542" xr:uid="{76B4AB0A-40C9-4062-A845-C097AD442F07}"/>
    <cellStyle name="Normal 8 8" xfId="9538" xr:uid="{BAEC691F-F9D0-4B8D-BF9F-3B42AB3E9916}"/>
    <cellStyle name="Normal 8_2015 Plan" xfId="4135" xr:uid="{F27CED9C-46DD-46B5-9167-1371E23ECBC0}"/>
    <cellStyle name="Normal 80" xfId="2715" xr:uid="{0AF19EBF-5973-466A-9486-4858551EEB1B}"/>
    <cellStyle name="Normal 80 10" xfId="6130" xr:uid="{6DC9962C-EE90-4AB1-BB16-54ECDE22C928}"/>
    <cellStyle name="Normal 80 11" xfId="5704" xr:uid="{09679BB5-6291-4DEF-B859-7FF43E6EBB56}"/>
    <cellStyle name="Normal 80 12" xfId="7323" xr:uid="{70688ABB-A89D-4B14-A3B6-870E04E5B045}"/>
    <cellStyle name="Normal 80 13" xfId="4616" xr:uid="{F9FA8592-B0C3-480B-B7EE-AFBC5D55532C}"/>
    <cellStyle name="Normal 80 2" xfId="2716" xr:uid="{73C1E3E1-ABF7-4604-81F5-EA6A4989CE85}"/>
    <cellStyle name="Normal 80 2 2" xfId="2717" xr:uid="{DA321C63-4761-4C96-99EF-26E3D502EC2C}"/>
    <cellStyle name="Normal 80 2 2 2" xfId="6366" xr:uid="{539A8FD5-B65A-4888-830D-2B12F0ED6950}"/>
    <cellStyle name="Normal 80 2 2 3" xfId="5706" xr:uid="{FA873374-CFED-4A39-9C52-D09FADE38641}"/>
    <cellStyle name="Normal 80 2 2 4" xfId="4618" xr:uid="{1FF417FF-CE00-4B8F-9B2A-C111EF257319}"/>
    <cellStyle name="Normal 80 2 2_Data" xfId="7396" xr:uid="{CDD94B55-5D67-4676-A5A3-63C91337C0EE}"/>
    <cellStyle name="Normal 80 2 3" xfId="6365" xr:uid="{1B8245CF-AFCB-44B0-A7ED-2CE06C89B240}"/>
    <cellStyle name="Normal 80 2 4" xfId="5705" xr:uid="{A374C81A-20F3-4DF3-A7F1-D61B42349E50}"/>
    <cellStyle name="Normal 80 2 5" xfId="4617" xr:uid="{4A550E05-40B0-4EFB-9918-A7DA1EF74237}"/>
    <cellStyle name="Normal 80 2_Check Sheet" xfId="2718" xr:uid="{03593BD1-0F3C-4CB0-80BD-1E9B4B470376}"/>
    <cellStyle name="Normal 80 3" xfId="2719" xr:uid="{8349B382-2979-4CC4-B991-C56F7E79B7AE}"/>
    <cellStyle name="Normal 80 3 2" xfId="6367" xr:uid="{41B6C024-9C02-4DF5-81D3-F92DD618C6FB}"/>
    <cellStyle name="Normal 80 3 3" xfId="5707" xr:uid="{8AB17656-14C6-4802-8BE1-D477195CB1F1}"/>
    <cellStyle name="Normal 80 3 4" xfId="4619" xr:uid="{3BF28EEA-2BD8-446B-8905-7CBDB20A51E5}"/>
    <cellStyle name="Normal 80 3_Data" xfId="5210" xr:uid="{148BCF4F-7168-4ED7-B67B-7601000B8394}"/>
    <cellStyle name="Normal 80 4" xfId="4895" xr:uid="{02DA73AE-A2EF-4A37-9831-C441B5CFCCC2}"/>
    <cellStyle name="Normal 80 5" xfId="5032" xr:uid="{3A7284B0-5B70-4984-A577-BB541784BE15}"/>
    <cellStyle name="Normal 80 6" xfId="6364" xr:uid="{D2C0319D-B419-4ACA-ABB8-FD15C31AAF9F}"/>
    <cellStyle name="Normal 80 7" xfId="6075" xr:uid="{D26BA0EE-4227-412C-9F68-75219451A579}"/>
    <cellStyle name="Normal 80 8" xfId="6158" xr:uid="{7F0D1E82-E847-4E2A-BAB9-3F04BF36DDCA}"/>
    <cellStyle name="Normal 80 9" xfId="6449" xr:uid="{04B3C465-EC28-4723-9E41-5911A007CCDD}"/>
    <cellStyle name="Normal 80_Check Sheet" xfId="2720" xr:uid="{F57A5ABE-E687-4B68-AAC7-5905F40F0375}"/>
    <cellStyle name="Normal 81" xfId="2721" xr:uid="{DB3E00B0-2C64-4BE4-A7FD-F52D77A3E377}"/>
    <cellStyle name="Normal 81 10" xfId="6488" xr:uid="{8085D630-BAB4-4967-95D9-A4BC03F5EA9B}"/>
    <cellStyle name="Normal 81 11" xfId="5708" xr:uid="{4D5CCCBB-97D7-48B5-9EB3-9AAE6FE22ACC}"/>
    <cellStyle name="Normal 81 12" xfId="7324" xr:uid="{290F82C8-5B62-4B79-A9F4-11EC71D1B45E}"/>
    <cellStyle name="Normal 81 13" xfId="4620" xr:uid="{20AF9662-B3F5-405D-9613-450026E096F2}"/>
    <cellStyle name="Normal 81 2" xfId="2722" xr:uid="{D130876F-9CB0-4E1D-AADF-44DBFF3330FD}"/>
    <cellStyle name="Normal 81 2 2" xfId="2723" xr:uid="{DE40AC0A-87C0-468C-9CE9-ED122333C359}"/>
    <cellStyle name="Normal 81 2 2 2" xfId="6370" xr:uid="{626B78B5-885A-41B5-A699-FDB0A188DE99}"/>
    <cellStyle name="Normal 81 2 2 3" xfId="5710" xr:uid="{8C68078F-5286-4185-9E09-94E13480B6D4}"/>
    <cellStyle name="Normal 81 2 2 4" xfId="4622" xr:uid="{E1267414-4707-4F29-9A69-808CAD87ADD3}"/>
    <cellStyle name="Normal 81 2 2_Data" xfId="7397" xr:uid="{140D4C94-71BA-4D10-B374-2A4D2C8BFD22}"/>
    <cellStyle name="Normal 81 2 3" xfId="6369" xr:uid="{FB2FE2EC-33AC-4484-BC6B-8F6E9DB855FA}"/>
    <cellStyle name="Normal 81 2 4" xfId="5709" xr:uid="{AAA4D396-3B90-4A0C-9AAA-71E00A1E8FB4}"/>
    <cellStyle name="Normal 81 2 5" xfId="4621" xr:uid="{7513CD3B-0BC1-45ED-99DB-A190A0C3382F}"/>
    <cellStyle name="Normal 81 2_Check Sheet" xfId="2724" xr:uid="{68F7B01E-4D01-4F50-8CEA-227163A55168}"/>
    <cellStyle name="Normal 81 3" xfId="2725" xr:uid="{5DB427A5-93DD-4D57-90F9-9DF82CAD0466}"/>
    <cellStyle name="Normal 81 3 2" xfId="6371" xr:uid="{8DE15623-A2C6-49FF-B626-34C65CE86630}"/>
    <cellStyle name="Normal 81 3 3" xfId="5711" xr:uid="{7E043319-F0EC-4713-B391-5B251B2BF6E8}"/>
    <cellStyle name="Normal 81 3 4" xfId="4623" xr:uid="{C6C3AE76-7787-44AB-A91D-AC9B9A11660A}"/>
    <cellStyle name="Normal 81 3_Data" xfId="5211" xr:uid="{021A6B73-CBB0-4E9A-ADFE-648511FD0BC8}"/>
    <cellStyle name="Normal 81 4" xfId="4896" xr:uid="{FE060B82-83DA-4025-94DC-9063A80EEC23}"/>
    <cellStyle name="Normal 81 5" xfId="5033" xr:uid="{4D74FB4A-9307-4E11-9663-7C2533C883DA}"/>
    <cellStyle name="Normal 81 6" xfId="6368" xr:uid="{BFD684CF-9147-4B11-8DAA-D4681BE73360}"/>
    <cellStyle name="Normal 81 7" xfId="6074" xr:uid="{B05D5C8F-B097-441D-8A4A-22C6E73C76D6}"/>
    <cellStyle name="Normal 81 8" xfId="6517" xr:uid="{4E8BC442-6260-4A68-947C-7E9DDB995484}"/>
    <cellStyle name="Normal 81 9" xfId="6533" xr:uid="{6038181D-FFD5-4F2C-8DA1-AD505247736B}"/>
    <cellStyle name="Normal 81_Check Sheet" xfId="2726" xr:uid="{5CE4072D-EC12-4E28-A31D-193BABDC6E70}"/>
    <cellStyle name="Normal 82" xfId="2727" xr:uid="{E377B397-0C71-44CE-8659-98FC59B2C0A9}"/>
    <cellStyle name="Normal 82 2" xfId="2728" xr:uid="{2B3AE5DF-714F-459A-8599-4602800DC181}"/>
    <cellStyle name="Normal 82 2 2" xfId="6373" xr:uid="{1CF5E078-C4D4-4ACD-9CBF-72C48F7221E3}"/>
    <cellStyle name="Normal 82 2 3" xfId="5713" xr:uid="{7777CC99-0507-41F7-B5D4-F3F81310C89A}"/>
    <cellStyle name="Normal 82 2 4" xfId="4625" xr:uid="{0BCEE5A1-6EC9-420E-977C-FDE596239B0D}"/>
    <cellStyle name="Normal 82 2_Data" xfId="5212" xr:uid="{7C1DBCEA-6E17-460C-9AF0-C586C1E40A0F}"/>
    <cellStyle name="Normal 82 3" xfId="4897" xr:uid="{D9AD3702-774A-4DD7-8D81-B5F50C391EE1}"/>
    <cellStyle name="Normal 82 4" xfId="6372" xr:uid="{98702C9A-3E40-4B0E-8C47-DE312A2DB6E8}"/>
    <cellStyle name="Normal 82 5" xfId="5712" xr:uid="{9FEE2B18-B18A-4176-9C0F-2328DA981960}"/>
    <cellStyle name="Normal 82 6" xfId="7325" xr:uid="{C7135938-8D31-4A74-B539-40F55E25451C}"/>
    <cellStyle name="Normal 82 7" xfId="4624" xr:uid="{8A3D8A26-AB1C-4A8F-ACBE-8E87CA7366D1}"/>
    <cellStyle name="Normal 82_Check Sheet" xfId="2729" xr:uid="{F1F1D20D-871E-4CDF-85C2-49A532D874E7}"/>
    <cellStyle name="Normal 83" xfId="2730" xr:uid="{03769FA9-F86D-4A77-BA09-1558C5518DCE}"/>
    <cellStyle name="Normal 83 2" xfId="2731" xr:uid="{27BD69BC-37CC-4362-82CF-5799789812CA}"/>
    <cellStyle name="Normal 83 2 2" xfId="6375" xr:uid="{FCC9CBB9-F168-4238-A845-2AABE29E0803}"/>
    <cellStyle name="Normal 83 2 3" xfId="5715" xr:uid="{A87C392C-A4C4-4470-BA1C-095DF8427FFD}"/>
    <cellStyle name="Normal 83 2 4" xfId="4627" xr:uid="{45091A00-335B-4637-A38A-2DEA42B1B27A}"/>
    <cellStyle name="Normal 83 2_Data" xfId="5213" xr:uid="{B90C9F93-B5FF-4023-A4E6-E31808CD060F}"/>
    <cellStyle name="Normal 83 3" xfId="4898" xr:uid="{4ADE2F51-E8C7-48F7-8EDF-A4CFD610A85F}"/>
    <cellStyle name="Normal 83 4" xfId="6374" xr:uid="{532832B5-0A36-4711-979D-877E512136A5}"/>
    <cellStyle name="Normal 83 5" xfId="5714" xr:uid="{8C2621A0-EDC5-45B6-A55A-D7569BD50E96}"/>
    <cellStyle name="Normal 83 6" xfId="7326" xr:uid="{C34215F6-8099-474A-A88C-F04B7B7CE692}"/>
    <cellStyle name="Normal 83 7" xfId="4626" xr:uid="{491634C9-9578-45F3-9C84-976E03668271}"/>
    <cellStyle name="Normal 83_Check Sheet" xfId="2732" xr:uid="{36A2DCCF-DDF6-43C2-8D3C-806CBF1066CC}"/>
    <cellStyle name="Normal 84" xfId="2733" xr:uid="{87D466E6-80FC-44D8-8959-007A90143CC8}"/>
    <cellStyle name="Normal 84 2" xfId="2734" xr:uid="{904D15E8-A16A-4604-B606-DEBA314FE3EB}"/>
    <cellStyle name="Normal 84 2 2" xfId="6377" xr:uid="{F444B781-6E6C-4B32-9077-49E28605ECCA}"/>
    <cellStyle name="Normal 84 2 3" xfId="5717" xr:uid="{78D09DA0-81A9-476B-8B5A-23D83E0CD2EC}"/>
    <cellStyle name="Normal 84 2 4" xfId="4629" xr:uid="{F386E589-B8B5-4502-A0D1-18F8B91BF8FE}"/>
    <cellStyle name="Normal 84 2_Data" xfId="5214" xr:uid="{50D7FCFC-2B7A-40B1-88D5-37F0418CEE8D}"/>
    <cellStyle name="Normal 84 3" xfId="4899" xr:uid="{C6B9A545-B245-4F99-9533-FCECEA11E5DA}"/>
    <cellStyle name="Normal 84 4" xfId="6376" xr:uid="{57B8D4D4-8194-44F6-82CE-BA3EDE11FFED}"/>
    <cellStyle name="Normal 84 5" xfId="5716" xr:uid="{219F25F3-2DBC-423A-B5C3-AEFEB4B56604}"/>
    <cellStyle name="Normal 84 6" xfId="7327" xr:uid="{4D4F4119-083E-4FDB-88CF-B4B0A8244646}"/>
    <cellStyle name="Normal 84 7" xfId="4628" xr:uid="{C61B4C5F-08B7-45A9-A758-DE5ADADF5435}"/>
    <cellStyle name="Normal 84_Check Sheet" xfId="2735" xr:uid="{B3F87AB9-ECC6-4897-A5AD-B0DF207917CC}"/>
    <cellStyle name="Normal 85" xfId="2736" xr:uid="{48326F5D-D406-40BE-90D4-0A2A5898E39A}"/>
    <cellStyle name="Normal 85 2" xfId="2737" xr:uid="{6C7E39FB-DFA8-46E8-8CA7-75B858900457}"/>
    <cellStyle name="Normal 85 2 2" xfId="6379" xr:uid="{69E4F20A-0F3C-48A7-A3CD-436E5BA0A11A}"/>
    <cellStyle name="Normal 85 2 3" xfId="5719" xr:uid="{CD26EDEF-B583-446C-9E15-B5E4A01C6B86}"/>
    <cellStyle name="Normal 85 2 4" xfId="4631" xr:uid="{0DDC31BA-E9B7-455E-86CE-F523A6D3CC71}"/>
    <cellStyle name="Normal 85 2_Data" xfId="5215" xr:uid="{5DD42818-77E4-4B0A-B07F-E25E7F6AD61C}"/>
    <cellStyle name="Normal 85 3" xfId="4900" xr:uid="{90A443CE-78C5-4C4D-9A6D-1DB87D3E197F}"/>
    <cellStyle name="Normal 85 4" xfId="6378" xr:uid="{F52BCA5D-AF9A-470D-8583-A937573C9D62}"/>
    <cellStyle name="Normal 85 5" xfId="5718" xr:uid="{ADF8F28D-4328-4AD2-90AB-A03080752B14}"/>
    <cellStyle name="Normal 85 6" xfId="7328" xr:uid="{053B8EC5-D479-4C55-A4AF-3E48634B87D3}"/>
    <cellStyle name="Normal 85 7" xfId="4630" xr:uid="{8D326D7E-1597-409D-B75F-C6007AF60851}"/>
    <cellStyle name="Normal 85_Check Sheet" xfId="2738" xr:uid="{C83A1B25-968A-45AE-AB58-62B46975711E}"/>
    <cellStyle name="Normal 86" xfId="2739" xr:uid="{1B63045A-FDBB-4F0D-B522-A15DC8F99A89}"/>
    <cellStyle name="Normal 86 2" xfId="2740" xr:uid="{DCD46E1F-9F9E-41C0-BA36-B0724F529C03}"/>
    <cellStyle name="Normal 86 2 2" xfId="6381" xr:uid="{8EFF3C0F-B7E9-4506-9E16-71B99EFD75F1}"/>
    <cellStyle name="Normal 86 2 3" xfId="5721" xr:uid="{78945CCD-C40D-4736-9B7A-3053A6BCBD79}"/>
    <cellStyle name="Normal 86 2 4" xfId="4633" xr:uid="{A3E7F6C5-929C-4211-876A-A224F335C440}"/>
    <cellStyle name="Normal 86 2_Data" xfId="5216" xr:uid="{085FF0EE-CD87-4AEE-9FB0-2B3FE5BE2818}"/>
    <cellStyle name="Normal 86 3" xfId="4901" xr:uid="{CCAF667F-3F8F-4266-BD8A-9112CF3213A1}"/>
    <cellStyle name="Normal 86 4" xfId="6380" xr:uid="{069C495C-DF30-46AA-A40F-CF492310CC99}"/>
    <cellStyle name="Normal 86 5" xfId="5720" xr:uid="{1A98D663-30CB-4D25-AB4E-F8A066877F63}"/>
    <cellStyle name="Normal 86 6" xfId="7329" xr:uid="{6DEA24A5-34CD-47CA-89C6-13EEE128A9AB}"/>
    <cellStyle name="Normal 86 7" xfId="4632" xr:uid="{BCB08C9B-C024-43B1-91BC-A19FCF68CF75}"/>
    <cellStyle name="Normal 86_Check Sheet" xfId="2741" xr:uid="{8146625A-30C8-4DE2-96CF-B4A2934ED633}"/>
    <cellStyle name="Normal 87" xfId="2742" xr:uid="{3606EACB-950F-4713-9BF8-8F7B3563BD85}"/>
    <cellStyle name="Normal 87 2" xfId="2743" xr:uid="{26F4E967-E14D-4765-9804-B4A7626293C5}"/>
    <cellStyle name="Normal 87 2 2" xfId="6383" xr:uid="{100C3AEF-A44D-4530-AA73-B11B67FF1473}"/>
    <cellStyle name="Normal 87 2 3" xfId="5723" xr:uid="{CDB76DDF-4707-4D99-A58E-D2C9FE6F18C4}"/>
    <cellStyle name="Normal 87 2 4" xfId="4635" xr:uid="{A3524D8F-AFC8-4435-83D8-D149705063C5}"/>
    <cellStyle name="Normal 87 2_Data" xfId="5217" xr:uid="{BDD3EEAD-0701-42AA-A098-2051BCF09E00}"/>
    <cellStyle name="Normal 87 3" xfId="4902" xr:uid="{27DD011C-E0FB-4A59-AA4D-63226D1E0632}"/>
    <cellStyle name="Normal 87 4" xfId="6382" xr:uid="{60BDCC02-A5E1-4339-B0BF-28C4439C0131}"/>
    <cellStyle name="Normal 87 5" xfId="5722" xr:uid="{736A5BFC-67A1-444D-A85C-D0D0A61C6CD6}"/>
    <cellStyle name="Normal 87 6" xfId="7330" xr:uid="{6DEDD7B4-2909-47EB-ABC2-53D11AB4AD49}"/>
    <cellStyle name="Normal 87 7" xfId="4634" xr:uid="{4C4A3D4A-573D-4F95-A9CF-85AC0E2BC379}"/>
    <cellStyle name="Normal 87_Check Sheet" xfId="2744" xr:uid="{3EEB70B9-6FDE-4C73-9054-AF492044C075}"/>
    <cellStyle name="Normal 88" xfId="2745" xr:uid="{A6DE4C04-B4C9-46FF-8D04-03A1CDE75946}"/>
    <cellStyle name="Normal 88 2" xfId="2746" xr:uid="{8F6B85B2-2485-4671-8B82-E483A6DC0F15}"/>
    <cellStyle name="Normal 88 2 2" xfId="6385" xr:uid="{75686AD2-8F68-4098-BA08-4733F9A4D5BA}"/>
    <cellStyle name="Normal 88 2 3" xfId="5725" xr:uid="{EC5040F8-6873-424A-978C-FC4594219675}"/>
    <cellStyle name="Normal 88 2 4" xfId="4637" xr:uid="{83A261D6-32C3-4F29-B109-C899A8484425}"/>
    <cellStyle name="Normal 88 2_Data" xfId="5218" xr:uid="{38E97175-DBB3-4D3F-9B1E-8D75398C0611}"/>
    <cellStyle name="Normal 88 3" xfId="4903" xr:uid="{218039AC-F68E-41CD-8FB6-D4509F12318A}"/>
    <cellStyle name="Normal 88 4" xfId="6384" xr:uid="{0BCAFC85-E11E-46D2-9067-D64828E0B49F}"/>
    <cellStyle name="Normal 88 5" xfId="5724" xr:uid="{E26CD171-5EBF-4A53-95E4-ED33F2A8955D}"/>
    <cellStyle name="Normal 88 6" xfId="7331" xr:uid="{27CD908D-48E2-4368-87C9-6F0458D3303F}"/>
    <cellStyle name="Normal 88 7" xfId="4636" xr:uid="{02B96A4A-F0EB-4FEC-A0D2-2A82168C4049}"/>
    <cellStyle name="Normal 88_Check Sheet" xfId="2747" xr:uid="{C120001B-3A99-4FF4-9DC9-9B1BD9E41DCC}"/>
    <cellStyle name="Normal 89" xfId="2748" xr:uid="{8820D91B-DBAC-4F4E-B702-ED4A8F0E0997}"/>
    <cellStyle name="Normal 89 2" xfId="2749" xr:uid="{930BA480-3486-4EAA-9CFB-783D3EA3EFB9}"/>
    <cellStyle name="Normal 89 2 2" xfId="6387" xr:uid="{CFD01C2A-88D2-471C-AB09-BE4F5652A39D}"/>
    <cellStyle name="Normal 89 2 3" xfId="5727" xr:uid="{4895E5F7-EF54-4D47-B23D-83E6C4AE873A}"/>
    <cellStyle name="Normal 89 2 4" xfId="4639" xr:uid="{BA450EF7-8184-4ECB-9193-D7C5D5D08FB1}"/>
    <cellStyle name="Normal 89 2_Data" xfId="5219" xr:uid="{71A84C7D-0939-43FE-BBEB-BA4863D92166}"/>
    <cellStyle name="Normal 89 3" xfId="4904" xr:uid="{9F1E190C-666F-40DB-8634-A0423E2153CE}"/>
    <cellStyle name="Normal 89 4" xfId="6386" xr:uid="{E76A6987-2F68-4857-B0B9-5CB2DC184E03}"/>
    <cellStyle name="Normal 89 5" xfId="5726" xr:uid="{FD50B7E7-2CE0-4A12-AB60-49D353C415F0}"/>
    <cellStyle name="Normal 89 6" xfId="7332" xr:uid="{6E18C00B-0A73-4763-AF36-6044161CC73C}"/>
    <cellStyle name="Normal 89 7" xfId="4638" xr:uid="{A0109E66-BB65-4EEA-9DB5-C8CCDF0E5699}"/>
    <cellStyle name="Normal 89_Check Sheet" xfId="2750" xr:uid="{34E4F750-3630-41AF-9CB7-48AFEFF0A50E}"/>
    <cellStyle name="Normal 9" xfId="213" xr:uid="{8C1EC666-809F-4487-8CFD-68C9EF5DB129}"/>
    <cellStyle name="Normal 9 10" xfId="5928" xr:uid="{3BCFA960-9C80-4B1D-8386-61D84E653D73}"/>
    <cellStyle name="Normal 9 11" xfId="5350" xr:uid="{9692F8E6-188E-4ACB-BD3B-2171C967BA66}"/>
    <cellStyle name="Normal 9 12" xfId="7063" xr:uid="{7849844B-67E4-4B60-B400-96DEF7766EEE}"/>
    <cellStyle name="Normal 9 13" xfId="7333" xr:uid="{0AE73805-79BA-4BE9-8B98-E71558876BAB}"/>
    <cellStyle name="Normal 9 13 2" xfId="8746" xr:uid="{0B5344E6-6FD0-4ED7-920A-EF327EBA4B7A}"/>
    <cellStyle name="Normal 9 13 3" xfId="8404" xr:uid="{309361AD-B653-4BE3-8088-C4403072A207}"/>
    <cellStyle name="Normal 9 14" xfId="4293" xr:uid="{9E6E958B-4CD3-4A15-B60D-FD3055E48C3B}"/>
    <cellStyle name="Normal 9 2" xfId="2751" xr:uid="{B0BFA347-30C0-44F7-A3DC-659143ABF6D7}"/>
    <cellStyle name="Normal 9 2 2" xfId="2752" xr:uid="{5554C767-EC41-4346-BDDA-658373C34063}"/>
    <cellStyle name="Normal 9 2 2 2" xfId="6390" xr:uid="{3A88BA02-3F91-4581-9A1C-59F20ABCE8A5}"/>
    <cellStyle name="Normal 9 2 2 3" xfId="5729" xr:uid="{5D920EEA-6A29-47A9-99DF-62D7B99DC32F}"/>
    <cellStyle name="Normal 9 2 2 4" xfId="4642" xr:uid="{95DE7DF2-5706-4EAF-9E56-FDCFFC5E0D56}"/>
    <cellStyle name="Normal 9 2 2_Data" xfId="5220" xr:uid="{9996AAFB-9140-412A-98C6-D5F32DADEC0B}"/>
    <cellStyle name="Normal 9 2 3" xfId="2753" xr:uid="{ACC4F818-BCD7-43D3-99EE-467A91CC8C10}"/>
    <cellStyle name="Normal 9 2 3 2" xfId="6391" xr:uid="{5E9F22E7-C381-45DD-BB03-230C210A23D6}"/>
    <cellStyle name="Normal 9 2 3 3" xfId="5730" xr:uid="{4CB9FBB3-928E-494F-A1DE-4003AA8E4C0B}"/>
    <cellStyle name="Normal 9 2 3 4" xfId="4643" xr:uid="{A53CA139-56E1-4991-9CA1-66973BA21285}"/>
    <cellStyle name="Normal 9 2 3_Data" xfId="5221" xr:uid="{CD49AD16-2093-4837-8A0F-2AA6DBBA2EBE}"/>
    <cellStyle name="Normal 9 2 4" xfId="4906" xr:uid="{170159DC-4EB3-4330-B77D-62A01DBBDD0F}"/>
    <cellStyle name="Normal 9 2 5" xfId="6389" xr:uid="{44E11390-A75A-484C-B3B5-354776189C97}"/>
    <cellStyle name="Normal 9 2 6" xfId="5728" xr:uid="{5FCF7E79-EA82-4F45-A631-6699B0EBE417}"/>
    <cellStyle name="Normal 9 2 7" xfId="4641" xr:uid="{FDC6AE40-38A6-4BC7-A757-58E65435EA1F}"/>
    <cellStyle name="Normal 9 2_Check Sheet" xfId="2754" xr:uid="{5CD6214B-3443-40B2-B009-7D765C381E71}"/>
    <cellStyle name="Normal 9 3" xfId="2755" xr:uid="{21409922-50C6-4891-859A-21A9B1BDF6AF}"/>
    <cellStyle name="Normal 9 3 10" xfId="7553" xr:uid="{BC19EBFB-403B-44C5-ACD8-D62DAE81B363}"/>
    <cellStyle name="Normal 9 3 2" xfId="2756" xr:uid="{9E10A59F-EC08-49DB-883D-C90E68F7350E}"/>
    <cellStyle name="Normal 9 3 2 2" xfId="6393" xr:uid="{C8FCEF71-7655-4E21-AA32-CFCEEFBE14E0}"/>
    <cellStyle name="Normal 9 3 2 3" xfId="5732" xr:uid="{859DFE6F-3022-4627-8186-E0BE382E6E2B}"/>
    <cellStyle name="Normal 9 3 2 4" xfId="4645" xr:uid="{D9CBD29F-1473-490F-A1D8-340677F0C710}"/>
    <cellStyle name="Normal 9 3 2_Data" xfId="5222" xr:uid="{AC70FBFC-B3CB-49DF-A63F-2AF0381DCCD5}"/>
    <cellStyle name="Normal 9 3 3" xfId="2757" xr:uid="{E0057F11-FA71-4793-BEC1-299129FF6CC1}"/>
    <cellStyle name="Normal 9 3 3 2" xfId="6394" xr:uid="{1A2DAC01-0327-49C1-AE5B-8BED8238B48C}"/>
    <cellStyle name="Normal 9 3 3 3" xfId="5733" xr:uid="{D5E42399-2AE6-4F0F-92FF-6F94C20E65F4}"/>
    <cellStyle name="Normal 9 3 3 4" xfId="4646" xr:uid="{A614833D-7E6C-4762-A36C-3FA957BCAA02}"/>
    <cellStyle name="Normal 9 3 3_Data" xfId="5223" xr:uid="{C6A8A0F6-E350-4359-9E88-67E885E133D1}"/>
    <cellStyle name="Normal 9 3 4" xfId="4907" xr:uid="{797DBE72-1D22-48E1-90F9-7B09D3FDE350}"/>
    <cellStyle name="Normal 9 3 5" xfId="6392" xr:uid="{1924E1C1-27C2-4914-A61B-3ACF1D6058FE}"/>
    <cellStyle name="Normal 9 3 6" xfId="5731" xr:uid="{DB8F5D01-0049-4044-A68F-69EF531ABF31}"/>
    <cellStyle name="Normal 9 3 7" xfId="4644" xr:uid="{ACFE91B2-A416-41CD-BCCC-84BF0CE96E8F}"/>
    <cellStyle name="Normal 9 3 8" xfId="4426" xr:uid="{3F626B88-6FD6-45BB-9D3F-59CB6B194560}"/>
    <cellStyle name="Normal 9 3 9" xfId="7446" xr:uid="{20C0E261-F651-4755-926C-7B21CEEDA4E0}"/>
    <cellStyle name="Normal 9 3_Check Sheet" xfId="2758" xr:uid="{B00F63EC-7147-4E90-94D3-BFEF9A60F460}"/>
    <cellStyle name="Normal 9 4" xfId="2759" xr:uid="{5C0446B5-84F8-402A-9509-4B89C2BFB254}"/>
    <cellStyle name="Normal 9 4 2" xfId="6395" xr:uid="{6FECE018-6B04-4D24-A501-B8824B916728}"/>
    <cellStyle name="Normal 9 4 3" xfId="5734" xr:uid="{D596E7B7-5EC7-4278-AC63-6A203B4E5208}"/>
    <cellStyle name="Normal 9 4 4" xfId="4647" xr:uid="{DE097364-D350-47E9-B233-5F2547A10698}"/>
    <cellStyle name="Normal 9 4_Data" xfId="7398" xr:uid="{95C09EE8-5AB2-4E4E-B56A-177EF0869EA8}"/>
    <cellStyle name="Normal 9 5" xfId="2760" xr:uid="{59CF3231-4801-4A5A-9B68-8B375F44B14B}"/>
    <cellStyle name="Normal 9 5 2" xfId="6396" xr:uid="{76AEF643-7734-4587-A768-1BD68D829B7C}"/>
    <cellStyle name="Normal 9 5 3" xfId="5735" xr:uid="{C542BACD-6D1E-43DE-B584-D0CC1DD63A44}"/>
    <cellStyle name="Normal 9 5 4" xfId="4648" xr:uid="{46244EA5-8FF2-44EB-A69F-8522EEDCE6F7}"/>
    <cellStyle name="Normal 9 5_Data" xfId="5224" xr:uid="{59EF88E0-EA1D-4AC1-8222-D322296EA7FE}"/>
    <cellStyle name="Normal 9 6" xfId="307" xr:uid="{EC34886A-7665-40C3-A267-EA4DF9CE5E33}"/>
    <cellStyle name="Normal 9 6 2" xfId="6388" xr:uid="{59DBCC09-23EF-4A0A-9F68-49BC76613D20}"/>
    <cellStyle name="Normal 9 6 3" xfId="5736" xr:uid="{D874B5D1-5B1A-439F-88E5-39131730A596}"/>
    <cellStyle name="Normal 9 6 4" xfId="4640" xr:uid="{C759AE52-3C85-4714-9CE3-F8FB6D74C97B}"/>
    <cellStyle name="Normal 9 6 5" xfId="2761" xr:uid="{5230EA1F-32A4-4A46-8E4D-DADED57FB724}"/>
    <cellStyle name="Normal 9 6_Data" xfId="5225" xr:uid="{630627D2-B280-475F-AEC8-46A3A8DC9790}"/>
    <cellStyle name="Normal 9 7" xfId="4905" xr:uid="{69C157BE-7FD1-44EC-88AE-17BDED26446E}"/>
    <cellStyle name="Normal 9 7 2" xfId="8538" xr:uid="{4B585EC8-C8F7-44D5-BE65-533E78B4FEAE}"/>
    <cellStyle name="Normal 9 7 3" xfId="8175" xr:uid="{06CA5218-9507-46D1-A75C-6138E5F125DE}"/>
    <cellStyle name="Normal 9 8" xfId="5034" xr:uid="{5C52213F-0A55-4FEF-9815-2A9C227674F4}"/>
    <cellStyle name="Normal 9 8 2" xfId="8540" xr:uid="{893A77A6-0277-41D2-8CEE-7F7A3B929FE9}"/>
    <cellStyle name="Normal 9 8 3" xfId="8178" xr:uid="{5445F3C6-BF54-4065-8DBF-7561ECF9E5BC}"/>
    <cellStyle name="Normal 9 9" xfId="5922" xr:uid="{3C4B0C32-7570-4F0A-9B69-9DF5DCDA1554}"/>
    <cellStyle name="Normal 9_1. Management Reporting Pack - Main Finance bit" xfId="4908" xr:uid="{B373DB26-08A2-426A-A04C-3186D8324437}"/>
    <cellStyle name="Normal 90" xfId="2762" xr:uid="{5E12C41B-9446-481B-AACC-EC199B93A96A}"/>
    <cellStyle name="Normal 90 10" xfId="6544" xr:uid="{1BEC1116-8E19-4C8A-9E88-CC1A595A1530}"/>
    <cellStyle name="Normal 90 11" xfId="5737" xr:uid="{F8284A2D-A539-484E-8A7D-A0A44E7B5AA5}"/>
    <cellStyle name="Normal 90 12" xfId="7334" xr:uid="{9893674E-D7A8-48F2-95E6-E9EEB97E10F6}"/>
    <cellStyle name="Normal 90 13" xfId="4649" xr:uid="{F134F256-B0A8-4CE5-8137-3C1D247617F4}"/>
    <cellStyle name="Normal 90 2" xfId="2763" xr:uid="{242E120F-6D1C-4777-BA90-F9C063FB6D61}"/>
    <cellStyle name="Normal 90 2 10" xfId="6069" xr:uid="{B4C7907B-55FE-4865-B560-413E980D491F}"/>
    <cellStyle name="Normal 90 2 11" xfId="5738" xr:uid="{689F7BC1-E384-44F1-8063-62B8DF57E64A}"/>
    <cellStyle name="Normal 90 2 12" xfId="4650" xr:uid="{D10AB12B-C50D-4B3A-8833-DE5BDF5D251D}"/>
    <cellStyle name="Normal 90 2 2" xfId="2764" xr:uid="{015A8EB1-032B-419C-B3AC-A51B4C130031}"/>
    <cellStyle name="Normal 90 2 2 2" xfId="2765" xr:uid="{514D8729-98F6-49E9-B59E-307F743160FE}"/>
    <cellStyle name="Normal 90 2 2 2 2" xfId="6400" xr:uid="{1F1C63EF-5646-4C9F-A05C-80C7E2817592}"/>
    <cellStyle name="Normal 90 2 2 2 3" xfId="5740" xr:uid="{364E3AF3-395A-4E6C-91D2-16D8B8E8FAA2}"/>
    <cellStyle name="Normal 90 2 2 2 4" xfId="4652" xr:uid="{CDE9F377-4706-4C94-AA69-81F625EED919}"/>
    <cellStyle name="Normal 90 2 2 2_Data" xfId="5226" xr:uid="{4D3684AB-E6A7-4259-B909-647383AA79F6}"/>
    <cellStyle name="Normal 90 2 2 3" xfId="6399" xr:uid="{78A92414-8608-46A0-B46A-C607D39D549B}"/>
    <cellStyle name="Normal 90 2 2 4" xfId="5739" xr:uid="{06F3C6BA-E524-41B0-A73F-72A5F85B03B8}"/>
    <cellStyle name="Normal 90 2 2 5" xfId="4651" xr:uid="{A45BBD11-4F19-445A-A0F5-7350E04F8262}"/>
    <cellStyle name="Normal 90 2 2_Check Sheet" xfId="2766" xr:uid="{FB54D25D-88E5-454C-9F86-111EC047E3F2}"/>
    <cellStyle name="Normal 90 2 3" xfId="6398" xr:uid="{A4082539-F509-401A-88B9-56F95AE19D6B}"/>
    <cellStyle name="Normal 90 2 4" xfId="6072" xr:uid="{68BDF94F-4629-449A-9391-4DD1E4369A92}"/>
    <cellStyle name="Normal 90 2 5" xfId="6162" xr:uid="{E151A0CC-9199-4D08-AA80-78C3C0B4C286}"/>
    <cellStyle name="Normal 90 2 6" xfId="6534" xr:uid="{90D84580-E2B0-4878-BF25-E7D9F2E9390B}"/>
    <cellStyle name="Normal 90 2 7" xfId="6448" xr:uid="{C8E4413D-25CE-4601-BB2C-3F3880A1F904}"/>
    <cellStyle name="Normal 90 2 8" xfId="6520" xr:uid="{4542C843-AA65-41E1-B744-FF6C4496E223}"/>
    <cellStyle name="Normal 90 2 9" xfId="6068" xr:uid="{5DC62F71-C3FA-41E8-AF73-529BE7F9C3E9}"/>
    <cellStyle name="Normal 90 2_Check Sheet" xfId="2767" xr:uid="{08C8926B-FEA4-434A-82E0-3E4E168731B5}"/>
    <cellStyle name="Normal 90 3" xfId="2768" xr:uid="{DD7887D9-2FAF-45F1-AE5D-CF9AA6428A0F}"/>
    <cellStyle name="Normal 90 3 2" xfId="2769" xr:uid="{8CEF1AE9-EF83-4596-8C12-0FA4AE83E1FB}"/>
    <cellStyle name="Normal 90 3 2 2" xfId="6402" xr:uid="{90299C37-442F-45CE-971A-27A53713031B}"/>
    <cellStyle name="Normal 90 3 2 3" xfId="5742" xr:uid="{4814A95A-CC4C-4B83-BC7A-59B2AF89554A}"/>
    <cellStyle name="Normal 90 3 2 4" xfId="4654" xr:uid="{852E58FE-0746-4A44-9C0D-723F257F1C61}"/>
    <cellStyle name="Normal 90 3 2_Data" xfId="5227" xr:uid="{9FC467CE-A348-45E3-8655-20338A8F597B}"/>
    <cellStyle name="Normal 90 3 3" xfId="6401" xr:uid="{78F3DE9C-1286-4864-9590-D64F5C552A9B}"/>
    <cellStyle name="Normal 90 3 4" xfId="5741" xr:uid="{9D91D080-3E0B-4BAA-931B-BC5EDBB45903}"/>
    <cellStyle name="Normal 90 3 5" xfId="4653" xr:uid="{22C62FBB-771A-4DEB-83E7-1D36D8E42ECC}"/>
    <cellStyle name="Normal 90 3_Check Sheet" xfId="2770" xr:uid="{DB5D9C80-68AC-49E0-8392-04B652C43180}"/>
    <cellStyle name="Normal 90 4" xfId="4909" xr:uid="{A4A1B077-D551-472F-B22A-A00A674F6BB4}"/>
    <cellStyle name="Normal 90 5" xfId="5035" xr:uid="{4BC22B2D-5B2A-45E1-A734-86ADAE2A5AA3}"/>
    <cellStyle name="Normal 90 6" xfId="5045" xr:uid="{A674FABE-0DF4-4F97-8792-03B2C63D23F2}"/>
    <cellStyle name="Normal 90 7" xfId="6397" xr:uid="{285EE6A7-64DD-4559-9564-1D00B2FC1DCE}"/>
    <cellStyle name="Normal 90 8" xfId="6073" xr:uid="{54C197D2-A2F2-41C8-A498-8699AB2850AD}"/>
    <cellStyle name="Normal 90 9" xfId="6516" xr:uid="{D72FEFFE-6E37-4272-A7DD-B8681BFD84A1}"/>
    <cellStyle name="Normal 90_Check Sheet" xfId="2771" xr:uid="{B80BC6BB-C412-4FAE-B082-09D54A59BB32}"/>
    <cellStyle name="Normal 91" xfId="2772" xr:uid="{57E7AA94-FC83-43D2-8903-FBB5F1E19DC6}"/>
    <cellStyle name="Normal 91 2" xfId="2773" xr:uid="{B52158FD-EB48-409D-A8C8-9C1950EEE9DC}"/>
    <cellStyle name="Normal 91 2 2" xfId="6404" xr:uid="{C217E087-93EC-4B7B-A37C-EE9BF224E457}"/>
    <cellStyle name="Normal 91 2 3" xfId="5744" xr:uid="{FDA01502-A135-46A0-9C30-38FA7C620BCC}"/>
    <cellStyle name="Normal 91 2 4" xfId="4656" xr:uid="{72ED318D-2138-4315-B4F4-2F77A39977A6}"/>
    <cellStyle name="Normal 91 2_Data" xfId="5228" xr:uid="{EA5962F5-D3DA-47E6-8482-E8EBBE819368}"/>
    <cellStyle name="Normal 91 3" xfId="4910" xr:uid="{E0A0783E-E198-4AD2-8AAD-CE05CB886A09}"/>
    <cellStyle name="Normal 91 4" xfId="6403" xr:uid="{D4539BAD-7F3E-47B8-A2FB-6DD14906C106}"/>
    <cellStyle name="Normal 91 5" xfId="5743" xr:uid="{4E90B8B6-2EC2-4AC4-8BBF-13F84315A145}"/>
    <cellStyle name="Normal 91 6" xfId="7335" xr:uid="{52554EA6-D7D5-40A5-A925-F632EDAD650B}"/>
    <cellStyle name="Normal 91 7" xfId="4655" xr:uid="{E960BDD3-162F-444A-B004-D23491D0F0B4}"/>
    <cellStyle name="Normal 91_Check Sheet" xfId="2774" xr:uid="{7260F4D4-0F33-4858-9944-AF63C1063494}"/>
    <cellStyle name="Normal 92" xfId="2775" xr:uid="{32EA1983-C555-492F-8B1E-95895DE31381}"/>
    <cellStyle name="Normal 92 2" xfId="2776" xr:uid="{A8ECF724-F312-483C-87B5-A60C3002DC5E}"/>
    <cellStyle name="Normal 92 2 2" xfId="6406" xr:uid="{2A3A1211-8B96-4C91-AA8B-AA3BC7DF50FA}"/>
    <cellStyle name="Normal 92 2 3" xfId="5746" xr:uid="{8C288397-A383-4CE0-996F-4DE07710045D}"/>
    <cellStyle name="Normal 92 2 4" xfId="4658" xr:uid="{8C58938C-B714-4D44-95AC-9CC967C0B40D}"/>
    <cellStyle name="Normal 92 2_Data" xfId="5229" xr:uid="{D8A2B5AC-4301-4F80-B4ED-63E4221B157C}"/>
    <cellStyle name="Normal 92 3" xfId="4911" xr:uid="{575D6F26-1D01-4DC8-A68B-768FCD662094}"/>
    <cellStyle name="Normal 92 4" xfId="6405" xr:uid="{86DD89C5-0573-4882-B8DA-78B3747A5694}"/>
    <cellStyle name="Normal 92 5" xfId="5745" xr:uid="{49ACDDEC-CC59-47D4-9A76-69F2D9A991C0}"/>
    <cellStyle name="Normal 92 6" xfId="7336" xr:uid="{606068D9-B645-4757-ADD5-D5D7FC13DC43}"/>
    <cellStyle name="Normal 92 7" xfId="4657" xr:uid="{DA5ED48F-EEA6-453E-B9F7-6147C8972961}"/>
    <cellStyle name="Normal 92_Check Sheet" xfId="2777" xr:uid="{2922BE73-8ED4-4927-9FAB-362B5BA8C430}"/>
    <cellStyle name="Normal 93" xfId="2778" xr:uid="{53927688-06DB-443A-89CE-71592074CCA9}"/>
    <cellStyle name="Normal 93 2" xfId="2779" xr:uid="{5914ECE5-17D7-4450-A8B6-887A5B4C590C}"/>
    <cellStyle name="Normal 93 2 2" xfId="6408" xr:uid="{C1438E47-27B9-45AB-AA38-582F74250F51}"/>
    <cellStyle name="Normal 93 2 3" xfId="5748" xr:uid="{7E43716A-D49A-466A-A2C5-C2793E7536E0}"/>
    <cellStyle name="Normal 93 2 4" xfId="4660" xr:uid="{93777C31-AD39-4E9A-9F59-74C482FAD919}"/>
    <cellStyle name="Normal 93 2_Data" xfId="5230" xr:uid="{D1898BA0-E0F2-44F7-B8BF-F487A1BA7CAE}"/>
    <cellStyle name="Normal 93 3" xfId="4912" xr:uid="{075884AC-810A-4D16-8D34-9C60F03EC470}"/>
    <cellStyle name="Normal 93 4" xfId="6407" xr:uid="{74F9BE7C-038E-477E-8A08-6AC4763DD542}"/>
    <cellStyle name="Normal 93 5" xfId="5747" xr:uid="{E10ACB6B-2E18-4291-9131-C2BB04D8422B}"/>
    <cellStyle name="Normal 93 6" xfId="7337" xr:uid="{913058DF-8896-4721-A749-98DBB9786A38}"/>
    <cellStyle name="Normal 93 7" xfId="4659" xr:uid="{05798F69-B1CF-4576-9D34-C5E67ADA0C36}"/>
    <cellStyle name="Normal 93_Check Sheet" xfId="2780" xr:uid="{D73BC8FE-A6D9-400C-B544-E0006FF7CFAB}"/>
    <cellStyle name="Normal 94" xfId="2781" xr:uid="{F3664321-BA86-4263-81EC-CD0B49575D4F}"/>
    <cellStyle name="Normal 94 2" xfId="2782" xr:uid="{5BD33BD9-E0D6-4DFD-8F74-CBA94E13E45E}"/>
    <cellStyle name="Normal 94 2 2" xfId="6410" xr:uid="{9A8AF204-F997-4FA6-8CAA-A81C181B13AD}"/>
    <cellStyle name="Normal 94 2 3" xfId="5750" xr:uid="{10FCEE81-48EF-4D81-A44D-3A007087653F}"/>
    <cellStyle name="Normal 94 2 4" xfId="4662" xr:uid="{F12696ED-47BA-4579-A70F-C99D919F9D47}"/>
    <cellStyle name="Normal 94 2_Data" xfId="5231" xr:uid="{958E068E-FBA9-4A81-AB4C-0AF3F2782700}"/>
    <cellStyle name="Normal 94 3" xfId="4913" xr:uid="{33E0D5B9-2CF8-4F90-B1AD-D6B372906AA7}"/>
    <cellStyle name="Normal 94 4" xfId="6409" xr:uid="{37612DDB-39D5-4BF7-8111-7829602C3EA2}"/>
    <cellStyle name="Normal 94 5" xfId="5749" xr:uid="{5C886C44-9C89-42B1-8D9B-0586C1F3DAF4}"/>
    <cellStyle name="Normal 94 6" xfId="7338" xr:uid="{773CF16E-71DB-43DE-BE37-1B21F4001B18}"/>
    <cellStyle name="Normal 94 7" xfId="4661" xr:uid="{27F67B9B-A05E-48E3-A7DE-78AC0DC53E5F}"/>
    <cellStyle name="Normal 94_Check Sheet" xfId="2783" xr:uid="{A33BBE53-CBBC-46FE-90F5-EA3379084A37}"/>
    <cellStyle name="Normal 95" xfId="2784" xr:uid="{09C0F593-E15A-4224-BEAA-7CDC71F8798B}"/>
    <cellStyle name="Normal 95 2" xfId="2785" xr:uid="{0C63380F-0A41-4C10-BB8B-C541D6E72624}"/>
    <cellStyle name="Normal 95 2 2" xfId="6412" xr:uid="{C3F8E031-61BB-444E-A86D-8923CE81FC5F}"/>
    <cellStyle name="Normal 95 2 3" xfId="5752" xr:uid="{DB6CC64F-386D-497A-AE5B-10F54EDB0C1F}"/>
    <cellStyle name="Normal 95 2 4" xfId="4664" xr:uid="{7BAE9947-0556-4F4D-988E-40E9D3D780C1}"/>
    <cellStyle name="Normal 95 2_Data" xfId="5232" xr:uid="{7E30BDD7-BA5D-423D-AAC1-2B0268312F6E}"/>
    <cellStyle name="Normal 95 3" xfId="4914" xr:uid="{7D292EAB-AB9D-4E37-AABE-FEA5CB7ED85B}"/>
    <cellStyle name="Normal 95 4" xfId="6411" xr:uid="{D03617B1-BC22-4E42-AFC3-DA5F1B89173E}"/>
    <cellStyle name="Normal 95 5" xfId="5751" xr:uid="{92E4BAAA-384C-4F6F-B406-099DB6F2C179}"/>
    <cellStyle name="Normal 95 6" xfId="7339" xr:uid="{85275189-4C60-43C7-A92E-7BAB570F32AA}"/>
    <cellStyle name="Normal 95 7" xfId="4663" xr:uid="{30AC6930-A9B7-475B-9B34-CBF235FF5C49}"/>
    <cellStyle name="Normal 95_Check Sheet" xfId="2786" xr:uid="{70CE59A7-E574-4BFB-9522-80CB5E5A7442}"/>
    <cellStyle name="Normal 96" xfId="2787" xr:uid="{13838287-DFD4-4FAC-83D6-7B95ED9ED2AC}"/>
    <cellStyle name="Normal 96 2" xfId="2788" xr:uid="{5A630E7E-9783-43EF-B667-9999E98259AD}"/>
    <cellStyle name="Normal 96 2 2" xfId="6414" xr:uid="{D6B3A29F-0013-4461-84FE-21AF7C0AE620}"/>
    <cellStyle name="Normal 96 2 3" xfId="5754" xr:uid="{98483A38-24CD-4F67-B729-565754DEE240}"/>
    <cellStyle name="Normal 96 2 4" xfId="4666" xr:uid="{6CB5990E-43F2-4E49-9158-C53ED7A8B282}"/>
    <cellStyle name="Normal 96 2_Data" xfId="5233" xr:uid="{BBE178A5-A499-4F2E-9034-730703A7DEDD}"/>
    <cellStyle name="Normal 96 3" xfId="4915" xr:uid="{BF46BFB9-83D0-46E1-B209-B5FDCF2005C4}"/>
    <cellStyle name="Normal 96 4" xfId="6413" xr:uid="{3BECA090-5D8E-4655-BD11-70E284ADCD78}"/>
    <cellStyle name="Normal 96 5" xfId="5753" xr:uid="{92944A68-AB20-4ACD-BCE1-2C89430BC4CE}"/>
    <cellStyle name="Normal 96 6" xfId="7340" xr:uid="{B224E769-FB16-4AB0-809F-E1FA27161E65}"/>
    <cellStyle name="Normal 96 7" xfId="4665" xr:uid="{CF3BC4D1-D2B1-45DE-9782-6928BE0C4657}"/>
    <cellStyle name="Normal 96_Check Sheet" xfId="2789" xr:uid="{1BD14B41-DDC1-4CC0-B601-C38F552B6FE1}"/>
    <cellStyle name="Normal 97" xfId="2790" xr:uid="{29DB54AB-4A72-44F3-ACFF-8BA03BE03299}"/>
    <cellStyle name="Normal 97 2" xfId="2791" xr:uid="{45C8B950-D151-43C4-9B7B-E808D638ABD6}"/>
    <cellStyle name="Normal 97 3" xfId="4916" xr:uid="{A39C00CF-BE0B-4BB0-820B-43683E520245}"/>
    <cellStyle name="Normal 97_Check Sheet" xfId="2792" xr:uid="{06D11CC6-AF37-4C26-BD73-CC71C727448C}"/>
    <cellStyle name="Normal 98" xfId="2793" xr:uid="{79B9F23C-5622-4C26-AD52-F8B95E90D004}"/>
    <cellStyle name="Normal 98 2" xfId="2794" xr:uid="{353B24E3-CC10-42FC-88EC-AD8F33B10B72}"/>
    <cellStyle name="Normal 98 3" xfId="4917" xr:uid="{5FA71E24-A565-469C-9ACA-C81C596F9DC0}"/>
    <cellStyle name="Normal 98_Check Sheet" xfId="2795" xr:uid="{D22D5576-E745-422D-A8E1-D7CDA156D6B7}"/>
    <cellStyle name="Normal 99" xfId="2796" xr:uid="{FC7DC480-2BE4-4486-B68D-83D2384F2279}"/>
    <cellStyle name="Normal 99 2" xfId="2797" xr:uid="{84AE691B-B30F-4AD0-97B3-763ED4B5B727}"/>
    <cellStyle name="Normal 99 3" xfId="4918" xr:uid="{848E8786-B5E9-4B64-8332-BD1C184A9F05}"/>
    <cellStyle name="Normal 99_Check Sheet" xfId="2798" xr:uid="{B0486AAE-4CD4-45EE-9705-38E24577B199}"/>
    <cellStyle name="Normal Bold" xfId="2799" xr:uid="{5F461927-CF16-4286-92CE-ADC32711C4FC}"/>
    <cellStyle name="Normál_Munka1" xfId="2800" xr:uid="{DC9D04D6-58BA-49EB-A694-3A4510C4731A}"/>
    <cellStyle name="NormalBlue" xfId="2801" xr:uid="{1ED5204A-4C2C-45CC-A4E3-998112A66A10}"/>
    <cellStyle name="Normale_New Headcount Report FY0607" xfId="2802" xr:uid="{2A56C86D-FB26-4A8E-A6D7-B2D1587E94D1}"/>
    <cellStyle name="NormalGB" xfId="2803" xr:uid="{2CB1A5F0-651F-4173-8AF7-54CD2BC0043B}"/>
    <cellStyle name="NormalGB 2" xfId="2804" xr:uid="{696AE43C-2A0C-403C-9881-265D293527F4}"/>
    <cellStyle name="NormalGB_Check Sheet" xfId="2805" xr:uid="{31572F18-EFD3-412D-AD75-26FEE3BB3A80}"/>
    <cellStyle name="NormalHelv" xfId="2806" xr:uid="{C4BD7C94-6FB6-4A60-BB7D-41AACE885D08}"/>
    <cellStyle name="normální_List1" xfId="2807" xr:uid="{F9DD5DA8-B6C7-4EB4-9406-3212C8BF65D8}"/>
    <cellStyle name="Normalny_Akcyza 10.08.99" xfId="2808" xr:uid="{9779EF0E-2937-48CC-87B9-10C1CED55D9E}"/>
    <cellStyle name="Note" xfId="90" xr:uid="{19C711CE-72D0-46D9-8246-0BF02EB90EF8}"/>
    <cellStyle name="Note 10" xfId="2809" xr:uid="{683F17C1-0756-40CF-AA31-D667CD7AA970}"/>
    <cellStyle name="Note 10 2" xfId="6415" xr:uid="{DC5C385C-2A70-4966-94AA-D858052AC6BF}"/>
    <cellStyle name="Note 10 2 2" xfId="11713" xr:uid="{0A1B03AC-6EB0-4AF0-9BAA-EA80960FF30C}"/>
    <cellStyle name="Note 10 3" xfId="5756" xr:uid="{15077E73-597A-4E27-B04E-9DEE0E2E076A}"/>
    <cellStyle name="Note 10 4" xfId="4667" xr:uid="{4B04ED62-E918-4920-91AA-D3D32143A9C4}"/>
    <cellStyle name="Note 10 4 2" xfId="11611" xr:uid="{34CFFE86-3286-4970-B433-ED918B2558B2}"/>
    <cellStyle name="Note 10_Data" xfId="5234" xr:uid="{D39798B7-3F1A-44D5-A5A8-8AC3FA8B34A3}"/>
    <cellStyle name="Note 11" xfId="6982" xr:uid="{9D234503-E368-488F-960F-377E3D0D6ECA}"/>
    <cellStyle name="Note 11 2" xfId="11791" xr:uid="{F649F35E-4680-4DC9-8491-EA81478BD684}"/>
    <cellStyle name="Note 12" xfId="6904" xr:uid="{A972309A-388E-43CB-8868-9B7B6CCD2485}"/>
    <cellStyle name="Note 12 2" xfId="11781" xr:uid="{BB9DF2FE-FB9C-47A6-A892-69E9DA7993A3}"/>
    <cellStyle name="Note 13" xfId="6898" xr:uid="{070475F3-8B93-45BE-B0C6-45702DDD6488}"/>
    <cellStyle name="Note 13 2" xfId="11780" xr:uid="{E7D8AB7F-C0F8-4B36-A08A-82D1CC4F9DD4}"/>
    <cellStyle name="Note 14" xfId="6893" xr:uid="{DD0A741D-AADE-49E5-9E10-3EB43E893202}"/>
    <cellStyle name="Note 14 2" xfId="11777" xr:uid="{970930AE-3D69-47D8-AC60-FF584D730058}"/>
    <cellStyle name="Note 15" xfId="6889" xr:uid="{CF70CA75-A34B-45B6-A579-D9942F2D53A3}"/>
    <cellStyle name="Note 15 2" xfId="11774" xr:uid="{BFD5130E-EC3C-419E-84E6-772604042D1E}"/>
    <cellStyle name="Note 16" xfId="6808" xr:uid="{F6CFD5E2-0C26-45DA-9349-393430875C06}"/>
    <cellStyle name="Note 16 2" xfId="11766" xr:uid="{B12CFACE-37CA-4C7E-AF1E-CDD614544FC4}"/>
    <cellStyle name="Note 17" xfId="6857" xr:uid="{B1D57DEC-0F1A-4D7C-A61F-3C93504243ED}"/>
    <cellStyle name="Note 17 2" xfId="11770" xr:uid="{4C5EA918-F70B-4468-9E23-CE493D0C388A}"/>
    <cellStyle name="Note 18" xfId="6587" xr:uid="{5811C38D-75E3-457F-BF82-B14BF37B9FB0}"/>
    <cellStyle name="Note 18 2" xfId="11750" xr:uid="{7C7A7079-40A0-4F1B-ACBA-E94F74BF715F}"/>
    <cellStyle name="Note 19" xfId="6617" xr:uid="{B83064B3-7E39-4217-809E-564C63C2018B}"/>
    <cellStyle name="Note 19 2" xfId="11752" xr:uid="{7127A816-45CA-4CB9-A47B-567254FF98AA}"/>
    <cellStyle name="Note 2" xfId="215" xr:uid="{35345897-7D6F-47D1-8A74-6B596CBC695E}"/>
    <cellStyle name="Note 2 10" xfId="2810" xr:uid="{EF647881-285C-4082-AA4C-CEED5C84C4CA}"/>
    <cellStyle name="Note 2 11" xfId="9544" xr:uid="{78D31880-2AF1-4459-A4C4-1A68B489E7DD}"/>
    <cellStyle name="Note 2 11 2" xfId="13450" xr:uid="{E7C08756-F9C4-4156-98AC-FC9549F7F6A9}"/>
    <cellStyle name="Note 2 12" xfId="11522" xr:uid="{0DA69ABA-241D-4A3D-B40D-158AA1FD5862}"/>
    <cellStyle name="Note 2 13" xfId="19054" xr:uid="{1CB3ABC8-BD71-402A-AB0F-7D38B1B52800}"/>
    <cellStyle name="Note 2 2" xfId="392" xr:uid="{D03E40EB-F3D1-47A0-A819-83E7EF305087}"/>
    <cellStyle name="Note 2 2 10" xfId="5374" xr:uid="{72F04E58-49A7-474E-BD23-6C926583966E}"/>
    <cellStyle name="Note 2 2 10 2" xfId="11665" xr:uid="{61AC18C9-8B4D-405E-8B15-187F0E04B0BA}"/>
    <cellStyle name="Note 2 2 11" xfId="11529" xr:uid="{F1E658E8-4B32-4AE5-9BC8-730E1E9153C2}"/>
    <cellStyle name="Note 2 2 2" xfId="2811" xr:uid="{A565B413-8D4D-4F37-AFA9-E8075A1B6614}"/>
    <cellStyle name="Note 2 2 3" xfId="2812" xr:uid="{C0D766E5-9C85-4D9E-AA03-1F2677A79C1F}"/>
    <cellStyle name="Note 2 2 3 2" xfId="2813" xr:uid="{B7DABF6E-D0BA-49B8-9744-C7966AECE6F0}"/>
    <cellStyle name="Note 2 2 3_Check Sheet" xfId="2814" xr:uid="{BD0F640D-125B-4F59-BF6B-F562E403CCBD}"/>
    <cellStyle name="Note 2 2 4" xfId="2815" xr:uid="{44BF85B0-C90E-40C0-9BD0-4A235ECE40AF}"/>
    <cellStyle name="Note 2 2 5" xfId="2816" xr:uid="{8A3690D1-A38C-47CE-9B28-F1402FA81E80}"/>
    <cellStyle name="Note 2 2 6" xfId="4919" xr:uid="{5A2CEAB5-7DC2-45C7-A48B-9876258FDFFD}"/>
    <cellStyle name="Note 2 2 6 2" xfId="11624" xr:uid="{B966ED17-272F-4230-84EE-F60BA414FEE3}"/>
    <cellStyle name="Note 2 2 7" xfId="5036" xr:uid="{4BAF65E7-CD97-40BE-B7F1-AA5C7947B241}"/>
    <cellStyle name="Note 2 2 7 2" xfId="11651" xr:uid="{7B911AEA-8AAB-4ED7-A6BA-2A62714885DA}"/>
    <cellStyle name="Note 2 2 8" xfId="5046" xr:uid="{913E201A-0B90-4742-A1D0-2A8306E6EBBC}"/>
    <cellStyle name="Note 2 2 8 2" xfId="11655" xr:uid="{8D5D8201-4D52-4FCB-959D-286718179CEE}"/>
    <cellStyle name="Note 2 2 9" xfId="5377" xr:uid="{B2DC4CE4-D9AD-4D87-96A4-C74096B117DF}"/>
    <cellStyle name="Note 2 2 9 2" xfId="9546" xr:uid="{66FE9FF0-CD59-4BDE-91DC-EE1198639F75}"/>
    <cellStyle name="Note 2 2 9 2 2" xfId="13451" xr:uid="{6FE1113B-E2C8-479E-9032-DE8C5CE84472}"/>
    <cellStyle name="Note 2 2 9 3" xfId="9545" xr:uid="{5379FE92-C30F-4D9A-BA13-97DDC305F483}"/>
    <cellStyle name="Note 2 2 9 4" xfId="11667" xr:uid="{590427C7-6949-4845-A2E9-B8114AA356C9}"/>
    <cellStyle name="Note 2 2_Check Sheet" xfId="2817" xr:uid="{4900EF5F-9DE2-4093-883A-E45EF94DCDE4}"/>
    <cellStyle name="Note 2 3" xfId="2818" xr:uid="{112E8789-CDD5-4E1C-99DC-26E83245ECEE}"/>
    <cellStyle name="Note 2 3 2" xfId="2819" xr:uid="{6D127365-A508-466F-A96E-393EA24A82EE}"/>
    <cellStyle name="Note 2 3 3" xfId="7090" xr:uid="{D63E24A3-F1AA-4675-B3CD-F2B3BDACF5B9}"/>
    <cellStyle name="Note 2 3 3 2" xfId="9548" xr:uid="{8E76A2AE-9F23-474E-B63F-59501F44C852}"/>
    <cellStyle name="Note 2 3 3 2 2" xfId="13452" xr:uid="{F2E8C306-F6C8-44F8-9C1A-70756E24A9D5}"/>
    <cellStyle name="Note 2 3 3 3" xfId="9547" xr:uid="{1B34A78A-F9E5-4B45-9AB2-1ADBD8C94A43}"/>
    <cellStyle name="Note 2 3 3 4" xfId="11799" xr:uid="{35D1E44E-CBC7-4270-809F-B2D62CCD10AF}"/>
    <cellStyle name="Note 2 3_Check Sheet" xfId="2820" xr:uid="{827ECF9C-8DFB-409F-B1BD-9A97C4288498}"/>
    <cellStyle name="Note 2 4" xfId="2821" xr:uid="{F0DC20B5-934B-46F1-890E-3C0D7B3D21AE}"/>
    <cellStyle name="Note 2 4 2" xfId="2822" xr:uid="{29094EC9-78D5-4D3E-AA97-603F44B71517}"/>
    <cellStyle name="Note 2 4 3" xfId="6650" xr:uid="{E07BA587-5A37-4877-A363-07FE85826038}"/>
    <cellStyle name="Note 2 4 3 2" xfId="11756" xr:uid="{454E2E70-09C4-4E4B-AB73-2E6D04BE70AC}"/>
    <cellStyle name="Note 2 4_Check Sheet" xfId="2823" xr:uid="{37BC4E4C-1C0B-462E-8897-A95BABC5C6AC}"/>
    <cellStyle name="Note 2 5" xfId="2824" xr:uid="{C4E634A3-6385-44C2-99B1-1C48840260C6}"/>
    <cellStyle name="Note 2 6" xfId="2825" xr:uid="{118D2836-C431-4144-80A2-76737F4EB7CD}"/>
    <cellStyle name="Note 2 6 2" xfId="6416" xr:uid="{99E377E6-BD7A-455B-A573-80A0807A4CCD}"/>
    <cellStyle name="Note 2 6 2 2" xfId="11714" xr:uid="{5DBF815A-E6D4-450E-BE58-41530D2D7B85}"/>
    <cellStyle name="Note 2 6 3" xfId="5757" xr:uid="{0E1FFD79-AE70-4CDD-B425-552D73B28F80}"/>
    <cellStyle name="Note 2 6 4" xfId="4668" xr:uid="{A1D07D64-7FE9-4031-8B75-A8E9041DFBA0}"/>
    <cellStyle name="Note 2 6 4 2" xfId="11612" xr:uid="{C7B67DC2-F80F-40D9-A936-719148C934FC}"/>
    <cellStyle name="Note 2 6_Data" xfId="5235" xr:uid="{70B736DF-C972-405D-BA65-37D96F427F0F}"/>
    <cellStyle name="Note 2 7" xfId="2826" xr:uid="{941C6C14-EC08-4E19-86CC-2F993D071821}"/>
    <cellStyle name="Note 2 7 2" xfId="6417" xr:uid="{6E051360-512E-401D-91E5-68488749DF5C}"/>
    <cellStyle name="Note 2 7 2 2" xfId="11715" xr:uid="{8CD25073-98F6-4F79-BE23-7DA2D2733251}"/>
    <cellStyle name="Note 2 7 3" xfId="5758" xr:uid="{5D41CC95-7289-4B84-B1F7-05BED8C9FA33}"/>
    <cellStyle name="Note 2 7 4" xfId="4669" xr:uid="{2F4B88C9-CDCF-447F-992D-1B45E4BCD6A8}"/>
    <cellStyle name="Note 2 7 4 2" xfId="11613" xr:uid="{AB48DB1F-7E0A-49AB-A60B-4C15AFA28917}"/>
    <cellStyle name="Note 2 7_Data" xfId="5236" xr:uid="{CB5A797F-6092-45A3-969D-FFFD406C4069}"/>
    <cellStyle name="Note 2 8" xfId="2827" xr:uid="{2CF958FD-0EB8-419A-9C4A-D4941B224C5F}"/>
    <cellStyle name="Note 2 8 2" xfId="6418" xr:uid="{0B19AEFE-FD32-4386-B533-435C1C68F025}"/>
    <cellStyle name="Note 2 8 2 2" xfId="11716" xr:uid="{12DEDDB3-AF28-4FD4-AA23-586BCE59D221}"/>
    <cellStyle name="Note 2 8 3" xfId="5759" xr:uid="{CD768439-44CE-4D2C-AE7E-E619289931FF}"/>
    <cellStyle name="Note 2 8 4" xfId="4670" xr:uid="{7C0402B1-40BD-4048-8767-90BEADA44DED}"/>
    <cellStyle name="Note 2 8 4 2" xfId="11614" xr:uid="{1C177ADD-9D3E-4428-9DBB-5857847E7BB3}"/>
    <cellStyle name="Note 2 8_Data" xfId="5237" xr:uid="{DC77F6AA-2806-4BE0-B206-6B23BDDCAC37}"/>
    <cellStyle name="Note 2 9" xfId="2828" xr:uid="{46DFDA3D-87AB-4B7A-8794-25F23C8EBC9C}"/>
    <cellStyle name="Note 2 9 2" xfId="6419" xr:uid="{DBEA9A20-E7F9-418A-96F4-3BB69D13C2CB}"/>
    <cellStyle name="Note 2 9 2 2" xfId="11717" xr:uid="{6DF95E54-D5E5-410A-A9C6-AB4CE3127485}"/>
    <cellStyle name="Note 2 9 3" xfId="5760" xr:uid="{6DF3D0EB-0735-45D6-8185-93AF41625275}"/>
    <cellStyle name="Note 2 9 4" xfId="4671" xr:uid="{23009054-2D9F-461D-98E0-64CED66973F0}"/>
    <cellStyle name="Note 2 9 4 2" xfId="11615" xr:uid="{FACB9508-235B-4FEF-BC0C-44A8D73F50DB}"/>
    <cellStyle name="Note 2 9_Data" xfId="5238" xr:uid="{0C9B1624-2B67-4715-8C3B-C424AA884748}"/>
    <cellStyle name="Note 2_BS Export Template" xfId="4920" xr:uid="{FFF136CD-6BE5-4064-93A1-C51044A3A3B9}"/>
    <cellStyle name="Note 20" xfId="7097" xr:uid="{D0ECCBA2-95D7-4E00-9CBD-0C5B2DB895F8}"/>
    <cellStyle name="Note 20 2" xfId="11801" xr:uid="{D5BAC37A-EB4F-4AF5-BCFC-30B0D6C44D57}"/>
    <cellStyle name="Note 21" xfId="7225" xr:uid="{33B5F33B-07B7-4347-AF13-24C73F5A94CB}"/>
    <cellStyle name="Note 21 2" xfId="11815" xr:uid="{6CE54A6C-5155-4A44-99EC-273648FDB7A9}"/>
    <cellStyle name="Note 22" xfId="7250" xr:uid="{51B0698C-67BD-4F0E-8387-51635317DF4C}"/>
    <cellStyle name="Note 22 2" xfId="11829" xr:uid="{01A95FBA-A43A-49A6-A4F3-3910E3860A99}"/>
    <cellStyle name="Note 23" xfId="7239" xr:uid="{39211D2C-DFE7-49EC-9834-E2019BF762DA}"/>
    <cellStyle name="Note 23 2" xfId="11823" xr:uid="{F6CBB327-E860-4CE5-9CBC-FAF345B76C9A}"/>
    <cellStyle name="Note 24" xfId="7218" xr:uid="{3C90CFE7-EA88-430B-BE3C-65E235690431}"/>
    <cellStyle name="Note 24 2" xfId="11812" xr:uid="{32CA552D-C11E-4303-8CE1-EB671C8DC535}"/>
    <cellStyle name="Note 25" xfId="7236" xr:uid="{CD954E2F-12AF-4930-A670-CEAD9C84C56E}"/>
    <cellStyle name="Note 25 2" xfId="11821" xr:uid="{63BF36B9-11E5-489D-B1BD-2043C2D5F1E8}"/>
    <cellStyle name="Note 26" xfId="7210" xr:uid="{4BA8DED0-C6F3-4E74-B652-CEE9CC03D827}"/>
    <cellStyle name="Note 26 2" xfId="11807" xr:uid="{6BD92E4E-22AD-4635-AB55-748018C7E1CC}"/>
    <cellStyle name="Note 27" xfId="7213" xr:uid="{5F2D530C-202D-40E3-B4A5-62AEEE838B7C}"/>
    <cellStyle name="Note 27 2" xfId="11810" xr:uid="{DAF55796-2CCA-4578-B98D-14EC2BE47F97}"/>
    <cellStyle name="Note 28" xfId="7247" xr:uid="{F265488B-BF6E-496A-8B49-663CEC4C90FE}"/>
    <cellStyle name="Note 28 2" xfId="11827" xr:uid="{1692E470-0187-48A6-A2E0-269DD6F99E4E}"/>
    <cellStyle name="Note 29" xfId="7228" xr:uid="{A59F1011-5FB7-4A68-B878-C9702A3D041C}"/>
    <cellStyle name="Note 29 2" xfId="11817" xr:uid="{5272BED8-5ED1-476B-B94D-892CF7719F4A}"/>
    <cellStyle name="Note 3" xfId="216" xr:uid="{A73C2ECE-35D1-417F-9E99-E8F230294568}"/>
    <cellStyle name="Note 3 10" xfId="6170" xr:uid="{6E47E590-2C36-482F-BC37-BCE0C25EDA2F}"/>
    <cellStyle name="Note 3 10 2" xfId="11711" xr:uid="{4A63EA29-3C49-41DF-9698-CB846560B387}"/>
    <cellStyle name="Note 3 11" xfId="5370" xr:uid="{D628EA41-B628-45D8-BC0B-F4035908282D}"/>
    <cellStyle name="Note 3 11 2" xfId="11663" xr:uid="{32866731-255A-4D3F-980E-3B5DBE3A5498}"/>
    <cellStyle name="Note 3 12" xfId="4409" xr:uid="{5889ABA1-42F4-4624-AF3F-CEAC92CD09C3}"/>
    <cellStyle name="Note 3 12 2" xfId="11608" xr:uid="{23024988-44B7-4806-B1DA-DDAA46980F52}"/>
    <cellStyle name="Note 3 13" xfId="11521" xr:uid="{C10B7C12-8997-4058-B4E2-DAE8D8D9BFDB}"/>
    <cellStyle name="Note 3 14" xfId="374" xr:uid="{9755373A-20ED-428A-8551-555F78EF1961}"/>
    <cellStyle name="Note 3 15" xfId="19055" xr:uid="{9D6F3EFA-F5F3-43C4-8A3F-E3792676C6BD}"/>
    <cellStyle name="Note 3 2" xfId="301" xr:uid="{53CB76E8-C1DA-41A0-A3EA-2B6CA1582D25}"/>
    <cellStyle name="Note 3 2 2" xfId="2830" xr:uid="{5077AD25-6075-4551-8966-69719DFACCA0}"/>
    <cellStyle name="Note 3 2 3" xfId="4922" xr:uid="{A0D92A55-0A12-4953-919A-8B5ED19ABFB5}"/>
    <cellStyle name="Note 3 2 3 2" xfId="11626" xr:uid="{88542D7D-85C3-4ADF-9133-2E1B5E30BD56}"/>
    <cellStyle name="Note 3 2 4" xfId="2829" xr:uid="{FC6355E5-CAEE-4417-9C0F-7D9D5F7356B2}"/>
    <cellStyle name="Note 3 2_Check Sheet" xfId="2831" xr:uid="{661D63C4-080E-4B3E-98BB-7E1E32CD9A57}"/>
    <cellStyle name="Note 3 3" xfId="2832" xr:uid="{F6F0AA20-217D-4D74-9EDC-56EE13C8FAF7}"/>
    <cellStyle name="Note 3 3 2" xfId="2833" xr:uid="{CE8D987F-D444-455A-A433-A35FD406ACD1}"/>
    <cellStyle name="Note 3 3_Check Sheet" xfId="2834" xr:uid="{2C647C1D-7934-41D4-A6DE-C94D3CE06E56}"/>
    <cellStyle name="Note 3 4" xfId="2835" xr:uid="{3A7F811E-2233-4C3A-A770-AFF07C8CA991}"/>
    <cellStyle name="Note 3 5" xfId="2836" xr:uid="{A98DD089-20EE-4774-BA3F-32995EF374A8}"/>
    <cellStyle name="Note 3 6" xfId="4921" xr:uid="{26843A0A-5E18-4946-A462-11E5FA1A8A00}"/>
    <cellStyle name="Note 3 6 2" xfId="11625" xr:uid="{589B8756-0E18-4DD3-9D73-B3C93BFD581E}"/>
    <cellStyle name="Note 3 7" xfId="6042" xr:uid="{E2869608-5319-411C-AE28-FFD03DD8BF39}"/>
    <cellStyle name="Note 3 7 2" xfId="11684" xr:uid="{B265BE57-E3C0-4176-BC54-5699ADE61FDE}"/>
    <cellStyle name="Note 3 8" xfId="6486" xr:uid="{DA1766DB-C3B2-4469-8346-F1BC8FD1C42E}"/>
    <cellStyle name="Note 3 8 2" xfId="11735" xr:uid="{A2ADDFF1-286E-4B6A-9219-6768CFFE6CAF}"/>
    <cellStyle name="Note 3 9" xfId="6060" xr:uid="{8051E28E-8CE7-4F5C-A95B-08921EC83CE7}"/>
    <cellStyle name="Note 3 9 2" xfId="11688" xr:uid="{A478206F-B940-4E43-81D4-466951C1E66A}"/>
    <cellStyle name="Note 3_Check Sheet" xfId="2837" xr:uid="{B248C702-4C23-4F69-A3A7-32BC42B87685}"/>
    <cellStyle name="Note 30" xfId="7341" xr:uid="{DCF4325D-02CE-4CC6-BDD4-2243DB56DE3F}"/>
    <cellStyle name="Note 30 2" xfId="11835" xr:uid="{396D0B41-E047-4507-A9EE-66215EF1E77A}"/>
    <cellStyle name="Note 31" xfId="15268" xr:uid="{A2AB489E-3C7C-4AC2-A903-3298E46F78E5}"/>
    <cellStyle name="Note 32" xfId="19053" xr:uid="{5A1D4225-DC91-4D9E-976F-5E0D95ECC515}"/>
    <cellStyle name="Note 4" xfId="292" xr:uid="{B0A1B2E4-DCE6-45DF-AE51-0011C8EB3A06}"/>
    <cellStyle name="Note 4 2" xfId="2839" xr:uid="{903C7E83-C478-47E5-8F8C-42E4A252AE6A}"/>
    <cellStyle name="Note 4 2 2" xfId="2840" xr:uid="{6E7FE694-BC5C-4B3D-99FF-9BE1FD3C35EA}"/>
    <cellStyle name="Note 4 2 3" xfId="4924" xr:uid="{EAD01A41-DA1B-48F0-9DFB-199D3734CC8C}"/>
    <cellStyle name="Note 4 2 3 2" xfId="11628" xr:uid="{BD9A04E5-1DD2-4BCA-93A1-1F9A866CABE6}"/>
    <cellStyle name="Note 4 2 4" xfId="19057" xr:uid="{609598E9-EB76-4216-8B68-72651CB3D69A}"/>
    <cellStyle name="Note 4 2_Check Sheet" xfId="2841" xr:uid="{2F1569C1-238F-4D0B-98A9-E04B7B486F3C}"/>
    <cellStyle name="Note 4 3" xfId="2842" xr:uid="{730CA7CB-1212-46FF-8E8F-077528BA7A55}"/>
    <cellStyle name="Note 4 3 2" xfId="19208" xr:uid="{027FAF21-78A8-42EB-B786-C42589F4946D}"/>
    <cellStyle name="Note 4 4" xfId="4923" xr:uid="{50095828-6F85-4320-A371-77129E524055}"/>
    <cellStyle name="Note 4 4 2" xfId="11627" xr:uid="{0AB0F73E-84B1-4DA0-B16F-7FA893FF8568}"/>
    <cellStyle name="Note 4 5" xfId="2838" xr:uid="{3F57A488-A9FD-40AA-BC9D-E165E1067699}"/>
    <cellStyle name="Note 4 6" xfId="19056" xr:uid="{0D7A018E-4BFC-41D4-8BA3-F1D962EEDE15}"/>
    <cellStyle name="Note 4_Check Sheet" xfId="2843" xr:uid="{FE54A68B-717D-4344-A7FE-97E23A6E348D}"/>
    <cellStyle name="Note 5" xfId="214" xr:uid="{E0E71597-74EC-417B-9B11-D6D3F0D5BBD4}"/>
    <cellStyle name="Note 5 10" xfId="19058" xr:uid="{8ED33C56-6113-4594-BD4F-32103685AEEB}"/>
    <cellStyle name="Note 5 2" xfId="2845" xr:uid="{60375679-4017-4797-84ED-FC3D2DB5AE21}"/>
    <cellStyle name="Note 5 2 2" xfId="2846" xr:uid="{97DB47A0-E976-42A1-BB44-79592C5E6A8D}"/>
    <cellStyle name="Note 5 2 3" xfId="19059" xr:uid="{6F228ED0-0E40-4F6F-BB7C-FAB5A364733F}"/>
    <cellStyle name="Note 5 2_Check Sheet" xfId="2847" xr:uid="{864A0DE3-3140-46B4-A164-AA148F46B625}"/>
    <cellStyle name="Note 5 3" xfId="2848" xr:uid="{FE06DD94-CC07-4C3D-A9F5-AC56C42B8CE3}"/>
    <cellStyle name="Note 5 3 2" xfId="2849" xr:uid="{5E297B82-A911-4934-A3DB-F91CC7CBDC27}"/>
    <cellStyle name="Note 5 3_Check Sheet" xfId="2850" xr:uid="{A0BBE438-4A0A-4223-9E91-BD726CAF7523}"/>
    <cellStyle name="Note 5 4" xfId="2851" xr:uid="{500CE103-F4F9-4201-BDA8-D53FFB593862}"/>
    <cellStyle name="Note 5 5" xfId="4925" xr:uid="{46E6067C-779F-412C-AAE7-E4C81F85DD12}"/>
    <cellStyle name="Note 5 5 2" xfId="11629" xr:uid="{50CA8392-D75E-4038-BCC3-902DC24689B4}"/>
    <cellStyle name="Note 5 6" xfId="5037" xr:uid="{3A5988E1-8E23-47B7-A930-B42BE1F404B8}"/>
    <cellStyle name="Note 5 6 2" xfId="11652" xr:uid="{3ED5783D-7F1C-4784-AA52-C8DBD4C4C0AB}"/>
    <cellStyle name="Note 5 7" xfId="5047" xr:uid="{388E0C5A-0F31-4DDE-B2E9-9770ACAA0629}"/>
    <cellStyle name="Note 5 7 2" xfId="11656" xr:uid="{F1AA9EC5-F428-4C9E-9DED-86E2FFB7AD19}"/>
    <cellStyle name="Note 5 8" xfId="7342" xr:uid="{E2E6EAF6-DA5C-459D-822F-31A267499BC2}"/>
    <cellStyle name="Note 5 8 2" xfId="11836" xr:uid="{EFD70B3E-2490-455F-90C1-735DF63AD61D}"/>
    <cellStyle name="Note 5 9" xfId="2844" xr:uid="{3CCB4685-77A7-4486-929E-16457DAF1822}"/>
    <cellStyle name="Note 5_Check Sheet" xfId="2852" xr:uid="{FF1EA5B1-D6DE-4925-BE77-2C3EE50ACACB}"/>
    <cellStyle name="Note 6" xfId="2853" xr:uid="{24F888BA-E1B9-4510-97C8-5E1C993C8D47}"/>
    <cellStyle name="Note 6 10" xfId="19173" xr:uid="{958A7B5B-3F45-4498-ABA0-BDFB04037AE9}"/>
    <cellStyle name="Note 6 2" xfId="2854" xr:uid="{BD6F9955-C8A2-4E7D-9DAA-FF204AB6456E}"/>
    <cellStyle name="Note 6 2 2" xfId="2855" xr:uid="{D0DE3470-9098-4A72-B8A7-3F523A770798}"/>
    <cellStyle name="Note 6 2 2 2" xfId="2856" xr:uid="{4821C0F1-3125-4B57-B87F-E2860FCD12A4}"/>
    <cellStyle name="Note 6 2 2_Check Sheet" xfId="2857" xr:uid="{7C3A7986-D273-4DAE-A02C-D1B2E8291DCE}"/>
    <cellStyle name="Note 6 2 3" xfId="2858" xr:uid="{5D247CBF-3055-4C2F-9F76-70DA80BE9894}"/>
    <cellStyle name="Note 6 2_Check Sheet" xfId="2859" xr:uid="{714F2C6A-C78E-4BB1-81BB-D21CED7E6FA4}"/>
    <cellStyle name="Note 6 3" xfId="2860" xr:uid="{533C91CC-F075-446A-BB08-582AA0FC2762}"/>
    <cellStyle name="Note 6 3 2" xfId="2861" xr:uid="{83D99BAA-1089-4422-AE28-8C40030F5182}"/>
    <cellStyle name="Note 6 3_Check Sheet" xfId="2862" xr:uid="{111B7CA5-DF01-4F32-AC77-F222684FC065}"/>
    <cellStyle name="Note 6 4" xfId="2863" xr:uid="{CB5A70A7-1B49-438E-973C-C32F496AD001}"/>
    <cellStyle name="Note 6 5" xfId="4926" xr:uid="{2DE842EB-DD0B-4188-AE02-FA05CB6D10A3}"/>
    <cellStyle name="Note 6 5 2" xfId="11630" xr:uid="{5E9F3785-C810-4EC6-9932-20978721822F}"/>
    <cellStyle name="Note 6 6" xfId="5038" xr:uid="{8A0E1236-3C8A-4EE9-9C70-6F9E7F82F2D1}"/>
    <cellStyle name="Note 6 6 2" xfId="11653" xr:uid="{4E636429-2F29-4979-94F9-1850B19826E9}"/>
    <cellStyle name="Note 6 7" xfId="5048" xr:uid="{4B3258FA-C29C-46F2-B47E-5CD48AA6D132}"/>
    <cellStyle name="Note 6 7 2" xfId="11657" xr:uid="{BE1AAF5A-2718-45B7-832C-5278678FADC6}"/>
    <cellStyle name="Note 6 8" xfId="7343" xr:uid="{D59956D2-0868-4DCD-94FD-8C0E2665EF9A}"/>
    <cellStyle name="Note 6 8 2" xfId="11837" xr:uid="{C73BA19C-489C-44B9-8A19-61250BA8B446}"/>
    <cellStyle name="Note 6 9" xfId="19060" xr:uid="{3923D6EA-D148-430D-9E90-F28980611DE0}"/>
    <cellStyle name="Note 6_Check Sheet" xfId="2864" xr:uid="{AD8E1B1C-7303-48EF-B8DA-6FAF6A443C91}"/>
    <cellStyle name="Note 7" xfId="2865" xr:uid="{527D5BD5-400D-4D24-9954-01BAF89086FC}"/>
    <cellStyle name="Note 7 2" xfId="2866" xr:uid="{DB344C70-2FCC-4C37-A353-2E70A56ED2C0}"/>
    <cellStyle name="Note 7 3" xfId="19189" xr:uid="{8A954027-0306-4B3F-80C6-A55BB717893A}"/>
    <cellStyle name="Note 7_Check Sheet" xfId="2867" xr:uid="{CF1E5B48-CA7F-4625-B54D-D68F61B25065}"/>
    <cellStyle name="Note 8" xfId="2868" xr:uid="{566CAD24-FAD7-44B2-ABCC-1F1E31A880D2}"/>
    <cellStyle name="Note 8 2" xfId="2869" xr:uid="{52BD529E-551B-44B4-8813-F9D12FA7418C}"/>
    <cellStyle name="Note 8_Check Sheet" xfId="2870" xr:uid="{027ABAD7-D99B-4EA2-98DF-6C8D17CECF5A}"/>
    <cellStyle name="Note 9" xfId="2871" xr:uid="{6318D5BE-0180-4ED5-A111-FC76B3362E5B}"/>
    <cellStyle name="Notiz" xfId="16" builtinId="10" customBuiltin="1"/>
    <cellStyle name="Notiz 2" xfId="393" xr:uid="{A0EEB460-3966-4533-ADFE-303C0CB7C4BD}"/>
    <cellStyle name="Notiz 2 2" xfId="4927" xr:uid="{FB68B98E-B9B5-4426-999D-3B186407A9B2}"/>
    <cellStyle name="Notiz 2 3" xfId="11530" xr:uid="{F3A46930-81C7-4E7F-88E4-BB97CB1E873E}"/>
    <cellStyle name="Notiz 2_Data" xfId="5239" xr:uid="{CE6A55BD-DFF8-4A3C-853E-AD08522D82AC}"/>
    <cellStyle name="Notiz 3" xfId="6807" xr:uid="{9D64AA34-8913-4384-8B5E-7C3BD5D86F91}"/>
    <cellStyle name="Notiz 3 2" xfId="11765" xr:uid="{2E504232-90C5-4B65-B2EE-71322A56AD88}"/>
    <cellStyle name="Notiz 4" xfId="7248" xr:uid="{84E399DD-AD4E-4F51-891A-0FA840C6381F}"/>
    <cellStyle name="Notiz 4 2" xfId="11828" xr:uid="{09FB134A-AC1E-45CA-AA28-EA7FDB23FB71}"/>
    <cellStyle name="Notiz 5" xfId="11523" xr:uid="{5858870E-BE49-4077-AAE8-10DFD27F2E70}"/>
    <cellStyle name="Notiz 6" xfId="375" xr:uid="{74BCF796-6E21-4A78-B1F3-8FBB88D2D4C8}"/>
    <cellStyle name="Num1Blue" xfId="2872" xr:uid="{4A7E669D-3682-45BC-A93E-971B4597DCF9}"/>
    <cellStyle name="Num2" xfId="2873" xr:uid="{074E2F5D-2980-401C-8CDF-1D7C120D8ACE}"/>
    <cellStyle name="NUMBER" xfId="2874" xr:uid="{C1F58F6C-BB0E-4D02-A295-B9BD636DFE76}"/>
    <cellStyle name="Number0" xfId="2875" xr:uid="{9BE66C18-753D-4438-A695-BEB47FBDD840}"/>
    <cellStyle name="Number1" xfId="2876" xr:uid="{C477CFA4-2C4B-405C-AEF7-5F53BBFD364E}"/>
    <cellStyle name="Number2" xfId="2877" xr:uid="{C27B0AD2-4F73-48B4-8DED-D498BAD1E110}"/>
    <cellStyle name="Number2-" xfId="2878" xr:uid="{1E1F044D-DFCC-42CD-AA91-154AF4E17746}"/>
    <cellStyle name="Number2_Check Sheet" xfId="11505" xr:uid="{4C927D24-24D7-46C6-916B-0CD3CC416836}"/>
    <cellStyle name="Number2-_Check Sheet" xfId="11506" xr:uid="{87C36E2D-A3E4-4F71-B740-12A6D9A29085}"/>
    <cellStyle name="Number2_Check Sheet_India" xfId="18867" xr:uid="{2DBAB3BB-B107-44EA-8E01-57F6F549BE25}"/>
    <cellStyle name="Number2-_Check Sheet_India" xfId="18868" xr:uid="{82D86E1F-505B-4969-A311-D87059B00251}"/>
    <cellStyle name="Number2_India" xfId="18865" xr:uid="{1C831384-E9B0-488F-87D9-970615B4248C}"/>
    <cellStyle name="Number2-_India" xfId="18866" xr:uid="{56BD3B9A-AB9C-430D-A4AC-D95AF32A7F23}"/>
    <cellStyle name="Number2_Rev by Product" xfId="11507" xr:uid="{4E47E531-EFE3-4D0F-BEB5-61285333E1E4}"/>
    <cellStyle name="Number2-_Rev by Product" xfId="11508" xr:uid="{91B0FEED-4253-4DA9-B888-15849C6302C9}"/>
    <cellStyle name="Number2_Rev by Product_Check Sheet" xfId="11509" xr:uid="{ACBF8171-28C4-4B34-8234-6D9A825A33BC}"/>
    <cellStyle name="Number2-_Rev by Product_Check Sheet" xfId="11510" xr:uid="{E5E74715-73DF-4DB6-891D-C632E1EBF715}"/>
    <cellStyle name="Number2_Rev by Product_Check Sheet_India" xfId="18871" xr:uid="{B930FDC7-DCB5-48FF-9456-F1AFC4D3A6D2}"/>
    <cellStyle name="Number2-_Rev by Product_Check Sheet_India" xfId="18872" xr:uid="{34039B21-4DD1-4E84-873F-5E2A3407F6DB}"/>
    <cellStyle name="Number2_Rev by Product_India" xfId="18869" xr:uid="{F5F540B8-DADA-4676-8F1D-044DC42137DE}"/>
    <cellStyle name="Number2-_Rev by Product_India" xfId="18870" xr:uid="{0DD2A2F1-2DE0-4DBB-A36C-AB7617744231}"/>
    <cellStyle name="Numbers" xfId="2879" xr:uid="{EDEA4EA3-D598-4049-8341-5280ECAF269F}"/>
    <cellStyle name="Numbers - Bold" xfId="2880" xr:uid="{83E4C55A-0F45-43F0-A9DA-3950CC870A38}"/>
    <cellStyle name="Numbers - Bold 2" xfId="2881" xr:uid="{9127E2EE-D75A-4840-B943-1A7C610AF175}"/>
    <cellStyle name="Numbers - Bold 3" xfId="2882" xr:uid="{CA1E9F8A-D922-403B-807F-CBC15DE5DBD2}"/>
    <cellStyle name="Numbers - Bold_ALMEX" xfId="2883" xr:uid="{071EC700-D0B2-410C-B3F7-C4439FB381C6}"/>
    <cellStyle name="Numbers - Large" xfId="2884" xr:uid="{5EF2BE2B-DC74-4756-85B4-298526CB1333}"/>
    <cellStyle name="Numbers 2" xfId="2885" xr:uid="{EC73D54D-2780-4007-8619-44C929D6BBBC}"/>
    <cellStyle name="Numbers_6079BX" xfId="2886" xr:uid="{419430E0-1A4A-434B-A1BD-7F0DC7A28C7D}"/>
    <cellStyle name="numPStyle" xfId="2887" xr:uid="{E5ADE8A4-A094-49AF-BED2-E39E0D7C9462}"/>
    <cellStyle name="Obliczenia" xfId="2888" xr:uid="{0620EE84-645D-4433-B09D-16FD0E61CA02}"/>
    <cellStyle name="Œ…‹æØ‚è [0.00]_GE 3 MINIMUM" xfId="2889" xr:uid="{D1A99F36-19C3-47D9-9FBE-243BF473BED7}"/>
    <cellStyle name="Œ…‹æØ‚è_GE 3 MINIMUM" xfId="2890" xr:uid="{C3E9C524-8F68-4122-8841-FD891F7DF01D}"/>
    <cellStyle name="Onedec" xfId="2891" xr:uid="{9B358385-CB22-4D01-B982-5B5B01D3EE6A}"/>
    <cellStyle name="outh America" xfId="2892" xr:uid="{39FD0BA3-CFBE-495F-A735-035C97E44BEB}"/>
    <cellStyle name="Output" xfId="91" xr:uid="{49A2E0BE-D620-43C5-848D-1DF982B1D742}"/>
    <cellStyle name="Output - large number" xfId="2893" xr:uid="{AD4F735B-A0CD-47CC-BC00-1DD30A896E88}"/>
    <cellStyle name="Output - percentage" xfId="2894" xr:uid="{E8132E26-41C3-40D8-8C0E-01C23BFBD01C}"/>
    <cellStyle name="Output 10" xfId="2895" xr:uid="{E41B359C-2387-4824-A019-5B23DDE7E8FA}"/>
    <cellStyle name="Output 11" xfId="2896" xr:uid="{722323C3-DAAF-408E-9DE1-DA7B8700366D}"/>
    <cellStyle name="Output 12" xfId="2897" xr:uid="{7BC74DEB-2C53-4E82-8D05-CBAA00D9C2DC}"/>
    <cellStyle name="Output 13" xfId="2898" xr:uid="{B4BF8852-401F-4DE8-B65E-6774C925A0C5}"/>
    <cellStyle name="Output 13 2" xfId="6420" xr:uid="{EB472DE0-C01B-45FA-B10B-AF95E095A1D1}"/>
    <cellStyle name="Output 13 2 2" xfId="11718" xr:uid="{89A07035-37DA-4B46-B9F1-C1EC0661B307}"/>
    <cellStyle name="Output 13 3" xfId="5761" xr:uid="{7C024F6E-A4B1-4BB9-A1F8-CD71EABBF79E}"/>
    <cellStyle name="Output 13 4" xfId="4672" xr:uid="{C21E4C3D-528C-4D75-AE37-1C053DA45F78}"/>
    <cellStyle name="Output 13 4 2" xfId="11616" xr:uid="{7A3DF480-BBA4-4431-AE5B-A1433672E4A8}"/>
    <cellStyle name="Output 13_Data" xfId="5240" xr:uid="{225CD97D-CCBB-44FE-94B6-0DAA007E5277}"/>
    <cellStyle name="Output 14" xfId="2899" xr:uid="{615E7878-AA03-45A6-86D0-48148A6F8208}"/>
    <cellStyle name="Output 14 2" xfId="6421" xr:uid="{772A58AE-B2AC-4064-9D7B-B2A2D0F20096}"/>
    <cellStyle name="Output 14 2 2" xfId="11719" xr:uid="{82FF1443-0DD6-49AB-845B-1D6FFB4933D9}"/>
    <cellStyle name="Output 14 3" xfId="5762" xr:uid="{852754C4-C346-4409-986B-0A7289B2CEFF}"/>
    <cellStyle name="Output 14 4" xfId="4673" xr:uid="{43B8E771-D7E2-4FAA-B04E-CE5E2DE5D83F}"/>
    <cellStyle name="Output 14 4 2" xfId="11617" xr:uid="{821B53A1-CD00-4E43-800F-6D3B612E3EDE}"/>
    <cellStyle name="Output 14_Data" xfId="5241" xr:uid="{8D74B61F-331A-4A34-A948-B6E1FD510104}"/>
    <cellStyle name="Output 15" xfId="2900" xr:uid="{59A0ACC6-9964-4FAF-9B96-D45FB980BE8F}"/>
    <cellStyle name="Output 15 2" xfId="6422" xr:uid="{9986217A-0A90-4A49-9553-69C116208EA9}"/>
    <cellStyle name="Output 15 2 2" xfId="11720" xr:uid="{CE56231B-1451-4704-A998-3DC5B7E784D0}"/>
    <cellStyle name="Output 15 3" xfId="5763" xr:uid="{F2C9F207-EFBA-4208-8F92-EB5EB31F001F}"/>
    <cellStyle name="Output 15 4" xfId="4674" xr:uid="{FD28AEFA-C2B2-4970-B862-85141C2586B7}"/>
    <cellStyle name="Output 15 4 2" xfId="11618" xr:uid="{25433D10-5CD2-4128-AEBE-6931AAA1B515}"/>
    <cellStyle name="Output 15_Data" xfId="5242" xr:uid="{DD3B225D-1AEE-4F4E-AE87-8616BD7419B1}"/>
    <cellStyle name="Output 16" xfId="2901" xr:uid="{57FD9498-5A41-4074-A763-A35468A96DE5}"/>
    <cellStyle name="Output 16 2" xfId="6423" xr:uid="{875508AA-3678-44CA-899E-10ECC14A7967}"/>
    <cellStyle name="Output 16 2 2" xfId="11721" xr:uid="{F38D488F-6757-4B26-9D6B-DD03B642E9B2}"/>
    <cellStyle name="Output 16 3" xfId="5764" xr:uid="{5E0CAB8B-B67C-4105-AE48-B04250AF859A}"/>
    <cellStyle name="Output 16 4" xfId="4675" xr:uid="{24471A75-A3C8-4B1F-9882-A1C3DBBB33A4}"/>
    <cellStyle name="Output 16 4 2" xfId="11619" xr:uid="{CB305EAD-8402-4CDB-8F92-2EE0E49A4D2A}"/>
    <cellStyle name="Output 16_Data" xfId="5243" xr:uid="{4A1FE46F-9783-4A78-9B9E-B5AF11C51EE5}"/>
    <cellStyle name="Output 17" xfId="4928" xr:uid="{B7A65FA6-1FD3-49F0-B96E-E72954708966}"/>
    <cellStyle name="Output 17 2" xfId="11631" xr:uid="{7A7C73E8-AB10-4AC1-8D23-A17CB6A7E76A}"/>
    <cellStyle name="Output 18" xfId="5039" xr:uid="{19DBFE7D-5D0D-4235-8078-A990D52915BC}"/>
    <cellStyle name="Output 18 2" xfId="11654" xr:uid="{70DA2C89-0FD2-40F7-B9DD-2765D32EAF43}"/>
    <cellStyle name="Output 19" xfId="5049" xr:uid="{5155260B-A327-4CB1-A0D0-7069003A1550}"/>
    <cellStyle name="Output 19 2" xfId="11658" xr:uid="{8A757A47-8091-450D-8002-7C43FCF6DEC3}"/>
    <cellStyle name="Output 2" xfId="217" xr:uid="{021AE163-A8B1-4A7F-A7E4-AE2E465C4012}"/>
    <cellStyle name="Output 2 10" xfId="19169" xr:uid="{FE9E6DA0-34EB-4777-BEA0-150E63069A0A}"/>
    <cellStyle name="Output 2 2" xfId="2902" xr:uid="{D6DEB23E-AF75-4F54-9209-28EFB485E1CA}"/>
    <cellStyle name="Output 2 2 2" xfId="6969" xr:uid="{FF4BFE77-5C6D-442E-BF48-51EC58B35EFD}"/>
    <cellStyle name="Output 2 2 2 2" xfId="9550" xr:uid="{E3DD95B6-E18F-449A-B55E-DF90537AABBF}"/>
    <cellStyle name="Output 2 2 2 2 2" xfId="13453" xr:uid="{A04C9DEB-D99C-4F62-AC47-CB5771D49052}"/>
    <cellStyle name="Output 2 2 2 3" xfId="9549" xr:uid="{C96C47C6-20D6-4D79-96F2-0AE37BE88F8C}"/>
    <cellStyle name="Output 2 2 2 4" xfId="11786" xr:uid="{224DD11B-15AF-4107-B375-C7F339F8F751}"/>
    <cellStyle name="Output 2 2_India" xfId="18873" xr:uid="{1B72D4B0-2BAC-428B-A747-801EDB56465E}"/>
    <cellStyle name="Output 2 3" xfId="2903" xr:uid="{0E26D9A3-4B2A-4F37-B2C9-3D499E111E2C}"/>
    <cellStyle name="Output 2 3 2" xfId="7186" xr:uid="{A09B7997-A312-4151-A261-012AD1D9F81D}"/>
    <cellStyle name="Output 2 3 2 2" xfId="9552" xr:uid="{CFB16769-0632-4235-9560-95A3C25C2F58}"/>
    <cellStyle name="Output 2 3 2 2 2" xfId="13454" xr:uid="{13626D8A-020B-4738-A24A-AA68B9764740}"/>
    <cellStyle name="Output 2 3 2 3" xfId="9551" xr:uid="{8B2C052B-B629-4D29-B01C-28A8B4CE5383}"/>
    <cellStyle name="Output 2 3 2 4" xfId="11804" xr:uid="{88DFA73D-0FC8-4407-BE6C-C80C05FB7D27}"/>
    <cellStyle name="Output 2 3_India" xfId="18874" xr:uid="{CD09F442-3A4A-4DC6-B917-3753EBBBF57F}"/>
    <cellStyle name="Output 2 4" xfId="2904" xr:uid="{66E5E235-4281-4F83-B29A-C84C40A6C117}"/>
    <cellStyle name="Output 2 5" xfId="2905" xr:uid="{E7E762E5-5986-4538-95FD-B0B9A1769DCC}"/>
    <cellStyle name="Output 2 6" xfId="2906" xr:uid="{E5CDECFD-81C9-430E-AAAE-DE4039E1C3B5}"/>
    <cellStyle name="Output 2 6 2" xfId="6424" xr:uid="{768E6E2C-572E-4900-99D2-2BFEA194D4FF}"/>
    <cellStyle name="Output 2 6 2 2" xfId="11722" xr:uid="{EE842B21-0775-44DE-A3AB-F6417F6AF630}"/>
    <cellStyle name="Output 2 6 3" xfId="5765" xr:uid="{D9671F90-8BDE-434C-9655-4F7AF30B1E2D}"/>
    <cellStyle name="Output 2 6 4" xfId="4676" xr:uid="{85FD0A18-F4BD-44F9-97D3-CBFB9DEF5C16}"/>
    <cellStyle name="Output 2 6 4 2" xfId="11620" xr:uid="{B040E6EA-80F5-4434-8782-302872B9D88D}"/>
    <cellStyle name="Output 2 6_Data" xfId="5244" xr:uid="{3BF85E90-D853-4900-9001-94F2BB947AEE}"/>
    <cellStyle name="Output 2 7" xfId="2907" xr:uid="{F45346E9-AE6A-4D9E-B006-2C0D26781B02}"/>
    <cellStyle name="Output 2 8" xfId="11525" xr:uid="{3B026D5A-415C-418E-9659-8BC2D7013B48}"/>
    <cellStyle name="Output 2 9" xfId="19062" xr:uid="{F29F241D-73C7-4621-A7CC-ED0589319A08}"/>
    <cellStyle name="Output 2_Check Sheet" xfId="2908" xr:uid="{BABBFEF5-FD47-4DDE-BC73-ED50A069BCE0}"/>
    <cellStyle name="Output 20" xfId="6981" xr:uid="{68646044-2280-47A5-9D27-6EE42C28F9FC}"/>
    <cellStyle name="Output 20 2" xfId="11790" xr:uid="{8C9F8089-1F29-47AA-BF83-3760D9F69E6A}"/>
    <cellStyle name="Output 21" xfId="6975" xr:uid="{2A65010D-FFBE-4988-9EF2-BD2647DD8B06}"/>
    <cellStyle name="Output 21 2" xfId="11788" xr:uid="{3CA78C52-2190-4828-A782-0B0E73C621C1}"/>
    <cellStyle name="Output 22" xfId="6897" xr:uid="{837E4CD5-9E64-409F-B63F-A1A539A36411}"/>
    <cellStyle name="Output 22 2" xfId="11779" xr:uid="{F1414B88-D6D8-4A5A-92BF-9D892FB9D20F}"/>
    <cellStyle name="Output 23" xfId="6892" xr:uid="{DD6946C8-1A32-46D4-8CB2-BC715861779E}"/>
    <cellStyle name="Output 23 2" xfId="11776" xr:uid="{62EA3830-0D5A-4E6C-8BB5-C50BAD3ADFA0}"/>
    <cellStyle name="Output 24" xfId="6888" xr:uid="{166E9B93-5654-43A4-B07D-E47031C388CA}"/>
    <cellStyle name="Output 24 2" xfId="11773" xr:uid="{DC2C5CEE-EFDE-468E-B351-4D5E106150D1}"/>
    <cellStyle name="Output 25" xfId="6955" xr:uid="{E4FC834D-0811-4CF7-8C9B-2A1A50CCB3EB}"/>
    <cellStyle name="Output 25 2" xfId="11784" xr:uid="{5E1F7226-D135-488E-A4DB-173952CFDFFD}"/>
    <cellStyle name="Output 26" xfId="6619" xr:uid="{5FC67AC1-7529-4571-8BEB-98B74B303EDE}"/>
    <cellStyle name="Output 26 2" xfId="11753" xr:uid="{639418C5-FDF9-41C3-A07F-EACAD8FE5ED7}"/>
    <cellStyle name="Output 27" xfId="7115" xr:uid="{07778812-6C84-42A4-A167-90D57A57D592}"/>
    <cellStyle name="Output 27 2" xfId="11803" xr:uid="{EF5E60FA-2050-4873-8A93-56E5F107DCAA}"/>
    <cellStyle name="Output 28" xfId="6951" xr:uid="{2F758936-68E3-445D-BB5E-85E3A8BA8227}"/>
    <cellStyle name="Output 28 2" xfId="11783" xr:uid="{36503AA2-EB78-4507-8AE9-A33E053035DC}"/>
    <cellStyle name="Output 29" xfId="6959" xr:uid="{A07812E7-AFEC-4F16-9EA8-976979DFE1E1}"/>
    <cellStyle name="Output 29 2" xfId="11785" xr:uid="{40B69D9F-5BFD-4C54-B60C-E520F51762DE}"/>
    <cellStyle name="Output 3" xfId="376" xr:uid="{026DDAB9-E982-41E0-AB3A-6735CEC21B9F}"/>
    <cellStyle name="Output 3 10" xfId="6500" xr:uid="{C7087801-1AC7-4CC6-B8A1-324AA404C4D4}"/>
    <cellStyle name="Output 3 10 2" xfId="11736" xr:uid="{B75D4317-5141-4E30-AAE3-0F06B20031A3}"/>
    <cellStyle name="Output 3 11" xfId="4410" xr:uid="{C2C5BEBA-06C7-4FCC-8ED9-3B0ECADB0FF9}"/>
    <cellStyle name="Output 3 11 2" xfId="11609" xr:uid="{5162AEAF-DEA8-4E1D-89AE-5FED8E2199B0}"/>
    <cellStyle name="Output 3 12" xfId="11524" xr:uid="{98DA734E-2E1D-409F-BDF3-4E78D18FC993}"/>
    <cellStyle name="Output 3 13" xfId="19063" xr:uid="{7D8D7DB4-4083-4420-8049-93CEFD04FFDF}"/>
    <cellStyle name="Output 3 2" xfId="2909" xr:uid="{D4D01C10-2A66-45C8-B24B-9AA4BFF75C31}"/>
    <cellStyle name="Output 3 3" xfId="2910" xr:uid="{7DF2BB2D-D361-4FE2-BAD2-15B6A66F5EC4}"/>
    <cellStyle name="Output 3 4" xfId="2911" xr:uid="{2FD4A4F9-AFC4-4179-A707-F4C16E8A65B6}"/>
    <cellStyle name="Output 3 5" xfId="4929" xr:uid="{749BB94B-7CA2-4CA2-9FB7-D5D2D04E09D8}"/>
    <cellStyle name="Output 3 5 2" xfId="11632" xr:uid="{EAED19B4-DC87-4639-95FA-472A9A2763DF}"/>
    <cellStyle name="Output 3 6" xfId="6043" xr:uid="{D7281ECE-091A-4454-9DEF-BA673D4EB438}"/>
    <cellStyle name="Output 3 6 2" xfId="11685" xr:uid="{5567E527-F278-476C-B834-E808EA919177}"/>
    <cellStyle name="Output 3 7" xfId="5371" xr:uid="{AE3BE606-64E6-4C8B-9718-A77D79A7D751}"/>
    <cellStyle name="Output 3 7 2" xfId="11664" xr:uid="{2F3683A5-8B96-4E84-BCB4-196A2974D48B}"/>
    <cellStyle name="Output 3 8" xfId="5818" xr:uid="{DE147DFA-8C73-49A5-B280-8853696B68D9}"/>
    <cellStyle name="Output 3 8 2" xfId="11672" xr:uid="{EDD13371-5275-4C46-BCEB-AA510CA4BB32}"/>
    <cellStyle name="Output 3 9" xfId="5386" xr:uid="{D3E8C860-38D5-46D8-9C80-780F29815516}"/>
    <cellStyle name="Output 3 9 2" xfId="11668" xr:uid="{0AEEF48C-32CA-45A8-83E6-95E1416055B2}"/>
    <cellStyle name="Output 3_Check Sheet" xfId="2912" xr:uid="{EDF653AF-B0BE-419B-9DBF-052028E78C19}"/>
    <cellStyle name="Output 30" xfId="7256" xr:uid="{F3B949FF-CCDD-4B32-A3C3-06AA715FBD5E}"/>
    <cellStyle name="Output 30 2" xfId="11831" xr:uid="{AC01042D-229B-4DE2-95D3-7C802321F5BA}"/>
    <cellStyle name="Output 31" xfId="7243" xr:uid="{8DA4BABE-5301-4724-88A6-090034C3FDAA}"/>
    <cellStyle name="Output 31 2" xfId="11825" xr:uid="{4D646B6C-FF9C-4FBD-B424-DB58E9EBEE40}"/>
    <cellStyle name="Output 32" xfId="7227" xr:uid="{42150FBD-B55B-46B5-A46F-B2EFDF31E3B9}"/>
    <cellStyle name="Output 32 2" xfId="11816" xr:uid="{4592DBB7-3338-4440-A625-AA29535F2722}"/>
    <cellStyle name="Output 33" xfId="7216" xr:uid="{478D3DA2-1BAA-42DE-ABD7-EAA95BD62CEB}"/>
    <cellStyle name="Output 33 2" xfId="11811" xr:uid="{52FCE28C-C807-44A7-AAD5-BFC0E08C9E2E}"/>
    <cellStyle name="Output 34" xfId="7241" xr:uid="{7E861A08-2FDD-4378-8E46-7D7D51B68CB1}"/>
    <cellStyle name="Output 34 2" xfId="11824" xr:uid="{1895126F-58E3-4E70-8704-4E8766597E21}"/>
    <cellStyle name="Output 35" xfId="7260" xr:uid="{935FEAA2-31D9-465A-8AAD-80F04931CC75}"/>
    <cellStyle name="Output 35 2" xfId="11834" xr:uid="{BC8D61C2-AC61-4825-A6C5-E1BFF767C5F1}"/>
    <cellStyle name="Output 36" xfId="7234" xr:uid="{9A50EB63-0B78-4F14-8B6E-84B44D0D99BD}"/>
    <cellStyle name="Output 36 2" xfId="11819" xr:uid="{5E7F0024-6CB0-4BD2-963E-7C42F7B4D39F}"/>
    <cellStyle name="Output 37" xfId="7212" xr:uid="{05129B4A-966C-41C5-A76B-40B08E5E0CB6}"/>
    <cellStyle name="Output 37 2" xfId="11809" xr:uid="{8DB015D9-9FF1-4BDD-8B62-4A7B01D0BC56}"/>
    <cellStyle name="Output 38" xfId="7252" xr:uid="{657FCA11-F61C-4287-864A-0CC87A6AE2F2}"/>
    <cellStyle name="Output 38 2" xfId="11830" xr:uid="{E4520120-66A8-4892-9A74-B1F9A7370B8A}"/>
    <cellStyle name="Output 39" xfId="7344" xr:uid="{351CB83F-3876-410A-806C-47285777F084}"/>
    <cellStyle name="Output 39 2" xfId="11838" xr:uid="{1880B739-9FE1-46ED-9BF7-4974FD519BE4}"/>
    <cellStyle name="Output 4" xfId="2913" xr:uid="{856AF5DE-FF7E-4936-9B23-916ED3C04AFA}"/>
    <cellStyle name="Output 4 2" xfId="2914" xr:uid="{38EF4C86-216B-4B88-8B03-05115AB442C5}"/>
    <cellStyle name="Output 4 3" xfId="4930" xr:uid="{85A7CC8F-8836-426C-AD32-56217C5AAF92}"/>
    <cellStyle name="Output 4 3 2" xfId="11633" xr:uid="{AEFE4B88-243C-429F-85F5-F46938589999}"/>
    <cellStyle name="Output 4_Check Sheet" xfId="2915" xr:uid="{4E90D970-3141-4F61-B3DA-2EDEF65A2819}"/>
    <cellStyle name="Output 40" xfId="15263" xr:uid="{4B02B800-FD29-436D-8EC8-A43929187DEF}"/>
    <cellStyle name="Output 41" xfId="19061" xr:uid="{C397730C-9899-4438-8A1D-DE675291FF3E}"/>
    <cellStyle name="Output 5" xfId="2916" xr:uid="{F94D312C-D3A7-4D43-B2E9-01EB72E2D39A}"/>
    <cellStyle name="Output 6" xfId="2917" xr:uid="{EE3A3373-2303-4160-A853-713E03231475}"/>
    <cellStyle name="Output 7" xfId="2918" xr:uid="{F08C13BC-BD68-4825-8A33-2BAB37FD3E57}"/>
    <cellStyle name="Output 8" xfId="2919" xr:uid="{AF1E0472-F79F-4EDF-BC46-C0EF827E2CBC}"/>
    <cellStyle name="Output 9" xfId="2920" xr:uid="{9B1607E4-2178-42F7-8B7F-A12B6EB3B691}"/>
    <cellStyle name="Output Amounts" xfId="2921" xr:uid="{DDFA9CCF-FEC1-48D9-ABE8-FBA83F9ACB7D}"/>
    <cellStyle name="Output Column Headings" xfId="2922" xr:uid="{E2568A8F-5206-46B1-AE88-14DD5B2B114C}"/>
    <cellStyle name="Output Line Items" xfId="2923" xr:uid="{A9F38202-EAFD-4BA5-A1AC-3E3A065004C3}"/>
    <cellStyle name="Output Report Heading" xfId="2924" xr:uid="{88D38972-81A8-4DFF-B422-9EF8387FF4A7}"/>
    <cellStyle name="Output Report Title" xfId="2925" xr:uid="{52C254D6-84C0-41BB-94DF-EA98CBEFFCEA}"/>
    <cellStyle name="p_Araraquara 2b" xfId="2926" xr:uid="{7986B200-4C3A-48AE-9127-8DC3C4CA46DB}"/>
    <cellStyle name="p_Araraquara 2b_Check Sheet" xfId="2927" xr:uid="{B702DC65-C929-4FC9-8263-34BC6328F48D}"/>
    <cellStyle name="p_Araraquara 2b_Check Sheet_Chicopee" xfId="4181" xr:uid="{0CDCBA7A-188D-4FA2-BF32-E6A685635DC3}"/>
    <cellStyle name="p_Araraquara 2b_Check Sheet_Data" xfId="5246" xr:uid="{7582333D-3B4F-4089-84BD-4E02F2C2E760}"/>
    <cellStyle name="p_Araraquara 2b_Check Sheet_India" xfId="18876" xr:uid="{9EB14DE4-F7EE-42A4-A14A-7CCB37E92C2C}"/>
    <cellStyle name="p_Araraquara 2b_Check Sheet_Korea" xfId="4182" xr:uid="{60EE7420-8687-46C2-8EA2-ECEA712701D3}"/>
    <cellStyle name="p_Araraquara 2b_Check Sheet_Reinbek" xfId="4183" xr:uid="{B7F80DCA-EC0B-4178-BF1B-C02179B20D67}"/>
    <cellStyle name="p_Araraquara 2b_Check Sheet_Richmond" xfId="4184" xr:uid="{85CE50D9-353B-4911-B82B-58608F3CCEBF}"/>
    <cellStyle name="p_Araraquara 2b_Check Sheet_Singapore" xfId="4143" xr:uid="{1BAB5ADA-71E7-4FBD-94F5-EB49881DFEBC}"/>
    <cellStyle name="p_Araraquara 2b_Check Sheet_Singapore_1" xfId="4185" xr:uid="{DA87FECA-3DA4-486E-B298-6228193CFE75}"/>
    <cellStyle name="p_Araraquara 2b_Check Sheet_St Charles" xfId="4186" xr:uid="{D96042C9-1D68-4151-84DB-76A220391A76}"/>
    <cellStyle name="p_Araraquara 2b_Chicopee" xfId="4187" xr:uid="{37F584A4-E495-45D2-ABB0-26B7B204EB22}"/>
    <cellStyle name="p_Araraquara 2b_Data" xfId="5245" xr:uid="{62F9B475-E6E2-444B-B57A-8E381FECC7F2}"/>
    <cellStyle name="p_Araraquara 2b_India" xfId="18875" xr:uid="{B360810E-A06A-423D-8A39-FC7AA05EA090}"/>
    <cellStyle name="p_Araraquara 2b_Korea" xfId="4188" xr:uid="{A9B6FD9A-D362-442C-B19F-3EBD40BFCC1D}"/>
    <cellStyle name="p_Araraquara 2b_Lookup" xfId="4706" xr:uid="{4C366406-D329-4E9D-A1F7-278528AEDC44}"/>
    <cellStyle name="p_Araraquara 2b_Lookup 2" xfId="5057" xr:uid="{4D25726F-ED3F-4E61-82C7-80AE01232A10}"/>
    <cellStyle name="p_Araraquara 2b_Reinbek" xfId="4189" xr:uid="{3BAC2FBE-39F6-4CBB-BCEF-34CDA7BB69A8}"/>
    <cellStyle name="p_Araraquara 2b_Rev by Product" xfId="2928" xr:uid="{4600B94D-5DD9-4FDF-B201-03BD7D7BD60A}"/>
    <cellStyle name="p_Araraquara 2b_Rev by Product_Check Sheet" xfId="2929" xr:uid="{BF5223C2-1F43-4F53-9C02-E7CF5EBA9A4C}"/>
    <cellStyle name="p_Araraquara 2b_Rev by Product_Check Sheet_Chicopee" xfId="4190" xr:uid="{846A9D90-79C3-4EBC-A1B5-CEA0A83B00D8}"/>
    <cellStyle name="p_Araraquara 2b_Rev by Product_Check Sheet_Data" xfId="5248" xr:uid="{520906E1-832B-4EE8-B774-8855C054BC41}"/>
    <cellStyle name="p_Araraquara 2b_Rev by Product_Check Sheet_India" xfId="18878" xr:uid="{9425E10E-52CF-4126-B262-7B8B18DBECF0}"/>
    <cellStyle name="p_Araraquara 2b_Rev by Product_Check Sheet_Korea" xfId="4191" xr:uid="{D0770542-069A-4470-8C8C-6E708A5D972B}"/>
    <cellStyle name="p_Araraquara 2b_Rev by Product_Check Sheet_Reinbek" xfId="4192" xr:uid="{31E34359-A4ED-4335-A598-2ACEDE5607CD}"/>
    <cellStyle name="p_Araraquara 2b_Rev by Product_Check Sheet_Richmond" xfId="4193" xr:uid="{B621F5F6-E864-443B-AAF6-361D7B529C02}"/>
    <cellStyle name="p_Araraquara 2b_Rev by Product_Check Sheet_Singapore" xfId="4145" xr:uid="{D90B0422-DAA7-4995-B81F-3A3FEEE2EF13}"/>
    <cellStyle name="p_Araraquara 2b_Rev by Product_Check Sheet_Singapore_1" xfId="4194" xr:uid="{F6E466F6-DA67-453F-9C45-512631AEB6AB}"/>
    <cellStyle name="p_Araraquara 2b_Rev by Product_Check Sheet_St Charles" xfId="4195" xr:uid="{2E216D36-E00E-4303-988D-0BB754ABB336}"/>
    <cellStyle name="p_Araraquara 2b_Rev by Product_Chicopee" xfId="4196" xr:uid="{395AC296-926B-4202-9F8F-419D96436250}"/>
    <cellStyle name="p_Araraquara 2b_Rev by Product_Data" xfId="5247" xr:uid="{713609B1-CD43-4990-8B13-4106F57821DD}"/>
    <cellStyle name="p_Araraquara 2b_Rev by Product_India" xfId="18877" xr:uid="{486CC899-D070-4575-AF64-B958F6793EB5}"/>
    <cellStyle name="p_Araraquara 2b_Rev by Product_Korea" xfId="4197" xr:uid="{53610CEC-EE11-4417-9FE9-781221BC3E83}"/>
    <cellStyle name="p_Araraquara 2b_Rev by Product_Lookup" xfId="4707" xr:uid="{F230E6F1-9284-47B1-99FC-C70E962CDF03}"/>
    <cellStyle name="p_Araraquara 2b_Rev by Product_Lookup 2" xfId="5058" xr:uid="{C4303ADA-C81C-4B49-936E-0478ADC2EDB1}"/>
    <cellStyle name="p_Araraquara 2b_Rev by Product_Reinbek" xfId="4198" xr:uid="{AD95711C-FF00-46FE-BB5C-ECAB6681ED08}"/>
    <cellStyle name="p_Araraquara 2b_Rev by Product_Richmond" xfId="4199" xr:uid="{AB9156A4-10D2-47C3-BC8F-3EAA2A591707}"/>
    <cellStyle name="p_Araraquara 2b_Rev by Product_Singapore" xfId="4144" xr:uid="{0DBEBEF2-777E-4BD1-A453-6A2859981E58}"/>
    <cellStyle name="p_Araraquara 2b_Rev by Product_Singapore_1" xfId="4200" xr:uid="{17E347F0-A1B3-4BB5-B5D8-DE8BB4522238}"/>
    <cellStyle name="p_Araraquara 2b_Rev by Product_St Charles" xfId="4201" xr:uid="{2D470201-EBDE-4223-BC76-EDB9EDA91949}"/>
    <cellStyle name="p_Araraquara 2b_Richmond" xfId="4202" xr:uid="{A664506D-6751-4E33-8938-8D2DCE989D43}"/>
    <cellStyle name="p_Araraquara 2b_Singapore" xfId="4142" xr:uid="{46F2BCDA-30B8-413D-A393-A56C4AECF96D}"/>
    <cellStyle name="p_Araraquara 2b_Singapore_1" xfId="4203" xr:uid="{3D8F4399-ECB4-4886-A5DD-501FDD581185}"/>
    <cellStyle name="p_Araraquara 2b_St Charles" xfId="4204" xr:uid="{656874B7-420B-45BB-A24A-2619B5105C90}"/>
    <cellStyle name="p_Dice_model_190207_v80" xfId="2930" xr:uid="{427A07E0-A902-40FA-9CDB-52FE9C875CFC}"/>
    <cellStyle name="p_Dice_model_190207_v80_Check Sheet" xfId="2931" xr:uid="{1C5DA19F-1878-43BE-83F0-962610D7238C}"/>
    <cellStyle name="p_Dice_model_190207_v80_Check Sheet_Chicopee" xfId="4205" xr:uid="{A35D6F09-4A1B-497F-B3BB-9683B95674A2}"/>
    <cellStyle name="p_Dice_model_190207_v80_Check Sheet_Data" xfId="5250" xr:uid="{8919C5D0-37DF-4FB2-AD10-6D5C62F0B525}"/>
    <cellStyle name="p_Dice_model_190207_v80_Check Sheet_India" xfId="18880" xr:uid="{3A8B7662-97AB-4DE1-9C08-88E5C7DF19A9}"/>
    <cellStyle name="p_Dice_model_190207_v80_Check Sheet_Korea" xfId="4206" xr:uid="{CD958228-D04A-40A6-85C6-E07F475D7A93}"/>
    <cellStyle name="p_Dice_model_190207_v80_Check Sheet_Reinbek" xfId="4207" xr:uid="{098BDD25-E488-4BA8-B52A-6009400C2DD7}"/>
    <cellStyle name="p_Dice_model_190207_v80_Check Sheet_Richmond" xfId="4208" xr:uid="{76ACBFDB-70C3-4193-98C1-B4A9802F8359}"/>
    <cellStyle name="p_Dice_model_190207_v80_Check Sheet_Singapore" xfId="4147" xr:uid="{2D7EAF02-5430-4AD9-8CE4-6D185E23A33C}"/>
    <cellStyle name="p_Dice_model_190207_v80_Check Sheet_Singapore_1" xfId="4209" xr:uid="{090F4BED-C6E7-4502-B2AB-D8BE09A1D6DF}"/>
    <cellStyle name="p_Dice_model_190207_v80_Check Sheet_St Charles" xfId="4210" xr:uid="{8B307B42-8F47-454B-AAE4-4B6220812DC9}"/>
    <cellStyle name="p_Dice_model_190207_v80_Chicopee" xfId="4211" xr:uid="{952E0F90-20BF-4CB7-89C0-F44DBCC12CFD}"/>
    <cellStyle name="p_Dice_model_190207_v80_Data" xfId="5249" xr:uid="{472D201B-0993-4A0D-929C-A165D9C7296D}"/>
    <cellStyle name="p_Dice_model_190207_v80_India" xfId="18879" xr:uid="{96DB4CA2-75C3-4FFE-A9CD-909436195B37}"/>
    <cellStyle name="p_Dice_model_190207_v80_Korea" xfId="4212" xr:uid="{5F31014E-BEDD-4504-9DB7-38C0B2351F81}"/>
    <cellStyle name="p_Dice_model_190207_v80_Lookup" xfId="4708" xr:uid="{9B31CBC2-7E0A-4D53-A116-19501F668A22}"/>
    <cellStyle name="p_Dice_model_190207_v80_Lookup 2" xfId="5059" xr:uid="{BB9AF260-457C-4F40-9E5C-0CADB9068FE2}"/>
    <cellStyle name="p_Dice_model_190207_v80_Reinbek" xfId="4213" xr:uid="{137B0CF0-F40F-4D39-BD81-08B520ACF064}"/>
    <cellStyle name="p_Dice_model_190207_v80_Rev by Product" xfId="2932" xr:uid="{94BD1625-615C-4B62-AE22-6AF45F5FC743}"/>
    <cellStyle name="p_Dice_model_190207_v80_Rev by Product_Check Sheet" xfId="2933" xr:uid="{118599B6-36DD-4BA5-AEA9-7A54058C979E}"/>
    <cellStyle name="p_Dice_model_190207_v80_Rev by Product_Check Sheet_Chicopee" xfId="4214" xr:uid="{5C0FD832-4D5F-400E-AF36-063754277350}"/>
    <cellStyle name="p_Dice_model_190207_v80_Rev by Product_Check Sheet_Data" xfId="5252" xr:uid="{34F3A052-8EC1-450E-BD1F-938C9E91F10D}"/>
    <cellStyle name="p_Dice_model_190207_v80_Rev by Product_Check Sheet_India" xfId="18882" xr:uid="{324428E0-921E-41F2-B6EF-4B2D48F7A274}"/>
    <cellStyle name="p_Dice_model_190207_v80_Rev by Product_Check Sheet_Korea" xfId="4215" xr:uid="{84617E39-AC91-45F0-BE7A-FCEC5B2399A7}"/>
    <cellStyle name="p_Dice_model_190207_v80_Rev by Product_Check Sheet_Reinbek" xfId="4216" xr:uid="{A7B9CF59-54C5-4F83-B58C-A8FBA6D37A73}"/>
    <cellStyle name="p_Dice_model_190207_v80_Rev by Product_Check Sheet_Richmond" xfId="4217" xr:uid="{E1492D13-AFA0-4510-A0F4-5FC3768C1EAE}"/>
    <cellStyle name="p_Dice_model_190207_v80_Rev by Product_Check Sheet_Singapore" xfId="4149" xr:uid="{2DEBDF15-69ED-477C-BB18-B2E9DCB30C79}"/>
    <cellStyle name="p_Dice_model_190207_v80_Rev by Product_Check Sheet_Singapore_1" xfId="4218" xr:uid="{FCFA7A26-194E-44ED-AD22-592A81B32995}"/>
    <cellStyle name="p_Dice_model_190207_v80_Rev by Product_Check Sheet_St Charles" xfId="4219" xr:uid="{D9B8AA97-B480-486B-B650-8249D923DB4F}"/>
    <cellStyle name="p_Dice_model_190207_v80_Rev by Product_Chicopee" xfId="4220" xr:uid="{958584A7-2045-4E78-AEE2-47BE0AC0A534}"/>
    <cellStyle name="p_Dice_model_190207_v80_Rev by Product_Data" xfId="5251" xr:uid="{D59A89A0-92BD-47FD-8A50-78EB3AAD58BC}"/>
    <cellStyle name="p_Dice_model_190207_v80_Rev by Product_India" xfId="18881" xr:uid="{41194411-4A43-418B-AF0A-EA7061C8DC62}"/>
    <cellStyle name="p_Dice_model_190207_v80_Rev by Product_Korea" xfId="4221" xr:uid="{3F26EF6C-74A8-4EFE-83A9-0CCD2181BE1B}"/>
    <cellStyle name="p_Dice_model_190207_v80_Rev by Product_Lookup" xfId="4709" xr:uid="{0F41BCE3-3DB2-4ECE-A799-42D6CBFEDC23}"/>
    <cellStyle name="p_Dice_model_190207_v80_Rev by Product_Lookup 2" xfId="5060" xr:uid="{A631DF4D-A525-47A6-867E-EB190CD05FFB}"/>
    <cellStyle name="p_Dice_model_190207_v80_Rev by Product_Reinbek" xfId="4222" xr:uid="{15AEC6B4-A639-48CD-8D06-1CF4571B00BE}"/>
    <cellStyle name="p_Dice_model_190207_v80_Rev by Product_Richmond" xfId="4223" xr:uid="{BC05930C-F629-4B39-AB92-F08B6908BA55}"/>
    <cellStyle name="p_Dice_model_190207_v80_Rev by Product_Singapore" xfId="4148" xr:uid="{1954C246-7B86-414C-85E3-49588F4528FE}"/>
    <cellStyle name="p_Dice_model_190207_v80_Rev by Product_Singapore_1" xfId="4224" xr:uid="{752DE120-A9E1-490F-AF0C-7F76476E615F}"/>
    <cellStyle name="p_Dice_model_190207_v80_Rev by Product_St Charles" xfId="4225" xr:uid="{BE95C04E-419E-4413-A158-B6F5DF4CE91C}"/>
    <cellStyle name="p_Dice_model_190207_v80_Richmond" xfId="4226" xr:uid="{B8CB1B6C-2C75-4A08-B314-469B01A8260F}"/>
    <cellStyle name="p_Dice_model_190207_v80_Singapore" xfId="4146" xr:uid="{3BE61163-F9D2-4B92-B06E-8F60B17BF0C5}"/>
    <cellStyle name="p_Dice_model_190207_v80_Singapore_1" xfId="4227" xr:uid="{D0ACFFDA-64A9-467B-AE73-828613A56F69}"/>
    <cellStyle name="p_Dice_model_190207_v80_St Charles" xfId="4228" xr:uid="{44FD2E31-ADE9-4FB6-AEE9-35C38845FDB9}"/>
    <cellStyle name="p_front page and structure 17 May 2007" xfId="2934" xr:uid="{B9A9BBF3-271F-4CCD-B041-385FB1FE9AA6}"/>
    <cellStyle name="p_front page and structure 17 May 2007_Check Sheet" xfId="2935" xr:uid="{15866CE2-C162-4842-A041-711525AB7EB5}"/>
    <cellStyle name="p_front page and structure 17 May 2007_Check Sheet_Chicopee" xfId="4229" xr:uid="{A1BE9BA4-90FC-4493-8357-348926966B84}"/>
    <cellStyle name="p_front page and structure 17 May 2007_Check Sheet_Data" xfId="5254" xr:uid="{7FF4B3A5-EA60-4897-A7B4-0E7CC768E111}"/>
    <cellStyle name="p_front page and structure 17 May 2007_Check Sheet_India" xfId="18884" xr:uid="{954C5646-C115-4028-90A9-3254016F5CA8}"/>
    <cellStyle name="p_front page and structure 17 May 2007_Check Sheet_Korea" xfId="4230" xr:uid="{BD29A900-873E-4EF5-B983-DBC6DC02FA41}"/>
    <cellStyle name="p_front page and structure 17 May 2007_Check Sheet_Reinbek" xfId="4231" xr:uid="{FE26D26D-A28D-449B-8FE6-269D492D12B1}"/>
    <cellStyle name="p_front page and structure 17 May 2007_Check Sheet_Richmond" xfId="4232" xr:uid="{31E99CC7-F034-454C-A321-D9835944F50F}"/>
    <cellStyle name="p_front page and structure 17 May 2007_Check Sheet_Singapore" xfId="4151" xr:uid="{65FE7891-2D7D-4B9B-BFAA-681B1F247D3E}"/>
    <cellStyle name="p_front page and structure 17 May 2007_Check Sheet_Singapore_1" xfId="4233" xr:uid="{5F80CF74-E298-478B-826C-CAFAB830DA8B}"/>
    <cellStyle name="p_front page and structure 17 May 2007_Check Sheet_St Charles" xfId="4234" xr:uid="{2D61D4AD-0E87-4451-8C77-0310ED1C99F5}"/>
    <cellStyle name="p_front page and structure 17 May 2007_Chicopee" xfId="4235" xr:uid="{AEF0B663-F08B-4236-BA68-5CA03A3CA8BF}"/>
    <cellStyle name="p_front page and structure 17 May 2007_Data" xfId="5253" xr:uid="{3EAC79A0-2B4A-4C5E-B7CF-4AC00DC07489}"/>
    <cellStyle name="p_front page and structure 17 May 2007_India" xfId="18883" xr:uid="{CC4AB349-7C45-4604-BCEF-A1BDD8CBC6C2}"/>
    <cellStyle name="p_front page and structure 17 May 2007_Korea" xfId="4236" xr:uid="{8A36E938-520B-453F-8E0A-9B918B8591B8}"/>
    <cellStyle name="p_front page and structure 17 May 2007_Lookup" xfId="4710" xr:uid="{F94D0907-52CF-42BF-B2BC-5E30203F996C}"/>
    <cellStyle name="p_front page and structure 17 May 2007_Lookup 2" xfId="5061" xr:uid="{4F8CA68D-CC73-4F3B-ADB2-CB4D1B31A8D8}"/>
    <cellStyle name="p_front page and structure 17 May 2007_Reinbek" xfId="4237" xr:uid="{32830122-9371-42B3-A60F-04CE1B60182C}"/>
    <cellStyle name="p_front page and structure 17 May 2007_Rev by Product" xfId="2936" xr:uid="{62D99AD5-5147-4DA8-BE8F-228A510705AD}"/>
    <cellStyle name="p_front page and structure 17 May 2007_Rev by Product_Check Sheet" xfId="2937" xr:uid="{69F5232C-94D6-43F6-9317-D6CAF9585CE7}"/>
    <cellStyle name="p_front page and structure 17 May 2007_Rev by Product_Check Sheet_Chicopee" xfId="4238" xr:uid="{D2F8521A-A1BF-4E4F-9F5E-C5336AD28DF8}"/>
    <cellStyle name="p_front page and structure 17 May 2007_Rev by Product_Check Sheet_Data" xfId="5256" xr:uid="{7287C0FB-C87C-494E-862B-3BAE66D7D7D6}"/>
    <cellStyle name="p_front page and structure 17 May 2007_Rev by Product_Check Sheet_India" xfId="18886" xr:uid="{3AF7EE9A-46AF-4CC6-9367-791519A4DC2D}"/>
    <cellStyle name="p_front page and structure 17 May 2007_Rev by Product_Check Sheet_Korea" xfId="4239" xr:uid="{FE537996-8F05-4BA1-908B-E9D8F0E0979F}"/>
    <cellStyle name="p_front page and structure 17 May 2007_Rev by Product_Check Sheet_Reinbek" xfId="4240" xr:uid="{5B934FD1-7618-4226-AE4F-1F32FE515731}"/>
    <cellStyle name="p_front page and structure 17 May 2007_Rev by Product_Check Sheet_Richmond" xfId="4241" xr:uid="{70A63CFA-600F-478C-B89F-561772673F8D}"/>
    <cellStyle name="p_front page and structure 17 May 2007_Rev by Product_Check Sheet_Singapore" xfId="4153" xr:uid="{ADD5F524-D6EB-4E97-841F-8546DD87965A}"/>
    <cellStyle name="p_front page and structure 17 May 2007_Rev by Product_Check Sheet_Singapore_1" xfId="4242" xr:uid="{46660F6F-D758-44FF-AF47-7A411D217ADB}"/>
    <cellStyle name="p_front page and structure 17 May 2007_Rev by Product_Check Sheet_St Charles" xfId="4243" xr:uid="{583AC11D-0E9C-4243-AF19-C0DCD655A058}"/>
    <cellStyle name="p_front page and structure 17 May 2007_Rev by Product_Chicopee" xfId="4244" xr:uid="{70792CC4-68F7-4CC7-95CF-2D4FCCC5C99C}"/>
    <cellStyle name="p_front page and structure 17 May 2007_Rev by Product_Data" xfId="5255" xr:uid="{28BC815F-5F26-47BE-B68A-5CDAD2706D63}"/>
    <cellStyle name="p_front page and structure 17 May 2007_Rev by Product_India" xfId="18885" xr:uid="{046D312D-BA9F-418D-BF25-D73BC4547156}"/>
    <cellStyle name="p_front page and structure 17 May 2007_Rev by Product_Korea" xfId="4245" xr:uid="{F784A1F9-D673-4CE2-8D7B-B915B66C8C3F}"/>
    <cellStyle name="p_front page and structure 17 May 2007_Rev by Product_Lookup" xfId="4711" xr:uid="{DA551ACC-8EC8-41EB-9223-B2933C325440}"/>
    <cellStyle name="p_front page and structure 17 May 2007_Rev by Product_Lookup 2" xfId="5062" xr:uid="{34AC1A25-1DB4-4227-B56C-2856073CB37F}"/>
    <cellStyle name="p_front page and structure 17 May 2007_Rev by Product_Reinbek" xfId="4246" xr:uid="{B8E6E51A-9EBF-451F-AB83-D5CDB6149FDE}"/>
    <cellStyle name="p_front page and structure 17 May 2007_Rev by Product_Richmond" xfId="4247" xr:uid="{0AB6A326-B65B-4806-BF1F-5E0FFC312183}"/>
    <cellStyle name="p_front page and structure 17 May 2007_Rev by Product_Singapore" xfId="4152" xr:uid="{DC6A48CD-F534-42C2-9709-914BAF873718}"/>
    <cellStyle name="p_front page and structure 17 May 2007_Rev by Product_Singapore_1" xfId="4248" xr:uid="{6ADD7166-84B4-4BE7-99BF-4E3AAA3EAC23}"/>
    <cellStyle name="p_front page and structure 17 May 2007_Rev by Product_St Charles" xfId="4249" xr:uid="{4BFF3A63-054E-47B6-A0C3-FE0106C9CE0F}"/>
    <cellStyle name="p_front page and structure 17 May 2007_Richmond" xfId="4250" xr:uid="{FB3A3F7A-2C89-45CA-97FC-3CD1194EDD08}"/>
    <cellStyle name="p_front page and structure 17 May 2007_Singapore" xfId="4150" xr:uid="{896F1B88-74FA-4C2B-8607-CB11F5EDF031}"/>
    <cellStyle name="p_front page and structure 17 May 2007_Singapore_1" xfId="4251" xr:uid="{7AFC9E13-00AD-430B-BB4A-B2AF2FAFBBFD}"/>
    <cellStyle name="p_front page and structure 17 May 2007_St Charles" xfId="4252" xr:uid="{3B5FD75B-71A2-4140-B73B-29B8B65D6662}"/>
    <cellStyle name="p0" xfId="2938" xr:uid="{9E6DF635-0B5F-49BB-BDB9-C5AADFA42ECB}"/>
    <cellStyle name="p1" xfId="2939" xr:uid="{99286980-19F9-439A-A12C-D6F01D319F1D}"/>
    <cellStyle name="p1x" xfId="2940" xr:uid="{446CA2DD-6E03-4B6B-98EF-D58BC88314F6}"/>
    <cellStyle name="p2" xfId="2941" xr:uid="{8804A3DD-F913-465B-9404-7D402AC68672}"/>
    <cellStyle name="p3" xfId="2942" xr:uid="{E81E0C18-D357-4A35-8206-6E56DECDE522}"/>
    <cellStyle name="Page Heading" xfId="2943" xr:uid="{2FE06276-71BD-426E-816B-5B1E40E33D96}"/>
    <cellStyle name="Page Heading Large" xfId="2944" xr:uid="{D5E92590-3E6B-443F-A481-4F1835229DAE}"/>
    <cellStyle name="Page Heading Small" xfId="2945" xr:uid="{5FF01330-C61F-4B55-8443-B99E2E41062B}"/>
    <cellStyle name="Page Heading_Check Sheet" xfId="2946" xr:uid="{7638F673-6231-4E55-8CD4-E92D91F706A3}"/>
    <cellStyle name="Page Number" xfId="2947" xr:uid="{C2535257-3CB4-45A8-9DA2-CD640775E0C5}"/>
    <cellStyle name="Palatino" xfId="2948" xr:uid="{41108930-A62A-40E0-958D-4B2003E75350}"/>
    <cellStyle name="Pattern" xfId="2949" xr:uid="{D7F94F2A-6439-4445-9505-A3C623DDA048}"/>
    <cellStyle name="pe" xfId="2950" xr:uid="{C4BD5C4F-9448-4954-8F4C-C7B913DA8542}"/>
    <cellStyle name="Per Share [ ]" xfId="2951" xr:uid="{8C2ED32A-FB24-4D20-99A3-2A04E94CAE0A}"/>
    <cellStyle name="Per Share [$]" xfId="2952" xr:uid="{A9C4F207-66AC-4847-84CE-B69C780DF9E6}"/>
    <cellStyle name="Per Share [£]" xfId="2953" xr:uid="{7B471E05-8AE0-4F06-84FF-D041E6F64436}"/>
    <cellStyle name="per.style" xfId="2954" xr:uid="{A3C12004-66C5-422E-9491-3415510BE9E9}"/>
    <cellStyle name="Percent (2)" xfId="2955" xr:uid="{C42C5E45-4ABF-4DE4-943D-13CD07ACF032}"/>
    <cellStyle name="Percent [%]" xfId="2956" xr:uid="{C2F8EC19-8E96-4FD3-8B01-150AF3622C05}"/>
    <cellStyle name="Percent [0]" xfId="2957" xr:uid="{48FC4B47-EF97-484C-A64F-A8BB2D5BB82E}"/>
    <cellStyle name="Percent [0] 2" xfId="2958" xr:uid="{6D607BD5-08B0-45D6-8EA8-45F7E4183E95}"/>
    <cellStyle name="Percent [0] 3" xfId="2959" xr:uid="{1F958C25-45B7-42A7-9E0C-55F46F3E1731}"/>
    <cellStyle name="Percent [0]_Check Sheet" xfId="2960" xr:uid="{D18553DF-C0D6-4FD0-A45B-8A19A68A2370}"/>
    <cellStyle name="Percent [00]" xfId="2961" xr:uid="{8CA2F4EA-59B6-402E-B57F-1C416CDC28FC}"/>
    <cellStyle name="Percent [00] 2" xfId="2962" xr:uid="{1410AE16-F402-475B-9597-3BA950D7F4FC}"/>
    <cellStyle name="Percent [00]_Check Sheet" xfId="2963" xr:uid="{7842CD4D-BF69-45A3-BC6B-534C05BEFE6E}"/>
    <cellStyle name="Percent [1]" xfId="2964" xr:uid="{1E028A27-8199-43DF-BB61-4A49E828A55E}"/>
    <cellStyle name="Percent [2]" xfId="2965" xr:uid="{63EC3166-8A34-4C86-9364-310A9ED87FFF}"/>
    <cellStyle name="Percent [2] 10" xfId="7242" xr:uid="{052C57D1-3FA5-4AF7-9C79-BE6BA8B85C11}"/>
    <cellStyle name="Percent [2] 2" xfId="2966" xr:uid="{2633CA64-EBBF-4F5D-B2B9-15B22224D6F1}"/>
    <cellStyle name="Percent [2] 2 2" xfId="2967" xr:uid="{B09D77C9-EA48-4CFB-AEB2-8D2E3949CDDD}"/>
    <cellStyle name="Percent [2] 2_Check Sheet" xfId="2968" xr:uid="{66175DA1-0BCB-410F-8963-B6531766BA25}"/>
    <cellStyle name="Percent [2] 3" xfId="2969" xr:uid="{C38D08E5-B477-458A-B80F-17C4E483EAE4}"/>
    <cellStyle name="Percent [2] 4" xfId="2970" xr:uid="{D75F5CED-2811-4017-8AC1-DB9B42597293}"/>
    <cellStyle name="Percent [2] 5" xfId="2971" xr:uid="{C6E6F1D7-E9D7-42E2-87AB-5D8D179B9A78}"/>
    <cellStyle name="Percent [2] 5 2" xfId="2972" xr:uid="{8908FE52-1729-4411-9827-A99A15774FBB}"/>
    <cellStyle name="Percent [2] 5_Check Sheet" xfId="2973" xr:uid="{28E331F2-0941-4A96-B0DA-6024EEC5D632}"/>
    <cellStyle name="Percent [2] 6" xfId="6850" xr:uid="{6801FBCB-0BDC-4548-8635-052F88FA7517}"/>
    <cellStyle name="Percent [2] 7" xfId="6641" xr:uid="{7481FEA2-F211-4D30-8DE8-0833E3A52B7C}"/>
    <cellStyle name="Percent [2] 8" xfId="6810" xr:uid="{EF2C3D40-924E-4627-B4B9-D5CDABC20E6D}"/>
    <cellStyle name="Percent [2] 9" xfId="7032" xr:uid="{17E1CDFA-1F71-49DF-B66C-0976A03B9FEE}"/>
    <cellStyle name="Percent [2]_Check Sheet" xfId="2974" xr:uid="{6474A5B9-9452-477A-A054-756D95FA41E8}"/>
    <cellStyle name="Percent 10" xfId="2975" xr:uid="{D4B7A1C5-CD53-4C5A-A2ED-1366FB034322}"/>
    <cellStyle name="Percent 10 10" xfId="6064" xr:uid="{CC4630AB-CC6F-40AF-B6EC-9FA6EDD8D9D4}"/>
    <cellStyle name="Percent 10 11" xfId="6615" xr:uid="{0CE27A97-92EF-414F-860A-7B0925C61AC9}"/>
    <cellStyle name="Percent 10 12" xfId="4411" xr:uid="{0CCEB6FB-CEB9-448C-B75F-7A88FE34A5F7}"/>
    <cellStyle name="Percent 10 2" xfId="2976" xr:uid="{49F3553D-8309-493C-B645-2585CF0E3048}"/>
    <cellStyle name="Percent 10 2 2" xfId="2977" xr:uid="{E3393CD4-A5DC-40EF-8DC5-0AAEAB68D7B3}"/>
    <cellStyle name="Percent 10 2 3" xfId="4932" xr:uid="{D287CC4D-4405-4E10-B324-AADBF9CDFAE2}"/>
    <cellStyle name="Percent 10 2_Check Sheet" xfId="2978" xr:uid="{4E00BC5C-807A-4871-A735-692AD06E0D22}"/>
    <cellStyle name="Percent 10 3" xfId="2979" xr:uid="{83C05855-7CE6-4CDF-8E08-396CD5DA104D}"/>
    <cellStyle name="Percent 10 4" xfId="6044" xr:uid="{7FDA3612-96AC-4CDB-B44C-345A611888AA}"/>
    <cellStyle name="Percent 10 5" xfId="6452" xr:uid="{AA050DD4-310C-4B87-9458-7F5B7B450F96}"/>
    <cellStyle name="Percent 10 6" xfId="6061" xr:uid="{03C88339-08D2-49F2-A2A0-E123B6D4A512}"/>
    <cellStyle name="Percent 10 7" xfId="6169" xr:uid="{4B9A092B-1680-42EC-BC54-0D574BBED269}"/>
    <cellStyle name="Percent 10 8" xfId="6483" xr:uid="{6554EB4C-54C1-45A7-84AE-EDD46CFC14D0}"/>
    <cellStyle name="Percent 10 9" xfId="6482" xr:uid="{BBEBE4E8-E12C-44B5-82A6-FCCEF6265FFF}"/>
    <cellStyle name="Percent 10_Check Sheet" xfId="2980" xr:uid="{DD36EB26-471D-4D95-93E3-2BC5BF173762}"/>
    <cellStyle name="Percent 100" xfId="2981" xr:uid="{FFE6608A-6792-4735-9EEA-6B05ED841343}"/>
    <cellStyle name="Percent 100 2" xfId="2982" xr:uid="{C1C6E174-42B5-42FB-BCB5-4433938B8344}"/>
    <cellStyle name="Percent 100_Check Sheet" xfId="2983" xr:uid="{F11791DB-5814-4404-A6AA-3A9814A77353}"/>
    <cellStyle name="Percent 101" xfId="2984" xr:uid="{91543CB1-CDC4-4AC6-947E-D1F943F428A5}"/>
    <cellStyle name="Percent 101 2" xfId="2985" xr:uid="{77DB1656-BCBD-4E2C-B81B-9D4801A69A0D}"/>
    <cellStyle name="Percent 101_Check Sheet" xfId="2986" xr:uid="{C00C9E1D-AF4C-4F55-A337-B5545AA584D6}"/>
    <cellStyle name="Percent 102" xfId="2987" xr:uid="{14CFB02B-489F-46D2-B9BA-B7D6B102D61C}"/>
    <cellStyle name="Percent 102 2" xfId="2988" xr:uid="{D2DCC976-E716-4F5D-BB3B-B7785DF09594}"/>
    <cellStyle name="Percent 102_Check Sheet" xfId="2989" xr:uid="{EC270054-D55E-4B1D-AFFA-74A99C19A47F}"/>
    <cellStyle name="Percent 103" xfId="2990" xr:uid="{998BE5B1-2173-4E8B-BB52-203AF3DC368E}"/>
    <cellStyle name="Percent 103 2" xfId="2991" xr:uid="{004D8500-12FC-4D52-A669-6C3815AC9365}"/>
    <cellStyle name="Percent 103_Check Sheet" xfId="2992" xr:uid="{D4648DE6-3A11-4512-931F-B936BB6721A5}"/>
    <cellStyle name="Percent 104" xfId="2993" xr:uid="{EAA1B96B-AF0E-47BB-9D73-AC92DE9D7A49}"/>
    <cellStyle name="Percent 104 2" xfId="2994" xr:uid="{6A6F24EB-9455-4335-BE65-B46845FBC780}"/>
    <cellStyle name="Percent 104_Check Sheet" xfId="2995" xr:uid="{DCC73A99-C3B6-43A9-99D2-2859B831FADA}"/>
    <cellStyle name="Percent 105" xfId="2996" xr:uid="{318530FC-762A-4BBD-ACE6-82063B69C777}"/>
    <cellStyle name="Percent 105 2" xfId="2997" xr:uid="{E4FA0E8D-A5CC-413D-A216-BF7F8BD155E1}"/>
    <cellStyle name="Percent 105_Check Sheet" xfId="2998" xr:uid="{074E6424-B1D0-4AC3-AC2B-0D0DD4523BD5}"/>
    <cellStyle name="Percent 106" xfId="2999" xr:uid="{7D06C29B-F2E1-40F9-BA70-BE2F55F8060B}"/>
    <cellStyle name="Percent 106 2" xfId="3000" xr:uid="{DBDF704E-6442-408C-B954-54D58A2A2081}"/>
    <cellStyle name="Percent 106_Check Sheet" xfId="3001" xr:uid="{1610FB9B-FC00-4942-976C-D4C418180443}"/>
    <cellStyle name="Percent 107" xfId="3002" xr:uid="{F2CADF67-09AF-4DC4-B2CF-A5EE717C2FC2}"/>
    <cellStyle name="Percent 107 2" xfId="3003" xr:uid="{4FEC6507-4E4F-4339-BC49-641CF3AF274B}"/>
    <cellStyle name="Percent 107_Check Sheet" xfId="3004" xr:uid="{F686147A-F3FE-4904-B671-405908ECBAA4}"/>
    <cellStyle name="Percent 108" xfId="3005" xr:uid="{35E1EFF0-E45B-472F-A1AB-56017B1B8CD2}"/>
    <cellStyle name="Percent 108 2" xfId="3006" xr:uid="{D1393706-F1BE-4360-8290-037BE9237FBA}"/>
    <cellStyle name="Percent 108_Check Sheet" xfId="3007" xr:uid="{F927AFDD-1DE4-4D6B-8C4C-C62A243CCB5A}"/>
    <cellStyle name="Percent 109" xfId="3008" xr:uid="{F16EF31F-2F16-4ABE-A3F2-947924AEBC93}"/>
    <cellStyle name="Percent 109 2" xfId="3009" xr:uid="{FCC54696-82EB-4F0E-9E43-D3F5F38E5946}"/>
    <cellStyle name="Percent 109_Check Sheet" xfId="3010" xr:uid="{F3173AF4-B8E4-4864-8191-6E1867AFA43B}"/>
    <cellStyle name="Percent 11" xfId="3011" xr:uid="{929063F3-35A4-4A4C-BDB3-2EEAFEB8A715}"/>
    <cellStyle name="Percent 11 2" xfId="3012" xr:uid="{445492C3-E3E7-46EF-A804-6C75D6A91975}"/>
    <cellStyle name="Percent 11 2 2" xfId="3013" xr:uid="{4CE77002-808C-4C30-9990-B28AB8AAF23D}"/>
    <cellStyle name="Percent 11 2_Check Sheet" xfId="3014" xr:uid="{55ACF880-90DC-4A0E-9CB5-001184D92FAC}"/>
    <cellStyle name="Percent 11 3" xfId="7346" xr:uid="{1ECC64DD-BDD9-47F3-AA48-F69F9AA73DDF}"/>
    <cellStyle name="Percent 11_Check Sheet" xfId="3015" xr:uid="{AA143BB1-F0B2-4E1E-A861-F5AD2B0623C7}"/>
    <cellStyle name="Percent 110" xfId="3016" xr:uid="{902486CB-979D-4EF9-9B18-08F3FFD7F2E7}"/>
    <cellStyle name="Percent 110 2" xfId="3017" xr:uid="{352E36A3-4FF7-4CCA-9FE0-E94F5E64EBC1}"/>
    <cellStyle name="Percent 110_Check Sheet" xfId="3018" xr:uid="{2B34636E-F949-4E53-AD3B-D2E28B5D89B9}"/>
    <cellStyle name="Percent 111" xfId="3019" xr:uid="{9214F5CD-21D5-4989-A6ED-A1709CB31A31}"/>
    <cellStyle name="Percent 111 2" xfId="3020" xr:uid="{C9D7E3FE-9E80-4BC7-9C68-B6BFC4B54B0C}"/>
    <cellStyle name="Percent 111_Check Sheet" xfId="3021" xr:uid="{3B402705-E3D9-4650-BBB1-E1E36EEEE326}"/>
    <cellStyle name="Percent 112" xfId="3022" xr:uid="{7737CF27-B801-4884-B96E-8A1E231A6982}"/>
    <cellStyle name="Percent 112 2" xfId="3023" xr:uid="{E13928B5-EE51-4BB0-90FC-3ECE52395C11}"/>
    <cellStyle name="Percent 112_Check Sheet" xfId="3024" xr:uid="{FB936C27-2FD3-4563-83F9-48D72EE55401}"/>
    <cellStyle name="Percent 113" xfId="3025" xr:uid="{5EDD5B12-365F-4793-B2CA-F44F6ADBDA84}"/>
    <cellStyle name="Percent 113 2" xfId="3026" xr:uid="{D608E36D-26AE-4D71-AEBC-1F499730ED33}"/>
    <cellStyle name="Percent 113_Check Sheet" xfId="3027" xr:uid="{DC974425-2B68-42B1-9F97-E1C5ABBFDD25}"/>
    <cellStyle name="Percent 114" xfId="3028" xr:uid="{C096958A-840B-4620-8950-3E5961620CE5}"/>
    <cellStyle name="Percent 114 2" xfId="3029" xr:uid="{7C1B3931-AF34-43B3-B9F9-04271AF0FE00}"/>
    <cellStyle name="Percent 114_Check Sheet" xfId="3030" xr:uid="{7D654302-5F4B-4E5E-A668-17A0103E8810}"/>
    <cellStyle name="Percent 115" xfId="3031" xr:uid="{C5830104-6B3F-4267-AA71-E13A187FEB69}"/>
    <cellStyle name="Percent 115 2" xfId="3032" xr:uid="{7FAA955D-2854-434E-9C60-81E438315D45}"/>
    <cellStyle name="Percent 115_Check Sheet" xfId="3033" xr:uid="{EE1ED69D-9FF1-4B44-8A54-88956EE47935}"/>
    <cellStyle name="Percent 116" xfId="3034" xr:uid="{C079CD8F-64EC-4761-933E-97D31BC1EF15}"/>
    <cellStyle name="Percent 116 2" xfId="3035" xr:uid="{9EBF2BBB-F55D-458F-A924-F43A80326022}"/>
    <cellStyle name="Percent 116_Check Sheet" xfId="3036" xr:uid="{571E9958-1B8D-4DDC-9EFA-343600AE59A4}"/>
    <cellStyle name="Percent 117" xfId="3037" xr:uid="{FCD5EA62-7C29-4480-B6A7-4DA730B37D24}"/>
    <cellStyle name="Percent 117 2" xfId="3038" xr:uid="{7AAF2B8F-BF71-441B-A834-5A5EE0E1BB2D}"/>
    <cellStyle name="Percent 117_Check Sheet" xfId="3039" xr:uid="{36C91E50-48D8-4113-9581-5259D1984DBD}"/>
    <cellStyle name="Percent 118" xfId="3040" xr:uid="{1F0D51F9-4B0B-4801-BB4E-91778ED1BC67}"/>
    <cellStyle name="Percent 118 2" xfId="3041" xr:uid="{19887AC5-9C79-43A1-BBD7-692B3F6ACAA2}"/>
    <cellStyle name="Percent 118_Check Sheet" xfId="3042" xr:uid="{A8FA592F-FEB7-4B9E-A7CA-C5C9EBCBA557}"/>
    <cellStyle name="Percent 119" xfId="3043" xr:uid="{5B15E0BE-9DA7-4677-8635-8880C9983C30}"/>
    <cellStyle name="Percent 119 2" xfId="3044" xr:uid="{491A20E7-E908-4218-9AFE-4105DC46DDBD}"/>
    <cellStyle name="Percent 119_Check Sheet" xfId="3045" xr:uid="{C0F94DE1-B446-4E52-AC42-5139D64DEF95}"/>
    <cellStyle name="Percent 12" xfId="3046" xr:uid="{0A3E80B7-2DC5-4C59-A752-337B53872990}"/>
    <cellStyle name="Percent 12 2" xfId="3047" xr:uid="{B397B05E-925D-4E21-A4CE-A02AC6631E58}"/>
    <cellStyle name="Percent 12 2 2" xfId="3048" xr:uid="{87AA9601-FF91-4A51-BAEB-DBC8F01287AA}"/>
    <cellStyle name="Percent 12 2_Check Sheet" xfId="3049" xr:uid="{F04F4CFC-346E-4433-930B-EA6E0F3F1BA0}"/>
    <cellStyle name="Percent 12_Check Sheet" xfId="3050" xr:uid="{C74E0F39-AF40-4F83-9D51-6FA9C31D8CA0}"/>
    <cellStyle name="Percent 120" xfId="3051" xr:uid="{1E6496A1-127C-465C-B4B2-A1BA9C6C1CFE}"/>
    <cellStyle name="Percent 120 2" xfId="3052" xr:uid="{0007EC3D-1CF5-4840-81EA-3048583DD2D3}"/>
    <cellStyle name="Percent 120_Check Sheet" xfId="3053" xr:uid="{722CDC58-E932-460E-A0F8-A4EE35A46189}"/>
    <cellStyle name="Percent 121" xfId="3054" xr:uid="{1E93721A-332D-49CC-9C1B-14BDC476A5BC}"/>
    <cellStyle name="Percent 121 2" xfId="3055" xr:uid="{C453E303-0060-4A8B-818E-68BEDE556AAF}"/>
    <cellStyle name="Percent 121_Check Sheet" xfId="3056" xr:uid="{4023B69A-2348-4A96-AF62-D760DF7B0E7C}"/>
    <cellStyle name="Percent 122" xfId="3057" xr:uid="{512FB127-A44C-4E4C-A35B-DB95949D6119}"/>
    <cellStyle name="Percent 122 2" xfId="3058" xr:uid="{8A843CC5-2FE4-4E76-ADEC-DC62B971A472}"/>
    <cellStyle name="Percent 122_Check Sheet" xfId="3059" xr:uid="{38997C7A-F3C7-4B80-84E3-1DEA8C103711}"/>
    <cellStyle name="Percent 123" xfId="3060" xr:uid="{3C833F3D-9E05-428E-9CCA-3672A1A1BA58}"/>
    <cellStyle name="Percent 123 2" xfId="3061" xr:uid="{8D819E24-1F92-4803-AAC6-0DD63BD81691}"/>
    <cellStyle name="Percent 123_Check Sheet" xfId="3062" xr:uid="{F5FECAE1-CD01-478C-808C-DD2CE45FE9CE}"/>
    <cellStyle name="Percent 124" xfId="3063" xr:uid="{582DA2F5-AA03-4758-BEE0-20643E858D91}"/>
    <cellStyle name="Percent 124 2" xfId="3064" xr:uid="{DB74EFD9-E22F-4F5C-A709-4584585A1BAB}"/>
    <cellStyle name="Percent 124_Check Sheet" xfId="3065" xr:uid="{0B5EEDE6-E8A7-4DF8-9821-8D5F79316BE7}"/>
    <cellStyle name="Percent 125" xfId="3066" xr:uid="{807DF3CC-8643-4E9C-A2E0-50A18BFE0751}"/>
    <cellStyle name="Percent 125 2" xfId="3067" xr:uid="{427F65CD-1E77-4B19-AD57-C7DBE7657AF4}"/>
    <cellStyle name="Percent 125_Check Sheet" xfId="3068" xr:uid="{206B23F2-D029-40CF-9864-E6ECEE686110}"/>
    <cellStyle name="Percent 126" xfId="3069" xr:uid="{F09ED42A-57BF-42E7-8199-36DE496EFAC7}"/>
    <cellStyle name="Percent 126 2" xfId="3070" xr:uid="{7D31F10F-525F-4DA2-B948-720DA4629CFB}"/>
    <cellStyle name="Percent 126_Check Sheet" xfId="3071" xr:uid="{4C17A603-10B3-4F9C-869C-37390000750E}"/>
    <cellStyle name="Percent 127" xfId="3072" xr:uid="{1AD036BB-9196-4BAF-9991-1F265A28311D}"/>
    <cellStyle name="Percent 127 2" xfId="3073" xr:uid="{FA19EE0F-20D6-436C-8D07-CA59B4E09839}"/>
    <cellStyle name="Percent 127_Check Sheet" xfId="3074" xr:uid="{136CD21B-8D22-4CA0-A484-CA6A8AD3F8F5}"/>
    <cellStyle name="Percent 128" xfId="3075" xr:uid="{B345DF5E-152B-4AF6-A77D-3F2394DA342E}"/>
    <cellStyle name="Percent 128 2" xfId="3076" xr:uid="{7CB979D0-2BEB-4154-8422-4B61ECD16013}"/>
    <cellStyle name="Percent 128_Check Sheet" xfId="3077" xr:uid="{BD9802C0-DB8C-40DF-8515-CC45F5CEA846}"/>
    <cellStyle name="Percent 129" xfId="3078" xr:uid="{43620533-F31D-4C50-AC01-E06F3A832889}"/>
    <cellStyle name="Percent 129 2" xfId="3079" xr:uid="{8817F0B2-2875-4423-896A-99FC5891B6A1}"/>
    <cellStyle name="Percent 129_Check Sheet" xfId="3080" xr:uid="{4B406469-9358-4A51-BE76-830E5CDFFF80}"/>
    <cellStyle name="Percent 13" xfId="3081" xr:uid="{E29AAEB7-8B0F-4C17-8F89-3029E322C8AC}"/>
    <cellStyle name="Percent 13 2" xfId="3082" xr:uid="{55A684B0-D31A-401D-95AE-7AA77F78EBFC}"/>
    <cellStyle name="Percent 13 2 2" xfId="3083" xr:uid="{D9C25028-ACC2-439A-8376-50D0F1D0F0DC}"/>
    <cellStyle name="Percent 13 2 3" xfId="3084" xr:uid="{6532C181-B800-47AB-AAEC-A9AA0A2586A5}"/>
    <cellStyle name="Percent 13 2_Check Sheet" xfId="3085" xr:uid="{D1695424-8D09-4018-9CD6-90CBA7642598}"/>
    <cellStyle name="Percent 13 3" xfId="3086" xr:uid="{2235935B-F448-4CF2-92E0-427B92C6BD62}"/>
    <cellStyle name="Percent 13 3 2" xfId="3087" xr:uid="{59D91551-34DC-4DA1-87E7-103FD5B5936C}"/>
    <cellStyle name="Percent 13 3_Check Sheet" xfId="3088" xr:uid="{48F47B44-E734-4A97-983F-A6358063A6D9}"/>
    <cellStyle name="Percent 13_Check Sheet" xfId="3089" xr:uid="{EBBC8AAA-FBE3-4B90-AFDE-086C8CD62A1B}"/>
    <cellStyle name="Percent 130" xfId="3090" xr:uid="{D3FFB3E8-9037-497B-BF60-F176D6822165}"/>
    <cellStyle name="Percent 130 2" xfId="3091" xr:uid="{85A3424F-B10D-4D21-99D0-7CAD71E6304C}"/>
    <cellStyle name="Percent 130_Check Sheet" xfId="3092" xr:uid="{93A8F99B-8DC3-4BF0-9CD0-709670AD2154}"/>
    <cellStyle name="Percent 131" xfId="3093" xr:uid="{D92F131D-2333-40F6-A615-B24D1442E4B1}"/>
    <cellStyle name="Percent 131 2" xfId="3094" xr:uid="{CFAC718E-FAA6-41C0-8282-3451FF39AC6D}"/>
    <cellStyle name="Percent 131_Check Sheet" xfId="3095" xr:uid="{7C42C4EE-983B-41F1-8721-50B8A0581850}"/>
    <cellStyle name="Percent 132" xfId="3096" xr:uid="{E0C3E862-456F-4CC1-87CE-D8AD5E7FB68F}"/>
    <cellStyle name="Percent 132 2" xfId="3097" xr:uid="{13C20AAD-3275-4FAE-AC11-5CDFCC77E7F9}"/>
    <cellStyle name="Percent 132_Check Sheet" xfId="3098" xr:uid="{7E4A77A8-5128-478D-819E-F22FC984B063}"/>
    <cellStyle name="Percent 133" xfId="3099" xr:uid="{4253053F-9849-4B96-9ADD-6605017939B6}"/>
    <cellStyle name="Percent 133 2" xfId="3100" xr:uid="{B0372ECF-214B-45D0-8F66-AC08860AA78B}"/>
    <cellStyle name="Percent 133_Check Sheet" xfId="3101" xr:uid="{930774BA-B2DB-4550-AF88-E59F04A10065}"/>
    <cellStyle name="Percent 134" xfId="3102" xr:uid="{123734A3-ABC5-4C81-878F-B7F2A48B278C}"/>
    <cellStyle name="Percent 134 2" xfId="3103" xr:uid="{A12DC1C5-927D-4C1B-8FBB-CA4EA1672522}"/>
    <cellStyle name="Percent 134_Check Sheet" xfId="3104" xr:uid="{CA1130FB-B8CC-42C0-A74E-2E6969362BEB}"/>
    <cellStyle name="Percent 135" xfId="3105" xr:uid="{D3566D68-B1F9-4E3D-A4D6-60358E19F4EC}"/>
    <cellStyle name="Percent 135 2" xfId="3106" xr:uid="{12E4B51B-C134-4EC1-8FFB-0134E0A136F5}"/>
    <cellStyle name="Percent 135_Check Sheet" xfId="3107" xr:uid="{36655C9D-D6E1-4A99-BE9C-DDA91E87B8BB}"/>
    <cellStyle name="Percent 136" xfId="3108" xr:uid="{0998D63A-5EC6-4547-AC54-3CE84751C9E7}"/>
    <cellStyle name="Percent 137" xfId="3109" xr:uid="{93919822-86B5-4EBD-9C3F-20E7195D82F4}"/>
    <cellStyle name="Percent 138" xfId="3110" xr:uid="{56DBB438-7ACF-46B8-846C-BAE5AB920875}"/>
    <cellStyle name="Percent 139" xfId="3111" xr:uid="{180EAE6F-F3F9-4023-BDEB-DA36B93CE2B5}"/>
    <cellStyle name="Percent 14" xfId="3112" xr:uid="{EEEF0B28-A4DD-452F-8C88-1F4C3DC67AB4}"/>
    <cellStyle name="Percent 14 2" xfId="3113" xr:uid="{DB23CF0B-AA0A-4402-99CD-4BECAC89EAAC}"/>
    <cellStyle name="Percent 14 2 2" xfId="3114" xr:uid="{FF79C742-096A-4BF7-A77B-36D54B242F39}"/>
    <cellStyle name="Percent 14 2 3" xfId="3115" xr:uid="{A71C63D7-0D78-4FB3-A830-14FAC854B1F4}"/>
    <cellStyle name="Percent 14 2_Check Sheet" xfId="3116" xr:uid="{2381E834-2EF9-47BB-BAB0-9791F0B34438}"/>
    <cellStyle name="Percent 14 3" xfId="3117" xr:uid="{16422429-45DB-4AFF-8AF5-D2A1EC74CF30}"/>
    <cellStyle name="Percent 14 3 2" xfId="3118" xr:uid="{2575ABDA-7984-4EC7-9A27-C09E3F191D27}"/>
    <cellStyle name="Percent 14 3_Check Sheet" xfId="3119" xr:uid="{4BEF6DDB-C965-4DE4-AACC-AC4B06181456}"/>
    <cellStyle name="Percent 14_Check Sheet" xfId="3120" xr:uid="{CD23DF8E-FD88-49FC-BBCF-D40E5B1ACD57}"/>
    <cellStyle name="Percent 140" xfId="309" xr:uid="{3E4B6340-0CEA-49A6-8689-C72B8913308F}"/>
    <cellStyle name="Percent 140 2" xfId="3121" xr:uid="{727D77F5-2AD8-4544-914B-03137118ED4C}"/>
    <cellStyle name="Percent 141" xfId="3122" xr:uid="{CDA3AD40-53A6-454F-9C3C-640CBE7F2E9A}"/>
    <cellStyle name="Percent 141 2" xfId="3123" xr:uid="{F7B07B7A-080E-436A-8BC9-9386A7062815}"/>
    <cellStyle name="Percent 141_Check Sheet" xfId="3124" xr:uid="{95260A5C-CC33-4ED7-9B62-A04B2B0DD4D0}"/>
    <cellStyle name="Percent 142" xfId="3125" xr:uid="{163E2109-D2C3-425C-AF15-34F0AADB131F}"/>
    <cellStyle name="Percent 142 2" xfId="3126" xr:uid="{90281682-BF8E-46DC-9BE3-6C84D83F617A}"/>
    <cellStyle name="Percent 142_Check Sheet" xfId="3127" xr:uid="{41DD3B16-6D5C-456A-8DE0-67EE6936BF4C}"/>
    <cellStyle name="Percent 143" xfId="3128" xr:uid="{5FA327D0-ECE0-4DC6-B59B-EE6B4B401456}"/>
    <cellStyle name="Percent 144" xfId="3129" xr:uid="{E4F71452-0F19-40D8-882C-B08F416366C4}"/>
    <cellStyle name="Percent 145" xfId="3130" xr:uid="{2B25D203-FA9F-4FCA-A4F5-C272C0AB4A63}"/>
    <cellStyle name="Percent 146" xfId="3131" xr:uid="{95D6BD8E-4603-48B9-9775-49429C3E0E4E}"/>
    <cellStyle name="Percent 147" xfId="3132" xr:uid="{15E3FABC-1B53-4A49-BD5C-58452D789DC8}"/>
    <cellStyle name="Percent 147 2" xfId="3133" xr:uid="{A8AEE473-F0AF-4EC6-A925-07F116F65932}"/>
    <cellStyle name="Percent 147_Check Sheet" xfId="3134" xr:uid="{800FD66E-CE02-49C2-A773-D3BA1F1D6EF3}"/>
    <cellStyle name="Percent 148" xfId="3135" xr:uid="{EAAD0E89-3D00-48A2-A2E3-34806E7D0782}"/>
    <cellStyle name="Percent 149" xfId="3136" xr:uid="{94911867-3DD6-41F3-9715-1C050438A36E}"/>
    <cellStyle name="Percent 15" xfId="3137" xr:uid="{EE85CB13-5A5A-4191-ACDD-B585BBEB7484}"/>
    <cellStyle name="Percent 15 2" xfId="3138" xr:uid="{9317533C-5CBF-48BC-BE91-F532706AB633}"/>
    <cellStyle name="Percent 15 3" xfId="3139" xr:uid="{DBC3E004-3C3C-4003-BFAD-FD05AB8DC17D}"/>
    <cellStyle name="Percent 15 3 2" xfId="3140" xr:uid="{890D68FA-700A-4D75-8B1F-46D69E54B762}"/>
    <cellStyle name="Percent 15 3_Check Sheet" xfId="3141" xr:uid="{5E2A0219-729C-4080-82C3-75D3EA98F5A7}"/>
    <cellStyle name="Percent 15_Check Sheet" xfId="3142" xr:uid="{35804810-B1F3-48AB-A107-CC579CCFB0DD}"/>
    <cellStyle name="Percent 150" xfId="3143" xr:uid="{B608AF03-6EC2-45D9-918E-F86E339F856F}"/>
    <cellStyle name="Percent 150 2" xfId="6427" xr:uid="{6B017178-6A87-4D1D-A6AA-462D94A94351}"/>
    <cellStyle name="Percent 150 3" xfId="5769" xr:uid="{7E9D6829-670E-4A77-A4F6-24E34E2C423A}"/>
    <cellStyle name="Percent 150 4" xfId="4677" xr:uid="{E0A63D81-29B7-403E-B4A1-7F9786EAE02D}"/>
    <cellStyle name="Percent 150_Data" xfId="5257" xr:uid="{E69190FE-8816-497A-82E8-B859A26C06D8}"/>
    <cellStyle name="Percent 151" xfId="4931" xr:uid="{2767F8BF-70E3-430D-A4A5-8444B3C415F6}"/>
    <cellStyle name="Percent 152" xfId="5040" xr:uid="{92F00320-7943-4FAC-B04D-F02977473B81}"/>
    <cellStyle name="Percent 153" xfId="5050" xr:uid="{955C7352-7B08-4587-979D-0BC18F6EFD5B}"/>
    <cellStyle name="Percent 154" xfId="5882" xr:uid="{D26A3152-284C-4C8F-B798-4051ED6955E2}"/>
    <cellStyle name="Percent 154 10" xfId="9688" xr:uid="{3D1C873F-43F4-4873-99F9-3F19A8CDEF64}"/>
    <cellStyle name="Percent 154 10 2" xfId="13525" xr:uid="{ABA18C17-9669-4BD4-96B6-360A28AD5101}"/>
    <cellStyle name="Percent 154 10 3" xfId="17085" xr:uid="{409FFB39-56C1-415B-B9E9-36A04D47E62F}"/>
    <cellStyle name="Percent 154 11" xfId="11673" xr:uid="{B3E9775C-AD41-43C6-891F-9C60CA4694FF}"/>
    <cellStyle name="Percent 154 12" xfId="15287" xr:uid="{3BEA891D-5717-44BC-9407-29BFEB0D19A2}"/>
    <cellStyle name="Percent 154 2" xfId="7472" xr:uid="{D239DC16-8124-4DC4-9AEB-9648F7596A08}"/>
    <cellStyle name="Percent 154 2 10" xfId="15387" xr:uid="{7C4DDEBC-2413-420D-8366-AA0BA3E1A751}"/>
    <cellStyle name="Percent 154 2 2" xfId="7958" xr:uid="{2A9E5058-9D4E-47FD-8CFB-333B06B5BFC8}"/>
    <cellStyle name="Percent 154 2 2 2" xfId="9269" xr:uid="{15B135D7-F942-497E-967D-BF61FF2D7464}"/>
    <cellStyle name="Percent 154 2 2 2 2" xfId="11279" xr:uid="{0CC777AB-51B1-4900-8410-04D34729932E}"/>
    <cellStyle name="Percent 154 2 2 2 2 2" xfId="15062" xr:uid="{E73180AC-048E-48CC-91BE-A56EEEAF92E6}"/>
    <cellStyle name="Percent 154 2 2 2 2 3" xfId="18652" xr:uid="{E47BEF08-4415-44D6-89F0-2FB4901A2C6B}"/>
    <cellStyle name="Percent 154 2 2 2 3" xfId="13308" xr:uid="{7807D0F2-D52B-42C2-B17E-47A2398C19C4}"/>
    <cellStyle name="Percent 154 2 2 2 4" xfId="16864" xr:uid="{BE140827-A3B1-428D-B572-0178953524AF}"/>
    <cellStyle name="Percent 154 2 2 3" xfId="10300" xr:uid="{5D2201C9-E7A2-4187-ADF2-4A6B2707E825}"/>
    <cellStyle name="Percent 154 2 2 3 2" xfId="14092" xr:uid="{0FEB083A-94DD-4057-8AD9-F5E32940E0EC}"/>
    <cellStyle name="Percent 154 2 2 3 3" xfId="17674" xr:uid="{CC4BCBAF-5397-44B6-A210-A1A53AE2A61A}"/>
    <cellStyle name="Percent 154 2 2 4" xfId="12334" xr:uid="{A2A25249-E9D8-49BF-8DA1-F84B16046B38}"/>
    <cellStyle name="Percent 154 2 2 5" xfId="15903" xr:uid="{14CB2D79-40F6-401A-B71A-F1179B2D174D}"/>
    <cellStyle name="Percent 154 2 3" xfId="7804" xr:uid="{A57A743D-C1FE-4FA5-AE74-C92C115C12E3}"/>
    <cellStyle name="Percent 154 2 3 2" xfId="9099" xr:uid="{5E2E3777-884F-4717-BAF6-AE5D47FA27CC}"/>
    <cellStyle name="Percent 154 2 3 2 2" xfId="11113" xr:uid="{71217D4E-F4B9-4378-9787-44E731F7EBF3}"/>
    <cellStyle name="Percent 154 2 3 2 2 2" xfId="14879" xr:uid="{CE36A1D1-698D-4BBB-B1CB-B2BF8295ACC8}"/>
    <cellStyle name="Percent 154 2 3 2 2 3" xfId="18489" xr:uid="{EF807F3D-C38B-4714-9446-A203A10C1B28}"/>
    <cellStyle name="Percent 154 2 3 2 3" xfId="13135" xr:uid="{D0D738BA-5650-4282-B056-001E3B243D5E}"/>
    <cellStyle name="Percent 154 2 3 2 4" xfId="16705" xr:uid="{C9A8524B-32E1-4624-99B6-8CC8710EEB30}"/>
    <cellStyle name="Percent 154 2 3 3" xfId="10130" xr:uid="{22187A66-6AB8-45B0-94EB-DC985401D44D}"/>
    <cellStyle name="Percent 154 2 3 3 2" xfId="13936" xr:uid="{95DDDEE5-B0FE-44C2-8CF2-31414E6EAF07}"/>
    <cellStyle name="Percent 154 2 3 3 3" xfId="17503" xr:uid="{52CD21FD-75BD-44D8-B85E-E6C41F5A664F}"/>
    <cellStyle name="Percent 154 2 3 4" xfId="12172" xr:uid="{B6E06450-51CE-4EBC-B686-C1351E811058}"/>
    <cellStyle name="Percent 154 2 3 5" xfId="15721" xr:uid="{E07E40AD-24DF-41EE-AEDD-42E8C1F162B3}"/>
    <cellStyle name="Percent 154 2 4" xfId="7641" xr:uid="{299C799A-5C14-471E-B262-9C050ADC2C87}"/>
    <cellStyle name="Percent 154 2 4 2" xfId="8938" xr:uid="{45F673CF-1884-47BC-A57A-CEB917477DF5}"/>
    <cellStyle name="Percent 154 2 4 2 2" xfId="10967" xr:uid="{2C6E6A31-02B3-41DA-818F-981B24B5F22D}"/>
    <cellStyle name="Percent 154 2 4 2 2 2" xfId="14714" xr:uid="{79C350B0-80BF-418D-B1F9-D440D1A5F59A}"/>
    <cellStyle name="Percent 154 2 4 2 2 3" xfId="18341" xr:uid="{F3F1E563-3086-41CB-BF45-8B64E4BE0546}"/>
    <cellStyle name="Percent 154 2 4 2 3" xfId="12978" xr:uid="{0C3BADEC-E1C7-4A98-BD51-586C1771CB3F}"/>
    <cellStyle name="Percent 154 2 4 2 4" xfId="16555" xr:uid="{4AAE32E0-BFA1-46FD-9061-6DC0166D397D}"/>
    <cellStyle name="Percent 154 2 4 3" xfId="9965" xr:uid="{9705D217-2463-4421-9F3B-19BAD856886D}"/>
    <cellStyle name="Percent 154 2 4 3 2" xfId="13777" xr:uid="{DCB6D096-9D0B-4514-AAB3-18AC47A7FDFA}"/>
    <cellStyle name="Percent 154 2 4 3 3" xfId="17344" xr:uid="{40F8A055-D698-4E87-8BC8-32B7C45C9B3D}"/>
    <cellStyle name="Percent 154 2 4 4" xfId="12028" xr:uid="{C583690A-3684-48C1-BD01-6DB4B7F00C09}"/>
    <cellStyle name="Percent 154 2 4 5" xfId="15555" xr:uid="{E2D046AC-1F4E-45AE-93FB-3879F1656273}"/>
    <cellStyle name="Percent 154 2 5" xfId="8782" xr:uid="{58188D3F-6EC1-41EF-A13D-A9D7F0362895}"/>
    <cellStyle name="Percent 154 2 5 2" xfId="10808" xr:uid="{85B08C89-49B0-4173-B909-ED91D9971455}"/>
    <cellStyle name="Percent 154 2 5 2 2" xfId="14554" xr:uid="{84C61B97-EB66-4A9D-BB96-D7A55768EC49}"/>
    <cellStyle name="Percent 154 2 5 2 3" xfId="18178" xr:uid="{34170DB9-5100-489A-9473-0B35B447FFA7}"/>
    <cellStyle name="Percent 154 2 5 3" xfId="12819" xr:uid="{3F3F8BA1-0082-486C-AC21-FD82F202E803}"/>
    <cellStyle name="Percent 154 2 5 4" xfId="16396" xr:uid="{71291CC9-867A-4CA9-AABE-C94160AAB3C9}"/>
    <cellStyle name="Percent 154 2 6" xfId="8441" xr:uid="{2A53593C-646F-4CF3-BE9C-0DD95821F342}"/>
    <cellStyle name="Percent 154 2 6 2" xfId="10634" xr:uid="{1F20CEBA-871E-4ECC-B39E-C2B1203A2ADF}"/>
    <cellStyle name="Percent 154 2 6 2 2" xfId="14395" xr:uid="{E83BFC79-95EB-4D12-B9E8-71121D22D2CC}"/>
    <cellStyle name="Percent 154 2 6 2 3" xfId="18010" xr:uid="{00A34032-FB22-42C9-9F4B-88CD0B9CB9B6}"/>
    <cellStyle name="Percent 154 2 6 3" xfId="12647" xr:uid="{A7038F61-AB66-47D9-9BF1-48A5BF12C071}"/>
    <cellStyle name="Percent 154 2 6 4" xfId="16216" xr:uid="{AA9D8EE2-0B37-45B3-B824-ED65A6E47202}"/>
    <cellStyle name="Percent 154 2 7" xfId="8164" xr:uid="{3FEFBD39-1163-4D83-BD3E-3041907BCC63}"/>
    <cellStyle name="Percent 154 2 7 2" xfId="10493" xr:uid="{D6561B30-5FF5-4CA6-AB4B-37F0C93E51AB}"/>
    <cellStyle name="Percent 154 2 7 2 2" xfId="14264" xr:uid="{CBEA1F41-9F22-46D7-9129-208028B1E252}"/>
    <cellStyle name="Percent 154 2 7 2 3" xfId="17866" xr:uid="{389D6C3A-E6FD-46FA-9D2C-72014B833922}"/>
    <cellStyle name="Percent 154 2 7 3" xfId="12504" xr:uid="{ACF789C9-A841-4448-8507-A4657125E3CE}"/>
    <cellStyle name="Percent 154 2 7 4" xfId="16082" xr:uid="{EBA7D90C-0D5B-4E3A-8A37-B07A786E8033}"/>
    <cellStyle name="Percent 154 2 8" xfId="9797" xr:uid="{F1DF90BB-A65A-40C1-9876-6954414B2EA3}"/>
    <cellStyle name="Percent 154 2 8 2" xfId="13619" xr:uid="{737EE531-4FCD-434D-9E1E-6425F148F89C}"/>
    <cellStyle name="Percent 154 2 8 3" xfId="17184" xr:uid="{D022641D-E6DB-44D2-877B-86652DF26717}"/>
    <cellStyle name="Percent 154 2 9" xfId="11870" xr:uid="{9AA00741-91E3-4140-83DC-0971963A1A7E}"/>
    <cellStyle name="Percent 154 3" xfId="7873" xr:uid="{4617E9D0-5AEE-4B3F-951A-AE96A6C453C7}"/>
    <cellStyle name="Percent 154 3 2" xfId="9176" xr:uid="{D055C42B-79FC-491B-823C-361789CE5687}"/>
    <cellStyle name="Percent 154 3 2 2" xfId="11188" xr:uid="{DD23515C-4A7D-475E-91FA-413A36087E92}"/>
    <cellStyle name="Percent 154 3 2 2 2" xfId="14962" xr:uid="{D7BB1BA9-B998-47EA-9C8D-E0846F299631}"/>
    <cellStyle name="Percent 154 3 2 2 3" xfId="18559" xr:uid="{24B271A5-9F37-4726-B846-DD817E939C94}"/>
    <cellStyle name="Percent 154 3 2 3" xfId="13211" xr:uid="{DB9F879B-9C67-4FE7-B0F4-6AB6997D05C1}"/>
    <cellStyle name="Percent 154 3 2 4" xfId="16773" xr:uid="{08DA11FB-73FD-49A2-9865-03593348C3E4}"/>
    <cellStyle name="Percent 154 3 3" xfId="10204" xr:uid="{24160A72-11D0-4A43-88E1-CCF80D790A2E}"/>
    <cellStyle name="Percent 154 3 3 2" xfId="14006" xr:uid="{EA36A828-B801-48D1-8CA8-C3A4AE43626B}"/>
    <cellStyle name="Percent 154 3 3 3" xfId="17581" xr:uid="{34D91A7F-FAED-405C-AAE1-2882F69EFD6F}"/>
    <cellStyle name="Percent 154 3 4" xfId="12243" xr:uid="{8D61D520-A6BC-4625-A9A6-10D658058AF4}"/>
    <cellStyle name="Percent 154 3 5" xfId="15804" xr:uid="{BC8CD4D4-AED3-4EDB-A9AC-37BCFAA9D560}"/>
    <cellStyle name="Percent 154 4" xfId="7661" xr:uid="{327D2109-60C0-49F7-A890-0F2CF241EA01}"/>
    <cellStyle name="Percent 154 4 2" xfId="8958" xr:uid="{2E0C9E84-CF11-4D7B-9830-35E8F54C8D28}"/>
    <cellStyle name="Percent 154 4 2 2" xfId="10984" xr:uid="{A5DAD670-1853-4562-A51D-88905DF3B075}"/>
    <cellStyle name="Percent 154 4 2 2 2" xfId="14738" xr:uid="{3D11FF61-93AC-431A-8DC8-4F595C7D89C3}"/>
    <cellStyle name="Percent 154 4 2 2 3" xfId="18359" xr:uid="{B79E9F9F-AB3B-4956-A932-62971C06A4FD}"/>
    <cellStyle name="Percent 154 4 2 3" xfId="12998" xr:uid="{CCF0E482-E3B3-4F9F-B8DE-E8CE9C45862E}"/>
    <cellStyle name="Percent 154 4 2 4" xfId="16574" xr:uid="{9F2CBCF6-47C5-406E-8650-03C33026F358}"/>
    <cellStyle name="Percent 154 4 3" xfId="9985" xr:uid="{3673D19C-0F1F-4E92-9DE0-F0CF71A0BE24}"/>
    <cellStyle name="Percent 154 4 3 2" xfId="13796" xr:uid="{98311E18-2C64-4430-B616-DD6BAD293E87}"/>
    <cellStyle name="Percent 154 4 3 3" xfId="17364" xr:uid="{84C3DAB6-1784-4036-8EC6-E22611A251C8}"/>
    <cellStyle name="Percent 154 4 4" xfId="12045" xr:uid="{474080B7-F600-4755-9F2E-804DDAF55B0F}"/>
    <cellStyle name="Percent 154 4 5" xfId="15580" xr:uid="{347886CC-510B-41AA-B4DB-FC5A356A9B56}"/>
    <cellStyle name="Percent 154 5" xfId="7597" xr:uid="{EA176C05-CAA5-4E54-96F6-3B3ACD7B34CA}"/>
    <cellStyle name="Percent 154 5 2" xfId="8897" xr:uid="{41986DCC-5196-4DCE-8150-A821293A46F6}"/>
    <cellStyle name="Percent 154 5 2 2" xfId="10928" xr:uid="{74F9B035-AEC4-4B75-B10E-2C8B2AFD1465}"/>
    <cellStyle name="Percent 154 5 2 2 2" xfId="14671" xr:uid="{C84A985F-9070-4F55-85E0-0FD6D507F0F4}"/>
    <cellStyle name="Percent 154 5 2 2 3" xfId="18299" xr:uid="{EABF0296-26C7-4455-A1BB-10FF060E4729}"/>
    <cellStyle name="Percent 154 5 2 3" xfId="12930" xr:uid="{A769C7D9-EDCB-4D35-A7B4-915140B18DC1}"/>
    <cellStyle name="Percent 154 5 2 4" xfId="16512" xr:uid="{516C1B78-8DF5-4570-9AE9-7B5A41D2A187}"/>
    <cellStyle name="Percent 154 5 3" xfId="9917" xr:uid="{9FF18FA8-9024-4100-8271-5665669480D0}"/>
    <cellStyle name="Percent 154 5 3 2" xfId="13740" xr:uid="{310641EB-368D-4E5C-A47D-A6F6335ED3EE}"/>
    <cellStyle name="Percent 154 5 3 3" xfId="17301" xr:uid="{C4FF30D2-CA0D-46EA-833D-BACB1182BC6A}"/>
    <cellStyle name="Percent 154 5 4" xfId="11990" xr:uid="{81342254-46D5-455C-B5A7-25A8CDF27BF5}"/>
    <cellStyle name="Percent 154 5 5" xfId="15512" xr:uid="{86BFFDD3-D388-4A49-8305-C82DF1244E6E}"/>
    <cellStyle name="Percent 154 6" xfId="8541" xr:uid="{4100777E-5B65-41E9-99FD-ADF10D295F2F}"/>
    <cellStyle name="Percent 154 6 2" xfId="10713" xr:uid="{0797512D-AF20-4A07-9B78-943BF2946C6A}"/>
    <cellStyle name="Percent 154 6 2 2" xfId="14464" xr:uid="{ACFF0D8D-AA2C-454B-A781-C99DE5D02A04}"/>
    <cellStyle name="Percent 154 6 2 3" xfId="18085" xr:uid="{3990FA96-C5DF-4FD8-BD66-6A204BDB1E87}"/>
    <cellStyle name="Percent 154 6 3" xfId="12721" xr:uid="{A98AED76-AEBD-4284-B058-F459B2C256E8}"/>
    <cellStyle name="Percent 154 6 4" xfId="16300" xr:uid="{322E994F-4DFC-4D66-99D4-4DB995B12BC4}"/>
    <cellStyle name="Percent 154 7" xfId="8189" xr:uid="{2C5A6582-F33A-4B1F-93F1-04DE24499BF1}"/>
    <cellStyle name="Percent 154 7 2" xfId="10511" xr:uid="{82B9B903-13B2-4C29-8CE6-8ABD17079F21}"/>
    <cellStyle name="Percent 154 7 2 2" xfId="14281" xr:uid="{6FD19B53-D413-447C-BA4A-4D0BDC6E10E7}"/>
    <cellStyle name="Percent 154 7 2 3" xfId="17885" xr:uid="{DD460E58-1066-48BA-8B96-D450CCCF03C3}"/>
    <cellStyle name="Percent 154 7 3" xfId="12522" xr:uid="{F2522DE0-E4FE-47BD-80EC-B0B8EB955F3B}"/>
    <cellStyle name="Percent 154 7 4" xfId="16102" xr:uid="{FE9FAD65-3BAE-4327-9252-D45294C62BCC}"/>
    <cellStyle name="Percent 154 8" xfId="8120" xr:uid="{693243F7-6D41-4999-811C-274FFECFF4C2}"/>
    <cellStyle name="Percent 154 8 2" xfId="10450" xr:uid="{F8B3EDF2-F74C-45ED-B07B-70AF27F0D066}"/>
    <cellStyle name="Percent 154 8 2 2" xfId="14222" xr:uid="{9A5DABE1-6D1D-4EFA-9DAA-B7660D4C3795}"/>
    <cellStyle name="Percent 154 8 2 3" xfId="17823" xr:uid="{CC98A034-A6F6-4DE4-936A-4766643B113B}"/>
    <cellStyle name="Percent 154 8 3" xfId="12464" xr:uid="{D73E2541-9833-4553-8340-25078186D877}"/>
    <cellStyle name="Percent 154 8 4" xfId="16041" xr:uid="{756840F2-71BE-416E-B340-3A579FE9EEF5}"/>
    <cellStyle name="Percent 154 9" xfId="9553" xr:uid="{09E3FF76-9B04-4CC1-B0A0-C92AB2AC8F9A}"/>
    <cellStyle name="Percent 154 9 2" xfId="11421" xr:uid="{57B9EDCA-DCB2-4175-B8F1-E237C7D2F1F7}"/>
    <cellStyle name="Percent 154 9 2 2" xfId="15198" xr:uid="{9AD68A4C-22ED-4449-A989-DE539C934320}"/>
    <cellStyle name="Percent 154 9 2 3" xfId="18793" xr:uid="{0709859E-2183-4793-8B56-396110D6193C}"/>
    <cellStyle name="Percent 154 9 3" xfId="13455" xr:uid="{FCAC49D4-DC71-425B-B7E2-C240075DA538}"/>
    <cellStyle name="Percent 154 9 4" xfId="17019" xr:uid="{102A56FB-2B39-4240-8C43-E65112D32595}"/>
    <cellStyle name="Percent 155" xfId="6474" xr:uid="{AB8B3F59-D9F4-4FF6-915E-F1AF2109F13F}"/>
    <cellStyle name="Percent 155 10" xfId="9727" xr:uid="{0F4DB03C-F452-48A9-9EC2-7F682F7EE11E}"/>
    <cellStyle name="Percent 155 10 2" xfId="13559" xr:uid="{90EE2FB4-96F8-48FE-8DB3-101884E8852D}"/>
    <cellStyle name="Percent 155 10 3" xfId="17126" xr:uid="{A819F144-8294-41BF-88DA-9EAB05B13B9E}"/>
    <cellStyle name="Percent 155 11" xfId="11731" xr:uid="{13D63336-F0C3-450F-B75D-D1A94289CC4E}"/>
    <cellStyle name="Percent 155 12" xfId="15331" xr:uid="{BF792DE4-1B8F-4AA1-BA5F-F98EB951964E}"/>
    <cellStyle name="Percent 155 2" xfId="7515" xr:uid="{A7DED400-C01C-4CF4-B711-A6128F08AECF}"/>
    <cellStyle name="Percent 155 2 10" xfId="15432" xr:uid="{4225E8D5-54AC-4F61-93FC-8A91A96624E1}"/>
    <cellStyle name="Percent 155 2 2" xfId="7997" xr:uid="{0908B69A-1CAB-4E14-B2B0-2E613299960A}"/>
    <cellStyle name="Percent 155 2 2 2" xfId="9310" xr:uid="{B3C61C57-1189-49BF-839B-FE46C6605AC9}"/>
    <cellStyle name="Percent 155 2 2 2 2" xfId="11317" xr:uid="{846E0FCD-A860-47A8-8A20-06924C6FD538}"/>
    <cellStyle name="Percent 155 2 2 2 2 2" xfId="15104" xr:uid="{FAA1B2B2-C354-43BA-A56A-3E681EAFC775}"/>
    <cellStyle name="Percent 155 2 2 2 2 3" xfId="18693" xr:uid="{1C2E0B4D-A545-4FC7-9B73-A321B97FDD71}"/>
    <cellStyle name="Percent 155 2 2 2 3" xfId="13353" xr:uid="{D5D23253-C6FC-4786-AF8A-B14E06C0E757}"/>
    <cellStyle name="Percent 155 2 2 2 4" xfId="16903" xr:uid="{DCE38993-4972-4FC8-9F28-1ADA35C4875F}"/>
    <cellStyle name="Percent 155 2 2 3" xfId="10345" xr:uid="{C1E9433F-FC83-47AF-85F8-791BAE31DD55}"/>
    <cellStyle name="Percent 155 2 2 3 2" xfId="14131" xr:uid="{E78DB658-DC32-4D43-BE3A-E16390353B6F}"/>
    <cellStyle name="Percent 155 2 2 3 3" xfId="17715" xr:uid="{F7FE8ED5-222B-43ED-AFBC-39FA240E60D5}"/>
    <cellStyle name="Percent 155 2 2 4" xfId="12371" xr:uid="{3BC4B3DC-C6CE-47CD-AB95-5F10F550A6BA}"/>
    <cellStyle name="Percent 155 2 2 5" xfId="15945" xr:uid="{2D9E725E-19F3-4487-923B-A0D33C7A1DA2}"/>
    <cellStyle name="Percent 155 2 3" xfId="7844" xr:uid="{6527E802-8939-4985-A3AE-F2EFB2AFE71D}"/>
    <cellStyle name="Percent 155 2 3 2" xfId="9143" xr:uid="{31A6AE38-5399-4012-9C5F-008E8965622A}"/>
    <cellStyle name="Percent 155 2 3 2 2" xfId="11153" xr:uid="{279DD8B1-3779-4CC2-9B71-8E1042AA5B79}"/>
    <cellStyle name="Percent 155 2 3 2 2 2" xfId="14925" xr:uid="{7D3A8E11-56F6-470F-9751-6A6E6499146F}"/>
    <cellStyle name="Percent 155 2 3 2 2 3" xfId="18527" xr:uid="{60E55A52-96DA-4BA7-9CFA-4E835B553820}"/>
    <cellStyle name="Percent 155 2 3 2 3" xfId="13177" xr:uid="{C974A15A-8496-4777-8CFD-5384FA9BC026}"/>
    <cellStyle name="Percent 155 2 3 2 4" xfId="16743" xr:uid="{0916557B-B22A-48DC-9B72-E8853F3077A0}"/>
    <cellStyle name="Percent 155 2 3 3" xfId="10172" xr:uid="{051A5810-269D-4129-97AB-5F6370B79EB5}"/>
    <cellStyle name="Percent 155 2 3 3 2" xfId="13977" xr:uid="{5ECB4FB4-4E00-41DC-8E3E-F60BE88F7227}"/>
    <cellStyle name="Percent 155 2 3 3 3" xfId="17548" xr:uid="{08819C7A-EA07-450D-B1DA-C00B003870DD}"/>
    <cellStyle name="Percent 155 2 3 4" xfId="12209" xr:uid="{9AFBE6EF-094C-4ECC-A7A4-DC50EEF863C7}"/>
    <cellStyle name="Percent 155 2 3 5" xfId="15767" xr:uid="{15E3A593-D16E-4C93-A0DE-55BA2EEBE56E}"/>
    <cellStyle name="Percent 155 2 4" xfId="7747" xr:uid="{C51E8A9B-C4ED-49C5-BF0D-824C1CF7874C}"/>
    <cellStyle name="Percent 155 2 4 2" xfId="9050" xr:uid="{0F2EC8AA-B622-48E9-B275-98682BBAFA13}"/>
    <cellStyle name="Percent 155 2 4 2 2" xfId="11064" xr:uid="{8D7C8EE3-0040-44B7-B979-929F113CA62B}"/>
    <cellStyle name="Percent 155 2 4 2 2 2" xfId="14823" xr:uid="{A7AD713D-C40D-46DA-AE64-90540063A433}"/>
    <cellStyle name="Percent 155 2 4 2 2 3" xfId="18438" xr:uid="{91883E2B-80F2-436F-A266-FA34033422B6}"/>
    <cellStyle name="Percent 155 2 4 2 3" xfId="13086" xr:uid="{A024A8A0-4F56-4D3C-A6D9-F21E2D5F8FCD}"/>
    <cellStyle name="Percent 155 2 4 2 4" xfId="16655" xr:uid="{B58481BF-D9C1-4FED-853D-A486DF36A73C}"/>
    <cellStyle name="Percent 155 2 4 3" xfId="10074" xr:uid="{27B8CA55-BC1F-44BA-9876-3D4B6A955E17}"/>
    <cellStyle name="Percent 155 2 4 3 2" xfId="13880" xr:uid="{C64BDC82-221E-4393-980B-D5E3086AE4C1}"/>
    <cellStyle name="Percent 155 2 4 3 3" xfId="17455" xr:uid="{17E6C7D7-7206-4318-9337-5D09BDCD94BD}"/>
    <cellStyle name="Percent 155 2 4 4" xfId="12123" xr:uid="{6216A6BE-2B88-44AA-8DA9-D92E3669A225}"/>
    <cellStyle name="Percent 155 2 4 5" xfId="15666" xr:uid="{CD32DED0-17D0-4FC3-9453-E9818480C6B3}"/>
    <cellStyle name="Percent 155 2 5" xfId="8823" xr:uid="{BA82C44B-9ED8-440B-AAE9-12003BC72C55}"/>
    <cellStyle name="Percent 155 2 5 2" xfId="10852" xr:uid="{7369756E-7534-4B3B-BD6F-4E2A156A37F3}"/>
    <cellStyle name="Percent 155 2 5 2 2" xfId="14592" xr:uid="{608B3109-3ADC-4F81-82A1-9D88105F27DC}"/>
    <cellStyle name="Percent 155 2 5 2 3" xfId="18222" xr:uid="{F31D3C27-A0D5-45C8-8E4D-C0C9490DA191}"/>
    <cellStyle name="Percent 155 2 5 3" xfId="12858" xr:uid="{04C6A5E8-4D9A-4FEF-A881-AF1641F931BE}"/>
    <cellStyle name="Percent 155 2 5 4" xfId="16439" xr:uid="{48D630EC-F2B7-4386-8AF1-024BF5304059}"/>
    <cellStyle name="Percent 155 2 6" xfId="8479" xr:uid="{417B1248-C786-452B-9926-4A05ED8348DE}"/>
    <cellStyle name="Percent 155 2 6 2" xfId="10679" xr:uid="{9CBD3259-947D-4753-901E-18AAEF9D47A1}"/>
    <cellStyle name="Percent 155 2 6 2 2" xfId="14436" xr:uid="{9A5E6D80-BE1D-43AE-890E-D743D16D7527}"/>
    <cellStyle name="Percent 155 2 6 2 3" xfId="18055" xr:uid="{0CCABEFE-DFC9-447E-A20D-A583D3316707}"/>
    <cellStyle name="Percent 155 2 6 3" xfId="12686" xr:uid="{468637ED-3285-443D-AAB5-92D167741FAF}"/>
    <cellStyle name="Percent 155 2 6 4" xfId="16262" xr:uid="{152F356A-09DC-4B97-8578-9B3A2487AA73}"/>
    <cellStyle name="Percent 155 2 7" xfId="8110" xr:uid="{4D8D88AF-B0E9-4C83-9F40-E7EE1AC27A46}"/>
    <cellStyle name="Percent 155 2 7 2" xfId="10444" xr:uid="{4AD43FFD-9B9C-46F3-9AFF-B34FB98FD01D}"/>
    <cellStyle name="Percent 155 2 7 2 2" xfId="14216" xr:uid="{54B00615-A027-4672-B9EB-BA26421C33DA}"/>
    <cellStyle name="Percent 155 2 7 2 3" xfId="17813" xr:uid="{06875EEA-0BC0-4CB6-AF7E-0B23375E45EF}"/>
    <cellStyle name="Percent 155 2 7 3" xfId="12457" xr:uid="{B4427051-1492-445E-940D-C5221336D323}"/>
    <cellStyle name="Percent 155 2 7 4" xfId="16035" xr:uid="{9DF9C2FD-37EA-4990-9FA1-C3D924E77292}"/>
    <cellStyle name="Percent 155 2 8" xfId="9835" xr:uid="{29E2F9FD-AE15-4CA8-B2E4-9722F1C07FB9}"/>
    <cellStyle name="Percent 155 2 8 2" xfId="13664" xr:uid="{F791C40B-143D-4C02-B675-9E500FA11A1B}"/>
    <cellStyle name="Percent 155 2 8 3" xfId="17223" xr:uid="{69C3C5F9-B05C-4BA0-8CEB-2F65DFE08B91}"/>
    <cellStyle name="Percent 155 2 9" xfId="11913" xr:uid="{12D4A0F1-E741-47BC-B34F-EFF587702CD7}"/>
    <cellStyle name="Percent 155 3" xfId="7907" xr:uid="{85844607-7A04-494A-B3A4-84583AF4BFBD}"/>
    <cellStyle name="Percent 155 3 2" xfId="9217" xr:uid="{2C202171-83A8-43F7-817A-9E1EE6775675}"/>
    <cellStyle name="Percent 155 3 2 2" xfId="11226" xr:uid="{FF23DACF-B803-42C5-A780-AAE303D11E3E}"/>
    <cellStyle name="Percent 155 3 2 2 2" xfId="15003" xr:uid="{D9D4F197-40A5-46EE-9DBF-B5401067F1CC}"/>
    <cellStyle name="Percent 155 3 2 2 3" xfId="18593" xr:uid="{E0766959-50E9-4926-9D4E-7CE586E10589}"/>
    <cellStyle name="Percent 155 3 2 3" xfId="13253" xr:uid="{9C5BE6CE-E0C9-4EC6-84F7-E087430C7D75}"/>
    <cellStyle name="Percent 155 3 2 4" xfId="16810" xr:uid="{74594015-BBFB-4024-812E-5A960ABEF494}"/>
    <cellStyle name="Percent 155 3 3" xfId="10244" xr:uid="{0449A1DE-3416-489F-A6D6-9ED378533F9C}"/>
    <cellStyle name="Percent 155 3 3 2" xfId="14040" xr:uid="{1BD21FB8-1B9D-4A1A-944D-354765840FDB}"/>
    <cellStyle name="Percent 155 3 3 3" xfId="17622" xr:uid="{83AC1215-1FEF-4BBC-B218-8A8F5840FCB2}"/>
    <cellStyle name="Percent 155 3 4" xfId="12281" xr:uid="{E8A1E662-A7AD-495E-AB33-BC5D9D15FDD4}"/>
    <cellStyle name="Percent 155 3 5" xfId="15846" xr:uid="{D16AB79E-3D5F-47AD-9E83-F960FEBE231F}"/>
    <cellStyle name="Percent 155 4" xfId="7707" xr:uid="{C0DB5513-48A8-4B3D-AAE7-11672098E61E}"/>
    <cellStyle name="Percent 155 4 2" xfId="9012" xr:uid="{D0DB2E30-F7AC-444A-A64E-022161C9A999}"/>
    <cellStyle name="Percent 155 4 2 2" xfId="11027" xr:uid="{6EFFF781-6D54-455C-830F-B996A29C66A5}"/>
    <cellStyle name="Percent 155 4 2 2 2" xfId="14785" xr:uid="{41F7792C-257F-414C-8DBE-55DDCFB5465D}"/>
    <cellStyle name="Percent 155 4 2 2 3" xfId="18403" xr:uid="{0140F756-C956-467C-B612-75F6FBD889D4}"/>
    <cellStyle name="Percent 155 4 2 3" xfId="13048" xr:uid="{E9F1849B-6821-4BCA-94F7-587FCCA023CE}"/>
    <cellStyle name="Percent 155 4 2 4" xfId="16619" xr:uid="{81D7BA3C-E30C-4261-93A3-1057F83CEA79}"/>
    <cellStyle name="Percent 155 4 3" xfId="10039" xr:uid="{B2255836-B2BD-41D7-AF84-E5F347ABED2D}"/>
    <cellStyle name="Percent 155 4 3 2" xfId="13839" xr:uid="{968C980F-24E2-48FF-9036-17CA3932CB28}"/>
    <cellStyle name="Percent 155 4 3 3" xfId="17418" xr:uid="{A9B11C2A-6774-48AD-B0A2-BB635D3A45A1}"/>
    <cellStyle name="Percent 155 4 4" xfId="12087" xr:uid="{A3292E9E-4059-423C-B62D-B9DB0C40E879}"/>
    <cellStyle name="Percent 155 4 5" xfId="15628" xr:uid="{F4C30A9E-C842-406B-BAED-6CA2FCF3E71B}"/>
    <cellStyle name="Percent 155 5" xfId="7571" xr:uid="{F9EDA6FE-F1B7-4AA4-8126-84964C43CDC1}"/>
    <cellStyle name="Percent 155 5 2" xfId="8869" xr:uid="{5404196A-12EF-493C-B94A-38875A8DCFC9}"/>
    <cellStyle name="Percent 155 5 2 2" xfId="10902" xr:uid="{8F43000B-BDD7-4B75-8122-26BC975851AF}"/>
    <cellStyle name="Percent 155 5 2 2 2" xfId="14644" xr:uid="{2EBB9DB0-8549-48C0-BFC0-C95FDB0C1745}"/>
    <cellStyle name="Percent 155 5 2 2 3" xfId="18274" xr:uid="{26B838F1-D3A3-40AB-8B0A-AC356CEEA6AC}"/>
    <cellStyle name="Percent 155 5 2 3" xfId="12905" xr:uid="{937FC2CE-CE05-43CA-88D2-2ED4A6262E69}"/>
    <cellStyle name="Percent 155 5 2 4" xfId="16487" xr:uid="{33822A19-EE77-4F0A-88DA-31B1A5422717}"/>
    <cellStyle name="Percent 155 5 3" xfId="9890" xr:uid="{C63DCF72-F4B7-4096-9629-E8BABCD7290A}"/>
    <cellStyle name="Percent 155 5 3 2" xfId="13716" xr:uid="{F7766F43-0065-4704-AEFD-4EC49B1F0986}"/>
    <cellStyle name="Percent 155 5 3 3" xfId="17273" xr:uid="{7D23990F-6541-4694-8108-9E6FF8F96AA0}"/>
    <cellStyle name="Percent 155 5 4" xfId="11964" xr:uid="{36E36CD8-B1AE-4CCE-B8F8-65816BAAF094}"/>
    <cellStyle name="Percent 155 5 5" xfId="15485" xr:uid="{2303B4ED-3E6A-4666-A195-FC5F20107B5E}"/>
    <cellStyle name="Percent 155 6" xfId="8580" xr:uid="{5C10A339-D6BE-45E5-88C2-B16E1E3BBE29}"/>
    <cellStyle name="Percent 155 6 2" xfId="10753" xr:uid="{2099BC98-5E8E-4EB3-BEE8-753FC1D44283}"/>
    <cellStyle name="Percent 155 6 2 2" xfId="14500" xr:uid="{EA2746ED-D5D0-4505-8BE3-4D338D391748}"/>
    <cellStyle name="Percent 155 6 2 3" xfId="18123" xr:uid="{F739B71A-9CA8-4ADC-8322-E26D017371EF}"/>
    <cellStyle name="Percent 155 6 3" xfId="12756" xr:uid="{E8548875-7D3E-4A1B-AD2A-32779A7E0E2A}"/>
    <cellStyle name="Percent 155 6 4" xfId="16341" xr:uid="{D7A66C5A-5ABD-453D-AE31-4369273EEAD2}"/>
    <cellStyle name="Percent 155 7" xfId="8235" xr:uid="{B8F84A8F-5522-4E59-94EE-007D26BF5CD4}"/>
    <cellStyle name="Percent 155 7 2" xfId="10561" xr:uid="{A2EA15FB-7831-46C3-85B5-37C8C67B6B1E}"/>
    <cellStyle name="Percent 155 7 2 2" xfId="14323" xr:uid="{6B50647A-9F5D-4BED-AD36-CA4D2A3B9297}"/>
    <cellStyle name="Percent 155 7 2 3" xfId="17934" xr:uid="{D3FC3A0F-A6F4-45EC-A23B-5ABE0C0373A4}"/>
    <cellStyle name="Percent 155 7 3" xfId="12565" xr:uid="{BFA7B601-7DE3-4915-A74A-D0182146F2E7}"/>
    <cellStyle name="Percent 155 7 4" xfId="16148" xr:uid="{EC6461B2-3999-441B-8639-32DC3D418170}"/>
    <cellStyle name="Percent 155 8" xfId="8091" xr:uid="{90FB2625-01A3-49E6-B486-921630FBFB86}"/>
    <cellStyle name="Percent 155 8 2" xfId="10426" xr:uid="{22AEAE12-5FAC-476C-B6B3-C227C853152A}"/>
    <cellStyle name="Percent 155 8 2 2" xfId="14201" xr:uid="{769192C5-2B5F-4A33-9238-1859DA31876D}"/>
    <cellStyle name="Percent 155 8 2 3" xfId="17797" xr:uid="{044431E3-0545-458C-80E0-9B9CFDDF9839}"/>
    <cellStyle name="Percent 155 8 3" xfId="12442" xr:uid="{5D25854A-5427-4C68-BF87-B0AC7A17ECD7}"/>
    <cellStyle name="Percent 155 8 4" xfId="16020" xr:uid="{2D45AE26-0A7D-409C-9D92-83A57260064F}"/>
    <cellStyle name="Percent 155 9" xfId="9554" xr:uid="{E87414D4-DEF2-4B5C-9668-C4C93EA34EC8}"/>
    <cellStyle name="Percent 155 9 2" xfId="11422" xr:uid="{99BC40BB-CEBE-4AD4-B8EE-6AE0C99BF663}"/>
    <cellStyle name="Percent 155 9 2 2" xfId="15199" xr:uid="{BA80AA82-DBEC-48AE-AAE3-58595E1BF33A}"/>
    <cellStyle name="Percent 155 9 2 3" xfId="18794" xr:uid="{005D194E-D37A-4BB9-AC64-176838ABA013}"/>
    <cellStyle name="Percent 155 9 3" xfId="13456" xr:uid="{6B09A772-C166-425D-89C2-AAEBBC2222ED}"/>
    <cellStyle name="Percent 155 9 4" xfId="17020" xr:uid="{258FE04B-AA41-4A52-A136-5A2EF38C117A}"/>
    <cellStyle name="Percent 156" xfId="6537" xr:uid="{F6F016EE-9EB2-45CE-9EC8-7F39826ADE8A}"/>
    <cellStyle name="Percent 156 10" xfId="9742" xr:uid="{F118FFEE-81E9-406A-A925-262F931C09B6}"/>
    <cellStyle name="Percent 156 10 2" xfId="13570" xr:uid="{3C270A82-CB27-43CE-A56C-5759F9341DF0}"/>
    <cellStyle name="Percent 156 10 3" xfId="17138" xr:uid="{D007D6EE-1834-4B9C-BB08-D39B2E24CC4D}"/>
    <cellStyle name="Percent 156 11" xfId="11741" xr:uid="{46A21663-F509-4626-BC7A-6EF38F30E5D8}"/>
    <cellStyle name="Percent 156 12" xfId="15342" xr:uid="{49DE7253-CAA0-42FE-A1DF-85BD0C65E6E2}"/>
    <cellStyle name="Percent 156 2" xfId="7524" xr:uid="{268296A5-6DC8-4DBD-8470-2EBA5FEEBCE8}"/>
    <cellStyle name="Percent 156 2 10" xfId="15442" xr:uid="{DA20F3E4-CE9F-4804-B1DA-0A82C2404E57}"/>
    <cellStyle name="Percent 156 2 2" xfId="8008" xr:uid="{A0FF544E-1E19-4B46-B2E1-0713E4273BFD}"/>
    <cellStyle name="Percent 156 2 2 2" xfId="9324" xr:uid="{6F80DD31-E550-4799-AB40-2D296464E378}"/>
    <cellStyle name="Percent 156 2 2 2 2" xfId="11326" xr:uid="{25E3ED0D-4FD0-45DC-8D21-B6DEDF7A47CD}"/>
    <cellStyle name="Percent 156 2 2 2 2 2" xfId="15116" xr:uid="{70132366-66E6-4B7B-88CF-951F2D85EDDC}"/>
    <cellStyle name="Percent 156 2 2 2 2 3" xfId="18701" xr:uid="{06A9B236-1879-4D39-BE20-7F58E519223B}"/>
    <cellStyle name="Percent 156 2 2 2 3" xfId="13366" xr:uid="{C3E6C99D-A23D-450C-A354-36C549E9ECFD}"/>
    <cellStyle name="Percent 156 2 2 2 4" xfId="16911" xr:uid="{90486925-64FF-466D-92B5-D60B06F62CCB}"/>
    <cellStyle name="Percent 156 2 2 3" xfId="10356" xr:uid="{77FBA5F3-2AF2-40AF-B224-944A711B4CE7}"/>
    <cellStyle name="Percent 156 2 2 3 2" xfId="14142" xr:uid="{4FDD65CD-2F2F-467A-AC64-A00A60FE34E4}"/>
    <cellStyle name="Percent 156 2 2 3 3" xfId="17728" xr:uid="{FB0EB4CD-4823-427D-B7FF-675FDF1BDB68}"/>
    <cellStyle name="Percent 156 2 2 4" xfId="12380" xr:uid="{C1F89273-DF3F-45AF-AF47-F0FAE1B60242}"/>
    <cellStyle name="Percent 156 2 2 5" xfId="15957" xr:uid="{728C652C-49EC-4CE4-B0E0-D0E1A1091078}"/>
    <cellStyle name="Percent 156 2 3" xfId="7852" xr:uid="{161D9AF1-5FB1-4186-B05D-4173DED5CA6F}"/>
    <cellStyle name="Percent 156 2 3 2" xfId="9156" xr:uid="{F5949DC9-1BDA-4AF3-9122-4B3C4488F484}"/>
    <cellStyle name="Percent 156 2 3 2 2" xfId="11161" xr:uid="{6F4F2C8A-28FC-4AFB-87B7-E8A0A90720DD}"/>
    <cellStyle name="Percent 156 2 3 2 2 2" xfId="14936" xr:uid="{D448CB1B-2E58-4223-B131-4449D5A25FF5}"/>
    <cellStyle name="Percent 156 2 3 2 2 3" xfId="18538" xr:uid="{E75D4D47-24CD-43F9-A6E5-78F0AF29998B}"/>
    <cellStyle name="Percent 156 2 3 2 3" xfId="13190" xr:uid="{7D38DF57-38E7-4AFA-B599-F5E2BAF516F9}"/>
    <cellStyle name="Percent 156 2 3 2 4" xfId="16752" xr:uid="{2F524B2D-ABE9-4300-9BC8-030FAFC58D05}"/>
    <cellStyle name="Percent 156 2 3 3" xfId="10184" xr:uid="{F6A8A0A4-EB8F-4F2F-9024-3064BFC17949}"/>
    <cellStyle name="Percent 156 2 3 3 2" xfId="13985" xr:uid="{D1230141-FDF8-4EE8-9B1A-30621BCF14BB}"/>
    <cellStyle name="Percent 156 2 3 3 3" xfId="17561" xr:uid="{4B8066D3-E4E3-42EF-B6DD-633E1F13EC9F}"/>
    <cellStyle name="Percent 156 2 3 4" xfId="12217" xr:uid="{F7479B32-FF56-489B-8E8B-AAE8C12AAFD9}"/>
    <cellStyle name="Percent 156 2 3 5" xfId="15778" xr:uid="{EB5CF5DE-7366-4CC5-A92A-C17EDA8D37A9}"/>
    <cellStyle name="Percent 156 2 4" xfId="8038" xr:uid="{32B14281-78D0-45FF-B615-3709D317EDD4}"/>
    <cellStyle name="Percent 156 2 4 2" xfId="9354" xr:uid="{7564BDCD-E9BA-4F23-9131-C9C8E5943BFC}"/>
    <cellStyle name="Percent 156 2 4 2 2" xfId="11354" xr:uid="{F89AFF74-94E0-4162-A11F-BC01E428651D}"/>
    <cellStyle name="Percent 156 2 4 2 2 2" xfId="15147" xr:uid="{3A8EBB18-3929-4EC6-BE34-0536035BB413}"/>
    <cellStyle name="Percent 156 2 4 2 2 3" xfId="18732" xr:uid="{7062BEB1-7B9C-4A9B-8A65-C57656887504}"/>
    <cellStyle name="Percent 156 2 4 2 3" xfId="13396" xr:uid="{0A41A845-DAC8-442F-BF78-8E17F114B39F}"/>
    <cellStyle name="Percent 156 2 4 2 4" xfId="16944" xr:uid="{D8270EFE-FD4C-4990-87E6-7C3869EC4371}"/>
    <cellStyle name="Percent 156 2 4 3" xfId="10392" xr:uid="{BF3744C1-58E0-4A4A-BA6C-AED2C230A9DE}"/>
    <cellStyle name="Percent 156 2 4 3 2" xfId="14172" xr:uid="{669D1FED-CD3A-490E-B976-1C28EE4D7329}"/>
    <cellStyle name="Percent 156 2 4 3 3" xfId="17760" xr:uid="{FD466817-BE07-4468-99A5-CE1320FFBCE3}"/>
    <cellStyle name="Percent 156 2 4 4" xfId="12408" xr:uid="{2F2DF5A0-4FD9-4ACC-899D-5AC8597B2E1F}"/>
    <cellStyle name="Percent 156 2 4 5" xfId="15988" xr:uid="{02ACFC27-89EA-4B6F-A64C-C2D4FF3A1156}"/>
    <cellStyle name="Percent 156 2 5" xfId="8831" xr:uid="{25133551-FE28-4D72-992D-5D733296147F}"/>
    <cellStyle name="Percent 156 2 5 2" xfId="10863" xr:uid="{C045DEAF-35AB-423C-8D16-09F9EA420C80}"/>
    <cellStyle name="Percent 156 2 5 2 2" xfId="14601" xr:uid="{A50B6DA2-349D-4966-A932-A2372A45D7C7}"/>
    <cellStyle name="Percent 156 2 5 2 3" xfId="18234" xr:uid="{5808842E-376E-4741-A718-0841CC6E6989}"/>
    <cellStyle name="Percent 156 2 5 3" xfId="12868" xr:uid="{A2273A10-FDFF-4396-8184-D420FF4CC499}"/>
    <cellStyle name="Percent 156 2 5 4" xfId="16450" xr:uid="{7CC586EE-853F-4A3D-8B13-537111ACB653}"/>
    <cellStyle name="Percent 156 2 6" xfId="8488" xr:uid="{7C424F26-67A9-44FB-8B79-F838408EE879}"/>
    <cellStyle name="Percent 156 2 6 2" xfId="10692" xr:uid="{E65E4B99-5330-4342-B9CC-4806CA94DF07}"/>
    <cellStyle name="Percent 156 2 6 2 2" xfId="14444" xr:uid="{F9CADA16-7596-465C-821B-9E9F1287AABF}"/>
    <cellStyle name="Percent 156 2 6 2 3" xfId="18066" xr:uid="{20499FB2-801C-494F-9D26-4DAF44C0D1D5}"/>
    <cellStyle name="Percent 156 2 6 3" xfId="12695" xr:uid="{0310D2CD-7756-47ED-9FCD-3C6EE8B960F0}"/>
    <cellStyle name="Percent 156 2 6 4" xfId="16274" xr:uid="{1B6323B2-EA69-49CD-B009-F13C56387EFC}"/>
    <cellStyle name="Percent 156 2 7" xfId="9384" xr:uid="{8BDC859C-DB50-4680-9632-37833F1DAB2A}"/>
    <cellStyle name="Percent 156 2 7 2" xfId="11389" xr:uid="{D4C41BC7-F460-4CA6-B030-D9B0FAE0FB19}"/>
    <cellStyle name="Percent 156 2 7 2 2" xfId="15178" xr:uid="{DDE1739B-4B67-4852-B648-7F222EC48001}"/>
    <cellStyle name="Percent 156 2 7 2 3" xfId="18760" xr:uid="{004E7494-4E0B-426C-AA70-7AE1D8698FB3}"/>
    <cellStyle name="Percent 156 2 7 3" xfId="13429" xr:uid="{4158867C-5F4F-44A4-8EEE-6875180A05AF}"/>
    <cellStyle name="Percent 156 2 7 4" xfId="16983" xr:uid="{5286C27D-8BA7-419E-886E-FE97713B9A44}"/>
    <cellStyle name="Percent 156 2 8" xfId="9844" xr:uid="{706FE9A1-0FC2-42CC-9DF3-792B854D7AF3}"/>
    <cellStyle name="Percent 156 2 8 2" xfId="13676" xr:uid="{893FEB8A-C038-4149-A4DF-8354BC3936A3}"/>
    <cellStyle name="Percent 156 2 8 3" xfId="17233" xr:uid="{BD11ABBA-5737-4552-8847-C384D25D9D35}"/>
    <cellStyle name="Percent 156 2 9" xfId="11924" xr:uid="{5B386581-E549-4CDB-94E5-7327116AAF41}"/>
    <cellStyle name="Percent 156 3" xfId="7916" xr:uid="{72B86CC8-9355-49DC-9620-46F70D8F0173}"/>
    <cellStyle name="Percent 156 3 2" xfId="9230" xr:uid="{0081DF09-9907-4A27-B4BC-7006C383C2BB}"/>
    <cellStyle name="Percent 156 3 2 2" xfId="11234" xr:uid="{0E1102C1-BEB5-4BEE-9521-DB4880AD65B1}"/>
    <cellStyle name="Percent 156 3 2 2 2" xfId="15014" xr:uid="{9879ECD9-F241-4884-B49A-126865560D79}"/>
    <cellStyle name="Percent 156 3 2 2 3" xfId="18602" xr:uid="{D571CEAA-46F3-4706-88B6-13E3769E9236}"/>
    <cellStyle name="Percent 156 3 2 3" xfId="13265" xr:uid="{938E4952-D9F6-441B-81A9-85A7584D19C4}"/>
    <cellStyle name="Percent 156 3 2 4" xfId="16820" xr:uid="{CDE42E3E-90BB-45E5-B11C-BD60AA3664BF}"/>
    <cellStyle name="Percent 156 3 3" xfId="10255" xr:uid="{9BAA0FAF-F945-475C-8E1F-7DD081391238}"/>
    <cellStyle name="Percent 156 3 3 2" xfId="14049" xr:uid="{50EF464A-6B12-4976-8370-1361A6803743}"/>
    <cellStyle name="Percent 156 3 3 3" xfId="17635" xr:uid="{735E2375-0293-4E68-934D-6510E48CF859}"/>
    <cellStyle name="Percent 156 3 4" xfId="12289" xr:uid="{32D77333-D62E-46A0-AA47-C883E8497FB2}"/>
    <cellStyle name="Percent 156 3 5" xfId="15857" xr:uid="{62864DDD-9EDD-4B07-BB70-BD6C56287535}"/>
    <cellStyle name="Percent 156 4" xfId="7716" xr:uid="{88DECB21-AF6E-43DC-8262-49F120E866C2}"/>
    <cellStyle name="Percent 156 4 2" xfId="9024" xr:uid="{7A28FF6A-A4A1-412A-A994-B733F8A2E941}"/>
    <cellStyle name="Percent 156 4 2 2" xfId="11037" xr:uid="{365AE416-3FC8-49A4-AFA3-2829CAF8D650}"/>
    <cellStyle name="Percent 156 4 2 2 2" xfId="14796" xr:uid="{0709956F-30F1-4025-8EAA-7D5338065548}"/>
    <cellStyle name="Percent 156 4 2 2 3" xfId="18412" xr:uid="{FD37D6BB-4FF9-4CA6-A89E-811182F474CD}"/>
    <cellStyle name="Percent 156 4 2 3" xfId="13061" xr:uid="{6872063D-40A4-41C8-A781-C1952AF65369}"/>
    <cellStyle name="Percent 156 4 2 4" xfId="16626" xr:uid="{1C613A2E-C670-4D6A-81E5-116B02D722F2}"/>
    <cellStyle name="Percent 156 4 3" xfId="10050" xr:uid="{CCBB2C0A-A468-48B5-800A-2AEF8A8F4547}"/>
    <cellStyle name="Percent 156 4 3 2" xfId="13848" xr:uid="{2152C200-514D-4767-B56C-EFCB8AB2C5AC}"/>
    <cellStyle name="Percent 156 4 3 3" xfId="17430" xr:uid="{5927ACBD-9558-4F31-8771-6FDB03F2D389}"/>
    <cellStyle name="Percent 156 4 4" xfId="12097" xr:uid="{FE412112-E933-440B-9AA8-FD30B7A0699D}"/>
    <cellStyle name="Percent 156 4 5" xfId="15639" xr:uid="{7C4CFCFA-8F94-4DB7-A533-08FFA8C986A4}"/>
    <cellStyle name="Percent 156 5" xfId="8029" xr:uid="{6FD22DBA-18C2-41EB-8ACE-5C5F5636F5AC}"/>
    <cellStyle name="Percent 156 5 2" xfId="9345" xr:uid="{B5ED80C8-CFB8-4727-9A04-8444132FE650}"/>
    <cellStyle name="Percent 156 5 2 2" xfId="11347" xr:uid="{B235170A-7EC9-42CE-8A90-EAF5B7F0451C}"/>
    <cellStyle name="Percent 156 5 2 2 2" xfId="15136" xr:uid="{C993C590-0ACC-4488-AF0D-CCF808855612}"/>
    <cellStyle name="Percent 156 5 2 2 3" xfId="18722" xr:uid="{A437546A-8C37-4353-AD2E-02EE2D103717}"/>
    <cellStyle name="Percent 156 5 2 3" xfId="13385" xr:uid="{59B9A593-2B33-4ABF-A5DB-4CA9894D7BDC}"/>
    <cellStyle name="Percent 156 5 2 4" xfId="16936" xr:uid="{D26C4591-D145-4575-8C6D-EE6AB57BE941}"/>
    <cellStyle name="Percent 156 5 3" xfId="10381" xr:uid="{FFB68B9A-A6B3-4ECE-8FCA-1D1BAD3CAE15}"/>
    <cellStyle name="Percent 156 5 3 2" xfId="14163" xr:uid="{A4EFC895-6462-4615-9D7A-FBE61C0386B4}"/>
    <cellStyle name="Percent 156 5 3 3" xfId="17751" xr:uid="{10AF947C-8306-4C29-BAD5-A7DC3158974D}"/>
    <cellStyle name="Percent 156 5 4" xfId="12401" xr:uid="{5FBB6D1A-BB54-4D3D-876A-D370BEE1FAFC}"/>
    <cellStyle name="Percent 156 5 5" xfId="15978" xr:uid="{FBA7D06C-F873-4BF8-9030-501EBB9F5294}"/>
    <cellStyle name="Percent 156 6" xfId="8590" xr:uid="{9539AAE8-D17F-433D-BF20-119681F8D8B1}"/>
    <cellStyle name="Percent 156 6 2" xfId="10766" xr:uid="{83255CCF-3BDF-45DA-BDA4-787765349717}"/>
    <cellStyle name="Percent 156 6 2 2" xfId="14511" xr:uid="{7C47A558-7748-459F-AF96-B39CDD66C80A}"/>
    <cellStyle name="Percent 156 6 2 3" xfId="18134" xr:uid="{1F420F8C-DD43-4DF3-8CA8-FE98A0074D83}"/>
    <cellStyle name="Percent 156 6 3" xfId="12765" xr:uid="{3D003960-5D29-4F94-91B9-2E1F804D3827}"/>
    <cellStyle name="Percent 156 6 4" xfId="16355" xr:uid="{23BB08B0-A5FC-4814-B92B-A3566E8CCFD0}"/>
    <cellStyle name="Percent 156 7" xfId="8243" xr:uid="{258D298F-06B0-43FE-8C9F-EFE0D019C0B7}"/>
    <cellStyle name="Percent 156 7 2" xfId="10574" xr:uid="{B9391702-6172-4582-922E-6BCFBD552933}"/>
    <cellStyle name="Percent 156 7 2 2" xfId="14334" xr:uid="{6D3B0BF8-98FF-495B-B6A0-7337DC811100}"/>
    <cellStyle name="Percent 156 7 2 3" xfId="17948" xr:uid="{57D6B4AC-CBCE-4568-B49C-50A10C1B29B5}"/>
    <cellStyle name="Percent 156 7 3" xfId="12577" xr:uid="{5F9F176B-732D-43CF-8D4C-1908C6071C50}"/>
    <cellStyle name="Percent 156 7 4" xfId="16160" xr:uid="{9F9E792D-13F3-4AD9-B78F-1AAB14C01BED}"/>
    <cellStyle name="Percent 156 8" xfId="8134" xr:uid="{55577624-2CAD-4069-BEA5-8CF8BEE0915E}"/>
    <cellStyle name="Percent 156 8 2" xfId="10465" xr:uid="{B609E2EC-9E13-4707-B55D-C903A89AA71B}"/>
    <cellStyle name="Percent 156 8 2 2" xfId="14238" xr:uid="{B8FAEA66-4B7E-470B-BFF1-7DB2CA32B0EE}"/>
    <cellStyle name="Percent 156 8 2 3" xfId="17836" xr:uid="{7CD08113-6C8B-4A07-B123-93876AE4B37B}"/>
    <cellStyle name="Percent 156 8 3" xfId="12477" xr:uid="{59CA55BC-07F1-481B-874C-8CB18AA2478E}"/>
    <cellStyle name="Percent 156 8 4" xfId="16054" xr:uid="{34972D94-BA36-462B-86DF-0ECCCD936DA2}"/>
    <cellStyle name="Percent 156 9" xfId="9555" xr:uid="{1381A156-9B7C-4572-8C26-F78BF04972A0}"/>
    <cellStyle name="Percent 156 9 2" xfId="11423" xr:uid="{AFCD1E23-04D7-4DA7-AC98-253D22101BEB}"/>
    <cellStyle name="Percent 156 9 2 2" xfId="15200" xr:uid="{00DACC67-9797-4D74-BEEB-CB2D0D9B6216}"/>
    <cellStyle name="Percent 156 9 2 3" xfId="18795" xr:uid="{0779C015-DD40-46FF-BE85-256A40ABDEA3}"/>
    <cellStyle name="Percent 156 9 3" xfId="13457" xr:uid="{EE69D79F-7734-4B8C-8F1E-85E2F60584AA}"/>
    <cellStyle name="Percent 156 9 4" xfId="17021" xr:uid="{469825E9-5416-4F96-A49C-A124E0C2FD9B}"/>
    <cellStyle name="Percent 157" xfId="6445" xr:uid="{C993F90C-BB02-4CB9-9D4C-C36F96060B28}"/>
    <cellStyle name="Percent 157 10" xfId="9723" xr:uid="{46804780-DCB9-4331-93D8-7DEE5CC5929F}"/>
    <cellStyle name="Percent 157 10 2" xfId="13556" xr:uid="{57F1D1B1-A55C-44B2-8AB9-D118EACEBC47}"/>
    <cellStyle name="Percent 157 10 3" xfId="17121" xr:uid="{B3EA1457-DE3A-4163-8C5F-617109BC7899}"/>
    <cellStyle name="Percent 157 11" xfId="11726" xr:uid="{2CF15CA2-9583-4C18-B0F2-AF8CBC63A79D}"/>
    <cellStyle name="Percent 157 12" xfId="15326" xr:uid="{38588F16-C7FA-428F-9B7E-BBABF4BB508D}"/>
    <cellStyle name="Percent 157 2" xfId="7510" xr:uid="{225C9497-0E5E-418D-AC44-724AEDDB3505}"/>
    <cellStyle name="Percent 157 2 10" xfId="15426" xr:uid="{C1AFCF52-1794-47BA-BD5F-B58E525F4A13}"/>
    <cellStyle name="Percent 157 2 2" xfId="7993" xr:uid="{F54B6C66-B272-4A4D-957A-CEBA0E0EF801}"/>
    <cellStyle name="Percent 157 2 2 2" xfId="9307" xr:uid="{E91A1DC7-FAB4-4615-96F0-25B44507FF39}"/>
    <cellStyle name="Percent 157 2 2 2 2" xfId="11312" xr:uid="{7BB77895-A3FE-4ADF-9F29-C4FB07C619E4}"/>
    <cellStyle name="Percent 157 2 2 2 2 2" xfId="15101" xr:uid="{CECE51D3-2439-4BEF-9399-B9D0921E8B99}"/>
    <cellStyle name="Percent 157 2 2 2 2 3" xfId="18689" xr:uid="{EF6B02A1-F6FA-4838-8941-4967786FE8C4}"/>
    <cellStyle name="Percent 157 2 2 2 3" xfId="13348" xr:uid="{0BE61545-9008-47EB-8EB4-C4595D14154D}"/>
    <cellStyle name="Percent 157 2 2 2 4" xfId="16898" xr:uid="{1DE2C657-217B-4213-97D6-B8083CB230F1}"/>
    <cellStyle name="Percent 157 2 2 3" xfId="10339" xr:uid="{045C80E0-0BB4-4801-B9B7-AAD2B440B845}"/>
    <cellStyle name="Percent 157 2 2 3 2" xfId="14127" xr:uid="{1644A0BA-AF19-49F6-A55E-322C2A248C17}"/>
    <cellStyle name="Percent 157 2 2 3 3" xfId="17712" xr:uid="{E83092AB-1AED-45A9-991E-8CB0F16DCE19}"/>
    <cellStyle name="Percent 157 2 2 4" xfId="12366" xr:uid="{546D9E19-2653-4A3D-9CB6-C3B83B711B0C}"/>
    <cellStyle name="Percent 157 2 2 5" xfId="15942" xr:uid="{49912C5E-88B0-422C-B491-48CC7B30C072}"/>
    <cellStyle name="Percent 157 2 3" xfId="7840" xr:uid="{5BB831DE-5DA8-44A2-B1FC-BAB7CBC53605}"/>
    <cellStyle name="Percent 157 2 3 2" xfId="9138" xr:uid="{372DCFB5-06FD-47CB-88F9-3FDAB464EA8B}"/>
    <cellStyle name="Percent 157 2 3 2 2" xfId="11147" xr:uid="{68B70391-6A21-4BCF-9F8B-6DE57532D120}"/>
    <cellStyle name="Percent 157 2 3 2 2 2" xfId="14920" xr:uid="{21C34CB5-4A24-4B7E-9CF1-E14DA82C8E10}"/>
    <cellStyle name="Percent 157 2 3 2 2 3" xfId="18523" xr:uid="{E70E529F-567B-4AF0-B66D-C8A9AB64DF44}"/>
    <cellStyle name="Percent 157 2 3 2 3" xfId="13174" xr:uid="{AD4B39C4-3977-42BC-BA8A-BC1B6C1BAD92}"/>
    <cellStyle name="Percent 157 2 3 2 4" xfId="16737" xr:uid="{82957D0B-7B71-4E4F-9BA7-843111EE87FA}"/>
    <cellStyle name="Percent 157 2 3 3" xfId="10169" xr:uid="{E2BCB013-BDA6-451C-9869-4FD25A173B1B}"/>
    <cellStyle name="Percent 157 2 3 3 2" xfId="13973" xr:uid="{D3E8791A-2D0D-46F8-9006-6FD8863B5D8F}"/>
    <cellStyle name="Percent 157 2 3 3 3" xfId="17542" xr:uid="{C6E65BF8-0439-4563-91ED-1B801A8208B0}"/>
    <cellStyle name="Percent 157 2 3 4" xfId="12205" xr:uid="{D531FDE7-956B-45D3-BF6F-A695DC0A8BBB}"/>
    <cellStyle name="Percent 157 2 3 5" xfId="15761" xr:uid="{1F4E36E9-47D2-469E-AA61-0B6CF79F4577}"/>
    <cellStyle name="Percent 157 2 4" xfId="7642" xr:uid="{1D0A35E3-F97A-4C18-911E-BD4C98C7A68C}"/>
    <cellStyle name="Percent 157 2 4 2" xfId="8939" xr:uid="{3714AF51-C4D2-4037-9B3A-67CB37E453F3}"/>
    <cellStyle name="Percent 157 2 4 2 2" xfId="10968" xr:uid="{B7F10A3A-1A5E-4665-9220-3A8792523242}"/>
    <cellStyle name="Percent 157 2 4 2 2 2" xfId="14715" xr:uid="{4AC94418-209A-4216-838B-A79A49959607}"/>
    <cellStyle name="Percent 157 2 4 2 2 3" xfId="18342" xr:uid="{2820FDFD-F3F2-4804-B475-F8359E057529}"/>
    <cellStyle name="Percent 157 2 4 2 3" xfId="12979" xr:uid="{39969D01-457D-4C22-AA51-8DC54017D32C}"/>
    <cellStyle name="Percent 157 2 4 2 4" xfId="16556" xr:uid="{9C4D9AD3-EB1C-4471-8EAE-4AD897FAE15B}"/>
    <cellStyle name="Percent 157 2 4 3" xfId="9966" xr:uid="{B6D3FC02-AE49-4DB0-8F35-C55CF84345E0}"/>
    <cellStyle name="Percent 157 2 4 3 2" xfId="13778" xr:uid="{EF1B0B9A-DE50-47C3-BD39-8B12BEAC70FE}"/>
    <cellStyle name="Percent 157 2 4 3 3" xfId="17345" xr:uid="{E110479A-07FA-4957-B8A5-B57B0CEE225E}"/>
    <cellStyle name="Percent 157 2 4 4" xfId="12029" xr:uid="{6F884E00-9C1C-4765-8AC3-C468C03D00F3}"/>
    <cellStyle name="Percent 157 2 4 5" xfId="15556" xr:uid="{F4B7876B-7544-45A1-9107-2B5D1C9F3108}"/>
    <cellStyle name="Percent 157 2 5" xfId="8819" xr:uid="{DDB03BD9-A709-461A-BF97-162120B59613}"/>
    <cellStyle name="Percent 157 2 5 2" xfId="10846" xr:uid="{9D55463A-6CD3-4347-B062-64F195EB294F}"/>
    <cellStyle name="Percent 157 2 5 2 2" xfId="14588" xr:uid="{E0F40331-144F-47B7-BB59-B9D3D695F729}"/>
    <cellStyle name="Percent 157 2 5 2 3" xfId="18217" xr:uid="{9328B1FA-EBF4-4AE2-8E95-A9633796222C}"/>
    <cellStyle name="Percent 157 2 5 3" xfId="12854" xr:uid="{AB95637A-B9D2-4EA4-BAC9-E80B8BA2E871}"/>
    <cellStyle name="Percent 157 2 5 4" xfId="16434" xr:uid="{D5CEB508-5C8C-406B-8FA8-78E2950EED8D}"/>
    <cellStyle name="Percent 157 2 6" xfId="8474" xr:uid="{B15BEB53-2848-4837-BA6C-EDB662CB6130}"/>
    <cellStyle name="Percent 157 2 6 2" xfId="10676" xr:uid="{CE8C2384-16BA-4023-99F7-CB965F5F4785}"/>
    <cellStyle name="Percent 157 2 6 2 2" xfId="14432" xr:uid="{369BB6E5-E651-4B9E-97C2-109DCED66465}"/>
    <cellStyle name="Percent 157 2 6 2 3" xfId="18050" xr:uid="{294BEB47-B5F7-483E-BB4C-EB324F0824BF}"/>
    <cellStyle name="Percent 157 2 6 3" xfId="12682" xr:uid="{146550FB-02D8-419A-84C3-2E7694A9838A}"/>
    <cellStyle name="Percent 157 2 6 4" xfId="16257" xr:uid="{92DBE4BD-0627-4CD2-B607-B1E254FD0F0E}"/>
    <cellStyle name="Percent 157 2 7" xfId="8118" xr:uid="{56CEF41B-5AFE-4665-AB00-FCD1FDBC8F7D}"/>
    <cellStyle name="Percent 157 2 7 2" xfId="10448" xr:uid="{045939F2-B4CB-478B-9CE5-944AF340FE8B}"/>
    <cellStyle name="Percent 157 2 7 2 2" xfId="14220" xr:uid="{69344DFD-2AB8-4A4E-94A7-EE1C19824DF5}"/>
    <cellStyle name="Percent 157 2 7 2 3" xfId="17821" xr:uid="{4D23A48D-2C3C-450B-8912-021BE30C00B1}"/>
    <cellStyle name="Percent 157 2 7 3" xfId="12462" xr:uid="{68DC4D4A-3B49-44B5-AC01-C6CFA4A74A8E}"/>
    <cellStyle name="Percent 157 2 7 4" xfId="16039" xr:uid="{9BA431EA-DB81-4079-8BDC-C622DF1673AD}"/>
    <cellStyle name="Percent 157 2 8" xfId="9831" xr:uid="{DA4AA61A-859F-4D37-8FD0-BF4AD250806E}"/>
    <cellStyle name="Percent 157 2 8 2" xfId="13659" xr:uid="{BC69F3D3-3207-4C09-9373-6246E50B392F}"/>
    <cellStyle name="Percent 157 2 8 3" xfId="17219" xr:uid="{C85CF282-6673-4CAF-8875-5D93F40049B4}"/>
    <cellStyle name="Percent 157 2 9" xfId="11908" xr:uid="{41307045-73FF-45D1-B705-852015F17454}"/>
    <cellStyle name="Percent 157 3" xfId="7902" xr:uid="{E0DB57B8-9851-47E6-8B67-CB85697E5A01}"/>
    <cellStyle name="Percent 157 3 2" xfId="9214" xr:uid="{507110DA-AD26-42EF-9373-461D485ADC80}"/>
    <cellStyle name="Percent 157 3 2 2" xfId="11222" xr:uid="{DB635454-7FC0-4380-B2D0-093BFF310186}"/>
    <cellStyle name="Percent 157 3 2 2 2" xfId="14998" xr:uid="{AB45B17B-B968-4FF2-84E5-B6D7076DF1CC}"/>
    <cellStyle name="Percent 157 3 2 2 3" xfId="18590" xr:uid="{BFCC9012-5749-4A0A-8D3C-492CC766A704}"/>
    <cellStyle name="Percent 157 3 2 3" xfId="13248" xr:uid="{ACDA6026-AD04-4D34-8075-7EA69B5DDAAF}"/>
    <cellStyle name="Percent 157 3 2 4" xfId="16806" xr:uid="{71C431D0-5F73-4AC1-94BF-652769DF5B62}"/>
    <cellStyle name="Percent 157 3 3" xfId="10239" xr:uid="{21BBDE30-7AD5-48EA-9F31-06B76223FB6E}"/>
    <cellStyle name="Percent 157 3 3 2" xfId="14035" xr:uid="{42DCAC9D-71A3-4A31-90AF-0985DB70D29A}"/>
    <cellStyle name="Percent 157 3 3 3" xfId="17619" xr:uid="{C35E8431-5072-457D-8D9C-7973F48DB078}"/>
    <cellStyle name="Percent 157 3 4" xfId="12277" xr:uid="{0B7C1D0A-F1B1-438D-9F06-9CC87F270534}"/>
    <cellStyle name="Percent 157 3 5" xfId="15841" xr:uid="{F86C582B-0D50-4C8C-9038-640D8DF0B3E6}"/>
    <cellStyle name="Percent 157 4" xfId="7702" xr:uid="{09253DB7-F1E9-4F5B-99F9-6D7A25A29EEE}"/>
    <cellStyle name="Percent 157 4 2" xfId="9005" xr:uid="{F5668D67-1985-4E6C-BF1F-703CEEFF7EC8}"/>
    <cellStyle name="Percent 157 4 2 2" xfId="11022" xr:uid="{0C2F5BC1-74A0-45C7-9113-A333B11E3F82}"/>
    <cellStyle name="Percent 157 4 2 2 2" xfId="14779" xr:uid="{E420076E-2EAD-4200-A746-DE1B3C8B81AF}"/>
    <cellStyle name="Percent 157 4 2 2 3" xfId="18397" xr:uid="{2EAD29F5-B6A5-4226-8F67-54BA7123E40A}"/>
    <cellStyle name="Percent 157 4 2 3" xfId="13044" xr:uid="{182BDD28-3ECF-4841-8768-101DCFA9EA71}"/>
    <cellStyle name="Percent 157 4 2 4" xfId="16614" xr:uid="{DF01632F-5127-4BF6-B005-3EBA22BDB133}"/>
    <cellStyle name="Percent 157 4 3" xfId="10033" xr:uid="{17249C72-6FFB-4230-AABD-794C8D955F7E}"/>
    <cellStyle name="Percent 157 4 3 2" xfId="13834" xr:uid="{725F4626-31D1-4651-AC37-33E0695C210D}"/>
    <cellStyle name="Percent 157 4 3 3" xfId="17411" xr:uid="{49BF1231-5104-44C1-AEEB-59821FE0585F}"/>
    <cellStyle name="Percent 157 4 4" xfId="12082" xr:uid="{DE9CEFD6-EF37-442B-8172-FC0DE02083C5}"/>
    <cellStyle name="Percent 157 4 5" xfId="15622" xr:uid="{53A4B5B7-E326-46CC-B239-9318A87AE2B5}"/>
    <cellStyle name="Percent 157 5" xfId="7725" xr:uid="{00A99BA9-2D0E-4EBE-819F-0AB4EB812E2B}"/>
    <cellStyle name="Percent 157 5 2" xfId="9032" xr:uid="{C4B79599-AC50-490B-9951-1717C8029E4F}"/>
    <cellStyle name="Percent 157 5 2 2" xfId="11044" xr:uid="{F06DFF03-71F5-447A-BA3F-C6EE31D965CE}"/>
    <cellStyle name="Percent 157 5 2 2 2" xfId="14803" xr:uid="{56D703D0-3400-456B-87B6-BC29A5164A0E}"/>
    <cellStyle name="Percent 157 5 2 2 3" xfId="18419" xr:uid="{5644BB5B-24C9-46D4-8FB4-75B6CBE631E7}"/>
    <cellStyle name="Percent 157 5 2 3" xfId="13069" xr:uid="{1D1077B1-0E38-4CB5-92C7-3463BEE02BDD}"/>
    <cellStyle name="Percent 157 5 2 4" xfId="16633" xr:uid="{C5E55BBB-2DC9-4AC3-8655-556D65BCCB71}"/>
    <cellStyle name="Percent 157 5 3" xfId="10058" xr:uid="{6331B09B-76E6-49BD-A083-8028E3473029}"/>
    <cellStyle name="Percent 157 5 3 2" xfId="13858" xr:uid="{23ED4958-49E9-419B-B915-AE21F8E71F34}"/>
    <cellStyle name="Percent 157 5 3 3" xfId="17438" xr:uid="{248F37BF-7C4D-49D0-B33D-29D4F8D05A7E}"/>
    <cellStyle name="Percent 157 5 4" xfId="12103" xr:uid="{3A3E2741-7460-4586-ADC7-028C962DACAF}"/>
    <cellStyle name="Percent 157 5 5" xfId="15646" xr:uid="{04B654F5-688B-48F9-B82B-F169C3E3C360}"/>
    <cellStyle name="Percent 157 6" xfId="8576" xr:uid="{F1F67F0F-145C-4440-A3D8-7071EBC29B66}"/>
    <cellStyle name="Percent 157 6 2" xfId="10748" xr:uid="{1E1B3D05-5428-49F9-8CB5-99888FF5DD58}"/>
    <cellStyle name="Percent 157 6 2 2" xfId="14496" xr:uid="{F0DDA75C-B08C-4493-A151-E09E79B2003A}"/>
    <cellStyle name="Percent 157 6 2 3" xfId="18119" xr:uid="{E96414C6-8160-4097-A526-DC07FEF4EA55}"/>
    <cellStyle name="Percent 157 6 3" xfId="12751" xr:uid="{0CFC5A15-CA90-41B5-BD4A-0A7CB85C0E22}"/>
    <cellStyle name="Percent 157 6 4" xfId="16338" xr:uid="{7F19AD50-C7BA-45CD-977D-F0A53D2434AE}"/>
    <cellStyle name="Percent 157 7" xfId="8231" xr:uid="{5D39937E-17EF-4B04-BCA6-1B5B8BFC0056}"/>
    <cellStyle name="Percent 157 7 2" xfId="10557" xr:uid="{E72EEB66-C643-4D8D-8E49-6C990802841C}"/>
    <cellStyle name="Percent 157 7 2 2" xfId="14319" xr:uid="{8E9E8BE1-F540-470D-BC89-D6408413AD6D}"/>
    <cellStyle name="Percent 157 7 2 3" xfId="17929" xr:uid="{7FCEFDAF-9F3E-4BB5-B4C7-BF2293422695}"/>
    <cellStyle name="Percent 157 7 3" xfId="12561" xr:uid="{E9F3CC3B-910D-43CB-AF0A-6B6B3E6D15CB}"/>
    <cellStyle name="Percent 157 7 4" xfId="16144" xr:uid="{C2C45D5F-D0F3-4EC7-8B43-D8F8FE28C7E1}"/>
    <cellStyle name="Percent 157 8" xfId="9365" xr:uid="{FC413314-8536-47DF-985F-2597355AF0DA}"/>
    <cellStyle name="Percent 157 8 2" xfId="11370" xr:uid="{CBA7D8D9-0C57-4A2D-B3A7-C4B265D878F3}"/>
    <cellStyle name="Percent 157 8 2 2" xfId="15161" xr:uid="{5DD5C51B-0214-43A4-A996-A222ED51C6F3}"/>
    <cellStyle name="Percent 157 8 2 3" xfId="18743" xr:uid="{90255F67-462E-479F-B657-D62EABD1C640}"/>
    <cellStyle name="Percent 157 8 3" xfId="13410" xr:uid="{4B442089-C7CF-4E11-80B6-3FA7FECB940B}"/>
    <cellStyle name="Percent 157 8 4" xfId="16958" xr:uid="{B33EFD7F-8F62-409C-B8E2-C182B65FD695}"/>
    <cellStyle name="Percent 157 9" xfId="9556" xr:uid="{17D9E966-0FC3-41F6-9114-89B8CC9839E4}"/>
    <cellStyle name="Percent 157 9 2" xfId="11424" xr:uid="{237B5507-FF41-4F9A-8332-A8CEABD0F3E5}"/>
    <cellStyle name="Percent 157 9 2 2" xfId="15201" xr:uid="{914FF0F4-F483-43F6-A452-B8AD4107A2DE}"/>
    <cellStyle name="Percent 157 9 2 3" xfId="18796" xr:uid="{2BCB6421-7DE0-48E8-B791-5D2F03C0D29D}"/>
    <cellStyle name="Percent 157 9 3" xfId="13458" xr:uid="{850B325B-DBF3-4463-8A20-5FE3C9048559}"/>
    <cellStyle name="Percent 157 9 4" xfId="17022" xr:uid="{5CCB8178-FF50-4A98-9337-72C81B6ABE27}"/>
    <cellStyle name="Percent 158" xfId="5883" xr:uid="{F9896236-8D70-4D43-9115-9D72A53E25E2}"/>
    <cellStyle name="Percent 158 10" xfId="9689" xr:uid="{D728BEFC-BC47-45A0-8D26-6B0B5D65D3DA}"/>
    <cellStyle name="Percent 158 10 2" xfId="13526" xr:uid="{357AECF9-5AD7-487A-BFF5-335C30EEA7DC}"/>
    <cellStyle name="Percent 158 10 3" xfId="17086" xr:uid="{A11050AE-8E48-4D62-B7D9-2DB3EFACB2D8}"/>
    <cellStyle name="Percent 158 11" xfId="11674" xr:uid="{3CC3F099-1457-4B03-9B69-6B0E4FED9FE4}"/>
    <cellStyle name="Percent 158 12" xfId="15289" xr:uid="{4A94AC64-09CB-4AA8-9112-50FA2D9A0A30}"/>
    <cellStyle name="Percent 158 2" xfId="7473" xr:uid="{B4D3F5F1-62CC-4F24-AC62-52128E3E2698}"/>
    <cellStyle name="Percent 158 2 10" xfId="15388" xr:uid="{9E0AFC6B-45EA-4A10-A938-617606136A5A}"/>
    <cellStyle name="Percent 158 2 2" xfId="7959" xr:uid="{4E2B532C-DC65-482C-8EEB-51EEC2AE98F6}"/>
    <cellStyle name="Percent 158 2 2 2" xfId="9270" xr:uid="{B5681580-7520-43D5-BFC7-CE427C924929}"/>
    <cellStyle name="Percent 158 2 2 2 2" xfId="11280" xr:uid="{EBDA1505-B64D-42C8-A208-82B97B1B9739}"/>
    <cellStyle name="Percent 158 2 2 2 2 2" xfId="15063" xr:uid="{DCB453DB-DAA1-41E7-862E-DCB11713D0B9}"/>
    <cellStyle name="Percent 158 2 2 2 2 3" xfId="18653" xr:uid="{19143A08-71C4-4945-A3B1-7BE84C3A92F8}"/>
    <cellStyle name="Percent 158 2 2 2 3" xfId="13310" xr:uid="{67C51308-4AF6-4143-887A-7F8E6C30518D}"/>
    <cellStyle name="Percent 158 2 2 2 4" xfId="16865" xr:uid="{6D3A05EE-9185-4780-AA9E-238FAB570959}"/>
    <cellStyle name="Percent 158 2 2 3" xfId="10301" xr:uid="{B1960822-D1E5-4B33-BD4D-61DCD47E53EB}"/>
    <cellStyle name="Percent 158 2 2 3 2" xfId="14093" xr:uid="{F21EB185-6230-4559-B1BE-155394B87A5B}"/>
    <cellStyle name="Percent 158 2 2 3 3" xfId="17675" xr:uid="{D5F7FE2E-7B45-4AFB-A72C-C8F61415C880}"/>
    <cellStyle name="Percent 158 2 2 4" xfId="12335" xr:uid="{B5B1DB24-CCC7-48A7-9D79-5F614E2EA3D6}"/>
    <cellStyle name="Percent 158 2 2 5" xfId="15904" xr:uid="{EFD260B2-EE8E-4076-A224-988C19BBABA3}"/>
    <cellStyle name="Percent 158 2 3" xfId="7805" xr:uid="{5E37FC97-2B0B-4777-8C48-12A613F4D7C9}"/>
    <cellStyle name="Percent 158 2 3 2" xfId="9101" xr:uid="{25BD4207-7BE7-4842-9283-D739D47F061F}"/>
    <cellStyle name="Percent 158 2 3 2 2" xfId="11114" xr:uid="{395A1A10-F68E-4411-8716-F326F3F79947}"/>
    <cellStyle name="Percent 158 2 3 2 2 2" xfId="14880" xr:uid="{5E24DA06-0AC6-4F75-9910-D7AA134504AB}"/>
    <cellStyle name="Percent 158 2 3 2 2 3" xfId="18490" xr:uid="{BD15EE4B-7FAA-4CE4-AA47-695F8AB82636}"/>
    <cellStyle name="Percent 158 2 3 2 3" xfId="13136" xr:uid="{75BA7C74-2C26-450C-99E0-C9AF21681BEF}"/>
    <cellStyle name="Percent 158 2 3 2 4" xfId="16706" xr:uid="{7DD8E786-DD0E-4130-AFB6-4614E6CD5FF4}"/>
    <cellStyle name="Percent 158 2 3 3" xfId="10131" xr:uid="{CC1E7ACD-CC17-41E1-9DB7-3B07346F4E8D}"/>
    <cellStyle name="Percent 158 2 3 3 2" xfId="13937" xr:uid="{1BDC0EF7-F59F-40E3-93D8-0C208FABC3A7}"/>
    <cellStyle name="Percent 158 2 3 3 3" xfId="17505" xr:uid="{97396E3D-441D-4472-B445-95CC4BEF6F46}"/>
    <cellStyle name="Percent 158 2 3 4" xfId="12173" xr:uid="{696C8A5D-BA06-490E-8E95-52CAF4B0D024}"/>
    <cellStyle name="Percent 158 2 3 5" xfId="15722" xr:uid="{73023E9C-8CFB-440B-9BF3-B28D62EC682A}"/>
    <cellStyle name="Percent 158 2 4" xfId="7734" xr:uid="{8EC1B53C-199F-40CC-B451-80A30C8BBAEC}"/>
    <cellStyle name="Percent 158 2 4 2" xfId="9038" xr:uid="{2977D680-005C-4D46-86C4-460A8696AF67}"/>
    <cellStyle name="Percent 158 2 4 2 2" xfId="11051" xr:uid="{5E9711C4-9FD8-46C9-B766-F2DC8000E9FB}"/>
    <cellStyle name="Percent 158 2 4 2 2 2" xfId="14809" xr:uid="{D6DBFC75-BCE2-4C33-A2C1-6FE087C4B1B5}"/>
    <cellStyle name="Percent 158 2 4 2 2 3" xfId="18427" xr:uid="{DE12D95E-CA33-442A-B107-6FFB1A21E1FE}"/>
    <cellStyle name="Percent 158 2 4 2 3" xfId="13075" xr:uid="{DD806521-BCCD-4B2A-B662-251058CA81EB}"/>
    <cellStyle name="Percent 158 2 4 2 4" xfId="16642" xr:uid="{9D90265A-706A-4FE9-BE84-97D9E403C33D}"/>
    <cellStyle name="Percent 158 2 4 3" xfId="10064" xr:uid="{5D79A781-8721-4612-93A7-FC1A1C3669DE}"/>
    <cellStyle name="Percent 158 2 4 3 2" xfId="13867" xr:uid="{49D4695E-42A5-456A-B4E0-40A834AD80F1}"/>
    <cellStyle name="Percent 158 2 4 3 3" xfId="17444" xr:uid="{3C3E6252-6674-4F76-940E-4E052D061C41}"/>
    <cellStyle name="Percent 158 2 4 4" xfId="12110" xr:uid="{DC93D2A8-3A08-4C79-8999-2B977D00BF72}"/>
    <cellStyle name="Percent 158 2 4 5" xfId="15652" xr:uid="{C55B55A7-4FDE-433B-9CE7-44DD56397576}"/>
    <cellStyle name="Percent 158 2 5" xfId="8783" xr:uid="{A91E7C07-E34E-4143-9DE9-C8232EAF6460}"/>
    <cellStyle name="Percent 158 2 5 2" xfId="10810" xr:uid="{4DD6BB9D-F7E5-418B-8014-3FA163F07232}"/>
    <cellStyle name="Percent 158 2 5 2 2" xfId="14555" xr:uid="{B511F311-E798-4EC8-866C-01465669A7CF}"/>
    <cellStyle name="Percent 158 2 5 2 3" xfId="18179" xr:uid="{2BE61E3F-B4E9-4AF5-8C5C-BEE48F9F41E7}"/>
    <cellStyle name="Percent 158 2 5 3" xfId="12820" xr:uid="{C177C2A9-5102-4F38-ACCD-9E26F88DD8DD}"/>
    <cellStyle name="Percent 158 2 5 4" xfId="16397" xr:uid="{B1DE8443-86CA-4853-A9EE-7798310F4C77}"/>
    <cellStyle name="Percent 158 2 6" xfId="8442" xr:uid="{C5549514-D8E7-48B7-B660-76CA541EEDD0}"/>
    <cellStyle name="Percent 158 2 6 2" xfId="10635" xr:uid="{DCCAE74D-1163-41B9-AF14-C423A5B715FF}"/>
    <cellStyle name="Percent 158 2 6 2 2" xfId="14396" xr:uid="{1F42784B-D822-4C6A-B992-6A02EABC11A0}"/>
    <cellStyle name="Percent 158 2 6 2 3" xfId="18012" xr:uid="{ECEEC913-8DF5-4FC4-BA32-9AEE31545491}"/>
    <cellStyle name="Percent 158 2 6 3" xfId="12648" xr:uid="{F4A9559F-4DDD-44D8-8C82-79F2D2517B88}"/>
    <cellStyle name="Percent 158 2 6 4" xfId="16217" xr:uid="{D1C9B3FD-216C-4121-A083-6BD93826277A}"/>
    <cellStyle name="Percent 158 2 7" xfId="8133" xr:uid="{D39A503C-4ECF-4C75-878D-1B2420B7C269}"/>
    <cellStyle name="Percent 158 2 7 2" xfId="10464" xr:uid="{28517192-0FFD-421D-BF8A-8D1F577E07BC}"/>
    <cellStyle name="Percent 158 2 7 2 2" xfId="14237" xr:uid="{B0C34447-1BD3-4658-AE98-44C736BC5F76}"/>
    <cellStyle name="Percent 158 2 7 2 3" xfId="17835" xr:uid="{6D69F7B4-CCB2-4D73-AAE6-C44CBAFD76CD}"/>
    <cellStyle name="Percent 158 2 7 3" xfId="12476" xr:uid="{6D617C0C-1CA5-4C03-A1B2-D6CCE43616C1}"/>
    <cellStyle name="Percent 158 2 7 4" xfId="16053" xr:uid="{7441F5FE-1F97-4A13-BEB6-5DC74822946A}"/>
    <cellStyle name="Percent 158 2 8" xfId="9798" xr:uid="{A9C25E98-497B-476B-8E1D-957414720987}"/>
    <cellStyle name="Percent 158 2 8 2" xfId="13620" xr:uid="{E4FFF51A-B7C0-4ACC-AD30-9523FD681E17}"/>
    <cellStyle name="Percent 158 2 8 3" xfId="17185" xr:uid="{B68286A3-97C3-44E5-B012-D799DFBE9B67}"/>
    <cellStyle name="Percent 158 2 9" xfId="11871" xr:uid="{FAD894F0-0671-4524-B73B-24B1BA9FAEE6}"/>
    <cellStyle name="Percent 158 3" xfId="7874" xr:uid="{DDA893E0-6912-439D-B0AD-8D77DA9422A5}"/>
    <cellStyle name="Percent 158 3 2" xfId="9177" xr:uid="{EFFBC768-1AC2-4491-8789-AF7C0CA2290A}"/>
    <cellStyle name="Percent 158 3 2 2" xfId="11189" xr:uid="{5CA05221-F06B-4A1C-A854-97EDE3A81E32}"/>
    <cellStyle name="Percent 158 3 2 2 2" xfId="14964" xr:uid="{1A609727-251F-4ACB-B993-F063FA62ECA6}"/>
    <cellStyle name="Percent 158 3 2 2 3" xfId="18560" xr:uid="{BEA8C764-176C-4017-98E1-31E664625197}"/>
    <cellStyle name="Percent 158 3 2 3" xfId="13212" xr:uid="{0DDCFB4B-0AE1-4532-AA4D-81618C03C8BD}"/>
    <cellStyle name="Percent 158 3 2 4" xfId="16774" xr:uid="{0719E6B3-0A43-4720-A6AD-FEBB215AA297}"/>
    <cellStyle name="Percent 158 3 3" xfId="10205" xr:uid="{FDA9411A-37EE-4CD9-B32B-8374E31EDA16}"/>
    <cellStyle name="Percent 158 3 3 2" xfId="14007" xr:uid="{BB653EF7-63CE-48FF-AD63-33BE509AA9A6}"/>
    <cellStyle name="Percent 158 3 3 3" xfId="17582" xr:uid="{A1E1A010-16DE-46BE-AA37-B34753CC2A30}"/>
    <cellStyle name="Percent 158 3 4" xfId="12244" xr:uid="{5A3E67D2-C1C5-49DD-AAA0-801F59971C37}"/>
    <cellStyle name="Percent 158 3 5" xfId="15806" xr:uid="{19D7F6A5-920B-47D8-9C3D-22935ABDB519}"/>
    <cellStyle name="Percent 158 4" xfId="7662" xr:uid="{29479DAF-CE12-4779-A11A-E143C3C2FF6B}"/>
    <cellStyle name="Percent 158 4 2" xfId="8959" xr:uid="{B5A5838C-7E98-48CB-B617-E0C04F4F665A}"/>
    <cellStyle name="Percent 158 4 2 2" xfId="10985" xr:uid="{6986E152-0AE7-4556-8718-630081337F3C}"/>
    <cellStyle name="Percent 158 4 2 2 2" xfId="14739" xr:uid="{19D1BF60-091E-4E39-AA8D-CC6B8562FE15}"/>
    <cellStyle name="Percent 158 4 2 2 3" xfId="18360" xr:uid="{9A3D76EC-1AEF-4B2E-9F6E-91A61D69A90D}"/>
    <cellStyle name="Percent 158 4 2 3" xfId="12999" xr:uid="{24BF29BA-34AD-40A3-A143-0B537F3A8F6D}"/>
    <cellStyle name="Percent 158 4 2 4" xfId="16575" xr:uid="{644B8AC1-03AE-4D8D-8B34-DA6BE2E505C4}"/>
    <cellStyle name="Percent 158 4 3" xfId="9987" xr:uid="{CE8625E0-C261-4C61-9B33-15888FE2729C}"/>
    <cellStyle name="Percent 158 4 3 2" xfId="13797" xr:uid="{D4167C51-108A-49FF-BFCF-F927588C4289}"/>
    <cellStyle name="Percent 158 4 3 3" xfId="17365" xr:uid="{E1B7076D-2C6C-429F-9B60-51C75B1CB4D9}"/>
    <cellStyle name="Percent 158 4 4" xfId="12046" xr:uid="{2916FFF7-60A2-4257-B1F9-FFC36AE5DEC5}"/>
    <cellStyle name="Percent 158 4 5" xfId="15581" xr:uid="{CC8C894C-2941-4A4D-8F78-140099481E69}"/>
    <cellStyle name="Percent 158 5" xfId="7768" xr:uid="{D363D4E4-C3AA-4F02-A8B8-2803B8A9CC4A}"/>
    <cellStyle name="Percent 158 5 2" xfId="9066" xr:uid="{97FBC0E2-CDCF-42D3-A634-FB4D8716C9FA}"/>
    <cellStyle name="Percent 158 5 2 2" xfId="11078" xr:uid="{6285C783-33DA-46E7-BED5-75660D95D49A}"/>
    <cellStyle name="Percent 158 5 2 2 2" xfId="14842" xr:uid="{65013DBA-ACA6-49AD-A9A1-AE6A45097A37}"/>
    <cellStyle name="Percent 158 5 2 2 3" xfId="18456" xr:uid="{B40EE440-D754-46C7-A01B-FD3FB1CFE53B}"/>
    <cellStyle name="Percent 158 5 2 3" xfId="13105" xr:uid="{447FBFCD-2C69-45F2-BF09-DF50AC2629A3}"/>
    <cellStyle name="Percent 158 5 2 4" xfId="16669" xr:uid="{D7A55A03-2434-46A5-B77F-943F5C414E02}"/>
    <cellStyle name="Percent 158 5 3" xfId="10090" xr:uid="{5EF0990E-E252-49DD-A8E1-B26EDAAF0815}"/>
    <cellStyle name="Percent 158 5 3 2" xfId="13900" xr:uid="{25126D8D-5C5C-4301-8523-58977EB1E343}"/>
    <cellStyle name="Percent 158 5 3 3" xfId="17471" xr:uid="{8F142882-0467-49CA-823B-BE48D9D0FD90}"/>
    <cellStyle name="Percent 158 5 4" xfId="12137" xr:uid="{8BAA57E0-E3E5-4E0C-A3EC-1C4C3B1D8CC2}"/>
    <cellStyle name="Percent 158 5 5" xfId="15685" xr:uid="{A6468631-DCF1-475B-BCC1-A4B65B6234F3}"/>
    <cellStyle name="Percent 158 6" xfId="8542" xr:uid="{010A5CDF-1674-4814-AED0-B5D0060B39A4}"/>
    <cellStyle name="Percent 158 6 2" xfId="10714" xr:uid="{C3DAE95D-8910-4F3C-A1B1-5B244A8311EC}"/>
    <cellStyle name="Percent 158 6 2 2" xfId="14465" xr:uid="{A41997F5-2321-4CCE-BCF1-C43CBFB633E7}"/>
    <cellStyle name="Percent 158 6 2 3" xfId="18086" xr:uid="{0682FCED-FFC6-4C7D-87A2-FCEDDB933D3B}"/>
    <cellStyle name="Percent 158 6 3" xfId="12722" xr:uid="{01F83C97-2012-404B-BBDB-FD5D30180DFF}"/>
    <cellStyle name="Percent 158 6 4" xfId="16301" xr:uid="{5D0F275D-2AE4-4B0A-8A1F-B79F19BB04B5}"/>
    <cellStyle name="Percent 158 7" xfId="8190" xr:uid="{62999097-B8C1-40DF-8E50-ABB1EB68DB5F}"/>
    <cellStyle name="Percent 158 7 2" xfId="10513" xr:uid="{26D74F3F-4AD6-4C7B-BF61-85A224C5BC83}"/>
    <cellStyle name="Percent 158 7 2 2" xfId="14282" xr:uid="{D2B7502F-EE52-41BB-A444-E9E2EC332D00}"/>
    <cellStyle name="Percent 158 7 2 3" xfId="17886" xr:uid="{12D65B98-B3C3-4353-83C3-A2F3A689E838}"/>
    <cellStyle name="Percent 158 7 3" xfId="12523" xr:uid="{8AB9304B-220C-4383-AA75-8EE67BB0B0DE}"/>
    <cellStyle name="Percent 158 7 4" xfId="16103" xr:uid="{FD77F3FA-2A63-4733-B137-4B4CBB1E22F6}"/>
    <cellStyle name="Percent 158 8" xfId="9386" xr:uid="{16DE716E-A1F5-4589-89C9-DC85EC87B252}"/>
    <cellStyle name="Percent 158 8 2" xfId="11392" xr:uid="{D88F49A5-A37E-4147-9D64-FC43E2636B15}"/>
    <cellStyle name="Percent 158 8 2 2" xfId="15182" xr:uid="{A4BE1887-ACF9-43BD-BDB7-FA9EAE0E73B0}"/>
    <cellStyle name="Percent 158 8 2 3" xfId="18765" xr:uid="{29C97A7E-6EC4-4D90-9495-5D6861422A65}"/>
    <cellStyle name="Percent 158 8 3" xfId="13432" xr:uid="{1E1F1BCE-B8DE-40F6-B495-2511F6471D41}"/>
    <cellStyle name="Percent 158 8 4" xfId="16985" xr:uid="{5F6DBBF1-8745-41DB-B7FC-0841E91C87AB}"/>
    <cellStyle name="Percent 158 9" xfId="9557" xr:uid="{CFD7A1CD-3345-4681-B9F9-29963FB26D3F}"/>
    <cellStyle name="Percent 158 9 2" xfId="11425" xr:uid="{5F8758D0-3426-4EB5-A4C4-6E6D8A3A15BD}"/>
    <cellStyle name="Percent 158 9 2 2" xfId="15202" xr:uid="{F7834429-FCD9-4F08-9B29-A8DE0441FB7B}"/>
    <cellStyle name="Percent 158 9 2 3" xfId="18797" xr:uid="{CB335DBF-12A7-4B62-B61C-4D18CBBB3BB2}"/>
    <cellStyle name="Percent 158 9 3" xfId="13459" xr:uid="{34DC67E1-8F17-4A64-AACF-4A2205642B3B}"/>
    <cellStyle name="Percent 158 9 4" xfId="17023" xr:uid="{DBF0AD76-5255-4069-BC06-091C558F9DA5}"/>
    <cellStyle name="Percent 159" xfId="6063" xr:uid="{1753545A-AF06-4FFF-BC33-F91907D58C82}"/>
    <cellStyle name="Percent 159 10" xfId="9693" xr:uid="{C87A20D9-ACC9-4710-9252-C388BE45C612}"/>
    <cellStyle name="Percent 159 10 2" xfId="13530" xr:uid="{7D4C222C-1151-436B-84BD-FA889FF4A17D}"/>
    <cellStyle name="Percent 159 10 3" xfId="17091" xr:uid="{874F82A2-037D-4D29-A7BE-DD208ED02019}"/>
    <cellStyle name="Percent 159 11" xfId="11689" xr:uid="{E5FA3B72-2ECF-4994-BC9A-2FAE879172C5}"/>
    <cellStyle name="Percent 159 12" xfId="15295" xr:uid="{DFF539BF-908C-42F7-A0A3-E5F4593742A7}"/>
    <cellStyle name="Percent 159 2" xfId="7480" xr:uid="{DE441937-5040-4C7F-B3AF-CC699AB25936}"/>
    <cellStyle name="Percent 159 2 10" xfId="15392" xr:uid="{BEE09B0C-35C5-4E58-9C73-03A644037B0A}"/>
    <cellStyle name="Percent 159 2 2" xfId="7963" xr:uid="{AF758284-008C-43AF-9AB3-79861A90B502}"/>
    <cellStyle name="Percent 159 2 2 2" xfId="9274" xr:uid="{940F45E3-694B-4EBB-B3AC-3BDB87C0D8CE}"/>
    <cellStyle name="Percent 159 2 2 2 2" xfId="11284" xr:uid="{7A4DBF36-2AE6-46D4-817E-AA31FDC259FB}"/>
    <cellStyle name="Percent 159 2 2 2 2 2" xfId="15068" xr:uid="{F4A55144-806A-45BB-B02E-5B3B562F36CA}"/>
    <cellStyle name="Percent 159 2 2 2 2 3" xfId="18658" xr:uid="{909C98A8-F254-4A41-8692-5BD9768A9FA9}"/>
    <cellStyle name="Percent 159 2 2 2 3" xfId="13314" xr:uid="{F4DE8893-5068-4A80-B4EC-500E4B93E20C}"/>
    <cellStyle name="Percent 159 2 2 2 4" xfId="16870" xr:uid="{A0C3786A-E15C-411F-A254-7AFE68D883DC}"/>
    <cellStyle name="Percent 159 2 2 3" xfId="10305" xr:uid="{D46A636F-68BC-4952-938A-27A117ECCE1D}"/>
    <cellStyle name="Percent 159 2 2 3 2" xfId="14097" xr:uid="{6A0069FF-F453-4267-9382-1145959A2FA6}"/>
    <cellStyle name="Percent 159 2 2 3 3" xfId="17679" xr:uid="{1064EA45-2448-4C90-B1DE-453EE7C64069}"/>
    <cellStyle name="Percent 159 2 2 4" xfId="12339" xr:uid="{DE7DF86F-96E7-4240-A847-6E2CF12360E7}"/>
    <cellStyle name="Percent 159 2 2 5" xfId="15909" xr:uid="{E4753990-45D0-47E7-85D3-2DE202E75F27}"/>
    <cellStyle name="Percent 159 2 3" xfId="7810" xr:uid="{DC0AFE04-5E22-4103-AB82-4D478E0B6B05}"/>
    <cellStyle name="Percent 159 2 3 2" xfId="9105" xr:uid="{B0EDD535-1E26-4B09-AD05-E8C2771E5EC9}"/>
    <cellStyle name="Percent 159 2 3 2 2" xfId="11119" xr:uid="{775D959A-AD19-4683-80B6-A15EBBF982B6}"/>
    <cellStyle name="Percent 159 2 3 2 2 2" xfId="14884" xr:uid="{97096758-CA2E-4028-860A-D25738B61E95}"/>
    <cellStyle name="Percent 159 2 3 2 2 3" xfId="18494" xr:uid="{BD73EEEE-2061-4A39-A6E0-D04008B583E0}"/>
    <cellStyle name="Percent 159 2 3 2 3" xfId="13140" xr:uid="{8879722F-3759-4323-920D-3CACAC913AC6}"/>
    <cellStyle name="Percent 159 2 3 2 4" xfId="16710" xr:uid="{A04369DC-608C-441C-AB92-06A230A27B9E}"/>
    <cellStyle name="Percent 159 2 3 3" xfId="10136" xr:uid="{8907D073-7DAA-4A5A-B6E5-827D2E350CB6}"/>
    <cellStyle name="Percent 159 2 3 3 2" xfId="13942" xr:uid="{A990494B-053F-48B1-88FD-DE5BC4C15C74}"/>
    <cellStyle name="Percent 159 2 3 3 3" xfId="17509" xr:uid="{04D1E0DA-24F7-402A-AE8C-6C6825887AAB}"/>
    <cellStyle name="Percent 159 2 3 4" xfId="12178" xr:uid="{779518DF-1816-4A35-982E-EF9F3D471644}"/>
    <cellStyle name="Percent 159 2 3 5" xfId="15726" xr:uid="{BD1F8218-6127-4ACF-9C07-E1544B548E11}"/>
    <cellStyle name="Percent 159 2 4" xfId="7575" xr:uid="{FCE9F7F7-E94F-4B2B-89CE-48FB77F4C102}"/>
    <cellStyle name="Percent 159 2 4 2" xfId="8874" xr:uid="{CBA71D0D-9562-4A2F-8D53-4A34916D7C66}"/>
    <cellStyle name="Percent 159 2 4 2 2" xfId="10906" xr:uid="{FEF2D0E7-7D12-4E97-8D34-F4CE5E7D55D1}"/>
    <cellStyle name="Percent 159 2 4 2 2 2" xfId="14650" xr:uid="{30C08591-4245-4F56-92DB-BD98E018B6BF}"/>
    <cellStyle name="Percent 159 2 4 2 2 3" xfId="18278" xr:uid="{58EB5E6C-2577-4F0F-A2DC-EA680D1ED6D3}"/>
    <cellStyle name="Percent 159 2 4 2 3" xfId="12910" xr:uid="{367F2AF1-7F57-4AA6-81F8-0CE23655B1C2}"/>
    <cellStyle name="Percent 159 2 4 2 4" xfId="16491" xr:uid="{F948BC0D-9BD2-4AF0-BE7B-A5D9E50C0C20}"/>
    <cellStyle name="Percent 159 2 4 3" xfId="9895" xr:uid="{4E9475CF-8AD7-440E-B3E6-269BE58443DB}"/>
    <cellStyle name="Percent 159 2 4 3 2" xfId="13720" xr:uid="{78203C25-82D3-4543-8205-600CC3D57439}"/>
    <cellStyle name="Percent 159 2 4 3 3" xfId="17278" xr:uid="{0E5AE681-93BC-4646-98A6-34432F667B6B}"/>
    <cellStyle name="Percent 159 2 4 4" xfId="11968" xr:uid="{51D58443-6778-42F9-854C-E259E1E2AEF6}"/>
    <cellStyle name="Percent 159 2 4 5" xfId="15491" xr:uid="{262EA546-5651-4572-8797-742FFE8EFB01}"/>
    <cellStyle name="Percent 159 2 5" xfId="8788" xr:uid="{E61A39EE-4FAA-4B92-A4A1-7EE970C65D54}"/>
    <cellStyle name="Percent 159 2 5 2" xfId="10814" xr:uid="{C274331C-D193-40D8-8A76-C7202B062B49}"/>
    <cellStyle name="Percent 159 2 5 2 2" xfId="14560" xr:uid="{7142A091-EC3E-485B-BA80-E9674A22582D}"/>
    <cellStyle name="Percent 159 2 5 2 3" xfId="18183" xr:uid="{02351C84-0E72-4FF9-9DDD-BE52EB1EFB87}"/>
    <cellStyle name="Percent 159 2 5 3" xfId="12824" xr:uid="{4E9D26AE-C8EF-4365-B474-232DA32807E9}"/>
    <cellStyle name="Percent 159 2 5 4" xfId="16401" xr:uid="{0BE60406-2D95-4182-BA96-5BCE8108CF91}"/>
    <cellStyle name="Percent 159 2 6" xfId="8447" xr:uid="{33ECE30D-E8E5-4158-AB6C-C36FB2B30203}"/>
    <cellStyle name="Percent 159 2 6 2" xfId="10641" xr:uid="{96702168-DDB0-43B4-ACFC-705876EB491B}"/>
    <cellStyle name="Percent 159 2 6 2 2" xfId="14402" xr:uid="{760FC4D3-1B78-4A39-BAF5-1175455C583F}"/>
    <cellStyle name="Percent 159 2 6 2 3" xfId="18017" xr:uid="{B1556A74-C92B-4061-A74A-C23C0D711BC0}"/>
    <cellStyle name="Percent 159 2 6 3" xfId="12654" xr:uid="{12CFE1AE-FFF5-47DD-BD28-24EAA2467E61}"/>
    <cellStyle name="Percent 159 2 6 4" xfId="16222" xr:uid="{6825164A-164C-4EC8-AEE2-F1ADE84352A1}"/>
    <cellStyle name="Percent 159 2 7" xfId="8130" xr:uid="{EF1E1B29-3851-4DE2-8475-F17DE8F34534}"/>
    <cellStyle name="Percent 159 2 7 2" xfId="10460" xr:uid="{02246F3B-4CF6-472D-8133-9B89499CC2FA}"/>
    <cellStyle name="Percent 159 2 7 2 2" xfId="14232" xr:uid="{36E95963-648C-4447-B212-555FF896751E}"/>
    <cellStyle name="Percent 159 2 7 2 3" xfId="17832" xr:uid="{CE3C574C-4FFE-4CE4-95BB-01221988F018}"/>
    <cellStyle name="Percent 159 2 7 3" xfId="12473" xr:uid="{32ADCB1A-0A2C-443E-9BD8-8D0BBDA46E80}"/>
    <cellStyle name="Percent 159 2 7 4" xfId="16050" xr:uid="{CA841287-BB6F-4238-BCA4-DBCA19EA3F4D}"/>
    <cellStyle name="Percent 159 2 8" xfId="9803" xr:uid="{A343CEA1-CB4B-4305-ADC3-D60FFAF42A44}"/>
    <cellStyle name="Percent 159 2 8 2" xfId="13624" xr:uid="{91FE840F-A6FB-4FE6-904E-4D2510D94041}"/>
    <cellStyle name="Percent 159 2 8 3" xfId="17189" xr:uid="{893FEAA5-8E07-4476-8203-B71719236420}"/>
    <cellStyle name="Percent 159 2 9" xfId="11875" xr:uid="{7A697586-D0F9-4498-94F2-03E2B0CA4FBF}"/>
    <cellStyle name="Percent 159 3" xfId="7878" xr:uid="{34082408-0BD3-4A0F-9272-A8F6F12A3AAC}"/>
    <cellStyle name="Percent 159 3 2" xfId="9182" xr:uid="{09DA136F-3503-45B1-94C9-E06FCF0AB9DD}"/>
    <cellStyle name="Percent 159 3 2 2" xfId="11194" xr:uid="{9F7D5749-1982-4FE3-AC37-36EB8A776831}"/>
    <cellStyle name="Percent 159 3 2 2 2" xfId="14968" xr:uid="{CA0B79BB-8080-40F8-986E-E26530009E2D}"/>
    <cellStyle name="Percent 159 3 2 2 3" xfId="18565" xr:uid="{7BB8F533-86D7-456C-BB04-0678A9F8A564}"/>
    <cellStyle name="Percent 159 3 2 3" xfId="13216" xr:uid="{27531165-6C73-4C51-860A-F161724736AB}"/>
    <cellStyle name="Percent 159 3 2 4" xfId="16779" xr:uid="{5EED5B27-FE23-4604-8383-327EBCDDDF41}"/>
    <cellStyle name="Percent 159 3 3" xfId="10209" xr:uid="{2400B468-8E97-4958-B4E0-66132E7F8733}"/>
    <cellStyle name="Percent 159 3 3 2" xfId="14011" xr:uid="{0FE621E3-2500-4CC2-9123-335D4A5990F5}"/>
    <cellStyle name="Percent 159 3 3 3" xfId="17587" xr:uid="{958DBD86-6941-4605-8771-0CE8E90D729F}"/>
    <cellStyle name="Percent 159 3 4" xfId="12249" xr:uid="{2D1B8848-F035-4D85-803E-43ABBEB3F52C}"/>
    <cellStyle name="Percent 159 3 5" xfId="15810" xr:uid="{72DEE45B-F826-4C76-8CC1-5851291CA452}"/>
    <cellStyle name="Percent 159 4" xfId="7669" xr:uid="{6367EA32-4CE5-4C5B-9435-58DD820CA6CA}"/>
    <cellStyle name="Percent 159 4 2" xfId="8965" xr:uid="{21ED0A86-8EAB-4554-9DF0-15DB96B2D8CC}"/>
    <cellStyle name="Percent 159 4 2 2" xfId="10990" xr:uid="{71A21AFB-7A25-4803-A036-053A4718E3F5}"/>
    <cellStyle name="Percent 159 4 2 2 2" xfId="14744" xr:uid="{6A77888A-0319-4E41-A5B8-16111598F71E}"/>
    <cellStyle name="Percent 159 4 2 2 3" xfId="18365" xr:uid="{49CE99EA-7953-4498-9CB1-CB6B77754AA5}"/>
    <cellStyle name="Percent 159 4 2 3" xfId="13005" xr:uid="{333C0F5F-F0D2-4241-B14D-9F35B40BA8E1}"/>
    <cellStyle name="Percent 159 4 2 4" xfId="16581" xr:uid="{27B8C8AB-F028-47F2-87CA-656F185BF0EC}"/>
    <cellStyle name="Percent 159 4 3" xfId="9993" xr:uid="{F86166D9-7DB7-4F20-8686-E6BB56707E90}"/>
    <cellStyle name="Percent 159 4 3 2" xfId="13803" xr:uid="{AC1ADFD4-8F67-404C-9BA8-135E94F678FA}"/>
    <cellStyle name="Percent 159 4 3 3" xfId="17371" xr:uid="{72D65DBC-16FA-429B-B30E-434764DF687E}"/>
    <cellStyle name="Percent 159 4 4" xfId="12051" xr:uid="{99187879-7187-4B47-9BFE-357A0AB538F5}"/>
    <cellStyle name="Percent 159 4 5" xfId="15586" xr:uid="{AA9E7D8C-4419-4760-9EFF-782EBB0B6D4C}"/>
    <cellStyle name="Percent 159 5" xfId="7694" xr:uid="{6D37B848-FF84-4FC3-898D-E89643952EF8}"/>
    <cellStyle name="Percent 159 5 2" xfId="8995" xr:uid="{5074286E-6742-418B-887F-9FC0A75EE021}"/>
    <cellStyle name="Percent 159 5 2 2" xfId="11015" xr:uid="{05AFBCAF-D129-4BEA-8619-B5BF469B32C2}"/>
    <cellStyle name="Percent 159 5 2 2 2" xfId="14771" xr:uid="{2E79AF3F-5D9E-4751-ADFD-EEA2ADA1FE0E}"/>
    <cellStyle name="Percent 159 5 2 2 3" xfId="18388" xr:uid="{9388AF35-94EB-4AC9-95B3-16DF4F35FD5B}"/>
    <cellStyle name="Percent 159 5 2 3" xfId="13034" xr:uid="{8A845C64-C1BE-420F-B1AE-4A6C222C9F53}"/>
    <cellStyle name="Percent 159 5 2 4" xfId="16606" xr:uid="{9AC4B3A4-45F4-4D63-8DE4-3B4FF5A3FE82}"/>
    <cellStyle name="Percent 159 5 3" xfId="10022" xr:uid="{A68B87B3-4D87-495C-8083-0F196AC2252F}"/>
    <cellStyle name="Percent 159 5 3 2" xfId="13828" xr:uid="{0E8AE1E1-CDE9-4D1C-B18C-4910E135113C}"/>
    <cellStyle name="Percent 159 5 3 3" xfId="17402" xr:uid="{28B9AF87-6133-48EB-AE7D-F5CF2147E4E9}"/>
    <cellStyle name="Percent 159 5 4" xfId="12075" xr:uid="{53ABDB08-1F7A-41CA-813A-814E9D5655F7}"/>
    <cellStyle name="Percent 159 5 5" xfId="15614" xr:uid="{FD6ECB0C-0B31-4DB2-B474-691AA1FCA371}"/>
    <cellStyle name="Percent 159 6" xfId="8547" xr:uid="{7C0ED777-0EDA-4FB3-903D-810AE44A0FD3}"/>
    <cellStyle name="Percent 159 6 2" xfId="10718" xr:uid="{AE3D974A-5509-4932-BBDA-FDFE4247FAE1}"/>
    <cellStyle name="Percent 159 6 2 2" xfId="14469" xr:uid="{7FE98EDC-CB88-4443-A53E-EC378A515F44}"/>
    <cellStyle name="Percent 159 6 2 3" xfId="18090" xr:uid="{53FC21EE-DEF1-4665-8BB5-C29159F471FE}"/>
    <cellStyle name="Percent 159 6 3" xfId="12726" xr:uid="{ED34BDB8-D53A-496B-9094-EBCBAC4CDD26}"/>
    <cellStyle name="Percent 159 6 4" xfId="16306" xr:uid="{B7078B33-0AAB-482D-9B56-1843CDD04A3D}"/>
    <cellStyle name="Percent 159 7" xfId="8197" xr:uid="{6B979DAF-3FE1-4FB6-9E4D-9B12A484F025}"/>
    <cellStyle name="Percent 159 7 2" xfId="10520" xr:uid="{941C8D96-F104-428D-9DC2-87D096CB010A}"/>
    <cellStyle name="Percent 159 7 2 2" xfId="14290" xr:uid="{A5BF9E23-5408-49FA-B311-75B9372AADA3}"/>
    <cellStyle name="Percent 159 7 2 3" xfId="17892" xr:uid="{804D4986-4B6C-4F04-82D0-833EBA0F2D79}"/>
    <cellStyle name="Percent 159 7 3" xfId="12530" xr:uid="{D31FF0EC-B02D-415A-B2CE-89837C495684}"/>
    <cellStyle name="Percent 159 7 4" xfId="16110" xr:uid="{0B26CB3E-359F-4BCF-8E19-F360EAE6C851}"/>
    <cellStyle name="Percent 159 8" xfId="8126" xr:uid="{0BFE734C-2249-4A37-99DB-F8A614169672}"/>
    <cellStyle name="Percent 159 8 2" xfId="10456" xr:uid="{6BEF8D84-9C59-4956-A7EA-DA4994C8FB39}"/>
    <cellStyle name="Percent 159 8 2 2" xfId="14228" xr:uid="{0EE6EB9D-822C-4FF6-BEAB-FC5E82F81D08}"/>
    <cellStyle name="Percent 159 8 2 3" xfId="17829" xr:uid="{3F578501-AB44-47AB-BB49-167D58660004}"/>
    <cellStyle name="Percent 159 8 3" xfId="12470" xr:uid="{7F1554C4-8DD1-4B36-B652-47DF751117C2}"/>
    <cellStyle name="Percent 159 8 4" xfId="16047" xr:uid="{8C32729A-12DD-44C2-BDD3-FF9AAA69447E}"/>
    <cellStyle name="Percent 159 9" xfId="9558" xr:uid="{8ECCAE52-B75C-4BBC-997E-6AB7A8C547B9}"/>
    <cellStyle name="Percent 159 9 2" xfId="11426" xr:uid="{573B218F-E94A-4687-A101-DBD3AEE8F2AE}"/>
    <cellStyle name="Percent 159 9 2 2" xfId="15203" xr:uid="{3379581E-BD01-4539-A668-679AA2C3057E}"/>
    <cellStyle name="Percent 159 9 2 3" xfId="18798" xr:uid="{8867DFC1-0CDD-4775-9AEA-8B4F2F85A39F}"/>
    <cellStyle name="Percent 159 9 3" xfId="13460" xr:uid="{DC659A10-23A0-4A60-9CE4-C8EA83C1128F}"/>
    <cellStyle name="Percent 159 9 4" xfId="17024" xr:uid="{D59477A6-E23C-424F-B223-DB1B4BFB0082}"/>
    <cellStyle name="Percent 16" xfId="3144" xr:uid="{9AF45F81-BF68-412F-8923-BF79EAE90ECF}"/>
    <cellStyle name="Percent 16 2" xfId="3145" xr:uid="{478EB077-923D-41B0-B7CE-D23CE18A6599}"/>
    <cellStyle name="Percent 16 3" xfId="3146" xr:uid="{D462F474-C55D-4A54-9A5A-80AE6FC503C8}"/>
    <cellStyle name="Percent 16 3 2" xfId="3147" xr:uid="{36AAC583-58EF-440A-BAC2-7C22740C4CF7}"/>
    <cellStyle name="Percent 16 3_Check Sheet" xfId="3148" xr:uid="{E0808AF1-E9DE-43BA-BB82-E72886C3255F}"/>
    <cellStyle name="Percent 16_Check Sheet" xfId="3149" xr:uid="{E9C5EA3C-6AA6-4820-B4DB-8F71A74F3D85}"/>
    <cellStyle name="Percent 160" xfId="6071" xr:uid="{56C4A20B-5FEA-4432-B8B9-52F3951C4635}"/>
    <cellStyle name="Percent 160 10" xfId="9699" xr:uid="{437B0F8C-62D6-4F58-B23F-FB80C38814F1}"/>
    <cellStyle name="Percent 160 10 2" xfId="13535" xr:uid="{D96AA4E4-A23A-4F9D-BF8B-2CC2E471B8AA}"/>
    <cellStyle name="Percent 160 10 3" xfId="17097" xr:uid="{142BCB5C-632D-46E2-88A0-1DFAE55B2B77}"/>
    <cellStyle name="Percent 160 11" xfId="11696" xr:uid="{D1BC4C2E-BCA7-416F-84A7-FA7C5A3A2C3C}"/>
    <cellStyle name="Percent 160 12" xfId="15301" xr:uid="{B1467BAE-F266-45EE-9F6C-FE14FD088B42}"/>
    <cellStyle name="Percent 160 2" xfId="7485" xr:uid="{05AAA5E1-EB9D-4058-B9EF-45E058B56499}"/>
    <cellStyle name="Percent 160 2 10" xfId="15399" xr:uid="{D6394131-BAB8-4F5A-B896-4C4F08C36240}"/>
    <cellStyle name="Percent 160 2 2" xfId="7969" xr:uid="{0B371174-6E55-4C30-9839-06DEF55F5D9A}"/>
    <cellStyle name="Percent 160 2 2 2" xfId="9279" xr:uid="{9AFAFEB5-D5F7-40DE-809F-5F046BB6F602}"/>
    <cellStyle name="Percent 160 2 2 2 2" xfId="11289" xr:uid="{F8DB2FD2-4085-47D1-A142-CF5E12958672}"/>
    <cellStyle name="Percent 160 2 2 2 2 2" xfId="15076" xr:uid="{605445BB-B487-41CD-80A5-17F5F7F888CC}"/>
    <cellStyle name="Percent 160 2 2 2 2 3" xfId="18664" xr:uid="{AA9010D7-F786-4E46-BCEF-B7BB5D321A7C}"/>
    <cellStyle name="Percent 160 2 2 2 3" xfId="13319" xr:uid="{443DC189-C125-4BF4-B61B-DE7144890B5A}"/>
    <cellStyle name="Percent 160 2 2 2 4" xfId="16875" xr:uid="{FF8B2704-7D4F-4C8F-AA92-7C06311938D1}"/>
    <cellStyle name="Percent 160 2 2 3" xfId="10312" xr:uid="{57C9CA0E-351D-4A6D-AA12-59A49A025C58}"/>
    <cellStyle name="Percent 160 2 2 3 2" xfId="14103" xr:uid="{E4C852D3-2AD4-4B9F-B6B0-F31542EB60A7}"/>
    <cellStyle name="Percent 160 2 2 3 3" xfId="17685" xr:uid="{9F7CA224-094E-455E-AAFE-2FE68EB04C2E}"/>
    <cellStyle name="Percent 160 2 2 4" xfId="12344" xr:uid="{351DFEA3-3728-481D-A793-59D8DA43DA61}"/>
    <cellStyle name="Percent 160 2 2 5" xfId="15916" xr:uid="{7A8A6222-59EF-41D2-829B-0AE33027EF0F}"/>
    <cellStyle name="Percent 160 2 3" xfId="7816" xr:uid="{D06FF831-F54E-4D7A-BD03-7F5A9C4219AB}"/>
    <cellStyle name="Percent 160 2 3 2" xfId="9110" xr:uid="{627DAED5-F841-4081-9580-3DF824B6E949}"/>
    <cellStyle name="Percent 160 2 3 2 2" xfId="11124" xr:uid="{671646F0-05A7-4B92-ACBD-D2D0172006D0}"/>
    <cellStyle name="Percent 160 2 3 2 2 2" xfId="14891" xr:uid="{507A4B51-C944-42A5-B819-172BD79691B8}"/>
    <cellStyle name="Percent 160 2 3 2 2 3" xfId="18500" xr:uid="{5670B7E1-6DD2-4FE8-BBEC-B32B179C0C6F}"/>
    <cellStyle name="Percent 160 2 3 2 3" xfId="13146" xr:uid="{F84DF299-771E-489A-BCE4-A201CAD317A7}"/>
    <cellStyle name="Percent 160 2 3 2 4" xfId="16715" xr:uid="{F39C4956-E8F1-48F9-9AC7-37C6722B001A}"/>
    <cellStyle name="Percent 160 2 3 3" xfId="10143" xr:uid="{E6644059-4A68-443C-B46C-5837945827D4}"/>
    <cellStyle name="Percent 160 2 3 3 2" xfId="13948" xr:uid="{AD5F3470-5FD1-4EEF-9A7E-90DDE604F296}"/>
    <cellStyle name="Percent 160 2 3 3 3" xfId="17514" xr:uid="{8F309A69-DDA7-4F75-A049-87AE2503B33C}"/>
    <cellStyle name="Percent 160 2 3 4" xfId="12183" xr:uid="{5F8412E6-8088-4C26-93D5-9CC5AB5F8DAC}"/>
    <cellStyle name="Percent 160 2 3 5" xfId="15733" xr:uid="{80B1CC37-BE23-413E-9B1C-8C75692A31C7}"/>
    <cellStyle name="Percent 160 2 4" xfId="7569" xr:uid="{7397CEC8-38E9-4401-8852-FEDD21B5BD0D}"/>
    <cellStyle name="Percent 160 2 4 2" xfId="8867" xr:uid="{205111A6-5115-4AD8-8547-31F63B3EB4DA}"/>
    <cellStyle name="Percent 160 2 4 2 2" xfId="10900" xr:uid="{7E4C92F8-ED08-4EA9-906C-DFA4A5F84B88}"/>
    <cellStyle name="Percent 160 2 4 2 2 2" xfId="14642" xr:uid="{DEF5FD0C-94DB-46C7-BB84-89A9A00691C5}"/>
    <cellStyle name="Percent 160 2 4 2 2 3" xfId="18272" xr:uid="{622F52B2-640B-4D8C-9E84-3E604786D026}"/>
    <cellStyle name="Percent 160 2 4 2 3" xfId="12903" xr:uid="{3F8F6563-34CD-4A10-9E24-AFD89AAAF331}"/>
    <cellStyle name="Percent 160 2 4 2 4" xfId="16485" xr:uid="{BA17AF53-C2E5-4276-B600-0D90D4F1CEA8}"/>
    <cellStyle name="Percent 160 2 4 3" xfId="9887" xr:uid="{0BFA3D22-6959-4195-A22E-EC4E33462371}"/>
    <cellStyle name="Percent 160 2 4 3 2" xfId="13714" xr:uid="{7233DFC4-4920-4C4A-95A5-8463BA0D3E67}"/>
    <cellStyle name="Percent 160 2 4 3 3" xfId="17271" xr:uid="{4C3E4611-02E0-4CA6-988C-5222D1473221}"/>
    <cellStyle name="Percent 160 2 4 4" xfId="11962" xr:uid="{91B33E00-6371-4F33-887C-1095119FE09F}"/>
    <cellStyle name="Percent 160 2 4 5" xfId="15483" xr:uid="{36EAC3B8-25DE-42E1-B872-496A8571164D}"/>
    <cellStyle name="Percent 160 2 5" xfId="8794" xr:uid="{34487878-923D-4F37-A320-D4155C3912AC}"/>
    <cellStyle name="Percent 160 2 5 2" xfId="10819" xr:uid="{A80FD6B5-707C-4F07-AA59-F14D17C97ECF}"/>
    <cellStyle name="Percent 160 2 5 2 2" xfId="14565" xr:uid="{154C2258-DC3F-429B-8425-681F79F6FCE2}"/>
    <cellStyle name="Percent 160 2 5 2 3" xfId="18190" xr:uid="{7DD48E76-B5A0-4B11-B723-29ED9D5D8369}"/>
    <cellStyle name="Percent 160 2 5 3" xfId="12830" xr:uid="{74C3CB96-99E5-4C41-A701-EB74CCC88F9A}"/>
    <cellStyle name="Percent 160 2 5 4" xfId="16407" xr:uid="{B3913766-5386-4F23-99A1-EEEF66A5AB1A}"/>
    <cellStyle name="Percent 160 2 6" xfId="8452" xr:uid="{41640F0E-4E4D-416C-A25E-9AFE3C7E7498}"/>
    <cellStyle name="Percent 160 2 6 2" xfId="10648" xr:uid="{1ADA0DAF-081D-47AC-8112-FD968E274B2A}"/>
    <cellStyle name="Percent 160 2 6 2 2" xfId="14408" xr:uid="{FBE98C13-5C66-4D98-B153-AC125EDB5169}"/>
    <cellStyle name="Percent 160 2 6 2 3" xfId="18022" xr:uid="{8C10A0D2-41FD-4C6F-9B66-A77CE01205C4}"/>
    <cellStyle name="Percent 160 2 6 3" xfId="12659" xr:uid="{A34CABEA-E483-4850-9F55-CE6FFE548119}"/>
    <cellStyle name="Percent 160 2 6 4" xfId="16229" xr:uid="{023E47B6-E820-4331-9691-F56632EC6973}"/>
    <cellStyle name="Percent 160 2 7" xfId="9362" xr:uid="{2AA07901-EB61-4087-94D8-932764334772}"/>
    <cellStyle name="Percent 160 2 7 2" xfId="11366" xr:uid="{335CEEEB-34A5-473B-9254-5412632674CC}"/>
    <cellStyle name="Percent 160 2 7 2 2" xfId="15157" xr:uid="{B269C2CF-6A9D-4A59-92B5-CF3A632C7E26}"/>
    <cellStyle name="Percent 160 2 7 2 3" xfId="18740" xr:uid="{9D5670E2-4CA0-4E15-B5E9-7F5EB0523D3D}"/>
    <cellStyle name="Percent 160 2 7 3" xfId="13407" xr:uid="{535BF81C-F646-4290-8BB8-9B80B28C389C}"/>
    <cellStyle name="Percent 160 2 7 4" xfId="16955" xr:uid="{9C5042F2-6A1E-4CA2-B22E-F22F9DD87B24}"/>
    <cellStyle name="Percent 160 2 8" xfId="9808" xr:uid="{53C30A5C-A3E7-4E60-95D2-367B5038BC58}"/>
    <cellStyle name="Percent 160 2 8 2" xfId="13631" xr:uid="{3D614D3D-403C-4BCA-B423-9102D52EF1E6}"/>
    <cellStyle name="Percent 160 2 8 3" xfId="17195" xr:uid="{45709763-2799-4A44-A94F-5D2D2A92DED1}"/>
    <cellStyle name="Percent 160 2 9" xfId="11881" xr:uid="{79D56D58-166E-4980-8231-6BC0EEE62EF5}"/>
    <cellStyle name="Percent 160 3" xfId="7883" xr:uid="{E61DCD7B-516A-4463-9EF5-0F1F1F39B3B4}"/>
    <cellStyle name="Percent 160 3 2" xfId="9189" xr:uid="{9DC7C04B-250F-4BD5-AA12-6E1B71DDFCFE}"/>
    <cellStyle name="Percent 160 3 2 2" xfId="11200" xr:uid="{A08E5D3C-B446-4E57-BD5A-75564A5BCC70}"/>
    <cellStyle name="Percent 160 3 2 2 2" xfId="14973" xr:uid="{932AE743-47AA-4887-B122-93423BB22EB7}"/>
    <cellStyle name="Percent 160 3 2 2 3" xfId="18570" xr:uid="{D40D3B0B-31C4-441F-891C-1343965F5F01}"/>
    <cellStyle name="Percent 160 3 2 3" xfId="13223" xr:uid="{DA345B26-6C37-4D9E-B468-DE32214CFC0A}"/>
    <cellStyle name="Percent 160 3 2 4" xfId="16785" xr:uid="{2360F63A-E793-4A2B-9CA5-8D8951226013}"/>
    <cellStyle name="Percent 160 3 3" xfId="10215" xr:uid="{09F7DDA8-ABF7-48BD-AE6D-740CFD0AEC53}"/>
    <cellStyle name="Percent 160 3 3 2" xfId="14016" xr:uid="{4B78EAB8-878D-4EE9-B723-E872B613B32A}"/>
    <cellStyle name="Percent 160 3 3 3" xfId="17594" xr:uid="{9D59F130-8933-4827-A9A1-7FE27F35D7C2}"/>
    <cellStyle name="Percent 160 3 4" xfId="12255" xr:uid="{1799ABFD-7743-4707-8B9C-8C4E7D117186}"/>
    <cellStyle name="Percent 160 3 5" xfId="15816" xr:uid="{C13E8325-C35E-4E76-AD9E-924AFF6DA190}"/>
    <cellStyle name="Percent 160 4" xfId="7674" xr:uid="{85522F67-E45D-4A4F-B998-CDD0F551131C}"/>
    <cellStyle name="Percent 160 4 2" xfId="8972" xr:uid="{2A71D52D-5345-4175-BDDB-45C77A07EDE8}"/>
    <cellStyle name="Percent 160 4 2 2" xfId="10996" xr:uid="{14325A5A-3109-4F8B-85EA-072053BEEAF2}"/>
    <cellStyle name="Percent 160 4 2 2 2" xfId="14749" xr:uid="{87306F96-8015-4F22-8761-4FD760CF9D4F}"/>
    <cellStyle name="Percent 160 4 2 2 3" xfId="18370" xr:uid="{BD9FF108-63EA-47AD-898D-F6655F179A1C}"/>
    <cellStyle name="Percent 160 4 2 3" xfId="13012" xr:uid="{1CA2FB83-C1B0-46B1-9CAD-16D8729A508D}"/>
    <cellStyle name="Percent 160 4 2 4" xfId="16587" xr:uid="{EB66583E-E0E1-4E8F-A34E-8CD43FA539EB}"/>
    <cellStyle name="Percent 160 4 3" xfId="9999" xr:uid="{042E9750-5582-4324-A763-CBD693AB556B}"/>
    <cellStyle name="Percent 160 4 3 2" xfId="13808" xr:uid="{25F66F98-C7DE-428D-BCA6-FCFC6B06DCF8}"/>
    <cellStyle name="Percent 160 4 3 3" xfId="17378" xr:uid="{3C7D832A-2E4F-486B-8750-BCEC466E6DBC}"/>
    <cellStyle name="Percent 160 4 4" xfId="12057" xr:uid="{0A86E30A-224B-41A3-A733-04D906ADC67F}"/>
    <cellStyle name="Percent 160 4 5" xfId="15591" xr:uid="{C1BE0932-9627-4DC9-BD42-7AB1C92475A6}"/>
    <cellStyle name="Percent 160 5" xfId="7591" xr:uid="{0A916B45-A6EC-46D4-B4FE-B630C57A0CF2}"/>
    <cellStyle name="Percent 160 5 2" xfId="8891" xr:uid="{880563A1-9AC5-4F0A-A10A-A56D44A6AA71}"/>
    <cellStyle name="Percent 160 5 2 2" xfId="10922" xr:uid="{E39D9322-5A07-4CEF-95D3-362A18CC4837}"/>
    <cellStyle name="Percent 160 5 2 2 2" xfId="14665" xr:uid="{4A0D99F7-722B-4DB3-A4BB-41A16F30D3F0}"/>
    <cellStyle name="Percent 160 5 2 2 3" xfId="18295" xr:uid="{14319117-6420-47BC-9697-3382627B637A}"/>
    <cellStyle name="Percent 160 5 2 3" xfId="12925" xr:uid="{65C787AC-C3CF-4DBB-BB5A-82F04931FB44}"/>
    <cellStyle name="Percent 160 5 2 4" xfId="16504" xr:uid="{A6A83EB0-A566-4090-96C9-3F1CD291E5A7}"/>
    <cellStyle name="Percent 160 5 3" xfId="9911" xr:uid="{9F6E12B9-BEBC-415D-969F-90BDB71540F4}"/>
    <cellStyle name="Percent 160 5 3 2" xfId="13735" xr:uid="{5D9A33C2-2EFD-446A-8123-444D4CA3BE64}"/>
    <cellStyle name="Percent 160 5 3 3" xfId="17295" xr:uid="{4A9CCFB7-E8C2-436F-8B3F-026C566ED958}"/>
    <cellStyle name="Percent 160 5 4" xfId="11984" xr:uid="{66F4462E-BDAB-4EA7-B5EF-6A9E1F59B247}"/>
    <cellStyle name="Percent 160 5 5" xfId="15506" xr:uid="{95AD4E22-DD84-45A0-931E-A7C5AEA82967}"/>
    <cellStyle name="Percent 160 6" xfId="8552" xr:uid="{B1B179D1-1828-4163-A3E5-93B8963DFEF5}"/>
    <cellStyle name="Percent 160 6 2" xfId="10725" xr:uid="{BB204C89-2F5D-411A-865F-1E4F06BC6D6E}"/>
    <cellStyle name="Percent 160 6 2 2" xfId="14475" xr:uid="{B91A3C22-401B-4ABF-81B1-30B8EEF0F040}"/>
    <cellStyle name="Percent 160 6 2 3" xfId="18095" xr:uid="{C147C3C0-6374-4D10-8068-43B6E64BEADD}"/>
    <cellStyle name="Percent 160 6 3" xfId="12731" xr:uid="{6873EEAA-E9FB-47DA-8EA4-991DE6FEB42E}"/>
    <cellStyle name="Percent 160 6 4" xfId="16313" xr:uid="{4136ADF1-A3E3-4013-9991-73E4D7DB5A0D}"/>
    <cellStyle name="Percent 160 7" xfId="8203" xr:uid="{5C5BDABD-FE5B-4C5B-92D3-D18F3A196B74}"/>
    <cellStyle name="Percent 160 7 2" xfId="10526" xr:uid="{BB8186FD-1B20-46DE-AF70-807EBC819EB0}"/>
    <cellStyle name="Percent 160 7 2 2" xfId="14295" xr:uid="{067D6DA0-692D-460A-950C-72C1F964606A}"/>
    <cellStyle name="Percent 160 7 2 3" xfId="17899" xr:uid="{13E8C93D-D45C-4B88-8046-90525ECBCE45}"/>
    <cellStyle name="Percent 160 7 3" xfId="12536" xr:uid="{01CD8348-8B8D-4033-A928-820F42A8CEC9}"/>
    <cellStyle name="Percent 160 7 4" xfId="16115" xr:uid="{647F7AE8-F38E-4290-995A-64CCE9783014}"/>
    <cellStyle name="Percent 160 8" xfId="8186" xr:uid="{6C267982-3983-421D-8D71-9BEF18672D9B}"/>
    <cellStyle name="Percent 160 8 2" xfId="10507" xr:uid="{EE855FA3-9395-4A01-8129-114DC7138F38}"/>
    <cellStyle name="Percent 160 8 2 2" xfId="14277" xr:uid="{84716769-AB0E-47B2-8B93-CCBCABC39DDF}"/>
    <cellStyle name="Percent 160 8 2 3" xfId="17881" xr:uid="{3791FB7D-F817-4B25-82AC-C2349ED62CAF}"/>
    <cellStyle name="Percent 160 8 3" xfId="12519" xr:uid="{E01A6606-2F0E-4FEA-AA99-3F4C91F2F870}"/>
    <cellStyle name="Percent 160 8 4" xfId="16098" xr:uid="{64AF9B8E-08BC-48E0-8191-8C6525C0725E}"/>
    <cellStyle name="Percent 160 9" xfId="9559" xr:uid="{BD077206-6407-4BF4-9141-11DAD3365D44}"/>
    <cellStyle name="Percent 160 9 2" xfId="11427" xr:uid="{D2CBBCB4-E867-43B2-B863-353B22B90993}"/>
    <cellStyle name="Percent 160 9 2 2" xfId="15204" xr:uid="{1DB2B522-DD8D-4D40-AE2D-53D452B6DCD5}"/>
    <cellStyle name="Percent 160 9 2 3" xfId="18799" xr:uid="{63BC82A7-2FF3-45E4-B36A-8DA732D3F4A0}"/>
    <cellStyle name="Percent 160 9 3" xfId="13461" xr:uid="{9194987F-72A2-4D67-9FBC-8A46ECE48F66}"/>
    <cellStyle name="Percent 160 9 4" xfId="17025" xr:uid="{42982C96-88E1-4759-81DB-7A9242E109AC}"/>
    <cellStyle name="Percent 161" xfId="6163" xr:uid="{3F2E0964-7DCC-4321-AD03-F710E8AC3F83}"/>
    <cellStyle name="Percent 161 10" xfId="9709" xr:uid="{23544E8B-BA4E-40E1-8928-D509C791E40F}"/>
    <cellStyle name="Percent 161 10 2" xfId="13547" xr:uid="{AA5A2540-2929-4900-B307-14C900797A67}"/>
    <cellStyle name="Percent 161 10 3" xfId="17109" xr:uid="{71764FDA-80CC-44AB-83ED-CA68EDE963BB}"/>
    <cellStyle name="Percent 161 11" xfId="11707" xr:uid="{942DB9FA-1C65-4693-99A8-8202C930EB88}"/>
    <cellStyle name="Percent 161 12" xfId="15313" xr:uid="{36B2C1F8-39C8-482F-9D4B-F6E889931D88}"/>
    <cellStyle name="Percent 161 2" xfId="7498" xr:uid="{827997E2-04C6-40FA-A910-FFAEFBC44C28}"/>
    <cellStyle name="Percent 161 2 10" xfId="15414" xr:uid="{813C2253-1DE9-423D-B832-6BC359F15466}"/>
    <cellStyle name="Percent 161 2 2" xfId="7981" xr:uid="{B93568AD-45F6-4D83-9737-01041C7C7B67}"/>
    <cellStyle name="Percent 161 2 2 2" xfId="9291" xr:uid="{30629677-9D21-4E0E-AF70-81D223900BD6}"/>
    <cellStyle name="Percent 161 2 2 2 2" xfId="11301" xr:uid="{1E3C7A39-0A37-467F-A2CD-BD8E62D7C3B4}"/>
    <cellStyle name="Percent 161 2 2 2 2 2" xfId="15089" xr:uid="{C0725ECB-420B-48F9-97D2-629606F2F13E}"/>
    <cellStyle name="Percent 161 2 2 2 2 3" xfId="18677" xr:uid="{8FCC0001-32DA-4944-A133-FFA48855325C}"/>
    <cellStyle name="Percent 161 2 2 2 3" xfId="13333" xr:uid="{D8325F08-4637-4344-A854-EB74F62AF543}"/>
    <cellStyle name="Percent 161 2 2 2 4" xfId="16888" xr:uid="{5AAB4147-D396-4411-8B81-EBCB085CAAEC}"/>
    <cellStyle name="Percent 161 2 2 3" xfId="10326" xr:uid="{308B561A-2667-47D5-B3F7-F13EC48390FF}"/>
    <cellStyle name="Percent 161 2 2 3 2" xfId="14115" xr:uid="{656233A2-A6EF-40FA-A61D-51E1A07A5A2C}"/>
    <cellStyle name="Percent 161 2 2 3 3" xfId="17698" xr:uid="{CA2B5047-58F8-4BC6-BA13-4800BDDE8DEC}"/>
    <cellStyle name="Percent 161 2 2 4" xfId="12355" xr:uid="{43C2931A-30D6-4E9D-8346-84BB6285F4A5}"/>
    <cellStyle name="Percent 161 2 2 5" xfId="15929" xr:uid="{C33FBDF4-26CA-4EDE-8A99-4113DCA271D5}"/>
    <cellStyle name="Percent 161 2 3" xfId="7828" xr:uid="{8D492BA1-5763-42F5-AF58-E95CFE8238DA}"/>
    <cellStyle name="Percent 161 2 3 2" xfId="9124" xr:uid="{C439A18A-E965-41CE-BF11-D94F3AA88D1F}"/>
    <cellStyle name="Percent 161 2 3 2 2" xfId="11137" xr:uid="{7C0E3711-B58F-4D48-93C8-F9693AF812F9}"/>
    <cellStyle name="Percent 161 2 3 2 2 2" xfId="14906" xr:uid="{B266C756-4F13-40A1-94FB-3BE9C3A01CA0}"/>
    <cellStyle name="Percent 161 2 3 2 2 3" xfId="18511" xr:uid="{7C0383E4-550E-419B-8C87-EFB12177DD6F}"/>
    <cellStyle name="Percent 161 2 3 2 3" xfId="13160" xr:uid="{C3FC8402-C975-40CA-AEFE-C768C6BB33E6}"/>
    <cellStyle name="Percent 161 2 3 2 4" xfId="16726" xr:uid="{CE3FF8F6-DD1B-4DB4-8220-0654934CEA4E}"/>
    <cellStyle name="Percent 161 2 3 3" xfId="10156" xr:uid="{BF13AD3A-3FAC-437B-8D48-EFD7D6A94228}"/>
    <cellStyle name="Percent 161 2 3 3 2" xfId="13961" xr:uid="{A3D17431-B7FA-4637-A165-0FF96EF8F1A0}"/>
    <cellStyle name="Percent 161 2 3 3 3" xfId="17528" xr:uid="{6FEC806C-6ED5-4F18-B23D-31CFC61F7D2C}"/>
    <cellStyle name="Percent 161 2 3 4" xfId="12195" xr:uid="{586AD32E-5FE3-4B8C-9013-4CF85D28F3F9}"/>
    <cellStyle name="Percent 161 2 3 5" xfId="15747" xr:uid="{E6B4530D-07C2-44D6-AB51-F33DA9ED92F5}"/>
    <cellStyle name="Percent 161 2 4" xfId="7724" xr:uid="{4AAA9DCB-1649-476D-B08F-710D0102E8D6}"/>
    <cellStyle name="Percent 161 2 4 2" xfId="9031" xr:uid="{40EDD4E1-AD8A-43C8-B9F6-F92E501B8675}"/>
    <cellStyle name="Percent 161 2 4 2 2" xfId="11043" xr:uid="{9A8F2E76-8588-4098-8078-82C19B1AD6DB}"/>
    <cellStyle name="Percent 161 2 4 2 2 2" xfId="14802" xr:uid="{ABD0CDBA-5096-4DBE-B1FC-DAAB770540DF}"/>
    <cellStyle name="Percent 161 2 4 2 2 3" xfId="18418" xr:uid="{3C496465-C76B-4167-92C7-3290436C2785}"/>
    <cellStyle name="Percent 161 2 4 2 3" xfId="13068" xr:uid="{8E1841CD-C325-4975-875F-A2B774FFE1D2}"/>
    <cellStyle name="Percent 161 2 4 2 4" xfId="16631" xr:uid="{65801D71-8FA8-43ED-B8C5-1F78A4B87187}"/>
    <cellStyle name="Percent 161 2 4 3" xfId="10057" xr:uid="{2594F4B4-BF62-49B3-8BFC-29EAA0D069EB}"/>
    <cellStyle name="Percent 161 2 4 3 2" xfId="13857" xr:uid="{86FAB282-0D86-43E0-8590-A05CB31E33DB}"/>
    <cellStyle name="Percent 161 2 4 3 3" xfId="17437" xr:uid="{6BF49197-A5C7-45F8-B721-1550EE0F0BD0}"/>
    <cellStyle name="Percent 161 2 4 4" xfId="12102" xr:uid="{B4AD4579-3BC1-4CB9-9B19-925E139BDE89}"/>
    <cellStyle name="Percent 161 2 4 5" xfId="15645" xr:uid="{FB55B92F-CB20-4051-9330-668A9C585AA1}"/>
    <cellStyle name="Percent 161 2 5" xfId="8806" xr:uid="{D04A3554-0AD0-4736-94C3-AD7F8AE5425B}"/>
    <cellStyle name="Percent 161 2 5 2" xfId="10832" xr:uid="{C2BAA1C5-6283-43D9-B7BD-0B48327239DE}"/>
    <cellStyle name="Percent 161 2 5 2 2" xfId="14578" xr:uid="{F0BA35D9-8A33-441A-B8FC-CB81EE8E0D44}"/>
    <cellStyle name="Percent 161 2 5 2 3" xfId="18204" xr:uid="{B926FC84-06B4-475F-85D3-8875A4AA2FBE}"/>
    <cellStyle name="Percent 161 2 5 3" xfId="12842" xr:uid="{B3F0227E-1780-4EFF-A4FF-45C0F6E9F622}"/>
    <cellStyle name="Percent 161 2 5 4" xfId="16420" xr:uid="{3E08F1B4-2D31-4F79-961E-F893FC093C8E}"/>
    <cellStyle name="Percent 161 2 6" xfId="8463" xr:uid="{9897E985-9181-45E0-AD31-3C41D58B495B}"/>
    <cellStyle name="Percent 161 2 6 2" xfId="10663" xr:uid="{EAC186AF-8E21-4F96-9968-29B43AB8F25A}"/>
    <cellStyle name="Percent 161 2 6 2 2" xfId="14419" xr:uid="{5CFE778F-91D1-4C37-B617-5936D26C9B3C}"/>
    <cellStyle name="Percent 161 2 6 2 3" xfId="18036" xr:uid="{2F1FD16E-C1F9-45C8-A8DC-82734C3AC500}"/>
    <cellStyle name="Percent 161 2 6 3" xfId="12672" xr:uid="{6A4D7672-C1A1-44F1-A87F-1DCF52A0D49D}"/>
    <cellStyle name="Percent 161 2 6 4" xfId="16244" xr:uid="{28E5FE0B-765F-49AF-9B14-FCA1376651E0}"/>
    <cellStyle name="Percent 161 2 7" xfId="8317" xr:uid="{D0467F95-2436-42CB-A2B2-973505725955}"/>
    <cellStyle name="Percent 161 2 7 2" xfId="10586" xr:uid="{A0A2617A-9D89-4E4D-AF43-63B8CF174DCB}"/>
    <cellStyle name="Percent 161 2 7 2 2" xfId="14350" xr:uid="{0B5C9448-D65D-4CC1-A82B-B0897BB6F2DB}"/>
    <cellStyle name="Percent 161 2 7 2 3" xfId="17964" xr:uid="{CB67C98F-0308-4B8D-96A1-0DC2AD0EBC08}"/>
    <cellStyle name="Percent 161 2 7 3" xfId="12594" xr:uid="{397C0EE6-54B1-4AB5-8700-D6B1ACB72CE1}"/>
    <cellStyle name="Percent 161 2 7 4" xfId="16172" xr:uid="{366B7814-8533-4B3A-8E2A-53DD401AFB44}"/>
    <cellStyle name="Percent 161 2 8" xfId="9821" xr:uid="{2C435FF2-499E-4B19-826D-69AAAC8861B9}"/>
    <cellStyle name="Percent 161 2 8 2" xfId="13646" xr:uid="{92EAD725-2F78-4803-9321-AC33DE91D113}"/>
    <cellStyle name="Percent 161 2 8 3" xfId="17207" xr:uid="{EC08C8E5-BB69-45E9-BB54-ACC9AC880E9F}"/>
    <cellStyle name="Percent 161 2 9" xfId="11894" xr:uid="{FB593C09-524A-4851-AAF7-23CAD08F33EC}"/>
    <cellStyle name="Percent 161 3" xfId="7893" xr:uid="{82BB6E1A-FF8B-4E50-88B4-54BF16E81143}"/>
    <cellStyle name="Percent 161 3 2" xfId="9203" xr:uid="{DBD9B787-1D4E-4207-AB4E-88C5B9E8DBE1}"/>
    <cellStyle name="Percent 161 3 2 2" xfId="11211" xr:uid="{5C415954-532A-4D12-97B0-6F10843C104E}"/>
    <cellStyle name="Percent 161 3 2 2 2" xfId="14986" xr:uid="{A85DBC67-22E1-4B28-9208-C6D062F83E93}"/>
    <cellStyle name="Percent 161 3 2 2 3" xfId="18582" xr:uid="{588E1BC0-7F3D-460E-9BE5-91C308098881}"/>
    <cellStyle name="Percent 161 3 2 3" xfId="13237" xr:uid="{8DB291A4-8F7E-45B8-B2C4-D4B77418B8BF}"/>
    <cellStyle name="Percent 161 3 2 4" xfId="16796" xr:uid="{58D4BCE9-61D4-44D1-8E2F-4DC656B04968}"/>
    <cellStyle name="Percent 161 3 3" xfId="10227" xr:uid="{11B0F10C-CF3F-4763-831D-A7BD1FD2AAE4}"/>
    <cellStyle name="Percent 161 3 3 2" xfId="14026" xr:uid="{81D5DF37-0148-431A-8C9A-F7CE61227026}"/>
    <cellStyle name="Percent 161 3 3 3" xfId="17607" xr:uid="{3B0E47F1-1034-4092-95A7-C924F518982D}"/>
    <cellStyle name="Percent 161 3 4" xfId="12266" xr:uid="{35218AC1-C243-429C-A911-EBB8596A3B68}"/>
    <cellStyle name="Percent 161 3 5" xfId="15829" xr:uid="{ED3D65C7-6A86-4A84-AD5C-1379ADCD4EF0}"/>
    <cellStyle name="Percent 161 4" xfId="7687" xr:uid="{2895FFFC-75FA-4AC1-9263-6DD9EB9666AE}"/>
    <cellStyle name="Percent 161 4 2" xfId="8985" xr:uid="{58E4EBA2-3B0C-4160-B0C1-08CE03EC9492}"/>
    <cellStyle name="Percent 161 4 2 2" xfId="11007" xr:uid="{ABBD23B7-A25E-4107-9F3B-6F409D51422A}"/>
    <cellStyle name="Percent 161 4 2 2 2" xfId="14761" xr:uid="{EC816E4D-8E6E-4203-8366-FA8B08891D45}"/>
    <cellStyle name="Percent 161 4 2 2 3" xfId="18380" xr:uid="{A6C9D862-5BC0-4ECD-B31D-E38A15B52E40}"/>
    <cellStyle name="Percent 161 4 2 3" xfId="13025" xr:uid="{02E38D00-299C-4638-8271-8A203F3E6359}"/>
    <cellStyle name="Percent 161 4 2 4" xfId="16597" xr:uid="{4AD67507-AC1A-4465-ADF8-13159840477B}"/>
    <cellStyle name="Percent 161 4 3" xfId="10012" xr:uid="{7FB2B580-1954-438A-8400-EDEEFBCD1641}"/>
    <cellStyle name="Percent 161 4 3 2" xfId="13821" xr:uid="{97426235-667F-410D-B136-33D1BDCE9FDC}"/>
    <cellStyle name="Percent 161 4 3 3" xfId="17392" xr:uid="{09AF2BE7-2CB6-4849-9C97-C60586EABF8D}"/>
    <cellStyle name="Percent 161 4 4" xfId="12067" xr:uid="{B4A97706-A61B-49C3-B4BB-3368EC9C6AA6}"/>
    <cellStyle name="Percent 161 4 5" xfId="15603" xr:uid="{E3CF3B14-A9CD-4226-9872-E14F78380607}"/>
    <cellStyle name="Percent 161 5" xfId="7596" xr:uid="{79C20BE4-1F20-44D4-82C2-2C50E6FE5692}"/>
    <cellStyle name="Percent 161 5 2" xfId="8896" xr:uid="{023A9097-5E3D-4DEB-9BD3-EE2B8A4FA5A8}"/>
    <cellStyle name="Percent 161 5 2 2" xfId="10927" xr:uid="{EEC2D039-2F20-4E69-ADF4-84798585BBD6}"/>
    <cellStyle name="Percent 161 5 2 2 2" xfId="14670" xr:uid="{04A466EC-FE6C-47CB-A722-77D4609188BB}"/>
    <cellStyle name="Percent 161 5 2 2 3" xfId="18298" xr:uid="{C032170F-F20E-46B6-881D-7C185E56B96C}"/>
    <cellStyle name="Percent 161 5 2 3" xfId="12929" xr:uid="{0249C78E-113A-446B-BEF6-DDC525FAAE3B}"/>
    <cellStyle name="Percent 161 5 2 4" xfId="16511" xr:uid="{7AA4B503-8360-49AE-9F71-24762C40118F}"/>
    <cellStyle name="Percent 161 5 3" xfId="9916" xr:uid="{E837247F-E62D-46FD-91EB-0C68BB84ADD7}"/>
    <cellStyle name="Percent 161 5 3 2" xfId="13739" xr:uid="{D4149206-E451-4CA2-92AD-A5DEA4D173E3}"/>
    <cellStyle name="Percent 161 5 3 3" xfId="17300" xr:uid="{3AE10C9E-7803-41C4-8A83-4CBB43C4AAE7}"/>
    <cellStyle name="Percent 161 5 4" xfId="11989" xr:uid="{4588614A-2EF4-45C2-998A-CA9373F42C12}"/>
    <cellStyle name="Percent 161 5 5" xfId="15511" xr:uid="{CE77555C-E0CD-4BAE-A02F-CB3E6D18EF9D}"/>
    <cellStyle name="Percent 161 6" xfId="8563" xr:uid="{97F6D874-E44B-4F23-91A2-6A5D2A829C02}"/>
    <cellStyle name="Percent 161 6 2" xfId="10739" xr:uid="{366AD01E-C4D3-4151-BFEB-5989A0593C26}"/>
    <cellStyle name="Percent 161 6 2 2" xfId="14485" xr:uid="{00F81165-56A0-4C64-86A9-039BB842040C}"/>
    <cellStyle name="Percent 161 6 2 3" xfId="18107" xr:uid="{58203C32-41DE-43EA-A2EC-AC5BD3A49CB3}"/>
    <cellStyle name="Percent 161 6 3" xfId="12741" xr:uid="{C794C97A-6246-4A5A-A057-0F1B3A14AED2}"/>
    <cellStyle name="Percent 161 6 4" xfId="16327" xr:uid="{934EDE0B-C549-4BAC-9BA0-7FEE45F41034}"/>
    <cellStyle name="Percent 161 7" xfId="8213" xr:uid="{34B3F01F-4AE5-4458-9839-921D38B62276}"/>
    <cellStyle name="Percent 161 7 2" xfId="10540" xr:uid="{5E87154E-F73F-4F6F-AB72-0B0F83049C65}"/>
    <cellStyle name="Percent 161 7 2 2" xfId="14306" xr:uid="{092DB0DC-660A-4963-962F-FDC4C680DAC4}"/>
    <cellStyle name="Percent 161 7 2 3" xfId="17913" xr:uid="{9022D3A2-B816-4DEB-93AE-CAA02CDE28FC}"/>
    <cellStyle name="Percent 161 7 3" xfId="12546" xr:uid="{84E2FAEA-36B5-4813-ACE3-E6EA68941C1E}"/>
    <cellStyle name="Percent 161 7 4" xfId="16127" xr:uid="{046B0AAD-1AFC-4953-AF2F-FDD29D09F59B}"/>
    <cellStyle name="Percent 161 8" xfId="9388" xr:uid="{6D6BD0E8-277E-404C-B4AD-9C9EDC38E48B}"/>
    <cellStyle name="Percent 161 8 2" xfId="11394" xr:uid="{936858B4-B5F8-4189-8BBA-EB426A2FE06E}"/>
    <cellStyle name="Percent 161 8 2 2" xfId="15184" xr:uid="{9BDB42DD-4914-45F9-92BA-96CA7A6E0746}"/>
    <cellStyle name="Percent 161 8 2 3" xfId="18766" xr:uid="{E271E96A-5F6A-430E-A1A6-05AECB4B6F69}"/>
    <cellStyle name="Percent 161 8 3" xfId="13434" xr:uid="{3B6A7829-C1F8-4EF6-931F-02EF866737FC}"/>
    <cellStyle name="Percent 161 8 4" xfId="16989" xr:uid="{A0E07B9B-BD5D-4F75-951F-7CFA66FBF69D}"/>
    <cellStyle name="Percent 161 9" xfId="9560" xr:uid="{726AA76A-1785-4E1D-9990-F4F11F1B2476}"/>
    <cellStyle name="Percent 161 9 2" xfId="11428" xr:uid="{67E6FBC3-EC16-4FE6-A392-FF718BEF7225}"/>
    <cellStyle name="Percent 161 9 2 2" xfId="15205" xr:uid="{C567992C-D7A3-4A08-84E9-5BB711FF0E87}"/>
    <cellStyle name="Percent 161 9 2 3" xfId="18800" xr:uid="{853FB80C-5E2C-4788-9019-778039B167C5}"/>
    <cellStyle name="Percent 161 9 3" xfId="13462" xr:uid="{865F0840-5061-465F-914D-8063FC44B3A7}"/>
    <cellStyle name="Percent 161 9 4" xfId="17026" xr:uid="{051B715F-E7AA-488B-9379-2CB60C2820B2}"/>
    <cellStyle name="Percent 162" xfId="6543" xr:uid="{3BBABFAC-AC0F-41DE-916D-70DEA379FE39}"/>
    <cellStyle name="Percent 162 10" xfId="9745" xr:uid="{6DF1974E-3BEA-4063-A585-5874BD0A1542}"/>
    <cellStyle name="Percent 162 10 2" xfId="13573" xr:uid="{A575450F-1746-4928-A243-5E209B68B088}"/>
    <cellStyle name="Percent 162 10 3" xfId="17142" xr:uid="{CC4D6416-3D52-413E-A2A9-0A227F32FFCC}"/>
    <cellStyle name="Percent 162 11" xfId="11744" xr:uid="{32EF19D0-C3EC-4593-BEFB-8EC48AB5B409}"/>
    <cellStyle name="Percent 162 12" xfId="15345" xr:uid="{F8C46833-186F-4360-9C07-3A2B87447A94}"/>
    <cellStyle name="Percent 162 2" xfId="7527" xr:uid="{565D0949-1055-445C-87AB-DF60077704AD}"/>
    <cellStyle name="Percent 162 2 10" xfId="15447" xr:uid="{BF5E479D-5D7C-49E3-9B02-B84FFA62E284}"/>
    <cellStyle name="Percent 162 2 2" xfId="8011" xr:uid="{C75E4C2E-DAD3-4B85-BFC8-0C675DF1C73E}"/>
    <cellStyle name="Percent 162 2 2 2" xfId="9327" xr:uid="{8B6AF10C-5128-434C-BB10-6CE3DCCFE039}"/>
    <cellStyle name="Percent 162 2 2 2 2" xfId="11329" xr:uid="{3C2EC684-C45E-4E70-B839-D6850BFBC918}"/>
    <cellStyle name="Percent 162 2 2 2 2 2" xfId="15120" xr:uid="{6C204B36-3420-4922-9498-4C8390E76135}"/>
    <cellStyle name="Percent 162 2 2 2 2 3" xfId="18704" xr:uid="{B8311BD9-DA09-4CC2-8E55-CEE6E79B185E}"/>
    <cellStyle name="Percent 162 2 2 2 3" xfId="13369" xr:uid="{850F8A3C-DD95-457C-8AA3-A8C6EECFCE4D}"/>
    <cellStyle name="Percent 162 2 2 2 4" xfId="16914" xr:uid="{89F090E3-C52C-4BC2-BD3E-45EACBA9D4B3}"/>
    <cellStyle name="Percent 162 2 2 3" xfId="10361" xr:uid="{1A398964-7C3E-4AF3-AD80-B3D6CA0696AF}"/>
    <cellStyle name="Percent 162 2 2 3 2" xfId="14145" xr:uid="{2E796FED-1573-4FA2-9FEF-997C3FC0DE5F}"/>
    <cellStyle name="Percent 162 2 2 3 3" xfId="17731" xr:uid="{7ADE21EC-DBE2-4A0B-A142-F4EB18962FE3}"/>
    <cellStyle name="Percent 162 2 2 4" xfId="12383" xr:uid="{3EC12FFA-FA64-409A-A3C3-0E84B0C8C9E0}"/>
    <cellStyle name="Percent 162 2 2 5" xfId="15961" xr:uid="{77061833-E709-46D4-84D2-57EBE25E7379}"/>
    <cellStyle name="Percent 162 2 3" xfId="7855" xr:uid="{F234E1CC-3893-44D8-97F7-B7C7CDF2CDD8}"/>
    <cellStyle name="Percent 162 2 3 2" xfId="9159" xr:uid="{7EDB2652-252D-4E99-BB16-7CC43184114C}"/>
    <cellStyle name="Percent 162 2 3 2 2" xfId="11164" xr:uid="{1C7C79E1-5B8A-40C0-BE12-4CAA07FFCF52}"/>
    <cellStyle name="Percent 162 2 3 2 2 2" xfId="14941" xr:uid="{02BAC0B8-6E31-4F0E-9CC8-5C6E885E55C7}"/>
    <cellStyle name="Percent 162 2 3 2 2 3" xfId="18541" xr:uid="{105088F4-46A1-43B1-916A-90D220C37B7F}"/>
    <cellStyle name="Percent 162 2 3 2 3" xfId="13193" xr:uid="{A17CAC71-B934-4263-B660-54E592253EDD}"/>
    <cellStyle name="Percent 162 2 3 2 4" xfId="16755" xr:uid="{8B58EA6D-A356-4A8E-90E6-C33C52E43D32}"/>
    <cellStyle name="Percent 162 2 3 3" xfId="10188" xr:uid="{7F3FCE12-99FD-4291-8F50-6B3DE86AFB53}"/>
    <cellStyle name="Percent 162 2 3 3 2" xfId="13988" xr:uid="{17A2D52E-8219-4713-9365-E877B32E7C56}"/>
    <cellStyle name="Percent 162 2 3 3 3" xfId="17564" xr:uid="{750B185A-7B75-42EF-AAFB-6B238096CA6A}"/>
    <cellStyle name="Percent 162 2 3 4" xfId="12220" xr:uid="{66FDA515-507F-405E-8575-B5F5809752F0}"/>
    <cellStyle name="Percent 162 2 3 5" xfId="15783" xr:uid="{6805245E-14E2-483F-96FC-3530E586BB26}"/>
    <cellStyle name="Percent 162 2 4" xfId="7574" xr:uid="{2A910826-3B7D-4B3F-8803-82ADA67E01D5}"/>
    <cellStyle name="Percent 162 2 4 2" xfId="8873" xr:uid="{97D4530B-8F14-4D22-8751-6EF6491DFED2}"/>
    <cellStyle name="Percent 162 2 4 2 2" xfId="10905" xr:uid="{BC2E80EC-9E53-4AE8-B16D-26D84356CB68}"/>
    <cellStyle name="Percent 162 2 4 2 2 2" xfId="14648" xr:uid="{85FE002D-7214-4E4E-A310-8EE3DD5C91E8}"/>
    <cellStyle name="Percent 162 2 4 2 2 3" xfId="18277" xr:uid="{0E3EECE7-3B08-46E1-A84D-33EE7AE18ED8}"/>
    <cellStyle name="Percent 162 2 4 2 3" xfId="12908" xr:uid="{DD62D51E-FF0D-4044-8BF0-447712532A82}"/>
    <cellStyle name="Percent 162 2 4 2 4" xfId="16490" xr:uid="{4CFD5F95-D9A0-4784-86C4-24488550727E}"/>
    <cellStyle name="Percent 162 2 4 3" xfId="9894" xr:uid="{3D5A6D16-9E96-429C-9F4C-13B47390C0DE}"/>
    <cellStyle name="Percent 162 2 4 3 2" xfId="13719" xr:uid="{4304E222-5472-4AEF-8EF3-65B8F7239CAD}"/>
    <cellStyle name="Percent 162 2 4 3 3" xfId="17277" xr:uid="{977C575E-FB23-4365-AEF2-EE5E7FE1163C}"/>
    <cellStyle name="Percent 162 2 4 4" xfId="11967" xr:uid="{AFF219F9-DE44-489B-B653-360C7007565D}"/>
    <cellStyle name="Percent 162 2 4 5" xfId="15489" xr:uid="{70E793F5-73C5-4759-91D4-ADA6AF996004}"/>
    <cellStyle name="Percent 162 2 5" xfId="8834" xr:uid="{BC89A094-D0C3-4588-BF98-0998FBA2B79E}"/>
    <cellStyle name="Percent 162 2 5 2" xfId="10866" xr:uid="{00CFE245-1E63-4B9D-A729-7EF781378778}"/>
    <cellStyle name="Percent 162 2 5 2 2" xfId="14604" xr:uid="{FDBBED20-1B3C-492D-8ED2-E7D7587D961A}"/>
    <cellStyle name="Percent 162 2 5 2 3" xfId="18239" xr:uid="{8A753156-618D-4E3A-9B50-EADE77486ED4}"/>
    <cellStyle name="Percent 162 2 5 3" xfId="12871" xr:uid="{0B2F333B-30F7-406E-AB30-2392EE22E804}"/>
    <cellStyle name="Percent 162 2 5 4" xfId="16453" xr:uid="{978B4B2B-056C-4D63-A27A-2628AC799529}"/>
    <cellStyle name="Percent 162 2 6" xfId="8491" xr:uid="{F63FA900-C12A-4C08-AAF5-BC8B445B2D21}"/>
    <cellStyle name="Percent 162 2 6 2" xfId="10696" xr:uid="{717288FA-C2D4-4EC3-8D93-916B075280D1}"/>
    <cellStyle name="Percent 162 2 6 2 2" xfId="14447" xr:uid="{EE1A77D6-CDF9-4E8B-B4B8-935FEC7236F6}"/>
    <cellStyle name="Percent 162 2 6 2 3" xfId="18069" xr:uid="{A8B4C5BF-1D57-4A57-B67F-7D35BF37EA02}"/>
    <cellStyle name="Percent 162 2 6 3" xfId="12698" xr:uid="{7BF60B02-11CE-4885-B092-9DFEF6355A8B}"/>
    <cellStyle name="Percent 162 2 6 4" xfId="16279" xr:uid="{26910447-62DA-4227-B246-5B95241AC892}"/>
    <cellStyle name="Percent 162 2 7" xfId="8112" xr:uid="{ED31E3CF-FCEE-4436-9BC9-557929CC9B96}"/>
    <cellStyle name="Percent 162 2 7 2" xfId="10446" xr:uid="{4FB85A3F-8BEF-41EE-BBFD-441EF93BAB0C}"/>
    <cellStyle name="Percent 162 2 7 2 2" xfId="14218" xr:uid="{27957025-96D5-4F1A-9310-9760DC717C8F}"/>
    <cellStyle name="Percent 162 2 7 2 3" xfId="17815" xr:uid="{6F2DE4D4-786F-466F-B838-5A85C8FAFDC3}"/>
    <cellStyle name="Percent 162 2 7 3" xfId="12459" xr:uid="{C2A31AA9-C2D0-4D1F-92D5-4FD5B6D43ADF}"/>
    <cellStyle name="Percent 162 2 7 4" xfId="16037" xr:uid="{FC0C8377-80EF-4B67-9DFB-08144B16C23E}"/>
    <cellStyle name="Percent 162 2 8" xfId="9847" xr:uid="{EA15FFAF-E975-4697-BA5D-855426C3C99D}"/>
    <cellStyle name="Percent 162 2 8 2" xfId="13681" xr:uid="{823CC426-3C3F-4F67-8001-C69467C7D731}"/>
    <cellStyle name="Percent 162 2 8 3" xfId="17236" xr:uid="{78657310-29D9-45CB-87CF-60C2AA0BC4C6}"/>
    <cellStyle name="Percent 162 2 9" xfId="11927" xr:uid="{6E6252A4-C248-496C-9B5C-DDCA4901855D}"/>
    <cellStyle name="Percent 162 3" xfId="7919" xr:uid="{DEDDB122-EC4A-4DE0-B05E-BFF57D154C3E}"/>
    <cellStyle name="Percent 162 3 2" xfId="9234" xr:uid="{21E84576-B05F-48B2-AD15-F4EFC7D158CB}"/>
    <cellStyle name="Percent 162 3 2 2" xfId="11237" xr:uid="{3359523E-2075-4845-BAC3-CC045D4B4F95}"/>
    <cellStyle name="Percent 162 3 2 2 2" xfId="15017" xr:uid="{D950213C-EA0C-4000-90EF-AC754B8FB425}"/>
    <cellStyle name="Percent 162 3 2 2 3" xfId="18605" xr:uid="{9AC810DE-4F15-4B72-8F1D-B2D8484A1693}"/>
    <cellStyle name="Percent 162 3 2 3" xfId="13270" xr:uid="{C4CAD156-617E-4963-9D69-ACAC79F859C8}"/>
    <cellStyle name="Percent 162 3 2 4" xfId="16823" xr:uid="{15C38D9F-2CA1-40DC-94A7-DB40EB541207}"/>
    <cellStyle name="Percent 162 3 3" xfId="10258" xr:uid="{0B168752-3473-4BDF-8859-C400D5120442}"/>
    <cellStyle name="Percent 162 3 3 2" xfId="14052" xr:uid="{0B5BF79A-39AF-4DCA-86BD-25F4574C4BAC}"/>
    <cellStyle name="Percent 162 3 3 3" xfId="17639" xr:uid="{121ABD4E-F76C-45CE-BA87-1B1527A0B8EF}"/>
    <cellStyle name="Percent 162 3 4" xfId="12292" xr:uid="{48E62C98-6950-44B6-AE54-A3A27619B484}"/>
    <cellStyle name="Percent 162 3 5" xfId="15860" xr:uid="{FC16459B-B93A-46D0-AC00-2E79CAE43003}"/>
    <cellStyle name="Percent 162 4" xfId="7719" xr:uid="{62877F89-41B2-4C71-AC23-A5D9D4387CC3}"/>
    <cellStyle name="Percent 162 4 2" xfId="9029" xr:uid="{09858CB9-A831-46EF-A5D4-4C3A340AE32A}"/>
    <cellStyle name="Percent 162 4 2 2" xfId="11040" xr:uid="{150FDFFF-54B9-4CF1-BC3B-11CC6980987B}"/>
    <cellStyle name="Percent 162 4 2 2 2" xfId="14799" xr:uid="{543D091A-A3D9-436E-9AD4-602AA1F2D2A8}"/>
    <cellStyle name="Percent 162 4 2 2 3" xfId="18415" xr:uid="{4C66A2C7-A6E1-4A9A-A418-B9C07F397EAE}"/>
    <cellStyle name="Percent 162 4 2 3" xfId="13065" xr:uid="{12031176-E045-409A-8014-D3A4078D845E}"/>
    <cellStyle name="Percent 162 4 2 4" xfId="16629" xr:uid="{2C417B26-73F6-4D62-8C1E-D1940184B5BA}"/>
    <cellStyle name="Percent 162 4 3" xfId="10053" xr:uid="{82BFB29F-51CC-4AEB-BBD3-D9F776E5558A}"/>
    <cellStyle name="Percent 162 4 3 2" xfId="13851" xr:uid="{604F29E0-FBA1-4E0E-B27A-10F32579E0D1}"/>
    <cellStyle name="Percent 162 4 3 3" xfId="17435" xr:uid="{3209BBC1-4504-4C9A-AF7C-D648B2DC41F3}"/>
    <cellStyle name="Percent 162 4 4" xfId="12100" xr:uid="{7FE5E730-BF68-42E5-B9A8-6483C2C1DADF}"/>
    <cellStyle name="Percent 162 4 5" xfId="15642" xr:uid="{05EFBBE3-AA58-4FA2-861F-0E3E80D0A800}"/>
    <cellStyle name="Percent 162 5" xfId="7743" xr:uid="{FDFD340A-59EA-4248-8E5B-FB5E4B15E48C}"/>
    <cellStyle name="Percent 162 5 2" xfId="9047" xr:uid="{27DEE23D-896C-4F15-9789-3FAF5EBDB91F}"/>
    <cellStyle name="Percent 162 5 2 2" xfId="11061" xr:uid="{A122F7FD-9EBD-4CA4-9D56-88A17C83A393}"/>
    <cellStyle name="Percent 162 5 2 2 2" xfId="14820" xr:uid="{599A9BEC-F60D-4EE2-87A5-88C5A229DECA}"/>
    <cellStyle name="Percent 162 5 2 2 3" xfId="18436" xr:uid="{683516FB-AB8F-4597-96FC-074176E5B8C3}"/>
    <cellStyle name="Percent 162 5 2 3" xfId="13084" xr:uid="{B39B5025-DE80-4533-BD1F-4699E6CF2301}"/>
    <cellStyle name="Percent 162 5 2 4" xfId="16652" xr:uid="{1C34EE13-B411-46E3-8B01-9928E392395B}"/>
    <cellStyle name="Percent 162 5 3" xfId="10072" xr:uid="{CDDAD02F-C826-4E6F-9C7D-2B92B46D3EC7}"/>
    <cellStyle name="Percent 162 5 3 2" xfId="13876" xr:uid="{533F7FBC-13BF-44A8-9C07-C9ACFAF923AB}"/>
    <cellStyle name="Percent 162 5 3 3" xfId="17453" xr:uid="{59A7F9B3-1A21-4E64-9EB5-C47F6D0EFE29}"/>
    <cellStyle name="Percent 162 5 4" xfId="12120" xr:uid="{850AD705-C96C-47F8-84BC-958F5F267D10}"/>
    <cellStyle name="Percent 162 5 5" xfId="15663" xr:uid="{64815E7D-FB4C-4DA6-ABE1-F6EC88FB7403}"/>
    <cellStyle name="Percent 162 6" xfId="8593" xr:uid="{5B3D95D8-5C39-4842-87E1-A2D245FA8E81}"/>
    <cellStyle name="Percent 162 6 2" xfId="10771" xr:uid="{BCDAC2FA-74B5-4CC2-8386-6DFA0D7CD0B7}"/>
    <cellStyle name="Percent 162 6 2 2" xfId="14514" xr:uid="{0D65B236-6842-49A0-8E90-02BA56B5D397}"/>
    <cellStyle name="Percent 162 6 2 3" xfId="18137" xr:uid="{F60CFE20-123D-4438-9640-E52ECCB6E3A6}"/>
    <cellStyle name="Percent 162 6 3" xfId="12768" xr:uid="{79D818B0-9F22-417B-8AD9-3AD59F8CE5F1}"/>
    <cellStyle name="Percent 162 6 4" xfId="16359" xr:uid="{5B6201E3-D857-4B1E-80EA-9450EE788E3B}"/>
    <cellStyle name="Percent 162 7" xfId="8246" xr:uid="{13BC6AFA-7AE5-4544-A43C-2B0B463FDD54}"/>
    <cellStyle name="Percent 162 7 2" xfId="10577" xr:uid="{1F660756-2EDC-4483-8DC0-FEAD9FA787F2}"/>
    <cellStyle name="Percent 162 7 2 2" xfId="14337" xr:uid="{C65A46F3-82AD-44BA-A1DD-35ECAD5EC529}"/>
    <cellStyle name="Percent 162 7 2 3" xfId="17953" xr:uid="{283C46FC-4FB6-4971-85CC-869AC2DC4639}"/>
    <cellStyle name="Percent 162 7 3" xfId="12580" xr:uid="{83797737-4681-496F-9E16-4E17E6A3137A}"/>
    <cellStyle name="Percent 162 7 4" xfId="16163" xr:uid="{9E6F6385-7A13-4B3E-AAAC-B1B0D88C1DA7}"/>
    <cellStyle name="Percent 162 8" xfId="8147" xr:uid="{5165E404-BD71-4041-91D6-DDE86D8C9CC2}"/>
    <cellStyle name="Percent 162 8 2" xfId="10481" xr:uid="{1BA97581-53BF-4BD7-A968-7028498A555C}"/>
    <cellStyle name="Percent 162 8 2 2" xfId="14252" xr:uid="{0782457D-F95D-4D0B-93E0-983330DE3341}"/>
    <cellStyle name="Percent 162 8 2 3" xfId="17856" xr:uid="{D540797E-388D-4212-8225-E8C481DC35A1}"/>
    <cellStyle name="Percent 162 8 3" xfId="12490" xr:uid="{CFC36EE7-2B81-4C7D-818B-D1A342D921CB}"/>
    <cellStyle name="Percent 162 8 4" xfId="16070" xr:uid="{73E8C5D1-17C4-4718-80A0-FFDEE22DAE6E}"/>
    <cellStyle name="Percent 162 9" xfId="9561" xr:uid="{B9500F37-9739-41A8-882C-29900166FA63}"/>
    <cellStyle name="Percent 162 9 2" xfId="11429" xr:uid="{5B9D8B76-AA7D-4E8B-AC21-E505948BFD75}"/>
    <cellStyle name="Percent 162 9 2 2" xfId="15206" xr:uid="{8A74FC17-8560-442A-8683-B4586212958B}"/>
    <cellStyle name="Percent 162 9 2 3" xfId="18801" xr:uid="{E058735F-DDBE-4880-820E-06BFFFFC266E}"/>
    <cellStyle name="Percent 162 9 3" xfId="13463" xr:uid="{8C1F0659-DC7A-4DE6-8413-6B35E486DE36}"/>
    <cellStyle name="Percent 162 9 4" xfId="17027" xr:uid="{3B6DCC88-4847-4CC7-999C-09AD7AFC09D5}"/>
    <cellStyle name="Percent 163" xfId="6129" xr:uid="{D300B04C-B632-4E62-8048-CD1BB120F526}"/>
    <cellStyle name="Percent 163 10" xfId="9706" xr:uid="{CDCAF05E-7DEC-44B9-B750-D339F86E38D0}"/>
    <cellStyle name="Percent 163 10 2" xfId="13543" xr:uid="{B718D86B-368D-4BB2-906D-84C4EA9CF453}"/>
    <cellStyle name="Percent 163 10 3" xfId="17106" xr:uid="{F00F3CA7-47ED-4495-9A31-8C2E05729814}"/>
    <cellStyle name="Percent 163 11" xfId="11704" xr:uid="{9BBC8598-3BC1-4430-8054-9FD13D3770F2}"/>
    <cellStyle name="Percent 163 12" xfId="15309" xr:uid="{C22D9D66-3F43-4D4D-A6E0-C993768AE582}"/>
    <cellStyle name="Percent 163 2" xfId="7495" xr:uid="{66CD3114-6A3D-4C56-8222-8AD6A47DE7C8}"/>
    <cellStyle name="Percent 163 2 10" xfId="15410" xr:uid="{9C3A0706-AB88-4AF9-B388-04A7A92D5C70}"/>
    <cellStyle name="Percent 163 2 2" xfId="7978" xr:uid="{CA564230-251F-406B-9C05-1EB90BB45244}"/>
    <cellStyle name="Percent 163 2 2 2" xfId="9287" xr:uid="{AF91C6A8-C89F-4B20-B117-37F82E6D1D9D}"/>
    <cellStyle name="Percent 163 2 2 2 2" xfId="11298" xr:uid="{F87EE02F-49C1-44D6-8865-DF4B3BBA06F0}"/>
    <cellStyle name="Percent 163 2 2 2 2 2" xfId="15086" xr:uid="{CEF71C6D-E07B-4993-AFD9-3532004F7D43}"/>
    <cellStyle name="Percent 163 2 2 2 2 3" xfId="18674" xr:uid="{52F416A7-6103-4708-9F51-DC99C80E2699}"/>
    <cellStyle name="Percent 163 2 2 2 3" xfId="13329" xr:uid="{BA463C61-9F31-46C6-B61C-B1A959480EF6}"/>
    <cellStyle name="Percent 163 2 2 2 4" xfId="16885" xr:uid="{F284177A-B9D3-42BD-B9AC-55B57B562A7D}"/>
    <cellStyle name="Percent 163 2 2 3" xfId="10322" xr:uid="{28793BC9-7CF7-41C4-94B7-1CD66B4E66DD}"/>
    <cellStyle name="Percent 163 2 2 3 2" xfId="14112" xr:uid="{9E1F0381-B3C1-48F4-B9C3-307BEC2F08DF}"/>
    <cellStyle name="Percent 163 2 2 3 3" xfId="17694" xr:uid="{AC98BA16-6BD5-499B-B783-D08E29E0E91C}"/>
    <cellStyle name="Percent 163 2 2 4" xfId="12352" xr:uid="{ACEA03F6-D08B-499F-A6DB-E0CAEC7A88BD}"/>
    <cellStyle name="Percent 163 2 2 5" xfId="15926" xr:uid="{948E74F0-DCFA-4914-9F88-8B11265BE705}"/>
    <cellStyle name="Percent 163 2 3" xfId="7825" xr:uid="{D76D7DCB-F347-4CE6-85FA-85BA2314E186}"/>
    <cellStyle name="Percent 163 2 3 2" xfId="9120" xr:uid="{F24B3742-8C4D-43C5-912D-715566EADE46}"/>
    <cellStyle name="Percent 163 2 3 2 2" xfId="11134" xr:uid="{63C405AB-027A-4D16-89EB-4F4CF42E6348}"/>
    <cellStyle name="Percent 163 2 3 2 2 2" xfId="14902" xr:uid="{B8F8B858-7757-422B-A6F2-6B24640E3B7C}"/>
    <cellStyle name="Percent 163 2 3 2 2 3" xfId="18508" xr:uid="{F8ACBA3A-D95A-4259-9BF7-2112BAA36778}"/>
    <cellStyle name="Percent 163 2 3 2 3" xfId="13156" xr:uid="{CAF8BC19-0483-4251-8A36-C537031878FF}"/>
    <cellStyle name="Percent 163 2 3 2 4" xfId="16723" xr:uid="{6CD0BB43-DB6C-4093-A8F5-2ACE8FAAE1EA}"/>
    <cellStyle name="Percent 163 2 3 3" xfId="10153" xr:uid="{CF04E27D-9EA6-4AC5-AFCD-3BFC2583485A}"/>
    <cellStyle name="Percent 163 2 3 3 2" xfId="13958" xr:uid="{42E74B25-0958-49F7-A6DA-187EE0B218B1}"/>
    <cellStyle name="Percent 163 2 3 3 3" xfId="17524" xr:uid="{060080A9-DD8D-4D73-8609-950FBD4FF27F}"/>
    <cellStyle name="Percent 163 2 3 4" xfId="12192" xr:uid="{B1ACAC97-66A9-4CE3-9BBD-E86F047E6B2A}"/>
    <cellStyle name="Percent 163 2 3 5" xfId="15743" xr:uid="{CB9CA40B-D82D-48CE-AEEE-0F0F44AA3E5B}"/>
    <cellStyle name="Percent 163 2 4" xfId="7554" xr:uid="{C1D61C8E-4F86-4501-BC1B-E586834B92A0}"/>
    <cellStyle name="Percent 163 2 4 2" xfId="8850" xr:uid="{EC4709E9-781C-4C5D-AAFC-7A4541515788}"/>
    <cellStyle name="Percent 163 2 4 2 2" xfId="10883" xr:uid="{B2EE8782-B9C6-406D-B877-752E32A5CD5B}"/>
    <cellStyle name="Percent 163 2 4 2 2 2" xfId="14625" xr:uid="{375ACCF2-1E3D-4398-8F22-2B8454C47A3E}"/>
    <cellStyle name="Percent 163 2 4 2 2 3" xfId="18258" xr:uid="{147DF386-8718-4100-BF88-7F410F3D1645}"/>
    <cellStyle name="Percent 163 2 4 2 3" xfId="12887" xr:uid="{A4825D67-A699-4590-92A2-B7CDBC0E3457}"/>
    <cellStyle name="Percent 163 2 4 2 4" xfId="16470" xr:uid="{7E014684-C362-483B-91C8-E9848510D049}"/>
    <cellStyle name="Percent 163 2 4 3" xfId="9868" xr:uid="{C98C3982-A39D-439C-BF79-C970A3A88AA3}"/>
    <cellStyle name="Percent 163 2 4 3 2" xfId="13700" xr:uid="{354E8FAE-9D7A-4693-A962-09B72C64FACF}"/>
    <cellStyle name="Percent 163 2 4 3 3" xfId="17253" xr:uid="{79BC15AC-B559-4740-AB75-989E736F236E}"/>
    <cellStyle name="Percent 163 2 4 4" xfId="11945" xr:uid="{2DB9D925-2A82-4306-94B4-60522E25FD6F}"/>
    <cellStyle name="Percent 163 2 4 5" xfId="15465" xr:uid="{16231BC6-BA13-4642-8504-3256C0B3A6D8}"/>
    <cellStyle name="Percent 163 2 5" xfId="8803" xr:uid="{8B87780F-B44F-42BF-9D80-931F6F9147D4}"/>
    <cellStyle name="Percent 163 2 5 2" xfId="10828" xr:uid="{6A247AD5-EA3B-4528-BBC1-807DE6130C25}"/>
    <cellStyle name="Percent 163 2 5 2 2" xfId="14575" xr:uid="{764D137D-9130-4AA8-A385-3BBD8BF50F76}"/>
    <cellStyle name="Percent 163 2 5 2 3" xfId="18200" xr:uid="{9B8D7673-28F7-4205-B2A8-2F2A797870F6}"/>
    <cellStyle name="Percent 163 2 5 3" xfId="12839" xr:uid="{E13DE57B-7BF3-4310-B8DA-58316A1C1EF7}"/>
    <cellStyle name="Percent 163 2 5 4" xfId="16416" xr:uid="{6B1D8FAD-D2D1-4A93-8761-52AE1197192E}"/>
    <cellStyle name="Percent 163 2 6" xfId="8460" xr:uid="{018C573D-C31E-44D5-AF37-C9492659FC75}"/>
    <cellStyle name="Percent 163 2 6 2" xfId="10660" xr:uid="{410D2846-3A1B-4E6C-AE5F-806A4CA9F058}"/>
    <cellStyle name="Percent 163 2 6 2 2" xfId="14416" xr:uid="{1A3FB5A9-1B5A-4923-A9E1-844166057468}"/>
    <cellStyle name="Percent 163 2 6 2 3" xfId="18032" xr:uid="{A6F8A2DD-DBAC-49CD-AAD0-EC2A0A1F2A0B}"/>
    <cellStyle name="Percent 163 2 6 3" xfId="12669" xr:uid="{73D3106A-6CEF-453B-81CF-33F302E8FEA6}"/>
    <cellStyle name="Percent 163 2 6 4" xfId="16240" xr:uid="{2D2DC88A-2F86-4953-8658-BF2E815EBB59}"/>
    <cellStyle name="Percent 163 2 7" xfId="9376" xr:uid="{3CE19C76-90A2-4666-8C76-37F82A1671C7}"/>
    <cellStyle name="Percent 163 2 7 2" xfId="11379" xr:uid="{2F51EBE5-0DB8-4355-AB05-FBF1A909FA5F}"/>
    <cellStyle name="Percent 163 2 7 2 2" xfId="15169" xr:uid="{ABD9B9D0-87E6-472E-8CC3-794AD99298E5}"/>
    <cellStyle name="Percent 163 2 7 2 3" xfId="18750" xr:uid="{D7A17BE8-22FF-4431-A588-CB6157724211}"/>
    <cellStyle name="Percent 163 2 7 3" xfId="13420" xr:uid="{15C67549-DCF2-453D-A9BA-4FFED113AD11}"/>
    <cellStyle name="Percent 163 2 7 4" xfId="16970" xr:uid="{83373A2B-9DC1-4CAE-962D-F51D188C205F}"/>
    <cellStyle name="Percent 163 2 8" xfId="9818" xr:uid="{E4C9CDEC-C463-41DC-96D3-9581B0A20938}"/>
    <cellStyle name="Percent 163 2 8 2" xfId="13642" xr:uid="{2DB6BE64-B2D2-47A6-9BD2-13F1B90A4A0E}"/>
    <cellStyle name="Percent 163 2 8 3" xfId="17203" xr:uid="{3B23CD8D-516A-4421-9528-663AAEEB8C44}"/>
    <cellStyle name="Percent 163 2 9" xfId="11891" xr:uid="{2DE5DD9C-B1BC-438F-9CFA-0103FF704865}"/>
    <cellStyle name="Percent 163 3" xfId="7890" xr:uid="{A3B4325C-3F28-4EE1-AB1D-CEC481B47651}"/>
    <cellStyle name="Percent 163 3 2" xfId="9200" xr:uid="{C370B066-E1B0-45EA-9A02-F5D18FAAD25A}"/>
    <cellStyle name="Percent 163 3 2 2" xfId="11207" xr:uid="{01A5D718-B311-4F20-AE0E-080103ACD05B}"/>
    <cellStyle name="Percent 163 3 2 2 2" xfId="14982" xr:uid="{7D87482A-5EE8-4DA1-BE9F-EFAE776A94A4}"/>
    <cellStyle name="Percent 163 3 2 2 3" xfId="18579" xr:uid="{BB09C1FD-AC2A-4C34-921B-00D1FC879D74}"/>
    <cellStyle name="Percent 163 3 2 3" xfId="13233" xr:uid="{16AA9ADD-7DC7-41F3-813B-0619F3D8E8B8}"/>
    <cellStyle name="Percent 163 3 2 4" xfId="16792" xr:uid="{B9992EA4-EFCB-44AE-8DCE-ED34A2C39C17}"/>
    <cellStyle name="Percent 163 3 3" xfId="10224" xr:uid="{97AF4847-334F-4454-AF8F-8E6F43441634}"/>
    <cellStyle name="Percent 163 3 3 2" xfId="14023" xr:uid="{4154DD50-CDDC-4F7A-9831-30273792E534}"/>
    <cellStyle name="Percent 163 3 3 3" xfId="17604" xr:uid="{7CB70FE6-1AF7-44BF-8D0B-FD4D59FEA223}"/>
    <cellStyle name="Percent 163 3 4" xfId="12262" xr:uid="{713BDA92-95FA-4550-A62C-9844E6B3AAB6}"/>
    <cellStyle name="Percent 163 3 5" xfId="15825" xr:uid="{F4838F76-8873-426D-A41B-0AD7C8ADD579}"/>
    <cellStyle name="Percent 163 4" xfId="7683" xr:uid="{70855343-B32C-4B71-907E-6FC2C8168F99}"/>
    <cellStyle name="Percent 163 4 2" xfId="8981" xr:uid="{BDC21D4C-663C-4E26-8722-BB768B746E93}"/>
    <cellStyle name="Percent 163 4 2 2" xfId="11003" xr:uid="{AEC36D9F-7C1B-40F1-B6F5-0F89D2DC2B47}"/>
    <cellStyle name="Percent 163 4 2 2 2" xfId="14758" xr:uid="{83D6FEC9-BDF3-4E50-BE07-9F8CB32CBC0D}"/>
    <cellStyle name="Percent 163 4 2 2 3" xfId="18377" xr:uid="{9E4DDF00-7CAC-4E6A-A8FC-DC69D5D13B38}"/>
    <cellStyle name="Percent 163 4 2 3" xfId="13022" xr:uid="{173BFBC6-1843-4B45-9324-C1BE2D0DF3AA}"/>
    <cellStyle name="Percent 163 4 2 4" xfId="16594" xr:uid="{4F6AD8A9-E476-4D2C-A499-F4ABA93B01A0}"/>
    <cellStyle name="Percent 163 4 3" xfId="10008" xr:uid="{76638F65-5763-42AC-B588-05607F11A100}"/>
    <cellStyle name="Percent 163 4 3 2" xfId="13817" xr:uid="{38A85765-9C1E-415D-9B5C-A8B22B2C65E7}"/>
    <cellStyle name="Percent 163 4 3 3" xfId="17387" xr:uid="{B97E5C59-3A68-4ACA-A4BC-6DA3E5EB4609}"/>
    <cellStyle name="Percent 163 4 4" xfId="12064" xr:uid="{EBD9A445-1C88-475B-B767-6BE25C0E3399}"/>
    <cellStyle name="Percent 163 4 5" xfId="15600" xr:uid="{5E027956-097E-4515-BA57-5FAB49A452A4}"/>
    <cellStyle name="Percent 163 5" xfId="7639" xr:uid="{C13C4D44-D2F0-4CFC-8127-ABEF429155C4}"/>
    <cellStyle name="Percent 163 5 2" xfId="8937" xr:uid="{96E43779-98CE-424A-A5DB-686D6C503E49}"/>
    <cellStyle name="Percent 163 5 2 2" xfId="10966" xr:uid="{D255BA93-4256-4170-AA74-1B383998BD8B}"/>
    <cellStyle name="Percent 163 5 2 2 2" xfId="14713" xr:uid="{0963D373-BD3C-4E31-8A7C-69476D904727}"/>
    <cellStyle name="Percent 163 5 2 2 3" xfId="18339" xr:uid="{74C3A834-4C9B-4B0A-A264-F330F26EAB96}"/>
    <cellStyle name="Percent 163 5 2 3" xfId="12975" xr:uid="{C53FF173-18C9-4A81-8383-2C208403EB4F}"/>
    <cellStyle name="Percent 163 5 2 4" xfId="16554" xr:uid="{495236EC-290C-4F4F-B8AD-E74E868B8EA6}"/>
    <cellStyle name="Percent 163 5 3" xfId="9964" xr:uid="{23ABAF43-5833-4359-86FD-6855D44BF8F8}"/>
    <cellStyle name="Percent 163 5 3 2" xfId="13775" xr:uid="{F4036CD7-6120-4906-AA43-9115F5D68D20}"/>
    <cellStyle name="Percent 163 5 3 3" xfId="17343" xr:uid="{CD2C84CA-7173-4CE4-92F5-3A8B5A1BDCA4}"/>
    <cellStyle name="Percent 163 5 4" xfId="12027" xr:uid="{B121C6FC-8DD8-4C68-A4B2-5CDA76CC2339}"/>
    <cellStyle name="Percent 163 5 5" xfId="15554" xr:uid="{308A6F94-D470-448C-B674-18DB50023390}"/>
    <cellStyle name="Percent 163 6" xfId="8560" xr:uid="{D137CD0C-AAB2-4801-AAE2-199A2ED4F367}"/>
    <cellStyle name="Percent 163 6 2" xfId="10734" xr:uid="{B11ED315-3C71-4096-8FD9-9E5FF2F0DFAE}"/>
    <cellStyle name="Percent 163 6 2 2" xfId="14482" xr:uid="{AB1B6390-2FE5-4F8F-82AB-157DB5386717}"/>
    <cellStyle name="Percent 163 6 2 3" xfId="18104" xr:uid="{D7038737-BE8E-4F7E-8216-A1CC7664210A}"/>
    <cellStyle name="Percent 163 6 3" xfId="12738" xr:uid="{F1F7B330-4C3E-4F94-AA94-5B8D654C7207}"/>
    <cellStyle name="Percent 163 6 4" xfId="16324" xr:uid="{AD93F4FB-0939-4F7B-8476-E96A16DAE74E}"/>
    <cellStyle name="Percent 163 7" xfId="8210" xr:uid="{B007476F-E631-4625-84F0-A42F36244923}"/>
    <cellStyle name="Percent 163 7 2" xfId="10536" xr:uid="{B2856DA0-96FB-4486-B504-33EFC45607F3}"/>
    <cellStyle name="Percent 163 7 2 2" xfId="14303" xr:uid="{960255EE-36B2-4CAA-B3E8-CCBD18D36AF1}"/>
    <cellStyle name="Percent 163 7 2 3" xfId="17908" xr:uid="{D0948FAF-007F-420F-BDE3-AF82999B7AD3}"/>
    <cellStyle name="Percent 163 7 3" xfId="12543" xr:uid="{173C01FC-A340-42C4-8010-51B4080EA747}"/>
    <cellStyle name="Percent 163 7 4" xfId="16124" xr:uid="{58734610-F3E6-4B58-BF41-8260028C9166}"/>
    <cellStyle name="Percent 163 8" xfId="9381" xr:uid="{3CF0672E-9BC4-44B8-88F6-62D3BD690CF8}"/>
    <cellStyle name="Percent 163 8 2" xfId="11385" xr:uid="{CAF46016-E613-40FE-B113-424689B6C3FD}"/>
    <cellStyle name="Percent 163 8 2 2" xfId="15174" xr:uid="{4E46166C-5FB8-4DA0-9ADE-11D468D3C0A3}"/>
    <cellStyle name="Percent 163 8 2 3" xfId="18755" xr:uid="{45C08728-A01D-45E2-892C-4837BB574E08}"/>
    <cellStyle name="Percent 163 8 3" xfId="13426" xr:uid="{68D25070-F569-4C49-AF12-D192E3187735}"/>
    <cellStyle name="Percent 163 8 4" xfId="16977" xr:uid="{C79C95F1-F6E7-46E6-8B3A-00F9ECF9AE09}"/>
    <cellStyle name="Percent 163 9" xfId="9562" xr:uid="{137B4FD7-E388-4CB7-A2C4-E782AD4E60FE}"/>
    <cellStyle name="Percent 163 9 2" xfId="11430" xr:uid="{C30F8D05-9E7F-46BE-869A-5947762F0382}"/>
    <cellStyle name="Percent 163 9 2 2" xfId="15207" xr:uid="{62228F17-DF65-4FFF-B420-EAC65B009B3C}"/>
    <cellStyle name="Percent 163 9 2 3" xfId="18802" xr:uid="{3A69182F-76D0-41F6-A688-9E292B449FB0}"/>
    <cellStyle name="Percent 163 9 3" xfId="13464" xr:uid="{203CE8D0-D95D-4EAE-9F27-E27B8DE3EB5E}"/>
    <cellStyle name="Percent 163 9 4" xfId="17028" xr:uid="{6E7499AD-5748-4351-B851-0EE0F253F575}"/>
    <cellStyle name="Percent 164" xfId="6538" xr:uid="{F794FDB3-A7F3-4F17-846E-4CC24A9809A2}"/>
    <cellStyle name="Percent 164 10" xfId="9743" xr:uid="{1CE1ECEB-8EDE-4D48-8EFF-E015E540B054}"/>
    <cellStyle name="Percent 164 10 2" xfId="13571" xr:uid="{2F2C7BA9-4DD3-44CF-B993-E2E08B306001}"/>
    <cellStyle name="Percent 164 10 3" xfId="17139" xr:uid="{051B1D98-B4F1-43E7-808B-2EDA88B677CB}"/>
    <cellStyle name="Percent 164 11" xfId="11742" xr:uid="{934D930E-C2FA-40D7-9B87-1827DF466857}"/>
    <cellStyle name="Percent 164 12" xfId="15343" xr:uid="{C8833290-C482-42DF-A801-D9751BB062DB}"/>
    <cellStyle name="Percent 164 2" xfId="7525" xr:uid="{3A0E83C1-C921-4CFD-8070-0A7EA124E571}"/>
    <cellStyle name="Percent 164 2 10" xfId="15444" xr:uid="{3FC7E4FA-2F45-41C0-A8AD-F0B4632B518D}"/>
    <cellStyle name="Percent 164 2 2" xfId="8009" xr:uid="{AB4EFAD0-59EB-4797-A625-D2496D8E2EDB}"/>
    <cellStyle name="Percent 164 2 2 2" xfId="9325" xr:uid="{121FB12B-CA14-4025-A50F-EA37F785C31D}"/>
    <cellStyle name="Percent 164 2 2 2 2" xfId="11327" xr:uid="{2A263F71-5768-4553-917A-BF6C89B9C278}"/>
    <cellStyle name="Percent 164 2 2 2 2 2" xfId="15117" xr:uid="{41B7FC06-389F-4801-8D4C-B606F274F75F}"/>
    <cellStyle name="Percent 164 2 2 2 2 3" xfId="18702" xr:uid="{C543506C-4AF4-494A-B4D1-BFF7DF5DDBD8}"/>
    <cellStyle name="Percent 164 2 2 2 3" xfId="13367" xr:uid="{D68ECFD7-FAFB-43CB-BAD3-5AC97B46D22E}"/>
    <cellStyle name="Percent 164 2 2 2 4" xfId="16912" xr:uid="{CBC1C5C8-FDEF-40B0-A441-2BD47CDDD780}"/>
    <cellStyle name="Percent 164 2 2 3" xfId="10358" xr:uid="{30522731-3C8D-40A0-9B9A-38469265D22F}"/>
    <cellStyle name="Percent 164 2 2 3 2" xfId="14143" xr:uid="{8FBDAD71-1E8C-4FD9-9438-2462FBD86070}"/>
    <cellStyle name="Percent 164 2 2 3 3" xfId="17729" xr:uid="{0B0BB7FE-A57F-46B5-AD13-61DCC6A08EC2}"/>
    <cellStyle name="Percent 164 2 2 4" xfId="12381" xr:uid="{95C9E4DF-5549-46F7-9E37-026A104EE12D}"/>
    <cellStyle name="Percent 164 2 2 5" xfId="15958" xr:uid="{8F0051FC-3933-4F47-A4DA-A1C7F02362F1}"/>
    <cellStyle name="Percent 164 2 3" xfId="7853" xr:uid="{95FD4E39-7FE7-4102-BF11-97110D9915AB}"/>
    <cellStyle name="Percent 164 2 3 2" xfId="9157" xr:uid="{7BD2CBF9-537E-424E-BBF0-DD36EF7D96B7}"/>
    <cellStyle name="Percent 164 2 3 2 2" xfId="11162" xr:uid="{15835139-58D7-4F57-9943-7169EC09409C}"/>
    <cellStyle name="Percent 164 2 3 2 2 2" xfId="14938" xr:uid="{6A28A3B2-F74B-4B82-9E48-A2395AB84625}"/>
    <cellStyle name="Percent 164 2 3 2 2 3" xfId="18539" xr:uid="{57A91A66-1882-4343-958A-8152AAE96871}"/>
    <cellStyle name="Percent 164 2 3 2 3" xfId="13191" xr:uid="{BEE696DF-5B99-4C99-918E-00ADB0B35763}"/>
    <cellStyle name="Percent 164 2 3 2 4" xfId="16753" xr:uid="{E878B0DD-D6FA-4B37-89C5-DEAA87B4A106}"/>
    <cellStyle name="Percent 164 2 3 3" xfId="10185" xr:uid="{5560D28E-3468-47FF-98D5-3A0A6317294D}"/>
    <cellStyle name="Percent 164 2 3 3 2" xfId="13986" xr:uid="{3EBF8579-F7FF-4202-BA0C-5590B39D1185}"/>
    <cellStyle name="Percent 164 2 3 3 3" xfId="17562" xr:uid="{7DF9CED7-BD21-4ADC-B2C0-EB2B31023C5E}"/>
    <cellStyle name="Percent 164 2 3 4" xfId="12218" xr:uid="{9DB4D529-EEEA-43F1-8839-5E6C316E30B8}"/>
    <cellStyle name="Percent 164 2 3 5" xfId="15780" xr:uid="{42A70E96-9DF3-49B6-8650-59CAEC14B2A4}"/>
    <cellStyle name="Percent 164 2 4" xfId="7756" xr:uid="{0DC7BC34-2925-4C68-B6AC-447C59BEF799}"/>
    <cellStyle name="Percent 164 2 4 2" xfId="9057" xr:uid="{52825F1D-A9BC-401B-9610-DE4A7F1FDC9E}"/>
    <cellStyle name="Percent 164 2 4 2 2" xfId="11071" xr:uid="{5FC773C0-46AC-46BE-987B-E4B6D4B9934C}"/>
    <cellStyle name="Percent 164 2 4 2 2 2" xfId="14831" xr:uid="{7215D401-43E7-43B7-9651-AD35B4EBA195}"/>
    <cellStyle name="Percent 164 2 4 2 2 3" xfId="18445" xr:uid="{7D30DE9D-661F-4142-B9D9-EDCD24B95A58}"/>
    <cellStyle name="Percent 164 2 4 2 3" xfId="13095" xr:uid="{1775EA37-71C4-4944-9921-971E04C049B2}"/>
    <cellStyle name="Percent 164 2 4 2 4" xfId="16662" xr:uid="{FE4A6290-545D-43F6-A9CC-4CC9D183CFCD}"/>
    <cellStyle name="Percent 164 2 4 3" xfId="10081" xr:uid="{7BF25176-7870-434B-A178-D2088A909E6C}"/>
    <cellStyle name="Percent 164 2 4 3 2" xfId="13888" xr:uid="{7408FA73-9379-4C5C-85BC-A6A503052A07}"/>
    <cellStyle name="Percent 164 2 4 3 3" xfId="17462" xr:uid="{607986A6-1B54-48DB-88DF-14506C0AEC90}"/>
    <cellStyle name="Percent 164 2 4 4" xfId="12130" xr:uid="{A38F69CB-0C5E-4B62-954F-2097CD40B827}"/>
    <cellStyle name="Percent 164 2 4 5" xfId="15674" xr:uid="{B1F7B321-E3A5-44BC-999A-EE092F74BE44}"/>
    <cellStyle name="Percent 164 2 5" xfId="8832" xr:uid="{379B73B9-AC29-4E26-A2D3-9AF1D71C0ACB}"/>
    <cellStyle name="Percent 164 2 5 2" xfId="10864" xr:uid="{F0A41C4D-A1F2-4C5C-BFA2-C111BF5DCD3E}"/>
    <cellStyle name="Percent 164 2 5 2 2" xfId="14602" xr:uid="{85CED594-7562-4588-8E8D-A299EA75F865}"/>
    <cellStyle name="Percent 164 2 5 2 3" xfId="18236" xr:uid="{AE11717D-8CA8-499E-8D3F-31D2D5519921}"/>
    <cellStyle name="Percent 164 2 5 3" xfId="12869" xr:uid="{5E470960-2FB8-424C-8396-F4733E346691}"/>
    <cellStyle name="Percent 164 2 5 4" xfId="16451" xr:uid="{88FBE442-A195-4995-8D24-C5FC8274FD2A}"/>
    <cellStyle name="Percent 164 2 6" xfId="8489" xr:uid="{95DE7F82-7D49-4EE5-82BE-D0FB189F806A}"/>
    <cellStyle name="Percent 164 2 6 2" xfId="10693" xr:uid="{415C73B2-05BA-4312-80EE-B9D31FBD0C13}"/>
    <cellStyle name="Percent 164 2 6 2 2" xfId="14445" xr:uid="{15157887-D17B-4149-B8F6-D5211E9B7AC9}"/>
    <cellStyle name="Percent 164 2 6 2 3" xfId="18067" xr:uid="{5AC676A5-437A-495D-89AB-543811D2FE5C}"/>
    <cellStyle name="Percent 164 2 6 3" xfId="12696" xr:uid="{63C728B9-B63C-49E0-99D3-B469DD470891}"/>
    <cellStyle name="Percent 164 2 6 4" xfId="16276" xr:uid="{E05044A2-2BE0-4C82-B683-DE7CC4632593}"/>
    <cellStyle name="Percent 164 2 7" xfId="9369" xr:uid="{C2785634-36E4-4693-8BB9-4778C3D275FA}"/>
    <cellStyle name="Percent 164 2 7 2" xfId="11372" xr:uid="{3D0ABFA3-79DC-4DD9-9238-6337351A51E0}"/>
    <cellStyle name="Percent 164 2 7 2 2" xfId="15163" xr:uid="{85DBB32D-5A55-4697-867B-9C392DDBD626}"/>
    <cellStyle name="Percent 164 2 7 2 3" xfId="18744" xr:uid="{61111C30-9FA0-4956-851A-0BBC24A30976}"/>
    <cellStyle name="Percent 164 2 7 3" xfId="13411" xr:uid="{E109F2F7-C36D-4D0A-9BF6-2636ADABAA4D}"/>
    <cellStyle name="Percent 164 2 7 4" xfId="16960" xr:uid="{7C97BDC6-89C7-45FF-A598-70EB773B2CDF}"/>
    <cellStyle name="Percent 164 2 8" xfId="9845" xr:uid="{D8CEA9BF-D5D7-46EA-A485-254D2C945863}"/>
    <cellStyle name="Percent 164 2 8 2" xfId="13678" xr:uid="{4F4B073B-E0F3-478A-9A6B-73B0247BF0DA}"/>
    <cellStyle name="Percent 164 2 8 3" xfId="17234" xr:uid="{7D59DD0F-DC78-4F69-A8D6-34B9941685A2}"/>
    <cellStyle name="Percent 164 2 9" xfId="11925" xr:uid="{BD735F80-8E69-4773-BCD5-C46674F13B2E}"/>
    <cellStyle name="Percent 164 3" xfId="7917" xr:uid="{32F7D0EC-C7B9-4114-B769-1C99F4F65737}"/>
    <cellStyle name="Percent 164 3 2" xfId="9231" xr:uid="{C8DDBC48-0AAF-49FF-9AB1-B47A60B21EFE}"/>
    <cellStyle name="Percent 164 3 2 2" xfId="11235" xr:uid="{4D123118-62FB-4507-A9C4-1C6021F8AB0C}"/>
    <cellStyle name="Percent 164 3 2 2 2" xfId="15015" xr:uid="{684E10EF-F81E-4710-BE6D-2E75AA4FA69C}"/>
    <cellStyle name="Percent 164 3 2 2 3" xfId="18603" xr:uid="{67DA3C72-8F6C-455D-A2DA-73C9A25426B6}"/>
    <cellStyle name="Percent 164 3 2 3" xfId="13267" xr:uid="{4108D7C6-8A38-4C0A-A8B8-4E9B64D0216F}"/>
    <cellStyle name="Percent 164 3 2 4" xfId="16821" xr:uid="{E254108D-6C1D-4126-BEBE-8E692AFFE0A6}"/>
    <cellStyle name="Percent 164 3 3" xfId="10256" xr:uid="{8ABCAA70-F3DD-4752-BEC0-B157F5EC95D2}"/>
    <cellStyle name="Percent 164 3 3 2" xfId="14050" xr:uid="{B5F7F8D9-7A22-4624-BDA7-DB3A1CE0102E}"/>
    <cellStyle name="Percent 164 3 3 3" xfId="17636" xr:uid="{F6335C9D-4BAC-4440-B754-DA524D876081}"/>
    <cellStyle name="Percent 164 3 4" xfId="12290" xr:uid="{3BE68529-4E86-4627-887A-E76952AED38E}"/>
    <cellStyle name="Percent 164 3 5" xfId="15858" xr:uid="{C6B134C6-34C7-45BE-A603-D03DF1E00CBC}"/>
    <cellStyle name="Percent 164 4" xfId="7717" xr:uid="{492A5451-885D-4414-8C43-739AE58C367C}"/>
    <cellStyle name="Percent 164 4 2" xfId="9026" xr:uid="{6D56F096-8C46-40F4-B44D-15C4599E9D58}"/>
    <cellStyle name="Percent 164 4 2 2" xfId="11038" xr:uid="{6E28AFBC-6556-47F4-9B32-A7B57C24CB59}"/>
    <cellStyle name="Percent 164 4 2 2 2" xfId="14797" xr:uid="{71A1B683-C589-4A22-8575-821DBA7BE7B8}"/>
    <cellStyle name="Percent 164 4 2 2 3" xfId="18413" xr:uid="{325DC179-73D3-4A5D-BEA8-D53AC03D5C9F}"/>
    <cellStyle name="Percent 164 4 2 3" xfId="13062" xr:uid="{226D981E-7F31-4856-97F4-618845FB97F0}"/>
    <cellStyle name="Percent 164 4 2 4" xfId="16627" xr:uid="{C16E8679-4DCD-41FD-B656-54C0812450ED}"/>
    <cellStyle name="Percent 164 4 3" xfId="10051" xr:uid="{5A6565FE-D3E0-48C2-8944-541A17414D4D}"/>
    <cellStyle name="Percent 164 4 3 2" xfId="13849" xr:uid="{D1D5ED36-DC2D-42E4-8879-AA9BB16FB1FA}"/>
    <cellStyle name="Percent 164 4 3 3" xfId="17432" xr:uid="{5FB1EF84-B71B-4260-B11B-65C9E7A6DEE8}"/>
    <cellStyle name="Percent 164 4 4" xfId="12098" xr:uid="{DEE02F72-6C63-4293-B8D0-6AE63702587E}"/>
    <cellStyle name="Percent 164 4 5" xfId="15640" xr:uid="{780F7E1D-067C-4405-9E87-DAA0D3944CA3}"/>
    <cellStyle name="Percent 164 5" xfId="7603" xr:uid="{6B72722A-EC07-4E01-BBB9-1A94E55B967F}"/>
    <cellStyle name="Percent 164 5 2" xfId="8902" xr:uid="{1D39E87E-9708-4893-A77E-237100542D4D}"/>
    <cellStyle name="Percent 164 5 2 2" xfId="10933" xr:uid="{5875D47D-4643-4800-9664-00655938E8D0}"/>
    <cellStyle name="Percent 164 5 2 2 2" xfId="14678" xr:uid="{093468D6-85E5-4966-9B15-1EF1ED975625}"/>
    <cellStyle name="Percent 164 5 2 2 3" xfId="18305" xr:uid="{44ABAFE1-E411-48A9-8208-440EC4F6826E}"/>
    <cellStyle name="Percent 164 5 2 3" xfId="12936" xr:uid="{8C376A28-C9B1-4136-B511-A8655D951D08}"/>
    <cellStyle name="Percent 164 5 2 4" xfId="16517" xr:uid="{7E830424-95A7-42F2-9949-1DC8F68A8AF6}"/>
    <cellStyle name="Percent 164 5 3" xfId="9924" xr:uid="{5E5CC9F8-8A09-46F2-8C96-9072B9329177}"/>
    <cellStyle name="Percent 164 5 3 2" xfId="13745" xr:uid="{FEB07163-491D-4973-9658-81B9ACC285B9}"/>
    <cellStyle name="Percent 164 5 3 3" xfId="17307" xr:uid="{2CF991BB-69CD-4338-9AD8-2ABA483CC306}"/>
    <cellStyle name="Percent 164 5 4" xfId="11995" xr:uid="{E22F105B-82F3-4631-B3A4-6057B1615942}"/>
    <cellStyle name="Percent 164 5 5" xfId="15519" xr:uid="{94A31BF2-D95E-40DA-8BE0-F98F44C1E253}"/>
    <cellStyle name="Percent 164 6" xfId="8591" xr:uid="{68B8D51B-32CD-4C2B-B6A9-1C12C355C450}"/>
    <cellStyle name="Percent 164 6 2" xfId="10768" xr:uid="{F416D132-24C6-4E68-A2CB-DC995C1D16E7}"/>
    <cellStyle name="Percent 164 6 2 2" xfId="14512" xr:uid="{314D7B89-6427-4314-9B58-029B01E5E75B}"/>
    <cellStyle name="Percent 164 6 2 3" xfId="18135" xr:uid="{DBB511E7-A9E6-47E0-AFE3-C1F976A1DA31}"/>
    <cellStyle name="Percent 164 6 3" xfId="12766" xr:uid="{FA091393-6B75-40CA-91D2-29498860E69F}"/>
    <cellStyle name="Percent 164 6 4" xfId="16356" xr:uid="{BD1F9F04-9718-4BB0-8158-4BCBAB7B228B}"/>
    <cellStyle name="Percent 164 7" xfId="8244" xr:uid="{1A363711-9901-4C0E-84AF-C6970F3C66DC}"/>
    <cellStyle name="Percent 164 7 2" xfId="10575" xr:uid="{E56B6102-95B9-43D1-94F4-83E1B47BC143}"/>
    <cellStyle name="Percent 164 7 2 2" xfId="14335" xr:uid="{8CAA3B2B-6F43-42AF-97D0-7D424C2E8948}"/>
    <cellStyle name="Percent 164 7 2 3" xfId="17950" xr:uid="{E70EE725-57D6-4168-83E0-EE76083B7B58}"/>
    <cellStyle name="Percent 164 7 3" xfId="12578" xr:uid="{4687EFEB-EE6E-403B-93CD-07D84327D56D}"/>
    <cellStyle name="Percent 164 7 4" xfId="16161" xr:uid="{927F4F70-2305-4405-ABF1-48AFCBFA86E7}"/>
    <cellStyle name="Percent 164 8" xfId="8124" xr:uid="{41E5B17E-0E15-48AC-9A9E-0E5D0BF3E8C3}"/>
    <cellStyle name="Percent 164 8 2" xfId="10454" xr:uid="{377FF1AE-6D33-4F4A-A0B9-DF7623021D3B}"/>
    <cellStyle name="Percent 164 8 2 2" xfId="14226" xr:uid="{68C251A1-CE1C-445B-A9E8-D524283744B5}"/>
    <cellStyle name="Percent 164 8 2 3" xfId="17827" xr:uid="{495AE349-C33A-4A1A-B492-9EF63B5D5343}"/>
    <cellStyle name="Percent 164 8 3" xfId="12468" xr:uid="{A0E0BB1A-1CEF-44EA-B332-93383730D618}"/>
    <cellStyle name="Percent 164 8 4" xfId="16045" xr:uid="{2DD7D835-B4E5-4112-8B44-095E6F376BBF}"/>
    <cellStyle name="Percent 164 9" xfId="9563" xr:uid="{9167AE83-9C1D-4409-B6F9-A035B07DEA5A}"/>
    <cellStyle name="Percent 164 9 2" xfId="11431" xr:uid="{64CDF16F-EE35-401C-BBFA-E2B3792248FC}"/>
    <cellStyle name="Percent 164 9 2 2" xfId="15208" xr:uid="{EC125266-E75A-4895-BFDC-B5EFF820249A}"/>
    <cellStyle name="Percent 164 9 2 3" xfId="18803" xr:uid="{1B1E8611-D04A-4BAC-8E86-B9E2D1059C5B}"/>
    <cellStyle name="Percent 164 9 3" xfId="13465" xr:uid="{6BC9FD04-7ED6-487E-851D-71B4B84B5B2A}"/>
    <cellStyle name="Percent 164 9 4" xfId="17029" xr:uid="{60B6C3E8-02B1-4161-A3DD-F7BEE1E3EB2D}"/>
    <cellStyle name="Percent 165" xfId="6066" xr:uid="{6446D21C-15AD-4B5D-870D-C9E713DC551B}"/>
    <cellStyle name="Percent 165 10" xfId="9695" xr:uid="{45BE879F-EC69-4E61-A994-9FB92471D1E9}"/>
    <cellStyle name="Percent 165 10 2" xfId="13532" xr:uid="{E5CD4652-76FB-497A-864C-075CFB8C7A8B}"/>
    <cellStyle name="Percent 165 10 3" xfId="17094" xr:uid="{D202DE47-DF2B-4D67-B653-E62CFECA64FC}"/>
    <cellStyle name="Percent 165 11" xfId="11692" xr:uid="{5713DC4B-AFCD-4BB9-AA88-99B15DE1F51D}"/>
    <cellStyle name="Percent 165 12" xfId="15298" xr:uid="{D6CC2B21-8FEE-4668-980C-109088F400FF}"/>
    <cellStyle name="Percent 165 2" xfId="7482" xr:uid="{C31FEFC6-264E-49EC-99E4-F55767421B22}"/>
    <cellStyle name="Percent 165 2 10" xfId="15394" xr:uid="{332B5EB1-7AA0-4BC0-8F63-AA5976DE38AF}"/>
    <cellStyle name="Percent 165 2 2" xfId="7965" xr:uid="{D4E1A8AB-733D-47BB-BB7B-6E6F0B5AE5AC}"/>
    <cellStyle name="Percent 165 2 2 2" xfId="9276" xr:uid="{2061CF71-C96A-4FDC-930B-823C9B51569B}"/>
    <cellStyle name="Percent 165 2 2 2 2" xfId="11286" xr:uid="{2A46A614-BE1A-48D4-BA14-C63361A83B7D}"/>
    <cellStyle name="Percent 165 2 2 2 2 2" xfId="15072" xr:uid="{144F07BD-7AF1-44D3-8FAC-1EB291B3D489}"/>
    <cellStyle name="Percent 165 2 2 2 2 3" xfId="18661" xr:uid="{A9D7E756-DAE5-44B3-A73B-477B4E404A54}"/>
    <cellStyle name="Percent 165 2 2 2 3" xfId="13316" xr:uid="{2EB90CBF-078F-4BAE-B87E-8215AC46F0CF}"/>
    <cellStyle name="Percent 165 2 2 2 4" xfId="16872" xr:uid="{8E82A5C4-0F3A-4F79-9C6C-2D53206C0DAC}"/>
    <cellStyle name="Percent 165 2 2 3" xfId="10307" xr:uid="{50FA0556-1951-4E67-AFB5-519A89D4E0D0}"/>
    <cellStyle name="Percent 165 2 2 3 2" xfId="14099" xr:uid="{99497E14-F9D6-434D-AA60-DEFF9113EB80}"/>
    <cellStyle name="Percent 165 2 2 3 3" xfId="17681" xr:uid="{A37832EF-A2A6-4458-AF7A-69270DCDB4E5}"/>
    <cellStyle name="Percent 165 2 2 4" xfId="12341" xr:uid="{9F03A72F-D374-4023-864D-74EA64A3CD72}"/>
    <cellStyle name="Percent 165 2 2 5" xfId="15913" xr:uid="{012B2569-C595-4040-8ABF-3FE1F1AFAF95}"/>
    <cellStyle name="Percent 165 2 3" xfId="7813" xr:uid="{64993580-45E8-4EA2-B54A-1425D91E0AD3}"/>
    <cellStyle name="Percent 165 2 3 2" xfId="9107" xr:uid="{0409EDC6-F272-4412-AE84-34FD570EE407}"/>
    <cellStyle name="Percent 165 2 3 2 2" xfId="11121" xr:uid="{CA3204BC-B22B-498A-95AD-DF553DF7B3C2}"/>
    <cellStyle name="Percent 165 2 3 2 2 2" xfId="14886" xr:uid="{7B306AC1-31E9-4411-9C4B-6B90057801BE}"/>
    <cellStyle name="Percent 165 2 3 2 2 3" xfId="18496" xr:uid="{9544AC49-C83C-4905-B8FC-1E7AFF2A7FBB}"/>
    <cellStyle name="Percent 165 2 3 2 3" xfId="13142" xr:uid="{7092A0FA-EA67-4D5C-BF21-A3DB206C6359}"/>
    <cellStyle name="Percent 165 2 3 2 4" xfId="16712" xr:uid="{36FFDB70-5BDE-4999-9138-4A8AC56AEFD8}"/>
    <cellStyle name="Percent 165 2 3 3" xfId="10140" xr:uid="{4FDB1F90-78CB-48EF-A079-BF2D3925C2E7}"/>
    <cellStyle name="Percent 165 2 3 3 2" xfId="13945" xr:uid="{0F2BF9E1-9B12-457D-B316-88100F351FE7}"/>
    <cellStyle name="Percent 165 2 3 3 3" xfId="17511" xr:uid="{DFC25696-33CB-47F2-ABE5-F29507321B11}"/>
    <cellStyle name="Percent 165 2 3 4" xfId="12180" xr:uid="{C487084F-9295-4997-9115-7F6BFC1A3567}"/>
    <cellStyle name="Percent 165 2 3 5" xfId="15728" xr:uid="{95F54B99-CB6D-422F-95AF-565985C7E298}"/>
    <cellStyle name="Percent 165 2 4" xfId="7609" xr:uid="{27A12277-C0FD-4FD3-BD67-A8EABBE5B5E5}"/>
    <cellStyle name="Percent 165 2 4 2" xfId="8907" xr:uid="{A8277EB8-0739-46C5-9BE3-000815EEDBAE}"/>
    <cellStyle name="Percent 165 2 4 2 2" xfId="10938" xr:uid="{1B5D9244-AF43-4A3C-A3A7-BBB81994F60E}"/>
    <cellStyle name="Percent 165 2 4 2 2 2" xfId="14683" xr:uid="{A96C7B7A-BC2B-4221-838F-5687EEE57E51}"/>
    <cellStyle name="Percent 165 2 4 2 2 3" xfId="18312" xr:uid="{D8A002E7-A92F-40D5-8DCF-BC727FEEF36F}"/>
    <cellStyle name="Percent 165 2 4 2 3" xfId="12945" xr:uid="{E077A18A-84F9-4F43-B1E9-E294AD6B659D}"/>
    <cellStyle name="Percent 165 2 4 2 4" xfId="16525" xr:uid="{4E70BB04-8C65-405A-8AC3-D39C0622BDE9}"/>
    <cellStyle name="Percent 165 2 4 3" xfId="9930" xr:uid="{59AF3D3E-B731-43A2-B6F5-5F0493921290}"/>
    <cellStyle name="Percent 165 2 4 3 2" xfId="13750" xr:uid="{CFABF0B2-F8AD-4408-A3CA-A31856F2D7B4}"/>
    <cellStyle name="Percent 165 2 4 3 3" xfId="17312" xr:uid="{1D1845E3-562B-4808-BB03-71A2F4558EE6}"/>
    <cellStyle name="Percent 165 2 4 4" xfId="12000" xr:uid="{81F14597-8FE0-4225-B653-703D7920FBAF}"/>
    <cellStyle name="Percent 165 2 4 5" xfId="15524" xr:uid="{CE37D85B-000E-4EDA-8E9E-070F58EBC0EA}"/>
    <cellStyle name="Percent 165 2 5" xfId="8791" xr:uid="{C82F256E-9BB4-41D8-A5BF-90042AA37F6B}"/>
    <cellStyle name="Percent 165 2 5 2" xfId="10816" xr:uid="{38DE9775-8609-4079-8D78-2ED7D597C81E}"/>
    <cellStyle name="Percent 165 2 5 2 2" xfId="14562" xr:uid="{1C0719AB-4C29-4E6C-A219-29E5ECC7CE13}"/>
    <cellStyle name="Percent 165 2 5 2 3" xfId="18185" xr:uid="{2EB2E27E-53B8-4D88-972E-CDBEDBF5DF2D}"/>
    <cellStyle name="Percent 165 2 5 3" xfId="12826" xr:uid="{62B56135-C638-4CF6-A69F-9AAF0C5BF472}"/>
    <cellStyle name="Percent 165 2 5 4" xfId="16403" xr:uid="{49681F1A-9464-4939-8590-619E59406A55}"/>
    <cellStyle name="Percent 165 2 6" xfId="8449" xr:uid="{C920478B-8A64-472A-84A8-6172F2930428}"/>
    <cellStyle name="Percent 165 2 6 2" xfId="10645" xr:uid="{A0537D28-7864-489C-A932-9B4E68D0B074}"/>
    <cellStyle name="Percent 165 2 6 2 2" xfId="14405" xr:uid="{15918B5A-2368-4060-9986-80DA984502C8}"/>
    <cellStyle name="Percent 165 2 6 2 3" xfId="18019" xr:uid="{3ECAD868-E9B1-4FF0-8351-6D72361E424C}"/>
    <cellStyle name="Percent 165 2 6 3" xfId="12656" xr:uid="{A4E6FC67-3D0A-41EE-9F5A-9C5741DE9B55}"/>
    <cellStyle name="Percent 165 2 6 4" xfId="16224" xr:uid="{AB2C3540-C9CD-45D9-B3AD-18A9E4360358}"/>
    <cellStyle name="Percent 165 2 7" xfId="8168" xr:uid="{81E35DCA-F135-4981-BA9D-007343A44059}"/>
    <cellStyle name="Percent 165 2 7 2" xfId="10494" xr:uid="{9FDAF568-D730-48A2-82D9-CFDAAE5258AD}"/>
    <cellStyle name="Percent 165 2 7 2 2" xfId="14265" xr:uid="{3CD864E9-45CA-412C-9318-B2AAE4A1E64F}"/>
    <cellStyle name="Percent 165 2 7 2 3" xfId="17868" xr:uid="{19117904-3A91-47F0-98D8-ECF561809F50}"/>
    <cellStyle name="Percent 165 2 7 3" xfId="12505" xr:uid="{4510DD93-BFF0-4842-AE3D-B5EC6D399765}"/>
    <cellStyle name="Percent 165 2 7 4" xfId="16084" xr:uid="{2FBA7C21-03DC-4806-9806-1F4DF848D09F}"/>
    <cellStyle name="Percent 165 2 8" xfId="9805" xr:uid="{191AA2EC-6053-4C5B-99AF-D79156EB0DEC}"/>
    <cellStyle name="Percent 165 2 8 2" xfId="13626" xr:uid="{AC8DC93C-E61A-436F-A18B-2318E04C5542}"/>
    <cellStyle name="Percent 165 2 8 3" xfId="17191" xr:uid="{73C1F994-9958-4D15-AFC5-BF6D93B9A9CA}"/>
    <cellStyle name="Percent 165 2 9" xfId="11877" xr:uid="{7975E4C7-45D8-458C-AE35-9747272093E8}"/>
    <cellStyle name="Percent 165 3" xfId="7880" xr:uid="{AFFB4692-4E38-43F2-B525-B2F03337871C}"/>
    <cellStyle name="Percent 165 3 2" xfId="9186" xr:uid="{F3378525-F6EC-437C-A752-31881AE0DA15}"/>
    <cellStyle name="Percent 165 3 2 2" xfId="11197" xr:uid="{51A2B7AE-6D5F-4A72-A905-FD732D96CA65}"/>
    <cellStyle name="Percent 165 3 2 2 2" xfId="14970" xr:uid="{B9E5E422-D3DC-4B81-B890-102F1F60D338}"/>
    <cellStyle name="Percent 165 3 2 2 3" xfId="18567" xr:uid="{8B17BA0D-C8D1-42A0-96BE-E4C78599E298}"/>
    <cellStyle name="Percent 165 3 2 3" xfId="13218" xr:uid="{2AEB56EA-663E-432C-95EA-AD4CE82AACC4}"/>
    <cellStyle name="Percent 165 3 2 4" xfId="16781" xr:uid="{E14798CF-2336-4EC0-BE3F-72280E3275F5}"/>
    <cellStyle name="Percent 165 3 3" xfId="10211" xr:uid="{E424D479-5BB7-4E51-AA90-C4449C7D1398}"/>
    <cellStyle name="Percent 165 3 3 2" xfId="14013" xr:uid="{58856820-98C3-49D0-AB00-A5672BA5C43A}"/>
    <cellStyle name="Percent 165 3 3 3" xfId="17591" xr:uid="{7DCF4604-F743-4257-B650-70F8FF70B94F}"/>
    <cellStyle name="Percent 165 3 4" xfId="12252" xr:uid="{9C6062EA-45B9-4767-9E61-64D01AD339CF}"/>
    <cellStyle name="Percent 165 3 5" xfId="15812" xr:uid="{7D29E220-F08A-49BC-9E79-0D32BF1F8B9B}"/>
    <cellStyle name="Percent 165 4" xfId="7671" xr:uid="{DFCAED94-E17D-4D9D-B182-E3260B25D7A6}"/>
    <cellStyle name="Percent 165 4 2" xfId="8967" xr:uid="{EBBBCF0C-8448-4672-8F48-49F4AE5C3F06}"/>
    <cellStyle name="Percent 165 4 2 2" xfId="10992" xr:uid="{9361D3A7-BCFA-49DB-B3A8-82BD91583606}"/>
    <cellStyle name="Percent 165 4 2 2 2" xfId="14746" xr:uid="{5A8B73BB-EA71-477E-806B-A3282C96BE94}"/>
    <cellStyle name="Percent 165 4 2 2 3" xfId="18367" xr:uid="{FDC30B9F-4ADB-487F-B87E-336E396F9E22}"/>
    <cellStyle name="Percent 165 4 2 3" xfId="13009" xr:uid="{768FADFE-C2EF-4AC0-ACB3-F6AC22804313}"/>
    <cellStyle name="Percent 165 4 2 4" xfId="16584" xr:uid="{7EA1CEA2-9923-4E63-9DBE-913D133A65EC}"/>
    <cellStyle name="Percent 165 4 3" xfId="9995" xr:uid="{3E5E4479-63D7-40D7-9E59-E8DABA4C0219}"/>
    <cellStyle name="Percent 165 4 3 2" xfId="13805" xr:uid="{665C71B9-A4F3-40C8-9D8A-07858B1CD321}"/>
    <cellStyle name="Percent 165 4 3 3" xfId="17373" xr:uid="{10C87F6E-1210-46A7-82F5-AB789E8C39ED}"/>
    <cellStyle name="Percent 165 4 4" xfId="12053" xr:uid="{F2DCEF4A-B0E0-47FD-AFBC-436864972132}"/>
    <cellStyle name="Percent 165 4 5" xfId="15588" xr:uid="{D63B4227-8DD8-457C-A89F-681BC7875703}"/>
    <cellStyle name="Percent 165 5" xfId="7655" xr:uid="{D678CBCE-16DC-48C3-9D02-0B1BFCFD700C}"/>
    <cellStyle name="Percent 165 5 2" xfId="8952" xr:uid="{C41D4B4E-171B-4DF3-B217-6E6657416CA9}"/>
    <cellStyle name="Percent 165 5 2 2" xfId="10980" xr:uid="{5DAEFEA1-238B-4BB2-8464-639B68A52362}"/>
    <cellStyle name="Percent 165 5 2 2 2" xfId="14734" xr:uid="{47BCFDCB-F380-42D8-B558-85EAE3AEC8AB}"/>
    <cellStyle name="Percent 165 5 2 2 3" xfId="18354" xr:uid="{30DA33BB-AC30-4885-8D52-92C6169A1964}"/>
    <cellStyle name="Percent 165 5 2 3" xfId="12994" xr:uid="{C23EBAFB-7524-48E2-8E1F-96240A9AA678}"/>
    <cellStyle name="Percent 165 5 2 4" xfId="16570" xr:uid="{B98BB06E-1947-4F5F-B016-49C6088B5F15}"/>
    <cellStyle name="Percent 165 5 3" xfId="9981" xr:uid="{C89111F3-4229-4DED-B5BF-70079AE27B9B}"/>
    <cellStyle name="Percent 165 5 3 2" xfId="13791" xr:uid="{A8602ACB-F111-4959-8C1B-A9A0FB9C9926}"/>
    <cellStyle name="Percent 165 5 3 3" xfId="17358" xr:uid="{FFD0B988-ACD7-4E47-A448-359E067ABE4A}"/>
    <cellStyle name="Percent 165 5 4" xfId="12041" xr:uid="{113FB835-936B-43F3-837F-E411A5078AE8}"/>
    <cellStyle name="Percent 165 5 5" xfId="15576" xr:uid="{B44E91A1-ADCB-40DF-870C-328FB98F2B46}"/>
    <cellStyle name="Percent 165 6" xfId="8549" xr:uid="{85171B55-7693-424D-BE61-53D41F04B584}"/>
    <cellStyle name="Percent 165 6 2" xfId="10720" xr:uid="{2E89977F-0DCE-41BB-B204-FB8FE72032E6}"/>
    <cellStyle name="Percent 165 6 2 2" xfId="14471" xr:uid="{FB9C53A4-A04F-4B05-AA91-8180E1CAAF82}"/>
    <cellStyle name="Percent 165 6 2 3" xfId="18092" xr:uid="{43559497-82D9-406D-8421-A89D4C89BEF7}"/>
    <cellStyle name="Percent 165 6 3" xfId="12728" xr:uid="{E99EE3AA-9E76-42B6-8465-BA55953B24AC}"/>
    <cellStyle name="Percent 165 6 4" xfId="16310" xr:uid="{62175712-2668-4898-A2DF-17F48181333D}"/>
    <cellStyle name="Percent 165 7" xfId="8200" xr:uid="{7196D22B-FEC2-4E93-9013-177CB267934D}"/>
    <cellStyle name="Percent 165 7 2" xfId="10522" xr:uid="{7A7D0144-0AF4-450E-9F06-2F0E142C0843}"/>
    <cellStyle name="Percent 165 7 2 2" xfId="14292" xr:uid="{40ABBB04-A2F9-4824-B785-B8985FE27DBF}"/>
    <cellStyle name="Percent 165 7 2 3" xfId="17894" xr:uid="{149D8B6D-F38B-4181-8C02-633D91FB519B}"/>
    <cellStyle name="Percent 165 7 3" xfId="12532" xr:uid="{08E1A3C1-9351-4D26-B2B2-464148572383}"/>
    <cellStyle name="Percent 165 7 4" xfId="16112" xr:uid="{5D80C030-4C83-4B6A-A5D6-728081E71A39}"/>
    <cellStyle name="Percent 165 8" xfId="8182" xr:uid="{66CF3516-DF63-48FF-A9E5-4D12AE52A195}"/>
    <cellStyle name="Percent 165 8 2" xfId="10504" xr:uid="{3F24CDC1-377A-4A76-ACCE-52724BD12AD1}"/>
    <cellStyle name="Percent 165 8 2 2" xfId="14274" xr:uid="{9A14F33B-D9C4-4541-A090-BCD5FCBD394A}"/>
    <cellStyle name="Percent 165 8 2 3" xfId="17878" xr:uid="{5A86F621-6B56-4195-B14F-2915EB3F89FB}"/>
    <cellStyle name="Percent 165 8 3" xfId="12516" xr:uid="{2A18AEB7-51A5-40A3-8996-B6091F0DADC1}"/>
    <cellStyle name="Percent 165 8 4" xfId="16095" xr:uid="{9B21564C-337E-48E0-A5C9-861DA4CE0006}"/>
    <cellStyle name="Percent 165 9" xfId="9564" xr:uid="{807B0170-297F-45EB-8ED4-D58F84CC9ABF}"/>
    <cellStyle name="Percent 165 9 2" xfId="11432" xr:uid="{EC80B8A1-A6BF-47E0-8087-B13719DC6369}"/>
    <cellStyle name="Percent 165 9 2 2" xfId="15209" xr:uid="{921412EB-826A-4088-8F82-C95A61917137}"/>
    <cellStyle name="Percent 165 9 2 3" xfId="18804" xr:uid="{C23B87A1-FA55-453F-A288-7388B7DD5BA6}"/>
    <cellStyle name="Percent 165 9 3" xfId="13466" xr:uid="{76F201AF-A46B-4B5A-906B-474EC28858D8}"/>
    <cellStyle name="Percent 165 9 4" xfId="17030" xr:uid="{A6E28D47-96C1-4166-A00E-FD147F3E88EB}"/>
    <cellStyle name="Percent 166" xfId="6167" xr:uid="{BD0D68B3-0313-4005-88A4-7377960A623F}"/>
    <cellStyle name="Percent 166 10" xfId="9715" xr:uid="{4BAD53E3-E88D-4A4B-9603-B848ECD6AF60}"/>
    <cellStyle name="Percent 166 10 2" xfId="13550" xr:uid="{405BB4EE-2E32-4E64-AE2B-1D739D3AA12D}"/>
    <cellStyle name="Percent 166 10 3" xfId="17112" xr:uid="{F2FD6353-D667-4AF6-9425-C91F1A6336DB}"/>
    <cellStyle name="Percent 166 11" xfId="11710" xr:uid="{74E3F6E7-9EFB-4EAB-8D7B-85F75BF7CF9C}"/>
    <cellStyle name="Percent 166 12" xfId="15320" xr:uid="{66ABBB3A-ED22-420F-972D-58E4328D2545}"/>
    <cellStyle name="Percent 166 2" xfId="7501" xr:uid="{7BC76C18-6E1A-44C1-A0C9-121C3F2F4FAD}"/>
    <cellStyle name="Percent 166 2 10" xfId="15419" xr:uid="{15FB6C3E-6B37-4DB5-ABA4-1D5E1F66F237}"/>
    <cellStyle name="Percent 166 2 2" xfId="7985" xr:uid="{7E205ADC-1616-49ED-9719-83169BB2AB44}"/>
    <cellStyle name="Percent 166 2 2 2" xfId="9297" xr:uid="{1CC2E041-D18F-442B-8594-1610005798CF}"/>
    <cellStyle name="Percent 166 2 2 2 2" xfId="11304" xr:uid="{3D4F2912-F6BE-4959-9480-8E4317ADE8D6}"/>
    <cellStyle name="Percent 166 2 2 2 2 2" xfId="15092" xr:uid="{A20129CF-787F-413A-8C31-333B8CE248FD}"/>
    <cellStyle name="Percent 166 2 2 2 2 3" xfId="18682" xr:uid="{D39434E7-2C5E-4E88-8452-609568767414}"/>
    <cellStyle name="Percent 166 2 2 2 3" xfId="13338" xr:uid="{C7F11F5E-D82F-46EB-A898-08BD47216239}"/>
    <cellStyle name="Percent 166 2 2 2 4" xfId="16891" xr:uid="{922416A3-5538-4E98-876A-641943263ED2}"/>
    <cellStyle name="Percent 166 2 2 3" xfId="10331" xr:uid="{83E8C9DD-91C7-4D55-8AA7-15A2E008F5EE}"/>
    <cellStyle name="Percent 166 2 2 3 2" xfId="14119" xr:uid="{C974DA54-964A-4ECC-B6F5-84292360091F}"/>
    <cellStyle name="Percent 166 2 2 3 3" xfId="17704" xr:uid="{917A0BAE-1043-4FC0-8524-49EFFBC91CE4}"/>
    <cellStyle name="Percent 166 2 2 4" xfId="12358" xr:uid="{B5461B24-71DF-4534-A539-C98DE2977F57}"/>
    <cellStyle name="Percent 166 2 2 5" xfId="15932" xr:uid="{D29D9CD8-289C-40E0-A911-932D362CACD7}"/>
    <cellStyle name="Percent 166 2 3" xfId="7833" xr:uid="{70D46BFD-716B-4979-8AFB-DECD78AE8E29}"/>
    <cellStyle name="Percent 166 2 3 2" xfId="9129" xr:uid="{C402E24F-CC8F-46D5-8E0B-0EE7865B8211}"/>
    <cellStyle name="Percent 166 2 3 2 2" xfId="11140" xr:uid="{2AAAF6F7-694A-4940-AB5C-C5BE08984126}"/>
    <cellStyle name="Percent 166 2 3 2 2 2" xfId="14911" xr:uid="{857A0875-4710-4E23-BDDE-AA103D53595B}"/>
    <cellStyle name="Percent 166 2 3 2 2 3" xfId="18515" xr:uid="{1F7055FB-62AA-408F-B6CB-A2EBBA1EE4A5}"/>
    <cellStyle name="Percent 166 2 3 2 3" xfId="13166" xr:uid="{7BBADCED-D436-4FFD-A8F5-9825AB688A3E}"/>
    <cellStyle name="Percent 166 2 3 2 4" xfId="16729" xr:uid="{571E0336-E0E7-4141-8A62-EA11403C67E9}"/>
    <cellStyle name="Percent 166 2 3 3" xfId="10159" xr:uid="{6CA3FF20-A713-4A15-994C-59AA7D6D5B3C}"/>
    <cellStyle name="Percent 166 2 3 3 2" xfId="13966" xr:uid="{6F3078DA-90E7-417D-98BF-F4419B269646}"/>
    <cellStyle name="Percent 166 2 3 3 3" xfId="17533" xr:uid="{170DDE45-43BD-45D7-B329-7BDD0D7B3C01}"/>
    <cellStyle name="Percent 166 2 3 4" xfId="12198" xr:uid="{1E791434-FF53-42E6-9D3E-4124E1E38DC9}"/>
    <cellStyle name="Percent 166 2 3 5" xfId="15752" xr:uid="{1160B3B8-77A2-4FF4-B597-1E4A17E14CBA}"/>
    <cellStyle name="Percent 166 2 4" xfId="8035" xr:uid="{7D826A03-BC1F-4587-A79C-E7FD891A9578}"/>
    <cellStyle name="Percent 166 2 4 2" xfId="9351" xr:uid="{332F1A97-96E0-4D65-A398-769D40963E35}"/>
    <cellStyle name="Percent 166 2 4 2 2" xfId="11352" xr:uid="{9367D026-5CAC-4BB0-A38D-928CD4E64388}"/>
    <cellStyle name="Percent 166 2 4 2 2 2" xfId="15143" xr:uid="{D1257CD1-4504-4322-8F27-CB3D1FB39C34}"/>
    <cellStyle name="Percent 166 2 4 2 2 3" xfId="18730" xr:uid="{0D243C9A-3AE3-4479-B79C-7734F1EC189B}"/>
    <cellStyle name="Percent 166 2 4 2 3" xfId="13393" xr:uid="{32053C63-A34B-404D-B064-0000520D9C98}"/>
    <cellStyle name="Percent 166 2 4 2 4" xfId="16941" xr:uid="{1CD5DA29-98B6-4D02-851D-95AF97782E25}"/>
    <cellStyle name="Percent 166 2 4 3" xfId="10389" xr:uid="{2AEBD2A7-5595-4BDE-96B4-F046714FCA80}"/>
    <cellStyle name="Percent 166 2 4 3 2" xfId="14169" xr:uid="{93AA304F-7DDD-49DA-AC76-7A11E6380474}"/>
    <cellStyle name="Percent 166 2 4 3 3" xfId="17757" xr:uid="{2BE7E979-2CAF-409E-AECE-89B1BBD94E87}"/>
    <cellStyle name="Percent 166 2 4 4" xfId="12406" xr:uid="{1EDF9AF7-880F-41AF-B0CC-B339E5E16CFE}"/>
    <cellStyle name="Percent 166 2 4 5" xfId="15985" xr:uid="{F06606B7-1AA0-401D-9AC4-CEEB62DBB5C0}"/>
    <cellStyle name="Percent 166 2 5" xfId="8811" xr:uid="{32B45FB8-F942-44BB-A88F-1923143F035C}"/>
    <cellStyle name="Percent 166 2 5 2" xfId="10837" xr:uid="{33B05D44-8477-4EBE-B81F-138A7CFA7FAA}"/>
    <cellStyle name="Percent 166 2 5 2 2" xfId="14581" xr:uid="{A9239E59-FFB2-49FD-9C7A-7CD2606AE2E0}"/>
    <cellStyle name="Percent 166 2 5 2 3" xfId="18209" xr:uid="{64687749-5215-48AA-9BC6-8222598904FF}"/>
    <cellStyle name="Percent 166 2 5 3" xfId="12846" xr:uid="{48478944-759A-4C71-B9B0-B875A03BBFDB}"/>
    <cellStyle name="Percent 166 2 5 4" xfId="16426" xr:uid="{07424E61-0CA8-4547-A2A1-15AD8BA93FAB}"/>
    <cellStyle name="Percent 166 2 6" xfId="8466" xr:uid="{53DB687B-640C-40FE-914D-93D9D050F1B2}"/>
    <cellStyle name="Percent 166 2 6 2" xfId="10666" xr:uid="{A87CB278-C6E8-4460-93A1-506D29776D40}"/>
    <cellStyle name="Percent 166 2 6 2 2" xfId="14424" xr:uid="{F5217C09-FEB2-4560-A973-33492A63DAED}"/>
    <cellStyle name="Percent 166 2 6 2 3" xfId="18041" xr:uid="{7C3D2574-645F-4A36-B983-203A29E0B5BF}"/>
    <cellStyle name="Percent 166 2 6 3" xfId="12675" xr:uid="{1B96F336-52FB-4D9E-A303-14C96B7F4DC1}"/>
    <cellStyle name="Percent 166 2 6 4" xfId="16249" xr:uid="{4F1AD59D-05E8-4AD4-B6F7-9CE72BEC851E}"/>
    <cellStyle name="Percent 166 2 7" xfId="8053" xr:uid="{95B730AE-A8B7-4001-9276-3960DEDEB085}"/>
    <cellStyle name="Percent 166 2 7 2" xfId="10405" xr:uid="{E500D3BA-8F0D-4430-886B-6B563654BCD4}"/>
    <cellStyle name="Percent 166 2 7 2 2" xfId="14182" xr:uid="{C3F88360-F3E7-45A9-8626-E4C3BD72C0BF}"/>
    <cellStyle name="Percent 166 2 7 2 3" xfId="17771" xr:uid="{E5E8C519-407A-475C-9AE9-3C064FFB7039}"/>
    <cellStyle name="Percent 166 2 7 3" xfId="12422" xr:uid="{DBA2EFB9-98FA-48D0-B689-4DB665D77B22}"/>
    <cellStyle name="Percent 166 2 7 4" xfId="15999" xr:uid="{48572A60-01FC-466E-ADEA-67DA39545DB6}"/>
    <cellStyle name="Percent 166 2 8" xfId="9824" xr:uid="{1E4D8B77-E54E-4321-97A4-6406F7459B15}"/>
    <cellStyle name="Percent 166 2 8 2" xfId="13651" xr:uid="{197EEC45-6104-43CA-A912-DBF6B18EA50C}"/>
    <cellStyle name="Percent 166 2 8 3" xfId="17211" xr:uid="{46D639A8-0AA3-4C8F-9329-081D7DA1F619}"/>
    <cellStyle name="Percent 166 2 9" xfId="11900" xr:uid="{654C5255-5F54-4C17-951B-8A05BB86B236}"/>
    <cellStyle name="Percent 166 3" xfId="7896" xr:uid="{B8C02AFE-FF4B-4584-B858-05DE2F2335D8}"/>
    <cellStyle name="Percent 166 3 2" xfId="9206" xr:uid="{4E787AFC-F49A-48FD-AF91-856BD17C7F31}"/>
    <cellStyle name="Percent 166 3 2 2" xfId="11216" xr:uid="{BA13C037-1AB3-483A-990C-B227CBED7774}"/>
    <cellStyle name="Percent 166 3 2 2 2" xfId="14991" xr:uid="{1DBADE7C-D12C-43F0-8A77-C72C9C581B50}"/>
    <cellStyle name="Percent 166 3 2 2 3" xfId="18585" xr:uid="{E6FE9138-EA0E-42D4-9533-03ECEE4FA6E9}"/>
    <cellStyle name="Percent 166 3 2 3" xfId="13242" xr:uid="{CA30E65F-0BC1-4B35-9675-DCFE8C8B7BD0}"/>
    <cellStyle name="Percent 166 3 2 4" xfId="16800" xr:uid="{623DF855-BB46-4E85-A13C-52BA638ADEAE}"/>
    <cellStyle name="Percent 166 3 3" xfId="10233" xr:uid="{7D152FD5-F067-4CDD-A500-420216F5FF63}"/>
    <cellStyle name="Percent 166 3 3 2" xfId="14029" xr:uid="{C9B22316-1230-4319-BAC0-3980EBADB40E}"/>
    <cellStyle name="Percent 166 3 3 3" xfId="17611" xr:uid="{53E489B4-14AC-49B4-8693-A117736C9615}"/>
    <cellStyle name="Percent 166 3 4" xfId="12271" xr:uid="{FF73B252-3D42-4EA1-AB55-BA8C025D4EF0}"/>
    <cellStyle name="Percent 166 3 5" xfId="15834" xr:uid="{886F1D2B-5376-4F72-B088-5DF3B9ACF2BE}"/>
    <cellStyle name="Percent 166 4" xfId="7690" xr:uid="{653D3241-3FA9-44E3-924B-B32C034D0665}"/>
    <cellStyle name="Percent 166 4 2" xfId="8990" xr:uid="{C069D57A-996D-42CE-8D57-E6DDD9F8422F}"/>
    <cellStyle name="Percent 166 4 2 2" xfId="11011" xr:uid="{9A5ED17D-7CA5-4514-B692-06ABF55E0EDF}"/>
    <cellStyle name="Percent 166 4 2 2 2" xfId="14767" xr:uid="{7135F61F-D903-4B71-AEA0-C5F69080F42D}"/>
    <cellStyle name="Percent 166 4 2 2 3" xfId="18383" xr:uid="{6FEE69FE-EDC8-4130-B307-40A504AFD12A}"/>
    <cellStyle name="Percent 166 4 2 3" xfId="13029" xr:uid="{BBA18C84-6B9D-4504-A6C8-76C51C5D8D77}"/>
    <cellStyle name="Percent 166 4 2 4" xfId="16602" xr:uid="{7983F571-8784-411F-A6EA-1E23195F8B56}"/>
    <cellStyle name="Percent 166 4 3" xfId="10018" xr:uid="{5805977F-40C9-4630-9DD4-85EDAA81E717}"/>
    <cellStyle name="Percent 166 4 3 2" xfId="13824" xr:uid="{404465A3-467B-45E9-B13C-5D904BC7D92A}"/>
    <cellStyle name="Percent 166 4 3 3" xfId="17397" xr:uid="{41DD9B4A-712B-4C09-894C-C1D436C8EC6A}"/>
    <cellStyle name="Percent 166 4 4" xfId="12071" xr:uid="{92C69896-45FD-4740-9B72-A817DA4AFA17}"/>
    <cellStyle name="Percent 166 4 5" xfId="15610" xr:uid="{523E6F0C-4F04-4B3C-8CB5-36A1F6ACAFDB}"/>
    <cellStyle name="Percent 166 5" xfId="7602" xr:uid="{C5A571EC-BBA3-4F94-8D00-86964BFA3C4B}"/>
    <cellStyle name="Percent 166 5 2" xfId="8901" xr:uid="{3332903F-0887-4300-B7CB-A579ABB5E853}"/>
    <cellStyle name="Percent 166 5 2 2" xfId="10932" xr:uid="{48C98A78-7CFE-43F3-86AD-C4CB9B730365}"/>
    <cellStyle name="Percent 166 5 2 2 2" xfId="14677" xr:uid="{39D2A0C3-8560-4522-B153-5469CA126140}"/>
    <cellStyle name="Percent 166 5 2 2 3" xfId="18303" xr:uid="{B224635B-596D-499E-8DEA-46BF1D00FA24}"/>
    <cellStyle name="Percent 166 5 2 3" xfId="12935" xr:uid="{9AB47F12-F58E-462F-9A0D-41366FDFC3AD}"/>
    <cellStyle name="Percent 166 5 2 4" xfId="16516" xr:uid="{7B1EDF1E-C519-4FE2-854A-E349060FC0C4}"/>
    <cellStyle name="Percent 166 5 3" xfId="9923" xr:uid="{8737BC5C-C09F-49FE-8648-234F4AD456DD}"/>
    <cellStyle name="Percent 166 5 3 2" xfId="13744" xr:uid="{43DC1930-6435-40EB-8340-C5C7EBDD68AF}"/>
    <cellStyle name="Percent 166 5 3 3" xfId="17306" xr:uid="{AC5E50F6-A808-4A61-9BF2-39BE7E688BD4}"/>
    <cellStyle name="Percent 166 5 4" xfId="11994" xr:uid="{8A5A0158-9563-402F-BBEF-2A1629A737A6}"/>
    <cellStyle name="Percent 166 5 5" xfId="15518" xr:uid="{7FB1057B-D74B-4CFA-A316-E5AD0D66B351}"/>
    <cellStyle name="Percent 166 6" xfId="8566" xr:uid="{8B4ACF9C-A593-45C6-AC94-0737A0CF78B1}"/>
    <cellStyle name="Percent 166 6 2" xfId="10743" xr:uid="{4FB00C29-5EF4-4C5F-A2C0-1EE784068664}"/>
    <cellStyle name="Percent 166 6 2 2" xfId="14490" xr:uid="{FD2C8E66-1849-4240-95B7-66FEF7EBE3BA}"/>
    <cellStyle name="Percent 166 6 2 3" xfId="18113" xr:uid="{97D6BADD-FFF2-4069-BE5E-018F498F0D41}"/>
    <cellStyle name="Percent 166 6 3" xfId="12745" xr:uid="{8563DA7D-E194-44C7-B52C-F8AE154C9AB5}"/>
    <cellStyle name="Percent 166 6 4" xfId="16330" xr:uid="{9040E105-D9C0-4E6F-97F5-9B6ED2DBA3FE}"/>
    <cellStyle name="Percent 166 7" xfId="8218" xr:uid="{215465DA-B8B4-4EC1-8F17-46FB7CE3527C}"/>
    <cellStyle name="Percent 166 7 2" xfId="10545" xr:uid="{90ED81E3-0F05-4F62-AB56-1D1210AB9597}"/>
    <cellStyle name="Percent 166 7 2 2" xfId="14309" xr:uid="{35601D4E-D093-41E1-B11B-87D27007370B}"/>
    <cellStyle name="Percent 166 7 2 3" xfId="17917" xr:uid="{2241E7E7-0CD3-4154-B2BD-0448EB1FB56A}"/>
    <cellStyle name="Percent 166 7 3" xfId="12551" xr:uid="{07A8D7C9-D030-4B6F-A851-853AFD1546CD}"/>
    <cellStyle name="Percent 166 7 4" xfId="16133" xr:uid="{432D1827-63EF-4FFE-9BEE-74A45B2AD849}"/>
    <cellStyle name="Percent 166 8" xfId="8170" xr:uid="{7C4323DD-3F26-4FD2-843D-584F83FDA2F4}"/>
    <cellStyle name="Percent 166 8 2" xfId="10496" xr:uid="{6CBEEFBA-A958-4BB1-A2D2-4A9B6BD6D588}"/>
    <cellStyle name="Percent 166 8 2 2" xfId="14267" xr:uid="{0EDD7010-3478-4CD6-B9B9-595C38C6BC50}"/>
    <cellStyle name="Percent 166 8 2 3" xfId="17870" xr:uid="{2ABA5F28-2B77-4C86-819D-C5330E5BF1CA}"/>
    <cellStyle name="Percent 166 8 3" xfId="12507" xr:uid="{75ECFC39-2264-42F6-8A15-8459BBE8DBEB}"/>
    <cellStyle name="Percent 166 8 4" xfId="16086" xr:uid="{587613E1-C133-4FE3-B1F2-607731D46216}"/>
    <cellStyle name="Percent 166 9" xfId="9565" xr:uid="{C0A11D74-D198-4B09-BDAB-9B95E6A5019B}"/>
    <cellStyle name="Percent 166 9 2" xfId="11433" xr:uid="{0C44EC91-E8BA-4E27-8100-FA73E168EEFA}"/>
    <cellStyle name="Percent 166 9 2 2" xfId="15210" xr:uid="{F48261A7-2402-43AA-9A83-FB7122CA6F78}"/>
    <cellStyle name="Percent 166 9 2 3" xfId="18805" xr:uid="{C87A6F9A-9CF4-4776-86F9-3479E219812F}"/>
    <cellStyle name="Percent 166 9 3" xfId="13467" xr:uid="{820E01C2-65EE-4A9E-AE19-19BB9EB1F65C}"/>
    <cellStyle name="Percent 166 9 4" xfId="17031" xr:uid="{159B7926-1327-449F-BFB1-6778743A2BCB}"/>
    <cellStyle name="Percent 167" xfId="5923" xr:uid="{2126FFE9-5A9D-4D45-90BC-A08194B1FD23}"/>
    <cellStyle name="Percent 167 10" xfId="9691" xr:uid="{4158AE28-FC50-4A71-8289-0C6D82F3DB9D}"/>
    <cellStyle name="Percent 167 10 2" xfId="13528" xr:uid="{76DE0903-0C9A-4240-AC82-A25FDEFDE9AF}"/>
    <cellStyle name="Percent 167 10 3" xfId="17088" xr:uid="{01E62FB5-DE8C-470B-9953-C6A00D43EB4F}"/>
    <cellStyle name="Percent 167 11" xfId="11676" xr:uid="{3F995FF7-ADB1-41D3-AC8A-A7E3303AF206}"/>
    <cellStyle name="Percent 167 12" xfId="15291" xr:uid="{A8795407-970C-4B7B-ACBE-FC9069FAB884}"/>
    <cellStyle name="Percent 167 2" xfId="7476" xr:uid="{114C67A8-A47C-44C8-8F7C-72BDF1D351B8}"/>
    <cellStyle name="Percent 167 2 10" xfId="15390" xr:uid="{7B3798A5-43D8-4FD4-9AC7-54098FB81A3C}"/>
    <cellStyle name="Percent 167 2 2" xfId="7961" xr:uid="{47BB5E4B-7B08-4C99-8060-BBA8435E9DA0}"/>
    <cellStyle name="Percent 167 2 2 2" xfId="9272" xr:uid="{69397CB3-D342-47C8-A314-FED48E5FCA77}"/>
    <cellStyle name="Percent 167 2 2 2 2" xfId="11282" xr:uid="{56F8E34C-1F5D-4556-809A-452D0A4AEE25}"/>
    <cellStyle name="Percent 167 2 2 2 2 2" xfId="15065" xr:uid="{CFA9B060-C6DC-4D94-8EE4-3EE214C6A024}"/>
    <cellStyle name="Percent 167 2 2 2 2 3" xfId="18655" xr:uid="{2FB54D25-CC65-40AD-9BD4-31A77FC5AB64}"/>
    <cellStyle name="Percent 167 2 2 2 3" xfId="13312" xr:uid="{64683DD5-594E-4F8F-A0C4-1D316A8387A7}"/>
    <cellStyle name="Percent 167 2 2 2 4" xfId="16867" xr:uid="{6B7EC567-156E-444D-9713-E60019F4C5F6}"/>
    <cellStyle name="Percent 167 2 2 3" xfId="10303" xr:uid="{AFA6A1E9-C188-48A0-905A-C618E499240A}"/>
    <cellStyle name="Percent 167 2 2 3 2" xfId="14095" xr:uid="{0DA46432-98DD-4459-87A0-166637F95360}"/>
    <cellStyle name="Percent 167 2 2 3 3" xfId="17677" xr:uid="{9AA0B92E-848A-4BE4-9EA8-CDA6E71FEB53}"/>
    <cellStyle name="Percent 167 2 2 4" xfId="12337" xr:uid="{C1D80F96-2E9D-49C6-B0BE-C4FCF74D5207}"/>
    <cellStyle name="Percent 167 2 2 5" xfId="15906" xr:uid="{394B3213-6202-4B90-A431-457ADC601651}"/>
    <cellStyle name="Percent 167 2 3" xfId="7807" xr:uid="{A6A9A001-E60E-4769-A2FE-3933DF743F27}"/>
    <cellStyle name="Percent 167 2 3 2" xfId="9103" xr:uid="{24EB844F-1C07-4777-8C97-A256EB020FB7}"/>
    <cellStyle name="Percent 167 2 3 2 2" xfId="11116" xr:uid="{CF04C424-D92A-4C77-A8B7-873F3368B263}"/>
    <cellStyle name="Percent 167 2 3 2 2 2" xfId="14882" xr:uid="{3A6C9F49-8CD5-4CC9-AD0A-617D2FA7A7BF}"/>
    <cellStyle name="Percent 167 2 3 2 2 3" xfId="18492" xr:uid="{C33EB674-7527-40BF-A855-FFC6C11870CE}"/>
    <cellStyle name="Percent 167 2 3 2 3" xfId="13138" xr:uid="{CDC328F2-0799-4342-9C50-ADED812AFC51}"/>
    <cellStyle name="Percent 167 2 3 2 4" xfId="16708" xr:uid="{4D8C5935-D77A-46E0-AC63-3FD3943CA4DE}"/>
    <cellStyle name="Percent 167 2 3 3" xfId="10133" xr:uid="{A3008CCD-2635-4B8E-B93C-AFC4E070D3D2}"/>
    <cellStyle name="Percent 167 2 3 3 2" xfId="13939" xr:uid="{88D77E36-5712-4841-8E37-CE49F0769EDD}"/>
    <cellStyle name="Percent 167 2 3 3 3" xfId="17507" xr:uid="{819C07DE-31BE-47BF-A65E-6831546835A7}"/>
    <cellStyle name="Percent 167 2 3 4" xfId="12175" xr:uid="{18FC5390-C781-4C11-8A15-DC839C3D3D59}"/>
    <cellStyle name="Percent 167 2 3 5" xfId="15724" xr:uid="{8A3AD621-410D-4F00-A474-5009AFDD8558}"/>
    <cellStyle name="Percent 167 2 4" xfId="7605" xr:uid="{DB11B924-8EFC-4EC9-8207-8BBA4EDB4D61}"/>
    <cellStyle name="Percent 167 2 4 2" xfId="8904" xr:uid="{2662CA05-6964-47C9-B30E-AE80450BA6A8}"/>
    <cellStyle name="Percent 167 2 4 2 2" xfId="10935" xr:uid="{E746097F-4BF3-40CC-AD2E-D53BDFC3F1BB}"/>
    <cellStyle name="Percent 167 2 4 2 2 2" xfId="14680" xr:uid="{9B956FCC-BE8D-4B88-8928-33DDB37E192E}"/>
    <cellStyle name="Percent 167 2 4 2 2 3" xfId="18308" xr:uid="{CD304161-5BB8-455F-BA73-E53FCE11248E}"/>
    <cellStyle name="Percent 167 2 4 2 3" xfId="12941" xr:uid="{FA2DA4D6-B265-4514-830D-6E8F640C4303}"/>
    <cellStyle name="Percent 167 2 4 2 4" xfId="16521" xr:uid="{67287583-0B32-4821-A9EA-8207E080C829}"/>
    <cellStyle name="Percent 167 2 4 3" xfId="9926" xr:uid="{4840D0E6-15BA-484E-9F07-52893B83F53A}"/>
    <cellStyle name="Percent 167 2 4 3 2" xfId="13747" xr:uid="{E042220A-0B2A-4078-940A-EC3870036644}"/>
    <cellStyle name="Percent 167 2 4 3 3" xfId="17309" xr:uid="{48EA6305-733C-428F-B3F7-C6AE0B8CF6E5}"/>
    <cellStyle name="Percent 167 2 4 4" xfId="11997" xr:uid="{5F11E821-F35D-4298-9525-FAB54BAB5AE2}"/>
    <cellStyle name="Percent 167 2 4 5" xfId="15521" xr:uid="{20ED2031-62BE-4980-AEA6-74D157E3ECC1}"/>
    <cellStyle name="Percent 167 2 5" xfId="8785" xr:uid="{F92ADB64-2834-4A75-A5D7-0D5A7853A9C8}"/>
    <cellStyle name="Percent 167 2 5 2" xfId="10812" xr:uid="{F3616E92-85E6-4468-B81D-07F8CCBAC2C9}"/>
    <cellStyle name="Percent 167 2 5 2 2" xfId="14557" xr:uid="{75C50628-54C2-49D5-BA28-5E44D12FF10B}"/>
    <cellStyle name="Percent 167 2 5 2 3" xfId="18181" xr:uid="{D20AB677-3558-4981-A66D-8DFDD325394D}"/>
    <cellStyle name="Percent 167 2 5 3" xfId="12822" xr:uid="{A36BF5A5-7A23-4600-9E2B-86A39FA11564}"/>
    <cellStyle name="Percent 167 2 5 4" xfId="16399" xr:uid="{ED3F5804-09F4-4585-9186-DEAC69603BC2}"/>
    <cellStyle name="Percent 167 2 6" xfId="8444" xr:uid="{905483FD-EE0C-4F59-8D21-A964233AAF26}"/>
    <cellStyle name="Percent 167 2 6 2" xfId="10637" xr:uid="{BFCC00BE-7714-4F9E-8113-5195AAA34C2C}"/>
    <cellStyle name="Percent 167 2 6 2 2" xfId="14398" xr:uid="{8B9BC59A-99D7-4C65-8837-874FA368B133}"/>
    <cellStyle name="Percent 167 2 6 2 3" xfId="18014" xr:uid="{F632AA62-CD6C-4D6B-84E2-4AB62C2F7B3F}"/>
    <cellStyle name="Percent 167 2 6 3" xfId="12650" xr:uid="{AD4FAFA2-F822-4D3A-8810-432D132A0CC6}"/>
    <cellStyle name="Percent 167 2 6 4" xfId="16219" xr:uid="{5E7AF262-0E1C-4AEA-93B9-7D3EA9F0BA20}"/>
    <cellStyle name="Percent 167 2 7" xfId="8049" xr:uid="{B6E89E53-74F8-4506-8D99-31C69B7B4DBB}"/>
    <cellStyle name="Percent 167 2 7 2" xfId="10400" xr:uid="{437785E2-0C3B-45C1-AE5E-2D5A8B64ECB5}"/>
    <cellStyle name="Percent 167 2 7 2 2" xfId="14178" xr:uid="{2DC50985-24B7-48CE-898F-38E17EB1851A}"/>
    <cellStyle name="Percent 167 2 7 2 3" xfId="17767" xr:uid="{7C48A80C-6791-441F-B4DD-D25C84F7BB5C}"/>
    <cellStyle name="Percent 167 2 7 3" xfId="12418" xr:uid="{F9DD9D9B-0E30-439D-8BD6-842A9881B48D}"/>
    <cellStyle name="Percent 167 2 7 4" xfId="15995" xr:uid="{D9F680D8-E99E-49E4-B3C8-181F101D0C28}"/>
    <cellStyle name="Percent 167 2 8" xfId="9800" xr:uid="{B6F81477-48F1-44F0-BB36-090673F0345A}"/>
    <cellStyle name="Percent 167 2 8 2" xfId="13622" xr:uid="{DA874CA1-8D07-49D9-872D-457079EE666E}"/>
    <cellStyle name="Percent 167 2 8 3" xfId="17187" xr:uid="{E519005C-A8D5-4AF6-8A56-FF13E04511F0}"/>
    <cellStyle name="Percent 167 2 9" xfId="11873" xr:uid="{8E705BC0-7C50-4FCB-89FB-A40BAEFF51A3}"/>
    <cellStyle name="Percent 167 3" xfId="7876" xr:uid="{CBFABA31-D019-42FB-B4CA-696D66118E0D}"/>
    <cellStyle name="Percent 167 3 2" xfId="9179" xr:uid="{2DCEDC7C-737D-4F70-869D-B021F570E99B}"/>
    <cellStyle name="Percent 167 3 2 2" xfId="11191" xr:uid="{F0F9BF84-7A8A-44CB-A8CF-3075098B8BC2}"/>
    <cellStyle name="Percent 167 3 2 2 2" xfId="14966" xr:uid="{D0833BA8-D2CE-48FF-9F11-C1620EF60954}"/>
    <cellStyle name="Percent 167 3 2 2 3" xfId="18562" xr:uid="{C11993CF-DAE6-4C33-A820-701F8E97A5C8}"/>
    <cellStyle name="Percent 167 3 2 3" xfId="13214" xr:uid="{88CA878A-7D37-4878-B563-999C4EB07BC5}"/>
    <cellStyle name="Percent 167 3 2 4" xfId="16776" xr:uid="{A80E2305-8865-4546-96D8-EDD3B3FB17F1}"/>
    <cellStyle name="Percent 167 3 3" xfId="10207" xr:uid="{2E868378-576F-4B29-9025-DD1C0346DBD6}"/>
    <cellStyle name="Percent 167 3 3 2" xfId="14009" xr:uid="{E7B83AAB-0E0E-4B6C-A35B-1B7A5EC4D46E}"/>
    <cellStyle name="Percent 167 3 3 3" xfId="17584" xr:uid="{0025F5B4-547F-4DCE-8254-5C9D948313A6}"/>
    <cellStyle name="Percent 167 3 4" xfId="12246" xr:uid="{E6E05E66-4AD5-4069-9C1B-67E6980DA163}"/>
    <cellStyle name="Percent 167 3 5" xfId="15808" xr:uid="{6F877554-A2B3-41F0-AACF-CF4BF76500C3}"/>
    <cellStyle name="Percent 167 4" xfId="7664" xr:uid="{4B293B67-7F78-4F90-A0BF-5BD25D70A0D6}"/>
    <cellStyle name="Percent 167 4 2" xfId="8961" xr:uid="{2AC48C27-7E07-4CAF-B281-FD669BD83CD9}"/>
    <cellStyle name="Percent 167 4 2 2" xfId="10987" xr:uid="{51D6C5C5-1E65-49C5-B606-591E19DDA0C6}"/>
    <cellStyle name="Percent 167 4 2 2 2" xfId="14741" xr:uid="{2F86CE7C-979E-4BE6-8D5D-5F9EE91E1BE8}"/>
    <cellStyle name="Percent 167 4 2 2 3" xfId="18362" xr:uid="{260BE16B-E6F8-48F6-8D61-B6FEF0F9D317}"/>
    <cellStyle name="Percent 167 4 2 3" xfId="13001" xr:uid="{F683EB7D-39B0-441F-BEE7-66D496FDAA5E}"/>
    <cellStyle name="Percent 167 4 2 4" xfId="16577" xr:uid="{690A49B0-E711-4AF4-A3C3-F1E9EAB8C1FE}"/>
    <cellStyle name="Percent 167 4 3" xfId="9989" xr:uid="{83FC57E9-438D-4ADC-B89C-61A9F2996C44}"/>
    <cellStyle name="Percent 167 4 3 2" xfId="13799" xr:uid="{8176A53C-BF2F-421A-AB01-03E2471156F9}"/>
    <cellStyle name="Percent 167 4 3 3" xfId="17367" xr:uid="{1C6F99C1-F58B-403A-AC2A-1B4F2DA32D75}"/>
    <cellStyle name="Percent 167 4 4" xfId="12048" xr:uid="{D8FB801C-6D86-44C3-A711-DC9639DACD2B}"/>
    <cellStyle name="Percent 167 4 5" xfId="15583" xr:uid="{49F525DC-84F6-4CE9-8F8B-80962B75F82F}"/>
    <cellStyle name="Percent 167 5" xfId="7759" xr:uid="{0FE3F959-A129-4E2C-B760-3345F947EE09}"/>
    <cellStyle name="Percent 167 5 2" xfId="9058" xr:uid="{931CB2A9-9600-496D-814A-129A7CF113AA}"/>
    <cellStyle name="Percent 167 5 2 2" xfId="11072" xr:uid="{99327CA3-189B-49BF-9E66-8673A12C5B5C}"/>
    <cellStyle name="Percent 167 5 2 2 2" xfId="14832" xr:uid="{2EDF5BFC-C263-4136-9C26-9C6F3891C3C3}"/>
    <cellStyle name="Percent 167 5 2 2 3" xfId="18447" xr:uid="{6A89D8CB-A42A-4558-AA1D-1C0AFC199C1D}"/>
    <cellStyle name="Percent 167 5 2 3" xfId="13096" xr:uid="{C89A82B7-79FA-413C-907F-494A63AE5D7C}"/>
    <cellStyle name="Percent 167 5 2 4" xfId="16663" xr:uid="{EF5AEE65-A5E2-47B6-9184-0ABCF708BF77}"/>
    <cellStyle name="Percent 167 5 3" xfId="10083" xr:uid="{BEC7AC89-6599-4045-A6D4-4594D6BAE361}"/>
    <cellStyle name="Percent 167 5 3 2" xfId="13892" xr:uid="{38A23C5E-2741-4696-877E-55F9D12DF38A}"/>
    <cellStyle name="Percent 167 5 3 3" xfId="17463" xr:uid="{B0DF9FF7-AA4D-44AE-9A7D-DF7AD7CE1215}"/>
    <cellStyle name="Percent 167 5 4" xfId="12131" xr:uid="{73C489E8-5B55-48BE-8CA4-318F85C0171F}"/>
    <cellStyle name="Percent 167 5 5" xfId="15675" xr:uid="{C9FB9A62-CB44-45DF-9776-F96B7B08D371}"/>
    <cellStyle name="Percent 167 6" xfId="8544" xr:uid="{1C43FBE0-16A5-48C4-B7F9-4504B1C655A8}"/>
    <cellStyle name="Percent 167 6 2" xfId="10716" xr:uid="{612F8E58-870A-4C8A-81C0-EA47AB8A7DBD}"/>
    <cellStyle name="Percent 167 6 2 2" xfId="14467" xr:uid="{9AFF4499-04C1-48EC-909D-F64AE941304B}"/>
    <cellStyle name="Percent 167 6 2 3" xfId="18088" xr:uid="{45B4BF5D-FBF4-44A4-9112-6FA6E5CF4B78}"/>
    <cellStyle name="Percent 167 6 3" xfId="12724" xr:uid="{3C093293-5F83-4292-B3C4-28840900DE90}"/>
    <cellStyle name="Percent 167 6 4" xfId="16303" xr:uid="{EEC6542C-E22C-4891-9B79-D2BB6B1ABE21}"/>
    <cellStyle name="Percent 167 7" xfId="8192" xr:uid="{91D76A91-4990-4342-A987-970F108EC67C}"/>
    <cellStyle name="Percent 167 7 2" xfId="10516" xr:uid="{187FCF77-EE61-4292-BFFB-444CF1AD8E7C}"/>
    <cellStyle name="Percent 167 7 2 2" xfId="14284" xr:uid="{CD60D18D-BDC1-46C6-B2EC-52CBA5E6A995}"/>
    <cellStyle name="Percent 167 7 2 3" xfId="17888" xr:uid="{C0A503FF-86D3-438E-B6DD-FCD66D4A3629}"/>
    <cellStyle name="Percent 167 7 3" xfId="12525" xr:uid="{0BB347E6-277D-4BB8-A10F-57E9A4788087}"/>
    <cellStyle name="Percent 167 7 4" xfId="16106" xr:uid="{03C09CDF-7259-4C88-9923-7FE597ED5EBD}"/>
    <cellStyle name="Percent 167 8" xfId="8137" xr:uid="{87F0D9F2-2983-413C-AB01-7FA3CAA2C7AD}"/>
    <cellStyle name="Percent 167 8 2" xfId="10468" xr:uid="{3FA20386-34FA-447B-BF7D-B714D59A4C4E}"/>
    <cellStyle name="Percent 167 8 2 2" xfId="14242" xr:uid="{103A21EC-BE5A-42A8-80C4-797937B2EDA4}"/>
    <cellStyle name="Percent 167 8 2 3" xfId="17839" xr:uid="{A9580B5F-2D4F-49ED-8178-D63144B96B39}"/>
    <cellStyle name="Percent 167 8 3" xfId="12480" xr:uid="{B31D7DAB-4EB3-4489-91B5-BB11C4871944}"/>
    <cellStyle name="Percent 167 8 4" xfId="16057" xr:uid="{35F9A4F9-BC5E-410F-B86E-8F26761FABAE}"/>
    <cellStyle name="Percent 167 9" xfId="9566" xr:uid="{7EEA19AB-7ECF-4451-A20D-C0715BEFD6BD}"/>
    <cellStyle name="Percent 167 9 2" xfId="11434" xr:uid="{D3E8C005-13A0-468E-AAC6-404CA59AEA9C}"/>
    <cellStyle name="Percent 167 9 2 2" xfId="15211" xr:uid="{A161A6E1-BB11-4B05-854B-B0C7134BC0E6}"/>
    <cellStyle name="Percent 167 9 2 3" xfId="18806" xr:uid="{5B07A32C-D49C-437F-AB04-D0910C562E7A}"/>
    <cellStyle name="Percent 167 9 3" xfId="13468" xr:uid="{DE8AEB87-BA41-4497-8B40-F9A74754017F}"/>
    <cellStyle name="Percent 167 9 4" xfId="17032" xr:uid="{4F8F925A-7513-4608-A74E-C087881C1DAA}"/>
    <cellStyle name="Percent 168" xfId="6542" xr:uid="{486EE608-D7C0-438B-9F78-7D0F5ECFA287}"/>
    <cellStyle name="Percent 168 10" xfId="9744" xr:uid="{CA0BB386-1BA3-48F3-9C2C-AA4E84F562CD}"/>
    <cellStyle name="Percent 168 10 2" xfId="13572" xr:uid="{85C5CBE4-60BE-4C70-ADC6-8C64829EDD56}"/>
    <cellStyle name="Percent 168 10 3" xfId="17141" xr:uid="{92F3330C-BB5D-4CEF-B013-4D5EFDA0F097}"/>
    <cellStyle name="Percent 168 11" xfId="11743" xr:uid="{B98E4C1D-F561-4ADD-849F-6402E435BB32}"/>
    <cellStyle name="Percent 168 12" xfId="15344" xr:uid="{F4DE5DB5-D42D-4F9E-9FE7-66821E47AFFF}"/>
    <cellStyle name="Percent 168 2" xfId="7526" xr:uid="{9D565671-F206-49AA-8F23-3DD0D39D5DAC}"/>
    <cellStyle name="Percent 168 2 10" xfId="15446" xr:uid="{5C7D8DBD-4166-4660-A60C-ABCD4A2E312E}"/>
    <cellStyle name="Percent 168 2 2" xfId="8010" xr:uid="{6AC94B48-89E2-4833-80CC-A907F5305CE4}"/>
    <cellStyle name="Percent 168 2 2 2" xfId="9326" xr:uid="{9FF4B5F4-81EA-435E-BC92-5C719437E894}"/>
    <cellStyle name="Percent 168 2 2 2 2" xfId="11328" xr:uid="{BBA93F00-671D-403A-8FEC-4FDDCDCF04B4}"/>
    <cellStyle name="Percent 168 2 2 2 2 2" xfId="15119" xr:uid="{5861AE2A-EAB7-45E5-ACE3-F6277C7F7044}"/>
    <cellStyle name="Percent 168 2 2 2 2 3" xfId="18703" xr:uid="{6711D618-9B49-42E3-9A26-D26D0AA48F87}"/>
    <cellStyle name="Percent 168 2 2 2 3" xfId="13368" xr:uid="{0F27B7EA-0EEF-46DC-875A-29944607EFBD}"/>
    <cellStyle name="Percent 168 2 2 2 4" xfId="16913" xr:uid="{AE1C86A8-4D2D-4965-A0C3-3EFFE20F06B8}"/>
    <cellStyle name="Percent 168 2 2 3" xfId="10360" xr:uid="{445DE222-6D41-4C49-9EB0-DA981E3002CB}"/>
    <cellStyle name="Percent 168 2 2 3 2" xfId="14144" xr:uid="{774116D6-CCA6-44CA-950A-8D3139AD7048}"/>
    <cellStyle name="Percent 168 2 2 3 3" xfId="17730" xr:uid="{50DB78AD-59B7-4166-BE66-DDE89541059B}"/>
    <cellStyle name="Percent 168 2 2 4" xfId="12382" xr:uid="{F29BC176-0630-4B7F-AD69-CAFA9B85CEDD}"/>
    <cellStyle name="Percent 168 2 2 5" xfId="15960" xr:uid="{A956CC9A-CFB3-4763-A974-326D7EBA9E49}"/>
    <cellStyle name="Percent 168 2 3" xfId="7854" xr:uid="{715A036B-E436-4F49-BEF9-42709E4332E1}"/>
    <cellStyle name="Percent 168 2 3 2" xfId="9158" xr:uid="{E07F54EE-4192-4541-BED9-F4F4543C40AB}"/>
    <cellStyle name="Percent 168 2 3 2 2" xfId="11163" xr:uid="{C4133623-B51F-4A71-B417-894B8136D296}"/>
    <cellStyle name="Percent 168 2 3 2 2 2" xfId="14940" xr:uid="{6878326F-305A-400E-85CF-2B6058A99272}"/>
    <cellStyle name="Percent 168 2 3 2 2 3" xfId="18540" xr:uid="{503ECE75-759C-427F-A652-7E0A21405C10}"/>
    <cellStyle name="Percent 168 2 3 2 3" xfId="13192" xr:uid="{030806FA-7DFB-4BDA-9B9F-588A6ED14CF5}"/>
    <cellStyle name="Percent 168 2 3 2 4" xfId="16754" xr:uid="{B2071B1B-50DE-4C2A-A654-BDFD29C10139}"/>
    <cellStyle name="Percent 168 2 3 3" xfId="10187" xr:uid="{5BB36AB1-9BF7-418C-B87B-29E23B021F72}"/>
    <cellStyle name="Percent 168 2 3 3 2" xfId="13987" xr:uid="{9BF9FA17-9838-4A49-900B-7445EA8A9975}"/>
    <cellStyle name="Percent 168 2 3 3 3" xfId="17563" xr:uid="{0AE560E9-A18D-4441-A4C6-3BC5F4AF69AD}"/>
    <cellStyle name="Percent 168 2 3 4" xfId="12219" xr:uid="{C25BF16A-E22D-45EB-86B3-CCC8CBD2CF66}"/>
    <cellStyle name="Percent 168 2 3 5" xfId="15782" xr:uid="{E6464F1F-1569-4BB0-A100-195851669800}"/>
    <cellStyle name="Percent 168 2 4" xfId="7556" xr:uid="{FE0CD273-6F3C-410C-9238-925446A5713D}"/>
    <cellStyle name="Percent 168 2 4 2" xfId="8855" xr:uid="{77E0FBFB-A891-4AA9-9D76-141EDF4FF28F}"/>
    <cellStyle name="Percent 168 2 4 2 2" xfId="10885" xr:uid="{0FA9751F-456E-4D13-B5E0-35D54F4D892A}"/>
    <cellStyle name="Percent 168 2 4 2 2 2" xfId="14629" xr:uid="{7E90C71D-2911-4514-B6D1-918CDAD4F8CF}"/>
    <cellStyle name="Percent 168 2 4 2 2 3" xfId="18261" xr:uid="{834BAA73-F66B-4D95-B20C-91AA0B3A4E62}"/>
    <cellStyle name="Percent 168 2 4 2 3" xfId="12892" xr:uid="{199D0A45-0E23-4B17-A920-943AF658DB2E}"/>
    <cellStyle name="Percent 168 2 4 2 4" xfId="16473" xr:uid="{73A35E43-5DF8-4BFB-9536-3A04517A7007}"/>
    <cellStyle name="Percent 168 2 4 3" xfId="9873" xr:uid="{789E73C1-A61B-4C29-845A-6B24A98F1D10}"/>
    <cellStyle name="Percent 168 2 4 3 2" xfId="13702" xr:uid="{06E5431F-9DB9-4A91-A895-703DF46EFE04}"/>
    <cellStyle name="Percent 168 2 4 3 3" xfId="17258" xr:uid="{3118FE06-3DC5-443A-88C3-D5DA8799E0F0}"/>
    <cellStyle name="Percent 168 2 4 4" xfId="11947" xr:uid="{A43CD6E8-F4E4-4DDD-B6D7-8A0F79DA9704}"/>
    <cellStyle name="Percent 168 2 4 5" xfId="15470" xr:uid="{F6121201-4E7E-4EC8-81EB-4D7801FDC94D}"/>
    <cellStyle name="Percent 168 2 5" xfId="8833" xr:uid="{FDEC2E61-BA25-420B-ADE5-2666B19B0CB6}"/>
    <cellStyle name="Percent 168 2 5 2" xfId="10865" xr:uid="{61635E1B-6F29-4B86-A3A5-B53DB3A8591E}"/>
    <cellStyle name="Percent 168 2 5 2 2" xfId="14603" xr:uid="{9F2B3C51-BB95-4A5C-975B-70DEB33432F6}"/>
    <cellStyle name="Percent 168 2 5 2 3" xfId="18238" xr:uid="{46824D84-E490-4950-927B-521D0B447D6B}"/>
    <cellStyle name="Percent 168 2 5 3" xfId="12870" xr:uid="{479C6537-34D3-40F3-B038-C209191D95A9}"/>
    <cellStyle name="Percent 168 2 5 4" xfId="16452" xr:uid="{7E31D253-8E2D-424F-8BF0-8D3066775D17}"/>
    <cellStyle name="Percent 168 2 6" xfId="8490" xr:uid="{85EC94E7-BEEE-40D3-8862-C79D588CE84A}"/>
    <cellStyle name="Percent 168 2 6 2" xfId="10695" xr:uid="{B8AB1FE2-0581-4098-951C-6AA0CC92C8B2}"/>
    <cellStyle name="Percent 168 2 6 2 2" xfId="14446" xr:uid="{76DF230B-BB65-4920-8D85-B3D233FFB883}"/>
    <cellStyle name="Percent 168 2 6 2 3" xfId="18068" xr:uid="{FF185E23-0BC2-4BAB-933A-610BE5410E4B}"/>
    <cellStyle name="Percent 168 2 6 3" xfId="12697" xr:uid="{7F0D8620-A4B9-46F2-973E-35BBFAE5870B}"/>
    <cellStyle name="Percent 168 2 6 4" xfId="16278" xr:uid="{E8AE04A2-57BF-4183-A9FC-2D95DF436CFE}"/>
    <cellStyle name="Percent 168 2 7" xfId="8127" xr:uid="{1171DD07-66AE-4C30-AC94-84ECC95331D2}"/>
    <cellStyle name="Percent 168 2 7 2" xfId="10457" xr:uid="{3E7546DF-61BB-4DF7-A62C-03945DBFCACD}"/>
    <cellStyle name="Percent 168 2 7 2 2" xfId="14229" xr:uid="{23F8A620-16B9-4353-A169-4FBB83BE8760}"/>
    <cellStyle name="Percent 168 2 7 2 3" xfId="17830" xr:uid="{C533249B-FBBE-4796-96A4-4BAB93FB7E2F}"/>
    <cellStyle name="Percent 168 2 7 3" xfId="12471" xr:uid="{40EE053F-B9A6-4748-9115-CDF67BEA6C0B}"/>
    <cellStyle name="Percent 168 2 7 4" xfId="16048" xr:uid="{5DF11666-0029-4B68-913D-B66C6BBA663D}"/>
    <cellStyle name="Percent 168 2 8" xfId="9846" xr:uid="{A4C07ABE-C81B-48D8-B462-6ADD02315610}"/>
    <cellStyle name="Percent 168 2 8 2" xfId="13680" xr:uid="{318D9770-245E-480C-BC93-C2E7E4FF29D2}"/>
    <cellStyle name="Percent 168 2 8 3" xfId="17235" xr:uid="{D063A72C-9EFC-4B56-AC05-E066929E2A25}"/>
    <cellStyle name="Percent 168 2 9" xfId="11926" xr:uid="{FC7A7643-4A03-485C-B549-7A53E4B59861}"/>
    <cellStyle name="Percent 168 3" xfId="7918" xr:uid="{A7724401-04F7-41F8-A065-A01D673E5167}"/>
    <cellStyle name="Percent 168 3 2" xfId="9233" xr:uid="{FD5376A9-607A-4D9F-ACC8-4F87FC5F7EFC}"/>
    <cellStyle name="Percent 168 3 2 2" xfId="11236" xr:uid="{0B4DF6C8-132F-442A-9BB6-0316B5E69880}"/>
    <cellStyle name="Percent 168 3 2 2 2" xfId="15016" xr:uid="{75776B0C-D080-4E97-AA18-E5B45780CA1E}"/>
    <cellStyle name="Percent 168 3 2 2 3" xfId="18604" xr:uid="{C972F386-A816-4851-A44D-3424C5231E8E}"/>
    <cellStyle name="Percent 168 3 2 3" xfId="13269" xr:uid="{C1E1B773-DC81-4B46-BE30-4C286B612145}"/>
    <cellStyle name="Percent 168 3 2 4" xfId="16822" xr:uid="{519DA732-BF22-43E3-87DC-76090D082064}"/>
    <cellStyle name="Percent 168 3 3" xfId="10257" xr:uid="{B7B318B0-3AE7-4B52-90FE-C2575EF63E12}"/>
    <cellStyle name="Percent 168 3 3 2" xfId="14051" xr:uid="{E7BDF689-6500-435D-AC85-20B72C4A610D}"/>
    <cellStyle name="Percent 168 3 3 3" xfId="17638" xr:uid="{34B18F9D-8DDA-40CF-8038-51A56F30C024}"/>
    <cellStyle name="Percent 168 3 4" xfId="12291" xr:uid="{764DB9E4-BADB-4D95-9922-C14FFB35C365}"/>
    <cellStyle name="Percent 168 3 5" xfId="15859" xr:uid="{4C73845D-9EC2-43C5-9E16-8D4C84BF14D5}"/>
    <cellStyle name="Percent 168 4" xfId="7718" xr:uid="{054A83D7-8F60-4B6F-A411-E84AEF4794DD}"/>
    <cellStyle name="Percent 168 4 2" xfId="9028" xr:uid="{3EFE3F56-A512-4EB4-9010-B3CFA915AD16}"/>
    <cellStyle name="Percent 168 4 2 2" xfId="11039" xr:uid="{466EF609-46E0-4047-B2AC-E6F8E125058C}"/>
    <cellStyle name="Percent 168 4 2 2 2" xfId="14798" xr:uid="{B079EBE5-D383-40D0-8C17-152A46A40861}"/>
    <cellStyle name="Percent 168 4 2 2 3" xfId="18414" xr:uid="{86086265-04E7-439E-AC09-34ED371AA2D2}"/>
    <cellStyle name="Percent 168 4 2 3" xfId="13064" xr:uid="{B6F53914-08EE-4BFE-B957-4B96F7C49346}"/>
    <cellStyle name="Percent 168 4 2 4" xfId="16628" xr:uid="{C189EC04-C035-4F4B-991F-D09308F24821}"/>
    <cellStyle name="Percent 168 4 3" xfId="10052" xr:uid="{B80FDCA0-C51E-4676-B77B-9842563790B6}"/>
    <cellStyle name="Percent 168 4 3 2" xfId="13850" xr:uid="{37674F14-52B0-4D18-88BF-3693590FC68B}"/>
    <cellStyle name="Percent 168 4 3 3" xfId="17434" xr:uid="{A5CF940F-71A8-4160-AEDE-64349E7CDE8D}"/>
    <cellStyle name="Percent 168 4 4" xfId="12099" xr:uid="{A43DCBCC-B7F5-4FB3-8722-0F8D31056F35}"/>
    <cellStyle name="Percent 168 4 5" xfId="15641" xr:uid="{CC5162FB-E686-4714-9E3E-D7913E61EAAE}"/>
    <cellStyle name="Percent 168 5" xfId="7637" xr:uid="{C756F779-DE9F-4A83-BF4B-EDCC43DBF100}"/>
    <cellStyle name="Percent 168 5 2" xfId="8934" xr:uid="{2FD28529-DFC1-4AB7-A1A2-D8839DE614A5}"/>
    <cellStyle name="Percent 168 5 2 2" xfId="10964" xr:uid="{3845A0BA-E10E-4FED-B4FC-D9954F36199D}"/>
    <cellStyle name="Percent 168 5 2 2 2" xfId="14711" xr:uid="{4CE4E1F9-F313-4BEC-8979-C25EE020D250}"/>
    <cellStyle name="Percent 168 5 2 2 3" xfId="18337" xr:uid="{FAB0CC0E-4BCF-4BAA-AA87-3C3EDF494FAE}"/>
    <cellStyle name="Percent 168 5 2 3" xfId="12973" xr:uid="{D4BC5282-969A-4DDF-B608-287192463701}"/>
    <cellStyle name="Percent 168 5 2 4" xfId="16552" xr:uid="{49EF192E-1471-430F-81C0-021FAE8C7D77}"/>
    <cellStyle name="Percent 168 5 3" xfId="9962" xr:uid="{A13C1444-993D-41F9-9780-DAB52898BB8C}"/>
    <cellStyle name="Percent 168 5 3 2" xfId="13773" xr:uid="{F48FBE5C-D484-4EF3-BA14-5534F6FD5A42}"/>
    <cellStyle name="Percent 168 5 3 3" xfId="17340" xr:uid="{A04F1429-C12C-4C44-9EF7-37BFD0691414}"/>
    <cellStyle name="Percent 168 5 4" xfId="12025" xr:uid="{4BFE1E53-64BF-45C7-8C1F-CA8A0499DE5A}"/>
    <cellStyle name="Percent 168 5 5" xfId="15552" xr:uid="{A3340696-2E31-4ACC-B8C6-D2C86B95BB3C}"/>
    <cellStyle name="Percent 168 6" xfId="8592" xr:uid="{E5C19B8D-0C3D-4885-AD75-E9DC4273996E}"/>
    <cellStyle name="Percent 168 6 2" xfId="10770" xr:uid="{8CE0F5B8-5770-46A0-9A11-FEBD76CC5F83}"/>
    <cellStyle name="Percent 168 6 2 2" xfId="14513" xr:uid="{5687C7E0-98A8-4244-921C-D5E7F65B8B08}"/>
    <cellStyle name="Percent 168 6 2 3" xfId="18136" xr:uid="{882DE6DB-D408-4CB8-BAE5-D5FB5C1473E6}"/>
    <cellStyle name="Percent 168 6 3" xfId="12767" xr:uid="{3F481B99-2A4B-4642-872D-DDA67443CA70}"/>
    <cellStyle name="Percent 168 6 4" xfId="16358" xr:uid="{2873C131-DA08-4524-A1B2-B2D159CDF820}"/>
    <cellStyle name="Percent 168 7" xfId="8245" xr:uid="{80B43C1C-B836-4849-BCF0-4A7D65B3B639}"/>
    <cellStyle name="Percent 168 7 2" xfId="10576" xr:uid="{1F016E59-99FF-4BBC-8C23-1F4A8B6D81FF}"/>
    <cellStyle name="Percent 168 7 2 2" xfId="14336" xr:uid="{90775513-E068-49D2-950D-3977D006A4F6}"/>
    <cellStyle name="Percent 168 7 2 3" xfId="17952" xr:uid="{D5DD1964-CF7E-4337-BFA3-E9FA5DEEBD84}"/>
    <cellStyle name="Percent 168 7 3" xfId="12579" xr:uid="{865BFB8A-7D62-46EE-B979-66969ED17F21}"/>
    <cellStyle name="Percent 168 7 4" xfId="16162" xr:uid="{9E8D228F-26BA-4C42-87AD-3772A7731762}"/>
    <cellStyle name="Percent 168 8" xfId="8171" xr:uid="{72A5D197-D3FE-432C-A7AF-423C58E71253}"/>
    <cellStyle name="Percent 168 8 2" xfId="10497" xr:uid="{9F3D4E8E-CF1A-44C8-B09D-4F09AA40610B}"/>
    <cellStyle name="Percent 168 8 2 2" xfId="14268" xr:uid="{2404CA11-3EE0-4C2C-9737-0B1597914B16}"/>
    <cellStyle name="Percent 168 8 2 3" xfId="17871" xr:uid="{C0D51EA7-6AED-4522-98E7-8F8F6A5F48DD}"/>
    <cellStyle name="Percent 168 8 3" xfId="12508" xr:uid="{831BA8E8-F2C0-4AD6-9F4C-12ABE6942676}"/>
    <cellStyle name="Percent 168 8 4" xfId="16087" xr:uid="{719AD915-8C1F-4573-9EE3-86DA5D8E6020}"/>
    <cellStyle name="Percent 168 9" xfId="9567" xr:uid="{858B2480-EA90-42C9-8B2A-A22EA16C4A72}"/>
    <cellStyle name="Percent 168 9 2" xfId="11435" xr:uid="{AE729970-5EB0-4704-9C3E-311371EBF1C3}"/>
    <cellStyle name="Percent 168 9 2 2" xfId="15212" xr:uid="{8E1C1664-49ED-45A5-A9D6-96759E120528}"/>
    <cellStyle name="Percent 168 9 2 3" xfId="18807" xr:uid="{A3649FAB-39A5-4D13-95FF-DD45D20338CD}"/>
    <cellStyle name="Percent 168 9 3" xfId="13469" xr:uid="{9AEA6022-A29D-4E98-ACB7-F9FA796BD5FF}"/>
    <cellStyle name="Percent 168 9 4" xfId="17033" xr:uid="{202EAFB8-D052-425D-B1D1-C1AAEE73342F}"/>
    <cellStyle name="Percent 169" xfId="6067" xr:uid="{99ECC1FC-2D77-48CC-B118-B249D4FCE48A}"/>
    <cellStyle name="Percent 169 10" xfId="9697" xr:uid="{5161E73E-AECC-4735-A217-D49E4768BEB6}"/>
    <cellStyle name="Percent 169 10 2" xfId="13533" xr:uid="{29A16325-9BB1-4E2E-9D94-37F071597E60}"/>
    <cellStyle name="Percent 169 10 3" xfId="17095" xr:uid="{8EFEAED5-59DB-4290-A262-CBDFA590FEFF}"/>
    <cellStyle name="Percent 169 11" xfId="11693" xr:uid="{8B441F47-50B6-42BC-885E-DFFF18883FC5}"/>
    <cellStyle name="Percent 169 12" xfId="15299" xr:uid="{DDAFCD38-882E-46B8-BC00-439B27219CDB}"/>
    <cellStyle name="Percent 169 2" xfId="7483" xr:uid="{C50C28EB-59E2-48B2-B1AC-9685F6777BF3}"/>
    <cellStyle name="Percent 169 2 10" xfId="15396" xr:uid="{E50685C9-F569-421A-906D-DF6EC1C2474D}"/>
    <cellStyle name="Percent 169 2 2" xfId="7967" xr:uid="{FC69975D-7288-4408-BB5E-F9821EC5B76F}"/>
    <cellStyle name="Percent 169 2 2 2" xfId="9277" xr:uid="{C93C3CDE-2BF7-489C-8B87-61A24CE92D69}"/>
    <cellStyle name="Percent 169 2 2 2 2" xfId="11287" xr:uid="{12A6A927-471F-4A74-B87B-DBEAC626B3D0}"/>
    <cellStyle name="Percent 169 2 2 2 2 2" xfId="15073" xr:uid="{011E828C-5133-42CC-ABB3-0A3D846D4BA8}"/>
    <cellStyle name="Percent 169 2 2 2 2 3" xfId="18662" xr:uid="{4F420FB0-EBD4-46EF-879A-FD7DCB0289E8}"/>
    <cellStyle name="Percent 169 2 2 2 3" xfId="13317" xr:uid="{86CC5F7A-1250-4D45-8342-8CFE859A4272}"/>
    <cellStyle name="Percent 169 2 2 2 4" xfId="16873" xr:uid="{A464A01C-2A70-48D1-A21A-7E54D8479499}"/>
    <cellStyle name="Percent 169 2 2 3" xfId="10309" xr:uid="{DBDB7AC2-5590-4094-AB7A-8327164B32D4}"/>
    <cellStyle name="Percent 169 2 2 3 2" xfId="14101" xr:uid="{191E5BDE-8D5D-4428-9CDE-A660AAF8E8E6}"/>
    <cellStyle name="Percent 169 2 2 3 3" xfId="17682" xr:uid="{5ECC8084-96BB-4F46-8DD1-ACBD5B524D1F}"/>
    <cellStyle name="Percent 169 2 2 4" xfId="12342" xr:uid="{AD9FC4A6-08B4-4310-A6F0-DEA9F19AC798}"/>
    <cellStyle name="Percent 169 2 2 5" xfId="15914" xr:uid="{C28B0F6F-E9D9-4A8F-A761-34808BC885B2}"/>
    <cellStyle name="Percent 169 2 3" xfId="7814" xr:uid="{13861256-E717-4A40-8CFA-DB0FD07DF9BB}"/>
    <cellStyle name="Percent 169 2 3 2" xfId="9108" xr:uid="{670A52D6-834D-456B-9167-B9D5A0B1C9C9}"/>
    <cellStyle name="Percent 169 2 3 2 2" xfId="11122" xr:uid="{5C679E4A-E225-4DB5-8BD5-0CEE9323F105}"/>
    <cellStyle name="Percent 169 2 3 2 2 2" xfId="14888" xr:uid="{0C8F6F6B-D2C2-4F83-907B-77EF2451F6F9}"/>
    <cellStyle name="Percent 169 2 3 2 2 3" xfId="18498" xr:uid="{517A6F2E-0639-43E1-B585-B7D69D6973F3}"/>
    <cellStyle name="Percent 169 2 3 2 3" xfId="13143" xr:uid="{2F8B0372-3328-444E-B5E2-1B59BB0DA0C0}"/>
    <cellStyle name="Percent 169 2 3 2 4" xfId="16713" xr:uid="{1EC17BB8-AEC8-46A8-BB1E-1225E7A63D08}"/>
    <cellStyle name="Percent 169 2 3 3" xfId="10141" xr:uid="{48354249-3362-4FF7-914F-405F858881B2}"/>
    <cellStyle name="Percent 169 2 3 3 2" xfId="13946" xr:uid="{4E83D61C-B8F5-4B75-A7CA-36357A262D22}"/>
    <cellStyle name="Percent 169 2 3 3 3" xfId="17512" xr:uid="{95B40DED-81EF-4A73-B9D6-8BDDE3395399}"/>
    <cellStyle name="Percent 169 2 3 4" xfId="12181" xr:uid="{2507681E-9F77-4517-8EDB-38137121F460}"/>
    <cellStyle name="Percent 169 2 3 5" xfId="15730" xr:uid="{5D94EBCD-E22D-4CF0-A0A3-6AA81E44A0DF}"/>
    <cellStyle name="Percent 169 2 4" xfId="7601" xr:uid="{D1E41631-BBBA-41E6-920E-E6BAA8291851}"/>
    <cellStyle name="Percent 169 2 4 2" xfId="8900" xr:uid="{3EFB1590-6B28-4C57-B494-E792C9B02EAF}"/>
    <cellStyle name="Percent 169 2 4 2 2" xfId="10931" xr:uid="{EEB466CE-F3B5-4DDB-A8A7-C982E8AF0B19}"/>
    <cellStyle name="Percent 169 2 4 2 2 2" xfId="14676" xr:uid="{D1292E77-1094-40BE-8A81-8D0AED07736B}"/>
    <cellStyle name="Percent 169 2 4 2 2 3" xfId="18302" xr:uid="{523634C9-88E8-4855-99F1-593496D44873}"/>
    <cellStyle name="Percent 169 2 4 2 3" xfId="12934" xr:uid="{1152A6D5-F19A-46A1-92C2-2E47BA0C34B7}"/>
    <cellStyle name="Percent 169 2 4 2 4" xfId="16515" xr:uid="{41BA83A9-2C2D-41C2-BEDB-6E358195C503}"/>
    <cellStyle name="Percent 169 2 4 3" xfId="9921" xr:uid="{71D55245-A042-4A6A-9F39-486B10BBBC6F}"/>
    <cellStyle name="Percent 169 2 4 3 2" xfId="13743" xr:uid="{93D7A147-8150-4494-9BA1-259CF06E34E0}"/>
    <cellStyle name="Percent 169 2 4 3 3" xfId="17305" xr:uid="{6A98ED21-DC88-405C-932D-C4AF4CEAC369}"/>
    <cellStyle name="Percent 169 2 4 4" xfId="11993" xr:uid="{813D05B0-4A34-4906-9FC9-1B1663614362}"/>
    <cellStyle name="Percent 169 2 4 5" xfId="15517" xr:uid="{D8ABC887-90E5-4205-BAF0-FF2B6182FB23}"/>
    <cellStyle name="Percent 169 2 5" xfId="8792" xr:uid="{7F12385B-E037-4281-8C74-29807EF71ED9}"/>
    <cellStyle name="Percent 169 2 5 2" xfId="10817" xr:uid="{D65F83D2-CC5A-4CD0-B3B7-278797ADCE61}"/>
    <cellStyle name="Percent 169 2 5 2 2" xfId="14563" xr:uid="{E3533897-4B88-42E6-ADD4-0CBF47E3FF96}"/>
    <cellStyle name="Percent 169 2 5 2 3" xfId="18187" xr:uid="{E9ABAC43-05D7-4708-94F9-25CBB0BC0F86}"/>
    <cellStyle name="Percent 169 2 5 3" xfId="12828" xr:uid="{5A30B546-EFED-4F82-BC60-ED50264EAD2F}"/>
    <cellStyle name="Percent 169 2 5 4" xfId="16404" xr:uid="{AFE49151-DD91-45CC-B77A-79287AD55FD5}"/>
    <cellStyle name="Percent 169 2 6" xfId="8450" xr:uid="{192E78CB-5510-46B9-B457-E7382C3413A7}"/>
    <cellStyle name="Percent 169 2 6 2" xfId="10646" xr:uid="{F04C3CC0-9883-4A18-BAFB-A65DC3B8AA92}"/>
    <cellStyle name="Percent 169 2 6 2 2" xfId="14406" xr:uid="{DBAF9E5C-A856-423E-88B1-1ADAA039C6B2}"/>
    <cellStyle name="Percent 169 2 6 2 3" xfId="18020" xr:uid="{D92AFA70-16BF-436B-9A55-6C3085DD2A13}"/>
    <cellStyle name="Percent 169 2 6 3" xfId="12657" xr:uid="{AA6C1401-E73C-4819-BCD0-3B393DA18F19}"/>
    <cellStyle name="Percent 169 2 6 4" xfId="16226" xr:uid="{1C23DC00-F39D-4F42-BB89-C43D1069653B}"/>
    <cellStyle name="Percent 169 2 7" xfId="8139" xr:uid="{6320BA2E-D2C4-4ED1-B33E-FB126BD69FB6}"/>
    <cellStyle name="Percent 169 2 7 2" xfId="10470" xr:uid="{396A392D-3D24-491A-BED1-0A1F08CF60E3}"/>
    <cellStyle name="Percent 169 2 7 2 2" xfId="14244" xr:uid="{D20279A1-C871-4FE6-99B6-7D656793E799}"/>
    <cellStyle name="Percent 169 2 7 2 3" xfId="17841" xr:uid="{E872D7B4-CB50-4C20-98C1-B7EBC9E471ED}"/>
    <cellStyle name="Percent 169 2 7 3" xfId="12482" xr:uid="{66953645-4110-44B7-B834-59BAB16E6D7B}"/>
    <cellStyle name="Percent 169 2 7 4" xfId="16061" xr:uid="{9C9C75F9-97FA-4D7A-8D2F-B4B24670BC27}"/>
    <cellStyle name="Percent 169 2 8" xfId="9806" xr:uid="{FF6D9EFB-3D32-40D4-9FA7-156F3E16CC0A}"/>
    <cellStyle name="Percent 169 2 8 2" xfId="13628" xr:uid="{5983136B-4D36-4CEC-A79A-FAFC4BCE3A38}"/>
    <cellStyle name="Percent 169 2 8 3" xfId="17193" xr:uid="{BAA7E6E8-3877-4AAD-AF56-7605FDBC5F84}"/>
    <cellStyle name="Percent 169 2 9" xfId="11878" xr:uid="{F07BD6C8-AF51-4D51-8069-65A35726054F}"/>
    <cellStyle name="Percent 169 3" xfId="7881" xr:uid="{B4450840-018C-44F5-8025-4B44DA219434}"/>
    <cellStyle name="Percent 169 3 2" xfId="9187" xr:uid="{0893DE76-A04C-45A6-8106-A23657F7DEE5}"/>
    <cellStyle name="Percent 169 3 2 2" xfId="11198" xr:uid="{6B4FEA3E-038C-426B-9942-83260C60CE9F}"/>
    <cellStyle name="Percent 169 3 2 2 2" xfId="14971" xr:uid="{9DB5AED6-5FDE-480C-A9ED-39E04ADC18EA}"/>
    <cellStyle name="Percent 169 3 2 2 3" xfId="18568" xr:uid="{C96B7630-9A86-4F75-B864-DF2873434A54}"/>
    <cellStyle name="Percent 169 3 2 3" xfId="13220" xr:uid="{43B9F394-18D9-4988-800C-B4E381C940F3}"/>
    <cellStyle name="Percent 169 3 2 4" xfId="16783" xr:uid="{612B737E-422D-4065-848F-A9D325388B78}"/>
    <cellStyle name="Percent 169 3 3" xfId="10212" xr:uid="{8A235544-E098-4FE7-AB59-BBF4377433A2}"/>
    <cellStyle name="Percent 169 3 3 2" xfId="14014" xr:uid="{7410B2F6-7A0B-4D48-A7A3-2B63B2BD9586}"/>
    <cellStyle name="Percent 169 3 3 3" xfId="17592" xr:uid="{F030C905-223D-4361-A69B-D82B3202274B}"/>
    <cellStyle name="Percent 169 3 4" xfId="12253" xr:uid="{9F641226-4913-4989-A9A4-6F0DA1957208}"/>
    <cellStyle name="Percent 169 3 5" xfId="15813" xr:uid="{D705CD43-D988-4BED-9413-3CA68794BF1D}"/>
    <cellStyle name="Percent 169 4" xfId="7672" xr:uid="{3BA3DFF5-4E9F-43FD-9271-6E5DF2A62661}"/>
    <cellStyle name="Percent 169 4 2" xfId="8969" xr:uid="{2F235858-7272-4021-8AD8-BB995A7225AF}"/>
    <cellStyle name="Percent 169 4 2 2" xfId="10994" xr:uid="{9BDCDD37-4B16-4CC8-903A-8DB566F537AF}"/>
    <cellStyle name="Percent 169 4 2 2 2" xfId="14747" xr:uid="{751ACDC7-13F4-4D17-A688-274A3B98E1C8}"/>
    <cellStyle name="Percent 169 4 2 2 3" xfId="18368" xr:uid="{DF29EFF7-DF28-47BD-BB46-FA5ED18A096A}"/>
    <cellStyle name="Percent 169 4 2 3" xfId="13010" xr:uid="{0CCF64B3-6E96-4408-A49E-5AE141F050D4}"/>
    <cellStyle name="Percent 169 4 2 4" xfId="16585" xr:uid="{9B38C0C9-9411-4C48-878F-A695420ADCBA}"/>
    <cellStyle name="Percent 169 4 3" xfId="9996" xr:uid="{A18AA54E-7990-4D7C-899B-03032A028BD8}"/>
    <cellStyle name="Percent 169 4 3 2" xfId="13806" xr:uid="{B5390429-3B68-4E15-991A-2C11E9230213}"/>
    <cellStyle name="Percent 169 4 3 3" xfId="17375" xr:uid="{CB635FF4-2838-4CC4-9801-04076C8ACFA0}"/>
    <cellStyle name="Percent 169 4 4" xfId="12055" xr:uid="{6F569E5D-8DD3-4719-BC9B-80695DAA2BE6}"/>
    <cellStyle name="Percent 169 4 5" xfId="15589" xr:uid="{27C2473C-6370-4DCF-9371-FC70B264B6E8}"/>
    <cellStyle name="Percent 169 5" xfId="7578" xr:uid="{1C598F2A-7A61-4E70-9869-E4967DCBE95F}"/>
    <cellStyle name="Percent 169 5 2" xfId="8878" xr:uid="{D90909E5-65AA-46AC-B422-D9B115310B70}"/>
    <cellStyle name="Percent 169 5 2 2" xfId="10910" xr:uid="{9BAB4784-6A03-4CF8-8930-7A63BCD4AFD2}"/>
    <cellStyle name="Percent 169 5 2 2 2" xfId="14654" xr:uid="{E95C9686-8B4D-4C2F-8753-611EA2818243}"/>
    <cellStyle name="Percent 169 5 2 2 3" xfId="18281" xr:uid="{3CA64EF7-881B-4EF6-83DF-A9753B679957}"/>
    <cellStyle name="Percent 169 5 2 3" xfId="12913" xr:uid="{328CE29B-5C5E-4E79-961E-F793793A40C9}"/>
    <cellStyle name="Percent 169 5 2 4" xfId="16494" xr:uid="{186490DA-ABD6-40B0-81AB-1EC075BC192D}"/>
    <cellStyle name="Percent 169 5 3" xfId="9898" xr:uid="{255A92F3-6B4C-4594-8F64-4FD644C131F8}"/>
    <cellStyle name="Percent 169 5 3 2" xfId="13723" xr:uid="{7734E0BE-D621-493D-8E0D-35DA238DEB55}"/>
    <cellStyle name="Percent 169 5 3 3" xfId="17282" xr:uid="{CF65BB23-F1B4-4937-8160-3AD9E727C506}"/>
    <cellStyle name="Percent 169 5 4" xfId="11972" xr:uid="{95A3062D-2D58-492F-B6DB-8215877E2A8B}"/>
    <cellStyle name="Percent 169 5 5" xfId="15495" xr:uid="{3FECECBE-FF4B-4C69-8B44-FD55FE1947E7}"/>
    <cellStyle name="Percent 169 6" xfId="8550" xr:uid="{50C8A3AD-6C17-46EF-8ACD-BE06B8271975}"/>
    <cellStyle name="Percent 169 6 2" xfId="10722" xr:uid="{855FCBBC-FD63-4340-A4FF-DB7CAF740BF2}"/>
    <cellStyle name="Percent 169 6 2 2" xfId="14473" xr:uid="{9739F8B8-D68D-4232-BC3D-1AA86D4D324A}"/>
    <cellStyle name="Percent 169 6 2 3" xfId="18093" xr:uid="{1DB52CC9-47D4-41C9-9848-E679EC195CD3}"/>
    <cellStyle name="Percent 169 6 3" xfId="12729" xr:uid="{716057A3-D0A5-4A61-A0DF-5297E877E186}"/>
    <cellStyle name="Percent 169 6 4" xfId="16311" xr:uid="{C2E92D9A-F1B8-4A71-9839-F639E4ECF247}"/>
    <cellStyle name="Percent 169 7" xfId="8201" xr:uid="{6146BB39-2A0E-4297-85CC-162BDC2B7A59}"/>
    <cellStyle name="Percent 169 7 2" xfId="10523" xr:uid="{9D5B2A4D-9270-4FBA-82F6-824E65D90AC5}"/>
    <cellStyle name="Percent 169 7 2 2" xfId="14293" xr:uid="{035C959A-786C-412D-BCD4-B400FFC943A9}"/>
    <cellStyle name="Percent 169 7 2 3" xfId="17896" xr:uid="{5153D67A-72C7-4092-95F8-64806580B1FA}"/>
    <cellStyle name="Percent 169 7 3" xfId="12534" xr:uid="{BF15095B-C24C-42E5-BB08-6F3B4AA0DA8F}"/>
    <cellStyle name="Percent 169 7 4" xfId="16113" xr:uid="{A74CEDA3-E411-470B-9799-2563E1AA20BA}"/>
    <cellStyle name="Percent 169 8" xfId="8050" xr:uid="{38B44444-B3C5-4427-8745-18150140E3B0}"/>
    <cellStyle name="Percent 169 8 2" xfId="10401" xr:uid="{B7A78AD9-4954-400D-AECC-772ADB1B7ECE}"/>
    <cellStyle name="Percent 169 8 2 2" xfId="14179" xr:uid="{14105C09-82DE-4C7F-8CBB-24AA138B9426}"/>
    <cellStyle name="Percent 169 8 2 3" xfId="17768" xr:uid="{DEB13274-42A2-4090-842F-8BE866223FB4}"/>
    <cellStyle name="Percent 169 8 3" xfId="12419" xr:uid="{AB4EF516-8AAB-4C34-9E28-309E3D4ED096}"/>
    <cellStyle name="Percent 169 8 4" xfId="15996" xr:uid="{A0B471A5-5231-44F0-9606-B4BE66175267}"/>
    <cellStyle name="Percent 169 9" xfId="9568" xr:uid="{5962FB17-D15C-48EB-A615-802371FA3854}"/>
    <cellStyle name="Percent 169 9 2" xfId="11436" xr:uid="{A26FF75F-8714-4774-9B29-560A4C7DA097}"/>
    <cellStyle name="Percent 169 9 2 2" xfId="15213" xr:uid="{D828236F-E8C3-4EE3-A92E-C1F7E1D9F232}"/>
    <cellStyle name="Percent 169 9 2 3" xfId="18808" xr:uid="{036F9CF7-E6FE-4959-9C22-A051AA2D13E0}"/>
    <cellStyle name="Percent 169 9 3" xfId="13470" xr:uid="{460704CC-CE9E-4BF2-9580-5457B370BBBE}"/>
    <cellStyle name="Percent 169 9 4" xfId="17034" xr:uid="{2D559C55-30C1-4BDC-B4E1-4A660B6F7510}"/>
    <cellStyle name="Percent 17" xfId="3150" xr:uid="{B874F22E-5A80-430B-B1F4-562A4602FE81}"/>
    <cellStyle name="Percent 17 2" xfId="3151" xr:uid="{C71C5862-664C-4D9F-8DB4-2D2165A0B262}"/>
    <cellStyle name="Percent 17 3" xfId="3152" xr:uid="{6FA06F12-3DFB-4F50-A0E5-C680A6AAE003}"/>
    <cellStyle name="Percent 17 3 2" xfId="3153" xr:uid="{B142C4B4-26E4-45F8-92FC-EA9590A1BEFC}"/>
    <cellStyle name="Percent 17 3_Check Sheet" xfId="3154" xr:uid="{D5405B0C-4A81-46D6-89CE-639F26F171CA}"/>
    <cellStyle name="Percent 17_Check Sheet" xfId="3155" xr:uid="{3D9D5AD9-DFE8-4FF0-9008-B4CBE2172D97}"/>
    <cellStyle name="Percent 170" xfId="6113" xr:uid="{1955F69F-8BB5-4C81-A33B-1B76ACB5C88E}"/>
    <cellStyle name="Percent 170 10" xfId="9703" xr:uid="{D82A3CF9-A329-46E6-87DC-6B6D5616EB1F}"/>
    <cellStyle name="Percent 170 10 2" xfId="13540" xr:uid="{F1E70E92-3878-43A0-BE77-93EE449B98B1}"/>
    <cellStyle name="Percent 170 10 3" xfId="17101" xr:uid="{95F2CCBB-2234-4E44-BD3B-F4B766641730}"/>
    <cellStyle name="Percent 170 11" xfId="11700" xr:uid="{7A107DE2-BC77-48EA-8EA7-B7112BF3B047}"/>
    <cellStyle name="Percent 170 12" xfId="15306" xr:uid="{F25609D3-2A82-4E7A-9F53-F9254BE23350}"/>
    <cellStyle name="Percent 170 2" xfId="7491" xr:uid="{C19A18BE-DBEE-40B7-B6BD-E8CD0B9598DD}"/>
    <cellStyle name="Percent 170 2 10" xfId="15406" xr:uid="{69CED25A-3533-407B-B272-C2216080A53D}"/>
    <cellStyle name="Percent 170 2 2" xfId="7975" xr:uid="{97F383D4-C858-4460-B15D-732D3B1737E7}"/>
    <cellStyle name="Percent 170 2 2 2" xfId="9284" xr:uid="{2D09F816-6114-47D2-9119-737A12B8B856}"/>
    <cellStyle name="Percent 170 2 2 2 2" xfId="11294" xr:uid="{DCA26FF5-07D2-41AB-AA9F-0CC9C4CDFF16}"/>
    <cellStyle name="Percent 170 2 2 2 2 2" xfId="15081" xr:uid="{1CB7CC83-1DF4-42E9-9F9F-FCF0488B43D9}"/>
    <cellStyle name="Percent 170 2 2 2 2 3" xfId="18670" xr:uid="{752E9400-A3CA-4D5D-91D1-E0D3BA842533}"/>
    <cellStyle name="Percent 170 2 2 2 3" xfId="13325" xr:uid="{5C5624E1-F2A1-4721-96DE-0FE17545D446}"/>
    <cellStyle name="Percent 170 2 2 2 4" xfId="16881" xr:uid="{52843496-A0E4-4A74-B952-801BDF7CA7EC}"/>
    <cellStyle name="Percent 170 2 2 3" xfId="10319" xr:uid="{F7A7CAB5-02C8-419E-B20C-F048AB55431F}"/>
    <cellStyle name="Percent 170 2 2 3 2" xfId="14108" xr:uid="{63CA9090-5994-43FA-A5EC-74145D7A8384}"/>
    <cellStyle name="Percent 170 2 2 3 3" xfId="17691" xr:uid="{E6AB6A27-DD3B-4FDB-9C79-5ABA13518208}"/>
    <cellStyle name="Percent 170 2 2 4" xfId="12349" xr:uid="{35F5F42A-6E1C-4686-ADC7-5C076C30A240}"/>
    <cellStyle name="Percent 170 2 2 5" xfId="15921" xr:uid="{45574ACF-1C99-4F8C-B41A-9AF6FAE3926F}"/>
    <cellStyle name="Percent 170 2 3" xfId="7821" xr:uid="{26D714F9-60D1-4B56-8EA6-B9765A4DB187}"/>
    <cellStyle name="Percent 170 2 3 2" xfId="9116" xr:uid="{E1B39B26-6100-40D7-B29A-825FF18A09A3}"/>
    <cellStyle name="Percent 170 2 3 2 2" xfId="11130" xr:uid="{A0552E45-DC1E-4A57-94FE-4C058DCE85CA}"/>
    <cellStyle name="Percent 170 2 3 2 2 2" xfId="14898" xr:uid="{27D61BCB-2CD4-4D6B-8EDD-6E4B85A3883D}"/>
    <cellStyle name="Percent 170 2 3 2 2 3" xfId="18505" xr:uid="{56311CF4-B405-4628-9338-FC58A4AFD734}"/>
    <cellStyle name="Percent 170 2 3 2 3" xfId="13152" xr:uid="{7688B4AC-DB14-4626-A21C-9CCD9A6BEE2B}"/>
    <cellStyle name="Percent 170 2 3 2 4" xfId="16720" xr:uid="{328A90D7-60DE-47C7-B3BF-A8A6238CD66E}"/>
    <cellStyle name="Percent 170 2 3 3" xfId="10148" xr:uid="{D35E1A99-ECD0-4B0E-9807-EF885A193614}"/>
    <cellStyle name="Percent 170 2 3 3 2" xfId="13953" xr:uid="{708A9EA9-1C66-4F90-997A-508CE91B215D}"/>
    <cellStyle name="Percent 170 2 3 3 3" xfId="17520" xr:uid="{E495617C-A8E9-4ABF-9AE0-F7D07200EB2C}"/>
    <cellStyle name="Percent 170 2 3 4" xfId="12189" xr:uid="{ED461345-054F-4675-B259-9519A3E85C1B}"/>
    <cellStyle name="Percent 170 2 3 5" xfId="15740" xr:uid="{8E139CB7-281F-4AA7-B1B9-3E3706FA38D4}"/>
    <cellStyle name="Percent 170 2 4" xfId="7555" xr:uid="{6AC54605-C9CD-4D8B-935B-9CC8AAD4EA95}"/>
    <cellStyle name="Percent 170 2 4 2" xfId="8853" xr:uid="{5B5C5AAF-40D4-4DC0-A56C-7F3C66007BB2}"/>
    <cellStyle name="Percent 170 2 4 2 2" xfId="10884" xr:uid="{92D9F083-1D36-4880-B4DD-F2C9AF60DDA6}"/>
    <cellStyle name="Percent 170 2 4 2 2 2" xfId="14627" xr:uid="{D8C99A76-A5E2-4761-AD97-1C134916F01F}"/>
    <cellStyle name="Percent 170 2 4 2 2 3" xfId="18259" xr:uid="{FEF2AF59-73D8-4589-B666-C99C398DAEFB}"/>
    <cellStyle name="Percent 170 2 4 2 3" xfId="12891" xr:uid="{D2A0B8B6-4B72-4B8F-9674-3E87E4AED33A}"/>
    <cellStyle name="Percent 170 2 4 2 4" xfId="16471" xr:uid="{BAD4A938-6FF8-43CD-B5F0-2D8CEEF12008}"/>
    <cellStyle name="Percent 170 2 4 3" xfId="9871" xr:uid="{F633113A-4539-465D-99F9-69AAFD450610}"/>
    <cellStyle name="Percent 170 2 4 3 2" xfId="13701" xr:uid="{71E62DE0-6441-4E5B-A6B1-869F63FBFE2D}"/>
    <cellStyle name="Percent 170 2 4 3 3" xfId="17256" xr:uid="{37F2AC66-7E57-46FB-83AA-960B2C72E11F}"/>
    <cellStyle name="Percent 170 2 4 4" xfId="11946" xr:uid="{CE65E6C1-ABA5-45F0-9EFB-50782F843609}"/>
    <cellStyle name="Percent 170 2 4 5" xfId="15468" xr:uid="{0E79789C-2E20-4296-B05C-77266C9824A4}"/>
    <cellStyle name="Percent 170 2 5" xfId="8799" xr:uid="{E5BA1116-DEF7-444B-BF4D-82D448C8A32A}"/>
    <cellStyle name="Percent 170 2 5 2" xfId="10825" xr:uid="{2743E492-1AA0-4FB6-AB79-69EB92E0F086}"/>
    <cellStyle name="Percent 170 2 5 2 2" xfId="14571" xr:uid="{637793A2-6B43-4B60-92DB-F0E87FEF83F5}"/>
    <cellStyle name="Percent 170 2 5 2 3" xfId="18197" xr:uid="{2B187A09-58DF-4505-9BFC-04842AA69DD3}"/>
    <cellStyle name="Percent 170 2 5 3" xfId="12835" xr:uid="{B35583B1-1F40-484F-9C0F-094C4D5F0778}"/>
    <cellStyle name="Percent 170 2 5 4" xfId="16413" xr:uid="{79D7099D-9E9E-4DBF-A0EE-528252A51E71}"/>
    <cellStyle name="Percent 170 2 6" xfId="8457" xr:uid="{09E53CDF-28BD-44F3-991C-703C39675AF7}"/>
    <cellStyle name="Percent 170 2 6 2" xfId="10653" xr:uid="{21AD7FC8-5E79-43F6-9396-57AEAA1D6B32}"/>
    <cellStyle name="Percent 170 2 6 2 2" xfId="14413" xr:uid="{E8D2A655-0E15-47C7-B605-6B076E5ABDFD}"/>
    <cellStyle name="Percent 170 2 6 2 3" xfId="18028" xr:uid="{B86BEDD5-ACA8-4C6A-8073-CAD314C23A84}"/>
    <cellStyle name="Percent 170 2 6 3" xfId="12665" xr:uid="{90ACEF6A-E281-4E57-9B74-FBA3E611ED30}"/>
    <cellStyle name="Percent 170 2 6 4" xfId="16236" xr:uid="{7D9227DF-E6D4-46FA-B2AA-8E2EAFAA05C5}"/>
    <cellStyle name="Percent 170 2 7" xfId="8136" xr:uid="{1EAD2598-5406-4DDE-9C97-DE985F5A8F00}"/>
    <cellStyle name="Percent 170 2 7 2" xfId="10467" xr:uid="{CC085700-7FB4-4A93-A755-CC12F041D1C2}"/>
    <cellStyle name="Percent 170 2 7 2 2" xfId="14241" xr:uid="{ABABE4B6-7DA7-470D-9A26-44F0898D31CA}"/>
    <cellStyle name="Percent 170 2 7 2 3" xfId="17838" xr:uid="{5B70950F-D776-45EF-8E12-DEEA346F66AB}"/>
    <cellStyle name="Percent 170 2 7 3" xfId="12479" xr:uid="{3AE35A67-73E9-4D08-9F59-4B9F513660F6}"/>
    <cellStyle name="Percent 170 2 7 4" xfId="16056" xr:uid="{0CE20B44-B1E5-4329-AFBB-55D82B62ECB4}"/>
    <cellStyle name="Percent 170 2 8" xfId="9814" xr:uid="{45C8BA3D-22FE-462C-8DB4-C0A04E9C3B15}"/>
    <cellStyle name="Percent 170 2 8 2" xfId="13638" xr:uid="{E7D81BE7-F58F-40E7-BE15-7F90CC7FE025}"/>
    <cellStyle name="Percent 170 2 8 3" xfId="17200" xr:uid="{E4D528A1-BDFF-4222-BBD2-9885983D44C9}"/>
    <cellStyle name="Percent 170 2 9" xfId="11887" xr:uid="{BEA8EE72-0CAA-46EF-9171-19C3ADB242D6}"/>
    <cellStyle name="Percent 170 3" xfId="7887" xr:uid="{2A91B7DD-9166-461B-9761-88D543755E52}"/>
    <cellStyle name="Percent 170 3 2" xfId="9193" xr:uid="{9604B0F1-F3CE-4A5A-978F-008B811C273C}"/>
    <cellStyle name="Percent 170 3 2 2" xfId="11204" xr:uid="{00386D70-68A3-4DC6-AB5A-DDF0A759D0E6}"/>
    <cellStyle name="Percent 170 3 2 2 2" xfId="14978" xr:uid="{1597654A-AF90-4109-BA3F-171D308A3BD4}"/>
    <cellStyle name="Percent 170 3 2 2 3" xfId="18575" xr:uid="{D01434B3-E5FB-45FB-81F3-37048C78B803}"/>
    <cellStyle name="Percent 170 3 2 3" xfId="13229" xr:uid="{6F067F45-71DA-4D8D-9FCE-FFD551EB7C79}"/>
    <cellStyle name="Percent 170 3 2 4" xfId="16789" xr:uid="{8A22EF36-E864-45D8-AE2D-A8519A68E49E}"/>
    <cellStyle name="Percent 170 3 3" xfId="10220" xr:uid="{5894A69E-8C43-4177-84DF-2C4E2957C9AE}"/>
    <cellStyle name="Percent 170 3 3 2" xfId="14020" xr:uid="{6D035A2B-65A7-4A8C-B616-B87671C0409E}"/>
    <cellStyle name="Percent 170 3 3 3" xfId="17598" xr:uid="{4E4FD824-A376-4A37-A5F6-5A22D64B42D5}"/>
    <cellStyle name="Percent 170 3 4" xfId="12259" xr:uid="{764CA7DE-C133-42A1-A282-E21F30832919}"/>
    <cellStyle name="Percent 170 3 5" xfId="15821" xr:uid="{661697D3-AC15-4A68-9AFE-A3D68EE5F0B3}"/>
    <cellStyle name="Percent 170 4" xfId="7679" xr:uid="{BFA7DE5D-7D70-4C6E-BC86-6F6CB4A9D88A}"/>
    <cellStyle name="Percent 170 4 2" xfId="8978" xr:uid="{B8FDDABB-5D00-45D6-999B-E119C92DF342}"/>
    <cellStyle name="Percent 170 4 2 2" xfId="11000" xr:uid="{BD4B3A23-A526-445F-8FDA-831054A05C92}"/>
    <cellStyle name="Percent 170 4 2 2 2" xfId="14754" xr:uid="{BD19DC31-EF7E-4DA7-87D0-8378EB728948}"/>
    <cellStyle name="Percent 170 4 2 2 3" xfId="18374" xr:uid="{4D7939B2-311B-4737-AE61-87B7965E27F2}"/>
    <cellStyle name="Percent 170 4 2 3" xfId="13016" xr:uid="{26EE54BC-30DD-47D3-97EB-455B04659AFD}"/>
    <cellStyle name="Percent 170 4 2 4" xfId="16591" xr:uid="{F6BFB780-5F7F-435C-9C56-8AFF9D91215D}"/>
    <cellStyle name="Percent 170 4 3" xfId="10004" xr:uid="{5A67FBFB-CBA9-43CB-8865-57B8092696E1}"/>
    <cellStyle name="Percent 170 4 3 2" xfId="13813" xr:uid="{6B2ED3F5-12B1-4A05-8C28-5D0A428E1FF2}"/>
    <cellStyle name="Percent 170 4 3 3" xfId="17384" xr:uid="{CFF46385-B3C6-4806-B09F-15C4D7022E28}"/>
    <cellStyle name="Percent 170 4 4" xfId="12061" xr:uid="{FED2B014-972D-44DD-989B-EABD801D762A}"/>
    <cellStyle name="Percent 170 4 5" xfId="15596" xr:uid="{F640D2BF-A2D5-4BB7-85A9-868C70EF8020}"/>
    <cellStyle name="Percent 170 5" xfId="7760" xr:uid="{3C0B9F19-52D5-4574-BC59-AB468823A542}"/>
    <cellStyle name="Percent 170 5 2" xfId="9059" xr:uid="{391FB065-5464-4422-A0A1-B68C0D0F6901}"/>
    <cellStyle name="Percent 170 5 2 2" xfId="11073" xr:uid="{74DC6A89-B902-4AF5-91DE-98F7D9400ECA}"/>
    <cellStyle name="Percent 170 5 2 2 2" xfId="14833" xr:uid="{3233DEA6-C201-47AE-BB6C-AD9FF55E4CE8}"/>
    <cellStyle name="Percent 170 5 2 2 3" xfId="18448" xr:uid="{A58C1BB2-4C76-42AA-ACE4-B9E0938F338A}"/>
    <cellStyle name="Percent 170 5 2 3" xfId="13097" xr:uid="{BAB74A69-A21B-4417-A8FE-FC3499A415BC}"/>
    <cellStyle name="Percent 170 5 2 4" xfId="16664" xr:uid="{F5E44D67-960A-437D-B443-B557EC6CDBF9}"/>
    <cellStyle name="Percent 170 5 3" xfId="10084" xr:uid="{99F39BC1-F1F4-44FB-A5EA-19052C8D80D5}"/>
    <cellStyle name="Percent 170 5 3 2" xfId="13893" xr:uid="{93D7F17F-9627-420D-9710-E2F592532E62}"/>
    <cellStyle name="Percent 170 5 3 3" xfId="17464" xr:uid="{5D1B5FB5-3F9E-465F-B31B-E407886FB144}"/>
    <cellStyle name="Percent 170 5 4" xfId="12132" xr:uid="{AD4FA34D-7F6F-465C-893F-B5B46342BD6A}"/>
    <cellStyle name="Percent 170 5 5" xfId="15676" xr:uid="{3DC8B1EF-4A45-4E66-BE60-812479176136}"/>
    <cellStyle name="Percent 170 6" xfId="8556" xr:uid="{920B4E0B-DD5C-4E96-AFCC-AFCB982C96BD}"/>
    <cellStyle name="Percent 170 6 2" xfId="10731" xr:uid="{8BFA005B-7EE3-4C92-9A3C-BB5D09618323}"/>
    <cellStyle name="Percent 170 6 2 2" xfId="14479" xr:uid="{FF6EE32F-01E3-44B3-9F79-B4570EA9F7D4}"/>
    <cellStyle name="Percent 170 6 2 3" xfId="18100" xr:uid="{72CBC23B-18D7-458B-9424-3AD90965E5A8}"/>
    <cellStyle name="Percent 170 6 3" xfId="12735" xr:uid="{D155EC4E-C16E-4B07-A0DC-02B2F7B35D93}"/>
    <cellStyle name="Percent 170 6 4" xfId="16318" xr:uid="{4626290F-EDC8-4D72-AB7E-ED421DFE24E8}"/>
    <cellStyle name="Percent 170 7" xfId="8207" xr:uid="{85AB95EB-FCC2-4EFF-BD42-DA894E53001D}"/>
    <cellStyle name="Percent 170 7 2" xfId="10532" xr:uid="{3549432E-E17C-49AB-922A-AF5B27AF5A0B}"/>
    <cellStyle name="Percent 170 7 2 2" xfId="14299" xr:uid="{F9817C2A-9686-4D54-AB7E-318182C0404C}"/>
    <cellStyle name="Percent 170 7 2 3" xfId="17905" xr:uid="{5378FA0D-436C-4454-A5C1-81D4925B1AA4}"/>
    <cellStyle name="Percent 170 7 3" xfId="12540" xr:uid="{E15742CA-A8F7-4093-B2E7-70BDE594E041}"/>
    <cellStyle name="Percent 170 7 4" xfId="16120" xr:uid="{B8452ADF-C882-493E-8370-087F760067A9}"/>
    <cellStyle name="Percent 170 8" xfId="8045" xr:uid="{8A9B49FE-2628-468C-969D-BC696FACFE75}"/>
    <cellStyle name="Percent 170 8 2" xfId="10398" xr:uid="{0496BE41-C8C7-4044-ADD8-D3ADB30A29BE}"/>
    <cellStyle name="Percent 170 8 2 2" xfId="14177" xr:uid="{1EC4F2D9-E1D5-49E6-AB87-3A95866EC209}"/>
    <cellStyle name="Percent 170 8 2 3" xfId="17765" xr:uid="{45F0E28D-B1BA-403D-918C-33AE8A50266F}"/>
    <cellStyle name="Percent 170 8 3" xfId="12417" xr:uid="{654F9518-D3EF-43C8-8F61-6696E6EEB0F7}"/>
    <cellStyle name="Percent 170 8 4" xfId="15994" xr:uid="{8696D5B9-E785-4914-B6E9-955320B40B7E}"/>
    <cellStyle name="Percent 170 9" xfId="9569" xr:uid="{B206B9E5-D0F3-4D9C-A35C-D743D138526B}"/>
    <cellStyle name="Percent 170 9 2" xfId="11437" xr:uid="{A6E8672E-3ECE-4707-A737-9C0F2F0A2236}"/>
    <cellStyle name="Percent 170 9 2 2" xfId="15214" xr:uid="{F5086D2F-9448-4559-9AEE-A86DAD8672A4}"/>
    <cellStyle name="Percent 170 9 2 3" xfId="18809" xr:uid="{EA6B3405-0FAC-4FEB-84E4-CAB16277C430}"/>
    <cellStyle name="Percent 170 9 3" xfId="13471" xr:uid="{7E66ED63-D11A-4446-81B0-B02F33BFA687}"/>
    <cellStyle name="Percent 170 9 4" xfId="17035" xr:uid="{3C7A234C-1321-4AAE-A42D-4A1FEBC6F7E4}"/>
    <cellStyle name="Percent 171" xfId="6102" xr:uid="{FFEB052C-E5C2-41E4-B5F8-A7E1AE879AAC}"/>
    <cellStyle name="Percent 171 10" xfId="9702" xr:uid="{628862E2-E1D4-409B-B6E6-451C24F059DE}"/>
    <cellStyle name="Percent 171 10 2" xfId="13538" xr:uid="{65EE5A71-7B85-42BD-B77C-8E7E4D656832}"/>
    <cellStyle name="Percent 171 10 3" xfId="17100" xr:uid="{3ED09350-AD85-4E6D-AEB7-C7316F39E27F}"/>
    <cellStyle name="Percent 171 11" xfId="11699" xr:uid="{5CEEF1EC-7447-453E-89FE-F295B7FF97C0}"/>
    <cellStyle name="Percent 171 12" xfId="15305" xr:uid="{8C8BC505-FA26-44B2-A780-6371F40F2984}"/>
    <cellStyle name="Percent 171 2" xfId="7490" xr:uid="{1CE3B32E-47F5-47A2-B8CF-F09152ABB309}"/>
    <cellStyle name="Percent 171 2 10" xfId="15404" xr:uid="{08D1B4E1-8A91-4530-9B7B-43240F41B1A9}"/>
    <cellStyle name="Percent 171 2 2" xfId="7973" xr:uid="{CCD9D741-E102-4D65-9D55-5093F5F05AFD}"/>
    <cellStyle name="Percent 171 2 2 2" xfId="9283" xr:uid="{EE4A2499-A99A-4DF8-82E3-8C5575F3FAF0}"/>
    <cellStyle name="Percent 171 2 2 2 2" xfId="11293" xr:uid="{7FF86062-3B56-471B-B622-29A5B3A95D96}"/>
    <cellStyle name="Percent 171 2 2 2 2 2" xfId="15080" xr:uid="{2E7A48DF-3C8D-43AD-936A-0C5F59CB5039}"/>
    <cellStyle name="Percent 171 2 2 2 2 3" xfId="18668" xr:uid="{88F83D1B-EE5E-4459-9166-BC64E3D28CDC}"/>
    <cellStyle name="Percent 171 2 2 2 3" xfId="13324" xr:uid="{26250236-B531-4BB6-9A30-932F898CC750}"/>
    <cellStyle name="Percent 171 2 2 2 4" xfId="16880" xr:uid="{03548E37-AE60-42EC-9368-0CD22342137E}"/>
    <cellStyle name="Percent 171 2 2 3" xfId="10317" xr:uid="{B8AA9AB8-FE30-4C03-A8B8-ABB04C9DBBEC}"/>
    <cellStyle name="Percent 171 2 2 3 2" xfId="14107" xr:uid="{F7BA681F-B245-4C78-89A8-3452B52C73F8}"/>
    <cellStyle name="Percent 171 2 2 3 3" xfId="17689" xr:uid="{08872650-B50B-4E58-BEA4-6190087E9047}"/>
    <cellStyle name="Percent 171 2 2 4" xfId="12348" xr:uid="{739AD885-6044-499B-9410-C9CB86A17557}"/>
    <cellStyle name="Percent 171 2 2 5" xfId="15920" xr:uid="{D115ACCB-3FD9-4C4F-925C-7D43254342B1}"/>
    <cellStyle name="Percent 171 2 3" xfId="7820" xr:uid="{363CE595-16FF-4A00-B6A3-B5A26A5907B5}"/>
    <cellStyle name="Percent 171 2 3 2" xfId="9115" xr:uid="{4F843090-CF23-4D51-8A52-8EC3867469EF}"/>
    <cellStyle name="Percent 171 2 3 2 2" xfId="11129" xr:uid="{4CE390F8-B0AD-4F4A-9E76-9DC71D091BAD}"/>
    <cellStyle name="Percent 171 2 3 2 2 2" xfId="14896" xr:uid="{63CFCA04-29B7-4355-9B69-AB2E4B16D24F}"/>
    <cellStyle name="Percent 171 2 3 2 2 3" xfId="18504" xr:uid="{C06839FB-7403-4230-ACEF-D16CDFF565D0}"/>
    <cellStyle name="Percent 171 2 3 2 3" xfId="13150" xr:uid="{E6B48541-B8F0-445F-B7B1-87F7C99A4B8E}"/>
    <cellStyle name="Percent 171 2 3 2 4" xfId="16719" xr:uid="{F74901B9-FD85-4FE6-8E15-7CF9CA6D877E}"/>
    <cellStyle name="Percent 171 2 3 3" xfId="10147" xr:uid="{FD1AACBC-AC49-4A26-963B-8053611A3884}"/>
    <cellStyle name="Percent 171 2 3 3 2" xfId="13952" xr:uid="{EC470432-A681-4F73-929F-3642CF15CFBA}"/>
    <cellStyle name="Percent 171 2 3 3 3" xfId="17519" xr:uid="{33089565-2392-4C9A-AFBA-4DF29C720C2F}"/>
    <cellStyle name="Percent 171 2 3 4" xfId="12188" xr:uid="{23ADBDF0-7290-4060-A899-F03255AC8BEC}"/>
    <cellStyle name="Percent 171 2 3 5" xfId="15738" xr:uid="{ED022B01-3D31-4796-A86B-F6D002F7920E}"/>
    <cellStyle name="Percent 171 2 4" xfId="7762" xr:uid="{C6FA0295-27BF-42F6-BDBA-1B5E80E38449}"/>
    <cellStyle name="Percent 171 2 4 2" xfId="9062" xr:uid="{41132C61-C3F4-4405-B0D2-65A998BE8418}"/>
    <cellStyle name="Percent 171 2 4 2 2" xfId="11075" xr:uid="{DA0C529B-35F8-4249-8FC1-81C199493671}"/>
    <cellStyle name="Percent 171 2 4 2 2 2" xfId="14836" xr:uid="{0C396F92-7B5C-4760-B601-A730A8442FE4}"/>
    <cellStyle name="Percent 171 2 4 2 2 3" xfId="18451" xr:uid="{336030DE-B0CC-4281-812B-7E228EF555D1}"/>
    <cellStyle name="Percent 171 2 4 2 3" xfId="13099" xr:uid="{CD3E38E5-6E48-4CA7-86DC-5700ECED1C55}"/>
    <cellStyle name="Percent 171 2 4 2 4" xfId="16666" xr:uid="{8249FA9C-CA21-42F1-9046-23F14AD492B3}"/>
    <cellStyle name="Percent 171 2 4 3" xfId="10086" xr:uid="{C5C71B46-0FF6-4716-B885-B5F0E11F8DFB}"/>
    <cellStyle name="Percent 171 2 4 3 2" xfId="13895" xr:uid="{1B4F036E-9711-4329-8651-28B50B39A330}"/>
    <cellStyle name="Percent 171 2 4 3 3" xfId="17467" xr:uid="{C72311AE-0651-4524-B96D-B6D74505F332}"/>
    <cellStyle name="Percent 171 2 4 4" xfId="12134" xr:uid="{BAE0C1FF-336F-49EC-AD46-E8BE0468563F}"/>
    <cellStyle name="Percent 171 2 4 5" xfId="15679" xr:uid="{69049A53-08F5-49A3-BBE1-B5811D81DF68}"/>
    <cellStyle name="Percent 171 2 5" xfId="8798" xr:uid="{E68A68AB-9DDF-4378-B607-11E3E1AE77B7}"/>
    <cellStyle name="Percent 171 2 5 2" xfId="10824" xr:uid="{F5496E6D-0208-44F0-A982-428868C39D79}"/>
    <cellStyle name="Percent 171 2 5 2 2" xfId="14570" xr:uid="{133DB0F9-A314-42E0-8DF0-E9EC0075A33C}"/>
    <cellStyle name="Percent 171 2 5 2 3" xfId="18195" xr:uid="{129538E2-D405-4E12-97A1-1EF16B4ABFAD}"/>
    <cellStyle name="Percent 171 2 5 3" xfId="12834" xr:uid="{BCEE2C53-C981-41CF-B9E3-098E4B6F896C}"/>
    <cellStyle name="Percent 171 2 5 4" xfId="16411" xr:uid="{F2E37E98-84AA-4FB5-913E-D76DBB3EE12B}"/>
    <cellStyle name="Percent 171 2 6" xfId="8456" xr:uid="{EE2A8669-B469-43BB-9EBF-3DF7381FFDAA}"/>
    <cellStyle name="Percent 171 2 6 2" xfId="10652" xr:uid="{94B2870A-5F88-426C-A6B6-A02FE619A042}"/>
    <cellStyle name="Percent 171 2 6 2 2" xfId="14412" xr:uid="{A3851CAE-6A80-482B-BFDC-2DEF41FA3166}"/>
    <cellStyle name="Percent 171 2 6 2 3" xfId="18027" xr:uid="{E8B01781-8AE3-4881-AABA-C221A69A7012}"/>
    <cellStyle name="Percent 171 2 6 3" xfId="12664" xr:uid="{9C7DE573-0FED-4EC3-A75E-2843691C9458}"/>
    <cellStyle name="Percent 171 2 6 4" xfId="16234" xr:uid="{05F1877D-A799-4FCE-9A6B-3D6FA3909403}"/>
    <cellStyle name="Percent 171 2 7" xfId="8058" xr:uid="{A175DA46-8E38-44DE-910E-912EC9222CC4}"/>
    <cellStyle name="Percent 171 2 7 2" xfId="10409" xr:uid="{D16CB996-5836-461E-BD78-6A3CD1D2CC54}"/>
    <cellStyle name="Percent 171 2 7 2 2" xfId="14185" xr:uid="{5526E244-6213-44C4-94C2-31B43336335A}"/>
    <cellStyle name="Percent 171 2 7 2 3" xfId="17776" xr:uid="{E1FCB098-072C-46EF-A0C2-0C72CBB0D6EF}"/>
    <cellStyle name="Percent 171 2 7 3" xfId="12426" xr:uid="{512A8976-7F8A-4538-93EE-E3BADF0BC7F7}"/>
    <cellStyle name="Percent 171 2 7 4" xfId="16003" xr:uid="{B0A4337D-FE91-484E-9B86-6E3D5E5FEA08}"/>
    <cellStyle name="Percent 171 2 8" xfId="9813" xr:uid="{3B410B08-3737-4DF6-BD8C-A47043FF1774}"/>
    <cellStyle name="Percent 171 2 8 2" xfId="13636" xr:uid="{05F17408-E18B-4690-B48B-4CD6D1BDC558}"/>
    <cellStyle name="Percent 171 2 8 3" xfId="17199" xr:uid="{FB2F0E2A-9142-4AC4-9B34-BD0CFCB45CDB}"/>
    <cellStyle name="Percent 171 2 9" xfId="11885" xr:uid="{F2B0E9A6-B0A4-4A4D-B137-D648DA993144}"/>
    <cellStyle name="Percent 171 3" xfId="7886" xr:uid="{AB567055-05A3-4AA4-B723-26ADF3A1FAE9}"/>
    <cellStyle name="Percent 171 3 2" xfId="9192" xr:uid="{EF7985A2-BA3D-4E96-9E13-34987D54A6CF}"/>
    <cellStyle name="Percent 171 3 2 2" xfId="11203" xr:uid="{9F45DBB7-0BFA-4CB8-B7D4-F9EF060FA957}"/>
    <cellStyle name="Percent 171 3 2 2 2" xfId="14977" xr:uid="{16F2CB04-7296-427B-82CD-5409C7D55E47}"/>
    <cellStyle name="Percent 171 3 2 2 3" xfId="18574" xr:uid="{05AEFFE9-84EF-4C6B-82FD-3003180FFC76}"/>
    <cellStyle name="Percent 171 3 2 3" xfId="13227" xr:uid="{666AC53C-8960-45AF-B3FB-01F1B7A2D375}"/>
    <cellStyle name="Percent 171 3 2 4" xfId="16788" xr:uid="{8F1ACFEA-8B02-47D2-AA76-A63B1F77403E}"/>
    <cellStyle name="Percent 171 3 3" xfId="10218" xr:uid="{5605F65F-3DDB-45A1-93DE-32EB81527107}"/>
    <cellStyle name="Percent 171 3 3 2" xfId="14019" xr:uid="{29F7A392-9EDF-4AF7-AD5C-47085DBBD2BE}"/>
    <cellStyle name="Percent 171 3 3 3" xfId="17597" xr:uid="{6703E26E-E416-48EC-B0D5-6366435E86CF}"/>
    <cellStyle name="Percent 171 3 4" xfId="12258" xr:uid="{191A170E-8D2F-45CF-AF71-96B79524D626}"/>
    <cellStyle name="Percent 171 3 5" xfId="15820" xr:uid="{45597939-82F5-4B36-9531-8EA576EBB45B}"/>
    <cellStyle name="Percent 171 4" xfId="7678" xr:uid="{E8DE451D-2A60-4BFA-812D-A487E019C4AE}"/>
    <cellStyle name="Percent 171 4 2" xfId="8976" xr:uid="{8163283C-20CD-46AE-9904-46F1CD9A451F}"/>
    <cellStyle name="Percent 171 4 2 2" xfId="10999" xr:uid="{C9D290E2-9844-4A1C-877C-8413201E7498}"/>
    <cellStyle name="Percent 171 4 2 2 2" xfId="14752" xr:uid="{79F5118E-FCED-4A4D-8B17-098028178AF3}"/>
    <cellStyle name="Percent 171 4 2 2 3" xfId="18373" xr:uid="{573F8C23-F739-4847-BB73-4187621C6D7F}"/>
    <cellStyle name="Percent 171 4 2 3" xfId="13015" xr:uid="{97A58495-CD48-4B64-81DE-814B21D06B29}"/>
    <cellStyle name="Percent 171 4 2 4" xfId="16590" xr:uid="{3D2189F7-B8FF-4292-84D2-54D4635C58DD}"/>
    <cellStyle name="Percent 171 4 3" xfId="10003" xr:uid="{2AF87125-D24F-401B-8BD1-811A1158B631}"/>
    <cellStyle name="Percent 171 4 3 2" xfId="13812" xr:uid="{2C542A14-F812-4FC5-949D-17CF6D9EF8EC}"/>
    <cellStyle name="Percent 171 4 3 3" xfId="17382" xr:uid="{C74C78E3-4D19-4336-823D-E88D59EC6CF9}"/>
    <cellStyle name="Percent 171 4 4" xfId="12060" xr:uid="{A6800D42-016A-46E0-9E34-1E790AFD6A60}"/>
    <cellStyle name="Percent 171 4 5" xfId="15594" xr:uid="{A75A2A0A-1359-4C5D-BF60-B3DA306B8A9C}"/>
    <cellStyle name="Percent 171 5" xfId="7746" xr:uid="{6F4B90B7-8232-4C4A-B457-F73FCA0ECAFC}"/>
    <cellStyle name="Percent 171 5 2" xfId="9048" xr:uid="{9E4E0313-9C51-4755-AFB8-BA5A2AE51410}"/>
    <cellStyle name="Percent 171 5 2 2" xfId="11062" xr:uid="{818677D1-D478-480E-91FF-EE1A887C6D7D}"/>
    <cellStyle name="Percent 171 5 2 2 2" xfId="14821" xr:uid="{DC6419A1-8A18-4292-BDE9-4AA6493CEB28}"/>
    <cellStyle name="Percent 171 5 2 2 3" xfId="18437" xr:uid="{FB3854A5-DD52-4874-873B-6782ED94509D}"/>
    <cellStyle name="Percent 171 5 2 3" xfId="13085" xr:uid="{B02AE3AB-93D3-4CF5-9868-E0C3541EFC18}"/>
    <cellStyle name="Percent 171 5 2 4" xfId="16654" xr:uid="{BEB60D18-FC82-4139-923D-B3FF4B2267E0}"/>
    <cellStyle name="Percent 171 5 3" xfId="10073" xr:uid="{69E17F8C-ADE7-4A83-86EC-B377D59820F7}"/>
    <cellStyle name="Percent 171 5 3 2" xfId="13879" xr:uid="{4F2AA045-66B4-4563-9F22-7FEF6231ABF0}"/>
    <cellStyle name="Percent 171 5 3 3" xfId="17454" xr:uid="{228DDA45-63B3-48DE-A8F6-043E4D37FE10}"/>
    <cellStyle name="Percent 171 5 4" xfId="12121" xr:uid="{D06D0F92-72F6-4787-AF7F-EB066E99F99C}"/>
    <cellStyle name="Percent 171 5 5" xfId="15664" xr:uid="{90A10903-0E4E-4A94-A0FA-597740CB4CB5}"/>
    <cellStyle name="Percent 171 6" xfId="8555" xr:uid="{DA0A1CB2-AB31-4234-BBA5-08AD7334BDE5}"/>
    <cellStyle name="Percent 171 6 2" xfId="10729" xr:uid="{83BDC8FA-367B-42E7-B845-02195C720E75}"/>
    <cellStyle name="Percent 171 6 2 2" xfId="14478" xr:uid="{B5E469E1-8ACC-4D3F-8216-5EFE2C939662}"/>
    <cellStyle name="Percent 171 6 2 3" xfId="18098" xr:uid="{B1E90774-5FF9-4551-B866-A3867AB5AA94}"/>
    <cellStyle name="Percent 171 6 3" xfId="12734" xr:uid="{BA219352-3D54-4D9A-B58F-A21B86F151B1}"/>
    <cellStyle name="Percent 171 6 4" xfId="16317" xr:uid="{9FBDBC2A-5C6B-4ECA-8C71-FE2B04BF3B85}"/>
    <cellStyle name="Percent 171 7" xfId="8206" xr:uid="{4B390671-BC10-4082-82DF-44E720B73C82}"/>
    <cellStyle name="Percent 171 7 2" xfId="10530" xr:uid="{FFE9BB39-6230-4677-9836-3E0639A63E8B}"/>
    <cellStyle name="Percent 171 7 2 2" xfId="14298" xr:uid="{A5B8B3A7-42A5-4133-BF60-652135334D5A}"/>
    <cellStyle name="Percent 171 7 2 3" xfId="17903" xr:uid="{779BC221-5715-4970-8B16-1C84BF5E301C}"/>
    <cellStyle name="Percent 171 7 3" xfId="12539" xr:uid="{C8A3F379-B775-47B9-9FBC-1976C039452D}"/>
    <cellStyle name="Percent 171 7 4" xfId="16118" xr:uid="{F72EA650-634C-456A-89AC-EF0C86EC44A7}"/>
    <cellStyle name="Percent 171 8" xfId="8140" xr:uid="{B261972F-CF46-49BE-B1C5-8F7FA3C44213}"/>
    <cellStyle name="Percent 171 8 2" xfId="10471" xr:uid="{17A03077-E567-4E0E-ACAD-EE801F624CDF}"/>
    <cellStyle name="Percent 171 8 2 2" xfId="14245" xr:uid="{1A0704DC-71FB-4EB7-A506-4E17EB54779A}"/>
    <cellStyle name="Percent 171 8 2 3" xfId="17842" xr:uid="{D713F25A-D6D8-4B8E-A5DD-69B8011DFA1D}"/>
    <cellStyle name="Percent 171 8 3" xfId="12483" xr:uid="{E849F565-4E5D-4630-865A-DD50332EC5A8}"/>
    <cellStyle name="Percent 171 8 4" xfId="16062" xr:uid="{A5EA3465-CB58-4BEA-994E-9DCC68159EAC}"/>
    <cellStyle name="Percent 171 9" xfId="9570" xr:uid="{D2E7CCBB-1BD4-49DC-9E39-54F3C94C2EE3}"/>
    <cellStyle name="Percent 171 9 2" xfId="11438" xr:uid="{EBD2C727-A0A3-48E5-8420-720A821DB779}"/>
    <cellStyle name="Percent 171 9 2 2" xfId="15215" xr:uid="{B225B5A2-BEE0-4932-957B-3C88ED7FD799}"/>
    <cellStyle name="Percent 171 9 2 3" xfId="18810" xr:uid="{9518932F-B547-4A6C-A7CF-BEEC5FA989CC}"/>
    <cellStyle name="Percent 171 9 3" xfId="13472" xr:uid="{3AD0504D-BB22-4EC6-B4A4-129298CEF220}"/>
    <cellStyle name="Percent 171 9 4" xfId="17036" xr:uid="{C3C2E76C-B4AB-4B12-BCFB-213B0F7FAA52}"/>
    <cellStyle name="Percent 172" xfId="6070" xr:uid="{AE67DCB4-1ED3-4A6B-B9A6-F6BB8589EF19}"/>
    <cellStyle name="Percent 172 10" xfId="9698" xr:uid="{7AAD07C5-95BD-4C44-85EE-60CFB807C375}"/>
    <cellStyle name="Percent 172 10 2" xfId="13534" xr:uid="{6750C9E0-CEBB-4B41-B4BD-94F589343BAE}"/>
    <cellStyle name="Percent 172 10 3" xfId="17096" xr:uid="{383BB706-B4FE-47F6-B879-76A26C239269}"/>
    <cellStyle name="Percent 172 11" xfId="11695" xr:uid="{2742BEB8-B391-4F0A-8E86-B7DF2D7EA68D}"/>
    <cellStyle name="Percent 172 12" xfId="15300" xr:uid="{171D1546-B187-420B-AF32-C4942925D227}"/>
    <cellStyle name="Percent 172 2" xfId="7484" xr:uid="{3874EFFE-5EF8-4CA4-89AF-3D1E14C537E8}"/>
    <cellStyle name="Percent 172 2 10" xfId="15397" xr:uid="{EB679E04-6CBC-4A73-8A25-8DC908598D94}"/>
    <cellStyle name="Percent 172 2 2" xfId="7968" xr:uid="{DFF7C21E-0BD5-4615-8A3A-D3FFEA48475C}"/>
    <cellStyle name="Percent 172 2 2 2" xfId="9278" xr:uid="{D510FCDC-95FD-447F-A6F2-45C30C32CE60}"/>
    <cellStyle name="Percent 172 2 2 2 2" xfId="11288" xr:uid="{4E555EE8-A805-439D-B3D3-33C208301E94}"/>
    <cellStyle name="Percent 172 2 2 2 2 2" xfId="15075" xr:uid="{84D4F3FC-A3C7-4C64-9E89-711C715FF2CF}"/>
    <cellStyle name="Percent 172 2 2 2 2 3" xfId="18663" xr:uid="{777CBF37-6019-47B1-8673-6D01F6F9BB2F}"/>
    <cellStyle name="Percent 172 2 2 2 3" xfId="13318" xr:uid="{6F51A60B-4CBF-456B-BC0C-67813C72613C}"/>
    <cellStyle name="Percent 172 2 2 2 4" xfId="16874" xr:uid="{90796127-C7C1-48FE-A4B4-A6E3DD4D0422}"/>
    <cellStyle name="Percent 172 2 2 3" xfId="10310" xr:uid="{990FF8F7-0418-4167-B1C8-BB20C1571315}"/>
    <cellStyle name="Percent 172 2 2 3 2" xfId="14102" xr:uid="{2BE6372F-76E3-4C76-9263-FE5F3FD26659}"/>
    <cellStyle name="Percent 172 2 2 3 3" xfId="17684" xr:uid="{3BB6B32D-93FE-4E99-91E1-43B51557308D}"/>
    <cellStyle name="Percent 172 2 2 4" xfId="12343" xr:uid="{79178C63-047A-417B-BA1B-96820D2154BF}"/>
    <cellStyle name="Percent 172 2 2 5" xfId="15915" xr:uid="{7BBE4F8D-B4E0-47B3-B481-D8940F044267}"/>
    <cellStyle name="Percent 172 2 3" xfId="7815" xr:uid="{4756CAE4-6F5A-44CD-B1BF-B6A3099A6069}"/>
    <cellStyle name="Percent 172 2 3 2" xfId="9109" xr:uid="{CFF7BC7D-98F0-4237-ACDF-77C85440387C}"/>
    <cellStyle name="Percent 172 2 3 2 2" xfId="11123" xr:uid="{E5722CCD-702B-41B4-876D-DE387AE93186}"/>
    <cellStyle name="Percent 172 2 3 2 2 2" xfId="14889" xr:uid="{8A291766-6C29-449B-AB10-1DFA15CAE2C9}"/>
    <cellStyle name="Percent 172 2 3 2 2 3" xfId="18499" xr:uid="{95587D65-BDC9-480E-9AE7-D2C73DFDBB15}"/>
    <cellStyle name="Percent 172 2 3 2 3" xfId="13145" xr:uid="{C87680CF-FF55-409D-8709-547448CB7BEF}"/>
    <cellStyle name="Percent 172 2 3 2 4" xfId="16714" xr:uid="{9A1AEAC4-BF11-4824-AAA9-5C80547DF7FC}"/>
    <cellStyle name="Percent 172 2 3 3" xfId="10142" xr:uid="{23F33A44-6368-4D3C-A2D9-716C7A1EAB24}"/>
    <cellStyle name="Percent 172 2 3 3 2" xfId="13947" xr:uid="{024CA08E-BAB0-43AE-8163-957B7FE827DD}"/>
    <cellStyle name="Percent 172 2 3 3 3" xfId="17513" xr:uid="{CD505239-3AED-4F26-A443-06E9742850BB}"/>
    <cellStyle name="Percent 172 2 3 4" xfId="12182" xr:uid="{21ED2A55-2C07-4BB3-8E6E-B23BFA7BC961}"/>
    <cellStyle name="Percent 172 2 3 5" xfId="15731" xr:uid="{AC1850DA-D20F-46D8-84CE-F6E02284D005}"/>
    <cellStyle name="Percent 172 2 4" xfId="7587" xr:uid="{1D091CC9-1087-40BE-AC33-5864EFCD0280}"/>
    <cellStyle name="Percent 172 2 4 2" xfId="8888" xr:uid="{24E580B0-C080-459B-B1DB-55FFC23DC95A}"/>
    <cellStyle name="Percent 172 2 4 2 2" xfId="10918" xr:uid="{C5BBF94B-3024-49FD-8A20-48C45FAAF886}"/>
    <cellStyle name="Percent 172 2 4 2 2 2" xfId="14662" xr:uid="{F2FA70D3-670B-4A5F-9189-C7BE6ACE2DC9}"/>
    <cellStyle name="Percent 172 2 4 2 2 3" xfId="18291" xr:uid="{E456710C-BAFD-476D-96A2-489432D2EAE5}"/>
    <cellStyle name="Percent 172 2 4 2 3" xfId="12921" xr:uid="{393AA65F-F2D6-45C8-B537-6355A9A16F1B}"/>
    <cellStyle name="Percent 172 2 4 2 4" xfId="16502" xr:uid="{0E640014-55C6-4C5D-BA87-3F7A798F6303}"/>
    <cellStyle name="Percent 172 2 4 3" xfId="9907" xr:uid="{2C30FAB5-89E4-4A59-87B0-8CFF7449DCF3}"/>
    <cellStyle name="Percent 172 2 4 3 2" xfId="13732" xr:uid="{9713633D-D29D-4EAC-AC87-7923C567AF98}"/>
    <cellStyle name="Percent 172 2 4 3 3" xfId="17292" xr:uid="{00223B6C-8CCC-4AE0-8B95-E3036CCBC1FA}"/>
    <cellStyle name="Percent 172 2 4 4" xfId="11980" xr:uid="{F65F3588-5745-45DE-9D61-10A9AC41AB55}"/>
    <cellStyle name="Percent 172 2 4 5" xfId="15503" xr:uid="{C6D0A68A-D5DD-41A4-B5E9-7AA2EAA50422}"/>
    <cellStyle name="Percent 172 2 5" xfId="8793" xr:uid="{2509D216-5CCB-41C6-B94C-A45ED7348D18}"/>
    <cellStyle name="Percent 172 2 5 2" xfId="10818" xr:uid="{6FE4D7EB-886A-4700-B7C6-4F227C1C7B7A}"/>
    <cellStyle name="Percent 172 2 5 2 2" xfId="14564" xr:uid="{52A61474-A4FE-47D0-BA4C-B329B366D2BD}"/>
    <cellStyle name="Percent 172 2 5 2 3" xfId="18188" xr:uid="{B50D2ACB-2BD5-4DC7-8B70-975FF64A8868}"/>
    <cellStyle name="Percent 172 2 5 3" xfId="12829" xr:uid="{9618F31E-8CF3-44E9-896C-A5A664FA0306}"/>
    <cellStyle name="Percent 172 2 5 4" xfId="16406" xr:uid="{553F78B5-939A-48E8-9B97-F5148570DDAD}"/>
    <cellStyle name="Percent 172 2 6" xfId="8451" xr:uid="{B03255F7-4D75-419B-A259-0C8E308AFAB6}"/>
    <cellStyle name="Percent 172 2 6 2" xfId="10647" xr:uid="{4284BFCE-A98D-4827-899D-7521F0145D60}"/>
    <cellStyle name="Percent 172 2 6 2 2" xfId="14407" xr:uid="{1CE210F3-5D0D-4B4D-A93C-310A47A9EA8E}"/>
    <cellStyle name="Percent 172 2 6 2 3" xfId="18021" xr:uid="{73708B70-433C-4CDF-87E1-F1E90D181D44}"/>
    <cellStyle name="Percent 172 2 6 3" xfId="12658" xr:uid="{FADDE9BC-9831-4962-BC62-2AE638F6CD23}"/>
    <cellStyle name="Percent 172 2 6 4" xfId="16227" xr:uid="{EB282B4B-49F0-4DDF-B5DB-92201E927A62}"/>
    <cellStyle name="Percent 172 2 7" xfId="9375" xr:uid="{89C51214-2920-44CA-8452-1EE808F27758}"/>
    <cellStyle name="Percent 172 2 7 2" xfId="11378" xr:uid="{52A3269D-EB06-4493-AFE7-1335C02FB56D}"/>
    <cellStyle name="Percent 172 2 7 2 2" xfId="15168" xr:uid="{8C163FCB-1004-4897-AA81-19561399B33D}"/>
    <cellStyle name="Percent 172 2 7 2 3" xfId="18749" xr:uid="{27C1D561-367C-43B0-9619-9A51EAA1C829}"/>
    <cellStyle name="Percent 172 2 7 3" xfId="13418" xr:uid="{101EF981-0A88-4E63-B820-5266AD106CCB}"/>
    <cellStyle name="Percent 172 2 7 4" xfId="16969" xr:uid="{1D36F18E-7C2B-4069-A4C3-70B98952813A}"/>
    <cellStyle name="Percent 172 2 8" xfId="9807" xr:uid="{F9A9F197-A054-431B-9FDD-287F521763C2}"/>
    <cellStyle name="Percent 172 2 8 2" xfId="13629" xr:uid="{5036508E-E828-4C07-BCA1-ACCC19F53592}"/>
    <cellStyle name="Percent 172 2 8 3" xfId="17194" xr:uid="{6D55817B-995D-45CF-947E-8AC78FD4B719}"/>
    <cellStyle name="Percent 172 2 9" xfId="11880" xr:uid="{BC374D82-C7E0-4C06-BC45-A27A12A7FB44}"/>
    <cellStyle name="Percent 172 3" xfId="7882" xr:uid="{304FC28B-C91B-4F2F-A8BC-A877E50BB1CD}"/>
    <cellStyle name="Percent 172 3 2" xfId="9188" xr:uid="{CF97A471-7032-4E26-92D6-4D14A0714423}"/>
    <cellStyle name="Percent 172 3 2 2" xfId="11199" xr:uid="{542493FC-21BB-4F10-A49D-4C79D89E3649}"/>
    <cellStyle name="Percent 172 3 2 2 2" xfId="14972" xr:uid="{94D48F08-5B85-42E0-BBEB-926CD6D21FFE}"/>
    <cellStyle name="Percent 172 3 2 2 3" xfId="18569" xr:uid="{723A73EE-A7E6-410B-AD96-A7308DF01F81}"/>
    <cellStyle name="Percent 172 3 2 3" xfId="13221" xr:uid="{F7D5DA83-851E-493F-9B57-8BAA1B815D34}"/>
    <cellStyle name="Percent 172 3 2 4" xfId="16784" xr:uid="{48F05AA0-B16F-422C-8250-7D9C9760D16A}"/>
    <cellStyle name="Percent 172 3 3" xfId="10214" xr:uid="{168DFEEF-34EF-4B11-AABD-E2FB6E4C7247}"/>
    <cellStyle name="Percent 172 3 3 2" xfId="14015" xr:uid="{B52628A6-445F-4577-A002-A297EE7B02AF}"/>
    <cellStyle name="Percent 172 3 3 3" xfId="17593" xr:uid="{40EE43E9-DB7C-4F14-A063-9BA9479BAC3B}"/>
    <cellStyle name="Percent 172 3 4" xfId="12254" xr:uid="{71F6CC89-0966-42A5-B06F-B1EE4F877949}"/>
    <cellStyle name="Percent 172 3 5" xfId="15815" xr:uid="{1DA8A74B-4058-44BB-A5A9-C9736A2BC3E7}"/>
    <cellStyle name="Percent 172 4" xfId="7673" xr:uid="{62E393FC-89EB-4ED1-B166-640BBB0F7924}"/>
    <cellStyle name="Percent 172 4 2" xfId="8970" xr:uid="{5D2D1A02-5956-4AEB-88E7-150E15D6F0C5}"/>
    <cellStyle name="Percent 172 4 2 2" xfId="10995" xr:uid="{3E0C0404-D26F-431D-819D-21F915070D61}"/>
    <cellStyle name="Percent 172 4 2 2 2" xfId="14748" xr:uid="{F77D8D41-BBF2-4C48-8CAA-A12E3652A8E3}"/>
    <cellStyle name="Percent 172 4 2 2 3" xfId="18369" xr:uid="{C8D27EAC-D36A-4B31-826F-2EFDEE9B25BE}"/>
    <cellStyle name="Percent 172 4 2 3" xfId="13011" xr:uid="{F08A3307-30E3-499D-A4E5-C85BC07FCE09}"/>
    <cellStyle name="Percent 172 4 2 4" xfId="16586" xr:uid="{B960A39E-0838-4543-96C0-5E09D4F34794}"/>
    <cellStyle name="Percent 172 4 3" xfId="9998" xr:uid="{00581DAD-BADD-4D26-BBD5-B3D6D02B2492}"/>
    <cellStyle name="Percent 172 4 3 2" xfId="13807" xr:uid="{50BF7BDC-1106-448D-9E00-4E96FFF9FC58}"/>
    <cellStyle name="Percent 172 4 3 3" xfId="17376" xr:uid="{44C6DA9B-5C92-47AB-82E5-E58ED00947BD}"/>
    <cellStyle name="Percent 172 4 4" xfId="12056" xr:uid="{DDF0F597-145B-4C64-B623-A57B6240D443}"/>
    <cellStyle name="Percent 172 4 5" xfId="15590" xr:uid="{D28D3F03-6DD0-438B-AF85-B158C794939F}"/>
    <cellStyle name="Percent 172 5" xfId="7723" xr:uid="{A70E6B76-59BD-45D0-90C7-96CDB48AB545}"/>
    <cellStyle name="Percent 172 5 2" xfId="9030" xr:uid="{ED3D78EF-9C44-414D-AABD-C8668ABC6DC2}"/>
    <cellStyle name="Percent 172 5 2 2" xfId="11042" xr:uid="{BA45A30B-B394-433D-8824-5D309EC69301}"/>
    <cellStyle name="Percent 172 5 2 2 2" xfId="14801" xr:uid="{692C89EC-8A01-4F37-AB48-D02357C9564D}"/>
    <cellStyle name="Percent 172 5 2 2 3" xfId="18417" xr:uid="{38E04618-419E-4DDB-872F-5E13310CC0B2}"/>
    <cellStyle name="Percent 172 5 2 3" xfId="13067" xr:uid="{E7DA1654-7255-47EA-952D-F2388E4517D4}"/>
    <cellStyle name="Percent 172 5 2 4" xfId="16630" xr:uid="{10FF1F66-FBAF-409C-862D-A3338FD8DC1E}"/>
    <cellStyle name="Percent 172 5 3" xfId="10056" xr:uid="{C9AFF092-E859-46E7-9EAD-90A20FFF1DD1}"/>
    <cellStyle name="Percent 172 5 3 2" xfId="13856" xr:uid="{B14EB0EF-6662-4EC3-9382-936B54A319A7}"/>
    <cellStyle name="Percent 172 5 3 3" xfId="17436" xr:uid="{ED13F964-5588-4353-A20D-1C5F7EC3BAF1}"/>
    <cellStyle name="Percent 172 5 4" xfId="12101" xr:uid="{3AAC27F9-2320-46FF-9EBD-9B6808E570C9}"/>
    <cellStyle name="Percent 172 5 5" xfId="15644" xr:uid="{EF65EB09-6C08-4AA4-805F-C2C66D540C7C}"/>
    <cellStyle name="Percent 172 6" xfId="8551" xr:uid="{D47A6984-AF04-476C-A296-92BCF29DDA04}"/>
    <cellStyle name="Percent 172 6 2" xfId="10723" xr:uid="{2F1B9936-A3DC-48C0-ABA0-3A0666F3CE51}"/>
    <cellStyle name="Percent 172 6 2 2" xfId="14474" xr:uid="{E51AB06C-1FB0-4249-A122-6D147BC5C551}"/>
    <cellStyle name="Percent 172 6 2 3" xfId="18094" xr:uid="{69573E79-4E1A-4854-9439-B26CF5FB0C66}"/>
    <cellStyle name="Percent 172 6 3" xfId="12730" xr:uid="{D1B8E4FC-46C9-4A88-A4FC-4D4AB9BEF518}"/>
    <cellStyle name="Percent 172 6 4" xfId="16312" xr:uid="{AEA0B3A6-51E9-4625-8140-9C2C3C0D7E93}"/>
    <cellStyle name="Percent 172 7" xfId="8202" xr:uid="{884CD44D-9615-441D-AD57-6192ABE57B19}"/>
    <cellStyle name="Percent 172 7 2" xfId="10525" xr:uid="{91861303-9ECD-446C-9201-13988EDCCB45}"/>
    <cellStyle name="Percent 172 7 2 2" xfId="14294" xr:uid="{30FE3546-AB53-4993-918F-40E4D72AF0B8}"/>
    <cellStyle name="Percent 172 7 2 3" xfId="17897" xr:uid="{804EBE35-FDAF-4D6C-8088-F42EFDCFA1E6}"/>
    <cellStyle name="Percent 172 7 3" xfId="12535" xr:uid="{E89B9E2A-1A36-401D-96D8-B317AC791119}"/>
    <cellStyle name="Percent 172 7 4" xfId="16114" xr:uid="{F16A2EC2-E278-4A89-B48E-75EE38E1AE7A}"/>
    <cellStyle name="Percent 172 8" xfId="8071" xr:uid="{5D7E9CC7-7DD7-42D1-BF8F-D62ACA392D89}"/>
    <cellStyle name="Percent 172 8 2" xfId="10416" xr:uid="{D20619A0-953D-4B6E-A41F-F8CBD22F5E50}"/>
    <cellStyle name="Percent 172 8 2 2" xfId="14192" xr:uid="{4AAA4EEF-6332-49C9-9BFF-82D364F87163}"/>
    <cellStyle name="Percent 172 8 2 3" xfId="17785" xr:uid="{7439B947-94EF-4658-8D3B-3CE5286A65DB}"/>
    <cellStyle name="Percent 172 8 3" xfId="12433" xr:uid="{3EB47CD9-C131-469B-917C-1B2054513A62}"/>
    <cellStyle name="Percent 172 8 4" xfId="16011" xr:uid="{069AEF3D-42FA-4C34-ADAD-026780ED84F9}"/>
    <cellStyle name="Percent 172 9" xfId="9571" xr:uid="{3314A300-4AE0-472F-811B-AC1F43279670}"/>
    <cellStyle name="Percent 172 9 2" xfId="11439" xr:uid="{CF9DF997-7E72-4F53-BD52-165FC7B73F87}"/>
    <cellStyle name="Percent 172 9 2 2" xfId="15216" xr:uid="{45F6D976-6D03-4483-8C13-FC6D084B4EC2}"/>
    <cellStyle name="Percent 172 9 2 3" xfId="18811" xr:uid="{B8D4676E-B090-4CF5-B550-9A41B304DF82}"/>
    <cellStyle name="Percent 172 9 3" xfId="13473" xr:uid="{E59B43A5-2A7D-4854-81D0-CCD1158171A0}"/>
    <cellStyle name="Percent 172 9 4" xfId="17037" xr:uid="{4F1E392A-7EBB-4AAA-8548-DA64908FFEF2}"/>
    <cellStyle name="Percent 173" xfId="6160" xr:uid="{B9DDD0D7-A69F-48EA-9495-76883A328B25}"/>
    <cellStyle name="Percent 173 10" xfId="9707" xr:uid="{BC649E18-9A5B-488C-83D0-F51BC6310167}"/>
    <cellStyle name="Percent 173 10 2" xfId="13545" xr:uid="{E4F61E7E-3610-457E-80BD-43622C113A89}"/>
    <cellStyle name="Percent 173 10 3" xfId="17107" xr:uid="{4E5AAC4D-9AA8-4EB4-81EF-7099F962C98E}"/>
    <cellStyle name="Percent 173 11" xfId="11705" xr:uid="{368C2890-69F8-4E52-8260-DBFBE69A581E}"/>
    <cellStyle name="Percent 173 12" xfId="15311" xr:uid="{B5715896-D4D4-4067-AD54-52E3A1E3B9C6}"/>
    <cellStyle name="Percent 173 2" xfId="7496" xr:uid="{05DA6383-599C-4E47-8BF1-52672F87BC85}"/>
    <cellStyle name="Percent 173 2 10" xfId="15411" xr:uid="{33B4A7FB-48D9-441D-A5F2-92795E1C576F}"/>
    <cellStyle name="Percent 173 2 2" xfId="7979" xr:uid="{152CC360-1363-411E-B8DC-550539A30834}"/>
    <cellStyle name="Percent 173 2 2 2" xfId="9289" xr:uid="{AAB681B0-7DBB-43A4-B766-33AE2F042576}"/>
    <cellStyle name="Percent 173 2 2 2 2" xfId="11299" xr:uid="{E9A29830-2D3D-4E77-892B-8FE7715EA0A8}"/>
    <cellStyle name="Percent 173 2 2 2 2 2" xfId="15087" xr:uid="{277622DE-6428-431C-9BC2-63B149AEDF0E}"/>
    <cellStyle name="Percent 173 2 2 2 2 3" xfId="18675" xr:uid="{CCF301A0-9355-4726-876B-B3BC12974836}"/>
    <cellStyle name="Percent 173 2 2 2 3" xfId="13331" xr:uid="{DCA9EE15-5DB7-4B53-AB4E-EE7CE16A6AFB}"/>
    <cellStyle name="Percent 173 2 2 2 4" xfId="16886" xr:uid="{18ADD8DB-6D8C-4A48-B006-CF7E83EBEC44}"/>
    <cellStyle name="Percent 173 2 2 3" xfId="10323" xr:uid="{B06B7BA3-8ECB-47DC-BE6F-17129BDF4B9B}"/>
    <cellStyle name="Percent 173 2 2 3 2" xfId="14113" xr:uid="{D133347A-B1C5-4F25-B65D-B253756A373B}"/>
    <cellStyle name="Percent 173 2 2 3 3" xfId="17696" xr:uid="{C9FFBDC6-EC28-4F44-A1D9-4FA4C44C4FFD}"/>
    <cellStyle name="Percent 173 2 2 4" xfId="12353" xr:uid="{43115194-8F3C-4AA3-8785-3124A7201703}"/>
    <cellStyle name="Percent 173 2 2 5" xfId="15927" xr:uid="{105B571C-3E05-4A2E-B596-A89FB3910E3A}"/>
    <cellStyle name="Percent 173 2 3" xfId="7826" xr:uid="{BFECA896-ABF6-4FA7-8AC2-F1CAF224C043}"/>
    <cellStyle name="Percent 173 2 3 2" xfId="9122" xr:uid="{F3A2CE6C-EC39-41B0-B27A-245C6E565F14}"/>
    <cellStyle name="Percent 173 2 3 2 2" xfId="11135" xr:uid="{C5105D89-6638-46AC-9564-96586182BC8F}"/>
    <cellStyle name="Percent 173 2 3 2 2 2" xfId="14903" xr:uid="{6C27D65F-9410-41CE-B6AA-5E63BC5149B8}"/>
    <cellStyle name="Percent 173 2 3 2 2 3" xfId="18509" xr:uid="{C413DA25-AE86-4270-8413-F4F8FC501E45}"/>
    <cellStyle name="Percent 173 2 3 2 3" xfId="13158" xr:uid="{1E7D85E4-FF93-4822-8D27-BB68965AAA2F}"/>
    <cellStyle name="Percent 173 2 3 2 4" xfId="16724" xr:uid="{324D92E0-43B4-4AC4-9D72-AEA74E8FAA2A}"/>
    <cellStyle name="Percent 173 2 3 3" xfId="10154" xr:uid="{2048A060-DF8C-4C68-93A1-DF4206EAD0B7}"/>
    <cellStyle name="Percent 173 2 3 3 2" xfId="13959" xr:uid="{5E174F00-45B5-4D94-AD61-97B45430170D}"/>
    <cellStyle name="Percent 173 2 3 3 3" xfId="17526" xr:uid="{ECC33D7C-8449-4E19-AAE1-C70F230C109D}"/>
    <cellStyle name="Percent 173 2 3 4" xfId="12193" xr:uid="{427C1FE5-9DBB-4119-808F-147FBBECE7BC}"/>
    <cellStyle name="Percent 173 2 3 5" xfId="15744" xr:uid="{B8E68B71-0CC2-4059-A285-383D78FD2765}"/>
    <cellStyle name="Percent 173 2 4" xfId="7558" xr:uid="{027B505D-961D-43A3-AE35-FD60B6AB305B}"/>
    <cellStyle name="Percent 173 2 4 2" xfId="8858" xr:uid="{21A27C7A-4C43-4B84-B2D6-2329D1DF9A46}"/>
    <cellStyle name="Percent 173 2 4 2 2" xfId="10889" xr:uid="{2E6D7182-01F4-432C-B6E1-26E6BDBE111C}"/>
    <cellStyle name="Percent 173 2 4 2 2 2" xfId="14632" xr:uid="{A903A797-1759-464D-AAF4-2E31CB9E3673}"/>
    <cellStyle name="Percent 173 2 4 2 2 3" xfId="18263" xr:uid="{A97F3416-BE11-45D2-BDC5-74BF8F0E3435}"/>
    <cellStyle name="Percent 173 2 4 2 3" xfId="12894" xr:uid="{9FBCA2EE-F2DC-4CEA-98BB-CBB10FBB4849}"/>
    <cellStyle name="Percent 173 2 4 2 4" xfId="16476" xr:uid="{84D04CD8-D55F-4346-9029-A3315184DCB8}"/>
    <cellStyle name="Percent 173 2 4 3" xfId="9875" xr:uid="{81B1F073-83DF-44B6-B2B3-B4C3C374A2C1}"/>
    <cellStyle name="Percent 173 2 4 3 2" xfId="13704" xr:uid="{9240AD2A-1618-40E3-9089-12AD5AC95896}"/>
    <cellStyle name="Percent 173 2 4 3 3" xfId="17261" xr:uid="{04B53CF8-0485-47BD-8D7F-925A6728A6AC}"/>
    <cellStyle name="Percent 173 2 4 4" xfId="11951" xr:uid="{5245FE7D-51D1-488F-BCBF-356AF1A17FC6}"/>
    <cellStyle name="Percent 173 2 4 5" xfId="15473" xr:uid="{2DD4F1DF-F30F-48EC-BD64-DDF0FE840D45}"/>
    <cellStyle name="Percent 173 2 5" xfId="8804" xr:uid="{ADD6CAC4-2688-4178-8CA2-D928B4351F26}"/>
    <cellStyle name="Percent 173 2 5 2" xfId="10830" xr:uid="{2B18BBF1-0E78-4231-918F-6A77B7923C9C}"/>
    <cellStyle name="Percent 173 2 5 2 2" xfId="14576" xr:uid="{FFC72EB7-E7BD-4001-825A-21FD74CDA3F4}"/>
    <cellStyle name="Percent 173 2 5 2 3" xfId="18201" xr:uid="{EBFA5FE5-9F48-4949-9535-1EA1D21AD945}"/>
    <cellStyle name="Percent 173 2 5 3" xfId="12840" xr:uid="{CC7AC8F1-F229-4F4B-9135-E0F91CA0C60F}"/>
    <cellStyle name="Percent 173 2 5 4" xfId="16418" xr:uid="{7D1DC098-19FF-4C8D-A17B-BB4508AFD02A}"/>
    <cellStyle name="Percent 173 2 6" xfId="8461" xr:uid="{F868B229-EA66-43A3-8F07-ADAF345D5D19}"/>
    <cellStyle name="Percent 173 2 6 2" xfId="10661" xr:uid="{58031535-3C1E-4AC4-AA15-FA9B7681D59C}"/>
    <cellStyle name="Percent 173 2 6 2 2" xfId="14417" xr:uid="{FF79351C-C654-4DB3-8D49-46A6E88D7C85}"/>
    <cellStyle name="Percent 173 2 6 2 3" xfId="18034" xr:uid="{8D4E48E8-31C0-4A64-8238-243137B5C517}"/>
    <cellStyle name="Percent 173 2 6 3" xfId="12670" xr:uid="{73C47FC7-BDCB-4142-94FA-6E99571BCEBA}"/>
    <cellStyle name="Percent 173 2 6 4" xfId="16241" xr:uid="{41882533-09C3-4B1A-AFEF-D5FD0CFB28AC}"/>
    <cellStyle name="Percent 173 2 7" xfId="8145" xr:uid="{A6769C91-1E6E-4E2A-91BE-1F2053BFA342}"/>
    <cellStyle name="Percent 173 2 7 2" xfId="10478" xr:uid="{0E1C043A-CC9D-4015-B4BE-24C3220E497C}"/>
    <cellStyle name="Percent 173 2 7 2 2" xfId="14250" xr:uid="{A6A17362-264E-41D9-B538-59314CE3CC86}"/>
    <cellStyle name="Percent 173 2 7 2 3" xfId="17854" xr:uid="{AF9DB394-5B8C-4644-A4D2-3BC35D147999}"/>
    <cellStyle name="Percent 173 2 7 3" xfId="12488" xr:uid="{11E59E7A-4B98-41FD-A34C-7FA9D581FE86}"/>
    <cellStyle name="Percent 173 2 7 4" xfId="16068" xr:uid="{3FD557A2-AA55-4420-9F30-BCCDB53EB3D9}"/>
    <cellStyle name="Percent 173 2 8" xfId="9819" xr:uid="{0DB912E2-D562-4F1C-B71F-21DB55405116}"/>
    <cellStyle name="Percent 173 2 8 2" xfId="13643" xr:uid="{C18F6ECD-779C-4239-A8B0-DE3E4B83C7CB}"/>
    <cellStyle name="Percent 173 2 8 3" xfId="17205" xr:uid="{D59DFF0D-BB02-4C19-8DC1-85238DBACF80}"/>
    <cellStyle name="Percent 173 2 9" xfId="11892" xr:uid="{5CF8B4B2-1490-40F3-AB2B-C5AFA9519A7D}"/>
    <cellStyle name="Percent 173 3" xfId="7891" xr:uid="{B0D7975E-A72D-4F45-9F3C-71EE1845D9F1}"/>
    <cellStyle name="Percent 173 3 2" xfId="9201" xr:uid="{C1847552-03BB-46A0-AD29-31F1B8732396}"/>
    <cellStyle name="Percent 173 3 2 2" xfId="11209" xr:uid="{8F33374C-F4DF-4413-A543-B62FE628462E}"/>
    <cellStyle name="Percent 173 3 2 2 2" xfId="14984" xr:uid="{F213B996-FE28-47D1-8B3A-1BA3D26363AE}"/>
    <cellStyle name="Percent 173 3 2 2 3" xfId="18580" xr:uid="{86460AD4-667C-4D82-892C-E1B4E03A2FA8}"/>
    <cellStyle name="Percent 173 3 2 3" xfId="13234" xr:uid="{8BA55726-56C7-4319-8D6A-F075D3F4B162}"/>
    <cellStyle name="Percent 173 3 2 4" xfId="16794" xr:uid="{C6321F7E-B9F0-45BE-8D0D-589B67B05F28}"/>
    <cellStyle name="Percent 173 3 3" xfId="10225" xr:uid="{A959F622-DE4E-4DBB-8223-CE871F78A820}"/>
    <cellStyle name="Percent 173 3 3 2" xfId="14024" xr:uid="{4072D767-736B-4FCC-9ECE-B4364231B189}"/>
    <cellStyle name="Percent 173 3 3 3" xfId="17605" xr:uid="{D8C82231-73EF-4F2F-8D4B-A8216CA42F23}"/>
    <cellStyle name="Percent 173 3 4" xfId="12264" xr:uid="{294858BF-5A72-440C-834A-76744B477235}"/>
    <cellStyle name="Percent 173 3 5" xfId="15827" xr:uid="{4CCCC99E-5FA9-4CDB-ABDE-16FDDDD84B82}"/>
    <cellStyle name="Percent 173 4" xfId="7684" xr:uid="{C741F4B6-CBCB-4DE6-A0BE-D6545470F12F}"/>
    <cellStyle name="Percent 173 4 2" xfId="8982" xr:uid="{7F27E366-4724-4F38-B722-197906E42B67}"/>
    <cellStyle name="Percent 173 4 2 2" xfId="11005" xr:uid="{73595AE0-D1E4-4C4B-962B-A6A89F9FC3A5}"/>
    <cellStyle name="Percent 173 4 2 2 2" xfId="14759" xr:uid="{E42881E5-0700-49B2-AA2C-04D127875DB9}"/>
    <cellStyle name="Percent 173 4 2 2 3" xfId="18378" xr:uid="{762D5C81-BA7A-4E98-A646-1141BD921277}"/>
    <cellStyle name="Percent 173 4 2 3" xfId="13023" xr:uid="{99652F05-5B09-48A7-9199-1A2327C52A8C}"/>
    <cellStyle name="Percent 173 4 2 4" xfId="16595" xr:uid="{F305F34F-5504-489B-A1BD-1CC7C426E163}"/>
    <cellStyle name="Percent 173 4 3" xfId="10010" xr:uid="{6ADB0FD6-7397-47D6-A85B-55FF396D3357}"/>
    <cellStyle name="Percent 173 4 3 2" xfId="13818" xr:uid="{9C0F45B3-7CA9-46F2-92CB-018A441F5493}"/>
    <cellStyle name="Percent 173 4 3 3" xfId="17389" xr:uid="{A2C8840F-0446-4DA1-9FE9-C0848DE7824B}"/>
    <cellStyle name="Percent 173 4 4" xfId="12065" xr:uid="{DB5BD394-1D1F-4C7A-9F50-B76401A5DABF}"/>
    <cellStyle name="Percent 173 4 5" xfId="15601" xr:uid="{576D0B8F-4085-4681-BB97-4323E532013D}"/>
    <cellStyle name="Percent 173 5" xfId="7767" xr:uid="{97FDE174-9C0B-45BE-A921-90F33832DBD1}"/>
    <cellStyle name="Percent 173 5 2" xfId="9065" xr:uid="{140901EB-A6DE-4168-A6B9-9DF9E95F7C57}"/>
    <cellStyle name="Percent 173 5 2 2" xfId="11077" xr:uid="{9AAB0037-E1BE-4CC4-9D2C-54736250DC3F}"/>
    <cellStyle name="Percent 173 5 2 2 2" xfId="14841" xr:uid="{635FE8EA-61E9-41A5-AFBE-5BDE5F49A373}"/>
    <cellStyle name="Percent 173 5 2 2 3" xfId="18455" xr:uid="{A6D7B972-C289-48B3-88B7-B34E57E8C072}"/>
    <cellStyle name="Percent 173 5 2 3" xfId="13104" xr:uid="{787D301B-A3FB-4BBD-AD12-B50691586921}"/>
    <cellStyle name="Percent 173 5 2 4" xfId="16668" xr:uid="{158CD820-3513-434A-AAC1-B3CBC78AB257}"/>
    <cellStyle name="Percent 173 5 3" xfId="10089" xr:uid="{1CFDDCA8-768F-4541-ADDD-D36E7F5AB92E}"/>
    <cellStyle name="Percent 173 5 3 2" xfId="13899" xr:uid="{CCA447DF-BD6F-4C37-A4B6-F35CC3365460}"/>
    <cellStyle name="Percent 173 5 3 3" xfId="17470" xr:uid="{181B5975-4591-49A2-993A-4100998B411D}"/>
    <cellStyle name="Percent 173 5 4" xfId="12136" xr:uid="{DE404AD2-E18B-4FB6-80D4-FB98EFB01CA4}"/>
    <cellStyle name="Percent 173 5 5" xfId="15684" xr:uid="{8C1462E6-3625-44E0-8299-7372EEBAC2B8}"/>
    <cellStyle name="Percent 173 6" xfId="8561" xr:uid="{109A5E0F-D90B-481D-9E76-7C02D9AE455C}"/>
    <cellStyle name="Percent 173 6 2" xfId="10736" xr:uid="{0D5668FE-80F4-4CE3-AA3E-BDB53A4CF9F9}"/>
    <cellStyle name="Percent 173 6 2 2" xfId="14483" xr:uid="{E4383DF9-2B56-44AF-BFA7-85841BDCE634}"/>
    <cellStyle name="Percent 173 6 2 3" xfId="18105" xr:uid="{5E38862A-9C32-49A0-B1FB-CABAC4893E72}"/>
    <cellStyle name="Percent 173 6 3" xfId="12739" xr:uid="{1401CF63-FA73-4C7B-9CE6-50CA67F23E6E}"/>
    <cellStyle name="Percent 173 6 4" xfId="16325" xr:uid="{AD1040C9-013C-4F2D-8B1E-218B4AE65322}"/>
    <cellStyle name="Percent 173 7" xfId="8211" xr:uid="{2EADC7BC-0BCD-4539-9205-B087AB77A2FA}"/>
    <cellStyle name="Percent 173 7 2" xfId="10538" xr:uid="{AA01317A-4489-4F85-969F-1380BF0817F0}"/>
    <cellStyle name="Percent 173 7 2 2" xfId="14304" xr:uid="{10BFB3BE-2E5B-45D7-94AD-E00F24A7D7C6}"/>
    <cellStyle name="Percent 173 7 2 3" xfId="17910" xr:uid="{79480BD3-43D8-4BB6-89A0-CC91E5A15F0E}"/>
    <cellStyle name="Percent 173 7 3" xfId="12544" xr:uid="{711B93BF-A454-446A-8E4F-7EB8F743F35F}"/>
    <cellStyle name="Percent 173 7 4" xfId="16125" xr:uid="{DC85C115-1C68-41B7-A137-0E517D91B752}"/>
    <cellStyle name="Percent 173 8" xfId="8135" xr:uid="{83CB8563-222D-4ACD-BFB6-5F3966D01F6C}"/>
    <cellStyle name="Percent 173 8 2" xfId="10466" xr:uid="{DC7EBFC2-9694-4BCF-8A6C-3AEBE35DD0D7}"/>
    <cellStyle name="Percent 173 8 2 2" xfId="14240" xr:uid="{F2457AE5-DF2B-4FA1-BFD3-A83AEE6A2163}"/>
    <cellStyle name="Percent 173 8 2 3" xfId="17837" xr:uid="{66F50C28-CDAA-4E0B-BD36-64D0AED935D5}"/>
    <cellStyle name="Percent 173 8 3" xfId="12478" xr:uid="{6E69935F-7F8E-41B8-B6F1-E0F7838A5C5B}"/>
    <cellStyle name="Percent 173 8 4" xfId="16055" xr:uid="{731CFBB3-DB01-49C0-A82B-5F7BE1B9ACA7}"/>
    <cellStyle name="Percent 173 9" xfId="9572" xr:uid="{9E314460-AE1A-46DA-94D6-AAAE2FB75642}"/>
    <cellStyle name="Percent 173 9 2" xfId="11440" xr:uid="{407525AB-6CF0-4B98-BB74-E191EACFC24A}"/>
    <cellStyle name="Percent 173 9 2 2" xfId="15217" xr:uid="{E2728F0A-B226-4AFB-AE54-DBB9C8F57599}"/>
    <cellStyle name="Percent 173 9 2 3" xfId="18812" xr:uid="{A2EF30A5-CD3E-4609-BA72-9F408EE8EDFE}"/>
    <cellStyle name="Percent 173 9 3" xfId="13474" xr:uid="{EC233179-AC22-4D6F-8B71-E7C8972CC4A8}"/>
    <cellStyle name="Percent 173 9 4" xfId="17038" xr:uid="{A6CD8277-429F-4B26-933D-4B7B915F84AD}"/>
    <cellStyle name="Percent 174" xfId="6161" xr:uid="{9293E3CC-C08E-409B-B25C-4DD966C204A4}"/>
    <cellStyle name="Percent 174 10" xfId="9708" xr:uid="{E1DC74D2-5BDB-4A69-BBB2-2A57438B4CCF}"/>
    <cellStyle name="Percent 174 10 2" xfId="13546" xr:uid="{A4E37ADE-DA1B-418A-9C1E-D7BAD88FB725}"/>
    <cellStyle name="Percent 174 10 3" xfId="17108" xr:uid="{DCADA06B-3634-48BF-B398-91AA4B380F5D}"/>
    <cellStyle name="Percent 174 11" xfId="11706" xr:uid="{20C76DCC-6416-431B-BBD8-2065A25FF603}"/>
    <cellStyle name="Percent 174 12" xfId="15312" xr:uid="{45788A20-2A16-4B9F-9683-A7FF8DC8C2C6}"/>
    <cellStyle name="Percent 174 2" xfId="7497" xr:uid="{8DDDADA0-BE71-496C-9732-3F79DDC0C4C7}"/>
    <cellStyle name="Percent 174 2 10" xfId="15412" xr:uid="{2056CD63-0737-4092-AE63-7AB891488A87}"/>
    <cellStyle name="Percent 174 2 2" xfId="7980" xr:uid="{208BF14C-683C-40EF-A6ED-2BF3927523AF}"/>
    <cellStyle name="Percent 174 2 2 2" xfId="9290" xr:uid="{A7EEA793-DA98-4028-87DF-725633421D23}"/>
    <cellStyle name="Percent 174 2 2 2 2" xfId="11300" xr:uid="{4D447C4D-DAD0-446A-8414-DA00935A42E0}"/>
    <cellStyle name="Percent 174 2 2 2 2 2" xfId="15088" xr:uid="{E0E3B0B3-9997-4DF0-8DFE-6A694AE16BF4}"/>
    <cellStyle name="Percent 174 2 2 2 2 3" xfId="18676" xr:uid="{82163EDD-3A1F-4FD3-BF7B-878AE68756F2}"/>
    <cellStyle name="Percent 174 2 2 2 3" xfId="13332" xr:uid="{3271C59E-8264-41F8-99F9-1D6B9C051DD2}"/>
    <cellStyle name="Percent 174 2 2 2 4" xfId="16887" xr:uid="{C94B59F0-449A-4F2D-BD5F-61583AA781A1}"/>
    <cellStyle name="Percent 174 2 2 3" xfId="10324" xr:uid="{6F97CDD6-30A9-4C28-80A9-99418E841C7C}"/>
    <cellStyle name="Percent 174 2 2 3 2" xfId="14114" xr:uid="{70932ECB-8655-4591-8C9C-7E6A54BCAE75}"/>
    <cellStyle name="Percent 174 2 2 3 3" xfId="17697" xr:uid="{01BD9902-789D-4853-A692-430E2ECACD33}"/>
    <cellStyle name="Percent 174 2 2 4" xfId="12354" xr:uid="{B52C56BD-3DEE-430F-804B-3DE038F6EC68}"/>
    <cellStyle name="Percent 174 2 2 5" xfId="15928" xr:uid="{74071B51-E724-49F9-865C-3AFBA0BB249A}"/>
    <cellStyle name="Percent 174 2 3" xfId="7827" xr:uid="{C5F5A00B-6352-4AF2-BB4F-53540430FB74}"/>
    <cellStyle name="Percent 174 2 3 2" xfId="9123" xr:uid="{F18FA9D6-2325-4DDF-80DB-6C49E7EFC3CC}"/>
    <cellStyle name="Percent 174 2 3 2 2" xfId="11136" xr:uid="{A23C6B34-B6D5-4859-9701-B8CA37ABCD03}"/>
    <cellStyle name="Percent 174 2 3 2 2 2" xfId="14904" xr:uid="{995817E0-CAB2-44D5-9350-BAE080859ADF}"/>
    <cellStyle name="Percent 174 2 3 2 2 3" xfId="18510" xr:uid="{FFCA7657-E100-48BC-A6B1-51BD8889D981}"/>
    <cellStyle name="Percent 174 2 3 2 3" xfId="13159" xr:uid="{09F82A3F-720D-4C4A-A255-26539B65AE74}"/>
    <cellStyle name="Percent 174 2 3 2 4" xfId="16725" xr:uid="{6AC5E432-20B7-4A17-A926-D38153C452A6}"/>
    <cellStyle name="Percent 174 2 3 3" xfId="10155" xr:uid="{05D191E5-F005-4F56-8416-7E09D3B03BBA}"/>
    <cellStyle name="Percent 174 2 3 3 2" xfId="13960" xr:uid="{48DC0933-0B1B-4D06-B5DC-6DE7978C7BD2}"/>
    <cellStyle name="Percent 174 2 3 3 3" xfId="17527" xr:uid="{0600C3C4-C3E6-4FA3-ACF7-0897C50E6AC4}"/>
    <cellStyle name="Percent 174 2 3 4" xfId="12194" xr:uid="{1B5889F5-1194-4ABA-95AE-A98C45E2BB38}"/>
    <cellStyle name="Percent 174 2 3 5" xfId="15745" xr:uid="{ED12FF71-113E-41A9-8144-B2BF67DD17A1}"/>
    <cellStyle name="Percent 174 2 4" xfId="8037" xr:uid="{96CEECFA-16A3-4692-8742-E2BB83C27614}"/>
    <cellStyle name="Percent 174 2 4 2" xfId="9352" xr:uid="{450EB77E-B23A-4676-9824-B91C55CBC572}"/>
    <cellStyle name="Percent 174 2 4 2 2" xfId="11353" xr:uid="{6909519D-2D73-4883-A71D-A1FE752EF124}"/>
    <cellStyle name="Percent 174 2 4 2 2 2" xfId="15145" xr:uid="{6D32AB41-A2DF-41CC-81D7-B836C2E3FBA9}"/>
    <cellStyle name="Percent 174 2 4 2 2 3" xfId="18731" xr:uid="{E933080E-05D2-47EC-82AC-83C6D782E7AD}"/>
    <cellStyle name="Percent 174 2 4 2 3" xfId="13394" xr:uid="{323F82DB-7A4E-4311-B5A1-57250E848966}"/>
    <cellStyle name="Percent 174 2 4 2 4" xfId="16942" xr:uid="{DC209ABF-1B34-4C42-8A53-8F41D8EA21AD}"/>
    <cellStyle name="Percent 174 2 4 3" xfId="10390" xr:uid="{D9FF2774-BC66-4F51-BF95-8A56DAED3358}"/>
    <cellStyle name="Percent 174 2 4 3 2" xfId="14171" xr:uid="{5D2EED78-8ABE-4DD9-A0DE-235A631060E5}"/>
    <cellStyle name="Percent 174 2 4 3 3" xfId="17758" xr:uid="{2F4FB3BF-23D3-4158-8A94-9FC832E84B8C}"/>
    <cellStyle name="Percent 174 2 4 4" xfId="12407" xr:uid="{94FF9888-399F-467A-851A-2B231CAECDC5}"/>
    <cellStyle name="Percent 174 2 4 5" xfId="15986" xr:uid="{6AAF9008-07E1-4202-BCC3-00B154AD2D0F}"/>
    <cellStyle name="Percent 174 2 5" xfId="8805" xr:uid="{FAFE6750-F910-4BE3-A280-6424A1EC7B77}"/>
    <cellStyle name="Percent 174 2 5 2" xfId="10831" xr:uid="{3786D162-B358-47A5-A054-EB12D7BD7CD8}"/>
    <cellStyle name="Percent 174 2 5 2 2" xfId="14577" xr:uid="{554AD04A-1AD2-4609-A016-6B5116A54861}"/>
    <cellStyle name="Percent 174 2 5 2 3" xfId="18202" xr:uid="{CEA61A01-9A42-46EA-A527-85E210D059A4}"/>
    <cellStyle name="Percent 174 2 5 3" xfId="12841" xr:uid="{1F61B010-A17D-400A-9DFB-5E6C131D15A5}"/>
    <cellStyle name="Percent 174 2 5 4" xfId="16419" xr:uid="{EE3309DF-97BF-4E88-BC63-9FB1405F1C54}"/>
    <cellStyle name="Percent 174 2 6" xfId="8462" xr:uid="{0CFC0787-1819-4465-AB5C-9DE4FF8995FA}"/>
    <cellStyle name="Percent 174 2 6 2" xfId="10662" xr:uid="{E459B38C-8279-4F0B-8349-9479E469443D}"/>
    <cellStyle name="Percent 174 2 6 2 2" xfId="14418" xr:uid="{3BD2DF4B-20FA-483E-8934-4DB0F359A305}"/>
    <cellStyle name="Percent 174 2 6 2 3" xfId="18035" xr:uid="{BD0393C1-8C8F-4206-BA34-40DB87F98BB4}"/>
    <cellStyle name="Percent 174 2 6 3" xfId="12671" xr:uid="{8B5296A8-C3D3-480C-B74E-1723B00DC913}"/>
    <cellStyle name="Percent 174 2 6 4" xfId="16242" xr:uid="{6B9C189D-88FE-441D-9FB0-9D3176EF2BD4}"/>
    <cellStyle name="Percent 174 2 7" xfId="8069" xr:uid="{FE4C3CF5-56F4-4061-BADF-99CCFC4C4B1F}"/>
    <cellStyle name="Percent 174 2 7 2" xfId="10414" xr:uid="{85821A35-4408-47AA-9F4B-ED1E2E7707B5}"/>
    <cellStyle name="Percent 174 2 7 2 2" xfId="14190" xr:uid="{B410CE0C-5EDF-43CF-A028-7AB054BDF3C6}"/>
    <cellStyle name="Percent 174 2 7 2 3" xfId="17783" xr:uid="{9D381F5D-D07D-4509-8591-1096C85EBA7E}"/>
    <cellStyle name="Percent 174 2 7 3" xfId="12431" xr:uid="{DC101EB1-0EFF-44C2-BA62-3AF5446F5F18}"/>
    <cellStyle name="Percent 174 2 7 4" xfId="16009" xr:uid="{A53F7EBF-BDDE-4E11-BC4C-362B30BF3729}"/>
    <cellStyle name="Percent 174 2 8" xfId="9820" xr:uid="{4D23FC3F-8856-470F-AA8E-272211E360C0}"/>
    <cellStyle name="Percent 174 2 8 2" xfId="13644" xr:uid="{3516D92B-C7A6-4B6D-8831-D979FBFE8EB3}"/>
    <cellStyle name="Percent 174 2 8 3" xfId="17206" xr:uid="{6F47AAAD-E715-4A5D-892D-0C4C9029C3BA}"/>
    <cellStyle name="Percent 174 2 9" xfId="11893" xr:uid="{DFD6FB8A-B952-4E02-8D67-78CD126BFE88}"/>
    <cellStyle name="Percent 174 3" xfId="7892" xr:uid="{2372C756-CF04-4667-8ADB-6BF14FF94E1F}"/>
    <cellStyle name="Percent 174 3 2" xfId="9202" xr:uid="{1C8825FF-4B7A-4AA3-9AD8-8E88784C249A}"/>
    <cellStyle name="Percent 174 3 2 2" xfId="11210" xr:uid="{8D7F6886-5846-43E8-9419-5DF374AF244A}"/>
    <cellStyle name="Percent 174 3 2 2 2" xfId="14985" xr:uid="{7DADDA00-935E-4F11-8EC0-772133A205FC}"/>
    <cellStyle name="Percent 174 3 2 2 3" xfId="18581" xr:uid="{88EC249C-73C6-47E9-8C64-ADE9F0E4AD72}"/>
    <cellStyle name="Percent 174 3 2 3" xfId="13235" xr:uid="{D74688FD-9C24-4FC6-A2BB-607378CE0C0D}"/>
    <cellStyle name="Percent 174 3 2 4" xfId="16795" xr:uid="{D562CD8D-E7E3-408C-B10E-A510FEA5A568}"/>
    <cellStyle name="Percent 174 3 3" xfId="10226" xr:uid="{0D5DB2C2-0239-423C-A6E8-7AF68364E40F}"/>
    <cellStyle name="Percent 174 3 3 2" xfId="14025" xr:uid="{E45F8C6E-69F7-4916-81E0-CC60DD2CD2CE}"/>
    <cellStyle name="Percent 174 3 3 3" xfId="17606" xr:uid="{C24F109B-A833-4B79-B345-801DE1FA6D32}"/>
    <cellStyle name="Percent 174 3 4" xfId="12265" xr:uid="{6197D7E2-C197-43EA-AD57-8EE3F12087C5}"/>
    <cellStyle name="Percent 174 3 5" xfId="15828" xr:uid="{1A1B74F4-AEF5-4ADD-A59D-113009DDBC6A}"/>
    <cellStyle name="Percent 174 4" xfId="7685" xr:uid="{09F6F3D8-BD22-4239-A875-34A1C8D06E01}"/>
    <cellStyle name="Percent 174 4 2" xfId="8983" xr:uid="{1E4BF0DD-D553-4DCC-99CE-8596E2898D3A}"/>
    <cellStyle name="Percent 174 4 2 2" xfId="11006" xr:uid="{5FD9C069-5139-420E-BB97-9C86D016C755}"/>
    <cellStyle name="Percent 174 4 2 2 2" xfId="14760" xr:uid="{114B3429-FAFC-4036-8188-ABAAE6B70790}"/>
    <cellStyle name="Percent 174 4 2 2 3" xfId="18379" xr:uid="{E641A26E-373F-40D9-A909-96C99B9EDB00}"/>
    <cellStyle name="Percent 174 4 2 3" xfId="13024" xr:uid="{6C6D7D09-20EE-4A4B-8358-290A4E71103A}"/>
    <cellStyle name="Percent 174 4 2 4" xfId="16596" xr:uid="{4AFA8665-34A1-4F9E-9DAA-F6905E54AC3E}"/>
    <cellStyle name="Percent 174 4 3" xfId="10011" xr:uid="{5A9BE12B-6799-44DB-8835-F2347DF8ADD9}"/>
    <cellStyle name="Percent 174 4 3 2" xfId="13819" xr:uid="{7ABEC2B6-60AF-4152-B037-2953555D688F}"/>
    <cellStyle name="Percent 174 4 3 3" xfId="17390" xr:uid="{1FCCED7E-70CE-4ABF-89FC-DB567F271D34}"/>
    <cellStyle name="Percent 174 4 4" xfId="12066" xr:uid="{035263D8-C114-43BD-AD5C-01711A92C3F5}"/>
    <cellStyle name="Percent 174 4 5" xfId="15602" xr:uid="{78374481-C139-45C9-8B93-2AE086E58E3A}"/>
    <cellStyle name="Percent 174 5" xfId="7750" xr:uid="{993D7E6E-2823-4AE1-AE2F-1D685D017894}"/>
    <cellStyle name="Percent 174 5 2" xfId="9053" xr:uid="{87562F77-9C4A-4E31-A507-92F0F3071E77}"/>
    <cellStyle name="Percent 174 5 2 2" xfId="11067" xr:uid="{DD998037-1E70-4C36-B455-9926BDDA742D}"/>
    <cellStyle name="Percent 174 5 2 2 2" xfId="14827" xr:uid="{39A1D28B-6E41-4D12-ADBE-38E7EC45BF22}"/>
    <cellStyle name="Percent 174 5 2 2 3" xfId="18441" xr:uid="{F7BC3468-72B7-477F-9CD6-E304A5440341}"/>
    <cellStyle name="Percent 174 5 2 3" xfId="13089" xr:uid="{5AA8344B-CD0F-4CCD-B8C1-1793329EEC3B}"/>
    <cellStyle name="Percent 174 5 2 4" xfId="16658" xr:uid="{E332CDB1-A70F-4ED9-98A9-0AC1FADE4D30}"/>
    <cellStyle name="Percent 174 5 3" xfId="10077" xr:uid="{F9652560-843B-4160-9AD8-BFB83DA2586C}"/>
    <cellStyle name="Percent 174 5 3 2" xfId="13883" xr:uid="{A7E7619B-BA1C-4676-BFEC-51A64CB61780}"/>
    <cellStyle name="Percent 174 5 3 3" xfId="17458" xr:uid="{3906159E-4FC8-4A46-B3B0-3F3EFD209DED}"/>
    <cellStyle name="Percent 174 5 4" xfId="12126" xr:uid="{150DD794-9024-4A94-A0AD-95A66A1AEC18}"/>
    <cellStyle name="Percent 174 5 5" xfId="15670" xr:uid="{83EECA33-F538-4B33-AFDF-5EBD070B3FDE}"/>
    <cellStyle name="Percent 174 6" xfId="8562" xr:uid="{FA9C3651-C23A-479B-8F0C-F1A72C3A1858}"/>
    <cellStyle name="Percent 174 6 2" xfId="10737" xr:uid="{533E7D30-3865-4040-AF58-43A06B83ED88}"/>
    <cellStyle name="Percent 174 6 2 2" xfId="14484" xr:uid="{C0CA66A8-574F-40E9-8E5C-8D722D61102B}"/>
    <cellStyle name="Percent 174 6 2 3" xfId="18106" xr:uid="{DF9CD915-6760-4B48-99B8-2ABBE3DD9E30}"/>
    <cellStyle name="Percent 174 6 3" xfId="12740" xr:uid="{63714B77-3DB9-47DA-9D77-8823CB40DA6E}"/>
    <cellStyle name="Percent 174 6 4" xfId="16326" xr:uid="{E6F6C654-403C-4F6B-80E6-5E9C3BB3E733}"/>
    <cellStyle name="Percent 174 7" xfId="8212" xr:uid="{72827C96-6106-4450-9971-7E7CA5009B1B}"/>
    <cellStyle name="Percent 174 7 2" xfId="10539" xr:uid="{C354A6DC-A5F1-4F26-A176-9FCD2A98406B}"/>
    <cellStyle name="Percent 174 7 2 2" xfId="14305" xr:uid="{779ACDF8-A541-420A-B7CA-B69BED3F7BD3}"/>
    <cellStyle name="Percent 174 7 2 3" xfId="17911" xr:uid="{8B631D49-A744-45AC-AA35-CA0190F392A2}"/>
    <cellStyle name="Percent 174 7 3" xfId="12545" xr:uid="{C2D1B125-B2B2-4AE1-B2A1-71C27AD7296B}"/>
    <cellStyle name="Percent 174 7 4" xfId="16126" xr:uid="{6E30B10C-68B3-4418-AC0D-A5F2DD0F1A1F}"/>
    <cellStyle name="Percent 174 8" xfId="9378" xr:uid="{C8C7A155-8819-4ED7-9AFB-5DB52D406EF0}"/>
    <cellStyle name="Percent 174 8 2" xfId="11381" xr:uid="{62E06911-636E-4F8A-8862-D864C37B54A7}"/>
    <cellStyle name="Percent 174 8 2 2" xfId="15171" xr:uid="{F0138906-FE3A-42B7-AF2D-30A222CDF6A5}"/>
    <cellStyle name="Percent 174 8 2 3" xfId="18752" xr:uid="{F1654397-BFB3-4A08-A4D5-8904DC9ECA9F}"/>
    <cellStyle name="Percent 174 8 3" xfId="13423" xr:uid="{CB2A2653-AE10-4324-89B3-C04CE23000CF}"/>
    <cellStyle name="Percent 174 8 4" xfId="16973" xr:uid="{04EBA805-E917-4240-A8B6-BDAD639F3307}"/>
    <cellStyle name="Percent 174 9" xfId="9573" xr:uid="{4FB6018E-ACEF-4C92-A2E3-2439B073EC34}"/>
    <cellStyle name="Percent 174 9 2" xfId="11441" xr:uid="{939C4B08-2CC1-41FC-A759-AB03B6F56FAA}"/>
    <cellStyle name="Percent 174 9 2 2" xfId="15218" xr:uid="{B00B69C0-B630-482D-9DAA-78A2398DC793}"/>
    <cellStyle name="Percent 174 9 2 3" xfId="18813" xr:uid="{8335F36D-B0CD-4C95-8786-2AFA69A0912C}"/>
    <cellStyle name="Percent 174 9 3" xfId="13475" xr:uid="{9E777707-1D28-4487-BD3E-CC934E584F56}"/>
    <cellStyle name="Percent 174 9 4" xfId="17039" xr:uid="{BBFA247D-F2E5-4B89-A348-2A8AD4E6FD5A}"/>
    <cellStyle name="Percent 175" xfId="6095" xr:uid="{0782D73E-2F0A-402B-AE56-DDF97E455E47}"/>
    <cellStyle name="Percent 175 10" xfId="9700" xr:uid="{15DBD238-9558-4C84-8DB8-48541F01F81C}"/>
    <cellStyle name="Percent 175 10 2" xfId="13536" xr:uid="{649863FB-A86E-4881-9B6F-45EF52F6C61F}"/>
    <cellStyle name="Percent 175 10 3" xfId="17098" xr:uid="{7DA2A41F-4343-42C1-9917-ADBC30650F58}"/>
    <cellStyle name="Percent 175 11" xfId="11697" xr:uid="{7F569623-1205-4D4E-8212-093EC8EEA032}"/>
    <cellStyle name="Percent 175 12" xfId="15303" xr:uid="{BE6B7560-4692-481D-9BD2-9DF9628B1BEB}"/>
    <cellStyle name="Percent 175 2" xfId="7488" xr:uid="{73596D63-542B-4F43-AC1D-8B4BBD3E3727}"/>
    <cellStyle name="Percent 175 2 10" xfId="15402" xr:uid="{30AD9307-1B4F-4C4F-A683-96D12B245EAE}"/>
    <cellStyle name="Percent 175 2 2" xfId="7971" xr:uid="{8C5F14A3-BA8F-47F3-B791-61701B728F23}"/>
    <cellStyle name="Percent 175 2 2 2" xfId="9281" xr:uid="{36A1BE71-D17E-40DA-8940-ACE4CD3D2B96}"/>
    <cellStyle name="Percent 175 2 2 2 2" xfId="11291" xr:uid="{AFFA61D9-3E33-4F43-AEBA-26A5E13AD828}"/>
    <cellStyle name="Percent 175 2 2 2 2 2" xfId="15078" xr:uid="{646B5FD4-B2DB-485C-B5E2-970338BB401F}"/>
    <cellStyle name="Percent 175 2 2 2 2 3" xfId="18666" xr:uid="{D173F2F9-17EC-4CF5-9E02-6D5CB4F11944}"/>
    <cellStyle name="Percent 175 2 2 2 3" xfId="13322" xr:uid="{5165D7D8-C885-4127-AB2C-4D4A76C0E3C9}"/>
    <cellStyle name="Percent 175 2 2 2 4" xfId="16878" xr:uid="{8AF3C8FC-2BCE-4C1C-A38E-04E799BA81B5}"/>
    <cellStyle name="Percent 175 2 2 3" xfId="10315" xr:uid="{6EB0FC76-D14B-49FF-8E4D-265172B31A30}"/>
    <cellStyle name="Percent 175 2 2 3 2" xfId="14105" xr:uid="{FEA45E05-EF7E-4E52-AA56-71C6F549F72E}"/>
    <cellStyle name="Percent 175 2 2 3 3" xfId="17687" xr:uid="{EF64C6F9-5193-46C5-81E2-926F06B2022B}"/>
    <cellStyle name="Percent 175 2 2 4" xfId="12346" xr:uid="{94E902FF-F1CF-4F9F-BC11-8B60107CB424}"/>
    <cellStyle name="Percent 175 2 2 5" xfId="15918" xr:uid="{9C054D4C-7F0F-45C0-A7F5-7900B29F1364}"/>
    <cellStyle name="Percent 175 2 3" xfId="7818" xr:uid="{38218FC8-7611-46D5-AD50-3208641BE4F4}"/>
    <cellStyle name="Percent 175 2 3 2" xfId="9113" xr:uid="{0CD9C3FF-7A1A-43D3-9D74-930464E589E3}"/>
    <cellStyle name="Percent 175 2 3 2 2" xfId="11127" xr:uid="{504CA847-8CE9-4CB6-95CC-5DB617407172}"/>
    <cellStyle name="Percent 175 2 3 2 2 2" xfId="14894" xr:uid="{F05AAF77-54C4-40ED-8086-9C46EBF4209B}"/>
    <cellStyle name="Percent 175 2 3 2 2 3" xfId="18502" xr:uid="{BC983EB3-C25E-4C1F-9978-F6CBB772E067}"/>
    <cellStyle name="Percent 175 2 3 2 3" xfId="13148" xr:uid="{034552A3-E0BC-4DA0-BD28-DD90EAE11890}"/>
    <cellStyle name="Percent 175 2 3 2 4" xfId="16717" xr:uid="{77F599C8-3E40-4A29-9930-9F9421BC11F9}"/>
    <cellStyle name="Percent 175 2 3 3" xfId="10145" xr:uid="{688F2326-EFDA-4A78-893B-7DF92334F6E9}"/>
    <cellStyle name="Percent 175 2 3 3 2" xfId="13950" xr:uid="{881E8412-4B39-4E97-9746-0929D68F47E8}"/>
    <cellStyle name="Percent 175 2 3 3 3" xfId="17517" xr:uid="{37EDB8BA-036C-4AA3-80F7-647CA9AC4BEB}"/>
    <cellStyle name="Percent 175 2 3 4" xfId="12186" xr:uid="{4CF74333-4513-4AB0-9981-3CFA5482EF2A}"/>
    <cellStyle name="Percent 175 2 3 5" xfId="15736" xr:uid="{9344159C-A032-4BD0-92C9-817D738D5F44}"/>
    <cellStyle name="Percent 175 2 4" xfId="7585" xr:uid="{E8638584-32C6-4B83-AFCB-F540B3996A72}"/>
    <cellStyle name="Percent 175 2 4 2" xfId="8886" xr:uid="{AAD72E6B-0B5B-49E1-9448-DBA4FF74FFCB}"/>
    <cellStyle name="Percent 175 2 4 2 2" xfId="10916" xr:uid="{6F8DAC67-FC3D-4140-863A-7FF316ADBC64}"/>
    <cellStyle name="Percent 175 2 4 2 2 2" xfId="14660" xr:uid="{D3C4761C-48F6-4160-B189-562B2E05C538}"/>
    <cellStyle name="Percent 175 2 4 2 2 3" xfId="18289" xr:uid="{CC8AA58E-DDE4-4F2D-B889-40DCDE4A106C}"/>
    <cellStyle name="Percent 175 2 4 2 3" xfId="12919" xr:uid="{443F0B13-795C-4105-9A9C-C7A8740B3F6A}"/>
    <cellStyle name="Percent 175 2 4 2 4" xfId="16500" xr:uid="{FDEAD598-2F28-4353-9A57-B1D397E7F656}"/>
    <cellStyle name="Percent 175 2 4 3" xfId="9905" xr:uid="{0FE51399-B288-4BBC-B763-230464BE4BB8}"/>
    <cellStyle name="Percent 175 2 4 3 2" xfId="13730" xr:uid="{8B00DAE3-4455-4D5A-B0BA-AFC28AE6265B}"/>
    <cellStyle name="Percent 175 2 4 3 3" xfId="17290" xr:uid="{9D778944-B673-48A7-8B57-03DD3EBE739C}"/>
    <cellStyle name="Percent 175 2 4 4" xfId="11978" xr:uid="{0B965492-484F-4477-AD62-BDFE52EF1518}"/>
    <cellStyle name="Percent 175 2 4 5" xfId="15501" xr:uid="{A76C4E1F-3CAF-43F0-849C-2C23050970FB}"/>
    <cellStyle name="Percent 175 2 5" xfId="8796" xr:uid="{38DF20E7-EF32-4A0B-B397-B91BCDC2B82C}"/>
    <cellStyle name="Percent 175 2 5 2" xfId="10822" xr:uid="{E1881804-71F8-41EB-9D4A-03E90BD08DCE}"/>
    <cellStyle name="Percent 175 2 5 2 2" xfId="14568" xr:uid="{9E359BBE-A55F-47B4-88D4-175DCDACE75C}"/>
    <cellStyle name="Percent 175 2 5 2 3" xfId="18193" xr:uid="{5A9F0228-143B-4538-ABF1-197759BBF706}"/>
    <cellStyle name="Percent 175 2 5 3" xfId="12832" xr:uid="{1D50CBBD-C682-48A8-BD4A-098CD96E2233}"/>
    <cellStyle name="Percent 175 2 5 4" xfId="16409" xr:uid="{ED206B8E-03AA-4E9C-8CEB-4B62FD910873}"/>
    <cellStyle name="Percent 175 2 6" xfId="8454" xr:uid="{8E7A178D-7577-4C1B-9E23-317158259FDA}"/>
    <cellStyle name="Percent 175 2 6 2" xfId="10650" xr:uid="{6B4BB004-AC9D-448B-97A8-FE3496328DBE}"/>
    <cellStyle name="Percent 175 2 6 2 2" xfId="14410" xr:uid="{AC984884-6072-42E5-B026-E6EF0924769A}"/>
    <cellStyle name="Percent 175 2 6 2 3" xfId="18025" xr:uid="{0924956E-FE18-41B6-B4F9-41D040A698C3}"/>
    <cellStyle name="Percent 175 2 6 3" xfId="12662" xr:uid="{249C7F94-C025-4213-A045-5FDCB7180979}"/>
    <cellStyle name="Percent 175 2 6 4" xfId="16232" xr:uid="{AC17B793-CFC4-429F-8CE7-E281A2A996C5}"/>
    <cellStyle name="Percent 175 2 7" xfId="9383" xr:uid="{72D9D046-395F-4434-AE31-C10154A4C77E}"/>
    <cellStyle name="Percent 175 2 7 2" xfId="11387" xr:uid="{E7CAAFC2-26C0-4A84-9CFA-CA869D657B00}"/>
    <cellStyle name="Percent 175 2 7 2 2" xfId="15177" xr:uid="{9AB4FEA4-32E2-4274-B1D3-7AED14BC3DD6}"/>
    <cellStyle name="Percent 175 2 7 2 3" xfId="18757" xr:uid="{F55EE695-53C4-4FE8-A3A9-A9829F8737AB}"/>
    <cellStyle name="Percent 175 2 7 3" xfId="13428" xr:uid="{3A1F8F80-453E-42CC-8A4A-ADAA82D38D1B}"/>
    <cellStyle name="Percent 175 2 7 4" xfId="16980" xr:uid="{760E5387-B373-41C9-9593-1FDDF982676E}"/>
    <cellStyle name="Percent 175 2 8" xfId="9811" xr:uid="{14B35FAE-EDD1-4878-B732-68963B37BA44}"/>
    <cellStyle name="Percent 175 2 8 2" xfId="13634" xr:uid="{535930B4-90AD-4D75-A78E-F31F8427F2D6}"/>
    <cellStyle name="Percent 175 2 8 3" xfId="17197" xr:uid="{0E410789-590F-42D4-9E6D-03FEFEC1E743}"/>
    <cellStyle name="Percent 175 2 9" xfId="11883" xr:uid="{6A036DBB-D862-4E07-8E9A-62A89C25478A}"/>
    <cellStyle name="Percent 175 3" xfId="7884" xr:uid="{96BCA70C-882B-4B83-8A2B-EA74B1210DE2}"/>
    <cellStyle name="Percent 175 3 2" xfId="9190" xr:uid="{EB885779-B80F-495F-A6F1-72F077C728CB}"/>
    <cellStyle name="Percent 175 3 2 2" xfId="11201" xr:uid="{E524EE8D-0D94-485A-9C45-6A529E301B60}"/>
    <cellStyle name="Percent 175 3 2 2 2" xfId="14975" xr:uid="{CB8D752D-A885-436C-B7C4-E7F22087BFF5}"/>
    <cellStyle name="Percent 175 3 2 2 3" xfId="18572" xr:uid="{153BEA28-D89A-4F09-8E01-FEBD039F8BFF}"/>
    <cellStyle name="Percent 175 3 2 3" xfId="13225" xr:uid="{60451274-4A24-4DC9-8A9E-7118D2CC7E20}"/>
    <cellStyle name="Percent 175 3 2 4" xfId="16786" xr:uid="{5ED2E5AD-C068-41C4-94AD-5E1D90FAB489}"/>
    <cellStyle name="Percent 175 3 3" xfId="10216" xr:uid="{1147E587-FF9C-4649-BF8D-09D3CE53932C}"/>
    <cellStyle name="Percent 175 3 3 2" xfId="14017" xr:uid="{41F443DE-EDB1-4EFF-A930-E01FEC9B8E20}"/>
    <cellStyle name="Percent 175 3 3 3" xfId="17595" xr:uid="{AC06E0DC-87F7-492E-AD28-551AD24B82BD}"/>
    <cellStyle name="Percent 175 3 4" xfId="12256" xr:uid="{CCC6E09D-A057-457A-B81A-95DF3B793E92}"/>
    <cellStyle name="Percent 175 3 5" xfId="15818" xr:uid="{6C620E87-3A49-483D-AA8C-A075BB4ADB95}"/>
    <cellStyle name="Percent 175 4" xfId="7676" xr:uid="{96FC3669-9D47-494F-A3DE-551D43C6911F}"/>
    <cellStyle name="Percent 175 4 2" xfId="8974" xr:uid="{1144F777-42C5-4A56-AF10-C20633CB117D}"/>
    <cellStyle name="Percent 175 4 2 2" xfId="10997" xr:uid="{1C3A95C7-A493-496F-958E-18C62D68AB52}"/>
    <cellStyle name="Percent 175 4 2 2 2" xfId="14750" xr:uid="{FFB14F73-89CB-4C8D-BD3E-E1E284351FA9}"/>
    <cellStyle name="Percent 175 4 2 2 3" xfId="18371" xr:uid="{B475BEA7-C1EF-4F6D-96CC-A9DE7AF91A88}"/>
    <cellStyle name="Percent 175 4 2 3" xfId="13013" xr:uid="{86F09179-F611-4E05-B01F-96A805A3AB10}"/>
    <cellStyle name="Percent 175 4 2 4" xfId="16588" xr:uid="{5069C572-8CFF-46AD-A8C3-90CED24814CC}"/>
    <cellStyle name="Percent 175 4 3" xfId="10001" xr:uid="{602314AF-D274-4F24-8C95-67AC81622FF6}"/>
    <cellStyle name="Percent 175 4 3 2" xfId="13810" xr:uid="{E8809F6E-09E8-41E7-9342-63CAB890C8B1}"/>
    <cellStyle name="Percent 175 4 3 3" xfId="17380" xr:uid="{EA703B9A-5429-4898-94AA-05289457183C}"/>
    <cellStyle name="Percent 175 4 4" xfId="12058" xr:uid="{E7BE2635-BA87-405E-A328-01283197D6D2}"/>
    <cellStyle name="Percent 175 4 5" xfId="15592" xr:uid="{631D0C58-60BF-4B38-8359-FBA1DCF861DD}"/>
    <cellStyle name="Percent 175 5" xfId="7659" xr:uid="{DE0AD468-76E6-4A7E-A0E9-0591B6284A0B}"/>
    <cellStyle name="Percent 175 5 2" xfId="8956" xr:uid="{D3C042F2-C14C-4362-9448-13E5F30C19C9}"/>
    <cellStyle name="Percent 175 5 2 2" xfId="10983" xr:uid="{BD768B1C-4558-4271-816A-2F4FABCDC8D6}"/>
    <cellStyle name="Percent 175 5 2 2 2" xfId="14737" xr:uid="{15C38C7B-5AF5-4439-BD59-438D17E39E7F}"/>
    <cellStyle name="Percent 175 5 2 2 3" xfId="18357" xr:uid="{03B72A21-1F61-420A-BF19-72F373D1EC48}"/>
    <cellStyle name="Percent 175 5 2 3" xfId="12997" xr:uid="{C812673F-711D-4B15-9FCC-0F1882D71C5A}"/>
    <cellStyle name="Percent 175 5 2 4" xfId="16573" xr:uid="{008A5C87-32B7-485A-97AF-7C35E2230880}"/>
    <cellStyle name="Percent 175 5 3" xfId="9984" xr:uid="{320DC4C3-D604-4DAE-994A-EE2B7478A015}"/>
    <cellStyle name="Percent 175 5 3 2" xfId="13794" xr:uid="{B8EFA6FD-1F19-4682-A320-CB511B9314B2}"/>
    <cellStyle name="Percent 175 5 3 3" xfId="17362" xr:uid="{20DB6FF7-31DD-4F1F-8F4E-00B4B567C5EF}"/>
    <cellStyle name="Percent 175 5 4" xfId="12044" xr:uid="{3F3A6BDB-5D13-4B81-B2D1-1808FFEF2071}"/>
    <cellStyle name="Percent 175 5 5" xfId="15579" xr:uid="{98FFF41F-214E-48ED-9F66-E26950307B01}"/>
    <cellStyle name="Percent 175 6" xfId="8553" xr:uid="{0831C8D8-AED7-46A6-93E2-A5F75D5D8BB4}"/>
    <cellStyle name="Percent 175 6 2" xfId="10727" xr:uid="{1C53C8BE-E1E5-4140-A1F7-B07E30214D10}"/>
    <cellStyle name="Percent 175 6 2 2" xfId="14476" xr:uid="{47615514-E40A-451D-A69C-7F1A29A1D30A}"/>
    <cellStyle name="Percent 175 6 2 3" xfId="18096" xr:uid="{0FCF5EDF-1FA0-4C50-9BE7-D6E5244C5A49}"/>
    <cellStyle name="Percent 175 6 3" xfId="12732" xr:uid="{E3E1439E-CE7C-4372-93D0-588E31F2DAD0}"/>
    <cellStyle name="Percent 175 6 4" xfId="16315" xr:uid="{E9D2FEE2-FBA3-49D8-A9E8-448F2EE99AB7}"/>
    <cellStyle name="Percent 175 7" xfId="8204" xr:uid="{9EAD07A2-8258-4761-8657-16C6FB36DBE1}"/>
    <cellStyle name="Percent 175 7 2" xfId="10528" xr:uid="{49797FA4-3F8D-4CB7-8B74-87A81587BE34}"/>
    <cellStyle name="Percent 175 7 2 2" xfId="14296" xr:uid="{78E3F2AF-02AA-48B7-8603-330F67FDF390}"/>
    <cellStyle name="Percent 175 7 2 3" xfId="17901" xr:uid="{CDB8BD51-FF8B-4C40-8DC4-72F390D514AB}"/>
    <cellStyle name="Percent 175 7 3" xfId="12537" xr:uid="{883D9FBF-B6AA-47C7-AE51-BB8181A3DDE8}"/>
    <cellStyle name="Percent 175 7 4" xfId="16116" xr:uid="{D8B7E618-43EC-453B-86C2-D110BA00078E}"/>
    <cellStyle name="Percent 175 8" xfId="8240" xr:uid="{C52B461A-9F65-4440-8E90-87ACCB90ACC4}"/>
    <cellStyle name="Percent 175 8 2" xfId="10569" xr:uid="{0C344A29-A83D-4E03-8D9A-2497B8F887E0}"/>
    <cellStyle name="Percent 175 8 2 2" xfId="14331" xr:uid="{BF558D17-E2F8-4EC5-874D-4D38F5E107E4}"/>
    <cellStyle name="Percent 175 8 2 3" xfId="17944" xr:uid="{8F5980AB-ADBB-4A73-B4EE-1C7D4B964D7E}"/>
    <cellStyle name="Percent 175 8 3" xfId="12572" xr:uid="{52CDAA99-1947-4A49-A4D2-1D2EB083259A}"/>
    <cellStyle name="Percent 175 8 4" xfId="16155" xr:uid="{500B5F3B-8E3D-4CF0-B2FA-F299F07A7308}"/>
    <cellStyle name="Percent 175 9" xfId="9574" xr:uid="{5DEECD26-814A-4B93-907D-78BC49AA8C55}"/>
    <cellStyle name="Percent 175 9 2" xfId="11442" xr:uid="{FF72BDCF-51A2-47E0-BCCB-C4669C9375CE}"/>
    <cellStyle name="Percent 175 9 2 2" xfId="15219" xr:uid="{6158EDDA-A5FC-400E-8877-32EB5F3B69ED}"/>
    <cellStyle name="Percent 175 9 2 3" xfId="18814" xr:uid="{05F683AD-872D-41C1-907A-FADCFF697F78}"/>
    <cellStyle name="Percent 175 9 3" xfId="13476" xr:uid="{FF41791C-C269-40E3-9336-3F1C32028875}"/>
    <cellStyle name="Percent 175 9 4" xfId="17040" xr:uid="{54217977-1C94-492B-A200-242DA74F8970}"/>
    <cellStyle name="Percent 176" xfId="6510" xr:uid="{A1A201FB-CCB1-4E7B-B48C-0FFDDFAD4CB8}"/>
    <cellStyle name="Percent 176 10" xfId="9733" xr:uid="{FB2FD3D3-F833-44A9-9EEA-246E750A4C27}"/>
    <cellStyle name="Percent 176 10 2" xfId="13566" xr:uid="{F9A06CEB-E702-4524-983F-2F4C0BB21E2B}"/>
    <cellStyle name="Percent 176 10 3" xfId="17130" xr:uid="{F8D8F6EB-94CC-4C6B-AD9D-EE002541B1D8}"/>
    <cellStyle name="Percent 176 11" xfId="11737" xr:uid="{3FCF56AA-964C-441A-B15F-A7B1577EC2E9}"/>
    <cellStyle name="Percent 176 12" xfId="15336" xr:uid="{BEEC8E0A-F256-454A-A788-D8B989F6030B}"/>
    <cellStyle name="Percent 176 2" xfId="7520" xr:uid="{E86C6687-98BB-4604-9EFD-6A4F39B42025}"/>
    <cellStyle name="Percent 176 2 10" xfId="15438" xr:uid="{ED6B6DEB-9BAD-4581-A8A3-5EC592D4D741}"/>
    <cellStyle name="Percent 176 2 2" xfId="8001" xr:uid="{9BF32326-03E2-4820-A21D-D7804775C5ED}"/>
    <cellStyle name="Percent 176 2 2 2" xfId="9317" xr:uid="{4A38F168-091D-4A56-A687-99EA4BFB817F}"/>
    <cellStyle name="Percent 176 2 2 2 2" xfId="11322" xr:uid="{D316BDBC-A822-4D4D-BF00-B00AE73DE67A}"/>
    <cellStyle name="Percent 176 2 2 2 2 2" xfId="15108" xr:uid="{99526254-9628-4BAE-A29D-27411547F5B0}"/>
    <cellStyle name="Percent 176 2 2 2 2 3" xfId="18697" xr:uid="{08DDEE5E-AE73-46D3-B582-DA2691430B05}"/>
    <cellStyle name="Percent 176 2 2 2 3" xfId="13360" xr:uid="{3B5EF331-DC30-4A49-96C6-292AC4E778C0}"/>
    <cellStyle name="Percent 176 2 2 2 4" xfId="16907" xr:uid="{A0952AA5-9C41-4840-BE55-3904CDDB4E79}"/>
    <cellStyle name="Percent 176 2 2 3" xfId="10352" xr:uid="{506D5A28-45F3-4883-88BE-345C18C62E73}"/>
    <cellStyle name="Percent 176 2 2 3 2" xfId="14135" xr:uid="{BA984609-0539-4439-B652-31EEC2A6A638}"/>
    <cellStyle name="Percent 176 2 2 3 3" xfId="17721" xr:uid="{FDD0F2B9-4592-4616-951F-AC5E4CE4217F}"/>
    <cellStyle name="Percent 176 2 2 4" xfId="12376" xr:uid="{5D6B1EC3-6646-484F-A399-D66DF090BBD6}"/>
    <cellStyle name="Percent 176 2 2 5" xfId="15949" xr:uid="{473D1AA3-8410-4258-925D-6993FAD36A7B}"/>
    <cellStyle name="Percent 176 2 3" xfId="7848" xr:uid="{F37B306F-3638-4BBC-AF00-66F8D1646C00}"/>
    <cellStyle name="Percent 176 2 3 2" xfId="9150" xr:uid="{F6FA19BC-07B6-4B0D-AD75-256926639886}"/>
    <cellStyle name="Percent 176 2 3 2 2" xfId="11157" xr:uid="{63673987-BE57-41C9-A37E-190B406D57A5}"/>
    <cellStyle name="Percent 176 2 3 2 2 2" xfId="14932" xr:uid="{87228936-2D87-4FE2-BDA8-A6E7E322217F}"/>
    <cellStyle name="Percent 176 2 3 2 2 3" xfId="18531" xr:uid="{7D9318E0-DCF7-45D5-BFDE-ACAA5DEA3BF4}"/>
    <cellStyle name="Percent 176 2 3 2 3" xfId="13183" xr:uid="{7A8E233B-8A2D-48F6-917F-06EAE2E2B7D2}"/>
    <cellStyle name="Percent 176 2 3 2 4" xfId="16748" xr:uid="{F1F5A3A7-8A0B-4456-A5FD-6ADCF694F7CC}"/>
    <cellStyle name="Percent 176 2 3 3" xfId="10176" xr:uid="{DE8D6DC2-B850-4147-8C77-4EAB5D5CA944}"/>
    <cellStyle name="Percent 176 2 3 3 2" xfId="13981" xr:uid="{24446768-B274-4D08-81AB-7251E245F35C}"/>
    <cellStyle name="Percent 176 2 3 3 3" xfId="17555" xr:uid="{FE2CA076-0ABE-4F57-A620-BE0350682F64}"/>
    <cellStyle name="Percent 176 2 3 4" xfId="12213" xr:uid="{26DDD7F9-3B06-47CC-A741-826E46A98907}"/>
    <cellStyle name="Percent 176 2 3 5" xfId="15774" xr:uid="{C1B8FDA0-8264-4846-A7CF-66A173EE3D8E}"/>
    <cellStyle name="Percent 176 2 4" xfId="7657" xr:uid="{5FAA2650-3859-412C-AF31-8C58001F5F8A}"/>
    <cellStyle name="Percent 176 2 4 2" xfId="8954" xr:uid="{F4875B7C-244F-4661-8EDE-7EF8DE4436A9}"/>
    <cellStyle name="Percent 176 2 4 2 2" xfId="10981" xr:uid="{747542DE-EB59-4D71-BABA-35FAC9ECCE3D}"/>
    <cellStyle name="Percent 176 2 4 2 2 2" xfId="14735" xr:uid="{7BDB5830-CACD-4A30-B557-F722CB85B72B}"/>
    <cellStyle name="Percent 176 2 4 2 2 3" xfId="18355" xr:uid="{CDB4E1B5-63D6-46B5-8FA8-DC17A420EF7F}"/>
    <cellStyle name="Percent 176 2 4 2 3" xfId="12995" xr:uid="{14DBAA88-71AA-4E67-B5A3-16C40D5C176F}"/>
    <cellStyle name="Percent 176 2 4 2 4" xfId="16571" xr:uid="{CB0D3511-A3CE-4689-A0BA-658CF7BA9D6B}"/>
    <cellStyle name="Percent 176 2 4 3" xfId="9982" xr:uid="{B046C67A-4EE2-466D-8355-3E68EFA91C72}"/>
    <cellStyle name="Percent 176 2 4 3 2" xfId="13792" xr:uid="{F65CB316-2824-4E77-9CF7-FF47439DF9F1}"/>
    <cellStyle name="Percent 176 2 4 3 3" xfId="17360" xr:uid="{6A73306E-29DF-430E-8B97-8F72C8F5EEC4}"/>
    <cellStyle name="Percent 176 2 4 4" xfId="12042" xr:uid="{1FA8BE91-061C-436E-85D0-B3F7264AA975}"/>
    <cellStyle name="Percent 176 2 4 5" xfId="15577" xr:uid="{AFECDEC9-96BF-4016-A349-B254F148771F}"/>
    <cellStyle name="Percent 176 2 5" xfId="8827" xr:uid="{75DEB70F-5B9B-4FAE-9803-E7702D15B2B3}"/>
    <cellStyle name="Percent 176 2 5 2" xfId="10858" xr:uid="{8DDD38DB-1258-49E4-B85F-AB317724B086}"/>
    <cellStyle name="Percent 176 2 5 2 2" xfId="14597" xr:uid="{64F38CCC-21D3-4DF5-A798-9743589E0443}"/>
    <cellStyle name="Percent 176 2 5 2 3" xfId="18229" xr:uid="{F4A8FCDA-F883-472F-89A5-57919912515D}"/>
    <cellStyle name="Percent 176 2 5 3" xfId="12862" xr:uid="{65EB2B4F-6FA2-439A-9F12-CA1261EC2DD3}"/>
    <cellStyle name="Percent 176 2 5 4" xfId="16444" xr:uid="{63F37D81-4428-4436-836C-3DFF93388C88}"/>
    <cellStyle name="Percent 176 2 6" xfId="8484" xr:uid="{5819EB06-7854-4987-B513-758C8C9A2216}"/>
    <cellStyle name="Percent 176 2 6 2" xfId="10683" xr:uid="{B6AEB242-A9C5-4F93-A02C-FF97A72658AE}"/>
    <cellStyle name="Percent 176 2 6 2 2" xfId="14440" xr:uid="{C0E23E74-F14A-407F-8BBB-59A21CE1E4C3}"/>
    <cellStyle name="Percent 176 2 6 2 3" xfId="18061" xr:uid="{633E6736-56F7-4349-9702-1B01F1AEE7E4}"/>
    <cellStyle name="Percent 176 2 6 3" xfId="12691" xr:uid="{5F3FC33B-90BC-487F-9E7D-FB82A22159DE}"/>
    <cellStyle name="Percent 176 2 6 4" xfId="16269" xr:uid="{CD3C12F6-A29C-4C73-9F44-73B0CF41CCBE}"/>
    <cellStyle name="Percent 176 2 7" xfId="8095" xr:uid="{F7D8397D-CD81-46C9-8464-078267BDCD31}"/>
    <cellStyle name="Percent 176 2 7 2" xfId="10430" xr:uid="{ED096306-D5F5-4007-B099-135E46639FA1}"/>
    <cellStyle name="Percent 176 2 7 2 2" xfId="14205" xr:uid="{0C40A913-A92E-41E1-834C-7E1F57B94699}"/>
    <cellStyle name="Percent 176 2 7 2 3" xfId="17802" xr:uid="{7DA0E66A-B2EF-4974-B4CC-B46D3FBC34AA}"/>
    <cellStyle name="Percent 176 2 7 3" xfId="12448" xr:uid="{8B4FF522-AC71-47C2-9E85-9B5F000CEC7F}"/>
    <cellStyle name="Percent 176 2 7 4" xfId="16023" xr:uid="{BF676E8F-6161-4FC4-93EB-787C50A8CAB5}"/>
    <cellStyle name="Percent 176 2 8" xfId="9840" xr:uid="{95715C66-4F3C-4E7C-8C02-54F91902C5D7}"/>
    <cellStyle name="Percent 176 2 8 2" xfId="13671" xr:uid="{F7AD0501-59E0-425A-AE56-8425D6BD7A4E}"/>
    <cellStyle name="Percent 176 2 8 3" xfId="17227" xr:uid="{0A153F61-F624-4538-B489-E13710F56C90}"/>
    <cellStyle name="Percent 176 2 9" xfId="11918" xr:uid="{FF4A171A-BE5C-4A61-93CF-69720F9D6FAC}"/>
    <cellStyle name="Percent 176 3" xfId="7912" xr:uid="{38BA9E03-6390-4155-8028-866B378D8FCB}"/>
    <cellStyle name="Percent 176 3 2" xfId="9221" xr:uid="{081BF9B9-2C9E-4180-9CB1-FD0E20D7C024}"/>
    <cellStyle name="Percent 176 3 2 2" xfId="11230" xr:uid="{D795B5C1-C324-41FE-8B01-A49BEEF57E69}"/>
    <cellStyle name="Percent 176 3 2 2 2" xfId="15009" xr:uid="{C3F0CD6E-5BB3-4364-8B6D-2031ABFE2D26}"/>
    <cellStyle name="Percent 176 3 2 2 3" xfId="18598" xr:uid="{7D453739-EE9E-4B55-A3A9-D2ADD36B7DA8}"/>
    <cellStyle name="Percent 176 3 2 3" xfId="13260" xr:uid="{AC766EF5-1947-40D3-A0A3-787D46475226}"/>
    <cellStyle name="Percent 176 3 2 4" xfId="16814" xr:uid="{68A4D79E-7797-451A-9EFE-AF6776916A57}"/>
    <cellStyle name="Percent 176 3 3" xfId="10249" xr:uid="{E95EB8D5-4932-4898-8E58-A9A2A473D66C}"/>
    <cellStyle name="Percent 176 3 3 2" xfId="14045" xr:uid="{F9C40D50-5B2B-472B-815E-C6325ABFB3E3}"/>
    <cellStyle name="Percent 176 3 3 3" xfId="17626" xr:uid="{44516B7C-CB79-4E3F-B59F-C79F5FEA45F2}"/>
    <cellStyle name="Percent 176 3 4" xfId="12285" xr:uid="{3A549B08-3AFC-48D9-A176-81D03412D027}"/>
    <cellStyle name="Percent 176 3 5" xfId="15852" xr:uid="{C0E88E2F-EFB9-43D7-94B6-F9F2BB38E201}"/>
    <cellStyle name="Percent 176 4" xfId="7712" xr:uid="{625A587D-8703-4988-9055-F48A67A6B10F}"/>
    <cellStyle name="Percent 176 4 2" xfId="9019" xr:uid="{ED21D827-1F02-4C99-9977-BED87F81D965}"/>
    <cellStyle name="Percent 176 4 2 2" xfId="11031" xr:uid="{618075F3-5369-4FA8-99D0-AF1202556202}"/>
    <cellStyle name="Percent 176 4 2 2 2" xfId="14790" xr:uid="{ABC0D532-209F-4151-A767-5948A0E1CB9E}"/>
    <cellStyle name="Percent 176 4 2 2 3" xfId="18408" xr:uid="{EAD03E84-E376-4514-A423-1E314B3AAA16}"/>
    <cellStyle name="Percent 176 4 2 3" xfId="13052" xr:uid="{96408C84-D34A-4A03-AB7D-F1CF31E374E6}"/>
    <cellStyle name="Percent 176 4 2 4" xfId="16623" xr:uid="{A6DD554F-B9D6-43C1-973E-3C7E0C645204}"/>
    <cellStyle name="Percent 176 4 3" xfId="10045" xr:uid="{08277056-FF2C-4E0C-AAB8-7BCFB94F6031}"/>
    <cellStyle name="Percent 176 4 3 2" xfId="13844" xr:uid="{4581085E-01A9-4C29-A1DA-3E984BA4D9DE}"/>
    <cellStyle name="Percent 176 4 3 3" xfId="17425" xr:uid="{AC952B31-4C56-499E-ADFF-163D9AEAE0E2}"/>
    <cellStyle name="Percent 176 4 4" xfId="12091" xr:uid="{31A0AFD9-D1CF-45F2-BED2-C1B3E5BD57D2}"/>
    <cellStyle name="Percent 176 4 5" xfId="15633" xr:uid="{4FCF56D1-0FE6-4561-98C6-82A0FEE1BDA6}"/>
    <cellStyle name="Percent 176 5" xfId="8031" xr:uid="{B552EFFE-3AD8-43EF-93E6-EC9585C8EB01}"/>
    <cellStyle name="Percent 176 5 2" xfId="9347" xr:uid="{642A6E4E-84CE-4EAE-9A60-1C96658311BE}"/>
    <cellStyle name="Percent 176 5 2 2" xfId="11349" xr:uid="{DA589338-326B-4C4A-AFDF-1EA2B8BEDF90}"/>
    <cellStyle name="Percent 176 5 2 2 2" xfId="15138" xr:uid="{72728641-4FD2-41B4-829B-8B868A45C49E}"/>
    <cellStyle name="Percent 176 5 2 2 3" xfId="18726" xr:uid="{6C4DCFD3-3773-4E6B-95FA-22C24A2D09D7}"/>
    <cellStyle name="Percent 176 5 2 3" xfId="13389" xr:uid="{F034A144-8E6C-44D7-9A51-48F6627024BE}"/>
    <cellStyle name="Percent 176 5 2 4" xfId="16938" xr:uid="{EDD0DAE7-3531-4C2A-A2F7-CE84A626D521}"/>
    <cellStyle name="Percent 176 5 3" xfId="10384" xr:uid="{DC819719-74AE-4E02-A4A6-1DA7A9C2B04E}"/>
    <cellStyle name="Percent 176 5 3 2" xfId="14165" xr:uid="{810C7CDE-934B-45FE-BDEE-30C6BF5B8C9A}"/>
    <cellStyle name="Percent 176 5 3 3" xfId="17753" xr:uid="{6726B70A-63CC-445B-8832-2F3EA0A63D29}"/>
    <cellStyle name="Percent 176 5 4" xfId="12403" xr:uid="{59AF9943-2B43-4F60-8770-919EB3702048}"/>
    <cellStyle name="Percent 176 5 5" xfId="15980" xr:uid="{6F510289-1762-4C28-A3AB-479385193B18}"/>
    <cellStyle name="Percent 176 6" xfId="8586" xr:uid="{896DC1BA-762B-4996-8981-0630038460C9}"/>
    <cellStyle name="Percent 176 6 2" xfId="10760" xr:uid="{1826B901-51BB-409B-A525-23E6CF94A083}"/>
    <cellStyle name="Percent 176 6 2 2" xfId="14505" xr:uid="{781DD872-FADA-4A22-8C9C-1E7680C0CD44}"/>
    <cellStyle name="Percent 176 6 2 3" xfId="18128" xr:uid="{D4F48EF1-47E5-418A-8572-91F63BDC608F}"/>
    <cellStyle name="Percent 176 6 3" xfId="12761" xr:uid="{3FD46DEC-0426-4B42-B1A3-9CE416DBDB62}"/>
    <cellStyle name="Percent 176 6 4" xfId="16345" xr:uid="{79F98256-7BD5-449F-906B-D974D1B3CDC0}"/>
    <cellStyle name="Percent 176 7" xfId="8239" xr:uid="{747BC851-E82E-4F25-855C-935CF39849FC}"/>
    <cellStyle name="Percent 176 7 2" xfId="10567" xr:uid="{F5691DB4-F81A-4BAF-9BC9-BACFA21A97AD}"/>
    <cellStyle name="Percent 176 7 2 2" xfId="14329" xr:uid="{184C1408-4E23-4B29-AEEE-857841E4F8A3}"/>
    <cellStyle name="Percent 176 7 2 3" xfId="17941" xr:uid="{C45B18C6-8399-4140-B3D3-5362915A60C8}"/>
    <cellStyle name="Percent 176 7 3" xfId="12570" xr:uid="{823A1666-2A87-4BA8-B17F-43DFA8238D66}"/>
    <cellStyle name="Percent 176 7 4" xfId="16153" xr:uid="{03952AB5-71CB-491B-BFDA-FF1392542FBE}"/>
    <cellStyle name="Percent 176 8" xfId="9359" xr:uid="{EBC35F48-DBDD-438B-A726-C19CEA97C125}"/>
    <cellStyle name="Percent 176 8 2" xfId="11363" xr:uid="{31DF2F10-1A47-4BE4-987C-555489FB26E6}"/>
    <cellStyle name="Percent 176 8 2 2" xfId="15153" xr:uid="{B531A3FF-F89A-4897-9ECB-1B9B78382836}"/>
    <cellStyle name="Percent 176 8 2 3" xfId="18737" xr:uid="{C56B2A93-F8D0-46FB-8BD9-191FF2A589E2}"/>
    <cellStyle name="Percent 176 8 3" xfId="13402" xr:uid="{087BD620-35AF-4FB4-A01E-0B7C69D24574}"/>
    <cellStyle name="Percent 176 8 4" xfId="16952" xr:uid="{7A37C66D-4D8C-4994-9C9D-BCCD5B4C62D6}"/>
    <cellStyle name="Percent 176 9" xfId="9575" xr:uid="{E8EB6E55-B66E-4316-8BF7-ECC2B3CF9E54}"/>
    <cellStyle name="Percent 176 9 2" xfId="11443" xr:uid="{66D13EB2-ED03-4BC9-B2F0-3A832DD43B92}"/>
    <cellStyle name="Percent 176 9 2 2" xfId="15220" xr:uid="{C0D5DC3E-FD99-4E56-9748-7D9FE5A8C89E}"/>
    <cellStyle name="Percent 176 9 2 3" xfId="18815" xr:uid="{FB4AB71B-068B-4CF5-A1D8-DA05A09E82D7}"/>
    <cellStyle name="Percent 176 9 3" xfId="13477" xr:uid="{EAE1FDC3-3DAA-4BF2-AFF7-0E8A74F9E06E}"/>
    <cellStyle name="Percent 176 9 4" xfId="17041" xr:uid="{5EC6323A-1FBB-42D5-A45B-7FB3F53EC1D3}"/>
    <cellStyle name="Percent 177" xfId="6426" xr:uid="{47BE5987-19DA-44F1-9607-7EC1E767696C}"/>
    <cellStyle name="Percent 177 10" xfId="9720" xr:uid="{86FA9A77-7ACF-4D9A-8D68-191DFE09B6F7}"/>
    <cellStyle name="Percent 177 10 2" xfId="13553" xr:uid="{4DFA6292-5874-4887-ACC4-65C991E6260D}"/>
    <cellStyle name="Percent 177 10 3" xfId="17117" xr:uid="{52C974B3-ADC0-4850-B7FA-D4DC915FA749}"/>
    <cellStyle name="Percent 177 11" xfId="11723" xr:uid="{8E7BB747-9618-404F-AEEB-AB59CDF2C078}"/>
    <cellStyle name="Percent 177 12" xfId="15322" xr:uid="{B001F2D0-6C0B-4B8A-B216-5202CEC97455}"/>
    <cellStyle name="Percent 177 2" xfId="7506" xr:uid="{20BC4A42-A8E2-4CC7-AA9E-CBEA36D90E41}"/>
    <cellStyle name="Percent 177 2 10" xfId="15423" xr:uid="{1D2F4CF9-146D-41D4-893C-46AF70F8E186}"/>
    <cellStyle name="Percent 177 2 2" xfId="7990" xr:uid="{41C3CED6-6A23-4D05-BA92-751EAE3D096A}"/>
    <cellStyle name="Percent 177 2 2 2" xfId="9304" xr:uid="{AAA14D63-C02C-415B-A040-C3FFE9F7948F}"/>
    <cellStyle name="Percent 177 2 2 2 2" xfId="11309" xr:uid="{9AD1CBE0-969F-4215-8DAE-49EF59EA8846}"/>
    <cellStyle name="Percent 177 2 2 2 2 2" xfId="15097" xr:uid="{601792F5-1A14-41CA-A2A6-A4718B9E8927}"/>
    <cellStyle name="Percent 177 2 2 2 2 3" xfId="18686" xr:uid="{81EE51A4-B431-4C0C-9F8B-404A3256B4B1}"/>
    <cellStyle name="Percent 177 2 2 2 3" xfId="13344" xr:uid="{9CE9DBCC-A34D-42AC-8A89-0E4AD33ADFC1}"/>
    <cellStyle name="Percent 177 2 2 2 4" xfId="16895" xr:uid="{8651A656-EDC4-4AE9-8B99-ACEC65758828}"/>
    <cellStyle name="Percent 177 2 2 3" xfId="10336" xr:uid="{918AC2FB-3D81-4CF4-965E-4A4CDEA33B8E}"/>
    <cellStyle name="Percent 177 2 2 3 2" xfId="14124" xr:uid="{15A58BDD-6C8D-4144-AC03-2B13F83B151F}"/>
    <cellStyle name="Percent 177 2 2 3 3" xfId="17709" xr:uid="{874620F4-9FB6-4F24-BD26-383131F82BD9}"/>
    <cellStyle name="Percent 177 2 2 4" xfId="12363" xr:uid="{D0B5DDF0-7A17-4835-B142-36A574430EAF}"/>
    <cellStyle name="Percent 177 2 2 5" xfId="15938" xr:uid="{22FFF06F-4A1D-4620-862E-9FA2CFCDD914}"/>
    <cellStyle name="Percent 177 2 3" xfId="7837" xr:uid="{8D162FEE-36CE-41B6-A7B2-23C347D4A9BD}"/>
    <cellStyle name="Percent 177 2 3 2" xfId="9134" xr:uid="{C6EDFEFB-B466-41F4-BADC-505CB6B29BD2}"/>
    <cellStyle name="Percent 177 2 3 2 2" xfId="11144" xr:uid="{99F3E337-D0C1-415E-857C-C77276805D0F}"/>
    <cellStyle name="Percent 177 2 3 2 2 2" xfId="14917" xr:uid="{246782CB-2CE0-44CF-BF81-213B0ED4DBAF}"/>
    <cellStyle name="Percent 177 2 3 2 2 3" xfId="18520" xr:uid="{3ADC316D-FD43-4FFB-B165-A11082A7F6DA}"/>
    <cellStyle name="Percent 177 2 3 2 3" xfId="13171" xr:uid="{F4026AB5-A424-451B-986B-646FBBFBB3DF}"/>
    <cellStyle name="Percent 177 2 3 2 4" xfId="16734" xr:uid="{6102E8CC-A9D5-47BB-8AF8-D0356C37E49D}"/>
    <cellStyle name="Percent 177 2 3 3" xfId="10165" xr:uid="{95BAEEC6-7AFE-45C3-993A-329012546060}"/>
    <cellStyle name="Percent 177 2 3 3 2" xfId="13970" xr:uid="{320C44E2-1991-4F20-BAC1-324A342CCEF9}"/>
    <cellStyle name="Percent 177 2 3 3 3" xfId="17538" xr:uid="{8242B87B-7B3C-41B0-80E7-1B8A6E97AD17}"/>
    <cellStyle name="Percent 177 2 3 4" xfId="12202" xr:uid="{3653DF42-F15D-479B-982A-225725A2D6F9}"/>
    <cellStyle name="Percent 177 2 3 5" xfId="15758" xr:uid="{F4B642EB-2C61-4884-9909-A12A05613266}"/>
    <cellStyle name="Percent 177 2 4" xfId="8039" xr:uid="{BDA7D5EC-9367-4DE3-8F13-DFD066DD5151}"/>
    <cellStyle name="Percent 177 2 4 2" xfId="9355" xr:uid="{FD61499E-D5D6-4BFF-868F-052383C6CFF3}"/>
    <cellStyle name="Percent 177 2 4 2 2" xfId="11355" xr:uid="{63E21852-3915-4FDD-99CA-CCEA192D9976}"/>
    <cellStyle name="Percent 177 2 4 2 2 2" xfId="15148" xr:uid="{37D85B90-2CF4-48CB-A175-9C2FBC42D4DA}"/>
    <cellStyle name="Percent 177 2 4 2 2 3" xfId="18733" xr:uid="{6F8F88C7-6A9F-4D2A-B603-5E5DDB3FC2EF}"/>
    <cellStyle name="Percent 177 2 4 2 3" xfId="13397" xr:uid="{0B9DA7A9-6F9E-428A-B7A9-4E1C101AC415}"/>
    <cellStyle name="Percent 177 2 4 2 4" xfId="16945" xr:uid="{A5538C58-E260-4001-8A87-47FC6B1BD82A}"/>
    <cellStyle name="Percent 177 2 4 3" xfId="10393" xr:uid="{C37F2226-8CF9-4277-9727-D36577339798}"/>
    <cellStyle name="Percent 177 2 4 3 2" xfId="14173" xr:uid="{48AF4ACE-5EA2-4CFF-9086-62A222E4C7FF}"/>
    <cellStyle name="Percent 177 2 4 3 3" xfId="17761" xr:uid="{7A12B3E0-F245-46A4-A96C-49BF18B5AA35}"/>
    <cellStyle name="Percent 177 2 4 4" xfId="12409" xr:uid="{11D47B0A-48B1-4C79-B380-FDA2BB3F27BB}"/>
    <cellStyle name="Percent 177 2 4 5" xfId="15989" xr:uid="{DB0FCBF6-E6DA-4AA2-BA36-BC5C9C59B7B2}"/>
    <cellStyle name="Percent 177 2 5" xfId="8816" xr:uid="{0C98C00D-A786-4182-8E5E-09D433AF3CC6}"/>
    <cellStyle name="Percent 177 2 5 2" xfId="10842" xr:uid="{2CC2DD23-D411-4954-B801-C1B1C274CA0D}"/>
    <cellStyle name="Percent 177 2 5 2 2" xfId="14585" xr:uid="{16D31292-040A-4001-AA04-BDDF1AF988E0}"/>
    <cellStyle name="Percent 177 2 5 2 3" xfId="18214" xr:uid="{F211C28D-0E68-4042-B5B9-A00204AE9F3B}"/>
    <cellStyle name="Percent 177 2 5 3" xfId="12851" xr:uid="{0C4E937F-2408-48D2-B31C-FE9B728DFDB4}"/>
    <cellStyle name="Percent 177 2 5 4" xfId="16431" xr:uid="{A33983C0-B52C-459A-8EA6-30CDCD026FF5}"/>
    <cellStyle name="Percent 177 2 6" xfId="8471" xr:uid="{4218B5B4-78F0-41C5-A865-CF9847872080}"/>
    <cellStyle name="Percent 177 2 6 2" xfId="10672" xr:uid="{C07F757D-E96E-4757-8E67-F76CDF6BF0F7}"/>
    <cellStyle name="Percent 177 2 6 2 2" xfId="14429" xr:uid="{47CB518F-CD90-48F5-A720-AFCAA432DA5A}"/>
    <cellStyle name="Percent 177 2 6 2 3" xfId="18046" xr:uid="{688C0F64-6B16-4D4A-9408-8324E429444E}"/>
    <cellStyle name="Percent 177 2 6 3" xfId="12679" xr:uid="{9D1D564A-2B11-46F6-841D-2BC119A0E9A3}"/>
    <cellStyle name="Percent 177 2 6 4" xfId="16254" xr:uid="{5E1BBA60-EFB5-42BD-A45D-4AA2B2CC967A}"/>
    <cellStyle name="Percent 177 2 7" xfId="9379" xr:uid="{15448775-7165-42DF-AA55-3D6CC1199FF0}"/>
    <cellStyle name="Percent 177 2 7 2" xfId="11382" xr:uid="{0C1B01E1-A82F-4823-88D5-127531BFBCD2}"/>
    <cellStyle name="Percent 177 2 7 2 2" xfId="15172" xr:uid="{1AB3AC32-DA0E-45DC-B5B8-21D670F96D9A}"/>
    <cellStyle name="Percent 177 2 7 2 3" xfId="18753" xr:uid="{2498BAF7-C4A2-45EC-9F98-64D05A91D4D3}"/>
    <cellStyle name="Percent 177 2 7 3" xfId="13424" xr:uid="{117BF2BE-ACAE-4BF4-8409-F02D39B49FCA}"/>
    <cellStyle name="Percent 177 2 7 4" xfId="16974" xr:uid="{3409F9EC-2EA8-4313-9052-B7E0DF8DB58E}"/>
    <cellStyle name="Percent 177 2 8" xfId="9828" xr:uid="{6FECAED5-3A16-43EB-92F2-17C072F67FAB}"/>
    <cellStyle name="Percent 177 2 8 2" xfId="13656" xr:uid="{28C2917C-E9F6-4F73-B6F8-508F94557518}"/>
    <cellStyle name="Percent 177 2 8 3" xfId="17216" xr:uid="{4B604B8C-E36D-4EDA-93BF-310373971B31}"/>
    <cellStyle name="Percent 177 2 9" xfId="11905" xr:uid="{4A51D2F0-E8CF-4EAF-B42E-6544D35BC1C5}"/>
    <cellStyle name="Percent 177 3" xfId="7899" xr:uid="{A2B992A0-5502-46AD-81C8-6EA8DCFC211F}"/>
    <cellStyle name="Percent 177 3 2" xfId="9210" xr:uid="{D5105B0E-D0C3-4499-B41E-F385B4F778FE}"/>
    <cellStyle name="Percent 177 3 2 2" xfId="11219" xr:uid="{217CF333-5718-43BF-A5A9-459CC187961C}"/>
    <cellStyle name="Percent 177 3 2 2 2" xfId="14994" xr:uid="{649D76ED-4B0D-4BD2-8F49-834BF61691C0}"/>
    <cellStyle name="Percent 177 3 2 2 3" xfId="18587" xr:uid="{E411BFAE-BF81-4C07-9BAB-A178F7F21632}"/>
    <cellStyle name="Percent 177 3 2 3" xfId="13245" xr:uid="{CDF9C22B-26BD-405F-A10A-E0262DF3D346}"/>
    <cellStyle name="Percent 177 3 2 4" xfId="16803" xr:uid="{89B25C0F-B2B6-482D-A4F7-E802D671E8A7}"/>
    <cellStyle name="Percent 177 3 3" xfId="10236" xr:uid="{CC96C596-9742-470C-885E-5011F19F8A26}"/>
    <cellStyle name="Percent 177 3 3 2" xfId="14032" xr:uid="{1C986800-EA93-4EAA-8460-F293521435DF}"/>
    <cellStyle name="Percent 177 3 3 3" xfId="17615" xr:uid="{A9306A23-A390-406A-BEC7-64AC56E45A79}"/>
    <cellStyle name="Percent 177 3 4" xfId="12274" xr:uid="{ADC0FF78-FD7B-4B3B-A4FD-87DB9EC6CCEE}"/>
    <cellStyle name="Percent 177 3 5" xfId="15837" xr:uid="{989E1B69-25B1-4250-B56B-4F447F329BEF}"/>
    <cellStyle name="Percent 177 4" xfId="7699" xr:uid="{080E5C1A-C377-417B-8841-CF24077B165A}"/>
    <cellStyle name="Percent 177 4 2" xfId="9002" xr:uid="{BF5B39A2-F975-4EAB-8CEC-6ED43DDE5C2A}"/>
    <cellStyle name="Percent 177 4 2 2" xfId="11019" xr:uid="{644C4248-C7BF-4D57-BB44-3D0C68DA1508}"/>
    <cellStyle name="Percent 177 4 2 2 2" xfId="14776" xr:uid="{4E8371C8-89D1-4D59-9D62-666305C05DCF}"/>
    <cellStyle name="Percent 177 4 2 2 3" xfId="18394" xr:uid="{CAEB78C6-8B15-4346-9817-A47F4F95EB65}"/>
    <cellStyle name="Percent 177 4 2 3" xfId="13039" xr:uid="{09CDD1F9-2542-4451-A492-F398F1430AF7}"/>
    <cellStyle name="Percent 177 4 2 4" xfId="16611" xr:uid="{F3A95A02-846B-4677-8C79-02214C1B12F8}"/>
    <cellStyle name="Percent 177 4 3" xfId="10029" xr:uid="{8ACFB31F-1C6A-474D-AD5E-294BE4444091}"/>
    <cellStyle name="Percent 177 4 3 2" xfId="13831" xr:uid="{2F79DDDD-D292-44F9-AFA9-E653E417045C}"/>
    <cellStyle name="Percent 177 4 3 3" xfId="17408" xr:uid="{053ED1B3-6455-4575-842C-585B60932B6B}"/>
    <cellStyle name="Percent 177 4 4" xfId="12079" xr:uid="{E616AB0C-0F98-43CD-8E73-97614BE23F3E}"/>
    <cellStyle name="Percent 177 4 5" xfId="15619" xr:uid="{725721A7-1CE8-40E3-86F2-18D7E2721E2B}"/>
    <cellStyle name="Percent 177 5" xfId="7651" xr:uid="{1F5E41AD-F461-464C-AAC9-9BF44F019A71}"/>
    <cellStyle name="Percent 177 5 2" xfId="8949" xr:uid="{22C6C814-C3A3-44E6-A2B6-3E6298F3068E}"/>
    <cellStyle name="Percent 177 5 2 2" xfId="10977" xr:uid="{B19A2415-6A51-46A3-B17F-C624BAAFCDCB}"/>
    <cellStyle name="Percent 177 5 2 2 2" xfId="14730" xr:uid="{28B3A4D8-DB35-49E4-B8BB-B30A7E0D565D}"/>
    <cellStyle name="Percent 177 5 2 2 3" xfId="18351" xr:uid="{06D61B23-4486-4851-B9DD-200E0509BF48}"/>
    <cellStyle name="Percent 177 5 2 3" xfId="12991" xr:uid="{DAA339BC-A838-4104-9A05-E00739F11FA8}"/>
    <cellStyle name="Percent 177 5 2 4" xfId="16565" xr:uid="{A1D400CB-4D7E-498D-BC0C-04466D6D221E}"/>
    <cellStyle name="Percent 177 5 3" xfId="9976" xr:uid="{3B6ACD55-03B7-4B61-8AF9-904A0C13E335}"/>
    <cellStyle name="Percent 177 5 3 2" xfId="13787" xr:uid="{9D5D6D5D-DDDA-4739-85D1-BD306B2D6429}"/>
    <cellStyle name="Percent 177 5 3 3" xfId="17355" xr:uid="{D92897B5-E110-4806-A23C-7E4D773E8B1C}"/>
    <cellStyle name="Percent 177 5 4" xfId="12038" xr:uid="{21F21736-D976-4C54-9788-6D5FF2BFDC3C}"/>
    <cellStyle name="Percent 177 5 5" xfId="15572" xr:uid="{0C458302-1F68-4372-8F84-6853190BF2F3}"/>
    <cellStyle name="Percent 177 6" xfId="8571" xr:uid="{0AB5507B-0DAD-47B1-84E1-5C8D8967AF65}"/>
    <cellStyle name="Percent 177 6 2" xfId="10745" xr:uid="{F20C425D-29E6-4D1C-AF6F-2AFF8493A01C}"/>
    <cellStyle name="Percent 177 6 2 2" xfId="14493" xr:uid="{6F757ECE-E1F6-41C6-B6AB-6081C3DB65AA}"/>
    <cellStyle name="Percent 177 6 2 3" xfId="18116" xr:uid="{37E9DC34-8591-4688-90AC-1073ACF98EDF}"/>
    <cellStyle name="Percent 177 6 3" xfId="12748" xr:uid="{8EB634F7-7CA2-491F-BCAD-238E0C15A30E}"/>
    <cellStyle name="Percent 177 6 4" xfId="16334" xr:uid="{F6FEC6AD-4053-4917-AC9D-2C04CF0DE122}"/>
    <cellStyle name="Percent 177 7" xfId="8225" xr:uid="{F341F353-81DC-431F-927F-C342FAF7357C}"/>
    <cellStyle name="Percent 177 7 2" xfId="10552" xr:uid="{F939DCAC-3801-428C-8D05-32A85D5B4527}"/>
    <cellStyle name="Percent 177 7 2 2" xfId="14315" xr:uid="{B5984FE1-F560-4457-A565-87BBE3731AE3}"/>
    <cellStyle name="Percent 177 7 2 3" xfId="17925" xr:uid="{18AD3216-E3F0-4CE9-9085-9985D8EE630B}"/>
    <cellStyle name="Percent 177 7 3" xfId="12557" xr:uid="{9EB1EC3D-1297-4146-8D5E-3039DBDBA660}"/>
    <cellStyle name="Percent 177 7 4" xfId="16140" xr:uid="{DDE1E07A-CA7E-4325-8268-033877080F02}"/>
    <cellStyle name="Percent 177 8" xfId="8072" xr:uid="{3823E90B-90CE-4A18-8411-6CDB1E7744CC}"/>
    <cellStyle name="Percent 177 8 2" xfId="10417" xr:uid="{72FEFCF7-FB9F-4B33-9ABD-98168C7F0C40}"/>
    <cellStyle name="Percent 177 8 2 2" xfId="14193" xr:uid="{C0954C78-3772-4EF7-8C55-3159C84EE520}"/>
    <cellStyle name="Percent 177 8 2 3" xfId="17786" xr:uid="{349901A1-912C-4B66-B5FD-BD13314D9EAC}"/>
    <cellStyle name="Percent 177 8 3" xfId="12434" xr:uid="{EA728F44-67E2-41D8-819E-06853E7140A4}"/>
    <cellStyle name="Percent 177 8 4" xfId="16012" xr:uid="{6D55AF61-AD90-465D-956B-167345CF55E7}"/>
    <cellStyle name="Percent 177 9" xfId="9576" xr:uid="{BD0D63D6-32EB-40F2-AFEF-AE499176D01D}"/>
    <cellStyle name="Percent 177 9 2" xfId="11444" xr:uid="{63435246-6398-4656-8FEF-A797D091E717}"/>
    <cellStyle name="Percent 177 9 2 2" xfId="15221" xr:uid="{E17E0D06-93DF-4C42-A01F-276E748D4A72}"/>
    <cellStyle name="Percent 177 9 2 3" xfId="18816" xr:uid="{2059EB93-DB8A-4D83-9CE1-17FFD59275E6}"/>
    <cellStyle name="Percent 177 9 3" xfId="13478" xr:uid="{9AEA0BE5-32A9-43A8-B94B-125DFFAFFF08}"/>
    <cellStyle name="Percent 177 9 4" xfId="17042" xr:uid="{300A85D2-9BA6-4E99-9EEA-D4BCB9649868}"/>
    <cellStyle name="Percent 178" xfId="6444" xr:uid="{FB1FD94A-3644-4120-A6C1-CEC07B3DD1A1}"/>
    <cellStyle name="Percent 178 10" xfId="9722" xr:uid="{4C9A196F-138D-493C-BCB4-09BBFBFF3468}"/>
    <cellStyle name="Percent 178 10 2" xfId="13555" xr:uid="{BDC2B721-86BB-4F58-82F3-80E03C0DFE29}"/>
    <cellStyle name="Percent 178 10 3" xfId="17120" xr:uid="{F20492F0-87C8-4852-9CFE-1401A6E9B637}"/>
    <cellStyle name="Percent 178 11" xfId="11725" xr:uid="{78D14466-B3B0-4FC3-9FAF-C01E91530CB1}"/>
    <cellStyle name="Percent 178 12" xfId="15324" xr:uid="{B727B9EE-AC8A-4D9B-8DCD-47EF1F9FE38D}"/>
    <cellStyle name="Percent 178 2" xfId="7509" xr:uid="{F893270F-9E35-4A29-ACF1-44FCB12FC225}"/>
    <cellStyle name="Percent 178 2 10" xfId="15425" xr:uid="{4DD6287C-5EB5-411D-80FD-BAEC986F510C}"/>
    <cellStyle name="Percent 178 2 2" xfId="7992" xr:uid="{99616CA7-DD20-4BB0-8190-0EF41BF3516C}"/>
    <cellStyle name="Percent 178 2 2 2" xfId="9306" xr:uid="{10D24C2A-7D72-449C-9D89-B86E316703B7}"/>
    <cellStyle name="Percent 178 2 2 2 2" xfId="11311" xr:uid="{7B91FB43-3AE5-4A9E-B3E9-43E7A45CE0C4}"/>
    <cellStyle name="Percent 178 2 2 2 2 2" xfId="15100" xr:uid="{5046FFFF-8FA6-4BE4-850F-2CD818E5DE0C}"/>
    <cellStyle name="Percent 178 2 2 2 2 3" xfId="18688" xr:uid="{8F720106-4F60-4E13-BB86-93782D25FC8D}"/>
    <cellStyle name="Percent 178 2 2 2 3" xfId="13346" xr:uid="{7AC08744-1635-4ACF-9B89-99E1895081AC}"/>
    <cellStyle name="Percent 178 2 2 2 4" xfId="16897" xr:uid="{5C43E6C8-BA36-4829-8A6C-4D83532503C8}"/>
    <cellStyle name="Percent 178 2 2 3" xfId="10338" xr:uid="{CF2D0E9A-6935-4E1B-9BDB-B2895340CCA5}"/>
    <cellStyle name="Percent 178 2 2 3 2" xfId="14126" xr:uid="{A63E6397-7F27-47AC-888F-618A85A7BF50}"/>
    <cellStyle name="Percent 178 2 2 3 3" xfId="17711" xr:uid="{2AFE28F3-CE9E-4CF0-8095-FB64385A3045}"/>
    <cellStyle name="Percent 178 2 2 4" xfId="12365" xr:uid="{02D20702-3D15-4505-9D02-8209DDBA9D25}"/>
    <cellStyle name="Percent 178 2 2 5" xfId="15941" xr:uid="{C4C4DD39-5860-4ECE-911A-B7BD0B425EC0}"/>
    <cellStyle name="Percent 178 2 3" xfId="7839" xr:uid="{692DD8F6-0FA2-4165-98D9-8FFBF0F0D434}"/>
    <cellStyle name="Percent 178 2 3 2" xfId="9136" xr:uid="{7104CFDA-6C97-4EAD-9F22-D973781DBD47}"/>
    <cellStyle name="Percent 178 2 3 2 2" xfId="11146" xr:uid="{CB9334F8-82E4-477F-A0F8-01481A71412A}"/>
    <cellStyle name="Percent 178 2 3 2 2 2" xfId="14919" xr:uid="{EFEBA6EA-8699-4AE6-8DF1-B7CE68451E11}"/>
    <cellStyle name="Percent 178 2 3 2 2 3" xfId="18522" xr:uid="{0A117E9D-6C4A-4F1D-8D1B-4940E25DAF0A}"/>
    <cellStyle name="Percent 178 2 3 2 3" xfId="13173" xr:uid="{4ADDDD54-F31A-45B5-A60B-4C7011FD4475}"/>
    <cellStyle name="Percent 178 2 3 2 4" xfId="16736" xr:uid="{667361E0-A256-45C1-A429-2AA1BF0CCA39}"/>
    <cellStyle name="Percent 178 2 3 3" xfId="10168" xr:uid="{80CCF8E0-858F-436A-8FEB-DB773E28BB66}"/>
    <cellStyle name="Percent 178 2 3 3 2" xfId="13972" xr:uid="{99B69227-84D6-40D2-BB4C-35A455BADC54}"/>
    <cellStyle name="Percent 178 2 3 3 3" xfId="17540" xr:uid="{AC22FAD7-DC87-4593-948B-DD8954220C76}"/>
    <cellStyle name="Percent 178 2 3 4" xfId="12204" xr:uid="{DFB90D29-FE25-454E-B88E-BB30912BF794}"/>
    <cellStyle name="Percent 178 2 3 5" xfId="15760" xr:uid="{70A7BD75-6FCF-45BD-93B2-6741AC6837E0}"/>
    <cellStyle name="Percent 178 2 4" xfId="7622" xr:uid="{83C19CE2-0E38-4673-97CF-711E7DA054EE}"/>
    <cellStyle name="Percent 178 2 4 2" xfId="8918" xr:uid="{54E883D3-EB45-4D02-9C15-16226C4704BA}"/>
    <cellStyle name="Percent 178 2 4 2 2" xfId="10948" xr:uid="{42C6FBC6-8026-4201-834F-0CB607D38A8D}"/>
    <cellStyle name="Percent 178 2 4 2 2 2" xfId="14695" xr:uid="{F7610599-4826-48F9-B2A0-F15F2112B481}"/>
    <cellStyle name="Percent 178 2 4 2 2 3" xfId="18323" xr:uid="{4199D0EA-0A7F-4E88-BB30-1DCBD81D63AC}"/>
    <cellStyle name="Percent 178 2 4 2 3" xfId="12958" xr:uid="{86CBFBAC-1FA1-44B7-B2D6-1F4FA3F0E2E5}"/>
    <cellStyle name="Percent 178 2 4 2 4" xfId="16536" xr:uid="{C068C560-EFFC-42E2-AFAB-E28CB76617C2}"/>
    <cellStyle name="Percent 178 2 4 3" xfId="9943" xr:uid="{B854BFDD-F641-4742-9C73-1A6C0FA7B7A4}"/>
    <cellStyle name="Percent 178 2 4 3 2" xfId="13760" xr:uid="{40AD9AD2-7405-4842-97B5-AB56167CC79C}"/>
    <cellStyle name="Percent 178 2 4 3 3" xfId="17323" xr:uid="{A7C70EC8-D5C8-4405-9DE7-3A2D2C0E4DF8}"/>
    <cellStyle name="Percent 178 2 4 4" xfId="12009" xr:uid="{8D63303A-5992-44AE-881C-A607D582C0B5}"/>
    <cellStyle name="Percent 178 2 4 5" xfId="15537" xr:uid="{CA9DF565-C820-4D08-A283-C6C16908C57C}"/>
    <cellStyle name="Percent 178 2 5" xfId="8818" xr:uid="{3A544A5A-63C9-44AE-A257-2F6D22A10B73}"/>
    <cellStyle name="Percent 178 2 5 2" xfId="10844" xr:uid="{756002CA-1201-4719-A4B4-5635ADF329E3}"/>
    <cellStyle name="Percent 178 2 5 2 2" xfId="14587" xr:uid="{84BDC6D6-4052-4103-AC5C-9FD9319E5202}"/>
    <cellStyle name="Percent 178 2 5 2 3" xfId="18216" xr:uid="{2BAEA0A6-77AA-4ED6-A963-D2002F51A766}"/>
    <cellStyle name="Percent 178 2 5 3" xfId="12853" xr:uid="{3D1D976E-3E49-42E5-8B28-656178CE5B77}"/>
    <cellStyle name="Percent 178 2 5 4" xfId="16433" xr:uid="{56028D39-090F-4178-A4BC-9D2784398BC9}"/>
    <cellStyle name="Percent 178 2 6" xfId="8473" xr:uid="{59404A2E-39CC-4917-85FB-FEE0A4325D59}"/>
    <cellStyle name="Percent 178 2 6 2" xfId="10675" xr:uid="{912B3ABE-78E7-427F-A86E-B1E60B3216B7}"/>
    <cellStyle name="Percent 178 2 6 2 2" xfId="14431" xr:uid="{897FB94B-22C8-427B-A994-39D9B9E508CB}"/>
    <cellStyle name="Percent 178 2 6 2 3" xfId="18048" xr:uid="{0FE20F7C-2DBC-47C3-8E0F-6A1E6689F5E5}"/>
    <cellStyle name="Percent 178 2 6 3" xfId="12681" xr:uid="{10B8241A-3D2E-403A-BECE-3F8C023BC275}"/>
    <cellStyle name="Percent 178 2 6 4" xfId="16256" xr:uid="{94035790-C8C2-4FD4-AF40-1D61E1F79875}"/>
    <cellStyle name="Percent 178 2 7" xfId="8143" xr:uid="{424ADCC2-A065-4633-BCF4-2469C8D73583}"/>
    <cellStyle name="Percent 178 2 7 2" xfId="10476" xr:uid="{E794D64A-9B3F-4C6C-81C8-7C78E3C77F68}"/>
    <cellStyle name="Percent 178 2 7 2 2" xfId="14248" xr:uid="{7E914B87-253D-4377-8181-45B0A46CF208}"/>
    <cellStyle name="Percent 178 2 7 2 3" xfId="17851" xr:uid="{7BA3A272-699B-4C54-82BF-5B2662BE3292}"/>
    <cellStyle name="Percent 178 2 7 3" xfId="12486" xr:uid="{FBCCAD35-B71D-4D28-A4F5-0128F938126F}"/>
    <cellStyle name="Percent 178 2 7 4" xfId="16066" xr:uid="{B33722BC-9310-48EB-8C82-ABAAFCD9D101}"/>
    <cellStyle name="Percent 178 2 8" xfId="9830" xr:uid="{79AB5B7F-3DDB-4ED6-B326-A621E84698D2}"/>
    <cellStyle name="Percent 178 2 8 2" xfId="13658" xr:uid="{F8B4CD7D-A867-4209-B4E2-2437C2197DA3}"/>
    <cellStyle name="Percent 178 2 8 3" xfId="17218" xr:uid="{73E11432-7821-4118-8433-7651A087CFBA}"/>
    <cellStyle name="Percent 178 2 9" xfId="11907" xr:uid="{7793D2D8-DB6B-4637-BCC0-38DAC21E25D1}"/>
    <cellStyle name="Percent 178 3" xfId="7901" xr:uid="{4AE58178-ACDA-413A-9D99-2EED2F5758F9}"/>
    <cellStyle name="Percent 178 3 2" xfId="9213" xr:uid="{BFA9242D-4DE7-40C9-A428-321BAB422805}"/>
    <cellStyle name="Percent 178 3 2 2" xfId="11221" xr:uid="{C369A0F2-013B-48D0-BB48-76520E2F3FA2}"/>
    <cellStyle name="Percent 178 3 2 2 2" xfId="14996" xr:uid="{4926C67B-9487-4B37-A1EB-EF8068BBEB2A}"/>
    <cellStyle name="Percent 178 3 2 2 3" xfId="18589" xr:uid="{51F38BA7-F8AF-402E-ABB6-42783610B3ED}"/>
    <cellStyle name="Percent 178 3 2 3" xfId="13247" xr:uid="{6C38C77E-74A3-4297-A7F0-848BC470F973}"/>
    <cellStyle name="Percent 178 3 2 4" xfId="16805" xr:uid="{842C37AE-90C4-479A-8E8B-D2508E19D729}"/>
    <cellStyle name="Percent 178 3 3" xfId="10238" xr:uid="{FAC7F3F1-F974-4EBD-9040-D7AB9B1D5B77}"/>
    <cellStyle name="Percent 178 3 3 2" xfId="14034" xr:uid="{7ECBB3A7-DF4D-4402-94E7-F798FF5963EA}"/>
    <cellStyle name="Percent 178 3 3 3" xfId="17618" xr:uid="{13475A75-C172-412E-B089-4B49A00F1B24}"/>
    <cellStyle name="Percent 178 3 4" xfId="12276" xr:uid="{014B6EE1-CB85-4FE6-BBCC-FAB71F1D7057}"/>
    <cellStyle name="Percent 178 3 5" xfId="15839" xr:uid="{4E745686-89A8-4284-8F84-88C0EA426087}"/>
    <cellStyle name="Percent 178 4" xfId="7701" xr:uid="{E189C49B-8C75-4C5C-9ED7-3D3C30450A31}"/>
    <cellStyle name="Percent 178 4 2" xfId="9004" xr:uid="{218D2E72-4237-4DB4-86A8-A346E05EADA6}"/>
    <cellStyle name="Percent 178 4 2 2" xfId="11021" xr:uid="{F1B191B1-FC8F-4DB4-9487-584A7B46BACE}"/>
    <cellStyle name="Percent 178 4 2 2 2" xfId="14778" xr:uid="{FC7EFC35-0AB9-43C3-B7FB-8DD6AD666CF6}"/>
    <cellStyle name="Percent 178 4 2 2 3" xfId="18396" xr:uid="{CE48F34B-52E7-45C2-9DDB-3371D0D50E78}"/>
    <cellStyle name="Percent 178 4 2 3" xfId="13043" xr:uid="{4CB57FFC-565F-4C0E-B6E0-3CAA8398D17A}"/>
    <cellStyle name="Percent 178 4 2 4" xfId="16613" xr:uid="{E88B4AF2-D881-4E60-AA2A-2E00BDFED0EE}"/>
    <cellStyle name="Percent 178 4 3" xfId="10031" xr:uid="{960D0CAF-5223-4A9B-882A-7CA2D173C2F2}"/>
    <cellStyle name="Percent 178 4 3 2" xfId="13833" xr:uid="{F7BA49C4-207C-4441-B3C5-3F7A6C94D768}"/>
    <cellStyle name="Percent 178 4 3 3" xfId="17410" xr:uid="{5C992346-43D2-42ED-B26F-BE3059832583}"/>
    <cellStyle name="Percent 178 4 4" xfId="12081" xr:uid="{6D7C5EB3-89F9-4362-A6EA-3A9183C7DC85}"/>
    <cellStyle name="Percent 178 4 5" xfId="15621" xr:uid="{966F3980-A4C8-46F6-A3CE-BCEEFD4EB9DA}"/>
    <cellStyle name="Percent 178 5" xfId="7740" xr:uid="{A8840474-A5C1-4A24-A6FA-3151ACDB6F42}"/>
    <cellStyle name="Percent 178 5 2" xfId="9043" xr:uid="{AA7942E9-D33D-490D-9179-214E7AA8E725}"/>
    <cellStyle name="Percent 178 5 2 2" xfId="11058" xr:uid="{AB82E609-3ED7-41B0-9FBC-ED9B14740453}"/>
    <cellStyle name="Percent 178 5 2 2 2" xfId="14816" xr:uid="{CE5D4B95-19F4-4F9A-8C26-DD16E675C2A1}"/>
    <cellStyle name="Percent 178 5 2 2 3" xfId="18433" xr:uid="{8A7838E9-8666-417F-9560-117B26BD15DB}"/>
    <cellStyle name="Percent 178 5 2 3" xfId="13081" xr:uid="{935A6585-0D67-4FB6-8D91-E9EE225266BF}"/>
    <cellStyle name="Percent 178 5 2 4" xfId="16648" xr:uid="{B256A73A-9D66-4CF1-9A27-9A2740B6D3B7}"/>
    <cellStyle name="Percent 178 5 3" xfId="10069" xr:uid="{9D82F4EE-7EFD-4110-BD62-4BCCF1B5E111}"/>
    <cellStyle name="Percent 178 5 3 2" xfId="13873" xr:uid="{FDFE126B-6E24-4B82-8B0C-F554DC92C3AD}"/>
    <cellStyle name="Percent 178 5 3 3" xfId="17449" xr:uid="{D2434CDF-51E1-49F8-96F7-EF89755CA324}"/>
    <cellStyle name="Percent 178 5 4" xfId="12117" xr:uid="{03758563-9EDD-42B8-8866-A82F4283CBE1}"/>
    <cellStyle name="Percent 178 5 5" xfId="15659" xr:uid="{95015392-FA79-4688-A1F8-E6A220BF2501}"/>
    <cellStyle name="Percent 178 6" xfId="8575" xr:uid="{91A5223C-1B7B-4EA0-901B-E94548589481}"/>
    <cellStyle name="Percent 178 6 2" xfId="10747" xr:uid="{1F229B0C-DDA9-4005-A126-88569E8A4BE8}"/>
    <cellStyle name="Percent 178 6 2 2" xfId="14495" xr:uid="{41CCAB00-D957-49F1-8E1D-0229A65F1774}"/>
    <cellStyle name="Percent 178 6 2 3" xfId="18118" xr:uid="{BB20535C-CFFE-4A4A-AE11-9B50F7562DF3}"/>
    <cellStyle name="Percent 178 6 3" xfId="12750" xr:uid="{BE6FBC3F-21E7-4AA6-ACD8-E3DEB317C787}"/>
    <cellStyle name="Percent 178 6 4" xfId="16337" xr:uid="{51A1C8B3-6794-468F-895C-7C527F7B7E89}"/>
    <cellStyle name="Percent 178 7" xfId="8230" xr:uid="{024DBB46-D263-4C43-AF29-34EE02FD7C5A}"/>
    <cellStyle name="Percent 178 7 2" xfId="10555" xr:uid="{B51CC7C2-1169-47E5-97C6-64E91E8EEDE2}"/>
    <cellStyle name="Percent 178 7 2 2" xfId="14318" xr:uid="{183ED499-D3F3-4DBC-A421-3432CE1D1229}"/>
    <cellStyle name="Percent 178 7 2 3" xfId="17928" xr:uid="{42319727-0BBB-4835-B6B1-69F12FDB549B}"/>
    <cellStyle name="Percent 178 7 3" xfId="12560" xr:uid="{61566390-B2BE-40AA-8F83-597F16A5DCAD}"/>
    <cellStyle name="Percent 178 7 4" xfId="16143" xr:uid="{7BAAE54E-639F-4F5B-AE09-C09EAC2D779E}"/>
    <cellStyle name="Percent 178 8" xfId="8159" xr:uid="{AE99551A-AF38-4486-955A-CA397686F74B}"/>
    <cellStyle name="Percent 178 8 2" xfId="10490" xr:uid="{72F1F40A-4E6E-4806-833C-0E60455F2B0C}"/>
    <cellStyle name="Percent 178 8 2 2" xfId="14261" xr:uid="{EBDB1C6F-B910-4B74-9B77-700F7E618393}"/>
    <cellStyle name="Percent 178 8 2 3" xfId="17863" xr:uid="{E1098CE5-83CB-4BEB-983E-1D23D5287809}"/>
    <cellStyle name="Percent 178 8 3" xfId="12500" xr:uid="{EAB38F1A-5C30-4757-8B27-271FF93E014F}"/>
    <cellStyle name="Percent 178 8 4" xfId="16079" xr:uid="{8B0B522F-A32E-4C5F-9676-1F9A58C948BE}"/>
    <cellStyle name="Percent 178 9" xfId="9577" xr:uid="{FA3FD208-D9D8-487B-B976-2BB7267C1D0E}"/>
    <cellStyle name="Percent 178 9 2" xfId="11445" xr:uid="{A03B58AA-8738-4F0F-89A2-B6B869AB4D53}"/>
    <cellStyle name="Percent 178 9 2 2" xfId="15222" xr:uid="{4B0B3A2C-FC5F-461D-9CBD-F9BFB466F423}"/>
    <cellStyle name="Percent 178 9 2 3" xfId="18817" xr:uid="{0CC43755-882E-4193-A7A0-568A315292B2}"/>
    <cellStyle name="Percent 178 9 3" xfId="13479" xr:uid="{E6C8C4FD-BE23-44F2-809C-07D8A0D298FA}"/>
    <cellStyle name="Percent 178 9 4" xfId="17043" xr:uid="{9D525910-729D-4B62-ADB8-5715FA6E62BB}"/>
    <cellStyle name="Percent 179" xfId="6478" xr:uid="{3F24E099-9B99-482E-AAD2-658BAFAD632A}"/>
    <cellStyle name="Percent 179 10" xfId="9729" xr:uid="{6E1CBEE4-455F-4078-82B3-C51464788C3E}"/>
    <cellStyle name="Percent 179 10 2" xfId="13560" xr:uid="{35C81FB8-2077-48A9-A6CE-B1FB02EB720C}"/>
    <cellStyle name="Percent 179 10 3" xfId="17127" xr:uid="{9F14A939-9967-488F-88F2-5BEB56AA03F4}"/>
    <cellStyle name="Percent 179 11" xfId="11732" xr:uid="{2B46FA1F-4A30-4CAB-B6C8-47592FE18829}"/>
    <cellStyle name="Percent 179 12" xfId="15333" xr:uid="{D8C4BE4E-B21F-4262-AFE3-123B2B0BD1C9}"/>
    <cellStyle name="Percent 179 2" xfId="7516" xr:uid="{B7E01E74-D8B5-4A30-B0A1-71831B2E1A07}"/>
    <cellStyle name="Percent 179 2 10" xfId="15433" xr:uid="{A880D25E-C308-477B-9583-3B08BC07BF74}"/>
    <cellStyle name="Percent 179 2 2" xfId="7998" xr:uid="{BEF3CBEF-B691-4C7E-8C04-7F22BAC618E0}"/>
    <cellStyle name="Percent 179 2 2 2" xfId="9311" xr:uid="{78D89572-1963-4E4D-85D4-4C0EFDD881A3}"/>
    <cellStyle name="Percent 179 2 2 2 2" xfId="11318" xr:uid="{E7BE7457-FC4A-410D-AB1F-15D69584F40B}"/>
    <cellStyle name="Percent 179 2 2 2 2 2" xfId="15105" xr:uid="{FB567594-1C4F-434D-9116-A9B6481B261B}"/>
    <cellStyle name="Percent 179 2 2 2 2 3" xfId="18694" xr:uid="{F5AF48A2-8947-455B-9EB9-C3C56B060CC4}"/>
    <cellStyle name="Percent 179 2 2 2 3" xfId="13356" xr:uid="{84DF1B52-EC14-4F70-B6D8-0FCF84B19D21}"/>
    <cellStyle name="Percent 179 2 2 2 4" xfId="16904" xr:uid="{2BF8C0FA-ECBF-4BD7-B51E-DE6075E39840}"/>
    <cellStyle name="Percent 179 2 2 3" xfId="10346" xr:uid="{9756F7F6-3378-438D-9D26-F2325BF7760F}"/>
    <cellStyle name="Percent 179 2 2 3 2" xfId="14132" xr:uid="{6FD604D4-A30F-4AD6-8BD7-DFA12FCA7322}"/>
    <cellStyle name="Percent 179 2 2 3 3" xfId="17716" xr:uid="{4491DBEB-4B16-4DE6-B297-1EAA78D63254}"/>
    <cellStyle name="Percent 179 2 2 4" xfId="12372" xr:uid="{54B9AA4F-9E62-42F0-A686-59EC16B7BBB4}"/>
    <cellStyle name="Percent 179 2 2 5" xfId="15946" xr:uid="{106717A5-5D04-4815-BBAE-C1F147AD5BC1}"/>
    <cellStyle name="Percent 179 2 3" xfId="7845" xr:uid="{D1653EE4-FF3C-4AC4-9547-75F175A8FDB9}"/>
    <cellStyle name="Percent 179 2 3 2" xfId="9146" xr:uid="{A5723F00-16B7-482F-97F4-551B3674E663}"/>
    <cellStyle name="Percent 179 2 3 2 2" xfId="11154" xr:uid="{52A94228-DC36-423B-82C1-496711BEB906}"/>
    <cellStyle name="Percent 179 2 3 2 2 2" xfId="14926" xr:uid="{78E6D4BF-078B-488A-B66D-1D4D977459D4}"/>
    <cellStyle name="Percent 179 2 3 2 2 3" xfId="18528" xr:uid="{12D5D29D-3569-44EB-BBED-D393832FC818}"/>
    <cellStyle name="Percent 179 2 3 2 3" xfId="13178" xr:uid="{C1785669-F804-434E-8E20-3372DC20713E}"/>
    <cellStyle name="Percent 179 2 3 2 4" xfId="16744" xr:uid="{F50407D1-AC2A-4BE5-AD3D-005FFC4462F3}"/>
    <cellStyle name="Percent 179 2 3 3" xfId="10173" xr:uid="{AE710C1E-AE04-4FD1-8E5E-26B44A931A10}"/>
    <cellStyle name="Percent 179 2 3 3 2" xfId="13978" xr:uid="{F3C7133E-B404-453A-9E18-48AE62B7832E}"/>
    <cellStyle name="Percent 179 2 3 3 3" xfId="17551" xr:uid="{1B9241E3-5E23-4613-A717-98BF72B83A31}"/>
    <cellStyle name="Percent 179 2 3 4" xfId="12210" xr:uid="{EB495DBF-2797-403F-9B84-7550100639F4}"/>
    <cellStyle name="Percent 179 2 3 5" xfId="15768" xr:uid="{35114C67-0E1D-4A3B-A465-FEF315331A86}"/>
    <cellStyle name="Percent 179 2 4" xfId="7738" xr:uid="{A81B319A-8D31-4C98-9156-E371161B5019}"/>
    <cellStyle name="Percent 179 2 4 2" xfId="9041" xr:uid="{DF1A840E-82AB-46F2-9BB3-E03E71D521F9}"/>
    <cellStyle name="Percent 179 2 4 2 2" xfId="11055" xr:uid="{0CFBA698-054B-4890-9534-C248A7ED3E43}"/>
    <cellStyle name="Percent 179 2 4 2 2 2" xfId="14813" xr:uid="{E0496E10-8F69-4195-A309-C9B2F99E1CC6}"/>
    <cellStyle name="Percent 179 2 4 2 2 3" xfId="18430" xr:uid="{A715671C-02A5-4E9F-BE3C-EB49CA5CFB4A}"/>
    <cellStyle name="Percent 179 2 4 2 3" xfId="13078" xr:uid="{63806B8F-E955-44C1-AC5A-9F61875F4C5B}"/>
    <cellStyle name="Percent 179 2 4 2 4" xfId="16646" xr:uid="{603AC91E-EF8F-4A93-AD46-A3EDFF0DB98B}"/>
    <cellStyle name="Percent 179 2 4 3" xfId="10067" xr:uid="{68F5BD2E-426A-42BA-8CEF-BD92F1F95A26}"/>
    <cellStyle name="Percent 179 2 4 3 2" xfId="13871" xr:uid="{28874221-4F83-4477-BCD2-6A652A068A82}"/>
    <cellStyle name="Percent 179 2 4 3 3" xfId="17447" xr:uid="{24173A2B-6FF0-40C6-B9E4-46BC55BE66DE}"/>
    <cellStyle name="Percent 179 2 4 4" xfId="12114" xr:uid="{4EE2C64D-221A-4588-9CB6-B40A9D2B549D}"/>
    <cellStyle name="Percent 179 2 4 5" xfId="15656" xr:uid="{265A21A4-FB49-4F77-B393-2F7F1503A0AD}"/>
    <cellStyle name="Percent 179 2 5" xfId="8824" xr:uid="{0001666C-DBA3-4514-AE62-F62324CB1642}"/>
    <cellStyle name="Percent 179 2 5 2" xfId="10854" xr:uid="{9A2A95D1-A582-4E77-A55C-2840A4FB3212}"/>
    <cellStyle name="Percent 179 2 5 2 2" xfId="14594" xr:uid="{F6B7F915-644F-4C73-A752-4E01D4C244A7}"/>
    <cellStyle name="Percent 179 2 5 2 3" xfId="18223" xr:uid="{7A136313-A70B-4EB2-B23C-5906675DF1CE}"/>
    <cellStyle name="Percent 179 2 5 3" xfId="12859" xr:uid="{CD31CC0C-46E6-4E31-97CF-7AD9FF647D93}"/>
    <cellStyle name="Percent 179 2 5 4" xfId="16440" xr:uid="{2BE4D31E-9507-4E78-898C-D276727512EE}"/>
    <cellStyle name="Percent 179 2 6" xfId="8480" xr:uid="{4FE66467-B596-44EF-A579-7BC28F64EA9B}"/>
    <cellStyle name="Percent 179 2 6 2" xfId="10680" xr:uid="{4326D176-DF22-44D6-9C72-659E0DA6E23F}"/>
    <cellStyle name="Percent 179 2 6 2 2" xfId="14437" xr:uid="{06891AC6-6550-4BDE-BC9B-A07A5C08234D}"/>
    <cellStyle name="Percent 179 2 6 2 3" xfId="18057" xr:uid="{30B0C056-3111-49F5-B86C-EB34EF9BCB17}"/>
    <cellStyle name="Percent 179 2 6 3" xfId="12688" xr:uid="{9A3CAC5C-C4AB-411D-8D35-911D604D45A9}"/>
    <cellStyle name="Percent 179 2 6 4" xfId="16263" xr:uid="{6DB1FAA8-1265-4131-B51C-442AAFA438BE}"/>
    <cellStyle name="Percent 179 2 7" xfId="8128" xr:uid="{D446DD72-E458-4AC9-8190-7D157D0BB7C3}"/>
    <cellStyle name="Percent 179 2 7 2" xfId="10458" xr:uid="{2A12E2AB-033D-4224-8577-248EE68AFF5D}"/>
    <cellStyle name="Percent 179 2 7 2 2" xfId="14230" xr:uid="{2FB667D5-8D4A-4FB6-8445-F24A8071371F}"/>
    <cellStyle name="Percent 179 2 7 2 3" xfId="17831" xr:uid="{7C410930-7DD8-4784-B438-B66FB49601F0}"/>
    <cellStyle name="Percent 179 2 7 3" xfId="12472" xr:uid="{2EAC59AC-90E4-49D7-BF47-8D5F24992B45}"/>
    <cellStyle name="Percent 179 2 7 4" xfId="16049" xr:uid="{7CDF0009-A606-45D5-8DD3-9CFCCEA85C53}"/>
    <cellStyle name="Percent 179 2 8" xfId="9837" xr:uid="{A8944788-C69D-4A31-9F96-8D10702A1016}"/>
    <cellStyle name="Percent 179 2 8 2" xfId="13665" xr:uid="{0813D57E-1C20-498D-84F3-A848A66492A2}"/>
    <cellStyle name="Percent 179 2 8 3" xfId="17224" xr:uid="{EC70598E-9BDC-4065-90FA-94C4CCBA15F5}"/>
    <cellStyle name="Percent 179 2 9" xfId="11914" xr:uid="{8AD19B90-63A8-432B-8D71-246CF5F748E6}"/>
    <cellStyle name="Percent 179 3" xfId="7908" xr:uid="{87667A72-961B-4273-B044-8659EC00C0C4}"/>
    <cellStyle name="Percent 179 3 2" xfId="9218" xr:uid="{57339795-AC7B-4166-A145-2A53B3B260AF}"/>
    <cellStyle name="Percent 179 3 2 2" xfId="11227" xr:uid="{A7D31A1C-7302-4D97-91BA-47CDB3D99219}"/>
    <cellStyle name="Percent 179 3 2 2 2" xfId="15005" xr:uid="{AB0FFFD9-69BF-4C50-939B-32ED585A70E7}"/>
    <cellStyle name="Percent 179 3 2 2 3" xfId="18595" xr:uid="{FDEB502F-1C43-4FE1-B398-EA4884F5141C}"/>
    <cellStyle name="Percent 179 3 2 3" xfId="13254" xr:uid="{AC84B45D-EE13-40AF-8333-1A22763C0147}"/>
    <cellStyle name="Percent 179 3 2 4" xfId="16811" xr:uid="{918A63C0-BD40-4B7F-BA28-1A862E9BCBD0}"/>
    <cellStyle name="Percent 179 3 3" xfId="10245" xr:uid="{A37C54D8-101A-46CE-9B71-3D9026D136BA}"/>
    <cellStyle name="Percent 179 3 3 2" xfId="14041" xr:uid="{CEFF36DB-EA14-4927-8FA8-015A14EAE649}"/>
    <cellStyle name="Percent 179 3 3 3" xfId="17623" xr:uid="{F8A85F88-47EE-40F8-B518-8B9C3C8D15AA}"/>
    <cellStyle name="Percent 179 3 4" xfId="12282" xr:uid="{12D887E6-2692-49D5-97CD-0483D382D389}"/>
    <cellStyle name="Percent 179 3 5" xfId="15848" xr:uid="{DA0A16FB-44B0-4608-B141-C3E5A9236DB2}"/>
    <cellStyle name="Percent 179 4" xfId="7709" xr:uid="{8F9942AD-2982-4B26-AF0D-4DFFC0B23D39}"/>
    <cellStyle name="Percent 179 4 2" xfId="9013" xr:uid="{87618D89-345C-499E-B398-881223E85A1A}"/>
    <cellStyle name="Percent 179 4 2 2" xfId="11028" xr:uid="{3AD486A0-466B-406B-BA53-3DFC6471D2B5}"/>
    <cellStyle name="Percent 179 4 2 2 2" xfId="14786" xr:uid="{EEE6F93D-D4E9-47F7-BC99-F24D0045052F}"/>
    <cellStyle name="Percent 179 4 2 2 3" xfId="18404" xr:uid="{082508D3-3683-480D-8334-F6833D3ADE44}"/>
    <cellStyle name="Percent 179 4 2 3" xfId="13049" xr:uid="{649783C3-FB3C-412A-8998-8E8C658A19C3}"/>
    <cellStyle name="Percent 179 4 2 4" xfId="16620" xr:uid="{033DEC5D-0D48-421A-9638-C4D841D60E00}"/>
    <cellStyle name="Percent 179 4 3" xfId="10041" xr:uid="{11A42638-282C-434F-A3F0-7982EA2AD260}"/>
    <cellStyle name="Percent 179 4 3 2" xfId="13841" xr:uid="{61D83110-C954-462D-BC75-84B9D61F48DB}"/>
    <cellStyle name="Percent 179 4 3 3" xfId="17419" xr:uid="{6A02C27D-6B1A-4007-8937-7E217D390C90}"/>
    <cellStyle name="Percent 179 4 4" xfId="12088" xr:uid="{917749C8-7593-4FE3-9CAF-91CC4024B1E8}"/>
    <cellStyle name="Percent 179 4 5" xfId="15629" xr:uid="{E6EE0A5D-A26E-46D0-B3D5-EDFBD1F9F29F}"/>
    <cellStyle name="Percent 179 5" xfId="7559" xr:uid="{2C86302A-9788-497C-BDEF-E327301B68BC}"/>
    <cellStyle name="Percent 179 5 2" xfId="8859" xr:uid="{7B25A487-2070-422F-97D6-77F9BE2845D6}"/>
    <cellStyle name="Percent 179 5 2 2" xfId="10890" xr:uid="{97733D2A-869E-4E6B-BB12-57B53B11A1B9}"/>
    <cellStyle name="Percent 179 5 2 2 2" xfId="14633" xr:uid="{91F46AD8-D5C5-4793-9872-77E1C07C4DF5}"/>
    <cellStyle name="Percent 179 5 2 2 3" xfId="18264" xr:uid="{3BF98DB4-3B92-48DC-957B-F0C309B9ABFF}"/>
    <cellStyle name="Percent 179 5 2 3" xfId="12895" xr:uid="{13C14765-C53A-4EC5-BF60-4AAE8BC31FA6}"/>
    <cellStyle name="Percent 179 5 2 4" xfId="16477" xr:uid="{313F88C5-B12E-4427-BB8A-B8866ECFA01E}"/>
    <cellStyle name="Percent 179 5 3" xfId="9876" xr:uid="{EA7487A5-010C-459E-865D-EBC65905A33E}"/>
    <cellStyle name="Percent 179 5 3 2" xfId="13705" xr:uid="{140E7949-28FD-4DF8-883D-4040E5A09856}"/>
    <cellStyle name="Percent 179 5 3 3" xfId="17263" xr:uid="{0FBC90C4-C703-40B9-93EA-C2C359ECBA49}"/>
    <cellStyle name="Percent 179 5 4" xfId="11952" xr:uid="{99A0E352-F8E4-4FE0-B813-FE4E3AEC5F09}"/>
    <cellStyle name="Percent 179 5 5" xfId="15474" xr:uid="{919E3EF3-186D-4A9F-97E6-94306020F718}"/>
    <cellStyle name="Percent 179 6" xfId="8582" xr:uid="{95C7719E-FBEE-45B6-BE01-BF393C732E26}"/>
    <cellStyle name="Percent 179 6 2" xfId="10754" xr:uid="{C4518D09-5287-4FBE-81CE-EABA300F2325}"/>
    <cellStyle name="Percent 179 6 2 2" xfId="14501" xr:uid="{67C2D798-1C94-4680-A9FB-920C042AE454}"/>
    <cellStyle name="Percent 179 6 2 3" xfId="18124" xr:uid="{3A5A8EC5-9867-401C-9DF2-472016EDACDB}"/>
    <cellStyle name="Percent 179 6 3" xfId="12757" xr:uid="{F2D42A1E-2547-46AC-B4BC-D9BF4B25C169}"/>
    <cellStyle name="Percent 179 6 4" xfId="16342" xr:uid="{C906A310-32F9-40A1-88EE-A943BA663D3B}"/>
    <cellStyle name="Percent 179 7" xfId="8236" xr:uid="{BCD6D53C-C74E-4C65-A0E5-40BBE4A318C9}"/>
    <cellStyle name="Percent 179 7 2" xfId="10563" xr:uid="{7FCB3B77-1617-4793-BE20-88CBC61BCE98}"/>
    <cellStyle name="Percent 179 7 2 2" xfId="14325" xr:uid="{F5F61B28-AFD5-4593-81E4-5B52766825A5}"/>
    <cellStyle name="Percent 179 7 2 3" xfId="17935" xr:uid="{2059FF28-D7DC-413F-A31F-754208E61038}"/>
    <cellStyle name="Percent 179 7 3" xfId="12566" xr:uid="{286D7E35-E9EC-4A9E-AF27-F626BB8F0E0C}"/>
    <cellStyle name="Percent 179 7 4" xfId="16149" xr:uid="{7CC9D37F-B6E6-401C-84EC-063496817C0A}"/>
    <cellStyle name="Percent 179 8" xfId="8052" xr:uid="{D90FE18F-6540-4C33-A69F-002CEF84D3EE}"/>
    <cellStyle name="Percent 179 8 2" xfId="10404" xr:uid="{CBF7C72E-C7A1-4A38-A337-0AC5D567ED60}"/>
    <cellStyle name="Percent 179 8 2 2" xfId="14181" xr:uid="{C3E4F6B5-A0A5-4F03-A443-7C89C3C33FF5}"/>
    <cellStyle name="Percent 179 8 2 3" xfId="17770" xr:uid="{0CA8BA39-2AF7-4678-BE7C-9C24C898B1E2}"/>
    <cellStyle name="Percent 179 8 3" xfId="12421" xr:uid="{3680A6A8-F93A-44A0-95C1-9BC7D0F7B0C7}"/>
    <cellStyle name="Percent 179 8 4" xfId="15998" xr:uid="{31CE47AD-B3BF-489F-A988-97F49E7CAEDE}"/>
    <cellStyle name="Percent 179 9" xfId="9578" xr:uid="{1AE0269A-333C-45D6-A8A8-DBCD86218DF9}"/>
    <cellStyle name="Percent 179 9 2" xfId="11446" xr:uid="{1BE96753-3824-4D12-A6E8-C7AE9E8B94FB}"/>
    <cellStyle name="Percent 179 9 2 2" xfId="15223" xr:uid="{BAF8A599-5456-4627-9CAF-03EF5E39026A}"/>
    <cellStyle name="Percent 179 9 2 3" xfId="18818" xr:uid="{8E2B5608-B704-46AC-8C20-8B0BCB5E2D96}"/>
    <cellStyle name="Percent 179 9 3" xfId="13480" xr:uid="{6328BD00-59D8-4FCB-ADDA-FCF577F17ABA}"/>
    <cellStyle name="Percent 179 9 4" xfId="17044" xr:uid="{98B7995D-95A4-40E7-867C-48039BFA5790}"/>
    <cellStyle name="Percent 18" xfId="3156" xr:uid="{23EFBAED-5B1F-4AE3-B33E-A1AE4E6EAB99}"/>
    <cellStyle name="Percent 18 2" xfId="3157" xr:uid="{27A4E475-8278-41D8-BA5B-5546B132E55C}"/>
    <cellStyle name="Percent 18 3" xfId="3158" xr:uid="{E5ED1136-2B08-4E27-9581-900D96200F12}"/>
    <cellStyle name="Percent 18 3 2" xfId="3159" xr:uid="{D63EAFD8-4D11-43C3-BA13-107435DF8BDC}"/>
    <cellStyle name="Percent 18 3_Check Sheet" xfId="3160" xr:uid="{3F6520C6-F1E6-4C08-BAAD-1EADF0BF0CF2}"/>
    <cellStyle name="Percent 18_Check Sheet" xfId="3161" xr:uid="{FA8B4330-75F7-4A2A-A10E-3E02EBF28167}"/>
    <cellStyle name="Percent 180" xfId="6447" xr:uid="{C8862D75-4F71-4FEB-BAB9-750F9F841414}"/>
    <cellStyle name="Percent 180 10" xfId="9725" xr:uid="{B3B75FFC-D77A-484F-8427-DC168C2AAB20}"/>
    <cellStyle name="Percent 180 10 2" xfId="13558" xr:uid="{40128D74-53C6-41B0-A7D1-12FBF3254CB6}"/>
    <cellStyle name="Percent 180 10 3" xfId="17123" xr:uid="{D2544A9A-46E1-48BE-B032-CC1B31F772AF}"/>
    <cellStyle name="Percent 180 11" xfId="11728" xr:uid="{32489B9B-C370-47DF-989F-9EEFFF374013}"/>
    <cellStyle name="Percent 180 12" xfId="15329" xr:uid="{748CC78C-55CB-48C1-8186-F5436B7B5F6D}"/>
    <cellStyle name="Percent 180 2" xfId="7512" xr:uid="{BF3F5B76-6464-41E7-A565-3774A373F271}"/>
    <cellStyle name="Percent 180 2 10" xfId="15429" xr:uid="{0B995F6C-08C2-4635-A6F6-62CFDE54A56A}"/>
    <cellStyle name="Percent 180 2 2" xfId="7995" xr:uid="{8BAAEDCB-6FD2-4D07-8037-B8B4E5BAD63A}"/>
    <cellStyle name="Percent 180 2 2 2" xfId="9309" xr:uid="{B358647F-5876-4CF1-A67F-9734BE982C9F}"/>
    <cellStyle name="Percent 180 2 2 2 2" xfId="11314" xr:uid="{81FF64AE-4A33-4354-A41D-A962E563750E}"/>
    <cellStyle name="Percent 180 2 2 2 2 2" xfId="15103" xr:uid="{1848B320-A948-4B50-A848-BED10BF7195C}"/>
    <cellStyle name="Percent 180 2 2 2 2 3" xfId="18691" xr:uid="{2190040B-9821-467F-AB5F-04C1FA70F1F0}"/>
    <cellStyle name="Percent 180 2 2 2 3" xfId="13352" xr:uid="{040DD818-1712-42CD-8117-249680831473}"/>
    <cellStyle name="Percent 180 2 2 2 4" xfId="16900" xr:uid="{E1462706-D18E-47EA-A188-B6CAD04F2A50}"/>
    <cellStyle name="Percent 180 2 2 3" xfId="10342" xr:uid="{D7A7E620-F8EF-473A-8CA2-D591453CD291}"/>
    <cellStyle name="Percent 180 2 2 3 2" xfId="14129" xr:uid="{51C655ED-53DE-4CAC-9F42-65663BF68A35}"/>
    <cellStyle name="Percent 180 2 2 3 3" xfId="17714" xr:uid="{F248E344-2979-4CB7-B694-8B38B1A91088}"/>
    <cellStyle name="Percent 180 2 2 4" xfId="12368" xr:uid="{8A916773-582D-488C-B0F5-124D0E4DEA08}"/>
    <cellStyle name="Percent 180 2 2 5" xfId="15944" xr:uid="{4523CE12-6F12-4615-B84E-E0BF270B79FD}"/>
    <cellStyle name="Percent 180 2 3" xfId="7842" xr:uid="{5C426E37-83E5-4AF0-8687-CEA25291DAE3}"/>
    <cellStyle name="Percent 180 2 3 2" xfId="9142" xr:uid="{F7863DA3-5C91-4BBA-89CF-029B556D590E}"/>
    <cellStyle name="Percent 180 2 3 2 2" xfId="11149" xr:uid="{579F2972-C375-49B8-8EC8-AF22F22E1AFF}"/>
    <cellStyle name="Percent 180 2 3 2 2 2" xfId="14923" xr:uid="{F1C84964-7265-4EB0-9757-EFA85F3F095E}"/>
    <cellStyle name="Percent 180 2 3 2 2 3" xfId="18525" xr:uid="{BC3EA7C3-134A-4A7F-89F4-C008E5B58D2B}"/>
    <cellStyle name="Percent 180 2 3 2 3" xfId="13176" xr:uid="{A5543727-5D22-4D3B-A3AF-0A45B8BBAEB3}"/>
    <cellStyle name="Percent 180 2 3 2 4" xfId="16739" xr:uid="{FC54B614-D640-428A-AF5A-1D1E2B8FB417}"/>
    <cellStyle name="Percent 180 2 3 3" xfId="10171" xr:uid="{BC7F52DD-5DE7-4559-A462-CB554E222B21}"/>
    <cellStyle name="Percent 180 2 3 3 2" xfId="13975" xr:uid="{9EF9909D-EA8F-4DAC-8ECD-DF31178FEC2E}"/>
    <cellStyle name="Percent 180 2 3 3 3" xfId="17546" xr:uid="{07261FC2-553F-4CA8-A784-73B43B34947F}"/>
    <cellStyle name="Percent 180 2 3 4" xfId="12207" xr:uid="{0BABBFDC-DE1D-4D1A-A760-4C5210CB0FFC}"/>
    <cellStyle name="Percent 180 2 3 5" xfId="15764" xr:uid="{D6D2DB69-A6D4-48A1-9D22-C38793CA148C}"/>
    <cellStyle name="Percent 180 2 4" xfId="8028" xr:uid="{5680846E-642A-4340-AA2D-65D63EB3267E}"/>
    <cellStyle name="Percent 180 2 4 2" xfId="9344" xr:uid="{8C703736-C206-4F50-8ABA-82F923A3D3D9}"/>
    <cellStyle name="Percent 180 2 4 2 2" xfId="11346" xr:uid="{51552617-41B2-49B4-BB21-E3FCE7EFD618}"/>
    <cellStyle name="Percent 180 2 4 2 2 2" xfId="15135" xr:uid="{8314CA46-B5E7-4664-980A-483AE7448C39}"/>
    <cellStyle name="Percent 180 2 4 2 2 3" xfId="18721" xr:uid="{07F36A7F-F378-45BF-AF9D-1CC0B45629D7}"/>
    <cellStyle name="Percent 180 2 4 2 3" xfId="13384" xr:uid="{4E3A0688-C303-4EF5-95CC-C9B581F6F327}"/>
    <cellStyle name="Percent 180 2 4 2 4" xfId="16935" xr:uid="{943A5564-BB23-4BFB-89FD-5F80BE18B7B2}"/>
    <cellStyle name="Percent 180 2 4 3" xfId="10380" xr:uid="{554CB16C-759A-41AE-974C-E6C38DAA6984}"/>
    <cellStyle name="Percent 180 2 4 3 2" xfId="14162" xr:uid="{3CAACADE-EC62-43FE-B01D-09C45C514700}"/>
    <cellStyle name="Percent 180 2 4 3 3" xfId="17750" xr:uid="{3C2C2197-9A21-49A7-899B-E53CA24DE3A1}"/>
    <cellStyle name="Percent 180 2 4 4" xfId="12400" xr:uid="{CB39F363-29A6-4FDD-A5D9-677D8D1401F8}"/>
    <cellStyle name="Percent 180 2 4 5" xfId="15977" xr:uid="{F8768994-86C4-445B-ACF9-D0A8E72D53B9}"/>
    <cellStyle name="Percent 180 2 5" xfId="8821" xr:uid="{4C5A1D33-C3F3-4E5D-B58A-115CEF180F5B}"/>
    <cellStyle name="Percent 180 2 5 2" xfId="10850" xr:uid="{A987C941-B0B8-47C2-A818-5BD2A0F63799}"/>
    <cellStyle name="Percent 180 2 5 2 2" xfId="14590" xr:uid="{8BD801BF-4A02-4246-B5D6-54BC4D7012E5}"/>
    <cellStyle name="Percent 180 2 5 2 3" xfId="18220" xr:uid="{BB4C72FE-61BE-4584-A1B8-A4E6E7E3B462}"/>
    <cellStyle name="Percent 180 2 5 3" xfId="12856" xr:uid="{9EBD4BDB-FED7-4F82-B4C7-F11064326A00}"/>
    <cellStyle name="Percent 180 2 5 4" xfId="16437" xr:uid="{3A968373-0566-46C1-9DC3-39A6BBC7BCA3}"/>
    <cellStyle name="Percent 180 2 6" xfId="8476" xr:uid="{322FF6E7-9138-43C3-9356-67F65BAABE6E}"/>
    <cellStyle name="Percent 180 2 6 2" xfId="10678" xr:uid="{08229157-578A-4B08-8889-39ED452205D5}"/>
    <cellStyle name="Percent 180 2 6 2 2" xfId="14434" xr:uid="{33D4048B-788C-489E-8626-36F1478F5C34}"/>
    <cellStyle name="Percent 180 2 6 2 3" xfId="18053" xr:uid="{41D8B332-C333-45BF-9830-B43BB8CD26BF}"/>
    <cellStyle name="Percent 180 2 6 3" xfId="12684" xr:uid="{D7D2F1CE-F7D4-4100-8C19-717622082561}"/>
    <cellStyle name="Percent 180 2 6 4" xfId="16260" xr:uid="{47BF0460-BD10-47FB-85AB-80AAFE7B37F7}"/>
    <cellStyle name="Percent 180 2 7" xfId="8104" xr:uid="{8EFF667D-1C10-4E8A-B017-AE6D910596C0}"/>
    <cellStyle name="Percent 180 2 7 2" xfId="10435" xr:uid="{B6D450E2-59C5-4A66-96C4-36EE2DEFEAED}"/>
    <cellStyle name="Percent 180 2 7 2 2" xfId="14208" xr:uid="{2B7A3D1E-D564-4349-B4B1-4380E474A155}"/>
    <cellStyle name="Percent 180 2 7 2 3" xfId="17805" xr:uid="{78979731-78B2-4601-96EB-E3092F72A550}"/>
    <cellStyle name="Percent 180 2 7 3" xfId="12450" xr:uid="{144BC45B-6073-44DE-AF1A-9C1BD8836107}"/>
    <cellStyle name="Percent 180 2 7 4" xfId="16026" xr:uid="{0CE2BECC-3AA2-477F-B23B-C70592F578CB}"/>
    <cellStyle name="Percent 180 2 8" xfId="9833" xr:uid="{A94A4B85-AF75-46CA-B265-1978F5AF6B3F}"/>
    <cellStyle name="Percent 180 2 8 2" xfId="13662" xr:uid="{C9C19691-B64E-4B85-BC75-BD6BF0765D05}"/>
    <cellStyle name="Percent 180 2 8 3" xfId="17221" xr:uid="{94D9296B-AEFD-44C6-8C82-3D3C5B3E0D72}"/>
    <cellStyle name="Percent 180 2 9" xfId="11911" xr:uid="{5EBFCD0B-C623-4FA3-9104-BEE47092885D}"/>
    <cellStyle name="Percent 180 3" xfId="7904" xr:uid="{B9EA62A5-4C0B-4FBA-9C65-D3CD0EE965BB}"/>
    <cellStyle name="Percent 180 3 2" xfId="9216" xr:uid="{0BA12A8A-8ACC-422B-94E7-5DCDA3F21393}"/>
    <cellStyle name="Percent 180 3 2 2" xfId="11224" xr:uid="{6AE492FA-1B8D-417E-9F7B-32E102ACC9DF}"/>
    <cellStyle name="Percent 180 3 2 2 2" xfId="15001" xr:uid="{F1FE80C3-9E79-42D7-AB18-4327528C6EA7}"/>
    <cellStyle name="Percent 180 3 2 2 3" xfId="18592" xr:uid="{4F223FFA-8133-4DB9-8981-58A2B73F7406}"/>
    <cellStyle name="Percent 180 3 2 3" xfId="13251" xr:uid="{37DE1C3D-842B-42B0-8AB3-E696C5ED98C0}"/>
    <cellStyle name="Percent 180 3 2 4" xfId="16808" xr:uid="{E5A819AA-90FC-4EF3-BF22-3123E5B31C09}"/>
    <cellStyle name="Percent 180 3 3" xfId="10242" xr:uid="{BC8E543C-A165-44A8-8718-3748EFCFA96E}"/>
    <cellStyle name="Percent 180 3 3 2" xfId="14037" xr:uid="{FADBB581-F47D-4E72-9F66-1B4B397749D7}"/>
    <cellStyle name="Percent 180 3 3 3" xfId="17621" xr:uid="{9B815125-FA36-4453-8EF1-6B7BE019ED2E}"/>
    <cellStyle name="Percent 180 3 4" xfId="12279" xr:uid="{BCD38245-C8E4-4078-A299-766AFB42F01A}"/>
    <cellStyle name="Percent 180 3 5" xfId="15844" xr:uid="{2C77CF20-63B1-4F00-ADA7-21DFB5723EB8}"/>
    <cellStyle name="Percent 180 4" xfId="7705" xr:uid="{BADF52EF-D9A2-4BC3-9587-6560FC06ACD6}"/>
    <cellStyle name="Percent 180 4 2" xfId="9008" xr:uid="{FCC8A942-3079-4584-A1AF-7DD50384814C}"/>
    <cellStyle name="Percent 180 4 2 2" xfId="11024" xr:uid="{FA968BC9-9BA0-4FAC-96D5-98A23C3EEDDE}"/>
    <cellStyle name="Percent 180 4 2 2 2" xfId="14782" xr:uid="{50B1DB2C-CF68-4DAA-BCE1-1A867C4A61F0}"/>
    <cellStyle name="Percent 180 4 2 2 3" xfId="18399" xr:uid="{94E5A4D0-0E6A-40C8-BDB4-9812819205EB}"/>
    <cellStyle name="Percent 180 4 2 3" xfId="13046" xr:uid="{38879D3A-086C-4698-8824-B38C1487562C}"/>
    <cellStyle name="Percent 180 4 2 4" xfId="16616" xr:uid="{8C3F25C0-93C9-4A56-B00F-8A1A48D95AAD}"/>
    <cellStyle name="Percent 180 4 3" xfId="10036" xr:uid="{AF498E49-6F8E-41B5-94D4-AF0FFC4BC366}"/>
    <cellStyle name="Percent 180 4 3 2" xfId="13837" xr:uid="{88408F0D-5D29-46A9-BA2A-4403E72DE1EF}"/>
    <cellStyle name="Percent 180 4 3 3" xfId="17414" xr:uid="{069B8835-E283-4519-A463-01D423DA0CDA}"/>
    <cellStyle name="Percent 180 4 4" xfId="12084" xr:uid="{6C80750D-CC29-4AC9-9BAD-2F580EF99002}"/>
    <cellStyle name="Percent 180 4 5" xfId="15625" xr:uid="{49A558BE-3182-47F1-947D-F87855C541E6}"/>
    <cellStyle name="Percent 180 5" xfId="7696" xr:uid="{2282B105-9A54-41F1-B33E-D0BFD7F6F155}"/>
    <cellStyle name="Percent 180 5 2" xfId="8997" xr:uid="{29206881-1508-43EC-A5BC-232731E4B29F}"/>
    <cellStyle name="Percent 180 5 2 2" xfId="11016" xr:uid="{C88C0584-BCF2-4EDD-BE08-5DFFBAAE33D2}"/>
    <cellStyle name="Percent 180 5 2 2 2" xfId="14772" xr:uid="{B7639DD8-4F8D-47AE-8052-7909D98E0495}"/>
    <cellStyle name="Percent 180 5 2 2 3" xfId="18389" xr:uid="{25FF64B8-87A2-49D4-9DEE-84A4F3A5040E}"/>
    <cellStyle name="Percent 180 5 2 3" xfId="13035" xr:uid="{E77F3577-9A69-4C40-90B6-D0FA005B2A39}"/>
    <cellStyle name="Percent 180 5 2 4" xfId="16607" xr:uid="{14D474F3-7CFC-4C24-9256-A96833CD9BEE}"/>
    <cellStyle name="Percent 180 5 3" xfId="10024" xr:uid="{B35280B3-A730-4066-8FF2-DC9C845D00C0}"/>
    <cellStyle name="Percent 180 5 3 2" xfId="13829" xr:uid="{209E1FF2-5576-413E-9E53-8F095F711C45}"/>
    <cellStyle name="Percent 180 5 3 3" xfId="17404" xr:uid="{B6DDBB09-7458-432F-B446-6C2BB824E831}"/>
    <cellStyle name="Percent 180 5 4" xfId="12076" xr:uid="{4434F107-9AB0-4C34-AF19-7ED956D9D851}"/>
    <cellStyle name="Percent 180 5 5" xfId="15615" xr:uid="{D89C2E27-C66A-4938-A111-E3FCDE7346BF}"/>
    <cellStyle name="Percent 180 6" xfId="8578" xr:uid="{5FFD76BB-E983-41C0-94EE-23057F75189F}"/>
    <cellStyle name="Percent 180 6 2" xfId="10751" xr:uid="{36A49744-4501-458A-AA94-7C89837B47BF}"/>
    <cellStyle name="Percent 180 6 2 2" xfId="14498" xr:uid="{359AB315-A0AA-4561-8046-21F3C6D16FD8}"/>
    <cellStyle name="Percent 180 6 2 3" xfId="18122" xr:uid="{C5424817-5960-4B3F-8B12-78195572BC4C}"/>
    <cellStyle name="Percent 180 6 3" xfId="12753" xr:uid="{93E26223-7468-487B-AC23-0491A11157ED}"/>
    <cellStyle name="Percent 180 6 4" xfId="16340" xr:uid="{B63A657B-77A8-4CD6-93A9-F421B5BD4562}"/>
    <cellStyle name="Percent 180 7" xfId="8233" xr:uid="{FABE22B5-2683-4D55-9F6C-C33E0AE26A02}"/>
    <cellStyle name="Percent 180 7 2" xfId="10560" xr:uid="{CBC8CF9B-6B65-491C-AD3E-8DFEC5F9F793}"/>
    <cellStyle name="Percent 180 7 2 2" xfId="14321" xr:uid="{EAF66405-A814-4DE1-A135-99DC74E5F148}"/>
    <cellStyle name="Percent 180 7 2 3" xfId="17932" xr:uid="{CC8E09F0-C9AE-4374-9015-55633399FE31}"/>
    <cellStyle name="Percent 180 7 3" xfId="12563" xr:uid="{1CE2BB86-F056-4EF0-ABD0-FB2A4C580B27}"/>
    <cellStyle name="Percent 180 7 4" xfId="16147" xr:uid="{D6970DE2-BD9E-462D-9A77-9EC7F5B2EFED}"/>
    <cellStyle name="Percent 180 8" xfId="8146" xr:uid="{F7E66738-E5DC-40EC-A8FB-F54F0D76A326}"/>
    <cellStyle name="Percent 180 8 2" xfId="10479" xr:uid="{BCF4F0CB-1EE1-48BF-80A2-92ECBBAFD668}"/>
    <cellStyle name="Percent 180 8 2 2" xfId="14251" xr:uid="{4789B7F1-6607-4617-8E93-7405EF36BD86}"/>
    <cellStyle name="Percent 180 8 2 3" xfId="17855" xr:uid="{D0357DC0-EB42-45B4-959F-79607AF2A405}"/>
    <cellStyle name="Percent 180 8 3" xfId="12489" xr:uid="{B46FF110-98BB-4C13-957E-96C1272F61D2}"/>
    <cellStyle name="Percent 180 8 4" xfId="16069" xr:uid="{5DE57B79-2B54-472E-96A5-107429FAA6D2}"/>
    <cellStyle name="Percent 180 9" xfId="9579" xr:uid="{F482325B-C6BD-4E2D-96FA-1058A62B5EAA}"/>
    <cellStyle name="Percent 180 9 2" xfId="11447" xr:uid="{60FD21C2-B96D-44DE-8482-C737C31DF9DF}"/>
    <cellStyle name="Percent 180 9 2 2" xfId="15224" xr:uid="{3985AA53-8543-44E5-87B2-DA9D5427316F}"/>
    <cellStyle name="Percent 180 9 2 3" xfId="18819" xr:uid="{605C5055-E610-4DA9-9601-1C91C0ACE0CF}"/>
    <cellStyle name="Percent 180 9 3" xfId="13481" xr:uid="{1442EBA4-9DE9-4310-9372-8A0F4AB42B33}"/>
    <cellStyle name="Percent 180 9 4" xfId="17045" xr:uid="{2CA34F1B-3C27-4386-BADD-2BF73AD7FED8}"/>
    <cellStyle name="Percent 181" xfId="5896" xr:uid="{8FD93F3E-825A-461E-9C9C-395BE3BD3875}"/>
    <cellStyle name="Percent 181 10" xfId="9690" xr:uid="{D67025BB-7ED9-406B-8BE2-D9B288B94D24}"/>
    <cellStyle name="Percent 181 10 2" xfId="13527" xr:uid="{1773EAD9-775A-42CE-BAB3-4312209C8625}"/>
    <cellStyle name="Percent 181 10 3" xfId="17087" xr:uid="{7D82FE55-2B69-445F-A553-AFB75B51A9F1}"/>
    <cellStyle name="Percent 181 11" xfId="11675" xr:uid="{DF786587-21EF-4613-B6F7-FF3986448330}"/>
    <cellStyle name="Percent 181 12" xfId="15290" xr:uid="{6354366A-6124-4524-A3A5-377BA9D3C10C}"/>
    <cellStyle name="Percent 181 2" xfId="7474" xr:uid="{0EC386E4-754A-4389-B895-9EDB383818DB}"/>
    <cellStyle name="Percent 181 2 10" xfId="15389" xr:uid="{025C5C1F-8CCF-40DA-A19F-712E1BEB824C}"/>
    <cellStyle name="Percent 181 2 2" xfId="7960" xr:uid="{9A877DDA-4694-4D7C-B717-4A06CA128991}"/>
    <cellStyle name="Percent 181 2 2 2" xfId="9271" xr:uid="{52434083-DE7E-4329-AEB3-AD1E89972F55}"/>
    <cellStyle name="Percent 181 2 2 2 2" xfId="11281" xr:uid="{BCEF80A3-53F2-4289-B5E1-5B768AFD1A52}"/>
    <cellStyle name="Percent 181 2 2 2 2 2" xfId="15064" xr:uid="{6088682F-0BCF-403F-9E2E-8C6C9FFB2BEB}"/>
    <cellStyle name="Percent 181 2 2 2 2 3" xfId="18654" xr:uid="{0837CC98-86DB-41E5-834E-A250BF51A4E1}"/>
    <cellStyle name="Percent 181 2 2 2 3" xfId="13311" xr:uid="{78D5FF6C-FE2A-415D-A316-E2B39136CBBD}"/>
    <cellStyle name="Percent 181 2 2 2 4" xfId="16866" xr:uid="{C1DDB4BE-DBE0-4F45-B5DF-396C2BC97B6D}"/>
    <cellStyle name="Percent 181 2 2 3" xfId="10302" xr:uid="{B2878C5F-A56A-441E-8257-872EEFB47698}"/>
    <cellStyle name="Percent 181 2 2 3 2" xfId="14094" xr:uid="{745C7481-EF72-4F9B-BF68-80C3D3ADEECF}"/>
    <cellStyle name="Percent 181 2 2 3 3" xfId="17676" xr:uid="{5F032795-A3A6-4634-B5F2-F0BA38B0004E}"/>
    <cellStyle name="Percent 181 2 2 4" xfId="12336" xr:uid="{4839D07B-330A-4E1D-95B9-E800CA088F8D}"/>
    <cellStyle name="Percent 181 2 2 5" xfId="15905" xr:uid="{12F63928-7AED-4E39-AD65-56200135F32D}"/>
    <cellStyle name="Percent 181 2 3" xfId="7806" xr:uid="{502C9DB1-CE7D-4D5C-93CD-BBCF2624F477}"/>
    <cellStyle name="Percent 181 2 3 2" xfId="9102" xr:uid="{B31602C7-01A4-4088-A3B7-F1735CAEBF6A}"/>
    <cellStyle name="Percent 181 2 3 2 2" xfId="11115" xr:uid="{C7DC0565-DD6B-4411-B79F-9B2BF28CCE0B}"/>
    <cellStyle name="Percent 181 2 3 2 2 2" xfId="14881" xr:uid="{93000EEA-E2D3-4DB8-A0F6-54C2F77F8C4E}"/>
    <cellStyle name="Percent 181 2 3 2 2 3" xfId="18491" xr:uid="{FB89E0A3-39AF-4692-AD3B-D20E87F88343}"/>
    <cellStyle name="Percent 181 2 3 2 3" xfId="13137" xr:uid="{B2610ABF-0000-42E4-B8B4-85DBF16D8070}"/>
    <cellStyle name="Percent 181 2 3 2 4" xfId="16707" xr:uid="{82D81405-6004-4861-AA24-C4DD1C3753F7}"/>
    <cellStyle name="Percent 181 2 3 3" xfId="10132" xr:uid="{4B073A7F-984C-4582-8A1D-5CC27CE8F9E5}"/>
    <cellStyle name="Percent 181 2 3 3 2" xfId="13938" xr:uid="{321ECC7A-C0F5-4585-98BE-3A6735640088}"/>
    <cellStyle name="Percent 181 2 3 3 3" xfId="17506" xr:uid="{50ABBFCE-6C67-430F-B3BC-8E7E88F78861}"/>
    <cellStyle name="Percent 181 2 3 4" xfId="12174" xr:uid="{49F46427-1BF9-4777-8E9F-C47EA2DF7C6A}"/>
    <cellStyle name="Percent 181 2 3 5" xfId="15723" xr:uid="{BAA91FFB-F98F-4B59-9129-FD84CB17E0BC}"/>
    <cellStyle name="Percent 181 2 4" xfId="7604" xr:uid="{437C9335-B46C-4B30-A5E7-6AC24958D317}"/>
    <cellStyle name="Percent 181 2 4 2" xfId="8903" xr:uid="{48617E6D-4DC5-42EB-AB4C-C1AE2A865C5E}"/>
    <cellStyle name="Percent 181 2 4 2 2" xfId="10934" xr:uid="{201DA1FC-D410-4EA8-AA1E-C742E22E39F6}"/>
    <cellStyle name="Percent 181 2 4 2 2 2" xfId="14679" xr:uid="{7605D65C-3B7A-4EFF-9362-B04130FCDCA0}"/>
    <cellStyle name="Percent 181 2 4 2 2 3" xfId="18307" xr:uid="{F72B50BA-8153-45A5-87C3-B2B978D7094F}"/>
    <cellStyle name="Percent 181 2 4 2 3" xfId="12939" xr:uid="{F61FF25D-2127-4CC3-9F34-E0CA02490529}"/>
    <cellStyle name="Percent 181 2 4 2 4" xfId="16518" xr:uid="{24E422B6-FF3F-4797-A6DC-7B913952B427}"/>
    <cellStyle name="Percent 181 2 4 3" xfId="9925" xr:uid="{9564B13A-3C5D-48E6-928C-E6282DB88AA2}"/>
    <cellStyle name="Percent 181 2 4 3 2" xfId="13746" xr:uid="{82FC6E9E-B3C3-403F-BBA2-8E908602A0D1}"/>
    <cellStyle name="Percent 181 2 4 3 3" xfId="17308" xr:uid="{D910E289-EA7D-4741-B746-A5C63D157CA1}"/>
    <cellStyle name="Percent 181 2 4 4" xfId="11996" xr:uid="{5949D5EB-E353-4FA3-8A46-52F972B58140}"/>
    <cellStyle name="Percent 181 2 4 5" xfId="15520" xr:uid="{8CDC0C80-99F2-41FC-B941-3D46B23B3DB1}"/>
    <cellStyle name="Percent 181 2 5" xfId="8784" xr:uid="{AFD4555B-1007-4B00-B2E8-B9EC81334A9A}"/>
    <cellStyle name="Percent 181 2 5 2" xfId="10811" xr:uid="{EAF6F428-B9FB-4358-B64B-DF90ADA59197}"/>
    <cellStyle name="Percent 181 2 5 2 2" xfId="14556" xr:uid="{C1018EDD-5E04-4801-9078-CF9E4B7620D6}"/>
    <cellStyle name="Percent 181 2 5 2 3" xfId="18180" xr:uid="{579D5AFE-E2B8-40F1-AABF-2BA2593E3F98}"/>
    <cellStyle name="Percent 181 2 5 3" xfId="12821" xr:uid="{7D813CDB-4C3F-4F4D-8D4A-65F027D4D5F7}"/>
    <cellStyle name="Percent 181 2 5 4" xfId="16398" xr:uid="{23737464-F020-4D59-A97B-A474B3120C12}"/>
    <cellStyle name="Percent 181 2 6" xfId="8443" xr:uid="{9DE18CEF-B86C-46A0-A361-C1606C23C52F}"/>
    <cellStyle name="Percent 181 2 6 2" xfId="10636" xr:uid="{1AFB09C8-621B-46E9-A43B-F9523BB8E4F7}"/>
    <cellStyle name="Percent 181 2 6 2 2" xfId="14397" xr:uid="{034A86D0-BB68-413F-A9DB-4457F6C83F8B}"/>
    <cellStyle name="Percent 181 2 6 2 3" xfId="18013" xr:uid="{70C3D2B8-624F-4091-83A1-34EC26FB369E}"/>
    <cellStyle name="Percent 181 2 6 3" xfId="12649" xr:uid="{260A51EC-5ACA-48CC-B621-C6BE1814312B}"/>
    <cellStyle name="Percent 181 2 6 4" xfId="16218" xr:uid="{4285D443-8A32-4FE3-AE37-0C6E19C33623}"/>
    <cellStyle name="Percent 181 2 7" xfId="8169" xr:uid="{36946F4C-EA3B-4FE4-A940-B9639BA1DD1D}"/>
    <cellStyle name="Percent 181 2 7 2" xfId="10495" xr:uid="{4105FA4D-4CEC-48D8-8705-E96684E1A6CD}"/>
    <cellStyle name="Percent 181 2 7 2 2" xfId="14266" xr:uid="{5A3B085A-7857-4FC8-8353-18F97A503421}"/>
    <cellStyle name="Percent 181 2 7 2 3" xfId="17869" xr:uid="{3788C082-0162-4CF6-9A55-608848B81664}"/>
    <cellStyle name="Percent 181 2 7 3" xfId="12506" xr:uid="{7585BC5A-9487-44FF-9E35-EEBBE37D6827}"/>
    <cellStyle name="Percent 181 2 7 4" xfId="16085" xr:uid="{55C74CC0-E1FC-4734-B70F-7F6F6AED0DCF}"/>
    <cellStyle name="Percent 181 2 8" xfId="9799" xr:uid="{4BF68E7A-252E-4D4A-A709-0FB96FB55C52}"/>
    <cellStyle name="Percent 181 2 8 2" xfId="13621" xr:uid="{ABEF05AD-CD61-4602-8E8B-23573F451B02}"/>
    <cellStyle name="Percent 181 2 8 3" xfId="17186" xr:uid="{8B3C9076-404E-4A70-9656-364E5DD98324}"/>
    <cellStyle name="Percent 181 2 9" xfId="11872" xr:uid="{787B4FBE-D1FD-4561-A52B-196C4A01F963}"/>
    <cellStyle name="Percent 181 3" xfId="7875" xr:uid="{E3AC39CC-B91E-43DD-B466-D6623B41553F}"/>
    <cellStyle name="Percent 181 3 2" xfId="9178" xr:uid="{C6DD69E8-583B-4B3D-BDE5-81983BA02A21}"/>
    <cellStyle name="Percent 181 3 2 2" xfId="11190" xr:uid="{09F82353-1596-4F04-93F5-8C42AD464CBF}"/>
    <cellStyle name="Percent 181 3 2 2 2" xfId="14965" xr:uid="{E60313FA-262F-4EC6-BC0F-7F0E7FA2EA5A}"/>
    <cellStyle name="Percent 181 3 2 2 3" xfId="18561" xr:uid="{315F6707-F9C6-4D2D-8F98-BD0CB885EA0A}"/>
    <cellStyle name="Percent 181 3 2 3" xfId="13213" xr:uid="{3964297A-EF47-4394-9238-185EFCC77BCA}"/>
    <cellStyle name="Percent 181 3 2 4" xfId="16775" xr:uid="{87C362E0-A3F4-4F10-B636-5302A9352D57}"/>
    <cellStyle name="Percent 181 3 3" xfId="10206" xr:uid="{8D657DDF-3609-48E1-AE20-C3C8FF7D660A}"/>
    <cellStyle name="Percent 181 3 3 2" xfId="14008" xr:uid="{BA4D8C9B-755F-4490-8870-EB7FE3AF1B38}"/>
    <cellStyle name="Percent 181 3 3 3" xfId="17583" xr:uid="{7F13ADDE-1CC4-4569-A8CC-FBBD9502A28A}"/>
    <cellStyle name="Percent 181 3 4" xfId="12245" xr:uid="{794C3577-84C8-4288-B54C-0C056A333C11}"/>
    <cellStyle name="Percent 181 3 5" xfId="15807" xr:uid="{6F260FDA-44C3-4C61-8A54-62E2E6AEBD9B}"/>
    <cellStyle name="Percent 181 4" xfId="7663" xr:uid="{016DB509-4C3F-4673-8D28-3C2D1C1AE4F6}"/>
    <cellStyle name="Percent 181 4 2" xfId="8960" xr:uid="{D1DC6852-1A55-4465-8AC7-67C7F819E1F1}"/>
    <cellStyle name="Percent 181 4 2 2" xfId="10986" xr:uid="{C4185BFA-EAF2-428D-8074-5AC06EAE090B}"/>
    <cellStyle name="Percent 181 4 2 2 2" xfId="14740" xr:uid="{F106E65B-905F-48FA-AA9A-072A10A1ABB3}"/>
    <cellStyle name="Percent 181 4 2 2 3" xfId="18361" xr:uid="{D67EC15A-2728-432C-BBA5-A92ADBBDC18E}"/>
    <cellStyle name="Percent 181 4 2 3" xfId="13000" xr:uid="{3BB8E713-5794-4ED3-8710-5C473C40516F}"/>
    <cellStyle name="Percent 181 4 2 4" xfId="16576" xr:uid="{70E9AD1C-8AB3-4488-A0A2-7187AB303BCB}"/>
    <cellStyle name="Percent 181 4 3" xfId="9988" xr:uid="{32420B98-CA5F-420A-A497-645A48B86CD7}"/>
    <cellStyle name="Percent 181 4 3 2" xfId="13798" xr:uid="{4D5575C3-2239-4581-98BB-A1DA4AAFE718}"/>
    <cellStyle name="Percent 181 4 3 3" xfId="17366" xr:uid="{6C5232FA-4CB1-4A81-9495-975F9C6F8EB7}"/>
    <cellStyle name="Percent 181 4 4" xfId="12047" xr:uid="{7B6A6003-4FE7-46D7-9373-8C0B824D6C0B}"/>
    <cellStyle name="Percent 181 4 5" xfId="15582" xr:uid="{88A8CFA0-E34F-469E-963A-09D073BA7B7D}"/>
    <cellStyle name="Percent 181 5" xfId="7568" xr:uid="{D6E24333-4FA6-4C82-A9EA-FDF569330C55}"/>
    <cellStyle name="Percent 181 5 2" xfId="8866" xr:uid="{842AF8DE-2D51-4B83-833C-18F0E8799086}"/>
    <cellStyle name="Percent 181 5 2 2" xfId="10899" xr:uid="{0713E2E6-D969-47B5-B22A-261E27A0DFE0}"/>
    <cellStyle name="Percent 181 5 2 2 2" xfId="14641" xr:uid="{81AFEF18-ADE5-4F3A-9848-B001631A0D43}"/>
    <cellStyle name="Percent 181 5 2 2 3" xfId="18271" xr:uid="{C5D15B1C-FA22-4037-9B78-8640613F8230}"/>
    <cellStyle name="Percent 181 5 2 3" xfId="12902" xr:uid="{DC4B72AA-23E7-4749-8B37-5A894EC4CF9E}"/>
    <cellStyle name="Percent 181 5 2 4" xfId="16484" xr:uid="{11F39ABB-CC02-46D8-B13A-C15713EDF390}"/>
    <cellStyle name="Percent 181 5 3" xfId="9886" xr:uid="{0DEB7E0A-05F4-4A2D-A3A6-C3F8EE32EFEE}"/>
    <cellStyle name="Percent 181 5 3 2" xfId="13713" xr:uid="{1C028D00-DAE0-4DBA-9D21-3627D92D3FAD}"/>
    <cellStyle name="Percent 181 5 3 3" xfId="17270" xr:uid="{D77FB516-FBB2-434A-9DD4-7146066643C9}"/>
    <cellStyle name="Percent 181 5 4" xfId="11961" xr:uid="{08C9124A-B780-45E7-9627-0278F83EDEA9}"/>
    <cellStyle name="Percent 181 5 5" xfId="15482" xr:uid="{8580B945-5A7E-448D-9C9F-78076810CD97}"/>
    <cellStyle name="Percent 181 6" xfId="8543" xr:uid="{EBDCC786-6717-429D-AA16-8AFBEBE3FDD0}"/>
    <cellStyle name="Percent 181 6 2" xfId="10715" xr:uid="{AAE6DBA0-DA65-44EC-9AE9-B646A00DF507}"/>
    <cellStyle name="Percent 181 6 2 2" xfId="14466" xr:uid="{0DDBCA6A-7662-4AD6-8BAD-4367A2556688}"/>
    <cellStyle name="Percent 181 6 2 3" xfId="18087" xr:uid="{432CC296-F3E1-4BCD-8C1C-1562EBFDBED1}"/>
    <cellStyle name="Percent 181 6 3" xfId="12723" xr:uid="{86C657C6-E7A1-41EF-8002-F02FB50CFF50}"/>
    <cellStyle name="Percent 181 6 4" xfId="16302" xr:uid="{0561AED3-157E-4905-9A6C-D3CE40E86616}"/>
    <cellStyle name="Percent 181 7" xfId="8191" xr:uid="{677A808D-C5E2-4C43-8A70-E364977A0E39}"/>
    <cellStyle name="Percent 181 7 2" xfId="10514" xr:uid="{D94A236D-7AB3-478C-A5C2-1C71109D9934}"/>
    <cellStyle name="Percent 181 7 2 2" xfId="14283" xr:uid="{51576BF7-AC13-4A1A-B5FC-AF2EB022F16B}"/>
    <cellStyle name="Percent 181 7 2 3" xfId="17887" xr:uid="{6625BB2B-4E12-467B-AFE5-38AE38DDF04F}"/>
    <cellStyle name="Percent 181 7 3" xfId="12524" xr:uid="{0CCE50EB-3813-4D37-8811-1F62EB6944D2}"/>
    <cellStyle name="Percent 181 7 4" xfId="16104" xr:uid="{85ECE059-C0E2-4914-AAB7-E39DD34FD8D8}"/>
    <cellStyle name="Percent 181 8" xfId="8051" xr:uid="{AA35F55D-3BD0-4750-AFDF-75F88986BB0A}"/>
    <cellStyle name="Percent 181 8 2" xfId="10403" xr:uid="{BB96B250-40BF-4373-909F-7C7A6FFF29A3}"/>
    <cellStyle name="Percent 181 8 2 2" xfId="14180" xr:uid="{BFFAD481-7FB0-4C50-ABCE-489D3AB06AEB}"/>
    <cellStyle name="Percent 181 8 2 3" xfId="17769" xr:uid="{65F26156-24DD-49D8-AB93-5F8DAA642059}"/>
    <cellStyle name="Percent 181 8 3" xfId="12420" xr:uid="{92ED44D4-9305-479C-8A40-E822F6D49E18}"/>
    <cellStyle name="Percent 181 8 4" xfId="15997" xr:uid="{648C100C-7E61-4B3E-9113-CAD67E12A666}"/>
    <cellStyle name="Percent 181 9" xfId="9580" xr:uid="{E004A775-6025-47DF-957A-EFFC24470A48}"/>
    <cellStyle name="Percent 181 9 2" xfId="11448" xr:uid="{76C2064F-7E16-422F-8777-DDE99D01A4FF}"/>
    <cellStyle name="Percent 181 9 2 2" xfId="15225" xr:uid="{2A7751D5-5765-4C3B-89BB-C7DFA91E9346}"/>
    <cellStyle name="Percent 181 9 2 3" xfId="18820" xr:uid="{FB5F2BFB-6124-4204-81D8-D81DAEE7721F}"/>
    <cellStyle name="Percent 181 9 3" xfId="13482" xr:uid="{84A00232-9D7D-4B7C-ABEB-A9527266A2F5}"/>
    <cellStyle name="Percent 181 9 4" xfId="17046" xr:uid="{E117BBAC-6F5A-47DF-81D1-55FC990D4DE9}"/>
    <cellStyle name="Percent 182" xfId="6171" xr:uid="{6FB08EBF-7DB9-4115-98F1-D47547904008}"/>
    <cellStyle name="Percent 182 10" xfId="9716" xr:uid="{66D4737E-1705-400C-B5F7-A0345262A509}"/>
    <cellStyle name="Percent 182 10 2" xfId="13551" xr:uid="{91429D1D-5E2B-4515-8349-49006E689D7C}"/>
    <cellStyle name="Percent 182 10 3" xfId="17114" xr:uid="{66AE3F25-1640-4AFF-9CFE-1F4DEE013590}"/>
    <cellStyle name="Percent 182 11" xfId="11712" xr:uid="{B0D61E3D-6FD9-43C1-B8CF-E0772933292B}"/>
    <cellStyle name="Percent 182 12" xfId="15321" xr:uid="{79DC509F-7810-43B5-8FB1-414BF5EC04D8}"/>
    <cellStyle name="Percent 182 2" xfId="7502" xr:uid="{98DF2ED2-398F-422B-BC9C-54B650BE391F}"/>
    <cellStyle name="Percent 182 2 10" xfId="15420" xr:uid="{C9A1BA65-A6AE-459C-BAEA-F999483F5940}"/>
    <cellStyle name="Percent 182 2 2" xfId="7986" xr:uid="{75AD213A-6455-49F3-9DCA-BF073FDB9A7C}"/>
    <cellStyle name="Percent 182 2 2 2" xfId="9298" xr:uid="{9259C5A2-3E5E-4D86-882F-26E7E3042E5C}"/>
    <cellStyle name="Percent 182 2 2 2 2" xfId="11306" xr:uid="{C55CB681-70A0-4277-AEC0-0B44E355E1F4}"/>
    <cellStyle name="Percent 182 2 2 2 2 2" xfId="15093" xr:uid="{1B4C8573-B4B6-46A6-9FAB-F823378B9CF7}"/>
    <cellStyle name="Percent 182 2 2 2 2 3" xfId="18683" xr:uid="{DD0DE446-5D84-4889-9311-89D8C09CDFE3}"/>
    <cellStyle name="Percent 182 2 2 2 3" xfId="13339" xr:uid="{2DA49328-FBFD-4176-A4DD-C24EB6CF4802}"/>
    <cellStyle name="Percent 182 2 2 2 4" xfId="16892" xr:uid="{DD7214FF-0103-4362-A6B3-68BEE780332C}"/>
    <cellStyle name="Percent 182 2 2 3" xfId="10332" xr:uid="{0ACEDFBA-9A86-459E-A7DF-4D956EEC1571}"/>
    <cellStyle name="Percent 182 2 2 3 2" xfId="14120" xr:uid="{B7204E50-5F93-48FE-BBE1-95B482455AFC}"/>
    <cellStyle name="Percent 182 2 2 3 3" xfId="17705" xr:uid="{4A67F21F-A1E3-4FE3-96DE-F041C4560CA7}"/>
    <cellStyle name="Percent 182 2 2 4" xfId="12360" xr:uid="{7C182A96-6E0A-4143-959B-195280B0858D}"/>
    <cellStyle name="Percent 182 2 2 5" xfId="15933" xr:uid="{8F964E49-D211-446B-B041-E324F129AD84}"/>
    <cellStyle name="Percent 182 2 3" xfId="7834" xr:uid="{85A6DB24-EB45-4661-B3BE-DE2C3CBF26A3}"/>
    <cellStyle name="Percent 182 2 3 2" xfId="9130" xr:uid="{3C2F69AF-C44D-4B23-B87A-25E4E319E389}"/>
    <cellStyle name="Percent 182 2 3 2 2" xfId="11141" xr:uid="{02DCB3A6-D419-485A-BA76-B28195284145}"/>
    <cellStyle name="Percent 182 2 3 2 2 2" xfId="14912" xr:uid="{03790A09-D11E-45B0-9E76-9479CDB2CB1E}"/>
    <cellStyle name="Percent 182 2 3 2 2 3" xfId="18516" xr:uid="{539613B7-B809-4E6E-A037-723FF15B7A5B}"/>
    <cellStyle name="Percent 182 2 3 2 3" xfId="13167" xr:uid="{36E8783C-8E08-454A-B634-1254C743A8B6}"/>
    <cellStyle name="Percent 182 2 3 2 4" xfId="16731" xr:uid="{5A604121-0047-45A3-B7E5-26D1FB9108CB}"/>
    <cellStyle name="Percent 182 2 3 3" xfId="10160" xr:uid="{A8EE0DC1-3CFD-4194-84D9-5A4CFEAA785C}"/>
    <cellStyle name="Percent 182 2 3 3 2" xfId="13967" xr:uid="{8B71E40E-338E-4EA8-A364-1FCE98402ECF}"/>
    <cellStyle name="Percent 182 2 3 3 3" xfId="17534" xr:uid="{17142118-5260-4CA4-BE69-CE72C0EC0893}"/>
    <cellStyle name="Percent 182 2 3 4" xfId="12199" xr:uid="{245E5FC6-472E-4B5D-B27D-7877C2C07166}"/>
    <cellStyle name="Percent 182 2 3 5" xfId="15753" xr:uid="{BDF6FA53-5E38-4813-AC8D-FA6E44AFE004}"/>
    <cellStyle name="Percent 182 2 4" xfId="7693" xr:uid="{5428F8C7-C10A-43C3-B8A6-76AF5EAC4775}"/>
    <cellStyle name="Percent 182 2 4 2" xfId="8993" xr:uid="{4B46F5FA-8447-4915-B46A-0F87D4E36DF7}"/>
    <cellStyle name="Percent 182 2 4 2 2" xfId="11014" xr:uid="{7B21690D-2164-464A-8FB2-642B14960383}"/>
    <cellStyle name="Percent 182 2 4 2 2 2" xfId="14770" xr:uid="{10A53F75-58A5-4AF6-9D62-347E26C6A290}"/>
    <cellStyle name="Percent 182 2 4 2 2 3" xfId="18387" xr:uid="{8F2E0263-FCD4-4BA4-8148-D84BDB514D4C}"/>
    <cellStyle name="Percent 182 2 4 2 3" xfId="13032" xr:uid="{AD783A21-06B8-479E-AC31-0C4638D8AB3E}"/>
    <cellStyle name="Percent 182 2 4 2 4" xfId="16605" xr:uid="{334CD701-F264-4D49-972D-BA8A36CAFD08}"/>
    <cellStyle name="Percent 182 2 4 3" xfId="10021" xr:uid="{9AA58BB4-426B-41A5-B5DC-B953BE22D3D1}"/>
    <cellStyle name="Percent 182 2 4 3 2" xfId="13827" xr:uid="{314BB194-4A26-4DBE-84BD-BE2DF7D7F8AC}"/>
    <cellStyle name="Percent 182 2 4 3 3" xfId="17400" xr:uid="{F7D6B69E-0E40-450E-8B2D-12487604BFDD}"/>
    <cellStyle name="Percent 182 2 4 4" xfId="12074" xr:uid="{D3192CC9-FC2A-424E-806F-0C2D7841D71D}"/>
    <cellStyle name="Percent 182 2 4 5" xfId="15613" xr:uid="{63E18B10-F80B-4106-A9CA-5B020DB89E22}"/>
    <cellStyle name="Percent 182 2 5" xfId="8812" xr:uid="{11E8EB8B-C6F6-4C15-9E2F-05046D42D1ED}"/>
    <cellStyle name="Percent 182 2 5 2" xfId="10838" xr:uid="{937A3E0D-D2B5-4021-A9CE-9503C00BF1AC}"/>
    <cellStyle name="Percent 182 2 5 2 2" xfId="14582" xr:uid="{6BBBFD18-C578-4169-971C-CEEA86F265CF}"/>
    <cellStyle name="Percent 182 2 5 2 3" xfId="18210" xr:uid="{F0E42F32-D90A-40C9-8B07-CF3E82559B57}"/>
    <cellStyle name="Percent 182 2 5 3" xfId="12847" xr:uid="{F1501640-A1A2-47E8-82C9-ACC55D0987B4}"/>
    <cellStyle name="Percent 182 2 5 4" xfId="16427" xr:uid="{3F5E25A4-4EBF-42BD-9191-A0DCFE92CF3A}"/>
    <cellStyle name="Percent 182 2 6" xfId="8468" xr:uid="{131B496B-2C01-4FDD-9350-358E8DD40C0C}"/>
    <cellStyle name="Percent 182 2 6 2" xfId="10667" xr:uid="{CD2EF6AA-C07C-42EC-9A4B-40376AF47555}"/>
    <cellStyle name="Percent 182 2 6 2 2" xfId="14425" xr:uid="{19077078-CB8F-4435-BC54-47491DCABEFD}"/>
    <cellStyle name="Percent 182 2 6 2 3" xfId="18042" xr:uid="{A36CA8FB-7EF1-43B8-A8DA-D6AA47864A2E}"/>
    <cellStyle name="Percent 182 2 6 3" xfId="12676" xr:uid="{D33DE924-77AA-4A70-AFCD-C77B83BB6154}"/>
    <cellStyle name="Percent 182 2 6 4" xfId="16250" xr:uid="{49F8973F-B598-42B7-A03E-26841D236628}"/>
    <cellStyle name="Percent 182 2 7" xfId="8131" xr:uid="{E4599FFB-6145-4573-AA7A-88FD39C35D65}"/>
    <cellStyle name="Percent 182 2 7 2" xfId="10461" xr:uid="{D321E0FF-CE1C-4F09-A041-A79B6F7ABAC7}"/>
    <cellStyle name="Percent 182 2 7 2 2" xfId="14233" xr:uid="{168C6C70-6787-45AC-8774-99667F5A47E0}"/>
    <cellStyle name="Percent 182 2 7 2 3" xfId="17833" xr:uid="{84923900-1010-4E40-A125-1C80812E76A1}"/>
    <cellStyle name="Percent 182 2 7 3" xfId="12474" xr:uid="{B5E6FBE7-3B8F-4263-8F30-4A495D7E8477}"/>
    <cellStyle name="Percent 182 2 7 4" xfId="16051" xr:uid="{4B548313-274F-4A96-9797-026465D9DE01}"/>
    <cellStyle name="Percent 182 2 8" xfId="9825" xr:uid="{FAFBE820-8BC8-4C4B-8CCE-7B6D60DDDB86}"/>
    <cellStyle name="Percent 182 2 8 2" xfId="13652" xr:uid="{21CF5B24-8ABC-4E54-A506-543BF717D9EC}"/>
    <cellStyle name="Percent 182 2 8 3" xfId="17212" xr:uid="{6C8E0AD8-0327-4A24-A38A-69B976950BF5}"/>
    <cellStyle name="Percent 182 2 9" xfId="11901" xr:uid="{8824FDCE-DE3B-4C79-9929-697106ADBF38}"/>
    <cellStyle name="Percent 182 3" xfId="7898" xr:uid="{F3954117-C972-492F-A261-E41E46DAC3C6}"/>
    <cellStyle name="Percent 182 3 2" xfId="9207" xr:uid="{73810B32-55A0-4BC0-A788-D3BC9DC77F08}"/>
    <cellStyle name="Percent 182 3 2 2" xfId="11217" xr:uid="{7AB69F93-0D93-4A80-ADD3-CC28ADACEBEB}"/>
    <cellStyle name="Percent 182 3 2 2 2" xfId="14992" xr:uid="{1167418F-A919-4D90-9DD4-727F7938EB6C}"/>
    <cellStyle name="Percent 182 3 2 2 3" xfId="18586" xr:uid="{4DFEFA30-87C8-4F91-9864-6BA680F2F1EE}"/>
    <cellStyle name="Percent 182 3 2 3" xfId="13243" xr:uid="{FDA442F7-41A6-4B46-B32C-7220B8BB7ED8}"/>
    <cellStyle name="Percent 182 3 2 4" xfId="16801" xr:uid="{9673E9E3-3FA8-4FBF-855C-32805D4DD12E}"/>
    <cellStyle name="Percent 182 3 3" xfId="10234" xr:uid="{A74181F3-C937-46BD-B9BB-62B9C60ECF2E}"/>
    <cellStyle name="Percent 182 3 3 2" xfId="14031" xr:uid="{6BEE5052-0177-4939-8C4F-B288AE1E4FF0}"/>
    <cellStyle name="Percent 182 3 3 3" xfId="17612" xr:uid="{A1CCA7E3-7599-4A9C-B5DD-83FDC252AB0F}"/>
    <cellStyle name="Percent 182 3 4" xfId="12272" xr:uid="{CE085E3D-2382-4171-991A-FC4D6EF92A46}"/>
    <cellStyle name="Percent 182 3 5" xfId="15835" xr:uid="{799F86F4-8785-4937-8898-E7327F4F0F5D}"/>
    <cellStyle name="Percent 182 4" xfId="7691" xr:uid="{1E24BC20-52CE-4B0F-8958-C3D3AC55941B}"/>
    <cellStyle name="Percent 182 4 2" xfId="8991" xr:uid="{7979930B-8C67-4650-8D03-946EAB47E761}"/>
    <cellStyle name="Percent 182 4 2 2" xfId="11012" xr:uid="{02763944-983C-44FE-A326-AF66CE50E31E}"/>
    <cellStyle name="Percent 182 4 2 2 2" xfId="14768" xr:uid="{D512017F-E1C3-4101-814E-24F0CABCDB30}"/>
    <cellStyle name="Percent 182 4 2 2 3" xfId="18385" xr:uid="{7CA9BE40-4B5F-440F-8FC2-5978826064FB}"/>
    <cellStyle name="Percent 182 4 2 3" xfId="13030" xr:uid="{F89955F5-FCEE-40D8-968B-0DD55E0E0B6F}"/>
    <cellStyle name="Percent 182 4 2 4" xfId="16603" xr:uid="{FBDA499F-B387-4B71-A244-09B683C74695}"/>
    <cellStyle name="Percent 182 4 3" xfId="10019" xr:uid="{3F7EB38A-32E7-4E52-AAC6-76B8B0B868D9}"/>
    <cellStyle name="Percent 182 4 3 2" xfId="13825" xr:uid="{BB0769A7-BE15-4BBC-BECC-26EB6583C666}"/>
    <cellStyle name="Percent 182 4 3 3" xfId="17398" xr:uid="{8047E60C-9726-451C-9199-20D0568C56E2}"/>
    <cellStyle name="Percent 182 4 4" xfId="12072" xr:uid="{FE0BBE85-27E1-4D4C-B47A-EF9AEE89899B}"/>
    <cellStyle name="Percent 182 4 5" xfId="15611" xr:uid="{D2C50229-4D44-4F54-9E1D-7AFA79BAEE1C}"/>
    <cellStyle name="Percent 182 5" xfId="7606" xr:uid="{8A2E71E5-0218-46A2-8901-2A09BD1D14DB}"/>
    <cellStyle name="Percent 182 5 2" xfId="8905" xr:uid="{27D7B157-6124-415A-B03B-EF425DABD51E}"/>
    <cellStyle name="Percent 182 5 2 2" xfId="10936" xr:uid="{AA029282-FDF2-49C0-83F7-608197107E7D}"/>
    <cellStyle name="Percent 182 5 2 2 2" xfId="14681" xr:uid="{F9B574DB-FBF7-475B-9F2D-8E59B7B46DBE}"/>
    <cellStyle name="Percent 182 5 2 2 3" xfId="18310" xr:uid="{4DE69071-2AF3-4773-BA2A-39DBAB783655}"/>
    <cellStyle name="Percent 182 5 2 3" xfId="12942" xr:uid="{74F71278-E0B3-47A2-A703-C8A1541DE40C}"/>
    <cellStyle name="Percent 182 5 2 4" xfId="16523" xr:uid="{E0483C7C-7B83-4321-8AEE-833AD55BBF01}"/>
    <cellStyle name="Percent 182 5 3" xfId="9927" xr:uid="{B87E066C-BEFE-4680-B5EA-82EE87AC0F4D}"/>
    <cellStyle name="Percent 182 5 3 2" xfId="13748" xr:uid="{CE727CF6-2970-4EA6-919E-7F902D22920A}"/>
    <cellStyle name="Percent 182 5 3 3" xfId="17310" xr:uid="{491F53DE-1128-44B5-8C22-53F36E5C02B3}"/>
    <cellStyle name="Percent 182 5 4" xfId="11998" xr:uid="{978F900A-3AD4-4F05-9350-64B16351FF3C}"/>
    <cellStyle name="Percent 182 5 5" xfId="15522" xr:uid="{B6C85377-AF09-48EE-8E55-8F687119C928}"/>
    <cellStyle name="Percent 182 6" xfId="8567" xr:uid="{16F52D8E-5035-4F9E-B7E6-EC526AA7DB73}"/>
    <cellStyle name="Percent 182 6 2" xfId="10744" xr:uid="{C3294FBC-72B9-46EF-AC01-E31C2F59F5DB}"/>
    <cellStyle name="Percent 182 6 2 2" xfId="14491" xr:uid="{A92EA8F0-4EE6-4B3D-9F9A-2A00FF5993BB}"/>
    <cellStyle name="Percent 182 6 2 3" xfId="18114" xr:uid="{DEA4F03C-5568-4E41-AD71-02F6D31177C7}"/>
    <cellStyle name="Percent 182 6 3" xfId="12747" xr:uid="{E32E0325-321C-4464-AD90-5D61DE9F3F52}"/>
    <cellStyle name="Percent 182 6 4" xfId="16331" xr:uid="{1B8DB89B-CB7A-4D73-B13D-B6BFE527CFA9}"/>
    <cellStyle name="Percent 182 7" xfId="8219" xr:uid="{08980B65-D993-4158-8181-F30AF3D47F91}"/>
    <cellStyle name="Percent 182 7 2" xfId="10546" xr:uid="{52A652AE-7F95-4D64-B839-2D5FCC63EAE1}"/>
    <cellStyle name="Percent 182 7 2 2" xfId="14310" xr:uid="{6916993D-FE48-44AF-BCB7-1AF23AD85919}"/>
    <cellStyle name="Percent 182 7 2 3" xfId="17918" xr:uid="{F4D605CF-8FD0-407B-975A-B9863E9E63BD}"/>
    <cellStyle name="Percent 182 7 3" xfId="12552" xr:uid="{7EE41FF7-1353-4917-89B4-F239261D3B04}"/>
    <cellStyle name="Percent 182 7 4" xfId="16134" xr:uid="{85A9A413-9BEB-41E4-BD44-1D90CBDF953F}"/>
    <cellStyle name="Percent 182 8" xfId="8138" xr:uid="{6C4D1DA0-3A5B-4AC4-8D14-0A6915E087D9}"/>
    <cellStyle name="Percent 182 8 2" xfId="10469" xr:uid="{90477968-E6C6-4A2D-B143-460EE6C9159A}"/>
    <cellStyle name="Percent 182 8 2 2" xfId="14243" xr:uid="{E0A27A85-DCAE-4E95-966E-32D6076F79C8}"/>
    <cellStyle name="Percent 182 8 2 3" xfId="17840" xr:uid="{0B65030F-D3BD-4926-8963-74CA65554044}"/>
    <cellStyle name="Percent 182 8 3" xfId="12481" xr:uid="{7C1D7707-4B1F-4724-B8FA-56A922EA696D}"/>
    <cellStyle name="Percent 182 8 4" xfId="16059" xr:uid="{15E5A417-85ED-4F23-AD4E-47B015765D00}"/>
    <cellStyle name="Percent 182 9" xfId="9581" xr:uid="{46CF0BEC-083C-4D29-A3D0-2DCDBA3A3E45}"/>
    <cellStyle name="Percent 182 9 2" xfId="11449" xr:uid="{DE4B57FF-F070-4EC0-9BCC-C1BDE089B174}"/>
    <cellStyle name="Percent 182 9 2 2" xfId="15226" xr:uid="{406F095A-C759-4BD8-9943-70D0FA709D2D}"/>
    <cellStyle name="Percent 182 9 2 3" xfId="18821" xr:uid="{3CE0C819-A196-4088-A75A-713CC219DBE7}"/>
    <cellStyle name="Percent 182 9 3" xfId="13483" xr:uid="{F4F89104-CC2A-48A4-94B3-3C7E8C06746A}"/>
    <cellStyle name="Percent 182 9 4" xfId="17047" xr:uid="{EC5566CE-16BE-46E8-BBF3-7B70FA40F828}"/>
    <cellStyle name="Percent 183" xfId="6117" xr:uid="{F225478A-F400-424E-A2A0-D06E4C7DDB34}"/>
    <cellStyle name="Percent 183 10" xfId="9704" xr:uid="{2D09AB36-FA3E-4201-AC78-F2842C049E47}"/>
    <cellStyle name="Percent 183 10 2" xfId="13541" xr:uid="{D98418C3-0E37-4BB6-983F-685CCE3A2402}"/>
    <cellStyle name="Percent 183 10 3" xfId="17103" xr:uid="{C75D2AE5-517A-4B75-8052-6DF2A63A5BC3}"/>
    <cellStyle name="Percent 183 11" xfId="11701" xr:uid="{E87E3E79-156A-4AE9-81DE-0EEEC049896E}"/>
    <cellStyle name="Percent 183 12" xfId="15307" xr:uid="{4766CB15-804D-485C-A8DB-111DC11081F5}"/>
    <cellStyle name="Percent 183 2" xfId="7493" xr:uid="{88B5D4E4-281D-4BE9-86D2-38D06D3D5AAA}"/>
    <cellStyle name="Percent 183 2 10" xfId="15407" xr:uid="{011035AB-523B-40F9-8451-5D3137AF6757}"/>
    <cellStyle name="Percent 183 2 2" xfId="7976" xr:uid="{E4539218-D145-4A14-AE99-F44931CD6FA1}"/>
    <cellStyle name="Percent 183 2 2 2" xfId="9285" xr:uid="{30625C9F-5499-4E13-87BC-E4690A52149E}"/>
    <cellStyle name="Percent 183 2 2 2 2" xfId="11296" xr:uid="{E0FBB57B-8F55-4ED3-B6BE-98254A9BCDB6}"/>
    <cellStyle name="Percent 183 2 2 2 2 2" xfId="15082" xr:uid="{A3AE5151-FEA9-460C-B305-722480A5B3B4}"/>
    <cellStyle name="Percent 183 2 2 2 2 3" xfId="18671" xr:uid="{3A015E24-DE3F-4D46-A6B5-FE061FB5AF25}"/>
    <cellStyle name="Percent 183 2 2 2 3" xfId="13326" xr:uid="{F4599FC1-44A3-4B04-A410-D92E63FE190E}"/>
    <cellStyle name="Percent 183 2 2 2 4" xfId="16883" xr:uid="{7F481B6B-4AAF-41FD-AB48-5578D54FDB60}"/>
    <cellStyle name="Percent 183 2 2 3" xfId="10320" xr:uid="{85E130FA-0E91-4156-8650-F2614BD45CA4}"/>
    <cellStyle name="Percent 183 2 2 3 2" xfId="14109" xr:uid="{853B299B-422B-4D84-BB24-E2E21AE5091D}"/>
    <cellStyle name="Percent 183 2 2 3 3" xfId="17692" xr:uid="{5676694E-E47D-4AC1-AE5F-0C148534DD25}"/>
    <cellStyle name="Percent 183 2 2 4" xfId="12350" xr:uid="{6E6D19EB-093A-44B6-B5A3-7D9750E0E8DD}"/>
    <cellStyle name="Percent 183 2 2 5" xfId="15922" xr:uid="{145F03A3-3DCA-4DC2-A9A3-87153EF89CD9}"/>
    <cellStyle name="Percent 183 2 3" xfId="7822" xr:uid="{A5F867E9-1A49-4815-90A3-F4A409B927D2}"/>
    <cellStyle name="Percent 183 2 3 2" xfId="9117" xr:uid="{3AFF1ECD-9097-45F5-B8D9-3CE531782F3E}"/>
    <cellStyle name="Percent 183 2 3 2 2" xfId="11132" xr:uid="{478AC0C3-F240-44D8-AC59-6CF7AA6E6A1F}"/>
    <cellStyle name="Percent 183 2 3 2 2 2" xfId="14899" xr:uid="{B46C87E6-141C-4408-90E7-FE6758EBBE2F}"/>
    <cellStyle name="Percent 183 2 3 2 2 3" xfId="18506" xr:uid="{8ABEBFD7-734B-4759-8AC8-ACDB4B68B40B}"/>
    <cellStyle name="Percent 183 2 3 2 3" xfId="13153" xr:uid="{764BEEC3-4A07-47BD-9468-69A361C78D30}"/>
    <cellStyle name="Percent 183 2 3 2 4" xfId="16721" xr:uid="{AAAB25E8-9BF0-4CB0-9E75-1F9DEA4CE057}"/>
    <cellStyle name="Percent 183 2 3 3" xfId="10149" xr:uid="{6B55CC92-59D7-47F8-BC8E-D2CB87D99BC9}"/>
    <cellStyle name="Percent 183 2 3 3 2" xfId="13955" xr:uid="{00B2199A-EB81-45BC-B685-CD60FDD099B6}"/>
    <cellStyle name="Percent 183 2 3 3 3" xfId="17521" xr:uid="{66538A0C-00A5-468B-B1AE-AD79843EE225}"/>
    <cellStyle name="Percent 183 2 3 4" xfId="12190" xr:uid="{DB87B588-0F80-4E2B-95CD-715BEBD9A028}"/>
    <cellStyle name="Percent 183 2 3 5" xfId="15741" xr:uid="{E7CB1020-0F6A-4E82-AF30-72AA6EF65763}"/>
    <cellStyle name="Percent 183 2 4" xfId="7692" xr:uid="{73E94E9C-C2BA-4BCB-92AB-8479255590FB}"/>
    <cellStyle name="Percent 183 2 4 2" xfId="8992" xr:uid="{21722703-1D6A-4142-ACB0-226C53FFCF2B}"/>
    <cellStyle name="Percent 183 2 4 2 2" xfId="11013" xr:uid="{8DEA9414-ADA8-4C30-9BE8-D7DCA44C503C}"/>
    <cellStyle name="Percent 183 2 4 2 2 2" xfId="14769" xr:uid="{5FD3CC8C-E400-4555-819C-F1C677BD88D3}"/>
    <cellStyle name="Percent 183 2 4 2 2 3" xfId="18386" xr:uid="{BE83E5FD-12C9-4C35-8AD6-9103F115C9C5}"/>
    <cellStyle name="Percent 183 2 4 2 3" xfId="13031" xr:uid="{74EFE4FD-B1B4-4084-9421-55AC9FBDBA21}"/>
    <cellStyle name="Percent 183 2 4 2 4" xfId="16604" xr:uid="{DBA09AC6-762F-4E80-B69B-622FCCB1B592}"/>
    <cellStyle name="Percent 183 2 4 3" xfId="10020" xr:uid="{79BFE36B-0BBB-4640-8875-3ADB48A655E5}"/>
    <cellStyle name="Percent 183 2 4 3 2" xfId="13826" xr:uid="{2887A706-D1AF-4AE3-846C-FF7E32C8E682}"/>
    <cellStyle name="Percent 183 2 4 3 3" xfId="17399" xr:uid="{84DA5701-525F-43DD-AC64-C8566A76E577}"/>
    <cellStyle name="Percent 183 2 4 4" xfId="12073" xr:uid="{857717AF-F427-4F18-A661-BE379EB695B0}"/>
    <cellStyle name="Percent 183 2 4 5" xfId="15612" xr:uid="{FB0B5A79-FFB7-4390-AF5E-9BC6258F83CD}"/>
    <cellStyle name="Percent 183 2 5" xfId="8800" xr:uid="{0B018E07-02CC-46FB-9EBD-ADA23764386F}"/>
    <cellStyle name="Percent 183 2 5 2" xfId="10826" xr:uid="{4B0E27C7-5ABA-45D9-9754-44345016D082}"/>
    <cellStyle name="Percent 183 2 5 2 2" xfId="14573" xr:uid="{9F6B8A70-E3A6-4FFE-9807-F70C2DB11A27}"/>
    <cellStyle name="Percent 183 2 5 2 3" xfId="18198" xr:uid="{5949066A-02EE-4292-990A-A59A413CB60F}"/>
    <cellStyle name="Percent 183 2 5 3" xfId="12836" xr:uid="{8050DA0E-84AE-45E0-9A94-0E74DFA2F94C}"/>
    <cellStyle name="Percent 183 2 5 4" xfId="16414" xr:uid="{31FAE58A-8908-4B6C-8432-7758A12DFFBA}"/>
    <cellStyle name="Percent 183 2 6" xfId="8458" xr:uid="{6ACB69C5-03D2-470D-B261-094081B095E3}"/>
    <cellStyle name="Percent 183 2 6 2" xfId="10654" xr:uid="{A5FBFB21-70EB-4AF3-98D1-39D19637F072}"/>
    <cellStyle name="Percent 183 2 6 2 2" xfId="14414" xr:uid="{3638E50E-64FD-4B63-AD98-250204202056}"/>
    <cellStyle name="Percent 183 2 6 2 3" xfId="18029" xr:uid="{13ED098B-7789-4137-8ABD-3FBAB90BA9C6}"/>
    <cellStyle name="Percent 183 2 6 3" xfId="12667" xr:uid="{9C6231E4-096B-4190-B937-D6E10DBA3BDA}"/>
    <cellStyle name="Percent 183 2 6 4" xfId="16237" xr:uid="{40C16F8F-24F6-4676-948F-EF435396AB1A}"/>
    <cellStyle name="Percent 183 2 7" xfId="8132" xr:uid="{30AD8C53-7E9E-4687-A57A-9D0BD1A5C7E9}"/>
    <cellStyle name="Percent 183 2 7 2" xfId="10462" xr:uid="{A6977C14-2578-4857-A9DE-94EA51A01786}"/>
    <cellStyle name="Percent 183 2 7 2 2" xfId="14235" xr:uid="{C2316BEB-D080-4332-973B-C6C8E93E5819}"/>
    <cellStyle name="Percent 183 2 7 2 3" xfId="17834" xr:uid="{CFC748E8-BB6D-4736-ADB7-7C28176E475D}"/>
    <cellStyle name="Percent 183 2 7 3" xfId="12475" xr:uid="{F3FE362E-96CF-463D-B9BC-FBD7B6165C6F}"/>
    <cellStyle name="Percent 183 2 7 4" xfId="16052" xr:uid="{79D465C2-AB42-4D97-9F2A-14A4F2FD3351}"/>
    <cellStyle name="Percent 183 2 8" xfId="9816" xr:uid="{56F8DEF7-0878-4E60-A9C5-FE9F4D181C80}"/>
    <cellStyle name="Percent 183 2 8 2" xfId="13639" xr:uid="{4B455F88-580D-42CC-9882-6AED5D9DEE54}"/>
    <cellStyle name="Percent 183 2 8 3" xfId="17201" xr:uid="{AFC0B997-C2E7-4C0D-8BC9-4ED9F15925E7}"/>
    <cellStyle name="Percent 183 2 9" xfId="11888" xr:uid="{22DB4DD2-8AE8-4742-896C-1C4575C16506}"/>
    <cellStyle name="Percent 183 3" xfId="7888" xr:uid="{FC919A12-C411-4F4A-BE1B-7DFCD9D9EA18}"/>
    <cellStyle name="Percent 183 3 2" xfId="9194" xr:uid="{B8DBAFA6-96DF-4DB3-9BE2-D9777FA5D633}"/>
    <cellStyle name="Percent 183 3 2 2" xfId="11205" xr:uid="{0B54FF17-4EDB-46C0-B37D-B8338157FECA}"/>
    <cellStyle name="Percent 183 3 2 2 2" xfId="14979" xr:uid="{46FD3B54-6F0D-4DFD-8135-D35DB03CF239}"/>
    <cellStyle name="Percent 183 3 2 2 3" xfId="18577" xr:uid="{D2F1EE4C-F94D-43C3-915E-4E7E8F9560D7}"/>
    <cellStyle name="Percent 183 3 2 3" xfId="13230" xr:uid="{D73F2E86-8267-4293-8F52-8B1C17F3B237}"/>
    <cellStyle name="Percent 183 3 2 4" xfId="16790" xr:uid="{A76C85EB-B1D1-4366-A43F-63DE07488B56}"/>
    <cellStyle name="Percent 183 3 3" xfId="10221" xr:uid="{71B55A8A-27BE-48BB-98D1-1EB91FD3B7C1}"/>
    <cellStyle name="Percent 183 3 3 2" xfId="14021" xr:uid="{7FA4DCF2-E9B1-469C-957D-E4934246199C}"/>
    <cellStyle name="Percent 183 3 3 3" xfId="17599" xr:uid="{B0F6D4E7-2B18-4E23-AD96-61DA96011BC5}"/>
    <cellStyle name="Percent 183 3 4" xfId="12260" xr:uid="{12CBE5EF-69BC-40E9-AC36-6996762F23C2}"/>
    <cellStyle name="Percent 183 3 5" xfId="15822" xr:uid="{9C559FD6-3811-4450-BD01-37A379293978}"/>
    <cellStyle name="Percent 183 4" xfId="7681" xr:uid="{05388C3C-FAE1-4614-81AA-255BBEFA0BE3}"/>
    <cellStyle name="Percent 183 4 2" xfId="8979" xr:uid="{16AA8BC4-8D25-4374-9FD9-E15FCAE4F465}"/>
    <cellStyle name="Percent 183 4 2 2" xfId="11001" xr:uid="{FC5E9F57-9005-4F10-8655-E569DF684333}"/>
    <cellStyle name="Percent 183 4 2 2 2" xfId="14755" xr:uid="{29A2EA6C-837B-4BBE-8433-59ED5E0CBB18}"/>
    <cellStyle name="Percent 183 4 2 2 3" xfId="18375" xr:uid="{90132D58-2638-4837-9029-FFC767DAB57B}"/>
    <cellStyle name="Percent 183 4 2 3" xfId="13017" xr:uid="{FB4F2B31-A44F-43BE-93E6-41CD3F056C3E}"/>
    <cellStyle name="Percent 183 4 2 4" xfId="16592" xr:uid="{3DC90847-03BE-4954-A713-08DC3C1914CA}"/>
    <cellStyle name="Percent 183 4 3" xfId="10005" xr:uid="{967F23BE-65CD-4066-A893-1018A169270A}"/>
    <cellStyle name="Percent 183 4 3 2" xfId="13815" xr:uid="{2FEF6587-D90A-416E-A14F-3AE263AAEAC9}"/>
    <cellStyle name="Percent 183 4 3 3" xfId="17385" xr:uid="{D002C3D4-2C41-4225-A428-DDA1605E5033}"/>
    <cellStyle name="Percent 183 4 4" xfId="12062" xr:uid="{F4396132-6048-4C7B-B4D3-D459B3DBFDA4}"/>
    <cellStyle name="Percent 183 4 5" xfId="15597" xr:uid="{4CD6094D-33EB-4BAC-821B-A865B33D072E}"/>
    <cellStyle name="Percent 183 5" xfId="7620" xr:uid="{D114E729-94ED-451B-81D0-F0E38417FED2}"/>
    <cellStyle name="Percent 183 5 2" xfId="8916" xr:uid="{F5C98271-31AD-4E73-B1DB-EC3609F1460B}"/>
    <cellStyle name="Percent 183 5 2 2" xfId="10946" xr:uid="{D5CFD74A-01F3-4B26-8685-FBDBA9B61057}"/>
    <cellStyle name="Percent 183 5 2 2 2" xfId="14693" xr:uid="{34DE7CDC-541E-43AA-8553-81326588875A}"/>
    <cellStyle name="Percent 183 5 2 2 3" xfId="18321" xr:uid="{BE64AA63-BDD5-45E8-9E81-24F4951D2F80}"/>
    <cellStyle name="Percent 183 5 2 3" xfId="12956" xr:uid="{9C18AC71-DEFE-4DBE-A687-1EAC692B0867}"/>
    <cellStyle name="Percent 183 5 2 4" xfId="16534" xr:uid="{B5DD9553-AE19-4373-906D-73E2E05E429A}"/>
    <cellStyle name="Percent 183 5 3" xfId="9941" xr:uid="{809047E0-6F15-4CD9-8DCE-C1D12045AAD1}"/>
    <cellStyle name="Percent 183 5 3 2" xfId="13758" xr:uid="{D05AD0B1-4B83-4DBD-B343-4D3BB461D2B6}"/>
    <cellStyle name="Percent 183 5 3 3" xfId="17321" xr:uid="{BC7CF5EB-8E56-4B5F-8214-D90C43927FAA}"/>
    <cellStyle name="Percent 183 5 4" xfId="12007" xr:uid="{F0F8DA76-A026-4A40-9328-619D15BBAB84}"/>
    <cellStyle name="Percent 183 5 5" xfId="15535" xr:uid="{8565905C-1C1A-498F-933E-0AFACF467DFE}"/>
    <cellStyle name="Percent 183 6" xfId="8558" xr:uid="{D5D46CC9-032F-44C0-97E6-42A05914F6C2}"/>
    <cellStyle name="Percent 183 6 2" xfId="10732" xr:uid="{788A75F1-26EA-401E-B625-5BE5EAB42CA6}"/>
    <cellStyle name="Percent 183 6 2 2" xfId="14480" xr:uid="{74308376-F9DA-465D-AF5E-0C64486168A0}"/>
    <cellStyle name="Percent 183 6 2 3" xfId="18101" xr:uid="{4CB7BED1-82FB-4DDB-9023-9B999C38682D}"/>
    <cellStyle name="Percent 183 6 3" xfId="12736" xr:uid="{2819871F-9DAD-4612-8B4E-711526288753}"/>
    <cellStyle name="Percent 183 6 4" xfId="16319" xr:uid="{DAE3E569-C4A4-4168-A0D2-D3FDA07099F4}"/>
    <cellStyle name="Percent 183 7" xfId="8208" xr:uid="{6BBF6FC7-423B-436A-8CC0-19B7DBEB8E9F}"/>
    <cellStyle name="Percent 183 7 2" xfId="10533" xr:uid="{9A714B92-5D13-4D66-ACF4-E42C8742F626}"/>
    <cellStyle name="Percent 183 7 2 2" xfId="14301" xr:uid="{A17E3BB5-54E0-4A4F-8832-4FCE69CF49E2}"/>
    <cellStyle name="Percent 183 7 2 3" xfId="17906" xr:uid="{0071E22B-D80B-4C37-B831-9C4C30914017}"/>
    <cellStyle name="Percent 183 7 3" xfId="12541" xr:uid="{746E9C7A-7D02-4002-9C3C-567C6F0D2F3B}"/>
    <cellStyle name="Percent 183 7 4" xfId="16121" xr:uid="{644E3957-A254-4BD6-9B47-FBEA097870A3}"/>
    <cellStyle name="Percent 183 8" xfId="8070" xr:uid="{96B27E38-A8CD-4C4B-8AFF-58BFAEBB92E0}"/>
    <cellStyle name="Percent 183 8 2" xfId="10415" xr:uid="{1C9C4882-79EA-4AE8-AE3D-8CE797E0450B}"/>
    <cellStyle name="Percent 183 8 2 2" xfId="14191" xr:uid="{25EF85D3-191C-4644-B7D9-8A20572F6A40}"/>
    <cellStyle name="Percent 183 8 2 3" xfId="17784" xr:uid="{170D34E3-2EEE-4517-81D6-E0914FE9DDBE}"/>
    <cellStyle name="Percent 183 8 3" xfId="12432" xr:uid="{3E512BAB-ED77-4B43-A697-F495AE888116}"/>
    <cellStyle name="Percent 183 8 4" xfId="16010" xr:uid="{FE41A93B-676A-4B79-B75D-0106C7956C8C}"/>
    <cellStyle name="Percent 183 9" xfId="9582" xr:uid="{7433CFBD-0348-433B-8BEC-9D3470A2767D}"/>
    <cellStyle name="Percent 183 9 2" xfId="11450" xr:uid="{8DC15F4F-F862-41E7-A742-E276ABB7B204}"/>
    <cellStyle name="Percent 183 9 2 2" xfId="15227" xr:uid="{A49D8871-9FDC-41A4-8CF5-046ADD60DF90}"/>
    <cellStyle name="Percent 183 9 2 3" xfId="18822" xr:uid="{E65C971B-C2E6-4616-B7D8-1FCD6C939DB7}"/>
    <cellStyle name="Percent 183 9 3" xfId="13484" xr:uid="{98AFC40B-B68E-4538-9B20-6EC496D515C3}"/>
    <cellStyle name="Percent 183 9 4" xfId="17048" xr:uid="{C50ADBD4-730D-4CC4-9CE5-54DF042312B3}"/>
    <cellStyle name="Percent 184" xfId="6118" xr:uid="{BA821CCD-B278-41C0-99C6-8FFEB9709D43}"/>
    <cellStyle name="Percent 184 10" xfId="9705" xr:uid="{DFF36CBB-158B-4DE0-8928-2BB71003A1F1}"/>
    <cellStyle name="Percent 184 10 2" xfId="13542" xr:uid="{6877656C-7C46-4D53-866A-E3CE44B3B1D8}"/>
    <cellStyle name="Percent 184 10 3" xfId="17105" xr:uid="{64B73F4A-1FEF-4652-B823-99E82C3C710D}"/>
    <cellStyle name="Percent 184 11" xfId="11702" xr:uid="{69786048-71FE-46FF-A14B-D2DC0984CF22}"/>
    <cellStyle name="Percent 184 12" xfId="15308" xr:uid="{CBFBC0D3-0529-4700-9560-113A3018B221}"/>
    <cellStyle name="Percent 184 2" xfId="7494" xr:uid="{DFE1B206-67FF-4722-AFAB-BAF0A03FCEDE}"/>
    <cellStyle name="Percent 184 2 10" xfId="15408" xr:uid="{23393F89-CAAD-44E4-BFBC-67054F6BF1DC}"/>
    <cellStyle name="Percent 184 2 2" xfId="7977" xr:uid="{7674DB28-F507-415E-A5A9-FED630DAC931}"/>
    <cellStyle name="Percent 184 2 2 2" xfId="9286" xr:uid="{6DC52707-3061-48EB-B6AC-F87B14A707EF}"/>
    <cellStyle name="Percent 184 2 2 2 2" xfId="11297" xr:uid="{7D42D898-4507-46D6-BF02-0B165ED6EE88}"/>
    <cellStyle name="Percent 184 2 2 2 2 2" xfId="15084" xr:uid="{FF5D3934-3FB7-4412-81EA-C6534D5D995F}"/>
    <cellStyle name="Percent 184 2 2 2 2 3" xfId="18672" xr:uid="{337B3CE9-75D7-4E1F-A933-FBA1C9B8998B}"/>
    <cellStyle name="Percent 184 2 2 2 3" xfId="13327" xr:uid="{2068E2F7-DDCE-4E8E-A8B2-F0EAEEAF5816}"/>
    <cellStyle name="Percent 184 2 2 2 4" xfId="16884" xr:uid="{85736866-A509-431D-8A37-793BF9EC2F4A}"/>
    <cellStyle name="Percent 184 2 2 3" xfId="10321" xr:uid="{C0424393-B797-48ED-89E4-F2FFE23FC5D7}"/>
    <cellStyle name="Percent 184 2 2 3 2" xfId="14110" xr:uid="{B56D945B-2A32-43FE-8F67-C66B36DC643E}"/>
    <cellStyle name="Percent 184 2 2 3 3" xfId="17693" xr:uid="{6C8FBE0C-0545-4616-9F57-C8AC33999EEB}"/>
    <cellStyle name="Percent 184 2 2 4" xfId="12351" xr:uid="{57E69B6D-F51B-4060-88B1-F5B756E13ABB}"/>
    <cellStyle name="Percent 184 2 2 5" xfId="15924" xr:uid="{DD8EF6CB-8B0A-4FA8-9AD2-28D7B758F7D2}"/>
    <cellStyle name="Percent 184 2 3" xfId="7823" xr:uid="{D85CF4D7-A986-40D8-8CC7-4A0BD44D7AD1}"/>
    <cellStyle name="Percent 184 2 3 2" xfId="9118" xr:uid="{80027342-BD80-42AD-8A3F-F11D48964B43}"/>
    <cellStyle name="Percent 184 2 3 2 2" xfId="11133" xr:uid="{704E1A0C-6BF3-455D-8035-17C0FEE43F17}"/>
    <cellStyle name="Percent 184 2 3 2 2 2" xfId="14900" xr:uid="{7FB1FC0E-5FC4-4EA1-AF9C-E24EBB17693E}"/>
    <cellStyle name="Percent 184 2 3 2 2 3" xfId="18507" xr:uid="{30022159-7945-4832-A45D-6B172903A247}"/>
    <cellStyle name="Percent 184 2 3 2 3" xfId="13154" xr:uid="{CB49A278-CA8F-4863-9B76-D6D2EE2B0CFA}"/>
    <cellStyle name="Percent 184 2 3 2 4" xfId="16722" xr:uid="{C3D26526-50FC-4A61-9AD8-E5A619E8516A}"/>
    <cellStyle name="Percent 184 2 3 3" xfId="10151" xr:uid="{FAA1EA98-C35E-4075-85BE-6C02A0460EC6}"/>
    <cellStyle name="Percent 184 2 3 3 2" xfId="13956" xr:uid="{666B71E2-B7DE-483C-8202-47959E070749}"/>
    <cellStyle name="Percent 184 2 3 3 3" xfId="17522" xr:uid="{0A535C1A-8060-4168-AACC-FE1AF89565B3}"/>
    <cellStyle name="Percent 184 2 3 4" xfId="12191" xr:uid="{7C68D69B-B514-4732-8A0E-0017ED740A89}"/>
    <cellStyle name="Percent 184 2 3 5" xfId="15742" xr:uid="{A3476704-7D68-41B4-B604-F05425981DA3}"/>
    <cellStyle name="Percent 184 2 4" xfId="7566" xr:uid="{72649D21-071E-4859-B041-3AD1B129B296}"/>
    <cellStyle name="Percent 184 2 4 2" xfId="8865" xr:uid="{C6AC931B-9ADB-4EC7-8E49-EAD136870DC0}"/>
    <cellStyle name="Percent 184 2 4 2 2" xfId="10896" xr:uid="{5DE297F4-05ED-44B9-B3A1-377E2C6EB49D}"/>
    <cellStyle name="Percent 184 2 4 2 2 2" xfId="14640" xr:uid="{842FC328-1DBF-449C-993B-CBDFB991B0DC}"/>
    <cellStyle name="Percent 184 2 4 2 2 3" xfId="18270" xr:uid="{00F82F1A-2A82-40E0-B696-EAC264847504}"/>
    <cellStyle name="Percent 184 2 4 2 3" xfId="12901" xr:uid="{D5D7B070-0C60-4C4E-A26A-0CF6A89C67D9}"/>
    <cellStyle name="Percent 184 2 4 2 4" xfId="16483" xr:uid="{1EEA37FA-88C9-4BA4-B639-EDDA9CE808DB}"/>
    <cellStyle name="Percent 184 2 4 3" xfId="9883" xr:uid="{56CC1108-9B7F-4491-9B73-1A8A6FB35EA1}"/>
    <cellStyle name="Percent 184 2 4 3 2" xfId="13711" xr:uid="{B448D7D4-0EB4-4A5C-B93A-4870AF28B50E}"/>
    <cellStyle name="Percent 184 2 4 3 3" xfId="17269" xr:uid="{A5620F81-4D9F-4A77-A829-6D337E138E36}"/>
    <cellStyle name="Percent 184 2 4 4" xfId="11958" xr:uid="{44EDE51C-41AB-472B-ACAE-DC1BDDD5844A}"/>
    <cellStyle name="Percent 184 2 4 5" xfId="15481" xr:uid="{684949F3-966B-46B0-A855-9665F9DC2281}"/>
    <cellStyle name="Percent 184 2 5" xfId="8801" xr:uid="{14561CE9-E5AF-4A7E-8E4F-2EC12BCD2DCF}"/>
    <cellStyle name="Percent 184 2 5 2" xfId="10827" xr:uid="{FC5D3AEA-B73E-4DB2-8980-EE6ABBDE56C8}"/>
    <cellStyle name="Percent 184 2 5 2 2" xfId="14574" xr:uid="{27948104-0E86-4DA9-B0EC-B3333E95708A}"/>
    <cellStyle name="Percent 184 2 5 2 3" xfId="18199" xr:uid="{7F6F9778-7425-4036-AE78-48888B97FEA1}"/>
    <cellStyle name="Percent 184 2 5 3" xfId="12837" xr:uid="{7B24EAD3-FDC1-40F9-9ADC-D01A326ADF80}"/>
    <cellStyle name="Percent 184 2 5 4" xfId="16415" xr:uid="{8EC26691-CC6F-4A3F-870A-3ED91D642E2C}"/>
    <cellStyle name="Percent 184 2 6" xfId="8459" xr:uid="{8BA7B085-6979-45C9-A897-51D69BB77EDA}"/>
    <cellStyle name="Percent 184 2 6 2" xfId="10656" xr:uid="{144408D6-2602-4B97-BCB1-648EB9668C05}"/>
    <cellStyle name="Percent 184 2 6 2 2" xfId="14415" xr:uid="{3529B081-46C7-431A-BF20-F6362B9CD350}"/>
    <cellStyle name="Percent 184 2 6 2 3" xfId="18030" xr:uid="{EC310F37-B607-43F8-8E54-9CFAA2D6C8A8}"/>
    <cellStyle name="Percent 184 2 6 3" xfId="12668" xr:uid="{64F71535-2374-4773-A80E-231FE9DFBA54}"/>
    <cellStyle name="Percent 184 2 6 4" xfId="16238" xr:uid="{2700A685-FCE0-4476-A75E-13448E9B0A90}"/>
    <cellStyle name="Percent 184 2 7" xfId="8399" xr:uid="{5A3D558F-02F3-49C5-A813-0E86FF766F52}"/>
    <cellStyle name="Percent 184 2 7 2" xfId="10590" xr:uid="{8DC2D4D9-DDF9-4F73-AD1D-A8DFC489B2FB}"/>
    <cellStyle name="Percent 184 2 7 2 2" xfId="14358" xr:uid="{1112BC45-67EB-4CD2-A572-146C241A005C}"/>
    <cellStyle name="Percent 184 2 7 2 3" xfId="17973" xr:uid="{3FAF5DD1-FDE9-4CA8-B6D6-FB65A25C70F4}"/>
    <cellStyle name="Percent 184 2 7 3" xfId="12608" xr:uid="{5F4AB8BF-153C-4EBF-971A-3412B10B5ED6}"/>
    <cellStyle name="Percent 184 2 7 4" xfId="16176" xr:uid="{E05EB1D7-5587-498B-8F8B-C0D2298CC2E9}"/>
    <cellStyle name="Percent 184 2 8" xfId="9817" xr:uid="{5D4076C9-F49E-4065-BA08-47119DBE6E3D}"/>
    <cellStyle name="Percent 184 2 8 2" xfId="13640" xr:uid="{6FCBD2DE-2E22-4D8F-A959-B7F66DD3FA82}"/>
    <cellStyle name="Percent 184 2 8 3" xfId="17202" xr:uid="{C7280E7D-8BF5-4D82-A59C-595D9C2CB056}"/>
    <cellStyle name="Percent 184 2 9" xfId="11889" xr:uid="{41D0BFBC-948F-4A7B-945C-DFEFB84E7B75}"/>
    <cellStyle name="Percent 184 3" xfId="7889" xr:uid="{23D2D9ED-7E66-4B50-8C88-145BCE4ECD34}"/>
    <cellStyle name="Percent 184 3 2" xfId="9196" xr:uid="{655F63E0-64C6-48B2-8B19-05B145646BC2}"/>
    <cellStyle name="Percent 184 3 2 2" xfId="11206" xr:uid="{ACD127A1-B2CA-40FD-BD6C-AEEA39DB0C64}"/>
    <cellStyle name="Percent 184 3 2 2 2" xfId="14980" xr:uid="{C207E038-DF58-4410-9AF5-8320A404F08C}"/>
    <cellStyle name="Percent 184 3 2 2 3" xfId="18578" xr:uid="{3FEAC67F-D1F4-4615-AAD8-47BA6B29A49C}"/>
    <cellStyle name="Percent 184 3 2 3" xfId="13231" xr:uid="{57838B5A-FC4A-4521-87F5-BFDC51D96C69}"/>
    <cellStyle name="Percent 184 3 2 4" xfId="16791" xr:uid="{220D935D-FF43-46D7-9CBA-9314B395E2E1}"/>
    <cellStyle name="Percent 184 3 3" xfId="10222" xr:uid="{083F7751-54E4-4953-A923-6CC8B4B83CC4}"/>
    <cellStyle name="Percent 184 3 3 2" xfId="14022" xr:uid="{02CA2EAE-00E6-4367-A605-1005930FE78E}"/>
    <cellStyle name="Percent 184 3 3 3" xfId="17601" xr:uid="{1EDE20CC-9BED-4589-8F28-EB0E82072AE6}"/>
    <cellStyle name="Percent 184 3 4" xfId="12261" xr:uid="{351CD24D-DB9B-4E3A-AB5F-377FFE6C1E9B}"/>
    <cellStyle name="Percent 184 3 5" xfId="15823" xr:uid="{ADDAB823-7FED-4850-93D8-2476D03000C2}"/>
    <cellStyle name="Percent 184 4" xfId="7682" xr:uid="{44B5DBF1-B8CF-47B6-A64E-E58780F870CD}"/>
    <cellStyle name="Percent 184 4 2" xfId="8980" xr:uid="{B24A76AC-0959-4FF7-8455-C1EF5DB172E2}"/>
    <cellStyle name="Percent 184 4 2 2" xfId="11002" xr:uid="{2B335C47-E2D3-4173-ADA2-70EF59C1BBCF}"/>
    <cellStyle name="Percent 184 4 2 2 2" xfId="14756" xr:uid="{0E3FC728-7615-46FF-8FAB-6900382FC387}"/>
    <cellStyle name="Percent 184 4 2 2 3" xfId="18376" xr:uid="{4F643065-200B-464C-950C-786FA3AFE24B}"/>
    <cellStyle name="Percent 184 4 2 3" xfId="13019" xr:uid="{DAA9C627-3165-4F81-82CE-92D6816544ED}"/>
    <cellStyle name="Percent 184 4 2 4" xfId="16593" xr:uid="{1C41025E-B164-47AE-9901-A59BA42E0D6A}"/>
    <cellStyle name="Percent 184 4 3" xfId="10006" xr:uid="{5F217902-0664-4FDB-A556-F146B79B7558}"/>
    <cellStyle name="Percent 184 4 3 2" xfId="13816" xr:uid="{AFCCCBF3-ABD2-435B-8D39-26FE7EFE8B36}"/>
    <cellStyle name="Percent 184 4 3 3" xfId="17386" xr:uid="{7139857E-0BAA-4D57-A069-01A83604CD70}"/>
    <cellStyle name="Percent 184 4 4" xfId="12063" xr:uid="{046C77E5-3F69-4B01-9D24-E00D2406C61E}"/>
    <cellStyle name="Percent 184 4 5" xfId="15598" xr:uid="{3E8E8607-D04A-43FB-ADAA-31FED65CC54E}"/>
    <cellStyle name="Percent 184 5" xfId="7564" xr:uid="{3550271B-D395-422C-8781-675DFBD7AE84}"/>
    <cellStyle name="Percent 184 5 2" xfId="8864" xr:uid="{86AAA5F5-5268-442D-9F98-2FF73E4A6BC3}"/>
    <cellStyle name="Percent 184 5 2 2" xfId="10895" xr:uid="{F025B5C8-6964-4F1D-9AA7-9F418EFF3032}"/>
    <cellStyle name="Percent 184 5 2 2 2" xfId="14639" xr:uid="{0EC6B4E5-6996-4FEE-ACC5-119309B1BE9C}"/>
    <cellStyle name="Percent 184 5 2 2 3" xfId="18269" xr:uid="{7397F754-0752-4D9C-A459-991EEAF19786}"/>
    <cellStyle name="Percent 184 5 2 3" xfId="12900" xr:uid="{2B5FC965-9318-439B-BD34-DB565D16227A}"/>
    <cellStyle name="Percent 184 5 2 4" xfId="16482" xr:uid="{8CCCF48B-FA4E-4B33-A72F-9EFA7050408A}"/>
    <cellStyle name="Percent 184 5 3" xfId="9881" xr:uid="{B1CACDB0-B0CD-4CC2-9AE5-6EE058548885}"/>
    <cellStyle name="Percent 184 5 3 2" xfId="13709" xr:uid="{DFEF7F49-3FFF-4648-8F27-15CCE91C314F}"/>
    <cellStyle name="Percent 184 5 3 3" xfId="17268" xr:uid="{A6DFD34D-532E-4690-9D52-2617E9A939B4}"/>
    <cellStyle name="Percent 184 5 4" xfId="11957" xr:uid="{6EF1CC75-91D2-4E31-B8E9-54A3BEE04F40}"/>
    <cellStyle name="Percent 184 5 5" xfId="15480" xr:uid="{E48E0781-1DB8-4501-876E-C2DE5685DA3D}"/>
    <cellStyle name="Percent 184 6" xfId="8559" xr:uid="{02A792CC-E2AC-4F8C-A34C-2ABE420BD050}"/>
    <cellStyle name="Percent 184 6 2" xfId="10733" xr:uid="{7C1B2945-0AD7-49A7-A2D6-7989C4EF9EB2}"/>
    <cellStyle name="Percent 184 6 2 2" xfId="14481" xr:uid="{A00D2F56-F64D-44CE-8156-F64DCA943110}"/>
    <cellStyle name="Percent 184 6 2 3" xfId="18102" xr:uid="{DF922A47-CB36-47EB-B403-0882C82BB284}"/>
    <cellStyle name="Percent 184 6 3" xfId="12737" xr:uid="{02225CC5-DFA4-486E-9856-EE1B02E7F111}"/>
    <cellStyle name="Percent 184 6 4" xfId="16321" xr:uid="{E6808B2F-88F2-41ED-A8BA-1DE14F9C32DA}"/>
    <cellStyle name="Percent 184 7" xfId="8209" xr:uid="{6117A309-DDF9-4C94-A6E6-DE70E94BEF91}"/>
    <cellStyle name="Percent 184 7 2" xfId="10534" xr:uid="{E31543D8-1C96-4C26-BB4A-F3DA2111D27B}"/>
    <cellStyle name="Percent 184 7 2 2" xfId="14302" xr:uid="{FB78EA99-E0C5-47A3-87D9-2CF572CEE0B3}"/>
    <cellStyle name="Percent 184 7 2 3" xfId="17907" xr:uid="{740B2B07-63FD-418A-BE6C-B3C7074CE691}"/>
    <cellStyle name="Percent 184 7 3" xfId="12542" xr:uid="{1CCDD322-CC31-461E-97C5-A08415617FB3}"/>
    <cellStyle name="Percent 184 7 4" xfId="16122" xr:uid="{17C5D24B-9B2C-4CC0-8FB8-1C91B8BEB6DB}"/>
    <cellStyle name="Percent 184 8" xfId="8229" xr:uid="{0B709459-FBD5-48E5-8C66-61BE0B494635}"/>
    <cellStyle name="Percent 184 8 2" xfId="10554" xr:uid="{F552C5CA-F784-4F61-947D-BF737AE69C7C}"/>
    <cellStyle name="Percent 184 8 2 2" xfId="14317" xr:uid="{786DFCBD-B257-4930-A7F7-7CAFA8B56944}"/>
    <cellStyle name="Percent 184 8 2 3" xfId="17927" xr:uid="{2925FD80-1E57-4A6D-A6CA-990549700AD4}"/>
    <cellStyle name="Percent 184 8 3" xfId="12559" xr:uid="{61F325D5-B941-4FF4-9A21-DA345F2BDE85}"/>
    <cellStyle name="Percent 184 8 4" xfId="16142" xr:uid="{BF8C8E34-21B0-4BD9-BD04-6C6970ED019E}"/>
    <cellStyle name="Percent 184 9" xfId="9583" xr:uid="{D01858FC-74A2-4133-A990-C6A43892FBB6}"/>
    <cellStyle name="Percent 184 9 2" xfId="11451" xr:uid="{0079C46F-4165-475E-989C-A53B72DD40C2}"/>
    <cellStyle name="Percent 184 9 2 2" xfId="15228" xr:uid="{A46FDBDA-C020-4E6C-88EC-6DD5A0537091}"/>
    <cellStyle name="Percent 184 9 2 3" xfId="18823" xr:uid="{2C04E9F1-7E03-4664-9825-7D73E24BC71C}"/>
    <cellStyle name="Percent 184 9 3" xfId="13485" xr:uid="{F6EFEA57-4C2F-45B8-AA30-9FB4294A6E5D}"/>
    <cellStyle name="Percent 184 9 4" xfId="17049" xr:uid="{24169A5A-8CD9-48CC-8EBD-0E599758C239}"/>
    <cellStyle name="Percent 185" xfId="6518" xr:uid="{A04A0500-7F5B-4BA5-A45A-3FA88EFB8F4C}"/>
    <cellStyle name="Percent 185 10" xfId="9737" xr:uid="{9D2A24AD-9C69-499B-8864-B5B8B9CEB068}"/>
    <cellStyle name="Percent 185 10 2" xfId="13568" xr:uid="{F507EA8A-B634-4745-87D9-E6705053EB14}"/>
    <cellStyle name="Percent 185 10 3" xfId="17135" xr:uid="{72B83E94-DBCE-4D55-9CD0-2AEF33FF1A7B}"/>
    <cellStyle name="Percent 185 11" xfId="11739" xr:uid="{AA380FF0-5BD3-4DDC-9E7D-BC717AFE631F}"/>
    <cellStyle name="Percent 185 12" xfId="15340" xr:uid="{843CC0CB-BDAA-47A4-B042-4988EA6773F2}"/>
    <cellStyle name="Percent 185 2" xfId="7522" xr:uid="{828A181E-9B42-458C-B549-4D51E117647A}"/>
    <cellStyle name="Percent 185 2 10" xfId="15440" xr:uid="{678FE183-EA12-4BC0-BFD5-510DD76F077D}"/>
    <cellStyle name="Percent 185 2 2" xfId="8003" xr:uid="{CCD11B75-93F3-460D-B78D-E303D8D6B70D}"/>
    <cellStyle name="Percent 185 2 2 2" xfId="9321" xr:uid="{0F18CB96-CF7D-4504-81E3-337FBB73046E}"/>
    <cellStyle name="Percent 185 2 2 2 2" xfId="11324" xr:uid="{F7DE0DF8-D2D4-48C3-A536-B13EFB69855F}"/>
    <cellStyle name="Percent 185 2 2 2 2 2" xfId="15113" xr:uid="{72CA2C02-1345-4C4F-9C77-9DDF6C9E2632}"/>
    <cellStyle name="Percent 185 2 2 2 2 3" xfId="18699" xr:uid="{D123824A-F5F8-4F26-842F-89314A06529C}"/>
    <cellStyle name="Percent 185 2 2 2 3" xfId="13364" xr:uid="{BE20C3E8-210A-4DEF-9461-01249AB1993B}"/>
    <cellStyle name="Percent 185 2 2 2 4" xfId="16909" xr:uid="{B263C330-ADB4-47A0-9D1F-57580C5AD5D7}"/>
    <cellStyle name="Percent 185 2 2 3" xfId="10354" xr:uid="{F889DC9B-FCAA-4D9F-96EC-AE84CDCAEC87}"/>
    <cellStyle name="Percent 185 2 2 3 2" xfId="14137" xr:uid="{974974B8-A1BD-45A0-AAE4-73218D9F1560}"/>
    <cellStyle name="Percent 185 2 2 3 3" xfId="17725" xr:uid="{89391BD8-19AF-4199-AC57-921E49F9C090}"/>
    <cellStyle name="Percent 185 2 2 4" xfId="12378" xr:uid="{DBC46EF4-454B-467D-87D9-DC304972C9B0}"/>
    <cellStyle name="Percent 185 2 2 5" xfId="15954" xr:uid="{B1950D2C-C219-494C-BB74-75A64D93F68B}"/>
    <cellStyle name="Percent 185 2 3" xfId="7850" xr:uid="{1C3EDE08-D8D1-45EC-BF90-9A43095DFFFE}"/>
    <cellStyle name="Percent 185 2 3 2" xfId="9154" xr:uid="{2F98FA67-2B1D-4032-9F69-A4096B38821B}"/>
    <cellStyle name="Percent 185 2 3 2 2" xfId="11159" xr:uid="{1A0B0491-89E7-4DA6-B9D5-42D018505037}"/>
    <cellStyle name="Percent 185 2 3 2 2 2" xfId="14934" xr:uid="{AA8892E6-C0C4-4FD2-8FA5-9CC3ECDD3835}"/>
    <cellStyle name="Percent 185 2 3 2 2 3" xfId="18533" xr:uid="{6C7CD905-E4ED-4AE2-A21D-AEE96E5BB091}"/>
    <cellStyle name="Percent 185 2 3 2 3" xfId="13187" xr:uid="{5E2396C8-7F9B-4DC6-8B5A-6BB868F58623}"/>
    <cellStyle name="Percent 185 2 3 2 4" xfId="16750" xr:uid="{B5DC13EA-BF11-4171-B55A-3E708387F616}"/>
    <cellStyle name="Percent 185 2 3 3" xfId="10181" xr:uid="{A408A31B-0091-4BFA-B596-4306E973D2EA}"/>
    <cellStyle name="Percent 185 2 3 3 2" xfId="13983" xr:uid="{574BB460-4C02-43AC-9A12-9A589D18E391}"/>
    <cellStyle name="Percent 185 2 3 3 3" xfId="17559" xr:uid="{25F3039C-0EF7-4669-9B88-09ACC82BC9FA}"/>
    <cellStyle name="Percent 185 2 3 4" xfId="12215" xr:uid="{27A10AEC-1B4C-4B12-B6D0-7C9EACEF4903}"/>
    <cellStyle name="Percent 185 2 3 5" xfId="15776" xr:uid="{D4898F23-04BD-4491-9AC0-92F4F8BAFF28}"/>
    <cellStyle name="Percent 185 2 4" xfId="7600" xr:uid="{EB09FFD6-EEF8-4993-A141-9EDE971957B7}"/>
    <cellStyle name="Percent 185 2 4 2" xfId="8899" xr:uid="{F2972549-ACD1-4461-A51E-73013CE714A4}"/>
    <cellStyle name="Percent 185 2 4 2 2" xfId="10930" xr:uid="{E656BA5C-9011-43D7-A9C6-66CE37B78FB8}"/>
    <cellStyle name="Percent 185 2 4 2 2 2" xfId="14675" xr:uid="{E47581F0-4756-4A15-A875-F7DFAE11E72A}"/>
    <cellStyle name="Percent 185 2 4 2 2 3" xfId="18301" xr:uid="{DF718157-9AA7-481A-81CD-06AE1525762D}"/>
    <cellStyle name="Percent 185 2 4 2 3" xfId="12933" xr:uid="{0B40C140-44F4-40C7-BBD5-87A3768BFD55}"/>
    <cellStyle name="Percent 185 2 4 2 4" xfId="16514" xr:uid="{EB99F97D-71BC-4E5A-85A4-ECB0E8F23652}"/>
    <cellStyle name="Percent 185 2 4 3" xfId="9920" xr:uid="{51FC3BE1-9A2E-45CC-B7F7-C7C73A507628}"/>
    <cellStyle name="Percent 185 2 4 3 2" xfId="13742" xr:uid="{0FDAB7CA-36D7-4C5E-B7B9-0EAD8E74B6DA}"/>
    <cellStyle name="Percent 185 2 4 3 3" xfId="17304" xr:uid="{73830869-51DA-49BF-87EC-043776C74522}"/>
    <cellStyle name="Percent 185 2 4 4" xfId="11992" xr:uid="{3CF1969F-4F75-4C59-8C0A-213F3035DEFA}"/>
    <cellStyle name="Percent 185 2 4 5" xfId="15516" xr:uid="{2BDC2AA8-8B06-4B62-B582-557903441CBE}"/>
    <cellStyle name="Percent 185 2 5" xfId="8829" xr:uid="{E3F47473-62C3-42CF-9D13-2272139AEAE9}"/>
    <cellStyle name="Percent 185 2 5 2" xfId="10861" xr:uid="{4BD98AE1-90A9-4D79-9FA2-82CEB8B51027}"/>
    <cellStyle name="Percent 185 2 5 2 2" xfId="14599" xr:uid="{FEE90BFC-EF9E-4278-9125-F406E4D31368}"/>
    <cellStyle name="Percent 185 2 5 2 3" xfId="18231" xr:uid="{946EC1C9-716F-49C7-828A-A07B84C937DA}"/>
    <cellStyle name="Percent 185 2 5 3" xfId="12864" xr:uid="{3E27CAC0-B1C7-4A7C-B8DF-CB901D17B1EF}"/>
    <cellStyle name="Percent 185 2 5 4" xfId="16447" xr:uid="{A0B52568-1950-4F8D-BEFC-DB3FC08B9403}"/>
    <cellStyle name="Percent 185 2 6" xfId="8486" xr:uid="{6CF9668B-58A0-4229-8F4C-AB70372735ED}"/>
    <cellStyle name="Percent 185 2 6 2" xfId="10689" xr:uid="{0952ECFF-A6B4-4CCD-A7FC-4E571D3B9C2A}"/>
    <cellStyle name="Percent 185 2 6 2 2" xfId="14442" xr:uid="{9447E325-F43C-4913-8528-666E8D40E87D}"/>
    <cellStyle name="Percent 185 2 6 2 3" xfId="18064" xr:uid="{B9FC68C2-B48D-4C23-BF48-F718B87DAB82}"/>
    <cellStyle name="Percent 185 2 6 3" xfId="12693" xr:uid="{7F5C1011-5A1D-4DB1-90FD-1392F139FB61}"/>
    <cellStyle name="Percent 185 2 6 4" xfId="16271" xr:uid="{6EE900B1-0458-4B67-811B-0C9AF46FD07C}"/>
    <cellStyle name="Percent 185 2 7" xfId="8096" xr:uid="{8BED3C9B-F88D-46E5-BD18-51451494CF11}"/>
    <cellStyle name="Percent 185 2 7 2" xfId="10431" xr:uid="{F923AF23-8D93-4570-A149-39C4187040F5}"/>
    <cellStyle name="Percent 185 2 7 2 2" xfId="14206" xr:uid="{4CD7916E-06D4-44C6-98F4-91E4AA5AFC30}"/>
    <cellStyle name="Percent 185 2 7 2 3" xfId="17803" xr:uid="{44D6EEBE-EEA9-4293-855E-BED201917355}"/>
    <cellStyle name="Percent 185 2 7 3" xfId="12449" xr:uid="{04F97816-3FB3-4E2A-A2A9-E06C9785F444}"/>
    <cellStyle name="Percent 185 2 7 4" xfId="16025" xr:uid="{7FD09BB6-6F38-48F8-B875-256926C112B9}"/>
    <cellStyle name="Percent 185 2 8" xfId="9842" xr:uid="{118770D2-7E91-4672-82D6-7727A86137AC}"/>
    <cellStyle name="Percent 185 2 8 2" xfId="13673" xr:uid="{A24B9B42-46B9-4225-8FE4-37266795FDD9}"/>
    <cellStyle name="Percent 185 2 8 3" xfId="17229" xr:uid="{80D21019-F7ED-49C5-846B-88D5F42E9382}"/>
    <cellStyle name="Percent 185 2 9" xfId="11921" xr:uid="{EBB5BE83-58D9-4C14-8994-048F23EAABD7}"/>
    <cellStyle name="Percent 185 3" xfId="7914" xr:uid="{D4F234ED-948C-43AA-881F-FD3F59A801AA}"/>
    <cellStyle name="Percent 185 3 2" xfId="9227" xr:uid="{2E47706D-55EE-47B2-AB19-DB614C95E396}"/>
    <cellStyle name="Percent 185 3 2 2" xfId="11232" xr:uid="{C02705C0-9EC3-4532-861A-314983A0F2E1}"/>
    <cellStyle name="Percent 185 3 2 2 2" xfId="15012" xr:uid="{79C52AF7-286F-49DB-A379-0225F0F8EA6B}"/>
    <cellStyle name="Percent 185 3 2 2 3" xfId="18600" xr:uid="{C10347D1-2163-443C-8040-F2E6411030A1}"/>
    <cellStyle name="Percent 185 3 2 3" xfId="13262" xr:uid="{5FC1FA09-C08C-4F4A-B7BA-B49BE490A0DA}"/>
    <cellStyle name="Percent 185 3 2 4" xfId="16816" xr:uid="{9A9CBA2F-B1FC-400A-B8D7-A952CEA77ABD}"/>
    <cellStyle name="Percent 185 3 3" xfId="10252" xr:uid="{284866A2-2935-43F7-A1C9-81948D5995D6}"/>
    <cellStyle name="Percent 185 3 3 2" xfId="14047" xr:uid="{92D9C117-97F2-4CAA-9EA7-480A86E868E8}"/>
    <cellStyle name="Percent 185 3 3 3" xfId="17632" xr:uid="{1DFBAA34-0260-4443-B757-87699EED5194}"/>
    <cellStyle name="Percent 185 3 4" xfId="12287" xr:uid="{2936518A-7FAF-4AAE-96D5-291005977C7F}"/>
    <cellStyle name="Percent 185 3 5" xfId="15855" xr:uid="{EF5E262E-9B3E-4A1A-B5AC-DEA74FB49063}"/>
    <cellStyle name="Percent 185 4" xfId="7714" xr:uid="{102F8328-D733-49CF-8E8C-76EEBF54F8DE}"/>
    <cellStyle name="Percent 185 4 2" xfId="9021" xr:uid="{BC5D6C14-AF0C-451F-9823-F88FF5E3AE8C}"/>
    <cellStyle name="Percent 185 4 2 2" xfId="11033" xr:uid="{F06F2384-8321-49DB-BCF0-A863FD99E32F}"/>
    <cellStyle name="Percent 185 4 2 2 2" xfId="14793" xr:uid="{CA919F10-1DB9-4E2E-BB07-9B9EEADA6253}"/>
    <cellStyle name="Percent 185 4 2 2 3" xfId="18410" xr:uid="{FC41D401-0F68-42B1-943E-34B73841609F}"/>
    <cellStyle name="Percent 185 4 2 3" xfId="13058" xr:uid="{1119590A-0285-47AF-B74A-96E77FCF7193}"/>
    <cellStyle name="Percent 185 4 2 4" xfId="16624" xr:uid="{2D513AE9-D0BA-430E-9339-7EAE8613284F}"/>
    <cellStyle name="Percent 185 4 3" xfId="10048" xr:uid="{B1FD1D26-F2F3-4BB0-9373-0ADA157DADC1}"/>
    <cellStyle name="Percent 185 4 3 2" xfId="13846" xr:uid="{C0ECB7A3-B15B-40DD-BF1A-B87A7B24FC71}"/>
    <cellStyle name="Percent 185 4 3 3" xfId="17427" xr:uid="{5187B770-6238-49EC-BB7F-36F8E8088D2F}"/>
    <cellStyle name="Percent 185 4 4" xfId="12093" xr:uid="{087C2AD3-9444-4707-9647-A356DBA4DC66}"/>
    <cellStyle name="Percent 185 4 5" xfId="15636" xr:uid="{0045CFA3-8E4E-4415-B004-0AB26FCB1D4F}"/>
    <cellStyle name="Percent 185 5" xfId="7628" xr:uid="{1AC6BB39-5FD1-4315-874D-EA46E603024A}"/>
    <cellStyle name="Percent 185 5 2" xfId="8926" xr:uid="{3A4DD187-447E-44D8-8291-30BEFA7A4404}"/>
    <cellStyle name="Percent 185 5 2 2" xfId="10953" xr:uid="{9683F155-948A-41B2-AE8A-5B2CAD3CE643}"/>
    <cellStyle name="Percent 185 5 2 2 2" xfId="14701" xr:uid="{B2F97EAE-311E-4204-81A0-F3A54E6AB040}"/>
    <cellStyle name="Percent 185 5 2 2 3" xfId="18330" xr:uid="{E0AC1770-30F1-40BD-966F-BEE143CC32DD}"/>
    <cellStyle name="Percent 185 5 2 3" xfId="12963" xr:uid="{4097361A-5098-4E27-B45C-DC49464C55FC}"/>
    <cellStyle name="Percent 185 5 2 4" xfId="16541" xr:uid="{262EE632-0C09-4BA1-B3F4-5BD860DE7E6C}"/>
    <cellStyle name="Percent 185 5 3" xfId="9950" xr:uid="{71A171F6-D104-4454-B8FB-0A050159461F}"/>
    <cellStyle name="Percent 185 5 3 2" xfId="13767" xr:uid="{B92D80AE-CB5C-4219-AB01-DDDA3CF9E33B}"/>
    <cellStyle name="Percent 185 5 3 3" xfId="17331" xr:uid="{A9C47454-6511-486D-972D-CF1178927E3A}"/>
    <cellStyle name="Percent 185 5 4" xfId="12014" xr:uid="{CA28BB4D-7109-4AFF-AF01-70260D18241B}"/>
    <cellStyle name="Percent 185 5 5" xfId="15543" xr:uid="{ECFEC0FB-C453-4192-BE05-559B579F6471}"/>
    <cellStyle name="Percent 185 6" xfId="8588" xr:uid="{2BD4D913-3195-4CED-9E2B-1B81BCF787A6}"/>
    <cellStyle name="Percent 185 6 2" xfId="10763" xr:uid="{6C553163-7BAE-46B8-A8AC-05900735005D}"/>
    <cellStyle name="Percent 185 6 2 2" xfId="14507" xr:uid="{AE52585A-6565-4CC3-9A5D-5E8397B19939}"/>
    <cellStyle name="Percent 185 6 2 3" xfId="18131" xr:uid="{6A4B61BE-2F65-44C5-98F6-A59A8653B6EA}"/>
    <cellStyle name="Percent 185 6 3" xfId="12763" xr:uid="{6577911C-F00B-443C-A3CB-05CD068D8B55}"/>
    <cellStyle name="Percent 185 6 4" xfId="16351" xr:uid="{41E220B7-5BB3-4C54-9F4F-C8B4E44C4C4D}"/>
    <cellStyle name="Percent 185 7" xfId="8241" xr:uid="{7BB2B0B2-F826-4E44-BD5A-F8CC5C49CDDB}"/>
    <cellStyle name="Percent 185 7 2" xfId="10571" xr:uid="{627F4660-01DB-4139-B555-C87F179A0236}"/>
    <cellStyle name="Percent 185 7 2 2" xfId="14332" xr:uid="{FB7DF74F-0680-4C40-9429-3531039A6A57}"/>
    <cellStyle name="Percent 185 7 2 3" xfId="17945" xr:uid="{D7A83199-2BB3-48C3-BF8A-CFB901C6F011}"/>
    <cellStyle name="Percent 185 7 3" xfId="12573" xr:uid="{B09D8C6A-E84B-4E92-A951-1F06B932AB01}"/>
    <cellStyle name="Percent 185 7 4" xfId="16157" xr:uid="{FAB79751-4DAF-4EE9-A3E2-ACF60E9AE7D0}"/>
    <cellStyle name="Percent 185 8" xfId="8162" xr:uid="{E808330A-6870-42F1-9DE8-5777BA42F15E}"/>
    <cellStyle name="Percent 185 8 2" xfId="10492" xr:uid="{5F2AE5F6-0BBA-4844-AEA9-3542994B98DB}"/>
    <cellStyle name="Percent 185 8 2 2" xfId="14263" xr:uid="{6BCB2E80-B02F-4E6B-8882-311EC47406F0}"/>
    <cellStyle name="Percent 185 8 2 3" xfId="17865" xr:uid="{091DA68C-F238-4E27-B82A-5EBDA02692D0}"/>
    <cellStyle name="Percent 185 8 3" xfId="12503" xr:uid="{CE8AF53B-8E21-49D0-B20C-A2318C942331}"/>
    <cellStyle name="Percent 185 8 4" xfId="16081" xr:uid="{79D74CBF-65B6-4C89-9158-C9F7526FA07B}"/>
    <cellStyle name="Percent 185 9" xfId="9584" xr:uid="{0A6D181B-1157-42EA-A961-4F4BCDC30426}"/>
    <cellStyle name="Percent 185 9 2" xfId="11452" xr:uid="{0E10E777-F2A3-4461-9F1E-F3970B70CEB6}"/>
    <cellStyle name="Percent 185 9 2 2" xfId="15229" xr:uid="{B50A8F21-BD7B-40CD-8E5D-5D1B098C3FC6}"/>
    <cellStyle name="Percent 185 9 2 3" xfId="18824" xr:uid="{6DD69002-C6EB-496F-893D-8EE0C6EF4EB1}"/>
    <cellStyle name="Percent 185 9 3" xfId="13486" xr:uid="{10A2396D-5F60-42D1-85B7-0424FE94247C}"/>
    <cellStyle name="Percent 185 9 4" xfId="17050" xr:uid="{2416D258-FBAE-4D3F-903C-7E78494DC71F}"/>
    <cellStyle name="Percent 186" xfId="6101" xr:uid="{ABC240F3-8326-4FFC-9E6B-43243E87BEE2}"/>
    <cellStyle name="Percent 186 10" xfId="9701" xr:uid="{352796AB-3466-464C-B2F1-29E5B9395DEC}"/>
    <cellStyle name="Percent 186 10 2" xfId="13537" xr:uid="{2DC88CCC-622A-47C1-A939-696A8325CE27}"/>
    <cellStyle name="Percent 186 10 3" xfId="17099" xr:uid="{F8E3A015-1921-4401-A522-8721BA43FB3A}"/>
    <cellStyle name="Percent 186 11" xfId="11698" xr:uid="{5164EE99-1EA4-46B5-B063-67752C62EB8F}"/>
    <cellStyle name="Percent 186 12" xfId="15304" xr:uid="{1369E215-5D59-4BE9-87ED-FC3923077776}"/>
    <cellStyle name="Percent 186 2" xfId="7489" xr:uid="{2BA103D7-ABDD-4E02-B2C7-943881E562F3}"/>
    <cellStyle name="Percent 186 2 10" xfId="15403" xr:uid="{9BB70E7C-EB9F-4530-A403-F4DB388B8594}"/>
    <cellStyle name="Percent 186 2 2" xfId="7972" xr:uid="{61F7D7C1-87CC-446A-A62C-0AEC1E7348C6}"/>
    <cellStyle name="Percent 186 2 2 2" xfId="9282" xr:uid="{CEA0ADA7-2653-4661-845A-F20792A60046}"/>
    <cellStyle name="Percent 186 2 2 2 2" xfId="11292" xr:uid="{56387F73-7F57-4EE7-B4D0-2AD61AB6A0EB}"/>
    <cellStyle name="Percent 186 2 2 2 2 2" xfId="15079" xr:uid="{097BED51-153F-4048-974F-5E3FEA990ADC}"/>
    <cellStyle name="Percent 186 2 2 2 2 3" xfId="18667" xr:uid="{A7B63EC7-BC01-4B6A-BB2F-77EE5CDD1A8A}"/>
    <cellStyle name="Percent 186 2 2 2 3" xfId="13323" xr:uid="{0D473EF1-CD77-4645-8C8F-BBF613EE1C96}"/>
    <cellStyle name="Percent 186 2 2 2 4" xfId="16879" xr:uid="{81A3382B-6D41-4D0A-8AA2-87F011A5B1B0}"/>
    <cellStyle name="Percent 186 2 2 3" xfId="10316" xr:uid="{9D17E4F8-B125-4D30-AE34-1CAB2BB94A56}"/>
    <cellStyle name="Percent 186 2 2 3 2" xfId="14106" xr:uid="{83D594A7-2F28-4796-ADE8-CB675F3C8310}"/>
    <cellStyle name="Percent 186 2 2 3 3" xfId="17688" xr:uid="{6183E4C0-9794-4F38-8B7D-84442007662E}"/>
    <cellStyle name="Percent 186 2 2 4" xfId="12347" xr:uid="{F00D8959-7B33-4AE8-821C-BD0F70BBA565}"/>
    <cellStyle name="Percent 186 2 2 5" xfId="15919" xr:uid="{D8D39D22-D993-49E6-82A2-FB36DAB1B3F0}"/>
    <cellStyle name="Percent 186 2 3" xfId="7819" xr:uid="{14874B6A-D1B9-4FD8-8E0C-4315B3997143}"/>
    <cellStyle name="Percent 186 2 3 2" xfId="9114" xr:uid="{F888722F-514F-4DDF-B1C5-F9099A6B9149}"/>
    <cellStyle name="Percent 186 2 3 2 2" xfId="11128" xr:uid="{6CB740E5-D077-4892-B884-DE606F364533}"/>
    <cellStyle name="Percent 186 2 3 2 2 2" xfId="14895" xr:uid="{01A3B585-6996-44F1-AE3B-CA862C970183}"/>
    <cellStyle name="Percent 186 2 3 2 2 3" xfId="18503" xr:uid="{89E4C995-7FB8-48D7-9DBC-CE798F2D80E3}"/>
    <cellStyle name="Percent 186 2 3 2 3" xfId="13149" xr:uid="{2E837398-E64D-42FA-ABFF-F758A2EFC561}"/>
    <cellStyle name="Percent 186 2 3 2 4" xfId="16718" xr:uid="{990FAF0D-998B-4660-9E6F-50A7CB96CA6A}"/>
    <cellStyle name="Percent 186 2 3 3" xfId="10146" xr:uid="{74198FD2-EB2E-4987-97E2-C2F900AEEC7D}"/>
    <cellStyle name="Percent 186 2 3 3 2" xfId="13951" xr:uid="{3D7E401F-6786-4060-97EF-401BBCF9CF79}"/>
    <cellStyle name="Percent 186 2 3 3 3" xfId="17518" xr:uid="{60495E6A-5BCE-4A0C-9679-2E69FBF71C9C}"/>
    <cellStyle name="Percent 186 2 3 4" xfId="12187" xr:uid="{27CB6DA6-DA43-4798-8BF5-E830B4D7F32A}"/>
    <cellStyle name="Percent 186 2 3 5" xfId="15737" xr:uid="{60B8A883-B9E0-4702-AF39-7F2448E42FF8}"/>
    <cellStyle name="Percent 186 2 4" xfId="7749" xr:uid="{C897765B-FDB4-4FDF-9E9E-A195E512FF9D}"/>
    <cellStyle name="Percent 186 2 4 2" xfId="9052" xr:uid="{5BE3AB1F-C907-4693-AAEC-023F9318C7B3}"/>
    <cellStyle name="Percent 186 2 4 2 2" xfId="11066" xr:uid="{27573EAF-7DD5-41CD-B39D-8D6505863BBC}"/>
    <cellStyle name="Percent 186 2 4 2 2 2" xfId="14826" xr:uid="{0CE9E7DD-533C-4D13-BB1E-259911425017}"/>
    <cellStyle name="Percent 186 2 4 2 2 3" xfId="18440" xr:uid="{E99155F5-3BDE-4FB9-94CC-A9CEA8BB1F8A}"/>
    <cellStyle name="Percent 186 2 4 2 3" xfId="13088" xr:uid="{E5F90301-C460-40DC-AE3E-F4013B3D54F0}"/>
    <cellStyle name="Percent 186 2 4 2 4" xfId="16657" xr:uid="{2CB9EDBC-898C-41AF-8A83-55DD659EF793}"/>
    <cellStyle name="Percent 186 2 4 3" xfId="10076" xr:uid="{48CA776C-A153-44C7-9D09-269BDA972362}"/>
    <cellStyle name="Percent 186 2 4 3 2" xfId="13882" xr:uid="{EAC27572-059B-4F31-9A04-7DB530E7C1AC}"/>
    <cellStyle name="Percent 186 2 4 3 3" xfId="17457" xr:uid="{C72DBC57-687F-4D58-93D4-A5529C7E9755}"/>
    <cellStyle name="Percent 186 2 4 4" xfId="12125" xr:uid="{CF9A86FB-28BC-49E4-AAF2-3E23CC4BFE38}"/>
    <cellStyle name="Percent 186 2 4 5" xfId="15669" xr:uid="{4BD4FEBC-C80D-4B93-AD5B-12A837A1A741}"/>
    <cellStyle name="Percent 186 2 5" xfId="8797" xr:uid="{C865B817-EB18-4031-A980-1F4A70338762}"/>
    <cellStyle name="Percent 186 2 5 2" xfId="10823" xr:uid="{325582FB-3834-4C07-BA0F-8E96DC1FBC83}"/>
    <cellStyle name="Percent 186 2 5 2 2" xfId="14569" xr:uid="{CB935038-744E-4E50-9F60-06E644A494EE}"/>
    <cellStyle name="Percent 186 2 5 2 3" xfId="18194" xr:uid="{56BBFA86-B0ED-4ED0-B529-B34220C92AE3}"/>
    <cellStyle name="Percent 186 2 5 3" xfId="12833" xr:uid="{2B4C58E8-AC6F-435B-B429-3C20D6220545}"/>
    <cellStyle name="Percent 186 2 5 4" xfId="16410" xr:uid="{9926C81C-E026-4CAB-9960-18D33580362E}"/>
    <cellStyle name="Percent 186 2 6" xfId="8455" xr:uid="{C969867C-C301-4B2D-B9C6-0CBA121027EB}"/>
    <cellStyle name="Percent 186 2 6 2" xfId="10651" xr:uid="{E37C8581-FD25-4D05-9D9F-5B486432DA4C}"/>
    <cellStyle name="Percent 186 2 6 2 2" xfId="14411" xr:uid="{A042698E-0AA6-45B7-8A4E-4FCDFEF32226}"/>
    <cellStyle name="Percent 186 2 6 2 3" xfId="18026" xr:uid="{9776EFE5-A7D1-48CB-8851-A6AA7995649E}"/>
    <cellStyle name="Percent 186 2 6 3" xfId="12663" xr:uid="{817FF22A-2A76-4F13-95A6-8180D9BEEAB8}"/>
    <cellStyle name="Percent 186 2 6 4" xfId="16233" xr:uid="{827B6AF0-2E0E-4F7A-9DC0-B0C89999E449}"/>
    <cellStyle name="Percent 186 2 7" xfId="8142" xr:uid="{DA18C4A1-2F05-475A-AF53-ED6A1FFFEA76}"/>
    <cellStyle name="Percent 186 2 7 2" xfId="10475" xr:uid="{47D3A39E-9015-4595-A853-2E097ADD24FA}"/>
    <cellStyle name="Percent 186 2 7 2 2" xfId="14247" xr:uid="{CD2F12D8-5A7F-46FE-ABE3-FD38F88DFF75}"/>
    <cellStyle name="Percent 186 2 7 2 3" xfId="17850" xr:uid="{A58CCAA6-724A-4609-9EA2-D8DB87BF75E1}"/>
    <cellStyle name="Percent 186 2 7 3" xfId="12485" xr:uid="{C6AAA36E-7FFF-43AA-8AEB-EA8A4275B66F}"/>
    <cellStyle name="Percent 186 2 7 4" xfId="16065" xr:uid="{F15B18ED-7959-42C2-8374-CF8D092CAA6D}"/>
    <cellStyle name="Percent 186 2 8" xfId="9812" xr:uid="{C66AC5B5-37F2-4FA4-A1BA-CBDEFF3B97DF}"/>
    <cellStyle name="Percent 186 2 8 2" xfId="13635" xr:uid="{2F76ADB3-F14D-46E6-9CBC-8DD7245049AA}"/>
    <cellStyle name="Percent 186 2 8 3" xfId="17198" xr:uid="{700D89F2-201B-4C4E-9DF4-B5A0C01BEE52}"/>
    <cellStyle name="Percent 186 2 9" xfId="11884" xr:uid="{B0AC054C-54AB-4E6D-80B7-C817CE71E721}"/>
    <cellStyle name="Percent 186 3" xfId="7885" xr:uid="{6E724C8D-2AEB-458E-9164-F5A24298CCE5}"/>
    <cellStyle name="Percent 186 3 2" xfId="9191" xr:uid="{002FE4C0-DFF6-4BA0-9ACD-88EC57B56A4A}"/>
    <cellStyle name="Percent 186 3 2 2" xfId="11202" xr:uid="{3B0F0C9D-8400-4E29-A1E9-5D544E3CAE58}"/>
    <cellStyle name="Percent 186 3 2 2 2" xfId="14976" xr:uid="{BDD2B7D0-E917-4F52-919B-C86D2B1BB2EA}"/>
    <cellStyle name="Percent 186 3 2 2 3" xfId="18573" xr:uid="{AA94A3FF-DE7C-4624-956B-8A8C17FDE009}"/>
    <cellStyle name="Percent 186 3 2 3" xfId="13226" xr:uid="{EDE70E16-B862-4F7C-ACD5-08DDB562DA15}"/>
    <cellStyle name="Percent 186 3 2 4" xfId="16787" xr:uid="{16282858-FA11-4E93-8B0E-644A271EA753}"/>
    <cellStyle name="Percent 186 3 3" xfId="10217" xr:uid="{7EF6F96C-CF1E-48AE-98D4-76C8DD945C44}"/>
    <cellStyle name="Percent 186 3 3 2" xfId="14018" xr:uid="{8A54B5C3-562A-44EE-962E-9D0E90552BE5}"/>
    <cellStyle name="Percent 186 3 3 3" xfId="17596" xr:uid="{A6006B5B-3E5C-4D69-8E33-5335049AD8BD}"/>
    <cellStyle name="Percent 186 3 4" xfId="12257" xr:uid="{0B2D02B6-0955-421E-9014-F1E660E84CD3}"/>
    <cellStyle name="Percent 186 3 5" xfId="15819" xr:uid="{B658A12C-B71A-40BE-B2A0-B1503372E10A}"/>
    <cellStyle name="Percent 186 4" xfId="7677" xr:uid="{2D366540-D200-4D0A-9185-E700C2EAAEF8}"/>
    <cellStyle name="Percent 186 4 2" xfId="8975" xr:uid="{DECC61D4-6888-43B4-BA15-1C1E7894349B}"/>
    <cellStyle name="Percent 186 4 2 2" xfId="10998" xr:uid="{08AA2D2B-334B-42F1-9053-592BC2B98E14}"/>
    <cellStyle name="Percent 186 4 2 2 2" xfId="14751" xr:uid="{4046C575-8FA9-4305-A715-A56E43BC8FA5}"/>
    <cellStyle name="Percent 186 4 2 2 3" xfId="18372" xr:uid="{C847928F-DE33-422B-92B5-9BB5188928C7}"/>
    <cellStyle name="Percent 186 4 2 3" xfId="13014" xr:uid="{61BB9056-8127-4C46-A61A-A4C13520553B}"/>
    <cellStyle name="Percent 186 4 2 4" xfId="16589" xr:uid="{E5961364-58CA-4926-AA92-E0483E6BBD32}"/>
    <cellStyle name="Percent 186 4 3" xfId="10002" xr:uid="{2A525720-9124-49A3-9C72-CE04246A8064}"/>
    <cellStyle name="Percent 186 4 3 2" xfId="13811" xr:uid="{FABD4F20-E9CC-4598-ABD6-98F0F20E9C6B}"/>
    <cellStyle name="Percent 186 4 3 3" xfId="17381" xr:uid="{1430F1C5-3516-4E7E-95AA-7689FFCDAAA9}"/>
    <cellStyle name="Percent 186 4 4" xfId="12059" xr:uid="{441D278A-C128-436D-84B3-374520403AF7}"/>
    <cellStyle name="Percent 186 4 5" xfId="15593" xr:uid="{977B5B38-0571-4CB9-8B7E-D784919FF213}"/>
    <cellStyle name="Percent 186 5" xfId="8030" xr:uid="{42A3639F-4936-44A9-ACBB-9C264ED7C043}"/>
    <cellStyle name="Percent 186 5 2" xfId="9346" xr:uid="{2A06EC56-CDD0-47D3-B791-400512965534}"/>
    <cellStyle name="Percent 186 5 2 2" xfId="11348" xr:uid="{459E2101-837E-483D-A254-53D3F9EA0491}"/>
    <cellStyle name="Percent 186 5 2 2 2" xfId="15137" xr:uid="{702EBD0D-61E2-4280-BD8C-34BEE38B0EE5}"/>
    <cellStyle name="Percent 186 5 2 2 3" xfId="18723" xr:uid="{F57996B1-FEB2-4BD4-8C8E-C451049C54A9}"/>
    <cellStyle name="Percent 186 5 2 3" xfId="13387" xr:uid="{B103F464-6BE7-4FC7-B888-0AF48FA743E2}"/>
    <cellStyle name="Percent 186 5 2 4" xfId="16937" xr:uid="{B9B59C6F-2157-4FAD-9EF7-208EDA7AA446}"/>
    <cellStyle name="Percent 186 5 3" xfId="10382" xr:uid="{C68E68AF-41F4-4454-9090-F699F32871D7}"/>
    <cellStyle name="Percent 186 5 3 2" xfId="14164" xr:uid="{55D5E71A-DA6A-45D6-9501-03AC66C523D8}"/>
    <cellStyle name="Percent 186 5 3 3" xfId="17752" xr:uid="{7529FFAA-A584-4F68-9001-B95BC299C42C}"/>
    <cellStyle name="Percent 186 5 4" xfId="12402" xr:uid="{00BC4BE1-7838-4A3D-BD94-4D7F72A293A6}"/>
    <cellStyle name="Percent 186 5 5" xfId="15979" xr:uid="{93371892-4121-4F44-ACC6-ABBBEC5FF269}"/>
    <cellStyle name="Percent 186 6" xfId="8554" xr:uid="{C9DBEF6A-4242-4699-AEC1-A851A36FE669}"/>
    <cellStyle name="Percent 186 6 2" xfId="10728" xr:uid="{5C400EB3-C97D-483F-AC57-CFA774FE2745}"/>
    <cellStyle name="Percent 186 6 2 2" xfId="14477" xr:uid="{E241846E-260A-46D1-9DCE-8BF96C055081}"/>
    <cellStyle name="Percent 186 6 2 3" xfId="18097" xr:uid="{9DA52619-365F-49A4-8C79-A28EA7595476}"/>
    <cellStyle name="Percent 186 6 3" xfId="12733" xr:uid="{9A43A77A-2B77-4527-8A8D-72EFF9AC53B4}"/>
    <cellStyle name="Percent 186 6 4" xfId="16316" xr:uid="{0CDF7A35-0B13-4F6B-A753-C15BDD84E935}"/>
    <cellStyle name="Percent 186 7" xfId="8205" xr:uid="{75D11E3E-B93E-4B02-BD7F-4224D3C31F42}"/>
    <cellStyle name="Percent 186 7 2" xfId="10529" xr:uid="{93233034-B051-4AE1-8572-DB1E76BD48EB}"/>
    <cellStyle name="Percent 186 7 2 2" xfId="14297" xr:uid="{A434CAAF-DDED-492C-9732-323F05FB9C00}"/>
    <cellStyle name="Percent 186 7 2 3" xfId="17902" xr:uid="{F77E41B8-DB6F-4EAC-A15E-39EAC3DBE179}"/>
    <cellStyle name="Percent 186 7 3" xfId="12538" xr:uid="{D876B1E7-03C5-4EC5-993A-124AC88A2E21}"/>
    <cellStyle name="Percent 186 7 4" xfId="16117" xr:uid="{19C86719-EA03-4BEE-A1E3-CF9826B192A5}"/>
    <cellStyle name="Percent 186 8" xfId="9380" xr:uid="{E3D31BBC-BEF6-40E0-8DB0-DEADAA033E0D}"/>
    <cellStyle name="Percent 186 8 2" xfId="11383" xr:uid="{55BDC652-0DC5-407F-B1A5-3154A69E2237}"/>
    <cellStyle name="Percent 186 8 2 2" xfId="15173" xr:uid="{C633CEAF-0381-40E0-A29C-9FB4D30FD816}"/>
    <cellStyle name="Percent 186 8 2 3" xfId="18754" xr:uid="{B8D54DE8-B16A-4449-A135-056674B35FDD}"/>
    <cellStyle name="Percent 186 8 3" xfId="13425" xr:uid="{7FBF4C3B-70F4-4A27-8093-F74D29D1A9B0}"/>
    <cellStyle name="Percent 186 8 4" xfId="16975" xr:uid="{9E135441-94AA-485C-B575-8F2A4274ECBE}"/>
    <cellStyle name="Percent 186 9" xfId="9585" xr:uid="{3E5DBF97-1F05-4825-B019-6519251FDC29}"/>
    <cellStyle name="Percent 186 9 2" xfId="11453" xr:uid="{C5012B08-EAAD-417F-AAB0-7F49477E80E9}"/>
    <cellStyle name="Percent 186 9 2 2" xfId="15230" xr:uid="{B44012C1-B5F8-4CD8-8DE9-1298E0DAE737}"/>
    <cellStyle name="Percent 186 9 2 3" xfId="18825" xr:uid="{EDEE0F7D-4198-4660-BEB4-7972C73EC553}"/>
    <cellStyle name="Percent 186 9 3" xfId="13487" xr:uid="{C7027E5E-12A3-4BB7-8FE2-E2E5DB083E7F}"/>
    <cellStyle name="Percent 186 9 4" xfId="17051" xr:uid="{5533B79A-E823-4A1B-A611-F106A4FD8DA7}"/>
    <cellStyle name="Percent 187" xfId="6166" xr:uid="{246F61C3-8B9F-457C-90E0-AE4E414BF107}"/>
    <cellStyle name="Percent 187 10" xfId="9714" xr:uid="{70D9EFF1-86D3-43BB-96B6-3B46AFB11067}"/>
    <cellStyle name="Percent 187 10 2" xfId="13549" xr:uid="{8CED4FD0-26A0-476F-AD48-B263E83F6F8B}"/>
    <cellStyle name="Percent 187 10 3" xfId="17111" xr:uid="{1576EC7C-9694-45FB-AA20-4B752418FD4C}"/>
    <cellStyle name="Percent 187 11" xfId="11709" xr:uid="{467A13E5-8AFE-4BA7-A363-ADCB7B3D7237}"/>
    <cellStyle name="Percent 187 12" xfId="15316" xr:uid="{F3C57CD7-0342-4E14-97AF-C8A4F5974860}"/>
    <cellStyle name="Percent 187 2" xfId="7500" xr:uid="{1CCB6BC1-C6F4-4439-B2C6-CA2E95E0321A}"/>
    <cellStyle name="Percent 187 2 10" xfId="15416" xr:uid="{1E9D20A2-F6AE-4749-8F2D-27F8DA2C1704}"/>
    <cellStyle name="Percent 187 2 2" xfId="7984" xr:uid="{C8E9743A-BC85-4C35-A9AF-A555BF3EA5DF}"/>
    <cellStyle name="Percent 187 2 2 2" xfId="9296" xr:uid="{AAF1E584-B0A5-4DA9-82A5-44D7E67698CF}"/>
    <cellStyle name="Percent 187 2 2 2 2" xfId="11303" xr:uid="{6A38F2DC-821D-42FA-91BB-DC3B20EAB887}"/>
    <cellStyle name="Percent 187 2 2 2 2 2" xfId="15091" xr:uid="{DAF3AB44-2DF0-4EAB-8B6B-D2855E433142}"/>
    <cellStyle name="Percent 187 2 2 2 2 3" xfId="18679" xr:uid="{D2D1923C-4C05-43FB-A243-8BD590E9E3E3}"/>
    <cellStyle name="Percent 187 2 2 2 3" xfId="13336" xr:uid="{50F21845-86B6-41B9-B5E8-99F9A3EE093A}"/>
    <cellStyle name="Percent 187 2 2 2 4" xfId="16890" xr:uid="{7B9B46EC-AD3E-4FD1-9FE0-D0829779E54A}"/>
    <cellStyle name="Percent 187 2 2 3" xfId="10328" xr:uid="{D2E55383-11C8-41F1-AFD8-8BB7E0473EA9}"/>
    <cellStyle name="Percent 187 2 2 3 2" xfId="14118" xr:uid="{4BE0C625-6E5D-4983-B4BF-8662237C8F7A}"/>
    <cellStyle name="Percent 187 2 2 3 3" xfId="17703" xr:uid="{B5FD27BE-E195-482D-8436-C4C73F7429AC}"/>
    <cellStyle name="Percent 187 2 2 4" xfId="12357" xr:uid="{0FCB7118-85EB-41A1-8739-9E41F1A62505}"/>
    <cellStyle name="Percent 187 2 2 5" xfId="15931" xr:uid="{DBEA7EAF-EE14-4573-AA3E-4A2389DA476B}"/>
    <cellStyle name="Percent 187 2 3" xfId="7830" xr:uid="{913D7816-6FBC-4ADC-B250-13419B277C69}"/>
    <cellStyle name="Percent 187 2 3 2" xfId="9127" xr:uid="{39E6C23B-1476-4CD4-973E-84D1C0A24693}"/>
    <cellStyle name="Percent 187 2 3 2 2" xfId="11139" xr:uid="{113C0CCE-C43F-46B3-9499-EDB8863494DD}"/>
    <cellStyle name="Percent 187 2 3 2 2 2" xfId="14908" xr:uid="{6DF46B12-E32D-4D06-9C1C-0DF754FAA6AB}"/>
    <cellStyle name="Percent 187 2 3 2 2 3" xfId="18514" xr:uid="{70A3D9DE-C6E0-45B3-8A2E-36630DBB1AAB}"/>
    <cellStyle name="Percent 187 2 3 2 3" xfId="13165" xr:uid="{C7918F0B-1985-4AC2-A344-7725E78B1E80}"/>
    <cellStyle name="Percent 187 2 3 2 4" xfId="16728" xr:uid="{D0921172-3BF4-4C88-B326-7016402574E1}"/>
    <cellStyle name="Percent 187 2 3 3" xfId="10158" xr:uid="{D361C7F8-FBE5-4DF9-87EE-CC28F4056B12}"/>
    <cellStyle name="Percent 187 2 3 3 2" xfId="13963" xr:uid="{FD8F74D9-9A9E-4257-B245-E6001FFD37C3}"/>
    <cellStyle name="Percent 187 2 3 3 3" xfId="17531" xr:uid="{FD2460AC-5129-47DE-AD65-DD97FA397423}"/>
    <cellStyle name="Percent 187 2 3 4" xfId="12197" xr:uid="{B51AAF39-2717-4EFB-BC81-82715BFBF542}"/>
    <cellStyle name="Percent 187 2 3 5" xfId="15749" xr:uid="{CFB4871C-6255-4CF5-8BA6-ED9FA5DC247F}"/>
    <cellStyle name="Percent 187 2 4" xfId="7645" xr:uid="{E428B654-1532-46E5-B766-F9A16FBA329A}"/>
    <cellStyle name="Percent 187 2 4 2" xfId="8942" xr:uid="{3F920B59-8D8A-4259-A87A-96006CE1241B}"/>
    <cellStyle name="Percent 187 2 4 2 2" xfId="10971" xr:uid="{16307870-05EE-43C4-A32F-9CFDD0F4DEBC}"/>
    <cellStyle name="Percent 187 2 4 2 2 2" xfId="14722" xr:uid="{146C5D10-5FF8-46D6-B22C-F4EB2CCCFCF3}"/>
    <cellStyle name="Percent 187 2 4 2 2 3" xfId="18345" xr:uid="{5C6ECF34-D659-4EBE-8D94-F024FD84A2C0}"/>
    <cellStyle name="Percent 187 2 4 2 3" xfId="12981" xr:uid="{0BAB05CD-D472-4B2A-9493-991E1738F387}"/>
    <cellStyle name="Percent 187 2 4 2 4" xfId="16558" xr:uid="{105DD022-4161-4608-8B37-705D24882EE7}"/>
    <cellStyle name="Percent 187 2 4 3" xfId="9968" xr:uid="{A466AA75-19BF-45E0-8637-309BFAB8CD86}"/>
    <cellStyle name="Percent 187 2 4 3 2" xfId="13781" xr:uid="{6C6418F5-8742-4952-B2A1-3027BC26170D}"/>
    <cellStyle name="Percent 187 2 4 3 3" xfId="17348" xr:uid="{FDC661C4-9F6A-42D0-A3A9-5A25799B8CD0}"/>
    <cellStyle name="Percent 187 2 4 4" xfId="12032" xr:uid="{D8155436-158D-40F3-A8FB-034590C26F1B}"/>
    <cellStyle name="Percent 187 2 4 5" xfId="15563" xr:uid="{358A3E4D-A7C3-4D52-931F-795D15E66984}"/>
    <cellStyle name="Percent 187 2 5" xfId="8808" xr:uid="{FEAC0179-2E5D-4FE5-8BDB-DFC953B7D577}"/>
    <cellStyle name="Percent 187 2 5 2" xfId="10835" xr:uid="{8DCC4563-21C5-472F-A2BB-ED1C175D739E}"/>
    <cellStyle name="Percent 187 2 5 2 2" xfId="14580" xr:uid="{52C0E9B9-5DC2-4E6B-BB00-8DE8E0471811}"/>
    <cellStyle name="Percent 187 2 5 2 3" xfId="18206" xr:uid="{058DEF95-B549-4862-8040-F7786EB27DFD}"/>
    <cellStyle name="Percent 187 2 5 3" xfId="12845" xr:uid="{2C76B6E1-CB11-4CD2-8C4E-8C463E68F5C2}"/>
    <cellStyle name="Percent 187 2 5 4" xfId="16425" xr:uid="{BB92315E-FD53-4DA6-9D86-7DEFD1ECA274}"/>
    <cellStyle name="Percent 187 2 6" xfId="8465" xr:uid="{7355A070-B083-48A4-9378-AE3DA6AA4094}"/>
    <cellStyle name="Percent 187 2 6 2" xfId="10665" xr:uid="{D4E755E3-758A-4704-A993-9624237821B0}"/>
    <cellStyle name="Percent 187 2 6 2 2" xfId="14421" xr:uid="{A0583F8C-BE54-475B-80A6-8291720D4A20}"/>
    <cellStyle name="Percent 187 2 6 2 3" xfId="18039" xr:uid="{6E24B1AE-BE7A-4D99-AD69-2C38AE40C997}"/>
    <cellStyle name="Percent 187 2 6 3" xfId="12674" xr:uid="{2D7A61BF-FDAA-4748-8B0C-10957525E6E8}"/>
    <cellStyle name="Percent 187 2 6 4" xfId="16246" xr:uid="{DAE008A6-EFAD-4088-9A0F-AA51E57F1739}"/>
    <cellStyle name="Percent 187 2 7" xfId="8180" xr:uid="{D16EE129-E262-45F2-B86B-1CAC1939CEB7}"/>
    <cellStyle name="Percent 187 2 7 2" xfId="10501" xr:uid="{6E775ED4-E366-44BB-BFB3-C63B4463804B}"/>
    <cellStyle name="Percent 187 2 7 2 2" xfId="14271" xr:uid="{B1C12B9A-DB50-4EE6-98C3-7948D17712D4}"/>
    <cellStyle name="Percent 187 2 7 2 3" xfId="17875" xr:uid="{A3356516-DA2F-458F-9386-EDE72E3219E0}"/>
    <cellStyle name="Percent 187 2 7 3" xfId="12513" xr:uid="{86A16129-6E6C-4E32-B00A-FDCD13772735}"/>
    <cellStyle name="Percent 187 2 7 4" xfId="16092" xr:uid="{BCE68BCD-2523-4DAE-8FF2-E5B71F82DB1B}"/>
    <cellStyle name="Percent 187 2 8" xfId="9823" xr:uid="{3C1FE20F-0962-4360-97D8-B0215B5E6CC8}"/>
    <cellStyle name="Percent 187 2 8 2" xfId="13648" xr:uid="{B9DC9C0B-273E-41A9-BF9A-2F9CC9A80F2B}"/>
    <cellStyle name="Percent 187 2 8 3" xfId="17210" xr:uid="{548A064A-98FA-44E1-BFEF-0E1FAD199EA0}"/>
    <cellStyle name="Percent 187 2 9" xfId="11899" xr:uid="{69F2997C-1A0C-4977-8CFC-E166AE13ACA3}"/>
    <cellStyle name="Percent 187 3" xfId="7895" xr:uid="{24FD6659-1C78-457A-AAC2-AF36F1A759C9}"/>
    <cellStyle name="Percent 187 3 2" xfId="9205" xr:uid="{99B5B4D9-65C9-4C68-ADE9-96172820C6C2}"/>
    <cellStyle name="Percent 187 3 2 2" xfId="11213" xr:uid="{A45A30E6-0F45-41DB-BB01-8CA849E76DFB}"/>
    <cellStyle name="Percent 187 3 2 2 2" xfId="14989" xr:uid="{3D78B8F1-24C8-4E0A-A2F4-9832666C1C0F}"/>
    <cellStyle name="Percent 187 3 2 2 3" xfId="18584" xr:uid="{232ACA8E-1234-4C76-BEE5-876FFDC8A8BB}"/>
    <cellStyle name="Percent 187 3 2 3" xfId="13239" xr:uid="{E6D7635C-36B3-40FC-A653-E98409FEEF04}"/>
    <cellStyle name="Percent 187 3 2 4" xfId="16799" xr:uid="{90D8191D-9840-4C1E-B459-01DA4A123B6B}"/>
    <cellStyle name="Percent 187 3 3" xfId="10232" xr:uid="{C8001B47-A7C0-4F44-9C36-B3AE5275CCF4}"/>
    <cellStyle name="Percent 187 3 3 2" xfId="14028" xr:uid="{91BE3DA6-FAF6-4A36-9F97-23131825C618}"/>
    <cellStyle name="Percent 187 3 3 3" xfId="17609" xr:uid="{E53ABBEB-9F8E-4FFF-8031-18A314F026E5}"/>
    <cellStyle name="Percent 187 3 4" xfId="12268" xr:uid="{42C07DA9-A2C5-47E4-AE00-3039924E9603}"/>
    <cellStyle name="Percent 187 3 5" xfId="15832" xr:uid="{5AB4732E-8CFB-466F-98D9-5FDD531289CD}"/>
    <cellStyle name="Percent 187 4" xfId="7689" xr:uid="{21A8632A-C112-466D-BAF9-3EB84BD1946E}"/>
    <cellStyle name="Percent 187 4 2" xfId="8987" xr:uid="{0D14BDAC-80D4-4E5E-8731-3DF4285DB8FC}"/>
    <cellStyle name="Percent 187 4 2 2" xfId="11010" xr:uid="{F8ADE9EB-426A-411B-8F50-AE9478B4B97C}"/>
    <cellStyle name="Percent 187 4 2 2 2" xfId="14766" xr:uid="{C08F0EAD-5BAE-444B-88CF-2C2A93B88CA2}"/>
    <cellStyle name="Percent 187 4 2 2 3" xfId="18382" xr:uid="{8823B0E4-2DD7-4317-866E-D7B4E92C6EC3}"/>
    <cellStyle name="Percent 187 4 2 3" xfId="13027" xr:uid="{149BBAF8-B417-4C5C-AF1E-F9EA7F759DF2}"/>
    <cellStyle name="Percent 187 4 2 4" xfId="16599" xr:uid="{077944E1-C9FC-492D-95B7-74A2F2708D4A}"/>
    <cellStyle name="Percent 187 4 3" xfId="10015" xr:uid="{0C8F11B2-B4B5-43E5-9DB6-292D20BC0F64}"/>
    <cellStyle name="Percent 187 4 3 2" xfId="13823" xr:uid="{58C74C8A-7E4F-452E-A5E1-6554DC216C72}"/>
    <cellStyle name="Percent 187 4 3 3" xfId="17394" xr:uid="{28CA9F57-5AE1-4C14-BE52-A8E7F6D9236C}"/>
    <cellStyle name="Percent 187 4 4" xfId="12070" xr:uid="{3FCFAAFA-6629-4B71-BB36-82FC357527B2}"/>
    <cellStyle name="Percent 187 4 5" xfId="15608" xr:uid="{7DEAB045-B67E-416C-9256-AE6B87F823CD}"/>
    <cellStyle name="Percent 187 5" xfId="7581" xr:uid="{971946F7-7CA7-4CB2-A9D5-B319D0588EC8}"/>
    <cellStyle name="Percent 187 5 2" xfId="8883" xr:uid="{0C426C46-48CE-4C3A-AA91-D311753E62B8}"/>
    <cellStyle name="Percent 187 5 2 2" xfId="10913" xr:uid="{9780C7A6-25E7-46D6-A26E-2E25D3CC01F8}"/>
    <cellStyle name="Percent 187 5 2 2 2" xfId="14657" xr:uid="{26C06F58-1F83-4C07-B07B-562BA9F9EBFE}"/>
    <cellStyle name="Percent 187 5 2 2 3" xfId="18285" xr:uid="{E87E0E16-4335-4FA9-A30E-FE723B4070FD}"/>
    <cellStyle name="Percent 187 5 2 3" xfId="12917" xr:uid="{C2BD4B44-9DAB-4836-A126-93052110963E}"/>
    <cellStyle name="Percent 187 5 2 4" xfId="16497" xr:uid="{18035E5E-FDF4-4D71-B121-ED7BD6B8869C}"/>
    <cellStyle name="Percent 187 5 3" xfId="9903" xr:uid="{68BB3C38-4EFC-4320-A8FF-73D435C4D462}"/>
    <cellStyle name="Percent 187 5 3 2" xfId="13726" xr:uid="{BE764C09-05AE-4E46-9F6D-C52E111157FA}"/>
    <cellStyle name="Percent 187 5 3 3" xfId="17287" xr:uid="{AB343DE5-CFF1-4D64-BC23-1F5A8C1B9CB0}"/>
    <cellStyle name="Percent 187 5 4" xfId="11975" xr:uid="{222B9D90-8174-49D7-86C5-2CBF2EF6CD20}"/>
    <cellStyle name="Percent 187 5 5" xfId="15498" xr:uid="{0345AB40-9BDB-47CF-AF3B-F6C2795ECFF6}"/>
    <cellStyle name="Percent 187 6" xfId="8565" xr:uid="{9F6FA437-0214-4628-B576-4242F8863159}"/>
    <cellStyle name="Percent 187 6 2" xfId="10741" xr:uid="{234C6051-8688-462D-90F4-6FA7419E8F2D}"/>
    <cellStyle name="Percent 187 6 2 2" xfId="14488" xr:uid="{A65132E6-634E-47AA-9513-74240199D4BC}"/>
    <cellStyle name="Percent 187 6 2 3" xfId="18112" xr:uid="{122C2CB4-C0DE-4F56-AD8C-C3B17D4494F4}"/>
    <cellStyle name="Percent 187 6 3" xfId="12743" xr:uid="{1ED93B9A-1D26-4912-9434-C3029FF4F164}"/>
    <cellStyle name="Percent 187 6 4" xfId="16329" xr:uid="{B798EC94-D408-49FB-B7E9-45DC56F1E19B}"/>
    <cellStyle name="Percent 187 7" xfId="8215" xr:uid="{7105D5FE-FAD8-42A7-B2CB-875CD0A76EAE}"/>
    <cellStyle name="Percent 187 7 2" xfId="10543" xr:uid="{18F687A4-6B90-4E86-9A80-134B15E71C80}"/>
    <cellStyle name="Percent 187 7 2 2" xfId="14308" xr:uid="{17AC349E-7778-40A7-AC91-1311E399771F}"/>
    <cellStyle name="Percent 187 7 2 3" xfId="17915" xr:uid="{4D775B30-F294-46A6-9D5B-AC010C0F9B10}"/>
    <cellStyle name="Percent 187 7 3" xfId="12549" xr:uid="{A24C01AF-53C6-404C-967C-35206847FF5E}"/>
    <cellStyle name="Percent 187 7 4" xfId="16132" xr:uid="{3E0E71CB-BBA0-4C3C-BFA4-B3CE32D0260F}"/>
    <cellStyle name="Percent 187 8" xfId="8122" xr:uid="{A4FB38E8-F45A-43D5-AAFC-9795EE458085}"/>
    <cellStyle name="Percent 187 8 2" xfId="10452" xr:uid="{1834565F-071F-40B4-A80E-FD9C346559DF}"/>
    <cellStyle name="Percent 187 8 2 2" xfId="14224" xr:uid="{65F98504-312D-442D-A9AF-FA52984B9582}"/>
    <cellStyle name="Percent 187 8 2 3" xfId="17825" xr:uid="{FEA34F66-D92B-45E1-9790-DE614EE9BF35}"/>
    <cellStyle name="Percent 187 8 3" xfId="12466" xr:uid="{04B3B470-2F5E-4F48-A381-3A8B11D5CE91}"/>
    <cellStyle name="Percent 187 8 4" xfId="16043" xr:uid="{14CEF251-E0AB-4BB6-A21E-EF1E14C942BB}"/>
    <cellStyle name="Percent 187 9" xfId="9586" xr:uid="{83FFD10C-8EAB-4EA7-B79B-83C710C44BD2}"/>
    <cellStyle name="Percent 187 9 2" xfId="11454" xr:uid="{1E1EF5E5-1FC7-489A-98B5-FDAC05432A66}"/>
    <cellStyle name="Percent 187 9 2 2" xfId="15231" xr:uid="{B9BC9DEA-FF1D-4F2B-A064-5E305809F768}"/>
    <cellStyle name="Percent 187 9 2 3" xfId="18826" xr:uid="{AE2567BD-17E6-4FBB-A75C-71B7ACF6A107}"/>
    <cellStyle name="Percent 187 9 3" xfId="13488" xr:uid="{CF4B72ED-E3D9-40DF-9F88-32F0C38B4141}"/>
    <cellStyle name="Percent 187 9 4" xfId="17052" xr:uid="{0FAD3E56-7F9F-4FB0-9D24-78A452F0D0A7}"/>
    <cellStyle name="Percent 188" xfId="6165" xr:uid="{FF33B28D-18BB-4B87-A301-1D935FA32EB4}"/>
    <cellStyle name="Percent 188 10" xfId="9712" xr:uid="{1EFCCBC2-EE2A-487B-9556-E62A2F615495}"/>
    <cellStyle name="Percent 188 10 2" xfId="13548" xr:uid="{1F0B7F4E-21AF-42AC-A986-BB09360EA49D}"/>
    <cellStyle name="Percent 188 10 3" xfId="17110" xr:uid="{BBC7C753-584B-403E-AFD2-26A80B65E5F7}"/>
    <cellStyle name="Percent 188 11" xfId="11708" xr:uid="{EB511CE3-3770-486F-BB37-AE0517914ABA}"/>
    <cellStyle name="Percent 188 12" xfId="15314" xr:uid="{4310D8D3-1E60-41A1-A25F-728739D69108}"/>
    <cellStyle name="Percent 188 2" xfId="7499" xr:uid="{906FC890-877C-4429-8CF8-6AAA1351FA8B}"/>
    <cellStyle name="Percent 188 2 10" xfId="15415" xr:uid="{1910BCCB-B8F0-4606-8B28-6C8FE757AF4F}"/>
    <cellStyle name="Percent 188 2 2" xfId="7983" xr:uid="{9611B7F7-B271-4399-86A1-3A2BBEFAFEFB}"/>
    <cellStyle name="Percent 188 2 2 2" xfId="9294" xr:uid="{DCDD6E1E-8F2F-4CF7-896D-6DB5875628B1}"/>
    <cellStyle name="Percent 188 2 2 2 2" xfId="11302" xr:uid="{05989877-A30A-400B-AF57-7A992460A3E2}"/>
    <cellStyle name="Percent 188 2 2 2 2 2" xfId="15090" xr:uid="{42F907EE-AB79-4FFD-8850-9FAC1B67D742}"/>
    <cellStyle name="Percent 188 2 2 2 2 3" xfId="18678" xr:uid="{32E31790-C7A8-479D-B87D-5A9F3EB0F7EB}"/>
    <cellStyle name="Percent 188 2 2 2 3" xfId="13334" xr:uid="{4263AB34-0D54-42B7-BB98-7A9EFD07F22F}"/>
    <cellStyle name="Percent 188 2 2 2 4" xfId="16889" xr:uid="{1C7F3744-B567-42D2-AF50-CA8B60ECD8C6}"/>
    <cellStyle name="Percent 188 2 2 3" xfId="10327" xr:uid="{81045CEE-7026-4ADF-B287-1C0587CDA3F2}"/>
    <cellStyle name="Percent 188 2 2 3 2" xfId="14117" xr:uid="{D5B2926E-32E6-47A7-A357-2AC315B938F4}"/>
    <cellStyle name="Percent 188 2 2 3 3" xfId="17701" xr:uid="{C9193B67-1421-49BD-9BCB-D8AAA96AF34D}"/>
    <cellStyle name="Percent 188 2 2 4" xfId="12356" xr:uid="{D3568114-F659-4005-882F-912EF3229222}"/>
    <cellStyle name="Percent 188 2 2 5" xfId="15930" xr:uid="{77F24086-7195-4DB5-8FB5-3C9024925D20}"/>
    <cellStyle name="Percent 188 2 3" xfId="7829" xr:uid="{E0AD270C-E5ED-4D8F-A7B7-041DB204E691}"/>
    <cellStyle name="Percent 188 2 3 2" xfId="9125" xr:uid="{0EE0E8E1-8017-452E-BA9E-D3EAD1EFED3E}"/>
    <cellStyle name="Percent 188 2 3 2 2" xfId="11138" xr:uid="{8C67FAC4-93A4-491F-8F28-4C252D4A5849}"/>
    <cellStyle name="Percent 188 2 3 2 2 2" xfId="14907" xr:uid="{22D27926-762B-43FC-8F66-2FCEB48DE0DD}"/>
    <cellStyle name="Percent 188 2 3 2 2 3" xfId="18513" xr:uid="{9BD88479-E34D-4EAF-BE76-2AF6448A9B52}"/>
    <cellStyle name="Percent 188 2 3 2 3" xfId="13163" xr:uid="{7712402E-3E26-42C8-8BE3-D238C0809200}"/>
    <cellStyle name="Percent 188 2 3 2 4" xfId="16727" xr:uid="{37054A8E-BC0A-4191-B85B-57D44A4DF2FD}"/>
    <cellStyle name="Percent 188 2 3 3" xfId="10157" xr:uid="{3CF07A74-C30C-4722-9980-4C5C2C8397C8}"/>
    <cellStyle name="Percent 188 2 3 3 2" xfId="13962" xr:uid="{105CB2A3-F087-4418-867F-32D76CBFC667}"/>
    <cellStyle name="Percent 188 2 3 3 3" xfId="17529" xr:uid="{47184917-6A73-4EE3-A0F5-F28254589C1E}"/>
    <cellStyle name="Percent 188 2 3 4" xfId="12196" xr:uid="{01B82314-B0AA-497C-B9D1-C40522113335}"/>
    <cellStyle name="Percent 188 2 3 5" xfId="15748" xr:uid="{D09EB451-E70F-4FB8-B198-16B0BF228974}"/>
    <cellStyle name="Percent 188 2 4" xfId="7557" xr:uid="{A649CBD5-9945-4FAA-A1B2-BD2E4B9538C2}"/>
    <cellStyle name="Percent 188 2 4 2" xfId="8856" xr:uid="{D798894B-965B-49C7-90BC-EECDC09B06B4}"/>
    <cellStyle name="Percent 188 2 4 2 2" xfId="10887" xr:uid="{CC8106A9-700F-4EEC-BDA5-E650BC6B45C7}"/>
    <cellStyle name="Percent 188 2 4 2 2 2" xfId="14631" xr:uid="{9FA29F83-4FC3-4A97-8E3F-A4F5ACC289B4}"/>
    <cellStyle name="Percent 188 2 4 2 2 3" xfId="18262" xr:uid="{1F520A22-7756-44DA-8EB9-50B612CA8C93}"/>
    <cellStyle name="Percent 188 2 4 2 3" xfId="12893" xr:uid="{FD2BB14C-A062-4085-9CB6-4F196C129ADD}"/>
    <cellStyle name="Percent 188 2 4 2 4" xfId="16474" xr:uid="{C0C99AAC-E4ED-4E87-BEB1-3686911FAA95}"/>
    <cellStyle name="Percent 188 2 4 3" xfId="9874" xr:uid="{3E1E3DD6-0FF2-44CA-8240-02DF462B5281}"/>
    <cellStyle name="Percent 188 2 4 3 2" xfId="13703" xr:uid="{1188340B-EF4D-49BB-98CB-73C87F2F7FCB}"/>
    <cellStyle name="Percent 188 2 4 3 3" xfId="17259" xr:uid="{CB4C0474-F283-4E32-9747-A65ACC76D48A}"/>
    <cellStyle name="Percent 188 2 4 4" xfId="11949" xr:uid="{8952B15F-8EB4-425D-AAE9-0F75EC89A0E9}"/>
    <cellStyle name="Percent 188 2 4 5" xfId="15472" xr:uid="{758E85E9-AC52-430F-89C5-F0C7A21F8509}"/>
    <cellStyle name="Percent 188 2 5" xfId="8807" xr:uid="{4DB31AA4-7E4C-4B90-9172-EBF8D966661A}"/>
    <cellStyle name="Percent 188 2 5 2" xfId="10833" xr:uid="{9D266026-79A0-466F-86AD-237A65170F96}"/>
    <cellStyle name="Percent 188 2 5 2 2" xfId="14579" xr:uid="{8B4807CF-44FA-462A-BE7C-4DFF8369C742}"/>
    <cellStyle name="Percent 188 2 5 2 3" xfId="18205" xr:uid="{10D5F845-38ED-4716-A793-D9E8009BA592}"/>
    <cellStyle name="Percent 188 2 5 3" xfId="12844" xr:uid="{C142939C-684E-4787-B4A8-25A9D4BD56B7}"/>
    <cellStyle name="Percent 188 2 5 4" xfId="16423" xr:uid="{67CD3B7A-C51C-4B30-85F7-B98B8E89EEB4}"/>
    <cellStyle name="Percent 188 2 6" xfId="8464" xr:uid="{F1019D75-EC67-4E25-A0C7-8125C18B46B7}"/>
    <cellStyle name="Percent 188 2 6 2" xfId="10664" xr:uid="{58ED8E76-5C2E-42A2-9197-BE6AD29AC2DF}"/>
    <cellStyle name="Percent 188 2 6 2 2" xfId="14420" xr:uid="{CE905256-9E40-4FD4-8C8C-9CCD239172F6}"/>
    <cellStyle name="Percent 188 2 6 2 3" xfId="18037" xr:uid="{2099ABEE-B93B-46E7-A0CE-0EC02171770A}"/>
    <cellStyle name="Percent 188 2 6 3" xfId="12673" xr:uid="{4FDCC22C-952B-4535-94D0-890130A06AA8}"/>
    <cellStyle name="Percent 188 2 6 4" xfId="16245" xr:uid="{69E4CD45-3756-4F36-A8E7-F89E3D9B04A6}"/>
    <cellStyle name="Percent 188 2 7" xfId="8088" xr:uid="{6A4F4F11-2EE9-4E0A-A337-11C514A82D35}"/>
    <cellStyle name="Percent 188 2 7 2" xfId="10423" xr:uid="{1895D8BD-5C67-4D50-B09B-0C35B2F431CB}"/>
    <cellStyle name="Percent 188 2 7 2 2" xfId="14197" xr:uid="{709BA2D8-0BD3-4B12-8775-570262BE0089}"/>
    <cellStyle name="Percent 188 2 7 2 3" xfId="17790" xr:uid="{93E20CC4-0C0E-4DA4-A410-85E03393C474}"/>
    <cellStyle name="Percent 188 2 7 3" xfId="12439" xr:uid="{E4D073C3-5DE8-4B83-8D7B-2D3DEF056C28}"/>
    <cellStyle name="Percent 188 2 7 4" xfId="16017" xr:uid="{5CB79BC4-CCFA-47B8-ABD0-8BEA0AE643FF}"/>
    <cellStyle name="Percent 188 2 8" xfId="9822" xr:uid="{1738E292-1006-404F-B6AB-580CB820D76A}"/>
    <cellStyle name="Percent 188 2 8 2" xfId="13647" xr:uid="{BB5BCBE6-BE03-413F-B415-614DA31B5CD0}"/>
    <cellStyle name="Percent 188 2 8 3" xfId="17209" xr:uid="{8627416B-41D9-49CE-86D0-E92C7C30F162}"/>
    <cellStyle name="Percent 188 2 9" xfId="11897" xr:uid="{95FE6447-64C1-4AD4-8266-E9800576C437}"/>
    <cellStyle name="Percent 188 3" xfId="7894" xr:uid="{2645C5D0-9B89-4EB1-8B15-824F395FA0C3}"/>
    <cellStyle name="Percent 188 3 2" xfId="9204" xr:uid="{F6E17549-29A4-4F49-92E9-D93BE5837732}"/>
    <cellStyle name="Percent 188 3 2 2" xfId="11212" xr:uid="{AC3ED399-A18C-41EE-A143-4D47B658EF38}"/>
    <cellStyle name="Percent 188 3 2 2 2" xfId="14987" xr:uid="{39F85E3F-0B79-4320-ADAA-32C0C36DD88C}"/>
    <cellStyle name="Percent 188 3 2 2 3" xfId="18583" xr:uid="{51E546CB-D4BD-4494-AEAA-A2F07D5D49B9}"/>
    <cellStyle name="Percent 188 3 2 3" xfId="13238" xr:uid="{E9B6AE0E-71DB-4120-85F2-D1ABEA244485}"/>
    <cellStyle name="Percent 188 3 2 4" xfId="16798" xr:uid="{DC0647DF-D6DB-4FBA-80EF-337C8DF44707}"/>
    <cellStyle name="Percent 188 3 3" xfId="10230" xr:uid="{AC7A8975-5006-45AB-851F-1F8E5F77C29E}"/>
    <cellStyle name="Percent 188 3 3 2" xfId="14027" xr:uid="{4A1E1231-B1F8-4364-8682-191133D8BB15}"/>
    <cellStyle name="Percent 188 3 3 3" xfId="17608" xr:uid="{382D6C48-ECAB-4B0F-B2BE-0B137A9B16E3}"/>
    <cellStyle name="Percent 188 3 4" xfId="12267" xr:uid="{17F2758B-E99A-4190-8AE8-CBC301A17164}"/>
    <cellStyle name="Percent 188 3 5" xfId="15830" xr:uid="{8961CFD0-A80D-4F9B-9E5E-EAD59CA3AE7F}"/>
    <cellStyle name="Percent 188 4" xfId="7688" xr:uid="{EA78863A-DDFE-4B0E-B68F-FFB318CF6DC7}"/>
    <cellStyle name="Percent 188 4 2" xfId="8986" xr:uid="{62647071-2EC2-43D7-9445-00FB6E83515A}"/>
    <cellStyle name="Percent 188 4 2 2" xfId="11009" xr:uid="{EF6258C1-F9A3-4195-A474-018916BEF3F3}"/>
    <cellStyle name="Percent 188 4 2 2 2" xfId="14764" xr:uid="{70246230-5F31-4635-8620-5FA17F96039A}"/>
    <cellStyle name="Percent 188 4 2 2 3" xfId="18381" xr:uid="{9E664723-136A-41D2-929D-26F6C0352105}"/>
    <cellStyle name="Percent 188 4 2 3" xfId="13026" xr:uid="{74D9986E-C7DD-4BD7-8942-A71133AA242C}"/>
    <cellStyle name="Percent 188 4 2 4" xfId="16598" xr:uid="{B0239A9E-2792-41C2-936C-4387E61C7A4E}"/>
    <cellStyle name="Percent 188 4 3" xfId="10013" xr:uid="{69203AAE-E4F4-493D-8F70-BB03F775BB9D}"/>
    <cellStyle name="Percent 188 4 3 2" xfId="13822" xr:uid="{F536FDD1-1E30-48C2-9067-5A82163212AA}"/>
    <cellStyle name="Percent 188 4 3 3" xfId="17393" xr:uid="{9B967F32-E965-4CD9-86A5-930547081BED}"/>
    <cellStyle name="Percent 188 4 4" xfId="12069" xr:uid="{EBB8D95A-07E1-4BF0-A898-EAD507D35473}"/>
    <cellStyle name="Percent 188 4 5" xfId="15606" xr:uid="{7EF12B91-5AA3-4401-AD5E-E600911AE1B0}"/>
    <cellStyle name="Percent 188 5" xfId="7570" xr:uid="{489836C2-0348-4935-A6A0-C8C96E14FCFA}"/>
    <cellStyle name="Percent 188 5 2" xfId="8868" xr:uid="{0A22E61E-95F4-49D1-8046-6E6D179209FB}"/>
    <cellStyle name="Percent 188 5 2 2" xfId="10901" xr:uid="{32BA94CF-2701-4FB2-8FFF-7F02AC278494}"/>
    <cellStyle name="Percent 188 5 2 2 2" xfId="14643" xr:uid="{77143FD9-9F2A-48FF-83B5-3063E1C7A292}"/>
    <cellStyle name="Percent 188 5 2 2 3" xfId="18273" xr:uid="{51BEF712-AD00-441E-898B-12C732A38A76}"/>
    <cellStyle name="Percent 188 5 2 3" xfId="12904" xr:uid="{10ED8412-9AD4-40C1-BF25-797FA00CFCC5}"/>
    <cellStyle name="Percent 188 5 2 4" xfId="16486" xr:uid="{E2BC5DA9-6687-43C5-A585-7F7BA3559F7D}"/>
    <cellStyle name="Percent 188 5 3" xfId="9889" xr:uid="{972A54A2-12C6-46C1-B448-A003A402AA54}"/>
    <cellStyle name="Percent 188 5 3 2" xfId="13715" xr:uid="{B99D5E65-1898-45EA-9422-4E5BB01C847B}"/>
    <cellStyle name="Percent 188 5 3 3" xfId="17272" xr:uid="{003632EC-99F1-402E-838B-83547992DFEA}"/>
    <cellStyle name="Percent 188 5 4" xfId="11963" xr:uid="{388D27D7-0622-4444-B76E-F9F203B6D738}"/>
    <cellStyle name="Percent 188 5 5" xfId="15484" xr:uid="{4D9D85BA-66FC-4EC2-BAE8-883780F032B3}"/>
    <cellStyle name="Percent 188 6" xfId="8564" xr:uid="{B77B298A-9FDA-4720-976F-686AA12BDC08}"/>
    <cellStyle name="Percent 188 6 2" xfId="10740" xr:uid="{BC1F1E0C-C3D5-4423-89EC-446289341851}"/>
    <cellStyle name="Percent 188 6 2 2" xfId="14487" xr:uid="{8C806CF9-5931-40E3-AEBE-7F5D9E3487DE}"/>
    <cellStyle name="Percent 188 6 2 3" xfId="18110" xr:uid="{4FD2F1C3-6E88-4B65-B0E8-17789012E352}"/>
    <cellStyle name="Percent 188 6 3" xfId="12742" xr:uid="{C05DAAF5-1637-4828-AA9D-C7F149E214A2}"/>
    <cellStyle name="Percent 188 6 4" xfId="16328" xr:uid="{E2E76B7E-9777-4F3F-AA09-B358EB8A35CF}"/>
    <cellStyle name="Percent 188 7" xfId="8214" xr:uid="{D42EC2A1-A619-412F-9594-E3833B5391B2}"/>
    <cellStyle name="Percent 188 7 2" xfId="10541" xr:uid="{4E3324C0-6183-4700-BA45-DEBFF8289C3D}"/>
    <cellStyle name="Percent 188 7 2 2" xfId="14307" xr:uid="{94C12759-9BD3-4437-948C-85A89E4BEA96}"/>
    <cellStyle name="Percent 188 7 2 3" xfId="17914" xr:uid="{1DAE36E3-522D-41C2-995D-7E1A1392D378}"/>
    <cellStyle name="Percent 188 7 3" xfId="12548" xr:uid="{541CF2CD-5B4A-465B-8122-C0F26130B8EB}"/>
    <cellStyle name="Percent 188 7 4" xfId="16130" xr:uid="{40FA1F6A-294E-477D-86FF-2097F890BE8C}"/>
    <cellStyle name="Percent 188 8" xfId="8151" xr:uid="{4D309969-95CD-4C18-BBEE-8C48D2A651C2}"/>
    <cellStyle name="Percent 188 8 2" xfId="10483" xr:uid="{6D6A0BFE-B394-4948-9F86-C554BFF38688}"/>
    <cellStyle name="Percent 188 8 2 2" xfId="14255" xr:uid="{453839E4-1648-44CE-A465-79B28C040AC9}"/>
    <cellStyle name="Percent 188 8 2 3" xfId="17858" xr:uid="{61DB1DDB-2925-48F3-B3F1-66E4E7110A2A}"/>
    <cellStyle name="Percent 188 8 3" xfId="12493" xr:uid="{FBFA0499-FC5D-4883-A950-D6E64DF512A0}"/>
    <cellStyle name="Percent 188 8 4" xfId="16074" xr:uid="{30A2B6E7-0326-4F5D-8E50-E1B9C645B51F}"/>
    <cellStyle name="Percent 188 9" xfId="9587" xr:uid="{657E16E9-C4B6-42AE-95EF-6BD463C7C4DA}"/>
    <cellStyle name="Percent 188 9 2" xfId="11455" xr:uid="{2B40929D-1156-462E-8224-FEA2DADA4F0A}"/>
    <cellStyle name="Percent 188 9 2 2" xfId="15232" xr:uid="{C69BCC73-E6BC-4CFC-A71A-38560E71DB5F}"/>
    <cellStyle name="Percent 188 9 2 3" xfId="18827" xr:uid="{7A8C283F-93B7-48B8-981B-CFCDA8595D9B}"/>
    <cellStyle name="Percent 188 9 3" xfId="13489" xr:uid="{DABD875B-B6A6-40BB-A892-14BF8F396786}"/>
    <cellStyle name="Percent 188 9 4" xfId="17053" xr:uid="{C29CF565-EF41-41A4-9DE5-45313E074928}"/>
    <cellStyle name="Percent 189" xfId="6481" xr:uid="{0FDA421C-55AC-47A4-B1EA-0472A13FCA1C}"/>
    <cellStyle name="Percent 189 10" xfId="9730" xr:uid="{E435E76B-9103-4BFD-A08C-A9507B4DD02A}"/>
    <cellStyle name="Percent 189 10 2" xfId="13562" xr:uid="{19320AA8-A8FF-4B7C-BC70-6B58403EBACB}"/>
    <cellStyle name="Percent 189 10 3" xfId="17128" xr:uid="{2599881D-F65F-4698-A742-7A22ECB7D002}"/>
    <cellStyle name="Percent 189 11" xfId="11733" xr:uid="{87576291-B6A0-4A1D-B65F-9CA94C44C5C1}"/>
    <cellStyle name="Percent 189 12" xfId="15334" xr:uid="{3F768ABB-F4DC-4AD2-B867-21004AD2ED11}"/>
    <cellStyle name="Percent 189 2" xfId="7517" xr:uid="{F9CF4AA0-2D38-4E03-8468-77C3FEE59292}"/>
    <cellStyle name="Percent 189 2 10" xfId="15435" xr:uid="{803F2F8D-196E-4E31-9900-B44B56479BA2}"/>
    <cellStyle name="Percent 189 2 2" xfId="7999" xr:uid="{C6FD2083-8E36-4481-BAE4-97DBD1695C2F}"/>
    <cellStyle name="Percent 189 2 2 2" xfId="9312" xr:uid="{6BA43E18-A34B-4D58-BE16-1C22741FA6B3}"/>
    <cellStyle name="Percent 189 2 2 2 2" xfId="11320" xr:uid="{9612FFA4-C44F-4951-BAB1-371D0374B2CA}"/>
    <cellStyle name="Percent 189 2 2 2 2 2" xfId="15106" xr:uid="{B224ED12-C537-4515-991E-B72A56F0ECE6}"/>
    <cellStyle name="Percent 189 2 2 2 2 3" xfId="18695" xr:uid="{D50DDDCD-76ED-488F-9947-6069508D9251}"/>
    <cellStyle name="Percent 189 2 2 2 3" xfId="13357" xr:uid="{BE4003CE-2CB7-4461-86A1-8601F3225751}"/>
    <cellStyle name="Percent 189 2 2 2 4" xfId="16905" xr:uid="{0C98D2E1-E0B6-471C-B9E6-A8D53F96BED3}"/>
    <cellStyle name="Percent 189 2 2 3" xfId="10348" xr:uid="{0644CFA8-AD44-4B5B-A78F-9B6A8EB3B6CD}"/>
    <cellStyle name="Percent 189 2 2 3 2" xfId="14133" xr:uid="{6E70DD9C-4EC6-4D9E-8D3F-6D9F99718926}"/>
    <cellStyle name="Percent 189 2 2 3 3" xfId="17717" xr:uid="{7430E136-0BCC-4BB7-B6B6-68A1E75FF925}"/>
    <cellStyle name="Percent 189 2 2 4" xfId="12374" xr:uid="{9C77E303-8B50-4476-B18C-F5D919C935F8}"/>
    <cellStyle name="Percent 189 2 2 5" xfId="15947" xr:uid="{DD3916F4-0C57-4013-8F95-F5CD84F22AC9}"/>
    <cellStyle name="Percent 189 2 3" xfId="7846" xr:uid="{A472A65B-B42C-4AD6-8969-338A3F9ADDF8}"/>
    <cellStyle name="Percent 189 2 3 2" xfId="9147" xr:uid="{F4D601D1-5C7C-448B-A2C7-A137491F251C}"/>
    <cellStyle name="Percent 189 2 3 2 2" xfId="11155" xr:uid="{BFEAABFF-9697-4734-BCD8-7D3A556F8BF4}"/>
    <cellStyle name="Percent 189 2 3 2 2 2" xfId="14928" xr:uid="{08CE0A39-BDFC-4419-BCE5-267787CB4B28}"/>
    <cellStyle name="Percent 189 2 3 2 2 3" xfId="18529" xr:uid="{A3D49800-9BA2-4331-BA93-52012F9C57DB}"/>
    <cellStyle name="Percent 189 2 3 2 3" xfId="13179" xr:uid="{248E2A4F-2229-4029-A375-6B2FBE954134}"/>
    <cellStyle name="Percent 189 2 3 2 4" xfId="16746" xr:uid="{8E2D7EC4-958B-4A0D-800A-76C6E1E07B92}"/>
    <cellStyle name="Percent 189 2 3 3" xfId="10174" xr:uid="{D50DEF19-9199-4FB9-A12B-55B1F8382985}"/>
    <cellStyle name="Percent 189 2 3 3 2" xfId="13979" xr:uid="{EDB7D681-364C-4652-954A-C8F05A144379}"/>
    <cellStyle name="Percent 189 2 3 3 3" xfId="17552" xr:uid="{9721466C-6476-45C4-9BFB-9FC8EBA745EE}"/>
    <cellStyle name="Percent 189 2 3 4" xfId="12211" xr:uid="{EC09F4CF-3CA5-4C17-8780-B7F0386AE7FE}"/>
    <cellStyle name="Percent 189 2 3 5" xfId="15770" xr:uid="{A7472B36-D9AD-4B8E-B47A-A0FB95229E2C}"/>
    <cellStyle name="Percent 189 2 4" xfId="7763" xr:uid="{113DC260-C1C8-4440-A646-838D700669ED}"/>
    <cellStyle name="Percent 189 2 4 2" xfId="9064" xr:uid="{072F8046-7876-4C76-BA13-4221467A6F0D}"/>
    <cellStyle name="Percent 189 2 4 2 2" xfId="11076" xr:uid="{1D61E92A-157B-4BAB-836F-2E5E2020D1BD}"/>
    <cellStyle name="Percent 189 2 4 2 2 2" xfId="14839" xr:uid="{AF2702D2-363F-423C-B00F-4B92C59EE360}"/>
    <cellStyle name="Percent 189 2 4 2 2 3" xfId="18452" xr:uid="{4E739F19-EC78-44E7-BE5B-E8694AEB9132}"/>
    <cellStyle name="Percent 189 2 4 2 3" xfId="13102" xr:uid="{78E6BC9B-3447-4A39-AC2C-1E0A62E8D9E8}"/>
    <cellStyle name="Percent 189 2 4 2 4" xfId="16667" xr:uid="{BE559255-45B7-4B55-A878-EF43013F6932}"/>
    <cellStyle name="Percent 189 2 4 3" xfId="10087" xr:uid="{876A0F89-97E3-41DA-B2D9-9A75FB968D30}"/>
    <cellStyle name="Percent 189 2 4 3 2" xfId="13896" xr:uid="{8B18266E-5A43-49A9-86A5-EAD294D5DA01}"/>
    <cellStyle name="Percent 189 2 4 3 3" xfId="17469" xr:uid="{3435755E-EF6D-4483-920B-49FFBD12DB86}"/>
    <cellStyle name="Percent 189 2 4 4" xfId="12135" xr:uid="{BBD49D96-325A-4E8C-9546-DAE5F264FDAA}"/>
    <cellStyle name="Percent 189 2 4 5" xfId="15682" xr:uid="{65F586B0-8F79-40AA-82DB-E0170F9BAA32}"/>
    <cellStyle name="Percent 189 2 5" xfId="8825" xr:uid="{AD72264E-D4A9-4EA7-9316-81F08EF93C03}"/>
    <cellStyle name="Percent 189 2 5 2" xfId="10855" xr:uid="{4CC8FEEC-AB40-4279-87C2-A8C26E1DEFA4}"/>
    <cellStyle name="Percent 189 2 5 2 2" xfId="14595" xr:uid="{02588BBF-9F7F-4947-B161-117B48E9290E}"/>
    <cellStyle name="Percent 189 2 5 2 3" xfId="18225" xr:uid="{6A6930B9-B0D7-4258-931C-4166F1AC1E33}"/>
    <cellStyle name="Percent 189 2 5 3" xfId="12860" xr:uid="{7071A24F-6544-4642-A552-CACAB8BB008A}"/>
    <cellStyle name="Percent 189 2 5 4" xfId="16441" xr:uid="{33D80175-8ACD-4DF6-A101-E6661DFF5B23}"/>
    <cellStyle name="Percent 189 2 6" xfId="8482" xr:uid="{7CFF1860-42A6-4E5D-8DDC-69342921BEB0}"/>
    <cellStyle name="Percent 189 2 6 2" xfId="10681" xr:uid="{A56994AE-2BE2-45BD-9026-E9800EDB23D0}"/>
    <cellStyle name="Percent 189 2 6 2 2" xfId="14438" xr:uid="{341D1DB7-2858-443F-BBFB-4B3F55A3EE18}"/>
    <cellStyle name="Percent 189 2 6 2 3" xfId="18058" xr:uid="{1F8897B5-202F-42C0-AEAF-68A07BAACC5E}"/>
    <cellStyle name="Percent 189 2 6 3" xfId="12689" xr:uid="{DF990FE8-7671-4B3F-A3A3-48A1422E880B}"/>
    <cellStyle name="Percent 189 2 6 4" xfId="16265" xr:uid="{4A98A5A4-C678-417C-B0BD-9AB09D28F6C2}"/>
    <cellStyle name="Percent 189 2 7" xfId="8106" xr:uid="{CC2503AB-0407-4501-B548-D3DF1FC53E43}"/>
    <cellStyle name="Percent 189 2 7 2" xfId="10437" xr:uid="{C2DA208B-0E12-4C80-BC95-70B1B121377F}"/>
    <cellStyle name="Percent 189 2 7 2 2" xfId="14210" xr:uid="{C12172D9-D114-4A86-B94A-35B9AC438CF2}"/>
    <cellStyle name="Percent 189 2 7 2 3" xfId="17809" xr:uid="{8FABDB21-E430-4650-9916-08B83E08839D}"/>
    <cellStyle name="Percent 189 2 7 3" xfId="12453" xr:uid="{635DEFF1-C936-4EB9-91A8-C696FFA46017}"/>
    <cellStyle name="Percent 189 2 7 4" xfId="16029" xr:uid="{36D1127D-4906-424B-89B6-385DAB6D1D75}"/>
    <cellStyle name="Percent 189 2 8" xfId="9838" xr:uid="{9ECA5FEE-1A0A-4ED2-80EF-51516532F2F2}"/>
    <cellStyle name="Percent 189 2 8 2" xfId="13667" xr:uid="{B361A19A-9FC3-417C-AE2F-436900E3F568}"/>
    <cellStyle name="Percent 189 2 8 3" xfId="17225" xr:uid="{E7D90519-3E1A-424E-A0F5-20CDCA381EC0}"/>
    <cellStyle name="Percent 189 2 9" xfId="11915" xr:uid="{E7C54409-3218-4FBD-A214-E30DC642DD37}"/>
    <cellStyle name="Percent 189 3" xfId="7910" xr:uid="{302774DE-3FDF-4243-AD27-2A5084D69C23}"/>
    <cellStyle name="Percent 189 3 2" xfId="9219" xr:uid="{E6D3B1FA-7FEC-46EC-9AE4-D00660C75F42}"/>
    <cellStyle name="Percent 189 3 2 2" xfId="11228" xr:uid="{0CB14AA0-344E-41EB-9D8F-4CA0545B51D4}"/>
    <cellStyle name="Percent 189 3 2 2 2" xfId="15006" xr:uid="{4AEB576E-9C27-4E2C-9F38-BD47864939CC}"/>
    <cellStyle name="Percent 189 3 2 2 3" xfId="18596" xr:uid="{92985534-C829-42C2-89A8-BB336AF3ABE0}"/>
    <cellStyle name="Percent 189 3 2 3" xfId="13256" xr:uid="{D4DB20B1-B5F2-4153-9BDD-A5BC085D72F7}"/>
    <cellStyle name="Percent 189 3 2 4" xfId="16812" xr:uid="{C49532FD-7636-4029-8201-22E7C8769063}"/>
    <cellStyle name="Percent 189 3 3" xfId="10246" xr:uid="{E342CF41-2A0A-47FD-9048-70967ABDF6CD}"/>
    <cellStyle name="Percent 189 3 3 2" xfId="14043" xr:uid="{87CE4AFA-C663-467F-BA68-BC09036B6EBF}"/>
    <cellStyle name="Percent 189 3 3 3" xfId="17624" xr:uid="{AC1DBAE9-A1BB-4CCC-B8A5-2BD009B041F5}"/>
    <cellStyle name="Percent 189 3 4" xfId="12283" xr:uid="{89839060-8E6D-4202-B556-2B20B978F6A2}"/>
    <cellStyle name="Percent 189 3 5" xfId="15849" xr:uid="{8C68FC08-6244-4258-8DD5-9A095468099E}"/>
    <cellStyle name="Percent 189 4" xfId="7710" xr:uid="{6FF5677D-CD1B-433A-A023-F9A2CEB9336E}"/>
    <cellStyle name="Percent 189 4 2" xfId="9015" xr:uid="{5C8B8F9D-62A5-4627-804E-F52299239BA6}"/>
    <cellStyle name="Percent 189 4 2 2" xfId="11029" xr:uid="{1A4CF5B7-287E-436F-8F57-AC6647715A56}"/>
    <cellStyle name="Percent 189 4 2 2 2" xfId="14787" xr:uid="{CD000601-6D09-44EB-8220-669CFC85748F}"/>
    <cellStyle name="Percent 189 4 2 2 3" xfId="18406" xr:uid="{2592E5C3-F03C-40E0-BF09-55F01F575294}"/>
    <cellStyle name="Percent 189 4 2 3" xfId="13050" xr:uid="{9ACDC085-3F78-4FDF-8F78-F00133EFDBAE}"/>
    <cellStyle name="Percent 189 4 2 4" xfId="16621" xr:uid="{8C188676-6299-4109-9AF9-9B3CB748DA28}"/>
    <cellStyle name="Percent 189 4 3" xfId="10042" xr:uid="{CE0DF01C-D352-4AA6-820E-276CD8A94995}"/>
    <cellStyle name="Percent 189 4 3 2" xfId="13842" xr:uid="{4600AA58-C40F-462F-9365-5B73D726E434}"/>
    <cellStyle name="Percent 189 4 3 3" xfId="17421" xr:uid="{C8E70878-B337-4196-B4D2-6F8D0E0A3461}"/>
    <cellStyle name="Percent 189 4 4" xfId="12089" xr:uid="{AA22BCAB-B6A3-4D23-B94F-730E571F0CC4}"/>
    <cellStyle name="Percent 189 4 5" xfId="15630" xr:uid="{96E886E0-1C47-4274-9AFC-241F2B3C14EA}"/>
    <cellStyle name="Percent 189 5" xfId="7630" xr:uid="{2CB3CA55-10C4-48ED-86D6-B86A49BA103A}"/>
    <cellStyle name="Percent 189 5 2" xfId="8928" xr:uid="{BD58E87D-E53F-421A-B3FA-688EDE3A373A}"/>
    <cellStyle name="Percent 189 5 2 2" xfId="10955" xr:uid="{FC86EAD6-D14E-413D-9164-71BCD7EBFB4E}"/>
    <cellStyle name="Percent 189 5 2 2 2" xfId="14703" xr:uid="{CDE9230F-8F6E-4D16-A63B-DCDBD1391329}"/>
    <cellStyle name="Percent 189 5 2 2 3" xfId="18332" xr:uid="{E36136D6-0F3A-4432-A5C8-6B5ECFA3A505}"/>
    <cellStyle name="Percent 189 5 2 3" xfId="12965" xr:uid="{928DE4CA-53B0-4A0D-A6BD-C6CED21D9668}"/>
    <cellStyle name="Percent 189 5 2 4" xfId="16543" xr:uid="{C71D8F6D-62B1-446A-B67E-AD19523022FC}"/>
    <cellStyle name="Percent 189 5 3" xfId="9952" xr:uid="{2D740654-0D27-4CBD-9941-03F0D0E6622C}"/>
    <cellStyle name="Percent 189 5 3 2" xfId="13769" xr:uid="{B0D42DF1-5F8E-499B-A878-0491FDB854D9}"/>
    <cellStyle name="Percent 189 5 3 3" xfId="17333" xr:uid="{D730A20D-11B3-4E7E-970E-42846B16A644}"/>
    <cellStyle name="Percent 189 5 4" xfId="12016" xr:uid="{1F559A29-467B-41F5-89A9-9F489FE40973}"/>
    <cellStyle name="Percent 189 5 5" xfId="15545" xr:uid="{D2B41CA2-545F-4D96-8DA2-426446245AD1}"/>
    <cellStyle name="Percent 189 6" xfId="8584" xr:uid="{BDB56AE0-27BD-4A21-AB40-99C64D3B5448}"/>
    <cellStyle name="Percent 189 6 2" xfId="10756" xr:uid="{970A23C9-C053-4207-8497-16B0C037C855}"/>
    <cellStyle name="Percent 189 6 2 2" xfId="14503" xr:uid="{43260312-C5B0-4A0A-B157-5583E55D06D7}"/>
    <cellStyle name="Percent 189 6 2 3" xfId="18125" xr:uid="{EB33FDA9-543D-43C4-B8F6-E00E0AA30036}"/>
    <cellStyle name="Percent 189 6 3" xfId="12759" xr:uid="{E1BFD08B-F3ED-4B12-BFA5-3C674908564F}"/>
    <cellStyle name="Percent 189 6 4" xfId="16343" xr:uid="{203AA2DC-660C-4C87-984E-63E86DB6865B}"/>
    <cellStyle name="Percent 189 7" xfId="8237" xr:uid="{1BCC5326-3EB2-483D-A6A4-10747FD03069}"/>
    <cellStyle name="Percent 189 7 2" xfId="10564" xr:uid="{949DCBEB-55DD-4E87-B567-0FF5B3A67ED0}"/>
    <cellStyle name="Percent 189 7 2 2" xfId="14327" xr:uid="{5ACD4B6B-5B0B-4FD0-9C9B-4AC0D0B09DE2}"/>
    <cellStyle name="Percent 189 7 2 3" xfId="17937" xr:uid="{9B50C596-095C-46EE-88F8-4299E8A1F89A}"/>
    <cellStyle name="Percent 189 7 3" xfId="12567" xr:uid="{D186D9BB-9445-4E0E-B15A-8DA8182332EC}"/>
    <cellStyle name="Percent 189 7 4" xfId="16150" xr:uid="{809053FE-A270-4BF4-9397-7FE2E8DDACD5}"/>
    <cellStyle name="Percent 189 8" xfId="8059" xr:uid="{4435B0A2-451D-452F-BEB4-3FB9DB8E2D9A}"/>
    <cellStyle name="Percent 189 8 2" xfId="10410" xr:uid="{F2A3707B-8AEF-4D1C-83DD-06BF3E3C4F08}"/>
    <cellStyle name="Percent 189 8 2 2" xfId="14186" xr:uid="{3104AB16-422B-43A1-9C24-E7817886E9C3}"/>
    <cellStyle name="Percent 189 8 2 3" xfId="17777" xr:uid="{3744FA54-D39E-4C53-922F-E243F7402367}"/>
    <cellStyle name="Percent 189 8 3" xfId="12427" xr:uid="{3F81F3A7-D6CB-45CF-A807-F11372E5B2A1}"/>
    <cellStyle name="Percent 189 8 4" xfId="16004" xr:uid="{E4AD88E7-C300-4D3A-A5B3-2071A5A95A67}"/>
    <cellStyle name="Percent 189 9" xfId="9588" xr:uid="{A8880002-4819-4DDD-837F-D6127AD13275}"/>
    <cellStyle name="Percent 189 9 2" xfId="11456" xr:uid="{46338606-553C-4BD3-A647-747954BE4559}"/>
    <cellStyle name="Percent 189 9 2 2" xfId="15233" xr:uid="{28A7110C-91D1-470B-8DD5-95F527E13108}"/>
    <cellStyle name="Percent 189 9 2 3" xfId="18828" xr:uid="{93D1E1FD-592E-4565-B9CC-80C79985FE91}"/>
    <cellStyle name="Percent 189 9 3" xfId="13490" xr:uid="{5D2E8666-CA43-4799-B29C-668BC01856E5}"/>
    <cellStyle name="Percent 189 9 4" xfId="17054" xr:uid="{DB7544F5-D5D0-47CE-ABDA-F85B567C87BD}"/>
    <cellStyle name="Percent 19" xfId="3162" xr:uid="{3CB101C7-3A22-463C-8B50-ED335E9C531B}"/>
    <cellStyle name="Percent 19 2" xfId="3163" xr:uid="{03C7B800-5D21-4AEE-8683-7299EAE6D2C7}"/>
    <cellStyle name="Percent 19 3" xfId="3164" xr:uid="{CF798AF9-A0C5-4527-B170-7BB858E58A45}"/>
    <cellStyle name="Percent 19 3 2" xfId="3165" xr:uid="{1691D059-4601-4E6D-AA83-4CF89DD0AC51}"/>
    <cellStyle name="Percent 19 3_Check Sheet" xfId="3166" xr:uid="{B2C940C0-FD51-41DB-9C9D-F826152F8E34}"/>
    <cellStyle name="Percent 19_Check Sheet" xfId="3167" xr:uid="{C63545A3-9D88-4CC5-90DC-F077CDC92F18}"/>
    <cellStyle name="Percent 190" xfId="6059" xr:uid="{BF5518CB-250D-4867-8734-650E12A016A3}"/>
    <cellStyle name="Percent 190 10" xfId="9692" xr:uid="{04BCE5C8-0D73-4C7F-A2B0-833E5738A5CB}"/>
    <cellStyle name="Percent 190 10 2" xfId="13529" xr:uid="{B09D92AE-D847-4086-B23F-AD2C6F24CD86}"/>
    <cellStyle name="Percent 190 10 3" xfId="17090" xr:uid="{58D83A7F-F514-4B88-A0DB-9A027EBB331C}"/>
    <cellStyle name="Percent 190 11" xfId="11687" xr:uid="{7C52F149-1F64-46FF-B799-35717CB2D8B7}"/>
    <cellStyle name="Percent 190 12" xfId="15294" xr:uid="{196A9342-D426-4915-9DD7-D4F1DE6A9B51}"/>
    <cellStyle name="Percent 190 2" xfId="7479" xr:uid="{6F8543E0-5B11-4111-BD9A-2452032BCC1E}"/>
    <cellStyle name="Percent 190 2 10" xfId="15391" xr:uid="{50D0C4CF-C0A5-4984-B099-DB78A11A0D26}"/>
    <cellStyle name="Percent 190 2 2" xfId="7962" xr:uid="{51CE5B1D-6390-449F-89EA-EED28A2A9EDB}"/>
    <cellStyle name="Percent 190 2 2 2" xfId="9273" xr:uid="{9BA74AF6-1AC6-4EFA-AEEC-801EED172FF8}"/>
    <cellStyle name="Percent 190 2 2 2 2" xfId="11283" xr:uid="{8909FC23-AB8B-493E-8512-E4DF5E62216A}"/>
    <cellStyle name="Percent 190 2 2 2 2 2" xfId="15067" xr:uid="{95D87D3E-AC2E-4A19-92AD-BA0A6EFE526A}"/>
    <cellStyle name="Percent 190 2 2 2 2 3" xfId="18657" xr:uid="{9418364D-4A79-48E8-88E5-B6855ED57AFA}"/>
    <cellStyle name="Percent 190 2 2 2 3" xfId="13313" xr:uid="{A5CDB6F0-D340-46BD-B0A1-4E93992E684C}"/>
    <cellStyle name="Percent 190 2 2 2 4" xfId="16869" xr:uid="{162DE89B-C030-4EDD-A7DE-4A4C7AAA83EE}"/>
    <cellStyle name="Percent 190 2 2 3" xfId="10304" xr:uid="{1C397D19-D14E-47FE-88C2-81359A43EB58}"/>
    <cellStyle name="Percent 190 2 2 3 2" xfId="14096" xr:uid="{77B145B2-F898-408B-801B-CC27249573CD}"/>
    <cellStyle name="Percent 190 2 2 3 3" xfId="17678" xr:uid="{3A8374F7-2206-4CED-850A-47804565B63C}"/>
    <cellStyle name="Percent 190 2 2 4" xfId="12338" xr:uid="{7007D15D-0498-4237-8C3A-D836602A4AC7}"/>
    <cellStyle name="Percent 190 2 2 5" xfId="15908" xr:uid="{A754D88F-FBCC-496B-AC2E-B91FBA5B2F18}"/>
    <cellStyle name="Percent 190 2 3" xfId="7809" xr:uid="{10027596-B3B3-46CB-9F3E-FB69243E5C97}"/>
    <cellStyle name="Percent 190 2 3 2" xfId="9104" xr:uid="{234B99C4-B017-4E70-8C3A-76B0A9F304A7}"/>
    <cellStyle name="Percent 190 2 3 2 2" xfId="11118" xr:uid="{53047CF0-9B60-4AB2-BC60-68701A208150}"/>
    <cellStyle name="Percent 190 2 3 2 2 2" xfId="14883" xr:uid="{8067DD48-386F-4592-945E-3E061592AB43}"/>
    <cellStyle name="Percent 190 2 3 2 2 3" xfId="18493" xr:uid="{9F68619F-6619-4E46-BDC9-ACF75A0A57CF}"/>
    <cellStyle name="Percent 190 2 3 2 3" xfId="13139" xr:uid="{7EBCDB4D-C0B8-4A59-9B55-F6426362CDAC}"/>
    <cellStyle name="Percent 190 2 3 2 4" xfId="16709" xr:uid="{B45015EF-6B87-4D4B-A41C-66EE19229B85}"/>
    <cellStyle name="Percent 190 2 3 3" xfId="10135" xr:uid="{487184A9-4968-44F3-9449-74A327830F47}"/>
    <cellStyle name="Percent 190 2 3 3 2" xfId="13941" xr:uid="{E8DDCA5D-1669-4D15-A4B7-E50B2FB784F9}"/>
    <cellStyle name="Percent 190 2 3 3 3" xfId="17508" xr:uid="{511E3E04-0521-4FFE-8D27-66A7ADFCE9BA}"/>
    <cellStyle name="Percent 190 2 3 4" xfId="12177" xr:uid="{8ECBC3EC-42E3-45D4-A4B2-0365DE8952C3}"/>
    <cellStyle name="Percent 190 2 3 5" xfId="15725" xr:uid="{B37AA073-AD82-4546-95D9-0D3974ECF868}"/>
    <cellStyle name="Percent 190 2 4" xfId="7666" xr:uid="{544A2F7F-4EA6-4D4C-BB18-070513336403}"/>
    <cellStyle name="Percent 190 2 4 2" xfId="8963" xr:uid="{D58633E2-16BB-46D4-A5F0-498D687E3497}"/>
    <cellStyle name="Percent 190 2 4 2 2" xfId="10988" xr:uid="{14BE5856-2AA3-4555-9FDA-380D169758EF}"/>
    <cellStyle name="Percent 190 2 4 2 2 2" xfId="14742" xr:uid="{0ECDC3A2-5768-40AE-A60A-49A7C8C0E613}"/>
    <cellStyle name="Percent 190 2 4 2 2 3" xfId="18363" xr:uid="{B81EE2B7-1E65-46F1-B3A5-392E3A8279D8}"/>
    <cellStyle name="Percent 190 2 4 2 3" xfId="13003" xr:uid="{B7EDA7D6-E6C1-4BE1-A598-FA27A72400B6}"/>
    <cellStyle name="Percent 190 2 4 2 4" xfId="16579" xr:uid="{97EAA503-4FB6-4C0B-8214-46C470AD227A}"/>
    <cellStyle name="Percent 190 2 4 3" xfId="9991" xr:uid="{6F65C3A9-ABE6-417A-A270-2B716C888BD5}"/>
    <cellStyle name="Percent 190 2 4 3 2" xfId="13800" xr:uid="{1E50C1FB-A637-46D5-815B-F7D13FF10840}"/>
    <cellStyle name="Percent 190 2 4 3 3" xfId="17369" xr:uid="{A8DDBE39-FB8B-419C-ABD4-DF2291E2C29D}"/>
    <cellStyle name="Percent 190 2 4 4" xfId="12049" xr:uid="{F42B0ED8-6CC1-4810-BBE4-B55DA81380D5}"/>
    <cellStyle name="Percent 190 2 4 5" xfId="15584" xr:uid="{0E418AFD-627C-446D-A8B6-D50D1226060C}"/>
    <cellStyle name="Percent 190 2 5" xfId="8787" xr:uid="{358D094C-E1BB-41EC-A062-F8D8884C6ED2}"/>
    <cellStyle name="Percent 190 2 5 2" xfId="10813" xr:uid="{6D3C4B4E-2734-475E-8CD7-B140DD59BCB0}"/>
    <cellStyle name="Percent 190 2 5 2 2" xfId="14559" xr:uid="{7E666CF7-AB76-4A63-8F28-C412FC67CE23}"/>
    <cellStyle name="Percent 190 2 5 2 3" xfId="18182" xr:uid="{3916DD7D-2E43-4F87-A5B9-EF36662C9415}"/>
    <cellStyle name="Percent 190 2 5 3" xfId="12823" xr:uid="{E96BF952-993C-488B-996D-1AA5B57FF069}"/>
    <cellStyle name="Percent 190 2 5 4" xfId="16400" xr:uid="{72DB2A44-B825-4F29-B2A8-AE8FD3C67001}"/>
    <cellStyle name="Percent 190 2 6" xfId="8446" xr:uid="{441EC928-3B99-443F-B7FD-A3042FCD46EA}"/>
    <cellStyle name="Percent 190 2 6 2" xfId="10640" xr:uid="{23B24DB1-2630-43EE-AA18-E2AF5C43971F}"/>
    <cellStyle name="Percent 190 2 6 2 2" xfId="14401" xr:uid="{005A68C2-9F49-4C09-9D14-C25D6D31DF4A}"/>
    <cellStyle name="Percent 190 2 6 2 3" xfId="18016" xr:uid="{01BEF34B-E72E-4242-A312-45AA490D1082}"/>
    <cellStyle name="Percent 190 2 6 3" xfId="12653" xr:uid="{F0925218-5234-489B-8238-A026C0D8B280}"/>
    <cellStyle name="Percent 190 2 6 4" xfId="16221" xr:uid="{69D1A09C-86FE-4C5F-8272-852F1384ECB1}"/>
    <cellStyle name="Percent 190 2 7" xfId="8181" xr:uid="{7BCD615C-E857-485B-BB43-117E17AC92AD}"/>
    <cellStyle name="Percent 190 2 7 2" xfId="10502" xr:uid="{E1B2B173-4F33-4B0E-A363-E097485773EB}"/>
    <cellStyle name="Percent 190 2 7 2 2" xfId="14273" xr:uid="{54F9F5B1-7A04-4E57-AF79-7459C0185D77}"/>
    <cellStyle name="Percent 190 2 7 2 3" xfId="17877" xr:uid="{E1449DB3-4ADE-4A91-B0E5-4433D4DDEA5C}"/>
    <cellStyle name="Percent 190 2 7 3" xfId="12514" xr:uid="{6894E7B6-297D-4508-BD05-C7F1F1424BF4}"/>
    <cellStyle name="Percent 190 2 7 4" xfId="16093" xr:uid="{B88A9488-B849-4664-BA6E-7F0137E0BD5F}"/>
    <cellStyle name="Percent 190 2 8" xfId="9802" xr:uid="{EF04AA20-4C48-4537-83F6-973ABDE75DF4}"/>
    <cellStyle name="Percent 190 2 8 2" xfId="13623" xr:uid="{18587190-2E72-4171-ADE7-6E09515CF731}"/>
    <cellStyle name="Percent 190 2 8 3" xfId="17188" xr:uid="{CDE97FDE-F9F8-43B1-8B20-193A9A3A85A0}"/>
    <cellStyle name="Percent 190 2 9" xfId="11874" xr:uid="{00862853-D058-4F9E-81D7-A75DF840384B}"/>
    <cellStyle name="Percent 190 3" xfId="7877" xr:uid="{827DE26A-8110-4D09-B099-680DE5B53AF4}"/>
    <cellStyle name="Percent 190 3 2" xfId="9181" xr:uid="{0091F944-35BF-45EE-A815-670CF5CB1AF9}"/>
    <cellStyle name="Percent 190 3 2 2" xfId="11193" xr:uid="{E8A3CFC4-38E2-42CC-8360-E359E194A5FC}"/>
    <cellStyle name="Percent 190 3 2 2 2" xfId="14967" xr:uid="{4F957035-304B-438B-B650-B18E085080B5}"/>
    <cellStyle name="Percent 190 3 2 2 3" xfId="18564" xr:uid="{1FB15EE7-5C79-4BD0-9CDA-F0A34369F96C}"/>
    <cellStyle name="Percent 190 3 2 3" xfId="13215" xr:uid="{CD7BE342-A219-4E9B-BE3B-9C71499BA618}"/>
    <cellStyle name="Percent 190 3 2 4" xfId="16778" xr:uid="{C68178C0-EC11-4FA2-8708-FCBD1CD27604}"/>
    <cellStyle name="Percent 190 3 3" xfId="10208" xr:uid="{0EF7728D-D6A4-40AC-8C34-3867CABBF668}"/>
    <cellStyle name="Percent 190 3 3 2" xfId="14010" xr:uid="{12393B90-B588-41FE-A204-2D084E2A7333}"/>
    <cellStyle name="Percent 190 3 3 3" xfId="17586" xr:uid="{10551949-4BF5-4EAC-99D5-499C089D1F99}"/>
    <cellStyle name="Percent 190 3 4" xfId="12248" xr:uid="{1D340BF1-1FA2-4D7D-AA93-A74A7D4A5A3B}"/>
    <cellStyle name="Percent 190 3 5" xfId="15809" xr:uid="{EFEAD0AF-B1CD-4B76-A764-BEE61A3B6321}"/>
    <cellStyle name="Percent 190 4" xfId="7668" xr:uid="{0528F0BD-29F9-4052-83FE-F91AB9F37F56}"/>
    <cellStyle name="Percent 190 4 2" xfId="8964" xr:uid="{82C7091C-91AE-408A-B646-AA4FA745CF1A}"/>
    <cellStyle name="Percent 190 4 2 2" xfId="10989" xr:uid="{14FD8E83-AE1E-4CB4-9E52-264A82EC0B72}"/>
    <cellStyle name="Percent 190 4 2 2 2" xfId="14743" xr:uid="{7BC010E5-37AA-4CF5-B320-F71D29F665DF}"/>
    <cellStyle name="Percent 190 4 2 2 3" xfId="18364" xr:uid="{5A771881-400A-4054-8E25-DEAE1B9B17B5}"/>
    <cellStyle name="Percent 190 4 2 3" xfId="13004" xr:uid="{26F9660E-5293-411D-91F9-9C29AAC16611}"/>
    <cellStyle name="Percent 190 4 2 4" xfId="16580" xr:uid="{CD023AB6-B5CF-4B44-889E-0DF91DD3BB6B}"/>
    <cellStyle name="Percent 190 4 3" xfId="9992" xr:uid="{AFF4B86C-1EC4-4959-8995-55A3C2B28174}"/>
    <cellStyle name="Percent 190 4 3 2" xfId="13802" xr:uid="{4E5EF9B6-F316-40E2-8411-1689692F6F6E}"/>
    <cellStyle name="Percent 190 4 3 3" xfId="17370" xr:uid="{184ACD4B-C496-46CC-A2F7-973DD5E5C872}"/>
    <cellStyle name="Percent 190 4 4" xfId="12050" xr:uid="{250033DD-8C5F-4718-B69C-820951C16AA1}"/>
    <cellStyle name="Percent 190 4 5" xfId="15585" xr:uid="{E031B150-9543-458C-BB23-2BC20D7296ED}"/>
    <cellStyle name="Percent 190 5" xfId="7579" xr:uid="{470A5847-07DA-4611-AFE9-6EC9BE258749}"/>
    <cellStyle name="Percent 190 5 2" xfId="8879" xr:uid="{47FED82E-BC07-4DA2-9E0F-BDB05E1A7407}"/>
    <cellStyle name="Percent 190 5 2 2" xfId="10911" xr:uid="{8B3FA6EF-E5A2-4FD3-B5C5-2B322620A012}"/>
    <cellStyle name="Percent 190 5 2 2 2" xfId="14655" xr:uid="{C79A6617-547D-4FD4-961D-9E837650F397}"/>
    <cellStyle name="Percent 190 5 2 2 3" xfId="18282" xr:uid="{9F097FE2-9FA1-4C4D-A462-DCF99BFED3F1}"/>
    <cellStyle name="Percent 190 5 2 3" xfId="12914" xr:uid="{59E8380D-71D9-4BDC-A5E8-04F546DFF247}"/>
    <cellStyle name="Percent 190 5 2 4" xfId="16495" xr:uid="{E044F67E-731A-4B48-810F-957E7C03A534}"/>
    <cellStyle name="Percent 190 5 3" xfId="9899" xr:uid="{48049F96-2C31-4D37-AF66-05B2032B91FC}"/>
    <cellStyle name="Percent 190 5 3 2" xfId="13724" xr:uid="{DCD409C5-F65F-4DB5-9389-59BD665B761D}"/>
    <cellStyle name="Percent 190 5 3 3" xfId="17283" xr:uid="{DEEE566B-18E7-4ED1-B905-8503EBFF5386}"/>
    <cellStyle name="Percent 190 5 4" xfId="11973" xr:uid="{097734E1-0DB1-4A0E-BD9A-4095BC5E01E8}"/>
    <cellStyle name="Percent 190 5 5" xfId="15496" xr:uid="{443EBA98-CFC2-4131-A588-388A5E511621}"/>
    <cellStyle name="Percent 190 6" xfId="8546" xr:uid="{5B93E0A8-4E7D-41A2-A122-4F910175BA18}"/>
    <cellStyle name="Percent 190 6 2" xfId="10717" xr:uid="{C377960C-D630-464F-BDE7-EE2C0AD9592A}"/>
    <cellStyle name="Percent 190 6 2 2" xfId="14468" xr:uid="{978B459A-C68E-407C-AA97-ADDC01438139}"/>
    <cellStyle name="Percent 190 6 2 3" xfId="18089" xr:uid="{92AF49E2-027B-4F93-97FC-0B3C664467ED}"/>
    <cellStyle name="Percent 190 6 3" xfId="12725" xr:uid="{A6574BCC-67DE-4079-8A95-ACC492469C77}"/>
    <cellStyle name="Percent 190 6 4" xfId="16305" xr:uid="{7FD6730C-8CBF-45ED-A1E5-040FBD68E759}"/>
    <cellStyle name="Percent 190 7" xfId="8196" xr:uid="{19C53542-9925-4A30-9ED5-A4CB455970AF}"/>
    <cellStyle name="Percent 190 7 2" xfId="10519" xr:uid="{D3F1FF2D-CB3D-4B07-8038-F7618CD75385}"/>
    <cellStyle name="Percent 190 7 2 2" xfId="14289" xr:uid="{8FFF13DC-5A9E-4FDF-AB76-BA520296CA22}"/>
    <cellStyle name="Percent 190 7 2 3" xfId="17891" xr:uid="{6B3278CC-F415-440D-AD78-EA593040105D}"/>
    <cellStyle name="Percent 190 7 3" xfId="12529" xr:uid="{1FB2F7F7-D2F2-453D-836B-E23C113AA1CB}"/>
    <cellStyle name="Percent 190 7 4" xfId="16109" xr:uid="{C2849EDA-7511-4685-AA8F-32896495B4F4}"/>
    <cellStyle name="Percent 190 8" xfId="8056" xr:uid="{A94E8EAB-0B56-430C-939C-E5326B41DB7F}"/>
    <cellStyle name="Percent 190 8 2" xfId="10408" xr:uid="{1F216804-7A4F-4D9C-B019-971E762F3553}"/>
    <cellStyle name="Percent 190 8 2 2" xfId="14184" xr:uid="{E950E711-8718-483A-8081-9D9B96DFB4BF}"/>
    <cellStyle name="Percent 190 8 2 3" xfId="17773" xr:uid="{BC12848B-4C11-49A3-ADA2-938944D5B9DC}"/>
    <cellStyle name="Percent 190 8 3" xfId="12425" xr:uid="{13BBAD48-AF8B-42FA-8346-BC0C0C80F975}"/>
    <cellStyle name="Percent 190 8 4" xfId="16001" xr:uid="{F5A6281F-F3E3-4198-AAEA-612BB0B34A22}"/>
    <cellStyle name="Percent 190 9" xfId="9589" xr:uid="{AE445A48-ECFE-4A01-B4A0-5F2AB7C61A2E}"/>
    <cellStyle name="Percent 190 9 2" xfId="11457" xr:uid="{1E3E43B8-C853-45D9-8F5E-8D40DDA9BC03}"/>
    <cellStyle name="Percent 190 9 2 2" xfId="15234" xr:uid="{CF7FAE04-674F-4EDF-A65C-194C05D84794}"/>
    <cellStyle name="Percent 190 9 2 3" xfId="18829" xr:uid="{99FD6C24-B7C7-443D-B94A-EF88C11F759D}"/>
    <cellStyle name="Percent 190 9 3" xfId="13491" xr:uid="{8CA2EAE1-4A23-44B6-AF98-8A4BA6F1BC43}"/>
    <cellStyle name="Percent 190 9 4" xfId="17055" xr:uid="{CF69E010-5304-46C9-A2A8-00374F8EE15F}"/>
    <cellStyle name="Percent 191" xfId="6485" xr:uid="{2EDF2613-9D5E-4B06-91DD-FFD3CE0A634D}"/>
    <cellStyle name="Percent 191 10" xfId="9732" xr:uid="{9695B1D8-F059-4D43-A326-923B8AADADEE}"/>
    <cellStyle name="Percent 191 10 2" xfId="13564" xr:uid="{F0003BE1-2BAF-4627-93D3-DE2773AEC2C4}"/>
    <cellStyle name="Percent 191 10 3" xfId="17129" xr:uid="{DD8F539B-8D46-4CFA-A2AE-94B59EAF59FD}"/>
    <cellStyle name="Percent 191 11" xfId="11734" xr:uid="{C44A1F91-CBB3-4561-B270-390CFB39764A}"/>
    <cellStyle name="Percent 191 12" xfId="15335" xr:uid="{C24260A8-7A21-4574-B09B-24C480ACE4E9}"/>
    <cellStyle name="Percent 191 2" xfId="7518" xr:uid="{153B52F1-19FA-46A5-87CB-B194541330CC}"/>
    <cellStyle name="Percent 191 2 10" xfId="15437" xr:uid="{0A80EC52-F719-444C-BB78-5583A38EA7A0}"/>
    <cellStyle name="Percent 191 2 2" xfId="8000" xr:uid="{9A745F52-98A3-4CC2-9404-2008E08A0494}"/>
    <cellStyle name="Percent 191 2 2 2" xfId="9315" xr:uid="{2785DF67-A012-4AD1-B96D-7FFBAB104662}"/>
    <cellStyle name="Percent 191 2 2 2 2" xfId="11321" xr:uid="{21861F29-21B0-4826-9D05-B2CD33E62DE5}"/>
    <cellStyle name="Percent 191 2 2 2 2 2" xfId="15107" xr:uid="{4883B506-AB89-46B7-9E3D-202C6B62C0C4}"/>
    <cellStyle name="Percent 191 2 2 2 2 3" xfId="18696" xr:uid="{020BA110-F24B-4C15-AFC2-3D3EB6E5B3CA}"/>
    <cellStyle name="Percent 191 2 2 2 3" xfId="13359" xr:uid="{569C46EF-33A6-4B5A-8B09-4608A51F557F}"/>
    <cellStyle name="Percent 191 2 2 2 4" xfId="16906" xr:uid="{0499A035-47F6-4113-BA0A-5F80D5EE11B4}"/>
    <cellStyle name="Percent 191 2 2 3" xfId="10350" xr:uid="{8A997D16-C1F6-47DB-B968-4A2C6ACF4CAC}"/>
    <cellStyle name="Percent 191 2 2 3 2" xfId="14134" xr:uid="{B7D71F36-38EA-4CD7-91EB-CA7A650B8BED}"/>
    <cellStyle name="Percent 191 2 2 3 3" xfId="17720" xr:uid="{1B2AD801-FE30-4AAB-9772-6168D1085120}"/>
    <cellStyle name="Percent 191 2 2 4" xfId="12375" xr:uid="{7F2BABC0-A09D-46A7-9F8E-03F06D094BD7}"/>
    <cellStyle name="Percent 191 2 2 5" xfId="15948" xr:uid="{A67BC85B-424D-488B-9311-A0B0B49F48F4}"/>
    <cellStyle name="Percent 191 2 3" xfId="7847" xr:uid="{3278C9CA-1645-43A9-ABF8-8B2FF3582C71}"/>
    <cellStyle name="Percent 191 2 3 2" xfId="9149" xr:uid="{0458DF82-0AD5-42E0-9014-63CC4D40419E}"/>
    <cellStyle name="Percent 191 2 3 2 2" xfId="11156" xr:uid="{DD02D2CA-901F-4090-AADF-F57DD2B00481}"/>
    <cellStyle name="Percent 191 2 3 2 2 2" xfId="14930" xr:uid="{695733F8-A719-4105-9B9A-E8F2C41A950F}"/>
    <cellStyle name="Percent 191 2 3 2 2 3" xfId="18530" xr:uid="{40A566ED-B545-44D4-BD7E-9ADBA56EB5AF}"/>
    <cellStyle name="Percent 191 2 3 2 3" xfId="13182" xr:uid="{A0EAF069-3BDA-46C7-BB71-517D6F99DA5A}"/>
    <cellStyle name="Percent 191 2 3 2 4" xfId="16747" xr:uid="{7130AD35-AA16-45CD-A248-4CB0F10D6706}"/>
    <cellStyle name="Percent 191 2 3 3" xfId="10175" xr:uid="{8AF73F8A-F888-4AB7-BABC-2C52819A6D06}"/>
    <cellStyle name="Percent 191 2 3 3 2" xfId="13980" xr:uid="{D7FC121F-28E8-4942-9FE0-8D32CC929647}"/>
    <cellStyle name="Percent 191 2 3 3 3" xfId="17554" xr:uid="{24A4D322-6F08-4F39-AC71-83D2DB6D39FC}"/>
    <cellStyle name="Percent 191 2 3 4" xfId="12212" xr:uid="{CB9DB066-2349-401A-93C0-5719B3686CD7}"/>
    <cellStyle name="Percent 191 2 3 5" xfId="15772" xr:uid="{599F344A-03B9-472C-85E8-8D0465DC4134}"/>
    <cellStyle name="Percent 191 2 4" xfId="7742" xr:uid="{4DD15292-F95A-46B3-8B71-B1C29CD827C1}"/>
    <cellStyle name="Percent 191 2 4 2" xfId="9046" xr:uid="{9902469D-0F89-4EAA-A669-7693044A9538}"/>
    <cellStyle name="Percent 191 2 4 2 2" xfId="11060" xr:uid="{446D837A-E045-499F-98B2-6B48496BC32C}"/>
    <cellStyle name="Percent 191 2 4 2 2 2" xfId="14819" xr:uid="{B1341B36-F169-40C7-B877-3B0A73145749}"/>
    <cellStyle name="Percent 191 2 4 2 2 3" xfId="18435" xr:uid="{F9F194E5-9614-4FEA-9788-D22B7FA7BED4}"/>
    <cellStyle name="Percent 191 2 4 2 3" xfId="13083" xr:uid="{6E15DDD3-41F8-4958-BCD7-4EFF8F782467}"/>
    <cellStyle name="Percent 191 2 4 2 4" xfId="16650" xr:uid="{B4D96FAF-032D-468E-8C2A-1B9D83ECECC8}"/>
    <cellStyle name="Percent 191 2 4 3" xfId="10071" xr:uid="{9C053688-8FDC-463E-BE4C-48BA2D1C0274}"/>
    <cellStyle name="Percent 191 2 4 3 2" xfId="13875" xr:uid="{4B281A58-476F-49F6-A7ED-145C13B00B8E}"/>
    <cellStyle name="Percent 191 2 4 3 3" xfId="17452" xr:uid="{58ED95D2-F49D-40D2-88F0-F62AD6364171}"/>
    <cellStyle name="Percent 191 2 4 4" xfId="12119" xr:uid="{52311529-2800-4A6E-A175-0638130230DD}"/>
    <cellStyle name="Percent 191 2 4 5" xfId="15662" xr:uid="{73360F29-9F30-4EDF-8AA1-D5CE804C9E49}"/>
    <cellStyle name="Percent 191 2 5" xfId="8826" xr:uid="{7CB599A2-5C78-4A42-AADC-9452D189C429}"/>
    <cellStyle name="Percent 191 2 5 2" xfId="10857" xr:uid="{2AD880D3-F5E8-4122-9B90-454F086732EA}"/>
    <cellStyle name="Percent 191 2 5 2 2" xfId="14596" xr:uid="{5C732DCD-3421-4737-B472-C965288396F4}"/>
    <cellStyle name="Percent 191 2 5 2 3" xfId="18227" xr:uid="{9D902C88-FCED-4164-BECC-71FE90F91DED}"/>
    <cellStyle name="Percent 191 2 5 3" xfId="12861" xr:uid="{A47EDB96-6FFA-4864-8F96-832713D2E742}"/>
    <cellStyle name="Percent 191 2 5 4" xfId="16443" xr:uid="{36D4CF69-A259-4393-93A8-D25A78D38561}"/>
    <cellStyle name="Percent 191 2 6" xfId="8483" xr:uid="{05147836-B656-461B-A2C7-4CB07BF8D1E4}"/>
    <cellStyle name="Percent 191 2 6 2" xfId="10682" xr:uid="{F1D5EE29-577A-4DE1-A2A1-978F9ACC86E9}"/>
    <cellStyle name="Percent 191 2 6 2 2" xfId="14439" xr:uid="{3761BFE4-B246-4A7B-99ED-7C02F04F7219}"/>
    <cellStyle name="Percent 191 2 6 2 3" xfId="18060" xr:uid="{4B3EA28B-3E7B-4842-92CE-681C3116653F}"/>
    <cellStyle name="Percent 191 2 6 3" xfId="12690" xr:uid="{53F6D822-F6E5-418E-B0F5-AF88FDCF7C3F}"/>
    <cellStyle name="Percent 191 2 6 4" xfId="16267" xr:uid="{F96ABAF8-86C9-406E-991B-64FB4EC5B335}"/>
    <cellStyle name="Percent 191 2 7" xfId="8187" xr:uid="{6C8F9783-993A-4A3C-AD11-989CCDB469B2}"/>
    <cellStyle name="Percent 191 2 7 2" xfId="10508" xr:uid="{F78D69A6-F5E0-46F6-A0CD-3F014F350D36}"/>
    <cellStyle name="Percent 191 2 7 2 2" xfId="14278" xr:uid="{60F19F07-B8FF-4BB1-94CD-EE0464CF0D2F}"/>
    <cellStyle name="Percent 191 2 7 2 3" xfId="17882" xr:uid="{49C7AE6F-8018-43BB-914D-27105FD39434}"/>
    <cellStyle name="Percent 191 2 7 3" xfId="12520" xr:uid="{2F7E28AE-2D44-4932-A86C-12EEEB054E26}"/>
    <cellStyle name="Percent 191 2 7 4" xfId="16099" xr:uid="{FED40824-8199-447D-B442-5156BA0F638C}"/>
    <cellStyle name="Percent 191 2 8" xfId="9839" xr:uid="{BA8217A2-F722-49BF-9337-EF356472C529}"/>
    <cellStyle name="Percent 191 2 8 2" xfId="13669" xr:uid="{4CE96858-DB64-4833-A6D1-B04C9078C368}"/>
    <cellStyle name="Percent 191 2 8 3" xfId="17226" xr:uid="{5A622F05-C614-40FA-BD81-B99DE7FA167F}"/>
    <cellStyle name="Percent 191 2 9" xfId="11917" xr:uid="{3BB0F881-E024-4CBB-A57A-337D8FCAADCF}"/>
    <cellStyle name="Percent 191 3" xfId="7911" xr:uid="{D5234EB1-E4E6-4BAE-84F8-5FD66706D316}"/>
    <cellStyle name="Percent 191 3 2" xfId="9220" xr:uid="{08BE5534-B6C7-44DD-B215-4F48DE0097D7}"/>
    <cellStyle name="Percent 191 3 2 2" xfId="11229" xr:uid="{E6B8C4D1-7EDD-45D8-84AF-B9183546D7BF}"/>
    <cellStyle name="Percent 191 3 2 2 2" xfId="15008" xr:uid="{73469D7D-EFDB-4E3C-9ADE-7C92884A9EB4}"/>
    <cellStyle name="Percent 191 3 2 2 3" xfId="18597" xr:uid="{27CAC90D-8F29-4F2D-934D-87B6824142F9}"/>
    <cellStyle name="Percent 191 3 2 3" xfId="13258" xr:uid="{68C7DF04-2C3F-4A2F-B490-21DFB202D206}"/>
    <cellStyle name="Percent 191 3 2 4" xfId="16813" xr:uid="{9290DAB0-BB32-4B22-B4B0-2D222A3E5381}"/>
    <cellStyle name="Percent 191 3 3" xfId="10248" xr:uid="{999E958A-D6AE-499C-BC24-CD627B91B64C}"/>
    <cellStyle name="Percent 191 3 3 2" xfId="14044" xr:uid="{3607196E-8CD9-44BF-B02E-B30474857BD9}"/>
    <cellStyle name="Percent 191 3 3 3" xfId="17625" xr:uid="{123D6AF7-317C-42CB-927D-ACFF3161B22A}"/>
    <cellStyle name="Percent 191 3 4" xfId="12284" xr:uid="{C83C66FF-CE8F-4104-A1D9-EA7D24A1C9DC}"/>
    <cellStyle name="Percent 191 3 5" xfId="15851" xr:uid="{F2A1E5B0-CB27-409D-89EA-670B396D4A62}"/>
    <cellStyle name="Percent 191 4" xfId="7711" xr:uid="{7BED2F1B-5874-450A-8C6E-4F53E5C1261D}"/>
    <cellStyle name="Percent 191 4 2" xfId="9017" xr:uid="{B6396E63-AA48-42AF-8FE5-C28EF118CB8A}"/>
    <cellStyle name="Percent 191 4 2 2" xfId="11030" xr:uid="{2D3DAB6C-2706-4E46-82F6-CA6DC79D1315}"/>
    <cellStyle name="Percent 191 4 2 2 2" xfId="14789" xr:uid="{223898DF-1C0C-42C2-92C9-267E39DCA8C9}"/>
    <cellStyle name="Percent 191 4 2 2 3" xfId="18407" xr:uid="{49AD9DAA-2642-41A2-9E7B-3AF11C7A6075}"/>
    <cellStyle name="Percent 191 4 2 3" xfId="13051" xr:uid="{D820757D-44C6-4074-A5B4-B5AB2AC5F43F}"/>
    <cellStyle name="Percent 191 4 2 4" xfId="16622" xr:uid="{596FB0CD-4EFD-48B6-AEFA-6E4998597F9D}"/>
    <cellStyle name="Percent 191 4 3" xfId="10044" xr:uid="{BACB2B1F-70E9-47AA-AA93-60D719E6BE42}"/>
    <cellStyle name="Percent 191 4 3 2" xfId="13843" xr:uid="{B40D6579-0D88-416D-8F37-A994FF34B7AB}"/>
    <cellStyle name="Percent 191 4 3 3" xfId="17423" xr:uid="{4B93B70D-2A20-4227-B3A2-5897D5D0D616}"/>
    <cellStyle name="Percent 191 4 4" xfId="12090" xr:uid="{BF13D90C-0900-48B3-8B18-58F0FDCCDC28}"/>
    <cellStyle name="Percent 191 4 5" xfId="15632" xr:uid="{2B131D01-0ABC-429B-995A-F8E45D0C31FD}"/>
    <cellStyle name="Percent 191 5" xfId="7647" xr:uid="{AA8781D2-72CB-4096-B998-BE9CB6AB077B}"/>
    <cellStyle name="Percent 191 5 2" xfId="8944" xr:uid="{88A08A50-7C58-45A2-8B46-086889934E81}"/>
    <cellStyle name="Percent 191 5 2 2" xfId="10973" xr:uid="{24F1B80C-5554-443B-8DE6-C7013DCD278E}"/>
    <cellStyle name="Percent 191 5 2 2 2" xfId="14726" xr:uid="{23E5E60D-6918-425F-A855-914CB7A46D97}"/>
    <cellStyle name="Percent 191 5 2 2 3" xfId="18348" xr:uid="{CA8F051C-8568-493D-9AF2-E346E56A2C1E}"/>
    <cellStyle name="Percent 191 5 2 3" xfId="12987" xr:uid="{364558EC-32D8-4B40-A188-5F2158D658E4}"/>
    <cellStyle name="Percent 191 5 2 4" xfId="16561" xr:uid="{3129B5EC-74C8-413D-9693-E672D9795B38}"/>
    <cellStyle name="Percent 191 5 3" xfId="9972" xr:uid="{ED8D3A57-6CC6-41E6-9F85-2053E8FAAB74}"/>
    <cellStyle name="Percent 191 5 3 2" xfId="13783" xr:uid="{0C2566B5-57BA-49A8-B85A-A86D9A05B6CC}"/>
    <cellStyle name="Percent 191 5 3 3" xfId="17350" xr:uid="{6075CA90-B850-45D4-932D-D2B721D5B6B9}"/>
    <cellStyle name="Percent 191 5 4" xfId="12034" xr:uid="{5399B81B-F623-4FA1-882F-090D599971F4}"/>
    <cellStyle name="Percent 191 5 5" xfId="15567" xr:uid="{0E023EFB-B16A-41F3-BFB3-D4C23B50553E}"/>
    <cellStyle name="Percent 191 6" xfId="8585" xr:uid="{72BC23E6-BCE3-4020-9E6F-D75A9C0C4077}"/>
    <cellStyle name="Percent 191 6 2" xfId="10758" xr:uid="{FD9FABB3-69B3-40F5-A0EE-8F39C0BE9D46}"/>
    <cellStyle name="Percent 191 6 2 2" xfId="14504" xr:uid="{D65E1468-3FA5-482B-8DA2-26229593B2D1}"/>
    <cellStyle name="Percent 191 6 2 3" xfId="18127" xr:uid="{083BACAF-F78C-43E5-AC05-E1FA6C52281A}"/>
    <cellStyle name="Percent 191 6 3" xfId="12760" xr:uid="{ED1FE770-DCEB-46C8-92C4-4B622E536C43}"/>
    <cellStyle name="Percent 191 6 4" xfId="16344" xr:uid="{7C1E027F-0F38-4D9B-8E1B-0BCD97513A9E}"/>
    <cellStyle name="Percent 191 7" xfId="8238" xr:uid="{72FB2E8D-696E-4FC0-8F88-BB73859DB16C}"/>
    <cellStyle name="Percent 191 7 2" xfId="10566" xr:uid="{F2F4B99C-8410-4F6F-AC97-7E29D97F274F}"/>
    <cellStyle name="Percent 191 7 2 2" xfId="14328" xr:uid="{B37EA364-C5B3-4CF7-97AC-C1DED41F8578}"/>
    <cellStyle name="Percent 191 7 2 3" xfId="17939" xr:uid="{5D76BB9F-3F7A-4200-AA35-6493190EBF2F}"/>
    <cellStyle name="Percent 191 7 3" xfId="12568" xr:uid="{AF2BA517-841C-4EF2-B236-174332E08DD0}"/>
    <cellStyle name="Percent 191 7 4" xfId="16152" xr:uid="{29BDD77C-0E85-486D-9D20-594B980A7394}"/>
    <cellStyle name="Percent 191 8" xfId="8445" xr:uid="{F527B9A3-5990-4601-91BF-0722224FA496}"/>
    <cellStyle name="Percent 191 8 2" xfId="10639" xr:uid="{26BF3EA5-5DB7-4684-A974-53256CFA1463}"/>
    <cellStyle name="Percent 191 8 2 2" xfId="14400" xr:uid="{F2B0413E-4B8C-4D47-B3F5-65D2300DDB59}"/>
    <cellStyle name="Percent 191 8 2 3" xfId="18015" xr:uid="{B1AC88EB-132E-4DED-AAC2-36685770D961}"/>
    <cellStyle name="Percent 191 8 3" xfId="12651" xr:uid="{FCC22317-9F93-491C-8015-59F5CE1D8BCE}"/>
    <cellStyle name="Percent 191 8 4" xfId="16220" xr:uid="{78AEEDDF-E846-4A79-90E4-5E31E8CB47A0}"/>
    <cellStyle name="Percent 191 9" xfId="9590" xr:uid="{A218C4D9-DF08-41A1-A16C-E0FDC6614775}"/>
    <cellStyle name="Percent 191 9 2" xfId="11458" xr:uid="{4047100C-E8A8-4FE7-ABCB-980DFE411A04}"/>
    <cellStyle name="Percent 191 9 2 2" xfId="15235" xr:uid="{F957C492-B235-45FE-97A3-03FB5CFDC475}"/>
    <cellStyle name="Percent 191 9 2 3" xfId="18830" xr:uid="{8AA6461E-CBBC-4359-9F09-2A76EFCE6516}"/>
    <cellStyle name="Percent 191 9 3" xfId="13492" xr:uid="{279564C8-F744-44A4-941B-5D64B98A2970}"/>
    <cellStyle name="Percent 191 9 4" xfId="17056" xr:uid="{3CF12EFB-890E-4EDB-8E2F-608DB7F8A53E}"/>
    <cellStyle name="Percent 192" xfId="6065" xr:uid="{05BABDF7-CD46-4FFA-B139-D764E2419B90}"/>
    <cellStyle name="Percent 192 10" xfId="9694" xr:uid="{91C7EEF4-56E0-4F35-8312-933D183915F8}"/>
    <cellStyle name="Percent 192 10 2" xfId="13531" xr:uid="{051E90E6-21EA-4678-8FAD-FFD006746E8A}"/>
    <cellStyle name="Percent 192 10 3" xfId="17092" xr:uid="{E7CFAE11-0D32-476A-B0A7-D1087A4F7E11}"/>
    <cellStyle name="Percent 192 11" xfId="11690" xr:uid="{99ACD524-C9C3-40EE-BD28-A78A7088F7D9}"/>
    <cellStyle name="Percent 192 12" xfId="15296" xr:uid="{9F95B8EF-3820-4D1E-BC29-FA31716F9D67}"/>
    <cellStyle name="Percent 192 2" xfId="7481" xr:uid="{D8FF3C29-9FAD-429D-9294-A5A96AACD5E3}"/>
    <cellStyle name="Percent 192 2 10" xfId="15393" xr:uid="{6555C8A6-689A-4FC6-8892-80D3175EF4FA}"/>
    <cellStyle name="Percent 192 2 2" xfId="7964" xr:uid="{E55284C4-5398-4B70-9711-0C7DC85D3C09}"/>
    <cellStyle name="Percent 192 2 2 2" xfId="9275" xr:uid="{D1957FEB-7287-4568-8C82-C28C07447720}"/>
    <cellStyle name="Percent 192 2 2 2 2" xfId="11285" xr:uid="{EDE62A2B-B24C-4B78-9813-5EBDA1B60E31}"/>
    <cellStyle name="Percent 192 2 2 2 2 2" xfId="15069" xr:uid="{1BC4EB65-FB95-4AEC-BA3C-02D376D661DA}"/>
    <cellStyle name="Percent 192 2 2 2 2 3" xfId="18659" xr:uid="{6037D361-B71D-4E61-AD6A-67C7E273BD9F}"/>
    <cellStyle name="Percent 192 2 2 2 3" xfId="13315" xr:uid="{48DFD8DE-8E06-47A8-9C20-5390ACA56752}"/>
    <cellStyle name="Percent 192 2 2 2 4" xfId="16871" xr:uid="{140DBCD9-E4B3-4DCB-8C9A-C048F423E3AE}"/>
    <cellStyle name="Percent 192 2 2 3" xfId="10306" xr:uid="{C1D8F9C5-6462-4619-8A31-7F7FB01C7525}"/>
    <cellStyle name="Percent 192 2 2 3 2" xfId="14098" xr:uid="{3ABA594A-FA1F-4312-B7D1-7F80E89F3A6A}"/>
    <cellStyle name="Percent 192 2 2 3 3" xfId="17680" xr:uid="{A3DA6A0D-2FBF-4D2F-9C7B-72A5B20F5861}"/>
    <cellStyle name="Percent 192 2 2 4" xfId="12340" xr:uid="{BBBD639F-D1B6-403A-8747-0AFC92670959}"/>
    <cellStyle name="Percent 192 2 2 5" xfId="15910" xr:uid="{894A114D-8329-410C-B79C-A19CE6183467}"/>
    <cellStyle name="Percent 192 2 3" xfId="7811" xr:uid="{DEB1ABB0-BB2A-4ACB-BDFC-1CADD4FDAD83}"/>
    <cellStyle name="Percent 192 2 3 2" xfId="9106" xr:uid="{D0DEC491-2639-4E98-973D-82700B00B44B}"/>
    <cellStyle name="Percent 192 2 3 2 2" xfId="11120" xr:uid="{0BD8C014-9C8A-4CF8-90CB-613530EA9F70}"/>
    <cellStyle name="Percent 192 2 3 2 2 2" xfId="14885" xr:uid="{78308129-2867-4D5C-98F2-C535D8B1AF20}"/>
    <cellStyle name="Percent 192 2 3 2 2 3" xfId="18495" xr:uid="{6D229231-CBD4-4884-BC94-0DCEFFF39ACE}"/>
    <cellStyle name="Percent 192 2 3 2 3" xfId="13141" xr:uid="{8DAC5505-2497-4FB4-823A-8672F2219CC2}"/>
    <cellStyle name="Percent 192 2 3 2 4" xfId="16711" xr:uid="{BF6454D6-6108-4B26-967C-C8A0BA4E0E51}"/>
    <cellStyle name="Percent 192 2 3 3" xfId="10137" xr:uid="{9A22F95C-105D-4711-8E30-FDCC67E43FDE}"/>
    <cellStyle name="Percent 192 2 3 3 2" xfId="13943" xr:uid="{891129E9-1F38-4DBD-A220-F44064517A79}"/>
    <cellStyle name="Percent 192 2 3 3 3" xfId="17510" xr:uid="{A55A9D2C-4204-484F-B30C-1804E6F0BFED}"/>
    <cellStyle name="Percent 192 2 3 4" xfId="12179" xr:uid="{C642EDD3-CB8F-4F61-B7AD-8F0F70FC01C1}"/>
    <cellStyle name="Percent 192 2 3 5" xfId="15727" xr:uid="{6E91164B-5F43-4EAA-99A0-1692002E75E8}"/>
    <cellStyle name="Percent 192 2 4" xfId="7607" xr:uid="{E475DADF-EE93-4B33-B8BC-46628BF0F026}"/>
    <cellStyle name="Percent 192 2 4 2" xfId="8906" xr:uid="{EF4AC899-188A-449F-93C7-13D7EFDCB331}"/>
    <cellStyle name="Percent 192 2 4 2 2" xfId="10937" xr:uid="{6C05B403-DA0F-4BC6-9D06-8EE69041FBB2}"/>
    <cellStyle name="Percent 192 2 4 2 2 2" xfId="14682" xr:uid="{AC064364-4A57-4D24-82AD-E3AC909979E7}"/>
    <cellStyle name="Percent 192 2 4 2 2 3" xfId="18311" xr:uid="{2F300273-BBBE-4FCE-9E8F-90A59D30D2B4}"/>
    <cellStyle name="Percent 192 2 4 2 3" xfId="12943" xr:uid="{F9F13C86-E241-49DA-8471-612D376F15E2}"/>
    <cellStyle name="Percent 192 2 4 2 4" xfId="16524" xr:uid="{DD7A03E4-48EB-4785-836B-ED9AC1493624}"/>
    <cellStyle name="Percent 192 2 4 3" xfId="9928" xr:uid="{5BC8D236-137D-48A7-BE48-B6DA412F71F3}"/>
    <cellStyle name="Percent 192 2 4 3 2" xfId="13749" xr:uid="{35B14DC7-FC05-485A-9003-B018CF612214}"/>
    <cellStyle name="Percent 192 2 4 3 3" xfId="17311" xr:uid="{F2D65467-AC52-47CB-A995-26518569A0C6}"/>
    <cellStyle name="Percent 192 2 4 4" xfId="11999" xr:uid="{48BF1F49-E462-47BB-A0A3-DC7E734719EB}"/>
    <cellStyle name="Percent 192 2 4 5" xfId="15523" xr:uid="{135EAC79-629E-4F3D-BF3A-934CE0040342}"/>
    <cellStyle name="Percent 192 2 5" xfId="8789" xr:uid="{B982B609-0DCD-4841-A7DF-6968F162CCBE}"/>
    <cellStyle name="Percent 192 2 5 2" xfId="10815" xr:uid="{A47A8F6A-DC7B-4D48-8983-747C0585CC1E}"/>
    <cellStyle name="Percent 192 2 5 2 2" xfId="14561" xr:uid="{88775658-5CA0-4432-89E7-37D634363A3D}"/>
    <cellStyle name="Percent 192 2 5 2 3" xfId="18184" xr:uid="{30950247-C0A0-4BC5-81A7-534B58BEB8ED}"/>
    <cellStyle name="Percent 192 2 5 3" xfId="12825" xr:uid="{E308A503-9C22-46FC-AB02-9428DEEF9557}"/>
    <cellStyle name="Percent 192 2 5 4" xfId="16402" xr:uid="{AE3EC3CF-878A-4B9E-84C6-858B6415066B}"/>
    <cellStyle name="Percent 192 2 6" xfId="8448" xr:uid="{F024C58C-8A04-4902-9416-A8AC14584399}"/>
    <cellStyle name="Percent 192 2 6 2" xfId="10642" xr:uid="{3D79F406-FF83-4E25-B75C-38E7E44EBFA6}"/>
    <cellStyle name="Percent 192 2 6 2 2" xfId="14403" xr:uid="{57BB5D35-D1E5-48DA-92B2-0FE02E8268E7}"/>
    <cellStyle name="Percent 192 2 6 2 3" xfId="18018" xr:uid="{670E5E15-99FD-4DFB-94FA-78CBC28BC73A}"/>
    <cellStyle name="Percent 192 2 6 3" xfId="12655" xr:uid="{9C7301EB-57CD-461F-8D53-C60E537EB461}"/>
    <cellStyle name="Percent 192 2 6 4" xfId="16223" xr:uid="{89B7F2BB-22E3-4843-88A4-1F0FBC3FA59D}"/>
    <cellStyle name="Percent 192 2 7" xfId="9382" xr:uid="{5FBB8DF6-41F0-4FFA-8D00-AEC56AAF0ABC}"/>
    <cellStyle name="Percent 192 2 7 2" xfId="11386" xr:uid="{D24A716C-5B25-4C44-A8EA-A7E58B0FD526}"/>
    <cellStyle name="Percent 192 2 7 2 2" xfId="15175" xr:uid="{ACB5F756-03A4-4FD6-A0B8-08225268C62B}"/>
    <cellStyle name="Percent 192 2 7 2 3" xfId="18756" xr:uid="{15C877F5-D843-41A0-ADC4-DA03A7A2CA1E}"/>
    <cellStyle name="Percent 192 2 7 3" xfId="13427" xr:uid="{9CEAF510-1645-4DE8-9DB1-87D489AF4A02}"/>
    <cellStyle name="Percent 192 2 7 4" xfId="16978" xr:uid="{DCB75986-311B-4269-8392-C4CBFA063AF4}"/>
    <cellStyle name="Percent 192 2 8" xfId="9804" xr:uid="{ADCC5374-0847-495D-9E36-EF06A68C826B}"/>
    <cellStyle name="Percent 192 2 8 2" xfId="13625" xr:uid="{BF0D8F07-F658-411A-B8E6-4B02706A47E8}"/>
    <cellStyle name="Percent 192 2 8 3" xfId="17190" xr:uid="{7A4388AA-6A70-4EAC-A76B-07FED8BF58C8}"/>
    <cellStyle name="Percent 192 2 9" xfId="11876" xr:uid="{B996392E-BEEC-4640-AE66-146F1B68F452}"/>
    <cellStyle name="Percent 192 3" xfId="7879" xr:uid="{2438CA19-1293-4704-ADF2-91BA75250238}"/>
    <cellStyle name="Percent 192 3 2" xfId="9183" xr:uid="{4F442CA4-9F21-4709-9EEB-E378E7D109FD}"/>
    <cellStyle name="Percent 192 3 2 2" xfId="11195" xr:uid="{71977A06-B0F6-4405-ABAB-D956E1D7D4F6}"/>
    <cellStyle name="Percent 192 3 2 2 2" xfId="14969" xr:uid="{B8ADE5C0-7F41-4C19-8A84-B753C203138F}"/>
    <cellStyle name="Percent 192 3 2 2 3" xfId="18566" xr:uid="{461CE0D8-00A7-47E3-A613-192BBF468BD2}"/>
    <cellStyle name="Percent 192 3 2 3" xfId="13217" xr:uid="{9D588520-B718-4E4D-86F3-D7895140E0AA}"/>
    <cellStyle name="Percent 192 3 2 4" xfId="16780" xr:uid="{CBEA26AB-48A8-42C2-A913-20A81D431D4B}"/>
    <cellStyle name="Percent 192 3 3" xfId="10210" xr:uid="{27C4DF92-2388-41EB-84AA-2A3A14280F57}"/>
    <cellStyle name="Percent 192 3 3 2" xfId="14012" xr:uid="{5B9311EB-385D-4000-9645-67033AC134DC}"/>
    <cellStyle name="Percent 192 3 3 3" xfId="17588" xr:uid="{25E6024C-9825-4E42-B775-55CB4D934203}"/>
    <cellStyle name="Percent 192 3 4" xfId="12250" xr:uid="{0C2856C4-2193-4129-A641-0E80CE4C6BF9}"/>
    <cellStyle name="Percent 192 3 5" xfId="15811" xr:uid="{953A260C-6CC5-468F-BCB8-8D9BB85D02D4}"/>
    <cellStyle name="Percent 192 4" xfId="7670" xr:uid="{A84E8E28-2A4E-4E32-BBCB-64A00CAF6246}"/>
    <cellStyle name="Percent 192 4 2" xfId="8966" xr:uid="{084D346D-69C0-4FC0-9760-44AF34D49281}"/>
    <cellStyle name="Percent 192 4 2 2" xfId="10991" xr:uid="{4036A7EE-87E6-4C2A-9823-01B9B771AA46}"/>
    <cellStyle name="Percent 192 4 2 2 2" xfId="14745" xr:uid="{92A774F5-0A2C-44CD-8C76-909259A464A5}"/>
    <cellStyle name="Percent 192 4 2 2 3" xfId="18366" xr:uid="{E6B04C42-3211-4180-A2DC-6947B7936019}"/>
    <cellStyle name="Percent 192 4 2 3" xfId="13006" xr:uid="{09BF1B2E-D0D9-4CAA-B292-CF5913090157}"/>
    <cellStyle name="Percent 192 4 2 4" xfId="16582" xr:uid="{73D12A21-661D-4A4A-AB6F-28A4F6164C50}"/>
    <cellStyle name="Percent 192 4 3" xfId="9994" xr:uid="{EEC296A4-ADDC-48BD-AA90-73F07BCC938D}"/>
    <cellStyle name="Percent 192 4 3 2" xfId="13804" xr:uid="{2A900E5B-0A12-48CE-B58E-79FA3F646532}"/>
    <cellStyle name="Percent 192 4 3 3" xfId="17372" xr:uid="{CD092AA8-9924-43B7-8F1A-940ACB888D05}"/>
    <cellStyle name="Percent 192 4 4" xfId="12052" xr:uid="{6D5B0D24-84AB-46B3-A205-16CC9B49D25C}"/>
    <cellStyle name="Percent 192 4 5" xfId="15587" xr:uid="{002B5A42-4C8D-462E-B457-6845041EA51D}"/>
    <cellStyle name="Percent 192 5" xfId="8041" xr:uid="{551F818F-7416-4C8D-8E08-16E4E0807DDD}"/>
    <cellStyle name="Percent 192 5 2" xfId="9356" xr:uid="{68B6F06B-B147-4A73-8604-8D930CF0DE99}"/>
    <cellStyle name="Percent 192 5 2 2" xfId="11357" xr:uid="{43E17859-1CCF-4B2E-BED4-FDF5766F5410}"/>
    <cellStyle name="Percent 192 5 2 2 2" xfId="15149" xr:uid="{607092AE-06B2-41BF-91B0-9192FA049619}"/>
    <cellStyle name="Percent 192 5 2 2 3" xfId="18734" xr:uid="{FE42FED7-A26A-405D-B83A-3D9783115EA1}"/>
    <cellStyle name="Percent 192 5 2 3" xfId="13399" xr:uid="{5A67EC40-413B-40D7-A77B-DCFDECF12EC4}"/>
    <cellStyle name="Percent 192 5 2 4" xfId="16946" xr:uid="{AF774878-0C53-4372-B474-09D6B08BABA6}"/>
    <cellStyle name="Percent 192 5 3" xfId="10394" xr:uid="{556EAF98-AFDA-454E-A2C5-27F17B70CBA5}"/>
    <cellStyle name="Percent 192 5 3 2" xfId="14174" xr:uid="{EB8051E7-DA76-4F9B-A163-06CBE5B4EAD9}"/>
    <cellStyle name="Percent 192 5 3 3" xfId="17762" xr:uid="{7704CD28-7EB4-4CEB-BAE9-021D03AFA5D6}"/>
    <cellStyle name="Percent 192 5 4" xfId="12411" xr:uid="{57476A9B-AEF2-4CD8-9AE5-49A787FB52F4}"/>
    <cellStyle name="Percent 192 5 5" xfId="15990" xr:uid="{CFC6B0FE-D926-4C29-B7AF-A1DADDF99008}"/>
    <cellStyle name="Percent 192 6" xfId="8548" xr:uid="{509EDDE8-8660-4786-A75F-04D3F88D04F5}"/>
    <cellStyle name="Percent 192 6 2" xfId="10719" xr:uid="{B5081A18-3837-4E9E-A9D5-F190047D16B2}"/>
    <cellStyle name="Percent 192 6 2 2" xfId="14470" xr:uid="{15BA912C-F89B-47B4-9456-6EAF07C8B187}"/>
    <cellStyle name="Percent 192 6 2 3" xfId="18091" xr:uid="{26010216-61F7-466D-8767-9CF39BA8CC14}"/>
    <cellStyle name="Percent 192 6 3" xfId="12727" xr:uid="{101F725E-E21E-414A-8E8A-8057048F2DF0}"/>
    <cellStyle name="Percent 192 6 4" xfId="16307" xr:uid="{CBFD63B8-617E-400F-A155-6830EFC44D5A}"/>
    <cellStyle name="Percent 192 7" xfId="8198" xr:uid="{1858DD29-5EE8-493D-B297-2D04C969B498}"/>
    <cellStyle name="Percent 192 7 2" xfId="10521" xr:uid="{E72579CA-1843-4EDC-B455-7DF5523D1E76}"/>
    <cellStyle name="Percent 192 7 2 2" xfId="14291" xr:uid="{934EE45E-8C0A-40A0-AFBE-FFDB389B41F3}"/>
    <cellStyle name="Percent 192 7 2 3" xfId="17893" xr:uid="{D2C96677-3BE2-46B5-98F0-4F06457F17B7}"/>
    <cellStyle name="Percent 192 7 3" xfId="12531" xr:uid="{986151FF-8F3C-43FA-B9F6-6BAF0374A545}"/>
    <cellStyle name="Percent 192 7 4" xfId="16111" xr:uid="{E71A106F-2D4D-43B4-AD2B-92804512B085}"/>
    <cellStyle name="Percent 192 8" xfId="8087" xr:uid="{21284B4B-7164-43F3-96B2-317FC0F8CE64}"/>
    <cellStyle name="Percent 192 8 2" xfId="10422" xr:uid="{D01CB018-A648-46C4-902B-7D0D701CB6C7}"/>
    <cellStyle name="Percent 192 8 2 2" xfId="14196" xr:uid="{DB40696F-B18E-474B-8810-EF3BE2EA565F}"/>
    <cellStyle name="Percent 192 8 2 3" xfId="17789" xr:uid="{9DAE17D9-2BC0-4AE9-8F5A-2892A58ED1BB}"/>
    <cellStyle name="Percent 192 8 3" xfId="12438" xr:uid="{CFE5F4F5-1332-441F-8D35-D1F17017D1B9}"/>
    <cellStyle name="Percent 192 8 4" xfId="16016" xr:uid="{A41DBD8F-2AB5-4ED0-9637-4689B079F82F}"/>
    <cellStyle name="Percent 192 9" xfId="9591" xr:uid="{93CA4D74-F806-4518-A27D-5A6DAD713A7F}"/>
    <cellStyle name="Percent 192 9 2" xfId="11459" xr:uid="{75098D9C-8998-44FC-8835-3FD70E4E63B1}"/>
    <cellStyle name="Percent 192 9 2 2" xfId="15236" xr:uid="{E90A33C0-A9C0-442C-A24A-AEF12CFB483C}"/>
    <cellStyle name="Percent 192 9 2 3" xfId="18831" xr:uid="{43AB49F1-885B-4FFD-B3D3-7DA55BCB9BF4}"/>
    <cellStyle name="Percent 192 9 3" xfId="13493" xr:uid="{F897EAC6-AAE3-4DDA-B77F-DF1166E6FC2C}"/>
    <cellStyle name="Percent 192 9 4" xfId="17057" xr:uid="{E79C72EC-3348-4637-A823-6E16C1D6D60B}"/>
    <cellStyle name="Percent 193" xfId="6446" xr:uid="{9BA1C459-CF93-4551-91F8-7DFC18D5259F}"/>
    <cellStyle name="Percent 193 10" xfId="9724" xr:uid="{2C35B840-3D5A-4CE4-8160-CF56228E191A}"/>
    <cellStyle name="Percent 193 10 2" xfId="13557" xr:uid="{215D782A-4C28-42DC-8506-B6EC71B4BB74}"/>
    <cellStyle name="Percent 193 10 3" xfId="17122" xr:uid="{E2CA9B3B-1233-4E06-8EB7-79CC2F6D5B77}"/>
    <cellStyle name="Percent 193 11" xfId="11727" xr:uid="{5B617659-5909-4375-9C17-C69D5F8B7E86}"/>
    <cellStyle name="Percent 193 12" xfId="15327" xr:uid="{12ED12C2-1F1A-4E8D-85FF-181E040393D6}"/>
    <cellStyle name="Percent 193 2" xfId="7511" xr:uid="{92E84879-11B2-4C9A-8CF0-43234C4E6CBC}"/>
    <cellStyle name="Percent 193 2 10" xfId="15427" xr:uid="{CB531BE4-AE8C-4101-A941-E3B1C4042632}"/>
    <cellStyle name="Percent 193 2 2" xfId="7994" xr:uid="{609D6006-E8FA-4397-BDAE-2909E9BCB3F5}"/>
    <cellStyle name="Percent 193 2 2 2" xfId="9308" xr:uid="{C23B0FE0-0098-4459-AF4A-F786C3309F6C}"/>
    <cellStyle name="Percent 193 2 2 2 2" xfId="11313" xr:uid="{EDABA510-0664-4ACF-BF1C-A1DDA3911067}"/>
    <cellStyle name="Percent 193 2 2 2 2 2" xfId="15102" xr:uid="{1460D91A-B8CC-4970-BF03-D53C2BE27271}"/>
    <cellStyle name="Percent 193 2 2 2 2 3" xfId="18690" xr:uid="{BBD4B40F-DF13-4B34-8640-5AAFE955C721}"/>
    <cellStyle name="Percent 193 2 2 2 3" xfId="13350" xr:uid="{C45D496E-6A0E-4383-904E-502B9638DC9E}"/>
    <cellStyle name="Percent 193 2 2 2 4" xfId="16899" xr:uid="{6337B483-FE48-49FB-9210-5D7A9862F410}"/>
    <cellStyle name="Percent 193 2 2 3" xfId="10340" xr:uid="{6C1537AC-E6DC-4C5C-92A7-3C05615895AE}"/>
    <cellStyle name="Percent 193 2 2 3 2" xfId="14128" xr:uid="{64053B5E-095A-43EA-ADB7-1CE7F740B698}"/>
    <cellStyle name="Percent 193 2 2 3 3" xfId="17713" xr:uid="{BD333CD5-C836-4378-8BB1-D08490A7434F}"/>
    <cellStyle name="Percent 193 2 2 4" xfId="12367" xr:uid="{70FBA620-68E8-47D0-8CC3-1E185FBAA8D9}"/>
    <cellStyle name="Percent 193 2 2 5" xfId="15943" xr:uid="{0E2FEB92-E451-41CF-966A-A70B7C254F33}"/>
    <cellStyle name="Percent 193 2 3" xfId="7841" xr:uid="{7A244526-CED1-4898-A456-A08AE68F49CC}"/>
    <cellStyle name="Percent 193 2 3 2" xfId="9140" xr:uid="{3D8D06E7-176E-48AE-BD36-010FB5699218}"/>
    <cellStyle name="Percent 193 2 3 2 2" xfId="11148" xr:uid="{A9CE1F12-1BC3-4959-8C2F-45C92B9A5A45}"/>
    <cellStyle name="Percent 193 2 3 2 2 2" xfId="14921" xr:uid="{A403E9E8-1640-49C4-946D-E019DDBDE1F1}"/>
    <cellStyle name="Percent 193 2 3 2 2 3" xfId="18524" xr:uid="{FE49066F-204F-47B3-B5AA-3057A91D7068}"/>
    <cellStyle name="Percent 193 2 3 2 3" xfId="13175" xr:uid="{F69A487D-EE96-45C5-B0DD-0FA3A8AF2A3A}"/>
    <cellStyle name="Percent 193 2 3 2 4" xfId="16738" xr:uid="{7C505390-A5B0-4B5F-BF94-C733F4E2EB02}"/>
    <cellStyle name="Percent 193 2 3 3" xfId="10170" xr:uid="{CFD11FBF-DA10-407D-9FE1-C1C6940470AB}"/>
    <cellStyle name="Percent 193 2 3 3 2" xfId="13974" xr:uid="{A2EC99C7-11C9-499A-99A2-E91CCD47E98B}"/>
    <cellStyle name="Percent 193 2 3 3 3" xfId="17544" xr:uid="{7883A647-0E42-4E7A-8084-730FAA7D7CA0}"/>
    <cellStyle name="Percent 193 2 3 4" xfId="12206" xr:uid="{D6B1BE3A-CFFF-462B-BE4A-82E701A83C63}"/>
    <cellStyle name="Percent 193 2 3 5" xfId="15762" xr:uid="{919C4CB7-A73C-4FC2-A45D-307254FF3867}"/>
    <cellStyle name="Percent 193 2 4" xfId="7751" xr:uid="{E6224959-A660-467F-BDC7-119EBF3ADC08}"/>
    <cellStyle name="Percent 193 2 4 2" xfId="9054" xr:uid="{5E04A96B-31E6-4844-BA50-BCD000E30073}"/>
    <cellStyle name="Percent 193 2 4 2 2" xfId="11068" xr:uid="{9970C4AB-7B8E-44D4-ABB2-7D6528CE9E43}"/>
    <cellStyle name="Percent 193 2 4 2 2 2" xfId="14828" xr:uid="{D11D73FB-30B4-49E1-AC2C-E645E58C1797}"/>
    <cellStyle name="Percent 193 2 4 2 2 3" xfId="18442" xr:uid="{73A612AA-6CEE-4A84-8253-BB411A62B55E}"/>
    <cellStyle name="Percent 193 2 4 2 3" xfId="13090" xr:uid="{C62A3B93-CE76-4248-B6DD-426DB99DC2D0}"/>
    <cellStyle name="Percent 193 2 4 2 4" xfId="16659" xr:uid="{D535B9C6-8894-4CFE-B4C8-5C3C040EE81F}"/>
    <cellStyle name="Percent 193 2 4 3" xfId="10078" xr:uid="{AC2AC551-F2E1-43A0-9C29-C34210A53449}"/>
    <cellStyle name="Percent 193 2 4 3 2" xfId="13884" xr:uid="{629B5172-CB39-4ABF-9372-E3DF401A7E8F}"/>
    <cellStyle name="Percent 193 2 4 3 3" xfId="17459" xr:uid="{164F19E4-C252-483A-BCDD-FB6AB23DC76E}"/>
    <cellStyle name="Percent 193 2 4 4" xfId="12127" xr:uid="{F5B12FA8-5D65-4564-82BB-D2885602F3BF}"/>
    <cellStyle name="Percent 193 2 4 5" xfId="15671" xr:uid="{20332224-82F4-4121-A826-CA77510FF141}"/>
    <cellStyle name="Percent 193 2 5" xfId="8820" xr:uid="{E727F4E7-4127-4411-9885-650D2847D3EF}"/>
    <cellStyle name="Percent 193 2 5 2" xfId="10848" xr:uid="{6F9F8C3D-670E-4553-8797-E4654A096FF5}"/>
    <cellStyle name="Percent 193 2 5 2 2" xfId="14589" xr:uid="{6674E944-7A70-4561-ACA5-068E56E472B1}"/>
    <cellStyle name="Percent 193 2 5 2 3" xfId="18218" xr:uid="{645F2B8A-75A4-41D6-9C88-1D36D81F5303}"/>
    <cellStyle name="Percent 193 2 5 3" xfId="12855" xr:uid="{3A687467-C89C-465C-887F-88388A316F94}"/>
    <cellStyle name="Percent 193 2 5 4" xfId="16436" xr:uid="{FC51BF2F-73D0-4D84-B5AB-B7BFE71E50A3}"/>
    <cellStyle name="Percent 193 2 6" xfId="8475" xr:uid="{92EBB9A6-2AE3-4634-917E-BB315131CCAE}"/>
    <cellStyle name="Percent 193 2 6 2" xfId="10677" xr:uid="{6B0EBF58-8180-436B-AD22-D520C96A8601}"/>
    <cellStyle name="Percent 193 2 6 2 2" xfId="14433" xr:uid="{CB69B808-FBDA-4A8D-B0CF-932BCBEC1F6A}"/>
    <cellStyle name="Percent 193 2 6 2 3" xfId="18051" xr:uid="{EC3E0C09-1363-4096-9E65-5ED0635BDD9E}"/>
    <cellStyle name="Percent 193 2 6 3" xfId="12683" xr:uid="{3CF48B4A-C0AE-4CB2-9955-A482F7F6F654}"/>
    <cellStyle name="Percent 193 2 6 4" xfId="16258" xr:uid="{12E8B2F2-B6A6-4D76-A2F5-BA3793BDEFAB}"/>
    <cellStyle name="Percent 193 2 7" xfId="8067" xr:uid="{C6DB0A34-250B-4937-9C6A-E3F763F2566A}"/>
    <cellStyle name="Percent 193 2 7 2" xfId="10412" xr:uid="{106059C0-78F3-4A62-9AC1-3CF72D2863F7}"/>
    <cellStyle name="Percent 193 2 7 2 2" xfId="14188" xr:uid="{3F255922-D798-41D5-BAA4-93827BA43B3B}"/>
    <cellStyle name="Percent 193 2 7 2 3" xfId="17780" xr:uid="{4A4D6A75-EC7D-4187-BD77-12FC86AED425}"/>
    <cellStyle name="Percent 193 2 7 3" xfId="12429" xr:uid="{E71749F4-8B55-4EAB-93AD-E4F568CE0846}"/>
    <cellStyle name="Percent 193 2 7 4" xfId="16007" xr:uid="{CDE00B79-8C57-4C11-8B65-D67CAE224122}"/>
    <cellStyle name="Percent 193 2 8" xfId="9832" xr:uid="{1168239D-8209-4BBB-83FD-6D02C7C51D63}"/>
    <cellStyle name="Percent 193 2 8 2" xfId="13660" xr:uid="{DFA3900C-C7FC-4D1C-86EC-C9803AAA4B51}"/>
    <cellStyle name="Percent 193 2 8 3" xfId="17220" xr:uid="{11D2DF56-19C4-4561-A14C-0A553933A199}"/>
    <cellStyle name="Percent 193 2 9" xfId="11910" xr:uid="{BFA74C3A-E541-4162-873A-98FC5C6D6C18}"/>
    <cellStyle name="Percent 193 3" xfId="7903" xr:uid="{A2E33FF7-E645-4702-B0B6-6711C8B6ECC2}"/>
    <cellStyle name="Percent 193 3 2" xfId="9215" xr:uid="{DD570EFD-6DFE-4644-99A4-0D1BE404557D}"/>
    <cellStyle name="Percent 193 3 2 2" xfId="11223" xr:uid="{18DFDE99-934C-49EC-8A74-6C4892C2DC95}"/>
    <cellStyle name="Percent 193 3 2 2 2" xfId="14999" xr:uid="{23D822A6-4E40-406D-8344-029EA129DF75}"/>
    <cellStyle name="Percent 193 3 2 2 3" xfId="18591" xr:uid="{DE239486-99CA-47FA-AA23-4B7D8E518F09}"/>
    <cellStyle name="Percent 193 3 2 3" xfId="13249" xr:uid="{8CCA9154-C488-4C50-809A-01A328DB8F99}"/>
    <cellStyle name="Percent 193 3 2 4" xfId="16807" xr:uid="{AC2961BD-67FD-43B2-9F79-E65DE4C3E89A}"/>
    <cellStyle name="Percent 193 3 3" xfId="10241" xr:uid="{A760468D-E989-4AFB-8C25-ED66B199F020}"/>
    <cellStyle name="Percent 193 3 3 2" xfId="14036" xr:uid="{04EABD50-E7E6-44D9-8F5C-366CBEDD87DA}"/>
    <cellStyle name="Percent 193 3 3 3" xfId="17620" xr:uid="{6B9C2EFE-A14A-4A14-AF57-54DAE496F44C}"/>
    <cellStyle name="Percent 193 3 4" xfId="12278" xr:uid="{247205B4-9592-4EEB-8657-92DEF98C2B64}"/>
    <cellStyle name="Percent 193 3 5" xfId="15842" xr:uid="{7DBAFE42-6E62-415E-BFBB-598094C4AC15}"/>
    <cellStyle name="Percent 193 4" xfId="7703" xr:uid="{A37C50EA-CDEA-46CE-85B7-77EF78DA7927}"/>
    <cellStyle name="Percent 193 4 2" xfId="9006" xr:uid="{D4643041-889E-491B-9003-6D278A278029}"/>
    <cellStyle name="Percent 193 4 2 2" xfId="11023" xr:uid="{02E32AA0-4C0B-45D0-B9A6-D3002CC2A5B7}"/>
    <cellStyle name="Percent 193 4 2 2 2" xfId="14781" xr:uid="{CFA86AEA-74EF-4452-9D74-0F884D111345}"/>
    <cellStyle name="Percent 193 4 2 2 3" xfId="18398" xr:uid="{5E123A6F-0C6F-4C98-9AD4-7D9D39417865}"/>
    <cellStyle name="Percent 193 4 2 3" xfId="13045" xr:uid="{9DC5CA5C-0138-4A0D-8FD1-935BA16075EB}"/>
    <cellStyle name="Percent 193 4 2 4" xfId="16615" xr:uid="{6918E31E-FE26-46B7-88CF-5A193346ADCF}"/>
    <cellStyle name="Percent 193 4 3" xfId="10034" xr:uid="{3873A96E-CF51-462D-860F-697E848F4C59}"/>
    <cellStyle name="Percent 193 4 3 2" xfId="13835" xr:uid="{9AD951E7-5F69-4820-9968-5DF0E141F126}"/>
    <cellStyle name="Percent 193 4 3 3" xfId="17412" xr:uid="{9986EEFB-1BD8-4CEE-B64B-7BF60F335C29}"/>
    <cellStyle name="Percent 193 4 4" xfId="12083" xr:uid="{D5C1225F-B204-4C8D-84C4-C961EF1A27FD}"/>
    <cellStyle name="Percent 193 4 5" xfId="15624" xr:uid="{C3A6D77C-6D6E-46A5-B0B9-9D468B35A95F}"/>
    <cellStyle name="Percent 193 5" xfId="8033" xr:uid="{41A2C98A-CBBD-4171-BFCE-0F0035AEE758}"/>
    <cellStyle name="Percent 193 5 2" xfId="9349" xr:uid="{5DAB0215-7AD3-468B-B874-54BC97F707CF}"/>
    <cellStyle name="Percent 193 5 2 2" xfId="11351" xr:uid="{3CB131A0-B9A4-4D56-98F1-BA8704ABE333}"/>
    <cellStyle name="Percent 193 5 2 2 2" xfId="15140" xr:uid="{2831A931-1518-4A1E-84DC-CFB35E25F4A4}"/>
    <cellStyle name="Percent 193 5 2 2 3" xfId="18728" xr:uid="{4AC438A1-E283-4965-9C98-F71D780497EC}"/>
    <cellStyle name="Percent 193 5 2 3" xfId="13391" xr:uid="{9FA4EB49-EE91-4B48-90E9-05FD023797D0}"/>
    <cellStyle name="Percent 193 5 2 4" xfId="16940" xr:uid="{8A57873D-7FD5-439C-8D3B-ED0555BAA06A}"/>
    <cellStyle name="Percent 193 5 3" xfId="10388" xr:uid="{C68F8F92-3327-42F3-95AB-72EBA4E47B72}"/>
    <cellStyle name="Percent 193 5 3 2" xfId="14167" xr:uid="{85707E17-7A77-4C1A-AE6C-A10630A924F0}"/>
    <cellStyle name="Percent 193 5 3 3" xfId="17755" xr:uid="{C3448659-0B97-4600-BFB2-F9D59527AFCA}"/>
    <cellStyle name="Percent 193 5 4" xfId="12405" xr:uid="{F0291A1C-F0C3-481D-992D-2D0726C70FA9}"/>
    <cellStyle name="Percent 193 5 5" xfId="15982" xr:uid="{67FA03B9-E124-4507-89D1-EE38391503DB}"/>
    <cellStyle name="Percent 193 6" xfId="8577" xr:uid="{B340DA97-E98D-4717-B64A-4BD84CB4A025}"/>
    <cellStyle name="Percent 193 6 2" xfId="10749" xr:uid="{D461710A-5DE5-4CD6-B794-7FBA97CD83BA}"/>
    <cellStyle name="Percent 193 6 2 2" xfId="14497" xr:uid="{37C09527-D41D-4892-ACA7-A640929463E1}"/>
    <cellStyle name="Percent 193 6 2 3" xfId="18121" xr:uid="{39771861-4D16-47F3-8DB9-43498EAE4A2A}"/>
    <cellStyle name="Percent 193 6 3" xfId="12752" xr:uid="{71779550-DB24-4C3B-AB22-023EF0AB063B}"/>
    <cellStyle name="Percent 193 6 4" xfId="16339" xr:uid="{9A421CCC-6404-4B11-B1F3-BCEFB96A50A1}"/>
    <cellStyle name="Percent 193 7" xfId="8232" xr:uid="{174605EB-A656-4B92-84D8-90B728B73E14}"/>
    <cellStyle name="Percent 193 7 2" xfId="10558" xr:uid="{89A06EF2-352A-4CE1-90DC-4808F698868B}"/>
    <cellStyle name="Percent 193 7 2 2" xfId="14320" xr:uid="{F7F4054E-BAB3-4B74-8144-3F946EE07EF4}"/>
    <cellStyle name="Percent 193 7 2 3" xfId="17930" xr:uid="{80804914-62EF-4994-81C9-7A537F03313C}"/>
    <cellStyle name="Percent 193 7 3" xfId="12562" xr:uid="{C6ECE63B-8DE6-43C2-BE2D-BDB33B98C4CB}"/>
    <cellStyle name="Percent 193 7 4" xfId="16146" xr:uid="{B47BC963-7697-4B24-978A-12B5D4C68EEB}"/>
    <cellStyle name="Percent 193 8" xfId="9371" xr:uid="{AF1C7A50-3E3A-4D08-9FBE-1C6BA5A7B6AC}"/>
    <cellStyle name="Percent 193 8 2" xfId="11374" xr:uid="{67552792-4C52-4011-AC8E-94A01F4835A0}"/>
    <cellStyle name="Percent 193 8 2 2" xfId="15165" xr:uid="{8089CBB5-FA41-4A3C-AE90-275D49F08449}"/>
    <cellStyle name="Percent 193 8 2 3" xfId="18746" xr:uid="{34407829-0E90-4E15-B6A1-9F280DC5032C}"/>
    <cellStyle name="Percent 193 8 3" xfId="13413" xr:uid="{903AB687-F450-48B4-9EE9-534E6A59FF19}"/>
    <cellStyle name="Percent 193 8 4" xfId="16962" xr:uid="{F58D15D4-9237-40C5-9001-27A6ED01C3DD}"/>
    <cellStyle name="Percent 193 9" xfId="9592" xr:uid="{755B2220-BB62-4EFA-B26D-1827EE895E1F}"/>
    <cellStyle name="Percent 193 9 2" xfId="11460" xr:uid="{9C4A7C88-83F6-4A67-94A5-C34D02C12604}"/>
    <cellStyle name="Percent 193 9 2 2" xfId="15237" xr:uid="{1194368C-98A3-49F4-9673-52C19CD6EB71}"/>
    <cellStyle name="Percent 193 9 2 3" xfId="18832" xr:uid="{5E24983C-A25E-41B9-8CAF-505930F4D1D5}"/>
    <cellStyle name="Percent 193 9 3" xfId="13494" xr:uid="{78D92029-9F25-4280-BEE9-3D53A48A7E8C}"/>
    <cellStyle name="Percent 193 9 4" xfId="17058" xr:uid="{51BFF81D-1A8D-4438-8258-EB699CE73879}"/>
    <cellStyle name="Percent 194" xfId="6519" xr:uid="{3552CD52-F371-4F6D-B8E8-0F30A64F66B0}"/>
    <cellStyle name="Percent 194 10" xfId="9738" xr:uid="{426C4087-0B88-406C-8790-A3AC323CC1B0}"/>
    <cellStyle name="Percent 194 10 2" xfId="13569" xr:uid="{67089BE7-5C71-40BE-9892-23465D409E01}"/>
    <cellStyle name="Percent 194 10 3" xfId="17137" xr:uid="{24561949-0F9E-4405-A94E-1FB23E9D4983}"/>
    <cellStyle name="Percent 194 11" xfId="11740" xr:uid="{749EAA0C-F513-4C33-A55F-39E870AAAB6B}"/>
    <cellStyle name="Percent 194 12" xfId="15341" xr:uid="{249F7AE4-214B-4934-AC34-2DC51112E009}"/>
    <cellStyle name="Percent 194 2" xfId="7523" xr:uid="{35C94D45-A9E2-4E1D-8E22-85DF412528F7}"/>
    <cellStyle name="Percent 194 2 10" xfId="15441" xr:uid="{17B5590B-CD50-457A-AD40-D34F9C79FEB9}"/>
    <cellStyle name="Percent 194 2 2" xfId="8004" xr:uid="{9AE3494D-3ACB-4340-805A-ED9E03200521}"/>
    <cellStyle name="Percent 194 2 2 2" xfId="9322" xr:uid="{FE85C6EB-8EBD-428F-811E-80AB7CDEFC1A}"/>
    <cellStyle name="Percent 194 2 2 2 2" xfId="11325" xr:uid="{C1B3502F-B29E-41FD-9A28-54995945FE02}"/>
    <cellStyle name="Percent 194 2 2 2 2 2" xfId="15115" xr:uid="{9EBC870C-D30E-42C8-A890-C0269B0E8582}"/>
    <cellStyle name="Percent 194 2 2 2 2 3" xfId="18700" xr:uid="{6A916762-06B9-47F7-8C93-9D0CA44F842A}"/>
    <cellStyle name="Percent 194 2 2 2 3" xfId="13365" xr:uid="{0049B52F-75F1-4117-99A5-63452437C5A6}"/>
    <cellStyle name="Percent 194 2 2 2 4" xfId="16910" xr:uid="{62F9D0F9-6CDB-488A-8EAC-300CA79A6971}"/>
    <cellStyle name="Percent 194 2 2 3" xfId="10355" xr:uid="{A0C7A455-BC47-4B0F-A051-DB7D71EA4C11}"/>
    <cellStyle name="Percent 194 2 2 3 2" xfId="14138" xr:uid="{B38E053B-F7EE-45A0-9D78-DEAF910128D2}"/>
    <cellStyle name="Percent 194 2 2 3 3" xfId="17726" xr:uid="{6EC1FDDD-347E-46A1-95BA-B4052E48C607}"/>
    <cellStyle name="Percent 194 2 2 4" xfId="12379" xr:uid="{8B029DE3-6F55-4E53-8DA5-CEEC772B1E40}"/>
    <cellStyle name="Percent 194 2 2 5" xfId="15956" xr:uid="{F351D25F-8673-44F8-878A-302B65CFADEE}"/>
    <cellStyle name="Percent 194 2 3" xfId="7851" xr:uid="{818EF00B-74E0-4073-84F6-D297613C56ED}"/>
    <cellStyle name="Percent 194 2 3 2" xfId="9155" xr:uid="{89A03A7C-6B0F-4BA9-92E9-7EF072BCB35A}"/>
    <cellStyle name="Percent 194 2 3 2 2" xfId="11160" xr:uid="{0735F98E-D2C1-4E73-87EF-99278C730BD4}"/>
    <cellStyle name="Percent 194 2 3 2 2 2" xfId="14935" xr:uid="{61395110-253F-4708-92AE-E059BCBC40D0}"/>
    <cellStyle name="Percent 194 2 3 2 2 3" xfId="18534" xr:uid="{4D804ED5-D651-4DBC-9C46-5C59372C0177}"/>
    <cellStyle name="Percent 194 2 3 2 3" xfId="13188" xr:uid="{5CB08BE1-03F1-4186-9542-71EB03E28444}"/>
    <cellStyle name="Percent 194 2 3 2 4" xfId="16751" xr:uid="{2BFF4B43-8A3F-43A0-A01F-3B93E93F8E17}"/>
    <cellStyle name="Percent 194 2 3 3" xfId="10183" xr:uid="{E3E4402D-36AD-48ED-90A4-DC187681C745}"/>
    <cellStyle name="Percent 194 2 3 3 2" xfId="13984" xr:uid="{BDCA4FE9-F31B-4D6E-B9C4-CE8AEF60B4EA}"/>
    <cellStyle name="Percent 194 2 3 3 3" xfId="17560" xr:uid="{2F53505C-E841-48F6-8C66-5DB0C038DB9E}"/>
    <cellStyle name="Percent 194 2 3 4" xfId="12216" xr:uid="{DE4EEC92-1C99-4530-993B-20C0AF938D13}"/>
    <cellStyle name="Percent 194 2 3 5" xfId="15777" xr:uid="{67D2F719-D512-4BAA-9A85-952197AF2F14}"/>
    <cellStyle name="Percent 194 2 4" xfId="7584" xr:uid="{4B92CB50-532D-4D3A-BCA5-7CED22D90D62}"/>
    <cellStyle name="Percent 194 2 4 2" xfId="8884" xr:uid="{3448865C-764B-4FEC-9C7B-58CE12461BCC}"/>
    <cellStyle name="Percent 194 2 4 2 2" xfId="10915" xr:uid="{2F778018-07DD-42D6-A08F-5896161B4967}"/>
    <cellStyle name="Percent 194 2 4 2 2 2" xfId="14659" xr:uid="{2112308A-4722-4A2B-A4F5-3C41DCF4B09D}"/>
    <cellStyle name="Percent 194 2 4 2 2 3" xfId="18288" xr:uid="{2FB623EF-5B94-48C1-9181-E2BCA128BB6E}"/>
    <cellStyle name="Percent 194 2 4 2 3" xfId="12918" xr:uid="{B488DD21-91BF-4B1D-AC67-FE8E79CA4519}"/>
    <cellStyle name="Percent 194 2 4 2 4" xfId="16499" xr:uid="{FF53F5B5-A5C8-4289-8C12-EE9D350AD571}"/>
    <cellStyle name="Percent 194 2 4 3" xfId="9904" xr:uid="{53CC473F-4E54-430D-AAEC-4363B37CBB0B}"/>
    <cellStyle name="Percent 194 2 4 3 2" xfId="13729" xr:uid="{5FBA88FC-5FF9-4EED-AC3E-A1BA3F760F8F}"/>
    <cellStyle name="Percent 194 2 4 3 3" xfId="17288" xr:uid="{8585AAC7-CAF1-43EA-B06E-9698CA2B0730}"/>
    <cellStyle name="Percent 194 2 4 4" xfId="11977" xr:uid="{7C338367-901B-4F15-9BDC-F453953AC271}"/>
    <cellStyle name="Percent 194 2 4 5" xfId="15500" xr:uid="{00795466-52F0-4951-8F74-7A40C6CA358C}"/>
    <cellStyle name="Percent 194 2 5" xfId="8830" xr:uid="{0CBB166C-BFFB-4810-A373-CB81A67B0E3E}"/>
    <cellStyle name="Percent 194 2 5 2" xfId="10862" xr:uid="{A4948F23-FFDC-43E9-9B4E-7B6F090FD0A4}"/>
    <cellStyle name="Percent 194 2 5 2 2" xfId="14600" xr:uid="{3B056A43-65ED-4DDB-9740-D994B6697422}"/>
    <cellStyle name="Percent 194 2 5 2 3" xfId="18232" xr:uid="{F4A18A03-B14C-4AFE-8015-88526371FD72}"/>
    <cellStyle name="Percent 194 2 5 3" xfId="12865" xr:uid="{EB427311-0D21-458A-9E5A-C0993B6D171D}"/>
    <cellStyle name="Percent 194 2 5 4" xfId="16448" xr:uid="{6760E756-BB79-4386-85E2-6D01B4B242ED}"/>
    <cellStyle name="Percent 194 2 6" xfId="8487" xr:uid="{31B6E803-9493-4A7B-AB59-2B307B34F014}"/>
    <cellStyle name="Percent 194 2 6 2" xfId="10691" xr:uid="{6FB20E41-6AF8-4E65-8216-D68029CB1481}"/>
    <cellStyle name="Percent 194 2 6 2 2" xfId="14443" xr:uid="{FD37E690-7151-4931-9B67-4E569AE58AA5}"/>
    <cellStyle name="Percent 194 2 6 2 3" xfId="18065" xr:uid="{03113580-2D1E-4C5E-ADC3-41232BCDF09B}"/>
    <cellStyle name="Percent 194 2 6 3" xfId="12694" xr:uid="{EA267982-EAF4-4BB4-BE3F-75D4527C3F5E}"/>
    <cellStyle name="Percent 194 2 6 4" xfId="16272" xr:uid="{CEC8EE03-429C-4FE6-9376-610328F7497D}"/>
    <cellStyle name="Percent 194 2 7" xfId="8161" xr:uid="{8101ABB4-1D00-4788-B436-3DDCD6CC5CFC}"/>
    <cellStyle name="Percent 194 2 7 2" xfId="10491" xr:uid="{1551BC2D-DB52-410C-BD1D-B35C3E79DDFC}"/>
    <cellStyle name="Percent 194 2 7 2 2" xfId="14262" xr:uid="{D3D9AC37-951B-4965-B0C5-F1C91132986C}"/>
    <cellStyle name="Percent 194 2 7 2 3" xfId="17864" xr:uid="{66E7E9E5-08A6-4ADD-96AA-1B616FC6189F}"/>
    <cellStyle name="Percent 194 2 7 3" xfId="12501" xr:uid="{E44A54E9-1CFE-42CC-81CD-DD298A03B776}"/>
    <cellStyle name="Percent 194 2 7 4" xfId="16080" xr:uid="{7A38D281-599B-435E-9DFF-2FC0A668E456}"/>
    <cellStyle name="Percent 194 2 8" xfId="9843" xr:uid="{D1D43FD8-2B5C-4CCC-AE87-D77E37CFD203}"/>
    <cellStyle name="Percent 194 2 8 2" xfId="13674" xr:uid="{75BEBDD1-63C2-4D14-B4E3-F734CB860E05}"/>
    <cellStyle name="Percent 194 2 8 3" xfId="17230" xr:uid="{58DEA2BC-EC16-412E-909C-C3424707548B}"/>
    <cellStyle name="Percent 194 2 9" xfId="11922" xr:uid="{825337C4-C683-4703-B3A4-DFA7BD897F0C}"/>
    <cellStyle name="Percent 194 3" xfId="7915" xr:uid="{67898F5D-1C5C-49F1-ADA6-1CB092C647A1}"/>
    <cellStyle name="Percent 194 3 2" xfId="9229" xr:uid="{5FE621FF-C885-44B7-A448-46BE2D1CDD23}"/>
    <cellStyle name="Percent 194 3 2 2" xfId="11233" xr:uid="{996BE49D-7D0B-420A-ABBB-E2E1A758D292}"/>
    <cellStyle name="Percent 194 3 2 2 2" xfId="15013" xr:uid="{472E841C-7882-4B3C-ACF6-B0B618B35E85}"/>
    <cellStyle name="Percent 194 3 2 2 3" xfId="18601" xr:uid="{5D5BA438-B347-414C-8251-9EFADB43F228}"/>
    <cellStyle name="Percent 194 3 2 3" xfId="13263" xr:uid="{18EE0DDA-F235-4C49-BFB1-7E38DB54C79C}"/>
    <cellStyle name="Percent 194 3 2 4" xfId="16817" xr:uid="{175EF66F-8ADF-4F20-B395-8438352347FD}"/>
    <cellStyle name="Percent 194 3 3" xfId="10253" xr:uid="{4E53F713-2DC9-4428-A2D2-7289EB84B5FD}"/>
    <cellStyle name="Percent 194 3 3 2" xfId="14048" xr:uid="{82703036-C2CB-4C71-8D2D-52CCA3222259}"/>
    <cellStyle name="Percent 194 3 3 3" xfId="17634" xr:uid="{2FB045CA-ABDA-4E77-A332-44CEB80297AB}"/>
    <cellStyle name="Percent 194 3 4" xfId="12288" xr:uid="{77B865BF-66CC-498E-B0BB-84A252D67A91}"/>
    <cellStyle name="Percent 194 3 5" xfId="15856" xr:uid="{8E6C85F7-89FB-4402-A733-E3102AFC3759}"/>
    <cellStyle name="Percent 194 4" xfId="7715" xr:uid="{660A57DE-ACDB-4367-A221-B496481DB67B}"/>
    <cellStyle name="Percent 194 4 2" xfId="9022" xr:uid="{82E595F6-1FAC-4448-9D23-CD7E801CCA56}"/>
    <cellStyle name="Percent 194 4 2 2" xfId="11034" xr:uid="{9C209DDE-75F5-41C4-9509-4FFEA5A931D0}"/>
    <cellStyle name="Percent 194 4 2 2 2" xfId="14794" xr:uid="{CE8D62C3-E61D-4C49-8DAA-F4BE5C21CF76}"/>
    <cellStyle name="Percent 194 4 2 2 3" xfId="18411" xr:uid="{652A089B-4180-4410-B7B4-917F8776F28D}"/>
    <cellStyle name="Percent 194 4 2 3" xfId="13060" xr:uid="{805FC576-691C-459E-93E4-B65728E9FC07}"/>
    <cellStyle name="Percent 194 4 2 4" xfId="16625" xr:uid="{CCE7E9A5-C00A-4399-88FE-1F06C8E5998D}"/>
    <cellStyle name="Percent 194 4 3" xfId="10049" xr:uid="{9A0E5ADC-F15A-4B2E-806E-F29DCBF578BE}"/>
    <cellStyle name="Percent 194 4 3 2" xfId="13847" xr:uid="{30FB2472-0365-4F12-A1BA-30B98935A357}"/>
    <cellStyle name="Percent 194 4 3 3" xfId="17428" xr:uid="{5083BC80-D7CF-46A6-A9BB-E9A685577F64}"/>
    <cellStyle name="Percent 194 4 4" xfId="12094" xr:uid="{471B5331-6233-44C1-B92A-038676124E9C}"/>
    <cellStyle name="Percent 194 4 5" xfId="15637" xr:uid="{C3B6282B-FF24-4BA9-84DD-1641388AB951}"/>
    <cellStyle name="Percent 194 5" xfId="7586" xr:uid="{5D7AF6DB-11F8-403F-A552-B5581599262C}"/>
    <cellStyle name="Percent 194 5 2" xfId="8887" xr:uid="{79C84ED5-EDFE-4D58-A18B-E9B5AD1CB5E0}"/>
    <cellStyle name="Percent 194 5 2 2" xfId="10917" xr:uid="{67A419C7-7B77-48A5-AE5C-924406B6B9C7}"/>
    <cellStyle name="Percent 194 5 2 2 2" xfId="14661" xr:uid="{BCF0FBA0-F599-4BC4-9FB3-64A3A4768408}"/>
    <cellStyle name="Percent 194 5 2 2 3" xfId="18290" xr:uid="{BA25A399-1167-4936-A289-BFF9CAB2F90B}"/>
    <cellStyle name="Percent 194 5 2 3" xfId="12920" xr:uid="{30C5A325-8ACC-4255-9E7B-8C3A8CD17634}"/>
    <cellStyle name="Percent 194 5 2 4" xfId="16501" xr:uid="{D66E9F23-257F-4A23-ADCD-DA9068732291}"/>
    <cellStyle name="Percent 194 5 3" xfId="9906" xr:uid="{112947A1-E93A-45E6-86AE-B5CA7E31A7CE}"/>
    <cellStyle name="Percent 194 5 3 2" xfId="13731" xr:uid="{4B614617-CD7B-4367-8577-1B1B8441A2FA}"/>
    <cellStyle name="Percent 194 5 3 3" xfId="17291" xr:uid="{674B0681-35BC-4EDA-9563-81A8B8F659AA}"/>
    <cellStyle name="Percent 194 5 4" xfId="11979" xr:uid="{FB76277E-4901-4683-840A-609184467AF8}"/>
    <cellStyle name="Percent 194 5 5" xfId="15502" xr:uid="{A7560E40-591D-41F5-953F-23F740C785E4}"/>
    <cellStyle name="Percent 194 6" xfId="8589" xr:uid="{65E8C1AA-0EE9-4C97-ADE9-4A87946C3052}"/>
    <cellStyle name="Percent 194 6 2" xfId="10764" xr:uid="{B4D01CDD-43B7-48E8-8D09-0CF004591B62}"/>
    <cellStyle name="Percent 194 6 2 2" xfId="14508" xr:uid="{BFBEDC56-ABAB-4584-B8A3-7A359AE34235}"/>
    <cellStyle name="Percent 194 6 2 3" xfId="18132" xr:uid="{A33C0AE5-968B-4FCB-90EC-37EE67A4A270}"/>
    <cellStyle name="Percent 194 6 3" xfId="12764" xr:uid="{19C676A8-C4DD-43F2-9D99-131292B40163}"/>
    <cellStyle name="Percent 194 6 4" xfId="16353" xr:uid="{91A88409-D3E1-4E78-8831-FEA05545BDC7}"/>
    <cellStyle name="Percent 194 7" xfId="8242" xr:uid="{4B067927-9E0C-4A13-A1E3-1FE15D445E53}"/>
    <cellStyle name="Percent 194 7 2" xfId="10572" xr:uid="{3CA3407B-870F-415A-A99C-A3EC5AFA8458}"/>
    <cellStyle name="Percent 194 7 2 2" xfId="14333" xr:uid="{D722335C-3CAC-4AEB-80FD-755D9DFA7F80}"/>
    <cellStyle name="Percent 194 7 2 3" xfId="17946" xr:uid="{7A8F939E-48B5-44F1-AD9D-222C16776696}"/>
    <cellStyle name="Percent 194 7 3" xfId="12574" xr:uid="{BFFB50E6-F8B0-4CD8-AB66-54125953F87F}"/>
    <cellStyle name="Percent 194 7 4" xfId="16158" xr:uid="{BD62DC91-DAD6-4EC3-8FB7-AD8D454D168A}"/>
    <cellStyle name="Percent 194 8" xfId="8141" xr:uid="{8793E4A7-72A4-458B-AE97-6743E0C788E2}"/>
    <cellStyle name="Percent 194 8 2" xfId="10474" xr:uid="{520FA3E7-9419-423A-B7B8-5C200C141963}"/>
    <cellStyle name="Percent 194 8 2 2" xfId="14246" xr:uid="{EF4DFFE5-2513-47ED-AEFC-00E21ED57856}"/>
    <cellStyle name="Percent 194 8 2 3" xfId="17848" xr:uid="{4148AA41-E7CF-400F-846D-C6624562B53E}"/>
    <cellStyle name="Percent 194 8 3" xfId="12484" xr:uid="{C3F8CF7A-C509-47C2-923F-038EFE492FF7}"/>
    <cellStyle name="Percent 194 8 4" xfId="16064" xr:uid="{7AD083B9-70A4-428F-AEF1-8CFF391C42A1}"/>
    <cellStyle name="Percent 194 9" xfId="9593" xr:uid="{9B33963E-E81F-4281-99F2-E9B6B1942894}"/>
    <cellStyle name="Percent 194 9 2" xfId="11461" xr:uid="{23343707-CA9D-4C19-B84D-EA4EDEFA14F7}"/>
    <cellStyle name="Percent 194 9 2 2" xfId="15238" xr:uid="{5C48AFDA-9FAB-4635-B8D9-2FB2D8C76A52}"/>
    <cellStyle name="Percent 194 9 2 3" xfId="18833" xr:uid="{87A66812-7D34-448C-AD80-194B574BF974}"/>
    <cellStyle name="Percent 194 9 3" xfId="13495" xr:uid="{ABEFE7F8-21D1-4D3B-B582-A9285AB00412}"/>
    <cellStyle name="Percent 194 9 4" xfId="17059" xr:uid="{73A50ABC-875E-4F9C-8A69-B1672157412D}"/>
    <cellStyle name="Percent 195" xfId="6431" xr:uid="{1BF2DEB0-7D4C-412B-8271-6EFFEE81AA38}"/>
    <cellStyle name="Percent 195 10" xfId="9721" xr:uid="{524C6457-07D8-4E28-A0A2-9D17C062531A}"/>
    <cellStyle name="Percent 195 10 2" xfId="13554" xr:uid="{98BFFDFC-3D21-4C36-B388-1AAD659F4541}"/>
    <cellStyle name="Percent 195 10 3" xfId="17119" xr:uid="{02B5D5AA-ABE3-456D-A47A-B2BC3A45AE57}"/>
    <cellStyle name="Percent 195 11" xfId="11724" xr:uid="{AD125560-F2B5-44D9-8C2E-A2B48A1FC5DD}"/>
    <cellStyle name="Percent 195 12" xfId="15323" xr:uid="{529EE01B-6783-4C87-9864-6E0871D7D1E6}"/>
    <cellStyle name="Percent 195 2" xfId="7508" xr:uid="{1A1C01F6-3E5E-411B-9C36-5EF70C9FFE85}"/>
    <cellStyle name="Percent 195 2 10" xfId="15424" xr:uid="{5AA57A1D-B2FA-4E78-BE8A-8F7A3176C504}"/>
    <cellStyle name="Percent 195 2 2" xfId="7991" xr:uid="{FFDAB8D8-85A8-44A0-8C1D-1908C2CC60C9}"/>
    <cellStyle name="Percent 195 2 2 2" xfId="9305" xr:uid="{2FBB1882-61E9-4B98-A467-8ACA7E81411B}"/>
    <cellStyle name="Percent 195 2 2 2 2" xfId="11310" xr:uid="{6658234A-22BB-4BE4-B6D0-362A13D355C2}"/>
    <cellStyle name="Percent 195 2 2 2 2 2" xfId="15099" xr:uid="{455894FA-9F09-436D-8EAE-49502EB8A699}"/>
    <cellStyle name="Percent 195 2 2 2 2 3" xfId="18687" xr:uid="{C6E74F58-1EA1-4E54-9D0B-3BB12B102FB7}"/>
    <cellStyle name="Percent 195 2 2 2 3" xfId="13345" xr:uid="{59EF0B53-9B49-4FF8-B1E3-9D72B13DC45A}"/>
    <cellStyle name="Percent 195 2 2 2 4" xfId="16896" xr:uid="{E183C512-9B4A-4B4F-8DED-79928AB6CFA8}"/>
    <cellStyle name="Percent 195 2 2 3" xfId="10337" xr:uid="{43CABC9C-655D-4BE8-8C1C-9D84F90423BB}"/>
    <cellStyle name="Percent 195 2 2 3 2" xfId="14125" xr:uid="{90BD4EC1-1C09-47C0-A10B-DD30325BFF96}"/>
    <cellStyle name="Percent 195 2 2 3 3" xfId="17710" xr:uid="{FAF9FDE8-6669-4658-99B6-E5F771536F9A}"/>
    <cellStyle name="Percent 195 2 2 4" xfId="12364" xr:uid="{4848E33E-837A-4E92-9B7C-015792B67458}"/>
    <cellStyle name="Percent 195 2 2 5" xfId="15940" xr:uid="{F01DEE34-9A59-4647-8A1B-D933B403EB78}"/>
    <cellStyle name="Percent 195 2 3" xfId="7838" xr:uid="{4848E1EA-F37F-400D-A19B-B00F9CC415AB}"/>
    <cellStyle name="Percent 195 2 3 2" xfId="9135" xr:uid="{200FF2BC-B581-474B-88F7-27C5C488D924}"/>
    <cellStyle name="Percent 195 2 3 2 2" xfId="11145" xr:uid="{80395F3A-3781-49FD-A550-B63D90995983}"/>
    <cellStyle name="Percent 195 2 3 2 2 2" xfId="14918" xr:uid="{72927735-75FD-4773-8F91-F932828CF28E}"/>
    <cellStyle name="Percent 195 2 3 2 2 3" xfId="18521" xr:uid="{9A46B3BF-44D8-4DEE-981B-FE2311881C92}"/>
    <cellStyle name="Percent 195 2 3 2 3" xfId="13172" xr:uid="{A483F812-CA36-485B-B18E-711797CE82DF}"/>
    <cellStyle name="Percent 195 2 3 2 4" xfId="16735" xr:uid="{D48D84B8-92CB-468E-88A8-81CE1E97CA6B}"/>
    <cellStyle name="Percent 195 2 3 3" xfId="10167" xr:uid="{EEDE6F60-5C03-42DE-BB1F-F7EAA3A7BDD6}"/>
    <cellStyle name="Percent 195 2 3 3 2" xfId="13971" xr:uid="{6FBC6835-B791-47B9-89FF-8F0BFFEFBEA1}"/>
    <cellStyle name="Percent 195 2 3 3 3" xfId="17539" xr:uid="{144A635E-BB8A-4F4E-B11F-75D3C88D8300}"/>
    <cellStyle name="Percent 195 2 3 4" xfId="12203" xr:uid="{8E1597F8-4A39-46E3-B860-94B75CC05545}"/>
    <cellStyle name="Percent 195 2 3 5" xfId="15759" xr:uid="{9F85D30F-BC05-417F-9EE2-0078726B539C}"/>
    <cellStyle name="Percent 195 2 4" xfId="7732" xr:uid="{B745D93A-5253-4E25-A9A5-099136B070DC}"/>
    <cellStyle name="Percent 195 2 4 2" xfId="9037" xr:uid="{F00FFF12-2F22-48BA-A9EC-CA0291501C54}"/>
    <cellStyle name="Percent 195 2 4 2 2" xfId="11050" xr:uid="{849CA4CB-B05A-4847-A6BC-4EF292E7289E}"/>
    <cellStyle name="Percent 195 2 4 2 2 2" xfId="14808" xr:uid="{2B36F700-C084-4A82-89BC-8B112710A3AE}"/>
    <cellStyle name="Percent 195 2 4 2 2 3" xfId="18426" xr:uid="{8E5D8251-D6C7-4FC4-8290-13E8F97E4F1C}"/>
    <cellStyle name="Percent 195 2 4 2 3" xfId="13074" xr:uid="{BF931245-8C7C-4F96-BAE6-C409180E5CC4}"/>
    <cellStyle name="Percent 195 2 4 2 4" xfId="16641" xr:uid="{65A46030-2D66-4431-B0E0-771B48A60716}"/>
    <cellStyle name="Percent 195 2 4 3" xfId="10063" xr:uid="{EF6F97E5-7B1F-4286-931D-63C7B91F6FAF}"/>
    <cellStyle name="Percent 195 2 4 3 2" xfId="13865" xr:uid="{ECFEDC43-FCE4-4432-9FF1-CC99E82AD7FB}"/>
    <cellStyle name="Percent 195 2 4 3 3" xfId="17443" xr:uid="{FF3965B7-094F-4AAF-A38B-A25C21807754}"/>
    <cellStyle name="Percent 195 2 4 4" xfId="12109" xr:uid="{4B1C181A-EDA8-4F19-8C5D-BDB16B326771}"/>
    <cellStyle name="Percent 195 2 4 5" xfId="15651" xr:uid="{8E73E009-96F9-453F-92B4-32E9D4EE2526}"/>
    <cellStyle name="Percent 195 2 5" xfId="8817" xr:uid="{60E228C0-8BB2-4A41-8D8C-20ADDB745A97}"/>
    <cellStyle name="Percent 195 2 5 2" xfId="10843" xr:uid="{8E362366-EF8C-4335-831C-CBBF8A65ECDE}"/>
    <cellStyle name="Percent 195 2 5 2 2" xfId="14586" xr:uid="{EAE4CD07-A9B4-489E-BB95-206F12FC2235}"/>
    <cellStyle name="Percent 195 2 5 2 3" xfId="18215" xr:uid="{9DD783C2-F3E3-46CB-AF86-17416F9FC7AD}"/>
    <cellStyle name="Percent 195 2 5 3" xfId="12852" xr:uid="{1EF5BBC4-3D9B-4BD1-9F9E-19CE6558E2EA}"/>
    <cellStyle name="Percent 195 2 5 4" xfId="16432" xr:uid="{01F59733-2051-4685-BADE-F97DBAC2E756}"/>
    <cellStyle name="Percent 195 2 6" xfId="8472" xr:uid="{3C552978-9AED-497A-89D3-2C54D167D00F}"/>
    <cellStyle name="Percent 195 2 6 2" xfId="10674" xr:uid="{D334B595-9A7E-41AC-8147-D1614F6F8C84}"/>
    <cellStyle name="Percent 195 2 6 2 2" xfId="14430" xr:uid="{FF411485-0790-4F0E-9DC9-AB946053499B}"/>
    <cellStyle name="Percent 195 2 6 2 3" xfId="18047" xr:uid="{FCD84759-1DEF-46B5-A982-E5BDD74FD6C1}"/>
    <cellStyle name="Percent 195 2 6 3" xfId="12680" xr:uid="{E616A79B-402F-4BBB-8176-7FAD34199251}"/>
    <cellStyle name="Percent 195 2 6 4" xfId="16255" xr:uid="{9073639B-A0D1-4478-936B-774EA039F4F0}"/>
    <cellStyle name="Percent 195 2 7" xfId="8089" xr:uid="{D246CCEF-2917-4B09-A405-2EEE41DF53F8}"/>
    <cellStyle name="Percent 195 2 7 2" xfId="10424" xr:uid="{4C07B685-BAC0-4A43-A2E2-17D61718D739}"/>
    <cellStyle name="Percent 195 2 7 2 2" xfId="14199" xr:uid="{9EFEB15A-EA37-4A79-8AD1-3A2FDE3B330A}"/>
    <cellStyle name="Percent 195 2 7 2 3" xfId="17792" xr:uid="{3DCE6B07-2EDA-4256-81F3-F4FF51672F71}"/>
    <cellStyle name="Percent 195 2 7 3" xfId="12440" xr:uid="{45080A00-B7DD-477C-8F43-EAEF68A6EE84}"/>
    <cellStyle name="Percent 195 2 7 4" xfId="16018" xr:uid="{A435C4C7-F2BC-4FBB-9E46-88DBEB840A3A}"/>
    <cellStyle name="Percent 195 2 8" xfId="9829" xr:uid="{958E312E-1276-4C86-91F7-7BAC3805E97A}"/>
    <cellStyle name="Percent 195 2 8 2" xfId="13657" xr:uid="{5ED495EE-C384-463D-A7F7-0BEFCA083984}"/>
    <cellStyle name="Percent 195 2 8 3" xfId="17217" xr:uid="{5A827DB7-A56A-4E39-B8EA-032DCCE7B19F}"/>
    <cellStyle name="Percent 195 2 9" xfId="11906" xr:uid="{EDAF5C40-27D1-4EF5-9730-B34444AA5786}"/>
    <cellStyle name="Percent 195 3" xfId="7900" xr:uid="{342CB7FC-722E-46F3-9304-3F0D5612F76C}"/>
    <cellStyle name="Percent 195 3 2" xfId="9212" xr:uid="{DDF1BE04-9918-4D88-80B8-58FF52EAACDD}"/>
    <cellStyle name="Percent 195 3 2 2" xfId="11220" xr:uid="{E1CE4FD1-B83E-4068-9654-49DA0CE67946}"/>
    <cellStyle name="Percent 195 3 2 2 2" xfId="14995" xr:uid="{9AE12FD8-E976-4993-BA0C-03B0505DD4D0}"/>
    <cellStyle name="Percent 195 3 2 2 3" xfId="18588" xr:uid="{0070265E-2FF2-4053-A2A1-2514570A6E0E}"/>
    <cellStyle name="Percent 195 3 2 3" xfId="13246" xr:uid="{60B61D3D-8D11-46E4-987F-FFD94F6E95F6}"/>
    <cellStyle name="Percent 195 3 2 4" xfId="16804" xr:uid="{E1BCE5DC-328F-4A1D-86D9-A1D502E7F6B7}"/>
    <cellStyle name="Percent 195 3 3" xfId="10237" xr:uid="{3B8D788B-D099-413D-A6AA-C98D75FDA8A6}"/>
    <cellStyle name="Percent 195 3 3 2" xfId="14033" xr:uid="{E1124237-84FC-4AD3-8734-AD753ED8319F}"/>
    <cellStyle name="Percent 195 3 3 3" xfId="17617" xr:uid="{6962E453-58C8-4269-B1E3-D425C7E981B6}"/>
    <cellStyle name="Percent 195 3 4" xfId="12275" xr:uid="{B958B2ED-0053-455A-A2FC-E99AC2514381}"/>
    <cellStyle name="Percent 195 3 5" xfId="15838" xr:uid="{C71F7A37-4150-4E47-A97D-4F08D3327D54}"/>
    <cellStyle name="Percent 195 4" xfId="7700" xr:uid="{2F032C65-2F05-429E-8670-B1721D207B2F}"/>
    <cellStyle name="Percent 195 4 2" xfId="9003" xr:uid="{714240DE-8986-4BC2-A683-23B9154B24B3}"/>
    <cellStyle name="Percent 195 4 2 2" xfId="11020" xr:uid="{6FFBB107-662F-42BD-8894-9A6DC6CA848F}"/>
    <cellStyle name="Percent 195 4 2 2 2" xfId="14777" xr:uid="{56A89AAA-1136-4BA2-BAF6-70EBE04D50AD}"/>
    <cellStyle name="Percent 195 4 2 2 3" xfId="18395" xr:uid="{0909FA0F-E42E-4EB7-9A42-301B25FCEFB1}"/>
    <cellStyle name="Percent 195 4 2 3" xfId="13041" xr:uid="{643C0FB8-222F-428C-A181-E87247C3F1FC}"/>
    <cellStyle name="Percent 195 4 2 4" xfId="16612" xr:uid="{3D0E8B47-1DE8-4B28-B7B5-3F918CB5B5BC}"/>
    <cellStyle name="Percent 195 4 3" xfId="10030" xr:uid="{78D54889-356C-41AE-A11E-CC1EFB7B2CC8}"/>
    <cellStyle name="Percent 195 4 3 2" xfId="13832" xr:uid="{C959810D-2F7B-4AF7-9F3E-C924363EA5A8}"/>
    <cellStyle name="Percent 195 4 3 3" xfId="17409" xr:uid="{0BBDA415-FD25-4BA3-9D8C-E0321EE9CBD3}"/>
    <cellStyle name="Percent 195 4 4" xfId="12080" xr:uid="{DBBDB8E0-8F6C-47DA-8C87-9F1757B5169B}"/>
    <cellStyle name="Percent 195 4 5" xfId="15620" xr:uid="{9E3B35BD-FE0D-49E5-A139-0EE0D38462B2}"/>
    <cellStyle name="Percent 195 5" xfId="7697" xr:uid="{EC732FAF-3B34-4DD5-900F-935AAA81638A}"/>
    <cellStyle name="Percent 195 5 2" xfId="8998" xr:uid="{E8008E54-5AD5-4B9C-A9B8-C23B03ABC9D0}"/>
    <cellStyle name="Percent 195 5 2 2" xfId="11017" xr:uid="{9D53E00F-16CB-40C4-AEF2-8870919976BF}"/>
    <cellStyle name="Percent 195 5 2 2 2" xfId="14773" xr:uid="{5063A133-ABB1-4BFC-A53F-DFD468F7156D}"/>
    <cellStyle name="Percent 195 5 2 2 3" xfId="18391" xr:uid="{5E88C144-87E7-4867-B347-F01C1E9D5DF6}"/>
    <cellStyle name="Percent 195 5 2 3" xfId="13036" xr:uid="{F0D0A41B-46E9-4CEB-A8FF-A2C1851EEFD6}"/>
    <cellStyle name="Percent 195 5 2 4" xfId="16608" xr:uid="{CE574681-5A00-4AD6-B1E9-242894FFE98E}"/>
    <cellStyle name="Percent 195 5 3" xfId="10026" xr:uid="{0809601D-2CEE-43B5-AC57-ECDA68F538CF}"/>
    <cellStyle name="Percent 195 5 3 2" xfId="13830" xr:uid="{DF3D4C02-D235-4DAD-9996-E0466691D609}"/>
    <cellStyle name="Percent 195 5 3 3" xfId="17405" xr:uid="{3AC83FB7-9EB6-4A06-BF18-CB36CE62D0DA}"/>
    <cellStyle name="Percent 195 5 4" xfId="12077" xr:uid="{E5643BBB-0B73-428E-B453-7EF7F3CEF9D7}"/>
    <cellStyle name="Percent 195 5 5" xfId="15616" xr:uid="{6D2174A8-7AE5-4E5E-812D-C801A152BBF3}"/>
    <cellStyle name="Percent 195 6" xfId="8574" xr:uid="{C31F7B76-3C4C-42F0-8A29-C2A161705039}"/>
    <cellStyle name="Percent 195 6 2" xfId="10746" xr:uid="{C0114FEA-46FD-4F2C-A93B-918CEF7CEB41}"/>
    <cellStyle name="Percent 195 6 2 2" xfId="14494" xr:uid="{A8F899C2-6865-4E54-88C1-B0A6BEB0759C}"/>
    <cellStyle name="Percent 195 6 2 3" xfId="18117" xr:uid="{40DAF99D-302E-426A-88A9-E36D36897AC8}"/>
    <cellStyle name="Percent 195 6 3" xfId="12749" xr:uid="{9445F8B2-9D31-4439-B25E-06633C2128AB}"/>
    <cellStyle name="Percent 195 6 4" xfId="16336" xr:uid="{B48DECE2-5D5D-44BB-A68C-20EF53E94D35}"/>
    <cellStyle name="Percent 195 7" xfId="8228" xr:uid="{5825B654-0B88-451F-B50D-55DB5C056C21}"/>
    <cellStyle name="Percent 195 7 2" xfId="10553" xr:uid="{EF1B2A9D-12AF-4CB2-A21E-9D1DFA684EC8}"/>
    <cellStyle name="Percent 195 7 2 2" xfId="14316" xr:uid="{9471A6DC-53F1-4173-896E-AA51314C3D61}"/>
    <cellStyle name="Percent 195 7 2 3" xfId="17926" xr:uid="{AFBD9133-02BF-442D-A729-FDF559DCBC8B}"/>
    <cellStyle name="Percent 195 7 3" xfId="12558" xr:uid="{BCFEE99E-A2EB-4B4A-8916-B5769717467E}"/>
    <cellStyle name="Percent 195 7 4" xfId="16141" xr:uid="{10E8E0F4-E99D-44D2-814C-FB1F4ED1A297}"/>
    <cellStyle name="Percent 195 8" xfId="8224" xr:uid="{09E18223-FFE5-401D-AECC-E25449F488BD}"/>
    <cellStyle name="Percent 195 8 2" xfId="10550" xr:uid="{812F504B-D21C-4EBF-A2A9-84A77C107A08}"/>
    <cellStyle name="Percent 195 8 2 2" xfId="14314" xr:uid="{0EA1B692-2B7E-48F2-AA83-D3311598ED52}"/>
    <cellStyle name="Percent 195 8 2 3" xfId="17924" xr:uid="{84F12C43-BF69-4E1C-A508-829830A0685D}"/>
    <cellStyle name="Percent 195 8 3" xfId="12556" xr:uid="{4EC6A119-7CCE-4066-860C-B725BE96F512}"/>
    <cellStyle name="Percent 195 8 4" xfId="16138" xr:uid="{02EA0A5F-6C06-458E-B693-ACF72A06384C}"/>
    <cellStyle name="Percent 195 9" xfId="9594" xr:uid="{D4AA4180-5F39-4EE2-BAC3-C8961C12A2AF}"/>
    <cellStyle name="Percent 195 9 2" xfId="11462" xr:uid="{2C0C19F7-B12B-46BE-963D-9D725838E314}"/>
    <cellStyle name="Percent 195 9 2 2" xfId="15239" xr:uid="{74E38038-DE34-454B-94A3-0AB2F03CB8D4}"/>
    <cellStyle name="Percent 195 9 2 3" xfId="18834" xr:uid="{637E072E-8F36-4129-85D0-A0BDF59C1A84}"/>
    <cellStyle name="Percent 195 9 3" xfId="13496" xr:uid="{1E4AFD38-0D98-48F6-B6BE-2BCEABFF3E46}"/>
    <cellStyle name="Percent 195 9 4" xfId="17060" xr:uid="{1D7A5E0A-28B8-4343-B99F-B1AE0D2EFE86}"/>
    <cellStyle name="Percent 196" xfId="6559" xr:uid="{6918BEC6-47A0-47F4-99EE-2772B9958AA4}"/>
    <cellStyle name="Percent 196 10" xfId="9750" xr:uid="{984724C8-9837-4A3C-A537-5112EE1A0A59}"/>
    <cellStyle name="Percent 196 10 2" xfId="13576" xr:uid="{D01F05C1-C14F-419C-8B9C-34097FADFD48}"/>
    <cellStyle name="Percent 196 10 3" xfId="17145" xr:uid="{B9F9467A-7728-4D18-B66E-8C48097DC566}"/>
    <cellStyle name="Percent 196 11" xfId="11745" xr:uid="{49A5403D-1F77-457D-8866-A6AFDE0524D6}"/>
    <cellStyle name="Percent 196 12" xfId="15348" xr:uid="{2B92268C-1235-45D9-8EE4-F09AD5891E74}"/>
    <cellStyle name="Percent 196 2" xfId="7533" xr:uid="{AD1202C9-B6F3-487E-86D8-C31E2812803A}"/>
    <cellStyle name="Percent 196 2 10" xfId="15451" xr:uid="{F84C0D99-8433-4935-B282-F7B502CE3DBF}"/>
    <cellStyle name="Percent 196 2 2" xfId="8015" xr:uid="{B142EBDB-4D0E-454F-8381-A6F8F28BC6C9}"/>
    <cellStyle name="Percent 196 2 2 2" xfId="9332" xr:uid="{1C1C1D5D-E748-43D0-8EE9-136087312975}"/>
    <cellStyle name="Percent 196 2 2 2 2" xfId="11335" xr:uid="{0E5AFBF2-AEF6-40D9-9DDE-A897CCEE92F8}"/>
    <cellStyle name="Percent 196 2 2 2 2 2" xfId="15124" xr:uid="{A50A9E9E-F862-475F-A5F2-628B4DF7A9B1}"/>
    <cellStyle name="Percent 196 2 2 2 2 3" xfId="18709" xr:uid="{2ECE9542-7D11-44B3-A0D5-CDD00345BD62}"/>
    <cellStyle name="Percent 196 2 2 2 3" xfId="13373" xr:uid="{A5D35098-B9CB-4F85-86E0-9B9E14C9E2E5}"/>
    <cellStyle name="Percent 196 2 2 2 4" xfId="16919" xr:uid="{306D9856-79E9-4A76-9CBD-5BC1A2205B45}"/>
    <cellStyle name="Percent 196 2 2 3" xfId="10365" xr:uid="{D6846B3E-229C-465C-87A5-0B83A6AFFCC8}"/>
    <cellStyle name="Percent 196 2 2 3 2" xfId="14149" xr:uid="{10D69E34-F494-4C39-94E7-5CCB57ED2F7C}"/>
    <cellStyle name="Percent 196 2 2 3 3" xfId="17736" xr:uid="{8AC2C70C-9887-489C-9B60-B6D8F6AEE3AD}"/>
    <cellStyle name="Percent 196 2 2 4" xfId="12389" xr:uid="{466F4B7A-E49F-4071-8CAF-97DCD480D601}"/>
    <cellStyle name="Percent 196 2 2 5" xfId="15965" xr:uid="{40F6C72D-0770-48EB-BF1F-5D566B61412D}"/>
    <cellStyle name="Percent 196 2 3" xfId="7861" xr:uid="{35B8ADA0-B045-44B4-B3C3-6194AA3D12C4}"/>
    <cellStyle name="Percent 196 2 3 2" xfId="9163" xr:uid="{4203DB5D-03A3-4E9B-973B-D7DCD5F618A9}"/>
    <cellStyle name="Percent 196 2 3 2 2" xfId="11169" xr:uid="{93409B3C-6E64-4B0F-91B6-C1D9999A4F04}"/>
    <cellStyle name="Percent 196 2 3 2 2 2" xfId="14945" xr:uid="{96CB89B3-454A-450B-86EF-291E1995A553}"/>
    <cellStyle name="Percent 196 2 3 2 2 3" xfId="18546" xr:uid="{96A3E5E1-CC3C-4891-AC6A-2053A7500D11}"/>
    <cellStyle name="Percent 196 2 3 2 3" xfId="13198" xr:uid="{9D41D4C2-2770-4FDA-9121-62E4F49718BF}"/>
    <cellStyle name="Percent 196 2 3 2 4" xfId="16761" xr:uid="{0D36AC1A-3206-4386-AAB6-F84F8D2E088E}"/>
    <cellStyle name="Percent 196 2 3 3" xfId="10192" xr:uid="{B2AEB613-1489-4FD8-8C53-2FBB1952D6C1}"/>
    <cellStyle name="Percent 196 2 3 3 2" xfId="13994" xr:uid="{1E21E257-BBD4-4257-92F4-9F4BCBFA5FBA}"/>
    <cellStyle name="Percent 196 2 3 3 3" xfId="17568" xr:uid="{D7DE5174-9E86-42C9-97F2-E10BCC855D69}"/>
    <cellStyle name="Percent 196 2 3 4" xfId="12224" xr:uid="{EC8881A1-A62B-4734-8692-F98B04AFCE7F}"/>
    <cellStyle name="Percent 196 2 3 5" xfId="15787" xr:uid="{6F9DE22B-C038-4625-BEAA-CD07D162FC57}"/>
    <cellStyle name="Percent 196 2 4" xfId="7631" xr:uid="{B076B60E-BD81-4E07-B76D-03623C30164A}"/>
    <cellStyle name="Percent 196 2 4 2" xfId="8929" xr:uid="{CD4BA085-017F-4695-9703-9DBC711F1F04}"/>
    <cellStyle name="Percent 196 2 4 2 2" xfId="10956" xr:uid="{015A415D-5F1A-4AC5-B054-FC1D4964BD09}"/>
    <cellStyle name="Percent 196 2 4 2 2 2" xfId="14704" xr:uid="{26FED1D5-8958-473D-8085-43F0C3D0F3DE}"/>
    <cellStyle name="Percent 196 2 4 2 2 3" xfId="18333" xr:uid="{17FD34F6-8BB6-40DD-A6D1-0F5C2CE03AF3}"/>
    <cellStyle name="Percent 196 2 4 2 3" xfId="12966" xr:uid="{61127E7F-08F2-4EF6-8B2D-5883A4ECD47E}"/>
    <cellStyle name="Percent 196 2 4 2 4" xfId="16544" xr:uid="{C0F7D7B8-F02B-4AEC-BFBB-749CB1E2C25C}"/>
    <cellStyle name="Percent 196 2 4 3" xfId="9954" xr:uid="{FD9DF848-D97F-4AC6-9D39-28E95D6F936D}"/>
    <cellStyle name="Percent 196 2 4 3 2" xfId="13770" xr:uid="{B3FBD81A-22C8-42CE-8047-2886F65A6C88}"/>
    <cellStyle name="Percent 196 2 4 3 3" xfId="17334" xr:uid="{33D4119A-EF90-4D76-AB56-408621762BD7}"/>
    <cellStyle name="Percent 196 2 4 4" xfId="12017" xr:uid="{6BBB78DC-53A5-493E-B043-7A426FB67EF8}"/>
    <cellStyle name="Percent 196 2 4 5" xfId="15547" xr:uid="{94DCFCA9-35E3-41EB-BFE1-A09AB89C13D4}"/>
    <cellStyle name="Percent 196 2 5" xfId="8839" xr:uid="{FD496C88-0394-46CD-A472-C4CB96C066C0}"/>
    <cellStyle name="Percent 196 2 5 2" xfId="10870" xr:uid="{57E21E5D-1C94-4896-B0E8-4049683D4550}"/>
    <cellStyle name="Percent 196 2 5 2 2" xfId="14609" xr:uid="{B205A340-627A-4BB1-9B1F-70583A5DC8B4}"/>
    <cellStyle name="Percent 196 2 5 2 3" xfId="18243" xr:uid="{58E57ED0-BC6D-4EFB-BEB5-BB2FDAD5D43E}"/>
    <cellStyle name="Percent 196 2 5 3" xfId="12875" xr:uid="{FBD886B2-E295-416C-86BF-2B0065827939}"/>
    <cellStyle name="Percent 196 2 5 4" xfId="16458" xr:uid="{02648815-14F0-4EE5-94CB-F606B5EE8BC7}"/>
    <cellStyle name="Percent 196 2 6" xfId="8496" xr:uid="{3B292F0C-59EE-475B-AAA1-72BD8E55BADB}"/>
    <cellStyle name="Percent 196 2 6 2" xfId="10700" xr:uid="{92BA728C-F836-441B-8863-79EDCE498201}"/>
    <cellStyle name="Percent 196 2 6 2 2" xfId="14452" xr:uid="{87391C0C-21CF-4FF4-809C-DE0FADFBA57B}"/>
    <cellStyle name="Percent 196 2 6 2 3" xfId="18073" xr:uid="{1DDBF30B-924E-4516-81A8-EF14EDC13526}"/>
    <cellStyle name="Percent 196 2 6 3" xfId="12703" xr:uid="{6B3927EE-20D7-48DF-A0D4-B0A52A6E129F}"/>
    <cellStyle name="Percent 196 2 6 4" xfId="16283" xr:uid="{69945E3C-22EC-4D23-939B-2A2EA48805C0}"/>
    <cellStyle name="Percent 196 2 7" xfId="8284" xr:uid="{2243E247-A772-4E1C-9F51-C59AD2B011C8}"/>
    <cellStyle name="Percent 196 2 7 2" xfId="10585" xr:uid="{EF577AC6-0E7C-4216-BF99-A0A6ED5D95AA}"/>
    <cellStyle name="Percent 196 2 7 2 2" xfId="14348" xr:uid="{ED984C5E-DE35-4D8B-A882-977600F18F43}"/>
    <cellStyle name="Percent 196 2 7 2 3" xfId="17962" xr:uid="{740E2C68-243E-43D9-AE4F-AC93679A21AC}"/>
    <cellStyle name="Percent 196 2 7 3" xfId="12592" xr:uid="{33C6D0FF-9EB7-4F5A-9347-0A6F94817A9D}"/>
    <cellStyle name="Percent 196 2 7 4" xfId="16171" xr:uid="{37D10C6E-3178-480C-B5AC-794A107AC653}"/>
    <cellStyle name="Percent 196 2 8" xfId="9852" xr:uid="{C32BED02-AF3D-4DD6-BB14-921FF376C7B2}"/>
    <cellStyle name="Percent 196 2 8 2" xfId="13685" xr:uid="{57E53753-B41E-4398-A5CF-6E7EE0C7E576}"/>
    <cellStyle name="Percent 196 2 8 3" xfId="17240" xr:uid="{EE5CBE57-7B8B-4236-B83E-3A8CBC61727A}"/>
    <cellStyle name="Percent 196 2 9" xfId="11932" xr:uid="{C34057DF-FC3F-4524-8A81-4F49F8AF1EB8}"/>
    <cellStyle name="Percent 196 3" xfId="7921" xr:uid="{3AA31189-6FB6-4DF7-BAB2-E77EEF47CB36}"/>
    <cellStyle name="Percent 196 3 2" xfId="9235" xr:uid="{7B023A7A-856B-4293-BAE2-797395EFE02C}"/>
    <cellStyle name="Percent 196 3 2 2" xfId="11239" xr:uid="{F406509D-3C3F-468A-8E81-B74D40FE338B}"/>
    <cellStyle name="Percent 196 3 2 2 2" xfId="15018" xr:uid="{F869995E-35DC-4252-9801-ED43C4C2DCF5}"/>
    <cellStyle name="Percent 196 3 2 2 3" xfId="18607" xr:uid="{615FE1B7-0681-4427-AD53-5C03B43FEA19}"/>
    <cellStyle name="Percent 196 3 2 3" xfId="13271" xr:uid="{3BC676DC-10C7-41EE-92A7-E2F430823C1B}"/>
    <cellStyle name="Percent 196 3 2 4" xfId="16824" xr:uid="{22E9B83C-C61F-42BD-8115-5BEF828E0693}"/>
    <cellStyle name="Percent 196 3 3" xfId="10260" xr:uid="{1CD5FE1D-199B-4DD5-BFA3-C5517E7DB986}"/>
    <cellStyle name="Percent 196 3 3 2" xfId="14054" xr:uid="{40A971FF-83D3-4DE7-B383-C4E385D93170}"/>
    <cellStyle name="Percent 196 3 3 3" xfId="17640" xr:uid="{CAB0197F-A050-4BE6-8C5F-B60F9F53D537}"/>
    <cellStyle name="Percent 196 3 4" xfId="12294" xr:uid="{1E1D325B-10D7-45E5-A3EB-9C557F681760}"/>
    <cellStyle name="Percent 196 3 5" xfId="15861" xr:uid="{0660318B-0E61-42CD-B9F6-1EE85BAF0111}"/>
    <cellStyle name="Percent 196 4" xfId="7726" xr:uid="{41D09B45-EDD9-464B-9BEA-B446D0078970}"/>
    <cellStyle name="Percent 196 4 2" xfId="9033" xr:uid="{694718BD-69D6-40BE-B030-C694B61ED91B}"/>
    <cellStyle name="Percent 196 4 2 2" xfId="11045" xr:uid="{926DEFD0-D190-458F-B47B-00C2C245386E}"/>
    <cellStyle name="Percent 196 4 2 2 2" xfId="14804" xr:uid="{8124C2C6-ECAD-4299-8235-A20B43D0B997}"/>
    <cellStyle name="Percent 196 4 2 2 3" xfId="18421" xr:uid="{FA186397-8130-4A5D-B273-CF50D9338D70}"/>
    <cellStyle name="Percent 196 4 2 3" xfId="13070" xr:uid="{4B527BAB-536F-411E-B0C9-D129F991B50E}"/>
    <cellStyle name="Percent 196 4 2 4" xfId="16635" xr:uid="{A61D0E03-0B1E-4BB3-BA66-BCFBD0B14CAD}"/>
    <cellStyle name="Percent 196 4 3" xfId="10059" xr:uid="{CC809105-3F8E-4670-A87F-C6FA0E259AFA}"/>
    <cellStyle name="Percent 196 4 3 2" xfId="13859" xr:uid="{A02F5333-66F2-44A5-956E-A7EE4C7A0413}"/>
    <cellStyle name="Percent 196 4 3 3" xfId="17439" xr:uid="{A16E8CF9-B3E7-4CBD-B8EA-B1975BEA1133}"/>
    <cellStyle name="Percent 196 4 4" xfId="12104" xr:uid="{F69CF721-F5AE-474E-A92F-70CE56B67495}"/>
    <cellStyle name="Percent 196 4 5" xfId="15647" xr:uid="{459D0CC4-773B-4C41-A8D6-6CECBB2830F8}"/>
    <cellStyle name="Percent 196 5" xfId="7588" xr:uid="{3052F7AE-9B3E-4AA9-8C98-CA9118EF4138}"/>
    <cellStyle name="Percent 196 5 2" xfId="8889" xr:uid="{2AD3BDC5-A133-46B9-8CF2-9ED159654627}"/>
    <cellStyle name="Percent 196 5 2 2" xfId="10919" xr:uid="{AB02CC3E-C062-49C4-A0CB-BB54683422A1}"/>
    <cellStyle name="Percent 196 5 2 2 2" xfId="14663" xr:uid="{75E9F0F5-01BF-4739-A399-2246AB70683F}"/>
    <cellStyle name="Percent 196 5 2 2 3" xfId="18292" xr:uid="{424660AB-DD43-46A5-8221-62EB8EC4DCF3}"/>
    <cellStyle name="Percent 196 5 2 3" xfId="12922" xr:uid="{01CE83E3-4994-4B7A-8952-7DC8E3422834}"/>
    <cellStyle name="Percent 196 5 2 4" xfId="16503" xr:uid="{7FD9B4C5-DF28-4B0E-89B7-32577094290C}"/>
    <cellStyle name="Percent 196 5 3" xfId="9908" xr:uid="{C4E730CE-0EEA-43E6-9971-00D2730A3615}"/>
    <cellStyle name="Percent 196 5 3 2" xfId="13733" xr:uid="{65D2BC21-B8A6-46B0-9F08-47F1C1D51B06}"/>
    <cellStyle name="Percent 196 5 3 3" xfId="17293" xr:uid="{F31F99EF-9141-4613-9E0B-43EB456438C2}"/>
    <cellStyle name="Percent 196 5 4" xfId="11981" xr:uid="{A3EBCCA8-48F5-48FF-A82F-3B3EC5DE720B}"/>
    <cellStyle name="Percent 196 5 5" xfId="15504" xr:uid="{179C9479-FCFD-4B7F-B898-E8094D344EDA}"/>
    <cellStyle name="Percent 196 6" xfId="8595" xr:uid="{683E6953-3A7C-4CAD-BF13-EC0B77C523A5}"/>
    <cellStyle name="Percent 196 6 2" xfId="10772" xr:uid="{58A5D22A-B1C8-4AB2-ADA7-F3561C9FFC1E}"/>
    <cellStyle name="Percent 196 6 2 2" xfId="14515" xr:uid="{CED87A80-9A2C-46F3-8FAF-BA99523E9065}"/>
    <cellStyle name="Percent 196 6 2 3" xfId="18139" xr:uid="{F2AD8BA4-2D50-4653-9607-9B840D3C0E9B}"/>
    <cellStyle name="Percent 196 6 3" xfId="12771" xr:uid="{87910DF0-F3C3-4E34-8C9F-B1C60D8E7AF2}"/>
    <cellStyle name="Percent 196 6 4" xfId="16360" xr:uid="{FDAF8899-321C-46A1-BE8C-B2F098C8A4B7}"/>
    <cellStyle name="Percent 196 7" xfId="8249" xr:uid="{90A71C62-0A32-4991-A8EA-3C7148324FBE}"/>
    <cellStyle name="Percent 196 7 2" xfId="10580" xr:uid="{44DD3D8F-7C3D-43F2-B16E-505A95EF72B6}"/>
    <cellStyle name="Percent 196 7 2 2" xfId="14340" xr:uid="{678A65E1-BFD0-4BE2-A7A8-0DBB457C7656}"/>
    <cellStyle name="Percent 196 7 2 3" xfId="17956" xr:uid="{FEC42F07-9CF5-4B51-B85E-C1F9A0DFFFB1}"/>
    <cellStyle name="Percent 196 7 3" xfId="12585" xr:uid="{DA4CAD8F-0B43-443B-BD4A-2FB1C012D0FD}"/>
    <cellStyle name="Percent 196 7 4" xfId="16167" xr:uid="{17435EC6-C8A9-4FB6-BE16-F86233626A68}"/>
    <cellStyle name="Percent 196 8" xfId="8405" xr:uid="{D73C6D48-1E66-4B3F-B4B3-ACDADCFD9BCB}"/>
    <cellStyle name="Percent 196 8 2" xfId="10593" xr:uid="{3E17EEB5-878A-45C5-8D8E-4F572B8BB235}"/>
    <cellStyle name="Percent 196 8 2 2" xfId="14360" xr:uid="{3E0E2E1C-C23E-411B-9AAB-E0BB27950272}"/>
    <cellStyle name="Percent 196 8 2 3" xfId="17976" xr:uid="{62DCBD62-4866-47D3-B2EA-7BE650105D5A}"/>
    <cellStyle name="Percent 196 8 3" xfId="12612" xr:uid="{17AFD1D0-8F91-4226-80E3-0FFDBE0F1E77}"/>
    <cellStyle name="Percent 196 8 4" xfId="16179" xr:uid="{2374C1DC-C03B-42DF-86DE-C3D68DB840F4}"/>
    <cellStyle name="Percent 196 9" xfId="9595" xr:uid="{248939F5-6AB0-44E4-B480-A67C1F6C64F1}"/>
    <cellStyle name="Percent 196 9 2" xfId="11463" xr:uid="{4CBCEE5D-8EBB-43E0-B992-8D3375F3AD86}"/>
    <cellStyle name="Percent 196 9 2 2" xfId="15240" xr:uid="{E14E5330-3A44-4585-9B87-0B310A03885A}"/>
    <cellStyle name="Percent 196 9 2 3" xfId="18835" xr:uid="{B04A5BCC-AAEF-4FA1-B232-543DE6FCD8B9}"/>
    <cellStyle name="Percent 196 9 3" xfId="13497" xr:uid="{22E12424-9718-4E8B-91B8-54BA9F77C534}"/>
    <cellStyle name="Percent 196 9 4" xfId="17061" xr:uid="{88AC26A3-EBB7-4415-BDEE-18BACB7611EA}"/>
    <cellStyle name="Percent 197" xfId="6560" xr:uid="{EEF3C597-B2EB-4286-A3B5-B6DBEB138443}"/>
    <cellStyle name="Percent 197 10" xfId="9751" xr:uid="{3A7CA20A-4D0D-4C9C-877A-9B07C3AC4ED3}"/>
    <cellStyle name="Percent 197 10 2" xfId="13577" xr:uid="{08EFC93F-A09C-4E44-81CF-F2F8D10AFEFC}"/>
    <cellStyle name="Percent 197 10 3" xfId="17146" xr:uid="{FDA03948-A6B8-4C22-B80F-E0C82A962049}"/>
    <cellStyle name="Percent 197 11" xfId="11747" xr:uid="{CB6745B1-F8C9-4BEB-8AFC-0738685D421C}"/>
    <cellStyle name="Percent 197 12" xfId="15349" xr:uid="{F1A2B817-E15E-4453-AD1F-8C34AD7F9158}"/>
    <cellStyle name="Percent 197 2" xfId="7534" xr:uid="{6D54BF1B-1A58-4B37-86D6-6ED9950DC25D}"/>
    <cellStyle name="Percent 197 2 10" xfId="15452" xr:uid="{7908A3BE-C8CE-4E5F-A8B2-314FE68C2A89}"/>
    <cellStyle name="Percent 197 2 2" xfId="8016" xr:uid="{F35B4F45-1487-40F7-9E5C-47FEDDC9A1C0}"/>
    <cellStyle name="Percent 197 2 2 2" xfId="9333" xr:uid="{FCA1CF65-BFB3-4437-9170-D7CEF9672B49}"/>
    <cellStyle name="Percent 197 2 2 2 2" xfId="11336" xr:uid="{30C8294B-53A7-47F3-87FF-8EF48B742803}"/>
    <cellStyle name="Percent 197 2 2 2 2 2" xfId="15126" xr:uid="{F48AB108-A201-43B9-8525-D2233BB7C7B2}"/>
    <cellStyle name="Percent 197 2 2 2 2 3" xfId="18711" xr:uid="{3A26A26B-9162-4664-B962-0A870DC5F2D4}"/>
    <cellStyle name="Percent 197 2 2 2 3" xfId="13374" xr:uid="{DA9EECED-DF12-461A-B7D9-FF7822CC24CA}"/>
    <cellStyle name="Percent 197 2 2 2 4" xfId="16920" xr:uid="{0B2CBD88-BA05-4835-AEB8-C68916D8F215}"/>
    <cellStyle name="Percent 197 2 2 3" xfId="10367" xr:uid="{829F84B4-9015-4A68-8ED9-9C84364AC9C1}"/>
    <cellStyle name="Percent 197 2 2 3 2" xfId="14150" xr:uid="{DDB67F6E-DE24-4A2C-AC47-D5C157E0477E}"/>
    <cellStyle name="Percent 197 2 2 3 3" xfId="17737" xr:uid="{FBDC368A-EEB0-49E9-8042-F03E1BE4C802}"/>
    <cellStyle name="Percent 197 2 2 4" xfId="12390" xr:uid="{590085A0-F920-4E9C-9827-AF5DBD94BDAA}"/>
    <cellStyle name="Percent 197 2 2 5" xfId="15967" xr:uid="{775A86BC-88F0-4FBA-91BE-96A69B736790}"/>
    <cellStyle name="Percent 197 2 3" xfId="7863" xr:uid="{42146B37-805C-4863-8F48-0C6298DF0597}"/>
    <cellStyle name="Percent 197 2 3 2" xfId="9164" xr:uid="{C5DE9551-6BA8-4D80-82A1-58EB3A15413B}"/>
    <cellStyle name="Percent 197 2 3 2 2" xfId="11170" xr:uid="{26575F17-5F70-4ABE-A01E-A1BCCF10DFBC}"/>
    <cellStyle name="Percent 197 2 3 2 2 2" xfId="14947" xr:uid="{CEB2AF2F-2744-4444-8267-5999D1CEFCA1}"/>
    <cellStyle name="Percent 197 2 3 2 2 3" xfId="18547" xr:uid="{8344E6AB-35AB-47B7-8E8B-FD21B96454B7}"/>
    <cellStyle name="Percent 197 2 3 2 3" xfId="13199" xr:uid="{423BC938-C314-4E0A-8BC9-A196E4B2501C}"/>
    <cellStyle name="Percent 197 2 3 2 4" xfId="16762" xr:uid="{C4B4BA20-BD00-4E1D-B0E8-5162106C4A8B}"/>
    <cellStyle name="Percent 197 2 3 3" xfId="10194" xr:uid="{196B29F0-CE59-4AAB-B526-EC95E841FD6D}"/>
    <cellStyle name="Percent 197 2 3 3 2" xfId="13996" xr:uid="{D83C753C-3898-4055-8385-38B1578E387C}"/>
    <cellStyle name="Percent 197 2 3 3 3" xfId="17569" xr:uid="{D1FA3B35-8447-4A4D-8F8C-84E6D4DB41EC}"/>
    <cellStyle name="Percent 197 2 3 4" xfId="12225" xr:uid="{50E160F7-F572-4A1F-AF24-29E38816AE5C}"/>
    <cellStyle name="Percent 197 2 3 5" xfId="15789" xr:uid="{35D12F22-C4EC-4027-88D6-DAAD287B228E}"/>
    <cellStyle name="Percent 197 2 4" xfId="8032" xr:uid="{D66E5E67-D87E-42D3-BC34-243EF6F75B32}"/>
    <cellStyle name="Percent 197 2 4 2" xfId="9348" xr:uid="{EAA4BCA2-0C90-430F-BD9F-345544B59DE6}"/>
    <cellStyle name="Percent 197 2 4 2 2" xfId="11350" xr:uid="{B3B94EE6-CCFB-4284-A384-48D18D8DAFA0}"/>
    <cellStyle name="Percent 197 2 4 2 2 2" xfId="15139" xr:uid="{3DF098BF-45ED-4BC2-AB4B-B5B481440F80}"/>
    <cellStyle name="Percent 197 2 4 2 2 3" xfId="18727" xr:uid="{A00143D5-EC65-4DB3-BE58-55C319D57286}"/>
    <cellStyle name="Percent 197 2 4 2 3" xfId="13390" xr:uid="{44C1912C-1637-4FFE-8514-A7B2A8B486AC}"/>
    <cellStyle name="Percent 197 2 4 2 4" xfId="16939" xr:uid="{0211E249-6611-47A4-B7AA-766B29A0B762}"/>
    <cellStyle name="Percent 197 2 4 3" xfId="10385" xr:uid="{2ABF7EEB-FB44-4414-BF94-3F85AB16C717}"/>
    <cellStyle name="Percent 197 2 4 3 2" xfId="14166" xr:uid="{3DBE9D34-B7D9-49D2-BA98-4B893E56BDF6}"/>
    <cellStyle name="Percent 197 2 4 3 3" xfId="17754" xr:uid="{3B3F360F-76C6-4ED1-A17C-B0F9A28FD101}"/>
    <cellStyle name="Percent 197 2 4 4" xfId="12404" xr:uid="{E1F05E8D-B079-4930-9656-0FBAEE441E20}"/>
    <cellStyle name="Percent 197 2 4 5" xfId="15981" xr:uid="{1B682290-1ADB-4F7E-B3D8-7AB075B41BBD}"/>
    <cellStyle name="Percent 197 2 5" xfId="8841" xr:uid="{740D3369-6CEB-4B1C-9052-76382FCB25FF}"/>
    <cellStyle name="Percent 197 2 5 2" xfId="10872" xr:uid="{F66AEBDD-AFC2-42DB-87CD-0A6242E159AB}"/>
    <cellStyle name="Percent 197 2 5 2 2" xfId="14610" xr:uid="{0138519F-1465-4C0B-AE16-88D34D854FE4}"/>
    <cellStyle name="Percent 197 2 5 2 3" xfId="18245" xr:uid="{19C1EBB8-6F3B-47B7-BA9C-B96443C4903F}"/>
    <cellStyle name="Percent 197 2 5 3" xfId="12876" xr:uid="{FA465D23-FAC8-48DD-AE7A-6CA5ACDAAEBE}"/>
    <cellStyle name="Percent 197 2 5 4" xfId="16460" xr:uid="{185ECEA2-5147-41DE-A373-2A2F2EAEFEC1}"/>
    <cellStyle name="Percent 197 2 6" xfId="8497" xr:uid="{CD61F1B8-4AB0-4688-BFE6-4F1D4E2B1374}"/>
    <cellStyle name="Percent 197 2 6 2" xfId="10702" xr:uid="{51756303-3A09-4B69-BF51-878E65EDE2D5}"/>
    <cellStyle name="Percent 197 2 6 2 2" xfId="14454" xr:uid="{D9CF82AC-43AB-422D-8C92-A726137C9F82}"/>
    <cellStyle name="Percent 197 2 6 2 3" xfId="18075" xr:uid="{204C494F-E06B-40A1-8DB1-CF9DEB8048CC}"/>
    <cellStyle name="Percent 197 2 6 3" xfId="12704" xr:uid="{E7CF6D17-C811-49D9-95AE-47CEDF5971C4}"/>
    <cellStyle name="Percent 197 2 6 4" xfId="16284" xr:uid="{F55AAB40-BE9D-43BE-AE66-3505A3CB4226}"/>
    <cellStyle name="Percent 197 2 7" xfId="8325" xr:uid="{E1A321A1-C664-4873-B19A-7E02002BE041}"/>
    <cellStyle name="Percent 197 2 7 2" xfId="10587" xr:uid="{9CD0050D-89A8-4FFB-BCDF-8B0ABEDCEB0F}"/>
    <cellStyle name="Percent 197 2 7 2 2" xfId="14352" xr:uid="{BAF37CE9-8681-4099-B8A5-617371AB6394}"/>
    <cellStyle name="Percent 197 2 7 2 3" xfId="17965" xr:uid="{62D5C2FE-F17F-4263-A0DD-1A84449C99D0}"/>
    <cellStyle name="Percent 197 2 7 3" xfId="12596" xr:uid="{11A044E5-D7E9-4918-9582-BEDB1F945FE2}"/>
    <cellStyle name="Percent 197 2 7 4" xfId="16173" xr:uid="{FC85F8BC-F4F9-4100-AFA7-7C452E4A86BB}"/>
    <cellStyle name="Percent 197 2 8" xfId="9853" xr:uid="{E2CD5B1D-3490-4D1B-9CCF-E2DEB0EAB439}"/>
    <cellStyle name="Percent 197 2 8 2" xfId="13686" xr:uid="{CAE35935-603F-4ED4-A07A-92E212B1DEB2}"/>
    <cellStyle name="Percent 197 2 8 3" xfId="17242" xr:uid="{4F4ED6EF-7031-4756-B83E-7CC2D38AA717}"/>
    <cellStyle name="Percent 197 2 9" xfId="11933" xr:uid="{AE59B000-A8B3-453D-99F2-1FF60623B6BF}"/>
    <cellStyle name="Percent 197 3" xfId="7922" xr:uid="{DB640282-4BAA-43B5-A67D-A4054AA54962}"/>
    <cellStyle name="Percent 197 3 2" xfId="9236" xr:uid="{A936F003-90D0-4F7A-AF8F-47828722993B}"/>
    <cellStyle name="Percent 197 3 2 2" xfId="11242" xr:uid="{51CD5200-D4D9-4BC2-89F3-057244CB0229}"/>
    <cellStyle name="Percent 197 3 2 2 2" xfId="15019" xr:uid="{C59B84C5-A2F4-4858-8EB7-F5993B03C600}"/>
    <cellStyle name="Percent 197 3 2 2 3" xfId="18608" xr:uid="{2A27A9E8-6E6E-4FFA-817E-3E7C0648411D}"/>
    <cellStyle name="Percent 197 3 2 3" xfId="13272" xr:uid="{EE033079-AB93-4238-A64C-50742E9FB716}"/>
    <cellStyle name="Percent 197 3 2 4" xfId="16826" xr:uid="{798D26B7-C17B-4513-817E-EB6E0715C58F}"/>
    <cellStyle name="Percent 197 3 3" xfId="10261" xr:uid="{E127B957-1BCE-44C4-AAF8-0A4E9A89F3AF}"/>
    <cellStyle name="Percent 197 3 3 2" xfId="14055" xr:uid="{3389CDD2-6914-4647-943B-B85B3F78FEE7}"/>
    <cellStyle name="Percent 197 3 3 3" xfId="17641" xr:uid="{1D612504-D5F4-4A9F-B15E-8F29EEB5CCC9}"/>
    <cellStyle name="Percent 197 3 4" xfId="12297" xr:uid="{DF792C7E-BB4F-4B43-B50D-599E5565863A}"/>
    <cellStyle name="Percent 197 3 5" xfId="15862" xr:uid="{384FAA06-26ED-4180-AEF4-A22A277DEC81}"/>
    <cellStyle name="Percent 197 4" xfId="7727" xr:uid="{311F6D3E-A772-4E6E-92AD-1CFF293F9490}"/>
    <cellStyle name="Percent 197 4 2" xfId="9034" xr:uid="{CD49E223-C226-4AEF-8500-1EF3AD107E73}"/>
    <cellStyle name="Percent 197 4 2 2" xfId="11047" xr:uid="{D2C96C3C-726D-420E-82B6-D3A7DC23827B}"/>
    <cellStyle name="Percent 197 4 2 2 2" xfId="14805" xr:uid="{12ADEFB3-02C6-4EC4-9E31-1BCAE702553A}"/>
    <cellStyle name="Percent 197 4 2 2 3" xfId="18422" xr:uid="{9DB2F776-2461-48E8-93B8-67346724FA42}"/>
    <cellStyle name="Percent 197 4 2 3" xfId="13071" xr:uid="{D87DA049-DB7C-4943-9487-1026F436754B}"/>
    <cellStyle name="Percent 197 4 2 4" xfId="16638" xr:uid="{25DC0F3F-B160-4D7A-BEF0-BAB187E0E9CA}"/>
    <cellStyle name="Percent 197 4 3" xfId="10060" xr:uid="{13504A84-03AA-4D5D-AAA8-6068B1C71A96}"/>
    <cellStyle name="Percent 197 4 3 2" xfId="13860" xr:uid="{479883C8-09D3-45A2-8988-9E3F6C007F6F}"/>
    <cellStyle name="Percent 197 4 3 3" xfId="17440" xr:uid="{4166D610-9A1A-4B7B-AC36-8DF045C43610}"/>
    <cellStyle name="Percent 197 4 4" xfId="12106" xr:uid="{44536B65-1F25-4963-BBB4-EEDEADA338E1}"/>
    <cellStyle name="Percent 197 4 5" xfId="15648" xr:uid="{57E1E279-1926-40E6-8945-8429E989F88F}"/>
    <cellStyle name="Percent 197 5" xfId="7621" xr:uid="{B6D35848-4E9D-4CAB-83BA-932A5AF70A07}"/>
    <cellStyle name="Percent 197 5 2" xfId="8917" xr:uid="{B01421CA-A455-467C-BBA2-6683219F26C4}"/>
    <cellStyle name="Percent 197 5 2 2" xfId="10947" xr:uid="{5B16712A-8EB7-418C-93C6-2EBB7635797F}"/>
    <cellStyle name="Percent 197 5 2 2 2" xfId="14694" xr:uid="{2C1905B5-419C-421F-926E-B978D65E394F}"/>
    <cellStyle name="Percent 197 5 2 2 3" xfId="18322" xr:uid="{FA73C763-4A2B-4A48-B051-61789D36264F}"/>
    <cellStyle name="Percent 197 5 2 3" xfId="12957" xr:uid="{7054E698-2F80-4280-9213-A11DBED7EFB4}"/>
    <cellStyle name="Percent 197 5 2 4" xfId="16535" xr:uid="{F36F6158-C493-4032-87DF-9FE343AAA6BE}"/>
    <cellStyle name="Percent 197 5 3" xfId="9942" xr:uid="{E4491473-50B9-455F-8989-48D7FE398802}"/>
    <cellStyle name="Percent 197 5 3 2" xfId="13759" xr:uid="{DD563339-8254-4A0F-8233-00B2F7FA1E9B}"/>
    <cellStyle name="Percent 197 5 3 3" xfId="17322" xr:uid="{C794E55F-D040-4241-9F8E-9CD79BF1E7B7}"/>
    <cellStyle name="Percent 197 5 4" xfId="12008" xr:uid="{4E052D98-BE8E-468F-9412-C28C666595B4}"/>
    <cellStyle name="Percent 197 5 5" xfId="15536" xr:uid="{CFBB65AE-AAC3-4E43-B34E-C0025BCC7209}"/>
    <cellStyle name="Percent 197 6" xfId="8596" xr:uid="{A14A8B24-481C-403B-A1A2-B1C945D1A412}"/>
    <cellStyle name="Percent 197 6 2" xfId="10773" xr:uid="{0A667300-96EB-46F5-8C7F-C577EE870552}"/>
    <cellStyle name="Percent 197 6 2 2" xfId="14517" xr:uid="{BA3B44AD-CD7A-4A02-B534-041AA55F2E22}"/>
    <cellStyle name="Percent 197 6 2 3" xfId="18140" xr:uid="{055BBC69-8EBA-4800-9B59-7EFBB4F11017}"/>
    <cellStyle name="Percent 197 6 3" xfId="12772" xr:uid="{AF5B28F3-F51D-47E8-8ECF-725256672DEE}"/>
    <cellStyle name="Percent 197 6 4" xfId="16361" xr:uid="{B6FC4A84-9BB9-4312-821D-BAEAA4FD1240}"/>
    <cellStyle name="Percent 197 7" xfId="8252" xr:uid="{54D6823F-07EF-4421-A49F-8B657EAE4DBA}"/>
    <cellStyle name="Percent 197 7 2" xfId="10581" xr:uid="{6782856B-EED9-4407-9A2E-C5F5A0908DCD}"/>
    <cellStyle name="Percent 197 7 2 2" xfId="14341" xr:uid="{F2FB10F8-3EA2-42C4-AC18-71CFE3EB3CE4}"/>
    <cellStyle name="Percent 197 7 2 3" xfId="17957" xr:uid="{18D5540E-916D-4FCD-9171-F966D2784ACE}"/>
    <cellStyle name="Percent 197 7 3" xfId="12587" xr:uid="{62978E9C-302F-48AF-8539-DAFFC03BF2C2}"/>
    <cellStyle name="Percent 197 7 4" xfId="16168" xr:uid="{1BFA9A44-8A4D-4C82-BE5D-D8EB474ABD1C}"/>
    <cellStyle name="Percent 197 8" xfId="9374" xr:uid="{2219468E-508E-4467-821B-720E3C72DA21}"/>
    <cellStyle name="Percent 197 8 2" xfId="11377" xr:uid="{A6DD8D39-BD8A-4647-A890-9263A08D99D9}"/>
    <cellStyle name="Percent 197 8 2 2" xfId="15167" xr:uid="{A4DC9A5D-2769-43DE-B976-1F20731F3DFA}"/>
    <cellStyle name="Percent 197 8 2 3" xfId="18748" xr:uid="{E2F14860-CFBE-446F-8874-908CE0A30FA4}"/>
    <cellStyle name="Percent 197 8 3" xfId="13417" xr:uid="{C586680C-FABF-4AAF-B265-BB25A25549E4}"/>
    <cellStyle name="Percent 197 8 4" xfId="16966" xr:uid="{61821D3C-27E1-43E1-BABF-79DCC3F66C46}"/>
    <cellStyle name="Percent 197 9" xfId="9596" xr:uid="{D6559D37-D671-4AD6-89F7-11B4CB37F38C}"/>
    <cellStyle name="Percent 197 9 2" xfId="11464" xr:uid="{6CBA8635-9981-462F-AD13-8A48019BCD23}"/>
    <cellStyle name="Percent 197 9 2 2" xfId="15241" xr:uid="{83D73829-651C-4912-A813-52E803AF4C3E}"/>
    <cellStyle name="Percent 197 9 2 3" xfId="18836" xr:uid="{A76EAE8B-BECE-42E0-9009-5847A02781B3}"/>
    <cellStyle name="Percent 197 9 3" xfId="13498" xr:uid="{7A27688B-7924-4057-B992-F7664DA08BAC}"/>
    <cellStyle name="Percent 197 9 4" xfId="17062" xr:uid="{BAC61CFD-5C23-4DCD-B879-2578B24E270D}"/>
    <cellStyle name="Percent 198" xfId="6562" xr:uid="{BD614078-6F29-429A-BB2C-19F8FAED80F4}"/>
    <cellStyle name="Percent 198 10" xfId="9752" xr:uid="{5272C408-BA80-4B44-97A8-FAFC400BFFC3}"/>
    <cellStyle name="Percent 198 10 2" xfId="13579" xr:uid="{D83AF17A-9346-4EF5-80FA-6F1957EF10C4}"/>
    <cellStyle name="Percent 198 10 3" xfId="17147" xr:uid="{39E8D479-BA95-40B4-BD57-F71628988D05}"/>
    <cellStyle name="Percent 198 11" xfId="11748" xr:uid="{FFD263B4-0B89-403C-A82F-BF15C016C0F5}"/>
    <cellStyle name="Percent 198 12" xfId="15350" xr:uid="{6E97CF9A-894D-4188-8D97-CDCFEA42409E}"/>
    <cellStyle name="Percent 198 2" xfId="7536" xr:uid="{733CA467-D4B8-47B5-ABFF-2F21C9534417}"/>
    <cellStyle name="Percent 198 2 10" xfId="15453" xr:uid="{825E4315-E604-4FFF-996B-309647A0B5F9}"/>
    <cellStyle name="Percent 198 2 2" xfId="8017" xr:uid="{A0FC5F8F-D44C-4D83-8CC0-BCBA527FF6B2}"/>
    <cellStyle name="Percent 198 2 2 2" xfId="9335" xr:uid="{27DD9EF1-3019-422D-8C6D-FAC8585AA85A}"/>
    <cellStyle name="Percent 198 2 2 2 2" xfId="11337" xr:uid="{9B9FB7AF-C1C5-4F5C-83AF-D55E58771F35}"/>
    <cellStyle name="Percent 198 2 2 2 2 2" xfId="15127" xr:uid="{75FCCE0B-F708-4288-A34D-02EEB6C4A2CF}"/>
    <cellStyle name="Percent 198 2 2 2 2 3" xfId="18712" xr:uid="{9954D1CD-C1C5-4C25-BD38-61585BE9E186}"/>
    <cellStyle name="Percent 198 2 2 2 3" xfId="13376" xr:uid="{43669D30-B558-48E4-9C91-F4C89266721B}"/>
    <cellStyle name="Percent 198 2 2 2 4" xfId="16922" xr:uid="{1D250EA9-8803-4BB9-9044-E01E35DDD616}"/>
    <cellStyle name="Percent 198 2 2 3" xfId="10368" xr:uid="{09E0634D-D838-442E-90D1-BD7354F9C392}"/>
    <cellStyle name="Percent 198 2 2 3 2" xfId="14151" xr:uid="{1C9AB43B-275F-425E-9231-11D35F928A12}"/>
    <cellStyle name="Percent 198 2 2 3 3" xfId="17739" xr:uid="{798E52CE-2FCB-423A-B63D-056D5772DE90}"/>
    <cellStyle name="Percent 198 2 2 4" xfId="12391" xr:uid="{733C6C06-3F19-4A40-B9BE-E976911CDE67}"/>
    <cellStyle name="Percent 198 2 2 5" xfId="15968" xr:uid="{E3A10837-742A-4133-B955-C15EA0B5F339}"/>
    <cellStyle name="Percent 198 2 3" xfId="7864" xr:uid="{68617D7A-A5E4-4DA6-A43A-BD3564039E71}"/>
    <cellStyle name="Percent 198 2 3 2" xfId="9166" xr:uid="{F161EE35-06E2-4C55-B2D3-96F5FE1ADDC5}"/>
    <cellStyle name="Percent 198 2 3 2 2" xfId="11172" xr:uid="{E9068C0B-65A0-4088-BFC7-713BBE6F687C}"/>
    <cellStyle name="Percent 198 2 3 2 2 2" xfId="14948" xr:uid="{CF8C25DC-9C69-4036-ABCC-10C490003C81}"/>
    <cellStyle name="Percent 198 2 3 2 2 3" xfId="18548" xr:uid="{EC35FC39-9CE8-43B5-A2B6-FF8A3552B500}"/>
    <cellStyle name="Percent 198 2 3 2 3" xfId="13201" xr:uid="{F23A97B5-FD4D-4917-AF7D-9CD615D0F068}"/>
    <cellStyle name="Percent 198 2 3 2 4" xfId="16763" xr:uid="{8EB7F611-4F13-413A-908B-1D891CC2BA47}"/>
    <cellStyle name="Percent 198 2 3 3" xfId="10195" xr:uid="{64776307-0E19-491A-9A21-8E7A76390258}"/>
    <cellStyle name="Percent 198 2 3 3 2" xfId="13997" xr:uid="{5D5F14F4-0AC8-4185-AD87-84659D6BBBCD}"/>
    <cellStyle name="Percent 198 2 3 3 3" xfId="17571" xr:uid="{F424229B-4BD4-4644-96D3-49B40E21A494}"/>
    <cellStyle name="Percent 198 2 3 4" xfId="12227" xr:uid="{B057DB61-706C-4F5E-B24C-11759BC33B07}"/>
    <cellStyle name="Percent 198 2 3 5" xfId="15790" xr:uid="{D678A0B5-64E0-4A8F-8C00-3AD7E56CE296}"/>
    <cellStyle name="Percent 198 2 4" xfId="7615" xr:uid="{9A213238-1277-4812-A688-86561750C247}"/>
    <cellStyle name="Percent 198 2 4 2" xfId="8910" xr:uid="{5BFAE509-3954-4B44-884A-98D33FA2BEBF}"/>
    <cellStyle name="Percent 198 2 4 2 2" xfId="10942" xr:uid="{4941CE56-0109-4A03-BD15-03E24D504469}"/>
    <cellStyle name="Percent 198 2 4 2 2 2" xfId="14686" xr:uid="{2ECFB24B-EB32-4613-8296-69BF42BA4663}"/>
    <cellStyle name="Percent 198 2 4 2 2 3" xfId="18315" xr:uid="{61EBC371-B88D-4CF1-8E5E-571D52A1424D}"/>
    <cellStyle name="Percent 198 2 4 2 3" xfId="12948" xr:uid="{47B42234-A90B-4461-A7DC-5B0867DC751C}"/>
    <cellStyle name="Percent 198 2 4 2 4" xfId="16529" xr:uid="{76690291-A9BB-43C8-A304-63F6C2D1E42F}"/>
    <cellStyle name="Percent 198 2 4 3" xfId="9933" xr:uid="{A672E258-6D74-4299-A188-C4C3C496F5E6}"/>
    <cellStyle name="Percent 198 2 4 3 2" xfId="13754" xr:uid="{F71ED1E9-46D1-49ED-9415-C90480966231}"/>
    <cellStyle name="Percent 198 2 4 3 3" xfId="17315" xr:uid="{4AC72CCE-4494-4D22-A848-1FCD5011C6D9}"/>
    <cellStyle name="Percent 198 2 4 4" xfId="12003" xr:uid="{A3E19697-0AB4-4E7C-98CD-8D10366B80AD}"/>
    <cellStyle name="Percent 198 2 4 5" xfId="15527" xr:uid="{79B8BAB6-253B-4651-AC1A-202AB6A403EC}"/>
    <cellStyle name="Percent 198 2 5" xfId="8842" xr:uid="{809E84A3-D966-4F9C-BE7E-BE7D77A7E824}"/>
    <cellStyle name="Percent 198 2 5 2" xfId="10874" xr:uid="{ED02FD8E-852E-48FB-B62B-C9FABC34F4D1}"/>
    <cellStyle name="Percent 198 2 5 2 2" xfId="14612" xr:uid="{72991E9E-BF55-4175-9726-6668ABAB3D52}"/>
    <cellStyle name="Percent 198 2 5 2 3" xfId="18246" xr:uid="{6CC00D29-A898-41D3-9A72-10E39F546DD6}"/>
    <cellStyle name="Percent 198 2 5 3" xfId="12877" xr:uid="{D7D1C469-823A-42B9-854B-573C337374CA}"/>
    <cellStyle name="Percent 198 2 5 4" xfId="16462" xr:uid="{4D8D3630-5E94-46F9-BFEF-7738905E690F}"/>
    <cellStyle name="Percent 198 2 6" xfId="8498" xr:uid="{B6CBF65E-FA1F-4D3C-A380-5A63CF64552F}"/>
    <cellStyle name="Percent 198 2 6 2" xfId="10704" xr:uid="{DA4F8907-600D-47A9-92B5-A7CF87B05DB4}"/>
    <cellStyle name="Percent 198 2 6 2 2" xfId="14455" xr:uid="{579C0138-9EC5-405C-927A-4EBC744FF078}"/>
    <cellStyle name="Percent 198 2 6 2 3" xfId="18076" xr:uid="{3BFC6BA3-116F-491E-95CF-0E97C6CE046A}"/>
    <cellStyle name="Percent 198 2 6 3" xfId="12706" xr:uid="{B09ACDDC-A64B-496C-8813-2CF528B8DBC7}"/>
    <cellStyle name="Percent 198 2 6 4" xfId="16286" xr:uid="{595CEE5F-56E6-4753-A7DB-B6D73357497D}"/>
    <cellStyle name="Percent 198 2 7" xfId="8194" xr:uid="{FE9BF00C-5729-406F-A818-B99DF589DA33}"/>
    <cellStyle name="Percent 198 2 7 2" xfId="10517" xr:uid="{B7C796C2-AE8C-4282-9ED6-A3D0005AC0D0}"/>
    <cellStyle name="Percent 198 2 7 2 2" xfId="14285" xr:uid="{A6486238-D750-428C-9218-3C4E66CD172F}"/>
    <cellStyle name="Percent 198 2 7 2 3" xfId="17889" xr:uid="{51D5E3C1-01DA-4F41-A7F3-E0026597A14F}"/>
    <cellStyle name="Percent 198 2 7 3" xfId="12526" xr:uid="{2148281B-68E9-4363-AD3B-6C6AD9C7C6BD}"/>
    <cellStyle name="Percent 198 2 7 4" xfId="16107" xr:uid="{29F2C244-D5DB-44AE-AF4E-1C69634BB222}"/>
    <cellStyle name="Percent 198 2 8" xfId="9855" xr:uid="{F03352D1-18CE-4934-AA14-4305A987A607}"/>
    <cellStyle name="Percent 198 2 8 2" xfId="13688" xr:uid="{913B1324-ADB6-4FD8-BA9D-CB7FAC26338A}"/>
    <cellStyle name="Percent 198 2 8 3" xfId="17243" xr:uid="{42B7C572-1921-47BD-AF03-AD4E572988B0}"/>
    <cellStyle name="Percent 198 2 9" xfId="11935" xr:uid="{22E80BAE-91F8-461E-95DB-C75A4D969B5A}"/>
    <cellStyle name="Percent 198 3" xfId="7923" xr:uid="{008E0408-CD9D-4EF6-9932-42A4D50E61D6}"/>
    <cellStyle name="Percent 198 3 2" xfId="9238" xr:uid="{58FBF5B2-F932-4D42-9A90-5FAE816917C4}"/>
    <cellStyle name="Percent 198 3 2 2" xfId="11243" xr:uid="{1B2CC2D0-3483-4AA3-BC2B-587DAFB46523}"/>
    <cellStyle name="Percent 198 3 2 2 2" xfId="15020" xr:uid="{17F8A179-BCE6-4F47-8EA1-F4DEE5C15139}"/>
    <cellStyle name="Percent 198 3 2 2 3" xfId="18611" xr:uid="{91029B40-EB65-4900-8EC8-15AED4A96307}"/>
    <cellStyle name="Percent 198 3 2 3" xfId="13273" xr:uid="{A5B54997-09D3-451D-A38A-9C953EB3972D}"/>
    <cellStyle name="Percent 198 3 2 4" xfId="16827" xr:uid="{E80B42BD-635D-4683-96FB-A6723404BD8E}"/>
    <cellStyle name="Percent 198 3 3" xfId="10262" xr:uid="{2B3E1CF1-0932-46B4-8886-BF2E478EAD17}"/>
    <cellStyle name="Percent 198 3 3 2" xfId="14057" xr:uid="{5CCADE40-D37E-4966-B63B-AD2626A4202E}"/>
    <cellStyle name="Percent 198 3 3 3" xfId="17642" xr:uid="{83BB9EE3-D8D0-4761-8F84-8790A99274F9}"/>
    <cellStyle name="Percent 198 3 4" xfId="12298" xr:uid="{3645009C-8404-4B8E-8F4E-6FAB43C0258E}"/>
    <cellStyle name="Percent 198 3 5" xfId="15863" xr:uid="{75B5136C-5474-4DCA-A105-1A59D5D29800}"/>
    <cellStyle name="Percent 198 4" xfId="7730" xr:uid="{0CF40209-B562-4C82-9ED9-4BC1078DDE82}"/>
    <cellStyle name="Percent 198 4 2" xfId="9035" xr:uid="{F8CD74CA-1AC2-4344-912F-6D4A8F824EA4}"/>
    <cellStyle name="Percent 198 4 2 2" xfId="11048" xr:uid="{A7AD27F1-9E31-47CD-B990-E30A58DF889E}"/>
    <cellStyle name="Percent 198 4 2 2 2" xfId="14806" xr:uid="{07D43229-73BB-4809-96BC-6FF5C65F8E15}"/>
    <cellStyle name="Percent 198 4 2 2 3" xfId="18424" xr:uid="{2CC81A41-55F6-4932-B737-039DBE5493C0}"/>
    <cellStyle name="Percent 198 4 2 3" xfId="13072" xr:uid="{0DD2A945-9EBD-4C3C-B34C-FAA37D5999D1}"/>
    <cellStyle name="Percent 198 4 2 4" xfId="16639" xr:uid="{5D9C62B8-6659-448A-9F07-3E098E52564F}"/>
    <cellStyle name="Percent 198 4 3" xfId="10061" xr:uid="{54E05B8E-B67B-4441-8099-763EC3925E7B}"/>
    <cellStyle name="Percent 198 4 3 2" xfId="13863" xr:uid="{4E1AD4C8-9F4B-491B-8BDC-92BF7B95198F}"/>
    <cellStyle name="Percent 198 4 3 3" xfId="17441" xr:uid="{AD6F3A68-81B7-4EE0-88FE-AA6186647149}"/>
    <cellStyle name="Percent 198 4 4" xfId="12107" xr:uid="{93C3CFCD-2776-4E8D-9FDF-D3426D2ADA98}"/>
    <cellStyle name="Percent 198 4 5" xfId="15649" xr:uid="{407D44D7-B573-4ECD-9019-29337338D361}"/>
    <cellStyle name="Percent 198 5" xfId="7577" xr:uid="{551FE712-EAD3-4E7B-AE8C-A43AAAD8061E}"/>
    <cellStyle name="Percent 198 5 2" xfId="8876" xr:uid="{90809359-BD1A-4E47-818B-87CB7FB467F6}"/>
    <cellStyle name="Percent 198 5 2 2" xfId="10908" xr:uid="{E06AE8AC-1493-4020-8C2A-31C9AA90D337}"/>
    <cellStyle name="Percent 198 5 2 2 2" xfId="14653" xr:uid="{04774FFD-CCF5-493F-9241-8B48D6BBFD11}"/>
    <cellStyle name="Percent 198 5 2 2 3" xfId="18280" xr:uid="{9A61A8B7-76F4-4392-B761-52378B84928F}"/>
    <cellStyle name="Percent 198 5 2 3" xfId="12912" xr:uid="{2CE7E947-3E1E-4E64-A713-C20BA064310D}"/>
    <cellStyle name="Percent 198 5 2 4" xfId="16493" xr:uid="{BBF29A4A-0EF8-4AB2-9FB7-D81A9A31EC8A}"/>
    <cellStyle name="Percent 198 5 3" xfId="9897" xr:uid="{A1314250-0EC4-499C-B036-9EB4A82E30E8}"/>
    <cellStyle name="Percent 198 5 3 2" xfId="13722" xr:uid="{3917DCE2-C6D6-493E-B9BC-F3810E132208}"/>
    <cellStyle name="Percent 198 5 3 3" xfId="17280" xr:uid="{88FD5DD7-6308-4D00-BF64-61B284EAA2CB}"/>
    <cellStyle name="Percent 198 5 4" xfId="11970" xr:uid="{B497BB68-73AB-4059-B92D-B211C555EB98}"/>
    <cellStyle name="Percent 198 5 5" xfId="15494" xr:uid="{EFA19D93-69AE-4658-84ED-63DA49A1D4D0}"/>
    <cellStyle name="Percent 198 6" xfId="8599" xr:uid="{AD92B5DC-415F-4A7F-A5FE-255CCE518ED2}"/>
    <cellStyle name="Percent 198 6 2" xfId="10774" xr:uid="{F2C4FA0A-D767-4BEB-8238-CEC54C52B7BA}"/>
    <cellStyle name="Percent 198 6 2 2" xfId="14518" xr:uid="{464A8217-390C-4720-8AF7-DA6EAD36F009}"/>
    <cellStyle name="Percent 198 6 2 3" xfId="18141" xr:uid="{91C20F1F-4A59-47EC-8A79-B7CFA24B9A09}"/>
    <cellStyle name="Percent 198 6 3" xfId="12774" xr:uid="{1351FC78-DA83-4191-A0D7-BD16968BC69F}"/>
    <cellStyle name="Percent 198 6 4" xfId="16362" xr:uid="{241B0372-DDEB-45CE-BB8C-6E39E2B724DF}"/>
    <cellStyle name="Percent 198 7" xfId="8253" xr:uid="{E7FB6108-D2BD-470F-BE46-63AD6E9DE33E}"/>
    <cellStyle name="Percent 198 7 2" xfId="10582" xr:uid="{A165724D-DF7A-422A-AF44-166A553119ED}"/>
    <cellStyle name="Percent 198 7 2 2" xfId="14344" xr:uid="{576ECA9F-FD41-45C7-BC20-70F0403A7704}"/>
    <cellStyle name="Percent 198 7 2 3" xfId="17958" xr:uid="{05B9B6D9-39E2-4C01-A67A-4D964258C8EE}"/>
    <cellStyle name="Percent 198 7 3" xfId="12588" xr:uid="{A8CCD002-4FB9-4A6B-A613-15C76CDFB58F}"/>
    <cellStyle name="Percent 198 7 4" xfId="16169" xr:uid="{016BC1AC-B911-4002-BC12-6CE82B667BB6}"/>
    <cellStyle name="Percent 198 8" xfId="8125" xr:uid="{790109CE-C092-49EE-BEB7-AB0950D293F1}"/>
    <cellStyle name="Percent 198 8 2" xfId="10455" xr:uid="{C31914DC-8721-4273-9831-710DDC175E08}"/>
    <cellStyle name="Percent 198 8 2 2" xfId="14227" xr:uid="{257ED843-A676-4B6D-8DEF-FB563F4D1331}"/>
    <cellStyle name="Percent 198 8 2 3" xfId="17828" xr:uid="{D9DE8BAD-B0E2-498F-B364-C1A6E82522EA}"/>
    <cellStyle name="Percent 198 8 3" xfId="12469" xr:uid="{09049678-D70A-4D19-BCFF-2129D0C03B47}"/>
    <cellStyle name="Percent 198 8 4" xfId="16046" xr:uid="{7CB96744-D7D9-4F45-9302-AB8725F66AD9}"/>
    <cellStyle name="Percent 198 9" xfId="9597" xr:uid="{49FC8B01-2366-434E-947B-30430378265F}"/>
    <cellStyle name="Percent 198 9 2" xfId="11465" xr:uid="{2291F89B-32E0-43F8-A0FE-F35A941E0328}"/>
    <cellStyle name="Percent 198 9 2 2" xfId="15242" xr:uid="{0EBBB153-907C-4E97-90BE-D79FC1829A09}"/>
    <cellStyle name="Percent 198 9 2 3" xfId="18837" xr:uid="{5679827C-CA8C-44C1-9A8B-0DE9B5D3622D}"/>
    <cellStyle name="Percent 198 9 3" xfId="13499" xr:uid="{13EDE9F1-36AE-4151-96C3-B553F8E62A44}"/>
    <cellStyle name="Percent 198 9 4" xfId="17063" xr:uid="{B0525C90-363C-434F-B383-E25030BB2E62}"/>
    <cellStyle name="Percent 199" xfId="6634" xr:uid="{0D99F26B-FC17-4862-B0DE-BA322CF97729}"/>
    <cellStyle name="Percent 2" xfId="92" xr:uid="{5441C971-1C45-49B5-9F23-ABE0A464270B}"/>
    <cellStyle name="Percent 2 10" xfId="3168" xr:uid="{955F4935-2153-409A-BE07-A9EC2EDFC67B}"/>
    <cellStyle name="Percent 2 10 2" xfId="6429" xr:uid="{9FB2CDAB-894C-4A3F-8B7B-DDC6B25E1CF9}"/>
    <cellStyle name="Percent 2 10 2 2" xfId="8572" xr:uid="{73AEDD47-15CC-4FD0-BCC2-C85A2D192461}"/>
    <cellStyle name="Percent 2 10 2 3" xfId="8226" xr:uid="{6E6EE1D7-221A-4761-B63C-B53727254E9F}"/>
    <cellStyle name="Percent 2 10 3" xfId="5771" xr:uid="{B44C0CEA-D748-4757-A44E-82EACA3F65FC}"/>
    <cellStyle name="Percent 2 10 4" xfId="4678" xr:uid="{C4279B08-129A-4CCC-AF57-7CA564373129}"/>
    <cellStyle name="Percent 2 10 4 2" xfId="8534" xr:uid="{BBB62A74-E8E4-411F-B277-E2FF223E1C31}"/>
    <cellStyle name="Percent 2 10 4 3" xfId="8165" xr:uid="{FF9D6785-5734-4529-BEDE-A910CB41D7D8}"/>
    <cellStyle name="Percent 2 10_Data" xfId="5258" xr:uid="{F769C2B1-506F-46D3-A5AF-84EB1777085B}"/>
    <cellStyle name="Percent 2 11" xfId="8508" xr:uid="{84724A4B-E93D-4FA4-BF10-1DBBA1F353C9}"/>
    <cellStyle name="Percent 2 12" xfId="8048" xr:uid="{910CE072-AF30-495B-9183-45DBDFCDAD8C}"/>
    <cellStyle name="Percent 2 13" xfId="9598" xr:uid="{93F9495C-2D70-4A28-A519-C3A379BC7778}"/>
    <cellStyle name="Percent 2 2" xfId="219" xr:uid="{B85ECBBA-77C9-42A7-A047-0C1A963644DF}"/>
    <cellStyle name="Percent 2 2 2" xfId="302" xr:uid="{62E15942-C18A-4D48-BF73-1166A4B01FCA}"/>
    <cellStyle name="Percent 2 2 2 2" xfId="4933" xr:uid="{44F52B36-CE02-4705-82F6-1DF98B89DF9B}"/>
    <cellStyle name="Percent 2 2 2 3" xfId="6746" xr:uid="{E3AF8A34-B271-4071-A463-2FBAA1BBBA56}"/>
    <cellStyle name="Percent 2 2 2 3 2" xfId="8641" xr:uid="{ED1921F0-134B-4332-9628-CDC03A9F4067}"/>
    <cellStyle name="Percent 2 2 2 3 3" xfId="8295" xr:uid="{A6C00ADE-5B81-4ED7-B641-DFC3EAAB4A5E}"/>
    <cellStyle name="Percent 2 2 2 3 4" xfId="9599" xr:uid="{1154D086-C124-4CF4-A0EE-03C960416A3C}"/>
    <cellStyle name="Percent 2 2 2 4" xfId="3170" xr:uid="{9E96DA80-329A-498F-9FC3-893D4358FE63}"/>
    <cellStyle name="Percent 2 2 2_Data" xfId="5259" xr:uid="{2AC36F13-E292-4EEC-96DA-D95C967657B1}"/>
    <cellStyle name="Percent 2 2 3" xfId="3171" xr:uid="{D262122B-7402-466E-9074-C9ACAF52C7E6}"/>
    <cellStyle name="Percent 2 2 3 2" xfId="3172" xr:uid="{B707A6FC-B19F-435D-BB7F-56F90D95D134}"/>
    <cellStyle name="Percent 2 2 3_Check Sheet" xfId="3173" xr:uid="{4CFFB8C2-AD17-4796-9E16-F562A973D3BB}"/>
    <cellStyle name="Percent 2 2 4" xfId="3174" xr:uid="{4F432876-A130-4D00-8ACA-C89685463FD5}"/>
    <cellStyle name="Percent 2 2 5" xfId="3175" xr:uid="{A2616265-54AB-42EC-929E-DE79370806CF}"/>
    <cellStyle name="Percent 2 2 6" xfId="5924" xr:uid="{F172C409-F109-4664-B7ED-8CA2EF74FDFB}"/>
    <cellStyle name="Percent 2 2 7" xfId="4294" xr:uid="{E3591A04-B8A8-4BF3-8DF4-20F8AD5732E4}"/>
    <cellStyle name="Percent 2 2 8" xfId="3169" xr:uid="{40B6F90D-215D-43CF-B17B-12CE7CBAD0C5}"/>
    <cellStyle name="Percent 2 2_Check Sheet" xfId="3176" xr:uid="{263FC274-35C1-49EF-9373-74E058C8DEBE}"/>
    <cellStyle name="Percent 2 3" xfId="293" xr:uid="{856F8506-658F-4B92-98C2-2B9B2D0E2423}"/>
    <cellStyle name="Percent 2 3 2" xfId="3178" xr:uid="{78A86263-E56C-4856-BD30-813E776D6FC7}"/>
    <cellStyle name="Percent 2 3 2 2" xfId="3179" xr:uid="{286879ED-A502-490C-BB81-991337202510}"/>
    <cellStyle name="Percent 2 3 2 3" xfId="3180" xr:uid="{310E28A1-30CC-4ABE-8DCF-1FCF5CD4548D}"/>
    <cellStyle name="Percent 2 3 2_Check Sheet" xfId="3181" xr:uid="{E30C8A50-C02C-43A1-BBC6-873349972156}"/>
    <cellStyle name="Percent 2 3 3" xfId="3182" xr:uid="{8FC21181-BE5D-463D-AFB8-C6959A6A550B}"/>
    <cellStyle name="Percent 2 3 3 2" xfId="3183" xr:uid="{D6787E04-59F2-4F0F-9C2E-7FAD3EFA0833}"/>
    <cellStyle name="Percent 2 3 3_Check Sheet" xfId="3184" xr:uid="{1F4891C4-D554-4256-93EB-F978174206B4}"/>
    <cellStyle name="Percent 2 3 4" xfId="6670" xr:uid="{C9C3F6E9-E48E-4161-9BB0-B679AFBE19D9}"/>
    <cellStyle name="Percent 2 3 4 2" xfId="9602" xr:uid="{57130065-C5F2-4496-9EEC-F65FE1F1772F}"/>
    <cellStyle name="Percent 2 3 4 3" xfId="9601" xr:uid="{0F3C2674-5033-4102-B9F9-A07813C8DEB9}"/>
    <cellStyle name="Percent 2 3 5" xfId="7251" xr:uid="{C376C55B-5F9C-45F6-BE41-E32226FCD904}"/>
    <cellStyle name="Percent 2 3 6" xfId="9600" xr:uid="{946E1396-C1D3-4AF7-A9DD-A9CFE814EC84}"/>
    <cellStyle name="Percent 2 3 7" xfId="3177" xr:uid="{20506863-4C72-40D6-8820-3A0F5A57CEF4}"/>
    <cellStyle name="Percent 2 3_Check Sheet" xfId="3185" xr:uid="{285E889F-329E-47BA-A0CF-58C213D30234}"/>
    <cellStyle name="Percent 2 4" xfId="218" xr:uid="{79B00732-22E5-4522-8A22-EB30115AC1E5}"/>
    <cellStyle name="Percent 2 4 2" xfId="3187" xr:uid="{8FBE6F1C-8540-4286-8399-16C6AFABF206}"/>
    <cellStyle name="Percent 2 4 3" xfId="3188" xr:uid="{7DA45453-F6B5-4CB9-BD9F-7FD16C1066BE}"/>
    <cellStyle name="Percent 2 4 4" xfId="6651" xr:uid="{69B83F27-356F-4063-8BAA-D1305DD2E454}"/>
    <cellStyle name="Percent 2 4 4 2" xfId="9604" xr:uid="{B27C578F-7056-4BB2-BE11-CD1C5F1A8B1A}"/>
    <cellStyle name="Percent 2 4 4 3" xfId="9603" xr:uid="{09F8D0BB-722F-4956-9310-0355B1985309}"/>
    <cellStyle name="Percent 2 4 5" xfId="3186" xr:uid="{3F257138-0E4C-446D-B4E8-3ECE967551A8}"/>
    <cellStyle name="Percent 2 4_Check Sheet" xfId="3189" xr:uid="{04AD5DDF-C497-46D6-AE5D-22FBD4AC6AA3}"/>
    <cellStyle name="Percent 2 5" xfId="3190" xr:uid="{F055C923-04BF-4361-A9D7-DA5FDFD16F8F}"/>
    <cellStyle name="Percent 2 5 2" xfId="3191" xr:uid="{A3E3C14E-2526-4A09-ADF4-0A23A5633E81}"/>
    <cellStyle name="Percent 2 5 3" xfId="6645" xr:uid="{739513FA-F56F-47E5-BE7E-8300B60D9536}"/>
    <cellStyle name="Percent 2 5 3 2" xfId="9606" xr:uid="{0CC4BDEB-0509-4DC6-9C6F-2556D1FA029B}"/>
    <cellStyle name="Percent 2 5 3 3" xfId="9605" xr:uid="{2A814076-3E75-4347-8399-4980218D4370}"/>
    <cellStyle name="Percent 2 5_Check Sheet" xfId="3192" xr:uid="{A33979DD-E1EA-4A4C-9594-D2EB9A9B8571}"/>
    <cellStyle name="Percent 2 6" xfId="3193" xr:uid="{20FDB857-413E-4155-8C38-6AC811E020AA}"/>
    <cellStyle name="Percent 2 6 2" xfId="6655" xr:uid="{A45D34AC-BD89-4934-89CD-2E44582DDF1C}"/>
    <cellStyle name="Percent 2 6_India" xfId="18887" xr:uid="{E20CEA8E-2169-4DE9-B305-DEA420D0932F}"/>
    <cellStyle name="Percent 2 7" xfId="3194" xr:uid="{F43A0A4F-FA29-4E97-959F-54324EA3B3F2}"/>
    <cellStyle name="Percent 2 8" xfId="3195" xr:uid="{FAB4ACF4-C250-49BF-8698-7A74617CC705}"/>
    <cellStyle name="Percent 2 9" xfId="3196" xr:uid="{5B9369BB-963A-472F-99DE-50459FCB0390}"/>
    <cellStyle name="Percent 2 9 2" xfId="6430" xr:uid="{2A38E1D4-1E07-4119-B11B-B7C355B36AAD}"/>
    <cellStyle name="Percent 2 9 2 2" xfId="8573" xr:uid="{F78497E2-20C3-460B-8F4B-AAA2B9553ED8}"/>
    <cellStyle name="Percent 2 9 2 3" xfId="8227" xr:uid="{245467DE-7D37-4FF5-A31B-AE049FFE4027}"/>
    <cellStyle name="Percent 2 9 3" xfId="5772" xr:uid="{1344BD30-CFC4-4B1E-8111-10B561357485}"/>
    <cellStyle name="Percent 2 9 4" xfId="4679" xr:uid="{56D98304-1277-4C33-B232-786F7D2B4769}"/>
    <cellStyle name="Percent 2 9 4 2" xfId="8535" xr:uid="{83790F45-BE60-4A54-94C5-2CA7130AF4F9}"/>
    <cellStyle name="Percent 2 9 4 3" xfId="8166" xr:uid="{3024A6C0-E98A-47FD-98F7-BF72FA211794}"/>
    <cellStyle name="Percent 2 9_Data" xfId="5260" xr:uid="{67CDCB51-96DA-410D-AB44-26F2F5F4D5FC}"/>
    <cellStyle name="Percent 2_Check Sheet" xfId="3197" xr:uid="{B4648147-B494-4B25-9302-0234281B210C}"/>
    <cellStyle name="Percent 20" xfId="3198" xr:uid="{4C4E1ADF-153C-455E-97B2-29D4BD35595B}"/>
    <cellStyle name="Percent 20 2" xfId="3199" xr:uid="{81952CC5-8A57-4FC8-A327-13329DADB6DC}"/>
    <cellStyle name="Percent 20 3" xfId="3200" xr:uid="{F0E9525C-83E7-4727-999D-2CD7C8BAAFA5}"/>
    <cellStyle name="Percent 20 3 2" xfId="3201" xr:uid="{1BF21D97-7855-48DA-A03E-D3FB5DEE10D3}"/>
    <cellStyle name="Percent 20 3_Check Sheet" xfId="3202" xr:uid="{1A5F16B1-6F23-4B6C-8067-069119DC71B5}"/>
    <cellStyle name="Percent 20_Check Sheet" xfId="3203" xr:uid="{B7C120FE-994B-425F-A84C-648327EB7A1B}"/>
    <cellStyle name="Percent 200" xfId="6668" xr:uid="{5035BB33-6835-4034-8229-0C91FA62AD48}"/>
    <cellStyle name="Percent 201" xfId="6861" xr:uid="{48F131EA-5836-401A-A346-13A6DF1E032F}"/>
    <cellStyle name="Percent 202" xfId="6785" xr:uid="{D73F7895-E189-408E-B794-4384EE924822}"/>
    <cellStyle name="Percent 203" xfId="7219" xr:uid="{EE379A1D-8298-4305-8943-CBBEE720C415}"/>
    <cellStyle name="Percent 204" xfId="7345" xr:uid="{AAD9D785-B9E6-4162-8EA9-EAD3B8416073}"/>
    <cellStyle name="Percent 205" xfId="7399" xr:uid="{225C7955-E3C3-4BB1-9335-AA4911B08E45}"/>
    <cellStyle name="Percent 206" xfId="7636" xr:uid="{5049B89F-5A1B-46B8-B56E-0101977A6AC2}"/>
    <cellStyle name="Percent 207" xfId="8040" xr:uid="{ED7F2EE6-A7B8-453F-AEF7-E5E733419FCC}"/>
    <cellStyle name="Percent 208" xfId="7766" xr:uid="{1D81DD3F-34B4-473E-926D-A9B48F66A995}"/>
    <cellStyle name="Percent 209" xfId="7563" xr:uid="{DDF92ABD-694B-421E-9041-A0AD92A4FE52}"/>
    <cellStyle name="Percent 21" xfId="3204" xr:uid="{18D9CF32-C39B-478B-9919-D9433EBA039E}"/>
    <cellStyle name="Percent 21 2" xfId="3205" xr:uid="{CC9DD511-988D-4D86-AC13-79A993752DD7}"/>
    <cellStyle name="Percent 21 2 2" xfId="3206" xr:uid="{0B9ACB7B-5013-4728-8EC8-1AB4B1619431}"/>
    <cellStyle name="Percent 21 2_Check Sheet" xfId="3207" xr:uid="{255CF12D-B84A-4ACD-BBB6-4E23B0D6F84D}"/>
    <cellStyle name="Percent 21_Check Sheet" xfId="3208" xr:uid="{6A0E5B75-DE10-431A-AE32-F0D23E53C76D}"/>
    <cellStyle name="Percent 210" xfId="7656" xr:uid="{B5EB0D12-0B19-4230-B9A1-E6D3817580B7}"/>
    <cellStyle name="Percent 211" xfId="7608" xr:uid="{FCE1BC73-E6FB-4DE5-9C50-74FC25512B36}"/>
    <cellStyle name="Percent 212" xfId="7610" xr:uid="{9A663FAF-5597-4EA9-AA7F-BACFEF854244}"/>
    <cellStyle name="Percent 213" xfId="7752" xr:uid="{3256D448-CE69-4DE9-A217-7B229425D0CD}"/>
    <cellStyle name="Percent 214" xfId="9757" xr:uid="{D9B062DB-E9CD-45A5-8400-71ED26E5EC86}"/>
    <cellStyle name="Percent 215" xfId="9756" xr:uid="{49AF6AD7-A2AC-412D-AB28-551C1C4A7B7B}"/>
    <cellStyle name="Percent 216" xfId="11492" xr:uid="{9E6D4C2F-3490-413C-B083-6C3C7899F88F}"/>
    <cellStyle name="Percent 217" xfId="11493" xr:uid="{68CC21CD-2F51-425F-88CD-0E83B196DB3E}"/>
    <cellStyle name="Percent 218" xfId="11494" xr:uid="{015A1A31-1989-4215-A206-317E9593B90F}"/>
    <cellStyle name="Percent 219" xfId="11495" xr:uid="{2B0A9858-2072-418C-8A0C-680AB6D9EDA6}"/>
    <cellStyle name="Percent 22" xfId="3209" xr:uid="{66656DAD-9AE2-4763-A0EE-5F44B36B8F4C}"/>
    <cellStyle name="Percent 22 2" xfId="3210" xr:uid="{52A8ED00-8B85-4637-BB2A-46F9F66172F0}"/>
    <cellStyle name="Percent 22_Check Sheet" xfId="3211" xr:uid="{E3637D65-BA17-41AA-8407-CD9F1AE9031A}"/>
    <cellStyle name="Percent 220" xfId="11496" xr:uid="{14923834-0221-40C8-9EFD-CE23C844A27E}"/>
    <cellStyle name="Percent 221" xfId="11497" xr:uid="{5D2DFB34-5ABC-4A74-91A8-2C18C9647B9E}"/>
    <cellStyle name="Percent 222" xfId="11498" xr:uid="{D3EA781B-6A1D-4900-8EE4-997468205565}"/>
    <cellStyle name="Percent 223" xfId="11499" xr:uid="{E6E19BCA-2BBB-4F81-BB21-3707912F6DEC}"/>
    <cellStyle name="Percent 224" xfId="15252" xr:uid="{B1C38344-3A9C-4DB8-9B73-DA850AFD0BC4}"/>
    <cellStyle name="Percent 23" xfId="3212" xr:uid="{204C87AD-379E-42AB-A0D8-C9E95172E921}"/>
    <cellStyle name="Percent 23 2" xfId="3213" xr:uid="{BE739F70-41A1-417D-A1B1-3F4EB5C1181E}"/>
    <cellStyle name="Percent 23_Check Sheet" xfId="3214" xr:uid="{1805BC41-572F-4785-B033-99FE93B138F4}"/>
    <cellStyle name="Percent 24" xfId="3215" xr:uid="{FC547F23-1018-41D6-B153-82A9E65A2532}"/>
    <cellStyle name="Percent 24 2" xfId="3216" xr:uid="{871C04DB-DA42-42FA-8868-C9A5B699518B}"/>
    <cellStyle name="Percent 24 3" xfId="3217" xr:uid="{0B5758C6-6884-470E-B8C9-5568767D539B}"/>
    <cellStyle name="Percent 24 4" xfId="3218" xr:uid="{AB6AD418-2812-42C8-A226-3A188AF30AC7}"/>
    <cellStyle name="Percent 24_Check Sheet" xfId="3219" xr:uid="{39377CE1-2FAF-4039-84FE-3538F22AFC4E}"/>
    <cellStyle name="Percent 25" xfId="3220" xr:uid="{031E3C89-D116-4763-BF32-8662353BB26A}"/>
    <cellStyle name="Percent 25 2" xfId="3221" xr:uid="{6BBB5191-A306-401C-8CDD-000466FE4699}"/>
    <cellStyle name="Percent 25 2 2" xfId="3222" xr:uid="{83A6662E-0EDB-4638-A6F8-11E6432E59CD}"/>
    <cellStyle name="Percent 25 2 3" xfId="3223" xr:uid="{1E82157C-29BB-4591-9BD7-95F67A93AA6F}"/>
    <cellStyle name="Percent 25 2_Check Sheet" xfId="3224" xr:uid="{BFB299A3-DBEC-43D1-AABE-0797838111F3}"/>
    <cellStyle name="Percent 25 3" xfId="3225" xr:uid="{664A2534-6853-492E-BBFD-2AEBC7F52F94}"/>
    <cellStyle name="Percent 25 4" xfId="3226" xr:uid="{99ABAD6A-6815-4F1E-B786-0BCD49582630}"/>
    <cellStyle name="Percent 25_Check Sheet" xfId="3227" xr:uid="{C4A1B3ED-E4EE-45E1-B98F-D89823CB9289}"/>
    <cellStyle name="Percent 26" xfId="3228" xr:uid="{433E4EDB-5206-4A09-81A1-44BABC5E9434}"/>
    <cellStyle name="Percent 26 2" xfId="3229" xr:uid="{114BF967-99DF-4EB0-91DC-13F628E0A2E7}"/>
    <cellStyle name="Percent 26 2 2" xfId="3230" xr:uid="{74FD5740-2574-45A7-8C4A-F1D15D671DC4}"/>
    <cellStyle name="Percent 26 2 3" xfId="3231" xr:uid="{1B208080-9399-4961-90E3-F85578233796}"/>
    <cellStyle name="Percent 26 2_Check Sheet" xfId="3232" xr:uid="{8DC68BF9-8F4D-41F3-B1BD-731913BF6367}"/>
    <cellStyle name="Percent 26 3" xfId="3233" xr:uid="{99D13174-2A01-4E20-A9D7-22023E4D55B5}"/>
    <cellStyle name="Percent 26 4" xfId="3234" xr:uid="{A6436D0B-D771-4080-836A-7F56C38179E4}"/>
    <cellStyle name="Percent 26_Check Sheet" xfId="3235" xr:uid="{B574E4C5-24F0-4EE1-91F5-8A3675084153}"/>
    <cellStyle name="Percent 27" xfId="3236" xr:uid="{D3DC76EA-EE0C-4D9F-80B0-96A2CCAE05A7}"/>
    <cellStyle name="Percent 27 2" xfId="3237" xr:uid="{5F0938A9-7B1E-457C-8925-52117D2C6E1A}"/>
    <cellStyle name="Percent 27 3" xfId="3238" xr:uid="{A8112B2F-C7DE-400D-832A-47284DA2D109}"/>
    <cellStyle name="Percent 27 4" xfId="3239" xr:uid="{031E5F28-7487-4DCF-A97F-64B1F8E9162C}"/>
    <cellStyle name="Percent 27_Check Sheet" xfId="3240" xr:uid="{500612D6-BCD1-467B-8405-258281666714}"/>
    <cellStyle name="Percent 28" xfId="3241" xr:uid="{B3E932BD-DF75-4AB7-B094-D5934FD7F18D}"/>
    <cellStyle name="Percent 28 2" xfId="3242" xr:uid="{5D63892C-042B-46FA-BD31-F2780D1E4155}"/>
    <cellStyle name="Percent 28 3" xfId="3243" xr:uid="{8F726E0D-A5FF-433F-901B-E50C911E76FA}"/>
    <cellStyle name="Percent 28 4" xfId="3244" xr:uid="{59511A13-51AD-4394-9379-287CD4BFC43E}"/>
    <cellStyle name="Percent 28_Check Sheet" xfId="3245" xr:uid="{3631541E-5663-42E0-B3EE-8EF304E5B381}"/>
    <cellStyle name="Percent 29" xfId="3246" xr:uid="{33ED6CFA-6C54-4FCE-9282-FE8F91E9D5DB}"/>
    <cellStyle name="Percent 29 2" xfId="3247" xr:uid="{332BAC76-C4D6-4C66-A52D-DB60BF9FB4B0}"/>
    <cellStyle name="Percent 29 3" xfId="3248" xr:uid="{383CAE96-CEB6-4DA1-81F5-068CAE78536A}"/>
    <cellStyle name="Percent 29 4" xfId="3249" xr:uid="{E3977FF7-A0E0-4577-8D82-8A19F2B8E917}"/>
    <cellStyle name="Percent 29_Check Sheet" xfId="3250" xr:uid="{9FAEAA30-48AE-42BE-BA89-5006DF2AC686}"/>
    <cellStyle name="Percent 3" xfId="220" xr:uid="{5CDF9292-90BD-4873-B8FE-A8BCB65EC375}"/>
    <cellStyle name="Percent 3 10" xfId="9607" xr:uid="{27B844FB-85AD-4A58-91A6-AD064241463A}"/>
    <cellStyle name="Percent 3 2" xfId="303" xr:uid="{80B59994-28CD-4EC5-86D6-6374F22688A8}"/>
    <cellStyle name="Percent 3 2 10" xfId="6499" xr:uid="{8FF873CB-703E-4DAF-981C-5D306C828AAC}"/>
    <cellStyle name="Percent 3 2 2" xfId="3251" xr:uid="{09575E75-7DBC-459F-9C4D-561DE3F8216D}"/>
    <cellStyle name="Percent 3 2 2 2" xfId="3252" xr:uid="{4D5CF0CD-4491-40F1-9AEE-181D8434BFBA}"/>
    <cellStyle name="Percent 3 2 2_Check Sheet" xfId="3253" xr:uid="{4181D413-7AE7-4A44-A05D-1AE4FAADC0FE}"/>
    <cellStyle name="Percent 3 2 3" xfId="3254" xr:uid="{F741351C-0601-4A5D-9ED0-B2B46E0577B4}"/>
    <cellStyle name="Percent 3 2 3 2" xfId="3255" xr:uid="{53F27648-B5A4-4A16-8579-46321E0ABB01}"/>
    <cellStyle name="Percent 3 2 3_Check Sheet" xfId="3256" xr:uid="{1F8331A0-337D-4145-B132-5FF0FD0019AD}"/>
    <cellStyle name="Percent 3 2 4" xfId="4934" xr:uid="{3A61B049-D81B-475A-9DCA-08C06D1D7E02}"/>
    <cellStyle name="Percent 3 2 5" xfId="5041" xr:uid="{41C0814B-CF4A-4057-8BB3-B9ED4149D115}"/>
    <cellStyle name="Percent 3 2 6" xfId="5051" xr:uid="{B4F8D18D-49E5-454D-B5D6-E3D1B716A3B2}"/>
    <cellStyle name="Percent 3 2 7" xfId="5378" xr:uid="{A3EF0932-D7E1-467B-887E-6AF4FBF21B1E}"/>
    <cellStyle name="Percent 3 2 7 2" xfId="9609" xr:uid="{49EAF2FA-F493-49E8-9C5C-2D7513AB7F73}"/>
    <cellStyle name="Percent 3 2 7 3" xfId="9608" xr:uid="{48ECD86F-2DB1-4CD9-9FAF-6DA460526CBD}"/>
    <cellStyle name="Percent 3 2 8" xfId="6505" xr:uid="{9BD77D5A-B3F8-4BFD-B323-85A1B181E26C}"/>
    <cellStyle name="Percent 3 2 9" xfId="5389" xr:uid="{F0FA1119-CA6E-4C18-AAB1-2F743CBF6808}"/>
    <cellStyle name="Percent 3 2_Check Sheet" xfId="3257" xr:uid="{C3D7473A-D1DE-40B2-AB11-AC38A35B61AC}"/>
    <cellStyle name="Percent 3 3" xfId="3258" xr:uid="{C6AAB977-D958-429F-A2CF-EA9D5BE5B6E7}"/>
    <cellStyle name="Percent 3 3 2" xfId="3259" xr:uid="{C92546F3-C947-440E-9748-94D3E54E65B2}"/>
    <cellStyle name="Percent 3 3 2 2" xfId="7114" xr:uid="{74342760-4FA1-46B5-8966-7F7AE3324FDC}"/>
    <cellStyle name="Percent 3 3 2 2 2" xfId="9611" xr:uid="{1917EE6B-243D-4E6D-BB88-25B92461B659}"/>
    <cellStyle name="Percent 3 3 2 2 3" xfId="9610" xr:uid="{88014C37-603D-4CAF-AD8D-35E75851DB30}"/>
    <cellStyle name="Percent 3 3 2_India" xfId="18888" xr:uid="{179895A3-F3AC-4EB2-B6FA-A4BA5B4CBC35}"/>
    <cellStyle name="Percent 3 3 3" xfId="3260" xr:uid="{534EA3F4-02C5-44C0-9BDE-342200A46A63}"/>
    <cellStyle name="Percent 3 3 3 2" xfId="6966" xr:uid="{C28BE4B5-6A8C-4547-9704-E691D569AB69}"/>
    <cellStyle name="Percent 3 3 3 2 2" xfId="9613" xr:uid="{8F9B20F7-BCE4-4A9E-AEA0-DA9A770FD086}"/>
    <cellStyle name="Percent 3 3 3 2 3" xfId="9612" xr:uid="{33BD8E31-E79E-45CA-98E4-1E9679230CD8}"/>
    <cellStyle name="Percent 3 3 3_India" xfId="18889" xr:uid="{7EC6E560-6597-4C25-B44A-BB2CF524447B}"/>
    <cellStyle name="Percent 3 3 4" xfId="6596" xr:uid="{639FB193-C115-4C65-A471-7111B8843EAB}"/>
    <cellStyle name="Percent 3 3 4 2" xfId="9615" xr:uid="{19882E27-BE75-4697-B5D2-47803B9219A3}"/>
    <cellStyle name="Percent 3 3 4 3" xfId="9614" xr:uid="{3EB54EB8-F929-4CA8-86D8-12687716B03E}"/>
    <cellStyle name="Percent 3 3_Check Sheet" xfId="3261" xr:uid="{D42E357C-B422-4BDE-8801-99DBB0045EC7}"/>
    <cellStyle name="Percent 3 4" xfId="3262" xr:uid="{C604EBEE-E9D0-45E9-B4EB-318B603276DD}"/>
    <cellStyle name="Percent 3 4 2" xfId="3263" xr:uid="{AEF0D124-D4A0-45AD-8191-1A44E2044B6F}"/>
    <cellStyle name="Percent 3 4 3" xfId="6839" xr:uid="{34E1EE92-4F45-43F6-A5C9-3B3E1E17E1D3}"/>
    <cellStyle name="Percent 3 4 3 2" xfId="9617" xr:uid="{924B3758-719D-4F1C-A081-2BDE571F0606}"/>
    <cellStyle name="Percent 3 4 3 3" xfId="9616" xr:uid="{098A9759-6088-4A86-95B4-50E796FFCF6E}"/>
    <cellStyle name="Percent 3 4_Check Sheet" xfId="3264" xr:uid="{CAAFF2F8-BC01-4BFA-BB20-5C1D6F526BBB}"/>
    <cellStyle name="Percent 3 5" xfId="3265" xr:uid="{21236D32-577B-4FA2-8954-0025CA87C962}"/>
    <cellStyle name="Percent 3 5 2" xfId="6432" xr:uid="{95F09B4A-DC74-4FFB-AFB4-A09771AFC373}"/>
    <cellStyle name="Percent 3 5 3" xfId="5781" xr:uid="{4AF62C7F-6F36-4FE5-A0E8-D2F76B51B81D}"/>
    <cellStyle name="Percent 3 5 4" xfId="6795" xr:uid="{E04EAD36-2B44-4311-A4AF-730DCCDEBE85}"/>
    <cellStyle name="Percent 3 5 5" xfId="4680" xr:uid="{11DDA21C-5540-4F26-9576-FD058F51FBBE}"/>
    <cellStyle name="Percent 3 5_Data" xfId="5261" xr:uid="{34E8CD97-F5BA-4F51-B0FF-BD4BD7871622}"/>
    <cellStyle name="Percent 3 6" xfId="3266" xr:uid="{E7F17BFC-0EEE-4C16-A32B-77416D1AB1AC}"/>
    <cellStyle name="Percent 3 6 2" xfId="6433" xr:uid="{477D02C2-9756-44C8-B2C9-5839CB802091}"/>
    <cellStyle name="Percent 3 6 3" xfId="5782" xr:uid="{D2E76844-0ED1-40C0-B109-85E74852965A}"/>
    <cellStyle name="Percent 3 6 4" xfId="7105" xr:uid="{CBB044DF-ECB6-4BB0-BD6B-785CB0C3AEC1}"/>
    <cellStyle name="Percent 3 6 5" xfId="4681" xr:uid="{91F50E64-D4B5-4AC6-B36A-1C86BEEB10DA}"/>
    <cellStyle name="Percent 3 6_Data" xfId="5262" xr:uid="{64E1FBF8-D61E-455B-9599-90A80986B403}"/>
    <cellStyle name="Percent 3 7" xfId="3267" xr:uid="{20B5B1E3-D7CC-414F-A35E-6DB1705A05E2}"/>
    <cellStyle name="Percent 3 7 2" xfId="6434" xr:uid="{5560793E-8C27-478E-ACC5-9B30677A64A3}"/>
    <cellStyle name="Percent 3 7 3" xfId="5783" xr:uid="{FE57FEFE-5491-4223-8D7B-9568CEEABA95}"/>
    <cellStyle name="Percent 3 7 4" xfId="6741" xr:uid="{C6A0CD7B-71AF-4105-A60F-0EC070C10897}"/>
    <cellStyle name="Percent 3 7 5" xfId="4682" xr:uid="{4A99E7BF-9BDA-4254-B40F-BFE18EEEBCE7}"/>
    <cellStyle name="Percent 3 7_Data" xfId="5263" xr:uid="{2A4AE0B6-5CAC-4735-9CAA-3CE430D382B3}"/>
    <cellStyle name="Percent 3 8" xfId="3268" xr:uid="{407D8C10-3BE2-4290-AC6A-68A03EA04ECF}"/>
    <cellStyle name="Percent 3 8 2" xfId="6435" xr:uid="{82121445-9216-489F-9AB9-F568D89F7A6B}"/>
    <cellStyle name="Percent 3 8 3" xfId="5784" xr:uid="{81127451-0E68-43B3-9ECF-1A1DDBA68DB1}"/>
    <cellStyle name="Percent 3 8 4" xfId="4683" xr:uid="{387F5E13-BA66-4D91-92D7-2E8DF7D498BE}"/>
    <cellStyle name="Percent 3 8_Data" xfId="5264" xr:uid="{81AEBD21-6AAB-4842-ADCC-95F35B177899}"/>
    <cellStyle name="Percent 3 9" xfId="3269" xr:uid="{B4D7E190-309E-4D44-AC13-F6E376B924E1}"/>
    <cellStyle name="Percent 3_Check Sheet" xfId="3270" xr:uid="{21003516-134C-4EEA-8C2A-D18A3F5A9B75}"/>
    <cellStyle name="Percent 30" xfId="3271" xr:uid="{E7E5F316-C3AD-476D-982C-8BE34B12052E}"/>
    <cellStyle name="Percent 30 2" xfId="3272" xr:uid="{0A27EB22-12AC-4272-9BF7-901C598BC1A1}"/>
    <cellStyle name="Percent 30 3" xfId="3273" xr:uid="{43310388-A141-4CFD-AD53-C2548EF1BE8D}"/>
    <cellStyle name="Percent 30 4" xfId="3274" xr:uid="{56E9B70D-FA23-4754-B9F9-4A32E8DFFC5C}"/>
    <cellStyle name="Percent 30_Check Sheet" xfId="3275" xr:uid="{4D2AF19B-8825-4980-8334-77C9AC02F088}"/>
    <cellStyle name="Percent 31" xfId="3276" xr:uid="{8B5922C1-71ED-449F-B828-550534A7CC5E}"/>
    <cellStyle name="Percent 31 2" xfId="3277" xr:uid="{3CF7E324-DDA7-4BC5-8F44-D3C4B01CBEAF}"/>
    <cellStyle name="Percent 31 3" xfId="3278" xr:uid="{CA5114CB-A62C-4F9E-8F26-8E2F217F6D05}"/>
    <cellStyle name="Percent 31 4" xfId="3279" xr:uid="{040D8E5D-BB70-4AC7-8582-FC9B863DE4D9}"/>
    <cellStyle name="Percent 31_Check Sheet" xfId="3280" xr:uid="{28D3BC13-AAAE-4DAD-8DB8-6EA61B417B27}"/>
    <cellStyle name="Percent 32" xfId="3281" xr:uid="{C1366CC2-20E0-4427-AB35-7774B44E2BD2}"/>
    <cellStyle name="Percent 32 2" xfId="3282" xr:uid="{80266024-CE17-49F1-A918-CAF560E56B56}"/>
    <cellStyle name="Percent 32 3" xfId="3283" xr:uid="{D9846039-87EF-48BB-BBD0-684CEB1F266E}"/>
    <cellStyle name="Percent 32 4" xfId="3284" xr:uid="{B9EC45E8-B502-44A0-A850-0F668FC7A807}"/>
    <cellStyle name="Percent 32_Check Sheet" xfId="3285" xr:uid="{8A1D5B34-A030-482A-8318-D4F278352AD5}"/>
    <cellStyle name="Percent 33" xfId="3286" xr:uid="{EBE25483-66EE-4204-B5D7-7D9ADD56281F}"/>
    <cellStyle name="Percent 33 2" xfId="3287" xr:uid="{AF3A137B-40E6-4C02-B725-71036BCB4A3B}"/>
    <cellStyle name="Percent 33 3" xfId="3288" xr:uid="{DC8AA3E3-424E-491A-95A0-CE830CE2A8B2}"/>
    <cellStyle name="Percent 33 4" xfId="3289" xr:uid="{70476395-F260-469A-A45B-72198096AA19}"/>
    <cellStyle name="Percent 33_Check Sheet" xfId="3290" xr:uid="{682F6C81-40EF-436C-B2EC-E80370694D74}"/>
    <cellStyle name="Percent 34" xfId="3291" xr:uid="{28034ADA-F0C6-4E69-A2FB-1475ABADC8AD}"/>
    <cellStyle name="Percent 34 2" xfId="3292" xr:uid="{B05EB107-2698-48BA-93C5-821F30CC690D}"/>
    <cellStyle name="Percent 34 3" xfId="3293" xr:uid="{96D7E3E8-93D1-47F2-880B-8AE2B141823E}"/>
    <cellStyle name="Percent 34_Check Sheet" xfId="3294" xr:uid="{3155CC00-BE35-424F-A61E-667BECA68474}"/>
    <cellStyle name="Percent 35" xfId="3295" xr:uid="{6FE206EA-A706-496D-88CC-D5D0620D8933}"/>
    <cellStyle name="Percent 35 2" xfId="3296" xr:uid="{DF75DF7B-C032-48D9-A479-1B47006426B2}"/>
    <cellStyle name="Percent 35 3" xfId="3297" xr:uid="{43402A2D-DF1C-47FF-B6C7-CC9E5387507A}"/>
    <cellStyle name="Percent 35_Check Sheet" xfId="3298" xr:uid="{5393FD61-A0EC-41CE-BA1C-7383D061320A}"/>
    <cellStyle name="Percent 36" xfId="3299" xr:uid="{6B0962DF-0B28-4464-85C4-36E730F4CDF3}"/>
    <cellStyle name="Percent 36 2" xfId="3300" xr:uid="{85FBBE5E-DD9E-4186-BE23-9C360928D967}"/>
    <cellStyle name="Percent 36 3" xfId="3301" xr:uid="{97BC9C9E-09FC-4DB4-AAD6-D661D109BD9A}"/>
    <cellStyle name="Percent 36_Check Sheet" xfId="3302" xr:uid="{169FC855-A871-4324-9C19-8E207FAFE72D}"/>
    <cellStyle name="Percent 37" xfId="3303" xr:uid="{C0C47A3E-9CA5-44CD-88A8-53CB9F685C08}"/>
    <cellStyle name="Percent 37 2" xfId="3304" xr:uid="{7F878878-DB27-4485-A13C-EE1707BCCFA0}"/>
    <cellStyle name="Percent 37_Check Sheet" xfId="3305" xr:uid="{1FA566CD-917E-4512-B3E7-91B5BFB633B5}"/>
    <cellStyle name="Percent 38" xfId="3306" xr:uid="{EDFCD983-FFE6-4C2A-AEE3-F48FC88854AC}"/>
    <cellStyle name="Percent 38 2" xfId="3307" xr:uid="{37C21A1E-3F26-4707-B803-F2004F212EB3}"/>
    <cellStyle name="Percent 38_Check Sheet" xfId="3308" xr:uid="{9FCC5EF2-3A4A-49AA-A8A7-727C5BEEDE57}"/>
    <cellStyle name="Percent 39" xfId="3309" xr:uid="{6DFFF246-9F11-46CA-A9B2-82186B32AE4E}"/>
    <cellStyle name="Percent 39 2" xfId="3310" xr:uid="{1E6B17F5-CE1C-4DA0-BFD9-3906F200A7E4}"/>
    <cellStyle name="Percent 39 2 2" xfId="3311" xr:uid="{FAF8A611-4B7D-42DB-B094-3E7B1BBC900F}"/>
    <cellStyle name="Percent 39 2_Check Sheet" xfId="3312" xr:uid="{70CF899B-1CCB-430D-9180-42FC0BF4DA3E}"/>
    <cellStyle name="Percent 39 3" xfId="3313" xr:uid="{264AE3F3-2154-4113-A4BD-C43ADC48E585}"/>
    <cellStyle name="Percent 39_Check Sheet" xfId="3314" xr:uid="{BDBE367B-EEBA-47E0-9E4D-D5D6D443BEC8}"/>
    <cellStyle name="Percent 4" xfId="221" xr:uid="{807C1647-E505-444F-A426-E539C12B294B}"/>
    <cellStyle name="Percent 4 10" xfId="3315" xr:uid="{FCB797DB-1C1A-4378-9476-070ACFA5E809}"/>
    <cellStyle name="Percent 4 10 2" xfId="6436" xr:uid="{91C79621-1659-46B4-AE82-2F25945250D7}"/>
    <cellStyle name="Percent 4 10 3" xfId="5791" xr:uid="{28860812-B092-4933-BFE3-191D5ED2C36F}"/>
    <cellStyle name="Percent 4 10 4" xfId="4684" xr:uid="{2736DBF0-69D0-4FE8-A7D9-CD50DD8C25FB}"/>
    <cellStyle name="Percent 4 10_Data" xfId="5265" xr:uid="{F7C412C5-20FC-4800-AFC8-35899356E464}"/>
    <cellStyle name="Percent 4 11" xfId="3316" xr:uid="{5453208C-2524-4593-82E9-181C8B8D2E8D}"/>
    <cellStyle name="Percent 4 12" xfId="9618" xr:uid="{DC972514-69D2-41C4-8BEB-304A406DDE05}"/>
    <cellStyle name="Percent 4 2" xfId="304" xr:uid="{6386CB08-C2DF-459E-AC49-C346AE8110CB}"/>
    <cellStyle name="Percent 4 2 10" xfId="7347" xr:uid="{F00EDDAF-A556-41A2-8C3E-C510AC507B14}"/>
    <cellStyle name="Percent 4 2 11" xfId="3317" xr:uid="{127EDCCF-F65F-4628-A139-A3B7F1DCF9CF}"/>
    <cellStyle name="Percent 4 2 2" xfId="3318" xr:uid="{D369B279-053E-467F-AB37-2327B441437A}"/>
    <cellStyle name="Percent 4 2 2 2" xfId="3319" xr:uid="{48AD0A72-2DBB-4D43-893E-AF10229B4694}"/>
    <cellStyle name="Percent 4 2 2 3" xfId="4936" xr:uid="{8AE39A54-9BBE-40DC-A27B-8B5D2C7C3AD9}"/>
    <cellStyle name="Percent 4 2 2_Check Sheet" xfId="3320" xr:uid="{CF713642-E1FB-4F91-879D-5D19D663BAFA}"/>
    <cellStyle name="Percent 4 2 3" xfId="3321" xr:uid="{9B7EA16B-8831-4EEB-A4FE-0C40D3340939}"/>
    <cellStyle name="Percent 4 2 4" xfId="3322" xr:uid="{305E6DBA-3A75-4F80-9B91-FBD7659A6E82}"/>
    <cellStyle name="Percent 4 2 5" xfId="4935" xr:uid="{FD82138E-A54B-44F3-A71A-D4CB5DAAEEE1}"/>
    <cellStyle name="Percent 4 2 6" xfId="5042" xr:uid="{C1CEB648-B4C4-4E1E-B5A8-805BB67CD44B}"/>
    <cellStyle name="Percent 4 2 7" xfId="5052" xr:uid="{2D013668-E57D-400A-8BC6-B20CEF9ADC71}"/>
    <cellStyle name="Percent 4 2 8" xfId="6599" xr:uid="{847766E2-733E-42CE-9215-1B02FF79442B}"/>
    <cellStyle name="Percent 4 2 8 2" xfId="9620" xr:uid="{E1CAEBD9-AE2A-455C-9ABF-6A3D0FE1A80C}"/>
    <cellStyle name="Percent 4 2 8 3" xfId="9619" xr:uid="{5138B61E-0BF7-4E87-ADAD-004F0050CAC9}"/>
    <cellStyle name="Percent 4 2 9" xfId="7214" xr:uid="{416802A6-BB6E-47C2-AFD3-8F87387AEA62}"/>
    <cellStyle name="Percent 4 2_2015 Plan" xfId="4137" xr:uid="{8EC3EC1D-F72F-48C8-8875-B8FE82E28D26}"/>
    <cellStyle name="Percent 4 3" xfId="3323" xr:uid="{8BFA764E-824B-4222-8F24-E840F988D3FD}"/>
    <cellStyle name="Percent 4 3 2" xfId="3324" xr:uid="{E7835828-D591-4D12-96E7-EA8528D6B2BA}"/>
    <cellStyle name="Percent 4 3 3" xfId="4937" xr:uid="{304F154B-187A-479C-BC7C-78EA009CAAE5}"/>
    <cellStyle name="Percent 4 3 4" xfId="7044" xr:uid="{09943E7C-D20D-4B08-8057-68C9C31A51F3}"/>
    <cellStyle name="Percent 4 3_Check Sheet" xfId="3325" xr:uid="{F0388271-BDF7-4666-B5E9-C25ACB0C5580}"/>
    <cellStyle name="Percent 4 4" xfId="3326" xr:uid="{EC43F705-96B5-430C-BF6D-C05BF8A7E0DE}"/>
    <cellStyle name="Percent 4 4 2" xfId="4938" xr:uid="{C2D0D1BF-9918-46A0-BEB0-EADBC56AC3FE}"/>
    <cellStyle name="Percent 4 4_Data" xfId="5266" xr:uid="{B8342FA6-95D3-4868-AFE1-0567A7D648CC}"/>
    <cellStyle name="Percent 4 5" xfId="3327" xr:uid="{3BEDC91E-CB79-4107-9A02-26FE8AB8D792}"/>
    <cellStyle name="Percent 4 5 2" xfId="4939" xr:uid="{2C264D49-42D7-4183-8A9D-DA66C3292A44}"/>
    <cellStyle name="Percent 4 5_Data" xfId="5267" xr:uid="{EEB81D26-B111-4AD4-BB88-1BA80C9FD8AC}"/>
    <cellStyle name="Percent 4 6" xfId="3328" xr:uid="{1500BBB2-3CE8-4F69-AD91-B50B627BC6AD}"/>
    <cellStyle name="Percent 4 7" xfId="3329" xr:uid="{E4538290-18BC-48E8-9733-1DCA608E7E6A}"/>
    <cellStyle name="Percent 4 8" xfId="3330" xr:uid="{FA438220-78E0-459D-8C68-10924135FD1D}"/>
    <cellStyle name="Percent 4 8 2" xfId="6437" xr:uid="{E042EF74-3AEC-4E90-A88C-4284F8321DC6}"/>
    <cellStyle name="Percent 4 8 3" xfId="5792" xr:uid="{36E6081B-110F-40DC-A4F7-68066DAC6765}"/>
    <cellStyle name="Percent 4 8 4" xfId="4685" xr:uid="{C0EF2071-BAFA-44CC-86A9-677F7C892C3E}"/>
    <cellStyle name="Percent 4 8_Data" xfId="5268" xr:uid="{DF3F4754-9039-44C1-A3F0-887F32284594}"/>
    <cellStyle name="Percent 4 9" xfId="3331" xr:uid="{C65B1632-FB4E-4936-B886-64DBF08A742C}"/>
    <cellStyle name="Percent 4 9 2" xfId="6438" xr:uid="{00F1FFAC-5A71-48B8-9A4C-459A195A38CC}"/>
    <cellStyle name="Percent 4 9 3" xfId="5793" xr:uid="{E4F9E64D-C30D-4D98-ABE4-4C520D85826C}"/>
    <cellStyle name="Percent 4 9 4" xfId="4686" xr:uid="{0247F042-C180-4B78-A14B-C96794E6F525}"/>
    <cellStyle name="Percent 4 9_Data" xfId="5269" xr:uid="{01143527-BE7C-4092-8259-EF2BAAC37496}"/>
    <cellStyle name="Percent 4_Check Sheet" xfId="3332" xr:uid="{D17598E2-A3F4-4DD7-8FEE-5A5BEBB2B523}"/>
    <cellStyle name="Percent 40" xfId="3333" xr:uid="{7FAF57ED-E419-4F85-A540-E5896A370D8E}"/>
    <cellStyle name="Percent 40 2" xfId="3334" xr:uid="{D9E61EAA-E1A2-4F81-BEA7-9C09517FECD6}"/>
    <cellStyle name="Percent 40_Check Sheet" xfId="3335" xr:uid="{E1927A8D-CE9A-42B9-86B0-8F9DD30FD3B8}"/>
    <cellStyle name="Percent 41" xfId="3336" xr:uid="{C2EB30C3-1F37-41B1-B14F-2B1815F15450}"/>
    <cellStyle name="Percent 41 2" xfId="3337" xr:uid="{83E3BCDF-D501-4562-B06B-895260A0B639}"/>
    <cellStyle name="Percent 41_Check Sheet" xfId="3338" xr:uid="{5AC7EBCF-93E4-4133-B639-5514F9A4B44D}"/>
    <cellStyle name="Percent 42" xfId="3339" xr:uid="{0D0EA241-0D7C-4C39-AFDE-5AB30B3C59CE}"/>
    <cellStyle name="Percent 42 2" xfId="3340" xr:uid="{49A12ACD-9E40-4CA3-99BB-5A80C53313F2}"/>
    <cellStyle name="Percent 42_Check Sheet" xfId="3341" xr:uid="{C100CD8C-C36D-4B1F-8EF6-CCAE04F18705}"/>
    <cellStyle name="Percent 43" xfId="3342" xr:uid="{71CC3426-90F8-44FF-A6F9-8CB3F3345947}"/>
    <cellStyle name="Percent 43 2" xfId="3343" xr:uid="{3383E58E-4162-410D-9FFD-C534ED6B47B2}"/>
    <cellStyle name="Percent 43_Check Sheet" xfId="3344" xr:uid="{429A9008-C090-457F-8D23-E6F94A40AAAC}"/>
    <cellStyle name="Percent 44" xfId="3345" xr:uid="{C8373905-EF61-4BBD-9986-09FD96D05384}"/>
    <cellStyle name="Percent 44 2" xfId="3346" xr:uid="{3E264967-09F1-4CFF-A9E8-96C5A0844762}"/>
    <cellStyle name="Percent 44_Check Sheet" xfId="3347" xr:uid="{F48F9902-13A6-41E1-825C-55FB873950D4}"/>
    <cellStyle name="Percent 45" xfId="3348" xr:uid="{DF4B1995-ECAA-4CC1-8307-663169D73D52}"/>
    <cellStyle name="Percent 45 2" xfId="3349" xr:uid="{285D4D1A-CE7C-4889-B68A-E203E7744957}"/>
    <cellStyle name="Percent 45_Check Sheet" xfId="3350" xr:uid="{CE8B43DF-9EBE-42FD-9822-E35FDADFE618}"/>
    <cellStyle name="Percent 46" xfId="3351" xr:uid="{1F2D6DD3-3CDD-48A4-8AE0-48F0160923AB}"/>
    <cellStyle name="Percent 46 2" xfId="3352" xr:uid="{13472598-DA2C-4D10-9662-18773EACB026}"/>
    <cellStyle name="Percent 46_Check Sheet" xfId="3353" xr:uid="{5C6745F3-FB70-4139-B666-B3CE1328F61C}"/>
    <cellStyle name="Percent 47" xfId="3354" xr:uid="{AEBECDBF-B276-4A52-A8F2-DCD11EF868E8}"/>
    <cellStyle name="Percent 47 2" xfId="3355" xr:uid="{A2B133B5-AD9D-4815-8215-58C34F9654A8}"/>
    <cellStyle name="Percent 47_Check Sheet" xfId="3356" xr:uid="{E3E532D3-C1F8-4CBB-99BB-30A10AB6D4C8}"/>
    <cellStyle name="Percent 48" xfId="3357" xr:uid="{F5DC2FC3-4A96-4289-A817-ADBA59397833}"/>
    <cellStyle name="Percent 48 2" xfId="3358" xr:uid="{825B8576-C027-4E77-812B-49772A23C128}"/>
    <cellStyle name="Percent 48_Check Sheet" xfId="3359" xr:uid="{1B296404-C9EB-45B8-AF1A-5699966808C9}"/>
    <cellStyle name="Percent 49" xfId="3360" xr:uid="{EDDB7905-4E53-45DE-B1A7-E0CFEBED62A7}"/>
    <cellStyle name="Percent 49 2" xfId="3361" xr:uid="{7A9BB564-F872-40F5-9DE9-201B13AB3F46}"/>
    <cellStyle name="Percent 49_Check Sheet" xfId="3362" xr:uid="{7FD5E9E6-151A-44D1-9A76-1AD9ADF9AF3B}"/>
    <cellStyle name="Percent 5" xfId="222" xr:uid="{451A56F7-F40E-442D-96D0-8A45982B58DC}"/>
    <cellStyle name="Percent 5 10" xfId="3363" xr:uid="{1D73AF33-A22F-4E44-A3B4-98620E53C236}"/>
    <cellStyle name="Percent 5 11" xfId="5925" xr:uid="{5E4877F2-817B-4B54-91E6-D6A79E722C9C}"/>
    <cellStyle name="Percent 5 12" xfId="4295" xr:uid="{7BC2BE30-0893-4E33-91C2-C12FC49FE809}"/>
    <cellStyle name="Percent 5 13" xfId="7698" xr:uid="{A7133E1D-C9C6-4507-A3D9-18AADE68DC35}"/>
    <cellStyle name="Percent 5 2" xfId="394" xr:uid="{51902865-1F34-4BA3-A88A-9E9102235766}"/>
    <cellStyle name="Percent 5 2 2" xfId="4941" xr:uid="{50791853-83A9-4224-A2D2-70D514C870F0}"/>
    <cellStyle name="Percent 5 2 3" xfId="4940" xr:uid="{374EF26E-F4CD-48F2-8BF4-AA824DC2DE49}"/>
    <cellStyle name="Percent 5 2 4" xfId="6439" xr:uid="{4D042C55-27E7-4998-837A-3B94E1004948}"/>
    <cellStyle name="Percent 5 2 5" xfId="4687" xr:uid="{73892B26-6306-4411-B50B-40EBDED5864E}"/>
    <cellStyle name="Percent 5 2 6" xfId="7618" xr:uid="{C01C0777-4836-4EA1-89A7-E69B565D0E8F}"/>
    <cellStyle name="Percent 5 2_Chicopee" xfId="11502" xr:uid="{F5E62F4F-C19C-4CCE-BB30-B74F59BEC39A}"/>
    <cellStyle name="Percent 5 3" xfId="3364" xr:uid="{7F60591D-72D0-41AE-B28E-CF6AF6435279}"/>
    <cellStyle name="Percent 5 3 2" xfId="3365" xr:uid="{517DA60D-EE60-4FDC-8FA3-92AA9B83871C}"/>
    <cellStyle name="Percent 5 3 3" xfId="4942" xr:uid="{1A2E732E-3C37-42D5-B20A-30B4482150BD}"/>
    <cellStyle name="Percent 5 3_Check Sheet" xfId="3366" xr:uid="{61EEB4CF-22B8-42DA-B857-3E903E35F6DB}"/>
    <cellStyle name="Percent 5 4" xfId="3367" xr:uid="{3FFA6C13-C238-4AAE-A937-73699E5EC128}"/>
    <cellStyle name="Percent 5 4 2" xfId="4943" xr:uid="{D721DF92-504E-45F2-BFD6-16AF86BBE3F4}"/>
    <cellStyle name="Percent 5 4_Data" xfId="5270" xr:uid="{0EBC3D36-DA1A-42D7-B445-B86C1A1D1DF1}"/>
    <cellStyle name="Percent 5 5" xfId="3368" xr:uid="{BFBBF9C9-8F04-493E-8DCA-72F0FD72B071}"/>
    <cellStyle name="Percent 5 6" xfId="3369" xr:uid="{3A0A051A-8F01-4DA4-A46F-0DB7690758B4}"/>
    <cellStyle name="Percent 5 6 2" xfId="6440" xr:uid="{A43931A2-7429-4FD2-9C9B-3C93E89546EF}"/>
    <cellStyle name="Percent 5 6 3" xfId="5794" xr:uid="{6658C17D-9F46-4BF3-A41F-9D263F979E6A}"/>
    <cellStyle name="Percent 5 6 4" xfId="4688" xr:uid="{E8C2671E-E480-4D3C-8FB4-E037D6280F1E}"/>
    <cellStyle name="Percent 5 6_Data" xfId="5271" xr:uid="{43B4DDE8-9773-4753-92D1-B484994B5EAB}"/>
    <cellStyle name="Percent 5 7" xfId="3370" xr:uid="{A5C0B7FB-6E51-43BF-A2D3-5A9FBFC3816C}"/>
    <cellStyle name="Percent 5 7 2" xfId="6441" xr:uid="{37A50D7A-DE68-4020-8288-F871BFEAD5C6}"/>
    <cellStyle name="Percent 5 7 3" xfId="5795" xr:uid="{6152DD2F-8361-444E-B414-0EC1AEB860D2}"/>
    <cellStyle name="Percent 5 7 4" xfId="4689" xr:uid="{D7F3D34E-DE32-481C-B613-4C52BE82D868}"/>
    <cellStyle name="Percent 5 7_Data" xfId="5272" xr:uid="{8538D49F-6087-4477-B58E-D588CA52BE8A}"/>
    <cellStyle name="Percent 5 8" xfId="3371" xr:uid="{AA11DDB5-712B-4B56-94E2-C1D1382F313A}"/>
    <cellStyle name="Percent 5 8 2" xfId="6442" xr:uid="{B5B37F71-C205-4B94-86E2-E3C11BF6BD7F}"/>
    <cellStyle name="Percent 5 8 3" xfId="5796" xr:uid="{725CEA40-E9A5-48CB-B98C-D8308487597D}"/>
    <cellStyle name="Percent 5 8 4" xfId="4690" xr:uid="{0B5D2B9B-6A39-4F17-95A7-6C17569D8639}"/>
    <cellStyle name="Percent 5 8_Data" xfId="5273" xr:uid="{480AFAC2-76EE-4C5B-95A2-3DEEDA223F50}"/>
    <cellStyle name="Percent 5 9" xfId="3372" xr:uid="{F9E44EAC-AF2E-4399-B033-24AE8C5ED4DB}"/>
    <cellStyle name="Percent 5 9 2" xfId="6443" xr:uid="{E6B7F69F-10FA-4307-A4C4-33D88E0871DD}"/>
    <cellStyle name="Percent 5 9 3" xfId="5797" xr:uid="{000A7CDF-AB66-494F-AEA2-60599822D21C}"/>
    <cellStyle name="Percent 5 9 4" xfId="4691" xr:uid="{F0971E87-7D6E-4BA0-B53C-26D4B33F260D}"/>
    <cellStyle name="Percent 5 9_Data" xfId="5274" xr:uid="{D3F1F875-0CDB-46C0-A1D2-E28093CF3940}"/>
    <cellStyle name="Percent 5_Check Sheet" xfId="3373" xr:uid="{8A7D8F1F-9EE0-4771-8631-CE07B2E7DB17}"/>
    <cellStyle name="Percent 50" xfId="3374" xr:uid="{7890AF7C-12FC-42FC-B9EA-5A3880FAF694}"/>
    <cellStyle name="Percent 50 2" xfId="3375" xr:uid="{500BDD5E-30BB-4D77-A69E-10835B0D3653}"/>
    <cellStyle name="Percent 50_Check Sheet" xfId="3376" xr:uid="{57248378-B097-4A41-9FB5-33027746DA50}"/>
    <cellStyle name="Percent 51" xfId="3377" xr:uid="{572D451F-42E7-476F-95F6-CBD489004E84}"/>
    <cellStyle name="Percent 51 2" xfId="3378" xr:uid="{DB816D02-909D-4B76-8D57-0A6D6BB98FC8}"/>
    <cellStyle name="Percent 51_Check Sheet" xfId="3379" xr:uid="{14811A6E-396F-4476-9C78-6460D63ABB25}"/>
    <cellStyle name="Percent 52" xfId="3380" xr:uid="{6E228BA7-AB94-4D32-AF0F-E1CC73D73B81}"/>
    <cellStyle name="Percent 52 2" xfId="3381" xr:uid="{6F81D9AC-7667-43CC-BCD8-A7CF0A8B9763}"/>
    <cellStyle name="Percent 52_Check Sheet" xfId="3382" xr:uid="{E3347A28-07D8-4097-B6D1-EB29FEF8B1E2}"/>
    <cellStyle name="Percent 53" xfId="3383" xr:uid="{4371E0B9-4DD2-44C5-8EB3-D87FD4CC0B2F}"/>
    <cellStyle name="Percent 53 2" xfId="3384" xr:uid="{E3017490-F92D-479F-860B-A4AA4FD035E4}"/>
    <cellStyle name="Percent 53_Check Sheet" xfId="3385" xr:uid="{7BDEEE03-E4BA-4603-8E2C-53DE5D7A081A}"/>
    <cellStyle name="Percent 54" xfId="3386" xr:uid="{46840A80-6DB9-44F1-AECE-1F1CE596B830}"/>
    <cellStyle name="Percent 54 2" xfId="3387" xr:uid="{62D6E07A-D4C2-419F-92EB-82A59FB00CC5}"/>
    <cellStyle name="Percent 54_Check Sheet" xfId="3388" xr:uid="{24D7612D-52EE-4821-B93B-1CDEE522B466}"/>
    <cellStyle name="Percent 55" xfId="3389" xr:uid="{16ED8637-003D-409C-ABD4-9A3FDACBD138}"/>
    <cellStyle name="Percent 55 2" xfId="3390" xr:uid="{205058AF-E114-4E06-B375-CDB12EC078C3}"/>
    <cellStyle name="Percent 55_Check Sheet" xfId="3391" xr:uid="{F66B14C8-FCED-491C-B389-CD393AA9F583}"/>
    <cellStyle name="Percent 56" xfId="3392" xr:uid="{0D71DE57-2271-4E66-9493-D0ACD8408619}"/>
    <cellStyle name="Percent 56 2" xfId="3393" xr:uid="{F857165F-3669-4745-8000-984EEDAB292C}"/>
    <cellStyle name="Percent 56_Check Sheet" xfId="3394" xr:uid="{06DCE6FB-21C7-42BF-8A51-2B953E3951CF}"/>
    <cellStyle name="Percent 57" xfId="3395" xr:uid="{85E92658-71B2-47C8-84A5-11C841A59AB8}"/>
    <cellStyle name="Percent 57 2" xfId="3396" xr:uid="{42EC238B-84C2-43B7-B23C-D35EF5395DB8}"/>
    <cellStyle name="Percent 57_Check Sheet" xfId="3397" xr:uid="{D6E15104-62B8-4109-803C-5B723FA738E8}"/>
    <cellStyle name="Percent 58" xfId="3398" xr:uid="{01748C74-9582-4C9A-B390-9378FF37F0F1}"/>
    <cellStyle name="Percent 58 2" xfId="3399" xr:uid="{D8DBECA6-38A7-4DA8-A389-EA2B4F937234}"/>
    <cellStyle name="Percent 58_Check Sheet" xfId="3400" xr:uid="{EFF13F35-FD6B-4854-85E1-3DC21D98076F}"/>
    <cellStyle name="Percent 59" xfId="3401" xr:uid="{F8B49998-FD60-4765-BCE9-2CAA9F9A0627}"/>
    <cellStyle name="Percent 59 2" xfId="3402" xr:uid="{37537476-CCA8-4B97-BAC0-1788EA85ACF1}"/>
    <cellStyle name="Percent 59_Check Sheet" xfId="3403" xr:uid="{CAB16193-E4A6-43F2-92E3-D594BB255D37}"/>
    <cellStyle name="Percent 6" xfId="223" xr:uid="{6FD01021-E1F9-4572-B22A-AE07923E6FD3}"/>
    <cellStyle name="Percent 6 10" xfId="5372" xr:uid="{51869D65-2371-41AA-89DC-BD2C195CCECE}"/>
    <cellStyle name="Percent 6 11" xfId="4296" xr:uid="{7887BD58-E13D-4DE3-8434-667CAEE8747C}"/>
    <cellStyle name="Percent 6 12" xfId="7665" xr:uid="{1ADD321A-91C4-4DAD-B4BE-0832811C0598}"/>
    <cellStyle name="Percent 6 2" xfId="3404" xr:uid="{EE1CC252-BEAC-4D75-85F9-DAB871C1FA58}"/>
    <cellStyle name="Percent 6 2 2" xfId="3405" xr:uid="{70F70A80-A88E-45EB-A212-B3EEF72A6150}"/>
    <cellStyle name="Percent 6 2 2 2" xfId="4946" xr:uid="{B29BCF7F-2ABC-4FF4-82C9-D558D75EA878}"/>
    <cellStyle name="Percent 6 2 2_Data" xfId="5275" xr:uid="{B0EAD96A-9318-4560-A8B7-C341D8DCBDEC}"/>
    <cellStyle name="Percent 6 2 3" xfId="4945" xr:uid="{0EEA357A-3DA4-4731-B878-3BFBB8434BAA}"/>
    <cellStyle name="Percent 6 2 4" xfId="7144" xr:uid="{6470E8CD-7D39-44A2-B57D-4E438B692119}"/>
    <cellStyle name="Percent 6 2 4 2" xfId="9623" xr:uid="{1D83C2A6-6863-4B40-9B92-A01A3F7F5086}"/>
    <cellStyle name="Percent 6 2 4 3" xfId="9622" xr:uid="{64024A9F-1E87-48F2-9F46-13BBDFB0ECF3}"/>
    <cellStyle name="Percent 6 2 5" xfId="7230" xr:uid="{6ED25054-1D9D-48BB-9AE7-DCA3107CE76A}"/>
    <cellStyle name="Percent 6 2 6" xfId="7348" xr:uid="{AE56DBBE-C601-4676-997D-8CABA1A5060E}"/>
    <cellStyle name="Percent 6 2 7" xfId="9621" xr:uid="{AF4B7106-A9B7-43D9-8BB3-777294ECF6DC}"/>
    <cellStyle name="Percent 6 2_Check Sheet" xfId="3406" xr:uid="{83E39DE7-A5E5-4BB5-BDC2-0536E9512D11}"/>
    <cellStyle name="Percent 6 3" xfId="3407" xr:uid="{081E43F9-6DB4-4E75-98C2-B94FB7CCEBCF}"/>
    <cellStyle name="Percent 6 3 2" xfId="3408" xr:uid="{8464ED45-1DF9-4BDA-9B45-263095343345}"/>
    <cellStyle name="Percent 6 3 2 2" xfId="4948" xr:uid="{B10E19BE-6397-4D5A-8B5E-7C163C223D82}"/>
    <cellStyle name="Percent 6 3 2_Data" xfId="5276" xr:uid="{10B51AF3-B071-4388-8211-235E796DC63A}"/>
    <cellStyle name="Percent 6 3 3" xfId="4947" xr:uid="{BFC5E952-D88E-485A-ACD5-980B7FFE90D6}"/>
    <cellStyle name="Percent 6 3 4" xfId="6920" xr:uid="{FBF983C7-098C-4CAD-889B-62DC760F5085}"/>
    <cellStyle name="Percent 6 3 4 2" xfId="9626" xr:uid="{ED2BCA32-62CD-4D0A-84BD-C66FDBE028F4}"/>
    <cellStyle name="Percent 6 3 4 3" xfId="9625" xr:uid="{BE692EB1-47B3-4A8F-8A8C-B2B2D2816D3C}"/>
    <cellStyle name="Percent 6 3 5" xfId="7222" xr:uid="{B57652D2-CD59-49FA-960B-C970EF246EBD}"/>
    <cellStyle name="Percent 6 3 6" xfId="7349" xr:uid="{7BAA6E18-DA3D-41BF-AA58-43B969283885}"/>
    <cellStyle name="Percent 6 3 7" xfId="9624" xr:uid="{0D22794D-A92B-4CBC-B05A-0A16E0716345}"/>
    <cellStyle name="Percent 6 3_Check Sheet" xfId="3409" xr:uid="{756A454C-8F01-4854-BC78-63AE46C7D975}"/>
    <cellStyle name="Percent 6 4" xfId="3410" xr:uid="{13628622-3ED2-4610-B1B4-35796D146899}"/>
    <cellStyle name="Percent 6 4 2" xfId="7157" xr:uid="{3A938E29-5565-418A-BBD6-8391400A3422}"/>
    <cellStyle name="Percent 6 4 2 2" xfId="9628" xr:uid="{36A732E9-A6A2-418B-BBB7-F4F0877390EC}"/>
    <cellStyle name="Percent 6 4 2 3" xfId="9627" xr:uid="{49CBA504-05CB-4CC5-A781-0FD94D6265D8}"/>
    <cellStyle name="Percent 6 4_India" xfId="18890" xr:uid="{433F30B8-1498-4899-8779-286D3AD3D4DF}"/>
    <cellStyle name="Percent 6 5" xfId="3411" xr:uid="{B439C719-0371-46FC-9B49-18ECCC1D9634}"/>
    <cellStyle name="Percent 6 6" xfId="3412" xr:uid="{CA721E22-119B-4444-9548-16784900181C}"/>
    <cellStyle name="Percent 6 7" xfId="308" xr:uid="{FC898237-C78F-40B1-B0BB-6ECCCBE992F7}"/>
    <cellStyle name="Percent 6 7 2" xfId="3413" xr:uid="{C4F84C5D-B9D4-4326-9AC3-43A7EE175277}"/>
    <cellStyle name="Percent 6 8" xfId="4944" xr:uid="{F1A9E53A-DA91-4A56-BD49-BFA578C9C5EE}"/>
    <cellStyle name="Percent 6 9" xfId="5926" xr:uid="{92C45A9D-B544-4097-86A1-9DBD5C6170C9}"/>
    <cellStyle name="Percent 6_Check Sheet" xfId="3414" xr:uid="{1171D0B2-6671-49B6-B741-A16F3F73A90E}"/>
    <cellStyle name="Percent 60" xfId="3415" xr:uid="{C1758D21-5F02-463A-B641-B8A742E5B16C}"/>
    <cellStyle name="Percent 60 2" xfId="3416" xr:uid="{C5D936A6-A2AE-4E82-80A9-D08BCFA7AA5F}"/>
    <cellStyle name="Percent 60_Check Sheet" xfId="3417" xr:uid="{09DE6F68-CCD3-46C6-B630-01BD0029805A}"/>
    <cellStyle name="Percent 61" xfId="3418" xr:uid="{A9BF1347-71AE-43D9-A4C3-4D230678EF30}"/>
    <cellStyle name="Percent 61 2" xfId="3419" xr:uid="{1FC47A40-78D7-41BE-B7CE-4A66844ECC2C}"/>
    <cellStyle name="Percent 61_Check Sheet" xfId="3420" xr:uid="{10EBFAF3-8EAE-4E50-8EEC-D34236DF3AA0}"/>
    <cellStyle name="Percent 62" xfId="3421" xr:uid="{D0BA30FF-079F-4B64-8447-030E199C6CAF}"/>
    <cellStyle name="Percent 62 2" xfId="3422" xr:uid="{FDBDD2ED-49CD-4FF4-9B90-B63EE7F2B8C9}"/>
    <cellStyle name="Percent 62_Check Sheet" xfId="3423" xr:uid="{3E846DE8-56FD-41F9-A2AA-A471211B4F44}"/>
    <cellStyle name="Percent 63" xfId="3424" xr:uid="{29C1DFB8-C95E-45D7-BEA1-D0D6411723A1}"/>
    <cellStyle name="Percent 63 2" xfId="3425" xr:uid="{D86F5CE3-2BC2-409A-A629-1D2589C81FEB}"/>
    <cellStyle name="Percent 63_Check Sheet" xfId="3426" xr:uid="{7BB45211-7404-4095-B6A3-14CE850ECA67}"/>
    <cellStyle name="Percent 64" xfId="3427" xr:uid="{908CDB16-F0CC-4A2E-B184-7F7760BD9CBE}"/>
    <cellStyle name="Percent 64 2" xfId="3428" xr:uid="{AEF70927-CF22-49A3-B1B5-AF19E8A1D240}"/>
    <cellStyle name="Percent 64_Check Sheet" xfId="3429" xr:uid="{FA268D5A-844E-4554-AB9D-B3715046FF54}"/>
    <cellStyle name="Percent 65" xfId="3430" xr:uid="{00BA58D7-684E-462F-A830-51291E7675F4}"/>
    <cellStyle name="Percent 65 2" xfId="3431" xr:uid="{40FCDDBE-B161-476C-99D2-A039899472C2}"/>
    <cellStyle name="Percent 65_Check Sheet" xfId="3432" xr:uid="{5959E2FC-0E01-49FE-B3A2-37A5CD0CC374}"/>
    <cellStyle name="Percent 66" xfId="3433" xr:uid="{848072F2-C61B-4003-8203-108F2B1BC1B3}"/>
    <cellStyle name="Percent 66 2" xfId="3434" xr:uid="{9025841B-BD98-487C-B89A-22156E988E0F}"/>
    <cellStyle name="Percent 66_Check Sheet" xfId="3435" xr:uid="{BC565EAD-D2FA-4B0E-A585-0165F731BE0D}"/>
    <cellStyle name="Percent 67" xfId="3436" xr:uid="{5B70F73B-4846-4A61-B90A-CD757AE3EFAB}"/>
    <cellStyle name="Percent 67 2" xfId="3437" xr:uid="{5A8E0430-CECE-4159-A0AC-272956BC0C3A}"/>
    <cellStyle name="Percent 67_Check Sheet" xfId="3438" xr:uid="{0E823229-8278-439C-8309-D2E717F2794E}"/>
    <cellStyle name="Percent 68" xfId="3439" xr:uid="{2FEBA82D-BFAB-44C4-A60D-E7150EE8D9BD}"/>
    <cellStyle name="Percent 68 2" xfId="3440" xr:uid="{FD770805-5D41-4014-B18B-E0AA46B53269}"/>
    <cellStyle name="Percent 68_Check Sheet" xfId="3441" xr:uid="{15CB1DE2-31A3-49C3-8930-56B0AB6541BB}"/>
    <cellStyle name="Percent 69" xfId="3442" xr:uid="{D688CDD6-D16D-47A8-BACF-0169FB0E8005}"/>
    <cellStyle name="Percent 69 2" xfId="3443" xr:uid="{E0AB9B45-06AD-45F5-A188-1289840731AB}"/>
    <cellStyle name="Percent 69_Check Sheet" xfId="3444" xr:uid="{BE1A2E3E-C54B-4A4E-8D0C-73A8D64059D9}"/>
    <cellStyle name="Percent 7" xfId="3445" xr:uid="{E9F4E2CD-4D75-4675-A9C2-5B496B023F2A}"/>
    <cellStyle name="Percent 7 10" xfId="6479" xr:uid="{B95A7358-BE56-4131-A00F-31517691605F}"/>
    <cellStyle name="Percent 7 11" xfId="7106" xr:uid="{EF1DF4C7-B611-4A18-A820-02E345E7D37F}"/>
    <cellStyle name="Percent 7 12" xfId="7350" xr:uid="{5AF60296-608C-4A6D-A0ED-CB0743E1707E}"/>
    <cellStyle name="Percent 7 13" xfId="4297" xr:uid="{A3E31824-7B8C-4B02-A285-6492B1C2BBED}"/>
    <cellStyle name="Percent 7 2" xfId="3446" xr:uid="{46FB7F27-8E1E-40C9-B704-F7948D479593}"/>
    <cellStyle name="Percent 7 2 2" xfId="3447" xr:uid="{7C36C182-A934-41FB-B763-4B90DB58F233}"/>
    <cellStyle name="Percent 7 2 2 2" xfId="4951" xr:uid="{74E4B346-641F-421B-8615-0CC81F520BCA}"/>
    <cellStyle name="Percent 7 2 2_Data" xfId="5277" xr:uid="{E964761D-07B7-462E-9457-C81B51497370}"/>
    <cellStyle name="Percent 7 2 3" xfId="4950" xr:uid="{8F6A205A-4143-4452-B14E-559422765B63}"/>
    <cellStyle name="Percent 7 2 4" xfId="6622" xr:uid="{56DA5AE4-39C7-4604-94CC-F64C030012F9}"/>
    <cellStyle name="Percent 7 2 4 2" xfId="9631" xr:uid="{449260F8-4030-49B4-BF25-8AE2B0EF50C0}"/>
    <cellStyle name="Percent 7 2 4 3" xfId="9630" xr:uid="{F1A7F7B2-1022-4ED8-9D2D-F1C3FE6E6BD8}"/>
    <cellStyle name="Percent 7 2 5" xfId="7209" xr:uid="{569FD2BC-36EA-4951-AC53-EF007CF27412}"/>
    <cellStyle name="Percent 7 2 6" xfId="7351" xr:uid="{8DDA10AE-B216-49CF-AA92-F55C25075E0C}"/>
    <cellStyle name="Percent 7 2 7" xfId="9629" xr:uid="{A7DD7652-7248-4295-A93E-FDA54E3B2707}"/>
    <cellStyle name="Percent 7 2_2015 Plan" xfId="4139" xr:uid="{129D827F-8DCB-4B40-88E5-DAD364BD494C}"/>
    <cellStyle name="Percent 7 3" xfId="3448" xr:uid="{344013F5-EE99-49D7-8B78-E3FFD40C850B}"/>
    <cellStyle name="Percent 7 3 2" xfId="3449" xr:uid="{1E39D82B-B82E-45BD-8A8F-D8865FE04824}"/>
    <cellStyle name="Percent 7 3 3" xfId="4952" xr:uid="{FC843FA7-0908-4002-9997-FEC9FAFCA79E}"/>
    <cellStyle name="Percent 7 3_Check Sheet" xfId="3450" xr:uid="{3E081B68-AFDE-4421-BB93-61215982EF51}"/>
    <cellStyle name="Percent 7 4" xfId="3451" xr:uid="{67F03D45-59CE-42D1-86E1-02B7F90D6C31}"/>
    <cellStyle name="Percent 7 5" xfId="3452" xr:uid="{3003DDF7-7CD6-41A3-A7F3-BED64AB1ACF8}"/>
    <cellStyle name="Percent 7 6" xfId="4949" xr:uid="{73CA2A95-551A-4169-B886-2D9DAB1DFE26}"/>
    <cellStyle name="Percent 7 7" xfId="5927" xr:uid="{20B9C8B1-C5E7-463D-8365-4756B789ED59}"/>
    <cellStyle name="Percent 7 8" xfId="6489" xr:uid="{64E86ADE-BA8B-4DDF-929D-63CCEFE08B80}"/>
    <cellStyle name="Percent 7 9" xfId="6535" xr:uid="{AE4560C1-67AB-475D-B30E-44192D3E2559}"/>
    <cellStyle name="Percent 7_2015 Plan" xfId="4138" xr:uid="{6E32DB4E-9D93-47F2-A291-6B84173A66DF}"/>
    <cellStyle name="Percent 70" xfId="3453" xr:uid="{37DC042C-F126-4F77-8D2C-D426FD4E6E33}"/>
    <cellStyle name="Percent 70 2" xfId="3454" xr:uid="{EEF1CFC5-94C0-4A26-9A7D-1D94FEC40A44}"/>
    <cellStyle name="Percent 70_Check Sheet" xfId="3455" xr:uid="{39A6A881-F944-4A96-8FA4-0F87DAE79E77}"/>
    <cellStyle name="Percent 71" xfId="3456" xr:uid="{BB031ABE-0343-48D5-9F51-291645548ADC}"/>
    <cellStyle name="Percent 71 2" xfId="3457" xr:uid="{C96D16E1-8126-4D6B-91C8-87A8158F4B98}"/>
    <cellStyle name="Percent 71_Check Sheet" xfId="3458" xr:uid="{61311AB0-F4DB-42DF-80FE-1D1ADEE4109C}"/>
    <cellStyle name="Percent 72" xfId="3459" xr:uid="{EBBC8356-143D-43C9-90DC-CAD1E9F3FD71}"/>
    <cellStyle name="Percent 72 2" xfId="3460" xr:uid="{EA4193CB-EBCD-446F-A96B-BB1402B84AEC}"/>
    <cellStyle name="Percent 72_Check Sheet" xfId="3461" xr:uid="{BA4840CE-BC81-40EE-B9E1-8651EB2F06A5}"/>
    <cellStyle name="Percent 73" xfId="3462" xr:uid="{07AD8691-4956-45AD-A86B-1CC1E5F0BF3E}"/>
    <cellStyle name="Percent 73 2" xfId="3463" xr:uid="{E4BF6067-9983-47ED-9FC0-5C3B11D77662}"/>
    <cellStyle name="Percent 73_Check Sheet" xfId="3464" xr:uid="{5FFB868B-1A9A-4537-8DAC-32CC33D562E0}"/>
    <cellStyle name="Percent 74" xfId="3465" xr:uid="{8EEA15FA-30BF-4F2C-B2E7-863E9FBC9564}"/>
    <cellStyle name="Percent 74 2" xfId="3466" xr:uid="{5ECD21DF-E63B-455D-A754-33077994ECFF}"/>
    <cellStyle name="Percent 74_Check Sheet" xfId="3467" xr:uid="{02B85406-8A8B-4FAF-AD78-448541730B77}"/>
    <cellStyle name="Percent 75" xfId="3468" xr:uid="{AA43804C-F542-454C-B5AB-A960763BAA7C}"/>
    <cellStyle name="Percent 75 2" xfId="3469" xr:uid="{8D9178B7-B559-4027-8C03-165B13841E84}"/>
    <cellStyle name="Percent 75_Check Sheet" xfId="3470" xr:uid="{BA5B3DF7-4036-4F7C-86E8-524A12725A53}"/>
    <cellStyle name="Percent 76" xfId="3471" xr:uid="{553D78BE-99C9-4C58-8A8A-E5BBFA01D299}"/>
    <cellStyle name="Percent 76 2" xfId="3472" xr:uid="{4677937A-638C-4912-ACDF-2AD77EE12D35}"/>
    <cellStyle name="Percent 76_Check Sheet" xfId="3473" xr:uid="{C260DF1D-C9D5-4EA2-85D0-3D9E58561806}"/>
    <cellStyle name="Percent 77" xfId="3474" xr:uid="{9328D51A-8B44-46CE-B7FE-7E995C51B22F}"/>
    <cellStyle name="Percent 77 2" xfId="3475" xr:uid="{6D80B9DA-CD4D-4CD6-ADAB-3D438251CFFE}"/>
    <cellStyle name="Percent 77_Check Sheet" xfId="3476" xr:uid="{A8A78202-61A5-42A6-815D-EAFF84CC53B6}"/>
    <cellStyle name="Percent 78" xfId="3477" xr:uid="{28094CAC-29F4-4D24-A1F8-C01F17ADCCFF}"/>
    <cellStyle name="Percent 78 2" xfId="3478" xr:uid="{D4D5ADB9-8D49-4324-A31D-6F2D0C24510B}"/>
    <cellStyle name="Percent 78_Check Sheet" xfId="3479" xr:uid="{C1930592-663F-4834-8D9A-FB81152D53D3}"/>
    <cellStyle name="Percent 79" xfId="3480" xr:uid="{93E9DAC1-78C5-4DD9-AB3C-8BD498B0C8F0}"/>
    <cellStyle name="Percent 79 2" xfId="3481" xr:uid="{B1890ACA-5384-48AF-A978-EE51DAFC226D}"/>
    <cellStyle name="Percent 79_Check Sheet" xfId="3482" xr:uid="{8559ECA9-CBF1-4C39-A85B-6B3AB50A4B32}"/>
    <cellStyle name="Percent 8" xfId="3483" xr:uid="{F9F5A1AF-5250-4922-B87D-C20B3448D86F}"/>
    <cellStyle name="Percent 8 10" xfId="6458" xr:uid="{E389AAB5-CA91-47E4-9F54-193F3C450B0B}"/>
    <cellStyle name="Percent 8 11" xfId="4412" xr:uid="{691F79AE-4FE4-4322-8FB8-270769FE0589}"/>
    <cellStyle name="Percent 8 2" xfId="3484" xr:uid="{709F2AA8-42C8-4C05-AFC7-71A58B181E22}"/>
    <cellStyle name="Percent 8 2 2" xfId="3485" xr:uid="{754B4221-92A8-4AB0-A586-CD5AB97714C3}"/>
    <cellStyle name="Percent 8 2 2 2" xfId="4955" xr:uid="{99FFAE5A-FE79-4B9F-AC9F-6636DAA34020}"/>
    <cellStyle name="Percent 8 2 2_Data" xfId="5278" xr:uid="{204A07D3-61E8-4138-B580-505C604F7450}"/>
    <cellStyle name="Percent 8 2 3" xfId="4954" xr:uid="{0F0F426E-DADC-411E-BA46-1EA7D69A61FB}"/>
    <cellStyle name="Percent 8 2 3 2" xfId="8539" xr:uid="{D3ED5875-8A15-4EE7-B3D0-C38EF7CE8E91}"/>
    <cellStyle name="Percent 8 2 3 3" xfId="8177" xr:uid="{A6E75372-6CE0-42D5-9046-AED2D92F89EE}"/>
    <cellStyle name="Percent 8 2 4" xfId="7352" xr:uid="{97DD6DCC-0DB8-4B0C-B0A9-5D2C34152569}"/>
    <cellStyle name="Percent 8 2 4 2" xfId="8747" xr:uid="{B87AC4F6-F459-4C99-B91A-A7B831F5D094}"/>
    <cellStyle name="Percent 8 2 4 3" xfId="8406" xr:uid="{0393123D-DC47-4789-9FB9-27FFCB8AFD15}"/>
    <cellStyle name="Percent 8 2_Check Sheet" xfId="3486" xr:uid="{EAF6177D-FC7D-4281-BF3B-6BA7CF377EAF}"/>
    <cellStyle name="Percent 8 3" xfId="3487" xr:uid="{1461B387-D0AE-4BF8-B30B-AAC33EB17321}"/>
    <cellStyle name="Percent 8 3 2" xfId="4956" xr:uid="{F211F5DF-293E-4C52-BB64-45531A0BC63F}"/>
    <cellStyle name="Percent 8 3_Data" xfId="5279" xr:uid="{49B4F723-8C3D-4FD0-AE3E-8CA1EFFBA2C5}"/>
    <cellStyle name="Percent 8 4" xfId="3488" xr:uid="{3E1B894A-E966-45DE-BB31-4678527C279F}"/>
    <cellStyle name="Percent 8 4 2" xfId="4957" xr:uid="{D141AFAD-2008-435D-9AA2-88711D0FE958}"/>
    <cellStyle name="Percent 8 4_Data" xfId="5280" xr:uid="{8945F34C-6526-4A53-ACEB-4E218CCC73E4}"/>
    <cellStyle name="Percent 8 5" xfId="4953" xr:uid="{F56F365A-47ED-4741-90FB-28BD63061344}"/>
    <cellStyle name="Percent 8 6" xfId="6045" xr:uid="{64D756C4-7F33-4077-8E97-10E3FAF5597E}"/>
    <cellStyle name="Percent 8 7" xfId="6451" xr:uid="{258D6B81-5089-496A-A381-CDE18E940B1C}"/>
    <cellStyle name="Percent 8 8" xfId="6514" xr:uid="{5F15441F-EB5F-40E9-B3F8-40277078306E}"/>
    <cellStyle name="Percent 8 9" xfId="6168" xr:uid="{22BF82EA-7B16-4E90-ABD1-CDB5BA7E3D17}"/>
    <cellStyle name="Percent 8_2015 Plan" xfId="4140" xr:uid="{B27FF41C-4083-4E34-B4DF-EA1093B91349}"/>
    <cellStyle name="Percent 80" xfId="3489" xr:uid="{41E66334-F5C8-4374-AA60-8EE46228DA88}"/>
    <cellStyle name="Percent 80 2" xfId="3490" xr:uid="{9430EB61-7104-4E7A-B15D-0275583AD4AA}"/>
    <cellStyle name="Percent 80_Check Sheet" xfId="3491" xr:uid="{6A0FCAF3-B029-440C-8A7B-A9340D6E2B0A}"/>
    <cellStyle name="Percent 81" xfId="3492" xr:uid="{DA23BA59-A4D5-47A8-826F-6EF75FB61CDF}"/>
    <cellStyle name="Percent 81 2" xfId="3493" xr:uid="{4AB4C1A8-D767-47D1-9A28-95D511136171}"/>
    <cellStyle name="Percent 81_Check Sheet" xfId="3494" xr:uid="{2DBE6BE6-E4D6-468D-96E8-B232E1EE7993}"/>
    <cellStyle name="Percent 82" xfId="3495" xr:uid="{768C8730-A2B2-43FC-AC96-91B302D5BE61}"/>
    <cellStyle name="Percent 82 2" xfId="3496" xr:uid="{F333865A-713B-49B3-B695-0F6FA8608026}"/>
    <cellStyle name="Percent 82_Check Sheet" xfId="3497" xr:uid="{B548B75E-EBBA-4621-8BDF-339025197644}"/>
    <cellStyle name="Percent 83" xfId="3498" xr:uid="{57AB179C-FA9C-474C-9AE4-D4A6F2624B53}"/>
    <cellStyle name="Percent 83 2" xfId="3499" xr:uid="{620874EB-DBEC-4E22-A2D1-FBDC78681DAA}"/>
    <cellStyle name="Percent 83_Check Sheet" xfId="3500" xr:uid="{A9144D4E-BEDA-459B-9685-9D036C5F33DC}"/>
    <cellStyle name="Percent 84" xfId="3501" xr:uid="{C0675404-E5A2-4250-8920-4DFC2484F07A}"/>
    <cellStyle name="Percent 84 2" xfId="3502" xr:uid="{BA9345C1-F6EF-4D53-91DB-3527D58C283C}"/>
    <cellStyle name="Percent 84_Check Sheet" xfId="3503" xr:uid="{5C9F8BB6-0432-4E81-A0BA-B2019EFCF4F0}"/>
    <cellStyle name="Percent 85" xfId="3504" xr:uid="{B5045C98-9B8B-4D89-B898-7523D255A123}"/>
    <cellStyle name="Percent 85 2" xfId="3505" xr:uid="{4178C46E-90D9-490B-ACD5-8813470180A7}"/>
    <cellStyle name="Percent 85_Check Sheet" xfId="3506" xr:uid="{28B72C62-3720-475D-AD5D-89BF09AA445B}"/>
    <cellStyle name="Percent 86" xfId="3507" xr:uid="{BC0F0BC2-ACE9-4A8B-AA21-1ADD24A2CC5D}"/>
    <cellStyle name="Percent 86 2" xfId="3508" xr:uid="{AD4380B1-1081-40EB-AC9F-4EFE627C5CF0}"/>
    <cellStyle name="Percent 86_Check Sheet" xfId="3509" xr:uid="{96CB53D8-AB13-4604-90BB-6C6834FC5280}"/>
    <cellStyle name="Percent 87" xfId="3510" xr:uid="{7451CBBC-CE8B-42CA-97D9-4EDE549AB1E8}"/>
    <cellStyle name="Percent 87 2" xfId="3511" xr:uid="{85CF19BD-6F15-4CDB-987E-50541E77A136}"/>
    <cellStyle name="Percent 87_Check Sheet" xfId="3512" xr:uid="{34C9EC06-BD04-452F-9456-C39FF8589AAA}"/>
    <cellStyle name="Percent 88" xfId="3513" xr:uid="{3A4BD1E5-A9BB-4A8A-A861-AE3FE8D63B21}"/>
    <cellStyle name="Percent 88 2" xfId="3514" xr:uid="{56E04C44-4228-43FA-A947-4DCF335FC15E}"/>
    <cellStyle name="Percent 88_Check Sheet" xfId="3515" xr:uid="{FE9CC096-0EA6-48AB-9013-D55C75BDA172}"/>
    <cellStyle name="Percent 89" xfId="3516" xr:uid="{445920A7-BD6E-46FA-B234-5921476D7BF0}"/>
    <cellStyle name="Percent 89 2" xfId="3517" xr:uid="{C8D26611-3011-4E6B-B41F-E198ED69941F}"/>
    <cellStyle name="Percent 89_Check Sheet" xfId="3518" xr:uid="{201AFEE4-A7D3-4B4C-BE30-64FDFF92BF06}"/>
    <cellStyle name="Percent 9" xfId="3519" xr:uid="{2C188D3A-7677-4652-8A52-6E4304DEA351}"/>
    <cellStyle name="Percent 9 10" xfId="6062" xr:uid="{E6211091-627B-40FA-819D-7DD742DB0010}"/>
    <cellStyle name="Percent 9 11" xfId="7159" xr:uid="{8F5CFB01-35DC-4931-BA7F-141F06A06E11}"/>
    <cellStyle name="Percent 9 12" xfId="7353" xr:uid="{9130A789-7A78-4910-AAB2-B08CDD160928}"/>
    <cellStyle name="Percent 9 13" xfId="4413" xr:uid="{05497B0A-C25F-42FF-9765-41B2D15B1D45}"/>
    <cellStyle name="Percent 9 2" xfId="3520" xr:uid="{28F8C95D-438F-4643-A666-153130C9FB0C}"/>
    <cellStyle name="Percent 9 2 2" xfId="3521" xr:uid="{385B8EBF-FF21-4FBD-B01F-BF96520CD147}"/>
    <cellStyle name="Percent 9 2 2 2" xfId="7354" xr:uid="{90527D43-72CA-478D-8795-C8ECE2211AF5}"/>
    <cellStyle name="Percent 9 2 2_India" xfId="18891" xr:uid="{E7D023BC-8D45-4387-8FFA-A9431A0CF82C}"/>
    <cellStyle name="Percent 9 2 3" xfId="4959" xr:uid="{B37A0128-FA21-4281-8CF9-E1B8C506440B}"/>
    <cellStyle name="Percent 9 2_Check Sheet" xfId="3522" xr:uid="{D64B1AF2-0D23-466C-A6BF-A9DC5843850D}"/>
    <cellStyle name="Percent 9 3" xfId="3523" xr:uid="{1945FB84-D957-4485-8CB6-190760FD68A1}"/>
    <cellStyle name="Percent 9 3 2" xfId="4960" xr:uid="{9DDC0F7D-8919-4635-8B54-8DFF61B49AD2}"/>
    <cellStyle name="Percent 9 3_Data" xfId="5281" xr:uid="{F0DE119C-83B8-456E-9124-5D05E371E9DE}"/>
    <cellStyle name="Percent 9 4" xfId="4961" xr:uid="{5D8AD14D-B38B-4DDA-9BAE-E6C33728F9AC}"/>
    <cellStyle name="Percent 9 5" xfId="4958" xr:uid="{8F7FC7C8-F3EB-4EBE-A692-6AC63A68781D}"/>
    <cellStyle name="Percent 9 6" xfId="5043" xr:uid="{F01A4738-0517-4D12-8645-D2C2B7700D12}"/>
    <cellStyle name="Percent 9 7" xfId="5053" xr:uid="{3EDC2AE1-7E42-49F7-902C-B81510829263}"/>
    <cellStyle name="Percent 9 8" xfId="6046" xr:uid="{588AB667-88C5-479F-880B-AF2FD3548DEC}"/>
    <cellStyle name="Percent 9 9" xfId="6450" xr:uid="{6FDE26E8-E6F4-4E5B-994E-ECF5ADEC8FAB}"/>
    <cellStyle name="Percent 9_2015 Plan" xfId="4141" xr:uid="{9E1C3985-FA0E-4C37-96D4-AAF0098E49BD}"/>
    <cellStyle name="Percent 90" xfId="3524" xr:uid="{6C4FCDAE-9AB0-4834-A752-98D834CE0109}"/>
    <cellStyle name="Percent 90 2" xfId="3525" xr:uid="{3E19A1C1-3776-43E2-93B3-886B21B4A3E8}"/>
    <cellStyle name="Percent 90_Check Sheet" xfId="3526" xr:uid="{34C7BAA3-1487-45BF-A3DF-1A12392FD742}"/>
    <cellStyle name="Percent 91" xfId="3527" xr:uid="{C94F71B9-1E69-479C-91C6-D22600103E94}"/>
    <cellStyle name="Percent 91 2" xfId="3528" xr:uid="{209DAB43-0192-4F66-A191-63922E59BBCC}"/>
    <cellStyle name="Percent 91_Check Sheet" xfId="3529" xr:uid="{9409DD9F-6AAE-46FD-8095-6E60B3AB8571}"/>
    <cellStyle name="Percent 92" xfId="3530" xr:uid="{6F57BD05-0874-47F0-B8B9-0CA40A11B9DC}"/>
    <cellStyle name="Percent 92 2" xfId="3531" xr:uid="{DECF982A-3435-41E9-92E9-D360ACB9AF77}"/>
    <cellStyle name="Percent 92_Check Sheet" xfId="3532" xr:uid="{85DE4563-0C2C-40C9-8991-6AEABD8615F1}"/>
    <cellStyle name="Percent 93" xfId="3533" xr:uid="{A2168C28-F024-41F0-901A-FFC7B06FB43B}"/>
    <cellStyle name="Percent 93 2" xfId="3534" xr:uid="{3314413F-B990-4FA6-B96E-2EB6C40C79D9}"/>
    <cellStyle name="Percent 93_Check Sheet" xfId="3535" xr:uid="{25F4B0FB-1EF9-4D9C-88FD-486501CEA71F}"/>
    <cellStyle name="Percent 94" xfId="3536" xr:uid="{CD20230A-09D4-43FC-B20F-E6F0B20180D4}"/>
    <cellStyle name="Percent 94 2" xfId="3537" xr:uid="{3F1F0F82-4951-4B7C-97AF-0C0F011631BF}"/>
    <cellStyle name="Percent 94_Check Sheet" xfId="3538" xr:uid="{88EDBBF9-EE31-4C51-A1B2-064DB5DD5B01}"/>
    <cellStyle name="Percent 95" xfId="3539" xr:uid="{0DF7A842-E1E2-4C79-A52F-C779D48DFD6B}"/>
    <cellStyle name="Percent 95 2" xfId="3540" xr:uid="{DC3E8271-3333-417A-9760-B5B2B2E9B9FC}"/>
    <cellStyle name="Percent 95_Check Sheet" xfId="3541" xr:uid="{FB94F4EC-41CF-43FD-BAD1-5C543F76CE73}"/>
    <cellStyle name="Percent 96" xfId="3542" xr:uid="{FAC4695E-A9F9-42F9-A90B-3849217E2597}"/>
    <cellStyle name="Percent 96 2" xfId="3543" xr:uid="{87CFC388-4774-4514-BC4C-9856FEED76D3}"/>
    <cellStyle name="Percent 96_Check Sheet" xfId="3544" xr:uid="{37B05AC1-78AC-4639-BAB9-9566444016D2}"/>
    <cellStyle name="Percent 97" xfId="3545" xr:uid="{4B279891-8C50-479F-BAD1-C4947EA62DED}"/>
    <cellStyle name="Percent 97 2" xfId="3546" xr:uid="{2BD29607-AE15-4A5D-A33E-921C713C1644}"/>
    <cellStyle name="Percent 97_Check Sheet" xfId="3547" xr:uid="{9AEFE927-BAAD-4913-B1AB-836A214D9BCB}"/>
    <cellStyle name="Percent 98" xfId="3548" xr:uid="{3FC5A3F5-412B-4A89-8798-E299054B0F2D}"/>
    <cellStyle name="Percent 98 2" xfId="3549" xr:uid="{30263BD5-D5D3-4783-9FD4-1318A9DC383F}"/>
    <cellStyle name="Percent 98_Check Sheet" xfId="3550" xr:uid="{8F77CB39-3CB9-4739-BBC7-7BFC1FC4A6D6}"/>
    <cellStyle name="Percent 99" xfId="3551" xr:uid="{A300C22B-D28E-41EE-8C3C-EAB25E09514D}"/>
    <cellStyle name="Percent 99 2" xfId="3552" xr:uid="{D274D127-3A12-4E00-B5AE-8397863A2746}"/>
    <cellStyle name="Percent 99_Check Sheet" xfId="3553" xr:uid="{B2803C30-2A29-4213-9C84-3F6F08A1A014}"/>
    <cellStyle name="PERCENT2" xfId="3554" xr:uid="{6A417C37-22AF-4ACC-9B4A-C60D4390DBD3}"/>
    <cellStyle name="PERCENTAGE" xfId="3555" xr:uid="{092CE7CB-7DF0-4BA3-A22E-F86F3D985053}"/>
    <cellStyle name="PERCENTAGE 2" xfId="3556" xr:uid="{13C87094-FE96-4BD8-8148-29879088A91F}"/>
    <cellStyle name="PERCENTAGE 2 2" xfId="3557" xr:uid="{372D2587-7E2C-4BB7-A2ED-A9BD0747B6CF}"/>
    <cellStyle name="PERCENTAGE 2_Check Sheet" xfId="3558" xr:uid="{AA147F59-AF05-4268-BE6D-508317398295}"/>
    <cellStyle name="PERCENTAGE 3" xfId="3559" xr:uid="{78F21073-CAB8-4ECC-AF77-0FAEA285B3F0}"/>
    <cellStyle name="PERCENTAGE 4" xfId="3560" xr:uid="{E3F32815-FAB1-44FF-8A4C-04ED199F08F3}"/>
    <cellStyle name="PERCENTAGE 4 2" xfId="3561" xr:uid="{05F40C53-3523-4144-B0C1-B7A6398E1C69}"/>
    <cellStyle name="PERCENTAGE 4_Check Sheet" xfId="3562" xr:uid="{1B7E6553-DF8E-4103-A025-8D8188FB2E1B}"/>
    <cellStyle name="PERCENTAGE_Check Sheet" xfId="3563" xr:uid="{8B889C9D-A963-4E65-B533-78C15E954662}"/>
    <cellStyle name="PercentC" xfId="3564" xr:uid="{FE5F1B01-F13B-422B-A557-56DFFB35EE15}"/>
    <cellStyle name="Porcentual_C.M. MELBA - DUQ SUELTO" xfId="3565" xr:uid="{E9E458DE-12D5-455B-8AB6-5E1C18140202}"/>
    <cellStyle name="Pourcentage 2" xfId="6654" xr:uid="{40E56E15-5481-4C0C-A47F-20720FF51C56}"/>
    <cellStyle name="Precent" xfId="3566" xr:uid="{6BFF22C2-D1D3-4235-8183-D34C678AC905}"/>
    <cellStyle name="Precent2" xfId="3567" xr:uid="{EFC85581-1800-44E9-83A0-5252790F790E}"/>
    <cellStyle name="Precent3" xfId="3568" xr:uid="{74968CB2-08D2-419F-A4B4-8CA65B0D47E4}"/>
    <cellStyle name="PrePop Currency (0)" xfId="3569" xr:uid="{4DBA7D66-B655-4FF4-8D7D-E6E0AEBC41C1}"/>
    <cellStyle name="PrePop Currency (2)" xfId="3570" xr:uid="{36A5BB92-B1EC-401C-B29E-75104FC3CA88}"/>
    <cellStyle name="PrePop Units (0)" xfId="3571" xr:uid="{90276368-18C5-43DC-978A-48F22C1ED260}"/>
    <cellStyle name="PrePop Units (1)" xfId="3572" xr:uid="{1C3A697D-09E0-4430-B5AF-12C6FD34019B}"/>
    <cellStyle name="PrePop Units (2)" xfId="3573" xr:uid="{9A972F10-8937-4560-A443-FA50149EA252}"/>
    <cellStyle name="Product Header" xfId="3574" xr:uid="{CF26122E-4E65-4493-90F0-1E54E7CF391D}"/>
    <cellStyle name="Prozent 10" xfId="45" xr:uid="{8633A4B9-DD7D-4B98-B020-BC6DEBCB2388}"/>
    <cellStyle name="Prozent 2" xfId="225" xr:uid="{B3865D53-44FC-45A9-A4CF-16AA4E58421F}"/>
    <cellStyle name="Prozent 2 2" xfId="305" xr:uid="{6883CF89-103A-4DF8-93C6-00B322C43927}"/>
    <cellStyle name="Prozent 3" xfId="226" xr:uid="{72C3DB6C-2F57-4925-ACD4-DA43D87E92AD}"/>
    <cellStyle name="Prozent 4" xfId="279" xr:uid="{D81AD750-E66B-4ECC-86B5-A14452C84AB3}"/>
    <cellStyle name="Prozent 4 2" xfId="19066" xr:uid="{0ACD94CA-327F-42C7-ACE1-C3D3EF565074}"/>
    <cellStyle name="Prozent 4 3" xfId="19065" xr:uid="{9D27922F-B52B-4935-93ED-D423EAC94E47}"/>
    <cellStyle name="Prozent 4 3 2" xfId="19195" xr:uid="{ACE80EB9-CBB9-4678-A849-1B3DFE32C2E9}"/>
    <cellStyle name="Prozent 5" xfId="224" xr:uid="{8AAEFBEA-D7FE-4D9C-B973-5506C55B6C99}"/>
    <cellStyle name="Prozent 6" xfId="298" xr:uid="{4723718E-6C0D-4087-B27A-6BED981E0B35}"/>
    <cellStyle name="Prozent 6 2" xfId="19067" xr:uid="{89FF211D-B855-4878-AB09-0B2EFE868EE0}"/>
    <cellStyle name="Prozent 7" xfId="19064" xr:uid="{BA787919-562A-430E-9E7F-1FF9A1E90D85}"/>
    <cellStyle name="Prozent 7 2" xfId="19172" xr:uid="{FB297040-644B-41B2-8687-1042B7D6D92D}"/>
    <cellStyle name="Prozent 8" xfId="19176" xr:uid="{C51EAF22-BA6E-4CC9-B895-781922C2D1AE}"/>
    <cellStyle name="Prozent 9" xfId="19210" xr:uid="{682B9B3C-9E44-42C7-BA32-ECC13AEC646E}"/>
    <cellStyle name="PSChar" xfId="3575" xr:uid="{F2A028F8-165C-43DD-A10B-EB6A27B34897}"/>
    <cellStyle name="PSDate" xfId="3576" xr:uid="{8C2ADA4B-2A39-4A6D-9496-4FC44CC61823}"/>
    <cellStyle name="PSDec" xfId="3577" xr:uid="{477928F7-9F59-4784-B546-7120E349696F}"/>
    <cellStyle name="PSHeading" xfId="3578" xr:uid="{690C823D-1760-47A0-890F-0B627CA5F8D7}"/>
    <cellStyle name="PSHeading 2" xfId="7004" xr:uid="{A5F24AFE-F480-48D4-83C9-1916A856BCFD}"/>
    <cellStyle name="PSHeading 2 2" xfId="11792" xr:uid="{61D846D4-9F43-4814-9A8F-53909AA089C6}"/>
    <cellStyle name="PSHeading 3" xfId="15275" xr:uid="{54D02B6F-999F-4E17-AC3A-7842B1E86B19}"/>
    <cellStyle name="PSHeading_India" xfId="18892" xr:uid="{C761D6E6-A441-46C9-89CA-B335A2291F11}"/>
    <cellStyle name="Quantity" xfId="3579" xr:uid="{FF07EEA7-5597-4F7E-85F1-C0DFF0A9BF56}"/>
    <cellStyle name="Quantity 2" xfId="3580" xr:uid="{B21D18AE-0CBA-4EF9-BB7A-A6C552BB76AE}"/>
    <cellStyle name="Quantity 2 2" xfId="3581" xr:uid="{9AEABC26-8A44-48DD-9215-ECFBEAAD3445}"/>
    <cellStyle name="Quantity 2_Check Sheet" xfId="3582" xr:uid="{D8DEF29D-0A4E-43A8-8BDA-3FE3F48CADFD}"/>
    <cellStyle name="Quantity 3" xfId="3583" xr:uid="{66FF8CE1-7291-47AF-BCBF-624170D5B548}"/>
    <cellStyle name="Quantity 4" xfId="3584" xr:uid="{6AFEA110-2721-4B2A-96B4-7D7E5A0D6385}"/>
    <cellStyle name="Quantity 5" xfId="3585" xr:uid="{105797FD-27B6-47D7-BA92-AB3C889AAD11}"/>
    <cellStyle name="Quantity 5 2" xfId="3586" xr:uid="{FCA1DFD3-FA07-49FE-8FB9-2ACD98D6E11F}"/>
    <cellStyle name="Quantity 5_Check Sheet" xfId="3587" xr:uid="{3B74C5D0-36EF-4FE4-B92D-672233FB5945}"/>
    <cellStyle name="Quantity_12-15 Slides" xfId="3588" xr:uid="{1D9FA994-ACB8-41C4-B16D-6AE0A3CBF8FC}"/>
    <cellStyle name="rf0" xfId="106" xr:uid="{787E6292-9209-4EA6-9492-12A710745858}"/>
    <cellStyle name="rf0 2" xfId="19069" xr:uid="{8457EEF4-0BF3-48AC-9A6C-EF392BDEDCDA}"/>
    <cellStyle name="rf0 3" xfId="19068" xr:uid="{7F976C8C-5A55-4B0A-AFED-385461063210}"/>
    <cellStyle name="rf1" xfId="107" xr:uid="{3AA03305-ED19-47A8-8927-8E0E87F0E9D9}"/>
    <cellStyle name="rf1 2" xfId="19071" xr:uid="{5C5F331C-0FB3-4D66-95B2-73B5D234738E}"/>
    <cellStyle name="rf1 3" xfId="19070" xr:uid="{2537DFC4-A6C9-4D8A-BBD1-AFEE6F0DFDFC}"/>
    <cellStyle name="rf10" xfId="115" xr:uid="{F66F669E-5D12-4A15-B6B2-9EDF0834F24D}"/>
    <cellStyle name="rf10 2" xfId="19073" xr:uid="{3B212644-4095-4044-A393-00C26B2B7833}"/>
    <cellStyle name="rf10 3" xfId="19072" xr:uid="{A9EDFFF3-1410-4A01-8EB2-906CCABD07EC}"/>
    <cellStyle name="rf11" xfId="116" xr:uid="{E666CBDE-C27E-4EC3-BD06-30FC8D7CACDB}"/>
    <cellStyle name="rf11 2" xfId="19075" xr:uid="{72B5081B-FF1E-445D-BF14-7B7C6055D5EC}"/>
    <cellStyle name="rf11 3" xfId="19074" xr:uid="{B5FB014D-9AE1-4C2C-828F-0CBF8E33CD24}"/>
    <cellStyle name="rf12" xfId="117" xr:uid="{905FF363-8BC1-4446-AC39-1302BCFE4ADE}"/>
    <cellStyle name="rf12 2" xfId="19077" xr:uid="{8CB83FFE-BF02-4A32-8091-004A907DA141}"/>
    <cellStyle name="rf12 3" xfId="19076" xr:uid="{7BAFE945-D19B-48C6-B33F-B2D10D2A3E72}"/>
    <cellStyle name="rf13" xfId="118" xr:uid="{97DCE3B9-A431-423C-993E-1679168ED0F5}"/>
    <cellStyle name="rf13 2" xfId="19079" xr:uid="{6B02CD71-20E6-495E-BB61-F6DBFBBBD8AE}"/>
    <cellStyle name="rf13 3" xfId="19078" xr:uid="{C6A4031F-EC47-4917-9EEA-D38BB3FCB03A}"/>
    <cellStyle name="rf14" xfId="119" xr:uid="{0DF4B061-B83B-4234-BFC2-E766197CBC1F}"/>
    <cellStyle name="rf14 2" xfId="19081" xr:uid="{3D842E14-51F1-42D8-B325-062B5B22603A}"/>
    <cellStyle name="rf14 3" xfId="19080" xr:uid="{1A713A2B-9897-4A63-B5F7-525B248D0F2B}"/>
    <cellStyle name="rf15" xfId="120" xr:uid="{00BBAC4F-6BE9-4571-9CD0-D2E4DB520844}"/>
    <cellStyle name="rf15 2" xfId="19083" xr:uid="{C61EBB32-6D38-4D51-8E98-20EF86F86B61}"/>
    <cellStyle name="rf15 3" xfId="19082" xr:uid="{DBBE7109-1959-45A0-BA2A-785959784056}"/>
    <cellStyle name="rf16" xfId="121" xr:uid="{D2046248-E789-44AB-ADB3-9F21DA24ABA0}"/>
    <cellStyle name="rf16 2" xfId="19085" xr:uid="{FB61B9C0-F1AB-499D-8DF8-D34A9D10BEFF}"/>
    <cellStyle name="rf16 3" xfId="19084" xr:uid="{0E7953DE-7746-40BC-9469-77523A55CC09}"/>
    <cellStyle name="rf17" xfId="122" xr:uid="{EF76BE25-3EE5-4645-9EF2-A079624092EB}"/>
    <cellStyle name="rf17 2" xfId="19087" xr:uid="{CB5F97AB-D1DB-4DA0-B3CD-BE13FEAD5DCF}"/>
    <cellStyle name="rf17 3" xfId="19086" xr:uid="{178B2E2B-D14D-4E59-8EB6-B471B1933383}"/>
    <cellStyle name="rf18" xfId="123" xr:uid="{76E2A2E6-C8B6-46C5-ABC1-94D85E49CD56}"/>
    <cellStyle name="rf18 2" xfId="19089" xr:uid="{02C4F26D-52AF-4279-8C33-08E0FEA2D394}"/>
    <cellStyle name="rf18 3" xfId="19088" xr:uid="{7EBCC7C7-8030-4CD1-A6E1-C8E25C860D31}"/>
    <cellStyle name="rf19" xfId="124" xr:uid="{ECF1F89C-6668-4D1F-A16D-957FA5A61668}"/>
    <cellStyle name="rf19 2" xfId="19091" xr:uid="{2967A1A6-0A38-41BB-BA34-5615B4676DBC}"/>
    <cellStyle name="rf19 3" xfId="19090" xr:uid="{931613A4-389F-441B-B3E7-1312DDFF7D73}"/>
    <cellStyle name="rf2" xfId="108" xr:uid="{B1533FC8-E7C3-4624-933C-580D20A1825C}"/>
    <cellStyle name="rf2 2" xfId="19093" xr:uid="{D2768CB3-EAF0-47EF-994D-DCF322AAA431}"/>
    <cellStyle name="rf2 3" xfId="19092" xr:uid="{3C79CE53-2112-44A0-B9FE-752E6F51C813}"/>
    <cellStyle name="rf20" xfId="93" xr:uid="{F966FDC3-C273-4F20-ADED-73A486AED594}"/>
    <cellStyle name="rf20 2" xfId="19095" xr:uid="{8729BB56-146B-4221-B9FA-7BFD5FFE8FD3}"/>
    <cellStyle name="rf20 3" xfId="19094" xr:uid="{5B466398-7344-4615-8320-73414AC4C4BA}"/>
    <cellStyle name="rf21" xfId="125" xr:uid="{2971A996-AC06-4F86-8B3F-0B60CCC65702}"/>
    <cellStyle name="rf21 2" xfId="19097" xr:uid="{2A773C9A-661A-445B-8532-F64EBC81EDA5}"/>
    <cellStyle name="rf21 3" xfId="19096" xr:uid="{11ECCC49-2265-4382-A9C6-7E3763490979}"/>
    <cellStyle name="rf22" xfId="126" xr:uid="{71B2ECD2-A37B-43B4-A318-4A0274A28803}"/>
    <cellStyle name="rf22 2" xfId="19099" xr:uid="{633FAB84-DA19-408F-9512-27B7C9058CB3}"/>
    <cellStyle name="rf22 3" xfId="19098" xr:uid="{17F1F95B-B83D-4A14-AF3C-8B09E8704525}"/>
    <cellStyle name="rf23" xfId="127" xr:uid="{649E5BE6-DD36-4AEF-BD84-0F21D86A8030}"/>
    <cellStyle name="rf23 2" xfId="19101" xr:uid="{7EC3F936-AC8C-45D6-AC6F-F74EABF7AC3D}"/>
    <cellStyle name="rf23 3" xfId="19100" xr:uid="{4054BEE2-B918-4AD0-8681-7AABBAE00AAC}"/>
    <cellStyle name="rf24" xfId="128" xr:uid="{F927F8B2-AFE9-4CF7-9E63-9A93B57D04C8}"/>
    <cellStyle name="rf24 2" xfId="19103" xr:uid="{05CE2A7C-942A-4973-84AD-7E59E42E5BDA}"/>
    <cellStyle name="rf24 3" xfId="19102" xr:uid="{D9489BBF-409F-45D1-A13C-F434CE0271A4}"/>
    <cellStyle name="rf25" xfId="129" xr:uid="{48C322B9-B3F8-46F9-B026-22C57C8EDA41}"/>
    <cellStyle name="rf25 2" xfId="19105" xr:uid="{1EB8FF10-754E-4871-8A2A-5F6C80FCE073}"/>
    <cellStyle name="rf25 3" xfId="19104" xr:uid="{2FA703AD-1176-4FFE-AF2B-19A54B3CA783}"/>
    <cellStyle name="rf26" xfId="130" xr:uid="{C32954C5-121A-4FD3-8404-70A5FDC06D5E}"/>
    <cellStyle name="rf26 2" xfId="19107" xr:uid="{BB5E2DC0-E1E4-4262-BD7E-3AAABCBB2FAF}"/>
    <cellStyle name="rf26 3" xfId="19106" xr:uid="{442EE353-2704-4DBD-BDA0-7F543E23F07B}"/>
    <cellStyle name="rf27" xfId="131" xr:uid="{D6928EDB-BA4B-4FF2-A080-413B467E2CDD}"/>
    <cellStyle name="rf27 2" xfId="19109" xr:uid="{F0F4C1A8-0924-4778-9696-2DDC371D7F94}"/>
    <cellStyle name="rf27 3" xfId="19108" xr:uid="{EF53CE46-72CC-4778-A261-C89BEC90F93D}"/>
    <cellStyle name="rf28" xfId="132" xr:uid="{C17097DC-688C-4764-A1F7-7E45BEE599D1}"/>
    <cellStyle name="rf28 2" xfId="19111" xr:uid="{29F27D0A-1203-499E-879B-80A7A581C67B}"/>
    <cellStyle name="rf28 3" xfId="19110" xr:uid="{A2FB7CB9-FE65-43A1-B911-3395086A00A0}"/>
    <cellStyle name="rf29" xfId="133" xr:uid="{CD3DA789-5665-40A5-95D1-474B82D24A0C}"/>
    <cellStyle name="rf29 2" xfId="19113" xr:uid="{E16AA8E3-D27D-4ED4-9534-D971E0BBDC98}"/>
    <cellStyle name="rf29 3" xfId="19112" xr:uid="{8E1CE771-7B4A-48FD-AF5C-9ACAB8FD7902}"/>
    <cellStyle name="rf3" xfId="109" xr:uid="{88968C1A-77F1-4640-B7E2-2260FBEAF8BE}"/>
    <cellStyle name="rf3 2" xfId="19115" xr:uid="{9ADD6FF9-F49B-44EA-A702-CEEB526A2942}"/>
    <cellStyle name="rf3 3" xfId="19114" xr:uid="{0911D4B4-44B4-4624-BE92-1AFA29BCB6EB}"/>
    <cellStyle name="rf30" xfId="134" xr:uid="{B0FE2162-9C18-45C3-97A4-7FD6DEBF5547}"/>
    <cellStyle name="rf30 2" xfId="19117" xr:uid="{8B4AC766-F606-4E6B-9476-275B54081654}"/>
    <cellStyle name="rf30 3" xfId="19116" xr:uid="{78EB7044-737F-45FD-BE8A-A64FCA60819D}"/>
    <cellStyle name="rf31" xfId="135" xr:uid="{84A23EEA-5F8C-4B12-AE6A-2126D25D71CA}"/>
    <cellStyle name="rf31 2" xfId="19119" xr:uid="{56C7A04D-0E76-43AE-9D1B-C9B3B3EA1AE0}"/>
    <cellStyle name="rf31 3" xfId="19118" xr:uid="{4C4A1F7A-349B-4334-840C-8E959CA3608D}"/>
    <cellStyle name="rf4" xfId="110" xr:uid="{0A74B6E5-0D3D-447C-A592-BFC1BD0B2DE8}"/>
    <cellStyle name="rf4 2" xfId="19121" xr:uid="{CA3AA121-D5DE-4BBE-9DC5-B2484E69616F}"/>
    <cellStyle name="rf4 3" xfId="19120" xr:uid="{59A30993-6542-495E-8B03-44C5DAB1AB52}"/>
    <cellStyle name="rf5" xfId="111" xr:uid="{B26FC4F5-AEB2-4A6E-90B5-9506CA6EEEC2}"/>
    <cellStyle name="rf5 2" xfId="19123" xr:uid="{CB822F6B-E704-467C-A15F-304682814B13}"/>
    <cellStyle name="rf5 3" xfId="19122" xr:uid="{534AA6BA-B13C-45F5-AC9D-6A11A0487230}"/>
    <cellStyle name="rf6" xfId="112" xr:uid="{AD4AE934-1664-4F57-B103-34FED55C585E}"/>
    <cellStyle name="rf6 2" xfId="19125" xr:uid="{B60073CE-E124-4574-8B95-16A3799939A8}"/>
    <cellStyle name="rf6 3" xfId="19124" xr:uid="{4EC8B076-B0CB-4823-AD1B-7F7AD8C5637E}"/>
    <cellStyle name="rf7" xfId="113" xr:uid="{FC071A3C-302C-4CA6-9B72-82176DB24B82}"/>
    <cellStyle name="rf7 2" xfId="19127" xr:uid="{F9AF115F-75C7-40CD-BBEF-FBA5BA902DD3}"/>
    <cellStyle name="rf7 3" xfId="19126" xr:uid="{3B0D26C8-8160-4147-AE41-03328B48AEC7}"/>
    <cellStyle name="rf8" xfId="94" xr:uid="{1C354DE3-57A4-4FF0-BC2C-B85098EC81A5}"/>
    <cellStyle name="rf8 2" xfId="19129" xr:uid="{53C809B8-B756-4D38-8CC3-97ABBB1F0AF9}"/>
    <cellStyle name="rf8 3" xfId="19128" xr:uid="{3523EEB6-3519-4B52-AC48-D061E3C8AD95}"/>
    <cellStyle name="rf9" xfId="114" xr:uid="{07ED4FB4-A0B6-431A-B9D3-14569A7C725B}"/>
    <cellStyle name="rf9 2" xfId="19131" xr:uid="{0BE2648E-BAEC-4E17-B98D-AC7BDFAC3E79}"/>
    <cellStyle name="rf9 3" xfId="19130" xr:uid="{63C0FA06-E568-482B-8D94-F55F9E766139}"/>
    <cellStyle name="Salomon Logo" xfId="3589" xr:uid="{8F674F93-BA7D-4864-8A7C-EFC94305B0EC}"/>
    <cellStyle name="SAPBEXaggData" xfId="3590" xr:uid="{0E2F8AE3-BE09-4768-B86F-1DEEB0BECD2F}"/>
    <cellStyle name="SAPBEXaggData 2" xfId="3591" xr:uid="{7D7B9851-B8FE-4943-A4C6-A7C0B0E12D54}"/>
    <cellStyle name="SAPBEXaggData 2 2" xfId="3592" xr:uid="{307C04CD-7C09-4392-A1C6-7377645BECA2}"/>
    <cellStyle name="SAPBEXaggData 2_Check Sheet" xfId="3593" xr:uid="{DEA2D133-043E-4A4E-9F99-5C2D305886B1}"/>
    <cellStyle name="SAPBEXaggData 3" xfId="3594" xr:uid="{F4A5FAEA-1F6E-4C5E-AE98-5D818BF10B76}"/>
    <cellStyle name="SAPBEXaggData 4" xfId="3595" xr:uid="{6960C8D6-657D-4BC2-AF6F-F63B4CA0121C}"/>
    <cellStyle name="SAPBEXaggData_12-15 Slides" xfId="3596" xr:uid="{7B4604BC-F847-403F-B480-CE11B57E0851}"/>
    <cellStyle name="SAPBEXaggDataEmph" xfId="3597" xr:uid="{4CD47CD8-A12D-4EC2-8308-F0C6C9EE87B8}"/>
    <cellStyle name="SAPBEXaggItem" xfId="3598" xr:uid="{45B5C525-473A-4CD3-9E38-AEB57A5DD576}"/>
    <cellStyle name="SAPBEXaggItem 2" xfId="3599" xr:uid="{F5C088A6-4AF1-47A1-ABD8-5E41CB9C2C48}"/>
    <cellStyle name="SAPBEXaggItem 2 2" xfId="3600" xr:uid="{4305777F-F183-47BB-A663-F566D37C7E0D}"/>
    <cellStyle name="SAPBEXaggItem 2_Check Sheet" xfId="3601" xr:uid="{AD99A4EB-EA7D-4B67-B281-745AC181D627}"/>
    <cellStyle name="SAPBEXaggItem 3" xfId="3602" xr:uid="{39B1C7DD-5B7F-4BFB-AF1C-E1F4C652131B}"/>
    <cellStyle name="SAPBEXaggItem 4" xfId="3603" xr:uid="{2F87513E-1D02-481F-9487-ADFC4CB4751F}"/>
    <cellStyle name="SAPBEXaggItem_Allocation" xfId="3604" xr:uid="{76C6D828-A9BD-43BA-A3FF-85F38879ECA2}"/>
    <cellStyle name="SAPBEXaggItemX" xfId="3605" xr:uid="{02578A0D-9962-4C66-A940-7CD8A1C95116}"/>
    <cellStyle name="SAPBEXaggItemX 2" xfId="3606" xr:uid="{A18FF140-1066-4A5E-BF0B-641DE226B8BF}"/>
    <cellStyle name="SAPBEXaggItemX 2 2" xfId="3607" xr:uid="{77725133-0BC3-4F50-B190-1210465309DE}"/>
    <cellStyle name="SAPBEXaggItemX 2_Check Sheet" xfId="3608" xr:uid="{93264420-9244-4EB4-8C14-43F87981AB19}"/>
    <cellStyle name="SAPBEXaggItemX 3" xfId="3609" xr:uid="{1FD41F23-ECE8-4963-BDAE-0455ECA63584}"/>
    <cellStyle name="SAPBEXaggItemX 4" xfId="3610" xr:uid="{DB4CA899-A0A6-48D1-AFDC-3EB597F166D4}"/>
    <cellStyle name="SAPBEXaggItemX_12-15 Slides" xfId="3611" xr:uid="{3CE8C330-A0B8-4F0E-828C-44E6A1E4945D}"/>
    <cellStyle name="SAPBEXchaText" xfId="3612" xr:uid="{BCD79D35-1B63-40E0-80E2-58BD909470E6}"/>
    <cellStyle name="SAPBEXchaText 2" xfId="3613" xr:uid="{FFBE626B-8A93-42BA-8585-AD6C8D4E91DF}"/>
    <cellStyle name="SAPBEXchaText 2 2" xfId="3614" xr:uid="{EC8BF399-8053-4AA7-B88B-BC66105CA671}"/>
    <cellStyle name="SAPBEXchaText 2_Check Sheet" xfId="3615" xr:uid="{19F19FFE-B06C-402B-B189-2DC94CCDFC46}"/>
    <cellStyle name="SAPBEXchaText 3" xfId="3616" xr:uid="{57BA70E8-1814-43CF-AD6C-7822204D4D65}"/>
    <cellStyle name="SAPBEXchaText 4" xfId="3617" xr:uid="{2E56E572-5F25-40BA-A27D-C4FC78B3A9A1}"/>
    <cellStyle name="SAPBEXchaText 5" xfId="3618" xr:uid="{98B21E57-DCDB-49A3-B31B-6CD54F4A2EE7}"/>
    <cellStyle name="SAPBEXchaText 5 2" xfId="3619" xr:uid="{4A0BA547-D902-4857-A39C-151E3BCAD688}"/>
    <cellStyle name="SAPBEXchaText 5_Check Sheet" xfId="3620" xr:uid="{97E88AEE-B7A7-4DBB-93AE-24BC7DEE125B}"/>
    <cellStyle name="SAPBEXchaText_12-15 Slides" xfId="3621" xr:uid="{FD9306D4-B138-40F5-8E2D-807A93353631}"/>
    <cellStyle name="SAPBEXexcBad7" xfId="3622" xr:uid="{CC8B0F8A-2A73-40F3-BAD3-B03D4EBB9B06}"/>
    <cellStyle name="SAPBEXexcBad7 2" xfId="3623" xr:uid="{3AA30DCD-6014-45B2-B600-A5BB38F20351}"/>
    <cellStyle name="SAPBEXexcBad7 2 2" xfId="3624" xr:uid="{1FB6D4AC-2C66-4420-8BE7-9F9E3C8FCAA9}"/>
    <cellStyle name="SAPBEXexcBad7 2_Check Sheet" xfId="3625" xr:uid="{2A5E5E89-FD99-4543-A191-B1F2D116940C}"/>
    <cellStyle name="SAPBEXexcBad7 3" xfId="3626" xr:uid="{EC4E1D2A-7A7A-4724-B1F4-9DCF33BA8D3B}"/>
    <cellStyle name="SAPBEXexcBad7 4" xfId="3627" xr:uid="{55E06046-9072-43C7-9B36-1AEA6D0B9B77}"/>
    <cellStyle name="SAPBEXexcBad7_12-15 Slides" xfId="3628" xr:uid="{0240ECC7-FB56-442C-9D67-466ECD0DE788}"/>
    <cellStyle name="SAPBEXexcBad8" xfId="3629" xr:uid="{16DBB408-0BAC-4947-8818-EF973FFCACCA}"/>
    <cellStyle name="SAPBEXexcBad8 2" xfId="3630" xr:uid="{50C1C093-F13A-4856-BEC8-0F59A176CD82}"/>
    <cellStyle name="SAPBEXexcBad8 2 2" xfId="3631" xr:uid="{3AF2A1DD-6C7C-412C-8D88-C3EDB80C0571}"/>
    <cellStyle name="SAPBEXexcBad8 2_Check Sheet" xfId="3632" xr:uid="{C245C8FD-421F-4088-A641-7C8FFB626689}"/>
    <cellStyle name="SAPBEXexcBad8 3" xfId="3633" xr:uid="{12763622-06A6-4ED6-B904-457BBEB66438}"/>
    <cellStyle name="SAPBEXexcBad8 4" xfId="3634" xr:uid="{AE68C307-C215-4304-A5F4-44F68CA2A0B4}"/>
    <cellStyle name="SAPBEXexcBad8_12-15 Slides" xfId="3635" xr:uid="{CC6BDB4F-B680-40FD-92A3-1095441B916F}"/>
    <cellStyle name="SAPBEXexcBad9" xfId="3636" xr:uid="{82616DEB-1DDB-418A-BB69-EB471B4A77C5}"/>
    <cellStyle name="SAPBEXexcBad9 2" xfId="3637" xr:uid="{1CCFBF43-E9F1-4A23-9E1A-0DE19C550D0F}"/>
    <cellStyle name="SAPBEXexcBad9 2 2" xfId="3638" xr:uid="{065CBE17-A065-4B9D-92EC-40D74C29D5BB}"/>
    <cellStyle name="SAPBEXexcBad9 2_Check Sheet" xfId="3639" xr:uid="{B54DDE63-0656-483D-BF76-420E435043CD}"/>
    <cellStyle name="SAPBEXexcBad9 3" xfId="3640" xr:uid="{57D93748-118E-4B6C-BC19-EDDDACD647B6}"/>
    <cellStyle name="SAPBEXexcBad9 4" xfId="3641" xr:uid="{1EEC9BB4-F7F9-4E0A-A1B2-A18FA7731FAB}"/>
    <cellStyle name="SAPBEXexcBad9_12-15 Slides" xfId="3642" xr:uid="{12FBFA2A-5D5E-4948-BA80-7FBF841E9979}"/>
    <cellStyle name="SAPBEXexcCritical4" xfId="3643" xr:uid="{FAB54E1B-1777-47C8-9E09-E2DA8DD43069}"/>
    <cellStyle name="SAPBEXexcCritical4 2" xfId="3644" xr:uid="{8444641E-10F4-4738-9AC7-BF9B1B19C47B}"/>
    <cellStyle name="SAPBEXexcCritical4 2 2" xfId="3645" xr:uid="{A16589F9-29A4-4ECB-BA22-7D74AA3EC6EB}"/>
    <cellStyle name="SAPBEXexcCritical4 2_Check Sheet" xfId="3646" xr:uid="{073419E8-34A3-4501-8791-63FF738F88EB}"/>
    <cellStyle name="SAPBEXexcCritical4 3" xfId="3647" xr:uid="{EB4B99D8-C5BB-454C-9F82-87F95B5381FB}"/>
    <cellStyle name="SAPBEXexcCritical4 4" xfId="3648" xr:uid="{CDB57DD4-CA47-42C5-A34C-9E99B9E26552}"/>
    <cellStyle name="SAPBEXexcCritical4_12-15 Slides" xfId="3649" xr:uid="{87BC37ED-0E1C-4321-99A0-8D4049375E19}"/>
    <cellStyle name="SAPBEXexcCritical5" xfId="3650" xr:uid="{89B743BB-CA3A-4CCA-BA2A-D6AA3AC7DBF7}"/>
    <cellStyle name="SAPBEXexcCritical5 2" xfId="3651" xr:uid="{31470160-9E7C-41D0-BB20-2D3AA5DA5341}"/>
    <cellStyle name="SAPBEXexcCritical5 2 2" xfId="3652" xr:uid="{00312923-8EA9-48B2-B1A6-A52AD4836DF7}"/>
    <cellStyle name="SAPBEXexcCritical5 2_Check Sheet" xfId="3653" xr:uid="{93F85691-06CD-4600-9AD4-50458DD11E68}"/>
    <cellStyle name="SAPBEXexcCritical5 3" xfId="3654" xr:uid="{8B86FAFC-6C90-4460-83E7-9BD4BDEEA97D}"/>
    <cellStyle name="SAPBEXexcCritical5 4" xfId="3655" xr:uid="{EE3D0010-E3FA-41D4-91F8-B324931A6135}"/>
    <cellStyle name="SAPBEXexcCritical5_12-15 Slides" xfId="3656" xr:uid="{E45E2BCC-179E-4E44-8D05-4C0D3D01F823}"/>
    <cellStyle name="SAPBEXexcCritical6" xfId="3657" xr:uid="{4191F006-C759-49D8-BBEF-F10D29DBB80B}"/>
    <cellStyle name="SAPBEXexcCritical6 2" xfId="3658" xr:uid="{A6C3F861-545B-4860-99B8-E9B58C3EB02B}"/>
    <cellStyle name="SAPBEXexcCritical6 2 2" xfId="3659" xr:uid="{EFD49807-607B-4025-8257-EB59380FED32}"/>
    <cellStyle name="SAPBEXexcCritical6 2_Check Sheet" xfId="3660" xr:uid="{217D6FCB-5EA2-47EA-9D08-63ED695E69D0}"/>
    <cellStyle name="SAPBEXexcCritical6 3" xfId="3661" xr:uid="{67F1CA36-4F93-433F-8277-E8CB2390119D}"/>
    <cellStyle name="SAPBEXexcCritical6 4" xfId="3662" xr:uid="{4DBD66D3-2C4B-4DD8-93DA-87054BA7F0B1}"/>
    <cellStyle name="SAPBEXexcCritical6_12-15 Slides" xfId="3663" xr:uid="{8390AE5D-D935-4C47-AD84-3EBBEC34F86A}"/>
    <cellStyle name="SAPBEXexcGood1" xfId="3664" xr:uid="{F2CF4646-E8A1-4580-A5ED-AA5B4E46E09B}"/>
    <cellStyle name="SAPBEXexcGood1 2" xfId="3665" xr:uid="{E2208B8D-FE4D-4E8F-9B11-FC29E7DF7C10}"/>
    <cellStyle name="SAPBEXexcGood1 2 2" xfId="3666" xr:uid="{1CE69FC3-F04A-461C-9D81-373DE7CC49E4}"/>
    <cellStyle name="SAPBEXexcGood1 2_Check Sheet" xfId="3667" xr:uid="{39DE1E2B-A036-450B-90E4-2829BF6A5475}"/>
    <cellStyle name="SAPBEXexcGood1 3" xfId="3668" xr:uid="{464CC1F3-DC65-4A6F-A51D-1FB70DFFDC08}"/>
    <cellStyle name="SAPBEXexcGood1 4" xfId="3669" xr:uid="{4021F431-0A7D-439B-94EF-D1EDDA27DCF9}"/>
    <cellStyle name="SAPBEXexcGood1_12-15 Slides" xfId="3670" xr:uid="{9968472F-C92C-4C9C-8220-73981B71084F}"/>
    <cellStyle name="SAPBEXexcGood2" xfId="3671" xr:uid="{60583FDC-35C3-4AE9-ADB8-7F2A09B2FC8F}"/>
    <cellStyle name="SAPBEXexcGood2 2" xfId="3672" xr:uid="{2657BD90-7086-4E88-BEBD-3B16A197EA1D}"/>
    <cellStyle name="SAPBEXexcGood2 2 2" xfId="3673" xr:uid="{29ECDAD1-0119-43FA-A844-432B07A5DE87}"/>
    <cellStyle name="SAPBEXexcGood2 2_Check Sheet" xfId="3674" xr:uid="{97209F1C-0534-497F-814D-366E27AAEADB}"/>
    <cellStyle name="SAPBEXexcGood2 3" xfId="3675" xr:uid="{BEEF56C3-8497-4555-8BFC-559CF57995D0}"/>
    <cellStyle name="SAPBEXexcGood2 4" xfId="3676" xr:uid="{54A2AEB0-1703-4D1C-B3C3-FE478CD3D81F}"/>
    <cellStyle name="SAPBEXexcGood2_12-15 Slides" xfId="3677" xr:uid="{774DE082-944F-4E15-9CF4-0764651949B6}"/>
    <cellStyle name="SAPBEXexcGood3" xfId="3678" xr:uid="{B28D47E0-74B8-451F-9670-81EA6B195D04}"/>
    <cellStyle name="SAPBEXexcGood3 2" xfId="3679" xr:uid="{1571A952-B3BE-41FE-AFEF-39AEABE233B7}"/>
    <cellStyle name="SAPBEXexcGood3 2 2" xfId="3680" xr:uid="{5AE21588-C315-44E4-BACA-89476ACBA99A}"/>
    <cellStyle name="SAPBEXexcGood3 2_Check Sheet" xfId="3681" xr:uid="{BB19A0B2-04A9-48D4-BD64-A143B92C6AE3}"/>
    <cellStyle name="SAPBEXexcGood3 3" xfId="3682" xr:uid="{E681F282-7434-46DD-AF0B-86CAB20FEFE5}"/>
    <cellStyle name="SAPBEXexcGood3 4" xfId="3683" xr:uid="{8D543C6C-08CA-4757-94E9-656691E6A95C}"/>
    <cellStyle name="SAPBEXexcGood3_12-15 Slides" xfId="3684" xr:uid="{20F97033-CE92-4A1E-9825-340A452BB6AE}"/>
    <cellStyle name="SAPBEXfilterDrill" xfId="3685" xr:uid="{CA2AC030-B26D-4282-A37A-1CBC73C10E7E}"/>
    <cellStyle name="SAPBEXfilterItem" xfId="3686" xr:uid="{3FEBDBD6-EE18-4E18-A0A4-221629D0FF1F}"/>
    <cellStyle name="SAPBEXfilterItem 2" xfId="3687" xr:uid="{891612D8-77EB-4DF4-8DF1-E482E5FFCA16}"/>
    <cellStyle name="SAPBEXfilterItem 2 2" xfId="3688" xr:uid="{527A77C6-D1FF-4FA3-9BDB-FFBE6C9FB7F9}"/>
    <cellStyle name="SAPBEXfilterItem 2_Check Sheet" xfId="3689" xr:uid="{6CAF6D7F-FEA0-4404-9D01-CD9BCC68CA88}"/>
    <cellStyle name="SAPBEXfilterItem 3" xfId="3690" xr:uid="{F31037FB-694A-47D8-8343-61669E659B9C}"/>
    <cellStyle name="SAPBEXfilterItem 4" xfId="3691" xr:uid="{E26FAC51-53EC-4DE9-85D9-CDD1F27C39CB}"/>
    <cellStyle name="SAPBEXfilterItem_12-15 Slides" xfId="3692" xr:uid="{145A3F92-0C8D-46A7-BE9D-023B5B6BDD0E}"/>
    <cellStyle name="SAPBEXfilterText" xfId="3693" xr:uid="{EA696E5C-62DF-4E30-A3E9-AC11ED55B865}"/>
    <cellStyle name="SAPBEXfilterText 2" xfId="3694" xr:uid="{ED95E4E4-3741-4EE1-A776-7937F9FB2E82}"/>
    <cellStyle name="SAPBEXfilterText 2 2" xfId="3695" xr:uid="{A2EC28AC-0CE2-446C-BA53-E3DD3B230B92}"/>
    <cellStyle name="SAPBEXfilterText 2_Check Sheet" xfId="3696" xr:uid="{B36024FC-8C12-4557-9A3E-1CBE869D0CEA}"/>
    <cellStyle name="SAPBEXfilterText 3" xfId="3697" xr:uid="{C4347A1D-B534-4268-A27D-A0E77E6C5BF7}"/>
    <cellStyle name="SAPBEXfilterText 4" xfId="3698" xr:uid="{663AF39F-17BE-4731-BF15-4DFBF7850532}"/>
    <cellStyle name="SAPBEXfilterText 4 2" xfId="3699" xr:uid="{B86124B1-C103-4F1A-B71F-B15231273A18}"/>
    <cellStyle name="SAPBEXfilterText 4_Check Sheet" xfId="3700" xr:uid="{D3639D5A-9F88-4216-9FDC-3F5BAEFCAE7C}"/>
    <cellStyle name="SAPBEXfilterText_Check Sheet" xfId="3701" xr:uid="{6D3915E5-D242-416E-AAAD-4062F77ACC6C}"/>
    <cellStyle name="SAPBEXformats" xfId="3702" xr:uid="{4E7B3924-8E46-43D7-A63E-661D93A82140}"/>
    <cellStyle name="SAPBEXformats 2" xfId="3703" xr:uid="{78C9AA24-8C6C-498C-995A-ADFA080334EC}"/>
    <cellStyle name="SAPBEXformats 2 2" xfId="3704" xr:uid="{203216F8-7A5C-4AE2-B5EC-CB42757B0665}"/>
    <cellStyle name="SAPBEXformats 2_Check Sheet" xfId="3705" xr:uid="{816CB855-3E3B-4876-942E-B02FBE54BA1C}"/>
    <cellStyle name="SAPBEXformats 3" xfId="3706" xr:uid="{22A7EC1E-B4BE-4261-AE4D-0CE0D7A9CB07}"/>
    <cellStyle name="SAPBEXformats 4" xfId="3707" xr:uid="{DE3718BE-64F7-4A54-B3F5-910D4081F907}"/>
    <cellStyle name="SAPBEXformats 5" xfId="3708" xr:uid="{9C77F88B-7DE2-42D8-9D67-8E454B91B450}"/>
    <cellStyle name="SAPBEXformats 5 2" xfId="3709" xr:uid="{56DC04D0-3A46-4673-BE45-8C6E42D27CF2}"/>
    <cellStyle name="SAPBEXformats 5_Check Sheet" xfId="3710" xr:uid="{0E8ED79B-91DF-452E-BE25-780A277324DF}"/>
    <cellStyle name="SAPBEXformats_12-15 Slides" xfId="3711" xr:uid="{3C470216-300E-4151-82F7-73D713382579}"/>
    <cellStyle name="SAPBEXheaderItem" xfId="3712" xr:uid="{B637596F-A41E-49C0-8B9E-22AC5CEF500D}"/>
    <cellStyle name="SAPBEXheaderItem 2" xfId="3713" xr:uid="{80F13E71-7280-4C7C-A55D-9E68D6744C98}"/>
    <cellStyle name="SAPBEXheaderItem 2 2" xfId="3714" xr:uid="{F5F8E295-1EBC-4C9F-8C1D-CC1DAD7E29E4}"/>
    <cellStyle name="SAPBEXheaderItem 2 3" xfId="3715" xr:uid="{D075A62B-35B5-4673-8145-08E44491F4EA}"/>
    <cellStyle name="SAPBEXheaderItem 2_Check Sheet" xfId="3716" xr:uid="{FDAA7E80-752A-47DA-9F25-47FBD80A8B2F}"/>
    <cellStyle name="SAPBEXheaderItem 3" xfId="3717" xr:uid="{3050A9A5-E4EB-4235-BB59-2359C1137DE1}"/>
    <cellStyle name="SAPBEXheaderItem 4" xfId="3718" xr:uid="{D35B4288-144C-4A6D-8A6A-DA1779DFBCB9}"/>
    <cellStyle name="SAPBEXheaderItem 5" xfId="3719" xr:uid="{8EE206C0-9D9B-486E-9661-3575547688B5}"/>
    <cellStyle name="SAPBEXheaderItem 5 2" xfId="3720" xr:uid="{6C372818-174E-4124-A595-EB4C75C08972}"/>
    <cellStyle name="SAPBEXheaderItem 5_Check Sheet" xfId="3721" xr:uid="{785C74C6-5032-43EC-9C90-D3880861845E}"/>
    <cellStyle name="SAPBEXheaderItem 6" xfId="3722" xr:uid="{834840B2-7C85-441F-B23A-8AF83D3807EC}"/>
    <cellStyle name="SAPBEXheaderItem_12-15 Slides" xfId="3723" xr:uid="{ACA4B0F1-773D-466E-B317-A5FCC8B42548}"/>
    <cellStyle name="SAPBEXheaderText" xfId="3724" xr:uid="{036A2478-3CB3-4FD0-8E14-81A7954F0C94}"/>
    <cellStyle name="SAPBEXheaderText 2" xfId="3725" xr:uid="{222A0860-4314-4510-AB71-0013C9A44F1C}"/>
    <cellStyle name="SAPBEXheaderText 2 2" xfId="3726" xr:uid="{F95AE5A1-C4A3-42BD-88CC-76A414C17625}"/>
    <cellStyle name="SAPBEXheaderText 2 3" xfId="3727" xr:uid="{182411C4-FE23-455C-971E-A22967AB6FC2}"/>
    <cellStyle name="SAPBEXheaderText 2_Check Sheet" xfId="3728" xr:uid="{34D2351A-BB72-4F23-9E7B-4175AF15E935}"/>
    <cellStyle name="SAPBEXheaderText 3" xfId="3729" xr:uid="{853F45DD-4FDD-4DE1-A525-E012D68510ED}"/>
    <cellStyle name="SAPBEXheaderText 4" xfId="3730" xr:uid="{766D90FB-3720-4A2F-8A8A-CA8087D212E4}"/>
    <cellStyle name="SAPBEXheaderText 5" xfId="3731" xr:uid="{133093F1-4827-4E33-AEA2-5385B3E36AF9}"/>
    <cellStyle name="SAPBEXheaderText 5 2" xfId="3732" xr:uid="{191AB116-64A3-4B3B-A124-6D66C9148153}"/>
    <cellStyle name="SAPBEXheaderText 5_Check Sheet" xfId="3733" xr:uid="{17A1171D-2CCB-4041-AA4C-72A9DBE3AC8A}"/>
    <cellStyle name="SAPBEXheaderText 6" xfId="3734" xr:uid="{F807A903-EE16-441B-9684-DC8BB86158C0}"/>
    <cellStyle name="SAPBEXheaderText_12-15 Slides" xfId="3735" xr:uid="{DDE32F2C-6EA2-4A8B-96EB-2A7C37C1A2C0}"/>
    <cellStyle name="SAPBEXHLevel0" xfId="3736" xr:uid="{356241EC-2D03-4367-AB46-6912B3671212}"/>
    <cellStyle name="SAPBEXHLevel0 2" xfId="3737" xr:uid="{46221DCB-365C-4469-9C96-C9DDA5D02A9D}"/>
    <cellStyle name="SAPBEXHLevel0 2 2" xfId="3738" xr:uid="{9DA270F7-0A0A-4B2A-8307-DCA0F0953EF2}"/>
    <cellStyle name="SAPBEXHLevel0 2_Check Sheet" xfId="3739" xr:uid="{22490712-D4C6-4BD9-B634-EF826A0573B2}"/>
    <cellStyle name="SAPBEXHLevel0 3" xfId="3740" xr:uid="{C20961CB-0183-4ACD-AE51-992B2E3DCBB7}"/>
    <cellStyle name="SAPBEXHLevel0 4" xfId="3741" xr:uid="{EF944FEC-9D2F-4F68-8F08-CFDD535DB350}"/>
    <cellStyle name="SAPBEXHLevel0 5" xfId="3742" xr:uid="{9674EE73-9CCE-4E3B-96CD-102FB3E3DA26}"/>
    <cellStyle name="SAPBEXHLevel0 5 2" xfId="3743" xr:uid="{8B94A3F3-E3B8-4E9A-A0A2-60ED1877406B}"/>
    <cellStyle name="SAPBEXHLevel0 5_Check Sheet" xfId="3744" xr:uid="{C934888E-B08B-49A5-A54D-0E6C51090536}"/>
    <cellStyle name="SAPBEXHLevel0_12-15 Slides" xfId="3745" xr:uid="{5D0CD75A-E604-4FA8-A047-CE227C0E40AA}"/>
    <cellStyle name="SAPBEXHLevel0X" xfId="3746" xr:uid="{81C6B2D2-1F95-4C3E-BD5B-9674BF6E68A8}"/>
    <cellStyle name="SAPBEXHLevel0X 2" xfId="3747" xr:uid="{CC041A70-5334-4FD9-A34E-0F9C30BB5C5C}"/>
    <cellStyle name="SAPBEXHLevel0X 2 2" xfId="3748" xr:uid="{0210AA51-706D-4571-BFFA-175FBC91B4E4}"/>
    <cellStyle name="SAPBEXHLevel0X 2_Check Sheet" xfId="3749" xr:uid="{229239AE-66D2-48BF-8177-569FC184CC4A}"/>
    <cellStyle name="SAPBEXHLevel0X 3" xfId="3750" xr:uid="{9912CFA5-9EB2-4046-BB09-45C076013196}"/>
    <cellStyle name="SAPBEXHLevel0X 4" xfId="3751" xr:uid="{14BAE023-E71D-446E-9F11-137ECB1DAA70}"/>
    <cellStyle name="SAPBEXHLevel0X 5" xfId="3752" xr:uid="{C1860DCA-A616-463A-B8C3-D2C8C511D82E}"/>
    <cellStyle name="SAPBEXHLevel0X 5 2" xfId="3753" xr:uid="{562C1510-3809-4A7C-93F7-D9467B875576}"/>
    <cellStyle name="SAPBEXHLevel0X 5_Check Sheet" xfId="3754" xr:uid="{8968081E-6382-40D6-AE78-CE125D0D561D}"/>
    <cellStyle name="SAPBEXHLevel0X_12-15 Slides" xfId="3755" xr:uid="{51AFE067-D1E6-41E4-BE5C-C585653C07E2}"/>
    <cellStyle name="SAPBEXHLevel1" xfId="3756" xr:uid="{9C4DABD6-AA14-49F0-8CFE-524E5634C1F1}"/>
    <cellStyle name="SAPBEXHLevel1 2" xfId="3757" xr:uid="{C0940576-D755-4BAC-A804-82AEADC8A958}"/>
    <cellStyle name="SAPBEXHLevel1 2 2" xfId="3758" xr:uid="{3901B032-E2E9-4496-908C-1A31145B3B08}"/>
    <cellStyle name="SAPBEXHLevel1 2_Check Sheet" xfId="3759" xr:uid="{578C5938-E53C-4525-B7AB-06ECF89881B3}"/>
    <cellStyle name="SAPBEXHLevel1 3" xfId="3760" xr:uid="{AEB367B8-A91A-49A5-A41C-53211B17916F}"/>
    <cellStyle name="SAPBEXHLevel1 4" xfId="3761" xr:uid="{CC595F92-1F13-4B1D-AE4E-88F26EFE642A}"/>
    <cellStyle name="SAPBEXHLevel1 5" xfId="3762" xr:uid="{89F0D799-FD49-4A4D-A067-8F9DE620E453}"/>
    <cellStyle name="SAPBEXHLevel1 5 2" xfId="3763" xr:uid="{7F30BE5C-C304-4B28-8544-4194CEB5C04D}"/>
    <cellStyle name="SAPBEXHLevel1 5_Check Sheet" xfId="3764" xr:uid="{6912DE7A-503E-4701-861D-3F45DC7513DE}"/>
    <cellStyle name="SAPBEXHLevel1_12-15 Slides" xfId="3765" xr:uid="{21ADBEA2-05E8-4166-9401-EA151AD11F77}"/>
    <cellStyle name="SAPBEXHLevel1X" xfId="3766" xr:uid="{13C22CB8-90C4-4C98-8449-9C1AF4468EC8}"/>
    <cellStyle name="SAPBEXHLevel1X 2" xfId="3767" xr:uid="{32BC2FA2-255A-4347-85EC-7E1F7515FAEA}"/>
    <cellStyle name="SAPBEXHLevel1X 2 2" xfId="3768" xr:uid="{BD619F41-F01B-4FA0-828B-B50B5B8E1D29}"/>
    <cellStyle name="SAPBEXHLevel1X 2_Check Sheet" xfId="3769" xr:uid="{689EF1BF-EB2C-4E9F-88FA-460552DC9346}"/>
    <cellStyle name="SAPBEXHLevel1X 3" xfId="3770" xr:uid="{7449E1F1-DB37-4E62-9177-3459E72C2F07}"/>
    <cellStyle name="SAPBEXHLevel1X 4" xfId="3771" xr:uid="{F2FB6364-CB16-4397-9642-DE5DBB4F3CD2}"/>
    <cellStyle name="SAPBEXHLevel1X 5" xfId="3772" xr:uid="{9D10CACA-FB7C-4C38-92F6-BA61A0F45835}"/>
    <cellStyle name="SAPBEXHLevel1X 5 2" xfId="3773" xr:uid="{7E3B6C1B-2992-41A7-802F-C9CD57E3D380}"/>
    <cellStyle name="SAPBEXHLevel1X 5_Check Sheet" xfId="3774" xr:uid="{CFAE9139-8925-4801-A7F7-55AA5E15A876}"/>
    <cellStyle name="SAPBEXHLevel1X_12-15 Slides" xfId="3775" xr:uid="{A215C72E-509B-467D-863B-77E0D1A181BD}"/>
    <cellStyle name="SAPBEXHLevel2" xfId="3776" xr:uid="{DFCF38B8-4A3F-4E85-B292-22C63519336D}"/>
    <cellStyle name="SAPBEXHLevel2 2" xfId="3777" xr:uid="{85052972-ACDD-4986-A748-CABD7CFEAC9A}"/>
    <cellStyle name="SAPBEXHLevel2 2 2" xfId="3778" xr:uid="{AAEA8527-11C9-4EFD-BC17-A0B60E0546B2}"/>
    <cellStyle name="SAPBEXHLevel2 2_Check Sheet" xfId="3779" xr:uid="{67D0F7E9-34C7-4807-85DC-76B455145B7B}"/>
    <cellStyle name="SAPBEXHLevel2 3" xfId="3780" xr:uid="{F40F70F7-B7C8-471A-AE9C-1A68C56B6BD4}"/>
    <cellStyle name="SAPBEXHLevel2 4" xfId="3781" xr:uid="{70E2272E-D1C4-43C3-BF28-CCBBCE32AFC7}"/>
    <cellStyle name="SAPBEXHLevel2 5" xfId="3782" xr:uid="{8481E1FC-0F7E-4710-9140-88D9367ACE99}"/>
    <cellStyle name="SAPBEXHLevel2 5 2" xfId="3783" xr:uid="{BC2DFF4D-EA42-4353-9628-74F013CC94E6}"/>
    <cellStyle name="SAPBEXHLevel2 5_Check Sheet" xfId="3784" xr:uid="{03087A94-303C-4A38-8B02-263D2ADD43FF}"/>
    <cellStyle name="SAPBEXHLevel2_12-15 Slides" xfId="3785" xr:uid="{ADD691FF-CBEF-4C9F-B394-8AD64267CBEA}"/>
    <cellStyle name="SAPBEXHLevel2X" xfId="3786" xr:uid="{B4F21E15-7AF8-4325-9CE3-A169A3C8B415}"/>
    <cellStyle name="SAPBEXHLevel2X 2" xfId="3787" xr:uid="{1CC0CC24-7448-4C4E-9110-B11C7D6070EC}"/>
    <cellStyle name="SAPBEXHLevel2X 2 2" xfId="3788" xr:uid="{9921515C-96D6-4F29-A0D0-442BE31E4BE5}"/>
    <cellStyle name="SAPBEXHLevel2X 2_Check Sheet" xfId="3789" xr:uid="{6487E8C9-8961-468A-99CE-96323D3B1891}"/>
    <cellStyle name="SAPBEXHLevel2X 3" xfId="3790" xr:uid="{58869ACD-BA05-4962-83A3-F49FFAD944D1}"/>
    <cellStyle name="SAPBEXHLevel2X 4" xfId="3791" xr:uid="{02CAEF36-91C0-4AA6-96DB-637AF5E7EC8E}"/>
    <cellStyle name="SAPBEXHLevel2X 5" xfId="3792" xr:uid="{B0509C7D-2500-4675-A537-71397E148050}"/>
    <cellStyle name="SAPBEXHLevel2X 5 2" xfId="3793" xr:uid="{F6E6038A-CB95-4F7D-A634-14912F831B39}"/>
    <cellStyle name="SAPBEXHLevel2X 5_Check Sheet" xfId="3794" xr:uid="{64DF5A4B-7A36-49C4-9762-26F44D9D05EF}"/>
    <cellStyle name="SAPBEXHLevel2X_12-15 Slides" xfId="3795" xr:uid="{9AFD69C6-15DB-4EE1-BC84-F7EB7652BC1F}"/>
    <cellStyle name="SAPBEXHLevel3" xfId="3796" xr:uid="{406C6927-5DCD-468A-A0E2-A95CF3033831}"/>
    <cellStyle name="SAPBEXHLevel3 2" xfId="3797" xr:uid="{18A9ADC8-245D-4FDA-BCE6-45657C08A4E6}"/>
    <cellStyle name="SAPBEXHLevel3 2 2" xfId="3798" xr:uid="{E9BC0275-47D0-4BBD-B247-C02682377E49}"/>
    <cellStyle name="SAPBEXHLevel3 2_Check Sheet" xfId="3799" xr:uid="{10B68D0A-D7C5-4AE8-848C-EBFADCA2D98C}"/>
    <cellStyle name="SAPBEXHLevel3 3" xfId="3800" xr:uid="{342E5CEC-466E-4461-B76A-A3FA6E3E6570}"/>
    <cellStyle name="SAPBEXHLevel3 4" xfId="3801" xr:uid="{5A41D182-C006-4955-AC56-881764E2224B}"/>
    <cellStyle name="SAPBEXHLevel3 5" xfId="3802" xr:uid="{5A22A13A-3394-4142-A8F6-B15863B26518}"/>
    <cellStyle name="SAPBEXHLevel3 5 2" xfId="3803" xr:uid="{370442F4-EEA0-4FE8-B01B-899727570B71}"/>
    <cellStyle name="SAPBEXHLevel3 5_Check Sheet" xfId="3804" xr:uid="{56068810-1F22-431C-AB6A-2B76093C2902}"/>
    <cellStyle name="SAPBEXHLevel3_12-15 Slides" xfId="3805" xr:uid="{BD5BC292-21DF-4C17-A75F-A36CF80BE426}"/>
    <cellStyle name="SAPBEXHLevel3X" xfId="3806" xr:uid="{23A22612-F772-4F27-9F8F-36DF867BD394}"/>
    <cellStyle name="SAPBEXHLevel3X 2" xfId="3807" xr:uid="{38B7CFB0-B3AE-4FB3-95F4-3F819757CE4A}"/>
    <cellStyle name="SAPBEXHLevel3X 2 2" xfId="3808" xr:uid="{763A0C8C-8C8D-483B-99BC-BD51B65D5A9C}"/>
    <cellStyle name="SAPBEXHLevel3X 2_Check Sheet" xfId="3809" xr:uid="{36A17E30-B69D-45D6-AB5F-99C41037B6EE}"/>
    <cellStyle name="SAPBEXHLevel3X 3" xfId="3810" xr:uid="{F182B500-68A8-4CEA-8431-8670684837BD}"/>
    <cellStyle name="SAPBEXHLevel3X 4" xfId="3811" xr:uid="{780E26BE-8DA8-4278-AC77-444AF8D8BA2B}"/>
    <cellStyle name="SAPBEXHLevel3X 5" xfId="3812" xr:uid="{CB112823-4B4D-4FCF-93F4-7D84B7A979F7}"/>
    <cellStyle name="SAPBEXHLevel3X 5 2" xfId="3813" xr:uid="{BABA7239-F43D-4F1D-8F07-1C2A2E674BD0}"/>
    <cellStyle name="SAPBEXHLevel3X 5_Check Sheet" xfId="3814" xr:uid="{177D1B49-1DFD-4C98-8E27-B1B93E49CBD8}"/>
    <cellStyle name="SAPBEXHLevel3X_12-15 Slides" xfId="3815" xr:uid="{80BA3122-5173-48EF-8161-691213AE0AEB}"/>
    <cellStyle name="SAPBEXresData" xfId="3816" xr:uid="{28B45E16-C516-4299-B2C0-4A2DD8DC9A62}"/>
    <cellStyle name="SAPBEXresData 2" xfId="3817" xr:uid="{75C985A9-C158-4788-B773-79393BE756DA}"/>
    <cellStyle name="SAPBEXresData 2 2" xfId="3818" xr:uid="{8606B37D-C2EF-4853-A091-E52B1C4C4859}"/>
    <cellStyle name="SAPBEXresData 2_Check Sheet" xfId="3819" xr:uid="{AF97CCA2-550F-412A-AF5B-181D983E9853}"/>
    <cellStyle name="SAPBEXresData 3" xfId="3820" xr:uid="{B97F4E9D-A976-433C-A80F-5E1CEB7EBD23}"/>
    <cellStyle name="SAPBEXresData 4" xfId="3821" xr:uid="{5979978C-1847-461A-8F83-834CA9766C76}"/>
    <cellStyle name="SAPBEXresData_12-15 Slides" xfId="3822" xr:uid="{27EB9B33-8F13-424E-AD4B-B87C7EF8C63B}"/>
    <cellStyle name="SAPBEXresDataEmph" xfId="3823" xr:uid="{52EAACFD-973C-46F0-AA37-51FFE35A1978}"/>
    <cellStyle name="SAPBEXresItem" xfId="3824" xr:uid="{B4E2345D-8313-42F7-8C98-194091D6A046}"/>
    <cellStyle name="SAPBEXresItem 2" xfId="3825" xr:uid="{B81094CE-34D8-4171-8281-D5B24B7008F5}"/>
    <cellStyle name="SAPBEXresItem 2 2" xfId="3826" xr:uid="{05FA9587-B35F-4AA6-AE3B-41C146F79D9B}"/>
    <cellStyle name="SAPBEXresItem 2_Check Sheet" xfId="3827" xr:uid="{CC3AA8A5-7F1B-4B52-97C0-CF7FA329CC46}"/>
    <cellStyle name="SAPBEXresItem 3" xfId="3828" xr:uid="{D099CA1F-AFB8-4D47-BC32-BD28DACC9211}"/>
    <cellStyle name="SAPBEXresItem 4" xfId="3829" xr:uid="{E8AFCCC0-C635-457E-A49B-C9E1FA89BFD4}"/>
    <cellStyle name="SAPBEXresItem_12-15 Slides" xfId="3830" xr:uid="{F5CB47F6-EE2E-47AC-B2BF-BDF5A3F77F8F}"/>
    <cellStyle name="SAPBEXresItemX" xfId="3831" xr:uid="{B6711628-71C3-4564-8584-1305116ABD02}"/>
    <cellStyle name="SAPBEXresItemX 2" xfId="3832" xr:uid="{E8C493F8-C514-429C-8A88-C46BF181ABBC}"/>
    <cellStyle name="SAPBEXresItemX 2 2" xfId="3833" xr:uid="{950E27E3-E885-4B6E-B339-7D1BAEE2875A}"/>
    <cellStyle name="SAPBEXresItemX 2_Check Sheet" xfId="3834" xr:uid="{C11D275C-6EE2-4494-AE8E-005345C8A8CA}"/>
    <cellStyle name="SAPBEXresItemX 3" xfId="3835" xr:uid="{A38B0E0B-5738-4808-8C04-76D736648999}"/>
    <cellStyle name="SAPBEXresItemX 4" xfId="3836" xr:uid="{B93B7973-34F7-405C-8DE4-9C2F1223AD57}"/>
    <cellStyle name="SAPBEXresItemX_12-15 Slides" xfId="3837" xr:uid="{59DD65FA-8B50-4587-BC54-B0BDD18ACF7A}"/>
    <cellStyle name="SAPBEXstdData" xfId="3838" xr:uid="{35AD6696-484D-4C25-96C0-35F734162D2A}"/>
    <cellStyle name="SAPBEXstdData 2" xfId="3839" xr:uid="{3DA94ABE-217C-41A1-89BF-E60404750875}"/>
    <cellStyle name="SAPBEXstdData 2 2" xfId="3840" xr:uid="{28151F57-DFE9-443C-9FC1-6E8B5B6CCBD1}"/>
    <cellStyle name="SAPBEXstdData 2_Check Sheet" xfId="3841" xr:uid="{22DA497A-BFC7-4D4C-AC49-1F0C66974931}"/>
    <cellStyle name="SAPBEXstdData 3" xfId="3842" xr:uid="{8FC88EEF-D645-405B-B568-B3A69E5DF4DA}"/>
    <cellStyle name="SAPBEXstdData 4" xfId="3843" xr:uid="{337F3A71-C9FC-4BE2-9C88-0DA91DEE10C2}"/>
    <cellStyle name="SAPBEXstdData_12-15 Slides" xfId="3844" xr:uid="{9A6CAE4C-3D70-48EE-900C-B3C9677E0BE7}"/>
    <cellStyle name="SAPBEXstdDataEmph" xfId="3845" xr:uid="{39C02B4E-F397-47C0-8CC3-7181BE71F3C2}"/>
    <cellStyle name="SAPBEXstdItem" xfId="3846" xr:uid="{5B4CE589-150C-428C-A98F-21772F1BBB73}"/>
    <cellStyle name="SAPBEXstdItem 2" xfId="3847" xr:uid="{D99FB08D-3FF5-46C0-8D87-0E3FC55D42B3}"/>
    <cellStyle name="SAPBEXstdItem 2 2" xfId="3848" xr:uid="{D39A42E5-9F29-4485-AAF8-4076E52FC734}"/>
    <cellStyle name="SAPBEXstdItem 2_Check Sheet" xfId="3849" xr:uid="{D5799B92-85CD-460B-B596-19FA3387CCF3}"/>
    <cellStyle name="SAPBEXstdItem 3" xfId="3850" xr:uid="{2F6C788A-787C-43C8-B6AC-4527878EAE7D}"/>
    <cellStyle name="SAPBEXstdItem 4" xfId="3851" xr:uid="{3A467D30-7B66-4ECD-B811-F712A368F726}"/>
    <cellStyle name="SAPBEXstdItem 5" xfId="3852" xr:uid="{07A572D6-6C35-44A0-A785-21CDBE003B13}"/>
    <cellStyle name="SAPBEXstdItem 5 2" xfId="3853" xr:uid="{49E9934B-19C2-409B-8CDA-0D9F1AE1A643}"/>
    <cellStyle name="SAPBEXstdItem 5_Check Sheet" xfId="3854" xr:uid="{4C63BD2C-3070-4243-A250-A553EE0ACD0B}"/>
    <cellStyle name="SAPBEXstdItem_12-15 Slides" xfId="3855" xr:uid="{13265CCB-8E7C-41C7-AEAE-3A8341EAEFFE}"/>
    <cellStyle name="SAPBEXstdItemX" xfId="3856" xr:uid="{08BFD95C-579B-47E9-9225-F813B1F3B3E5}"/>
    <cellStyle name="SAPBEXstdItemX 2" xfId="3857" xr:uid="{A7ABD7F8-F9E0-4810-96F3-00A58B8C96A5}"/>
    <cellStyle name="SAPBEXstdItemX 2 2" xfId="3858" xr:uid="{AE1B0616-0CF8-4B98-835E-862D09AD2FB7}"/>
    <cellStyle name="SAPBEXstdItemX 2_Check Sheet" xfId="3859" xr:uid="{B1B2FF4A-EBFB-42CB-A04C-EAAFDE24D85F}"/>
    <cellStyle name="SAPBEXstdItemX 3" xfId="3860" xr:uid="{98FDE9D4-B4D1-46A1-AEAC-55FE0294FA0A}"/>
    <cellStyle name="SAPBEXstdItemX 4" xfId="3861" xr:uid="{4C17E422-6376-4ECE-A532-88FCF6E17F2D}"/>
    <cellStyle name="SAPBEXstdItemX 5" xfId="3862" xr:uid="{F34F29F6-44BB-46DA-A758-D8BA28D694B4}"/>
    <cellStyle name="SAPBEXstdItemX 5 2" xfId="3863" xr:uid="{4BE90CE7-9862-420A-8C1F-18F771C27A78}"/>
    <cellStyle name="SAPBEXstdItemX 5_Check Sheet" xfId="3864" xr:uid="{A259D3F7-8D72-4A45-9935-A66D57F16678}"/>
    <cellStyle name="SAPBEXstdItemX_12-15 Slides" xfId="3865" xr:uid="{137CC1B7-0F74-40DA-92BF-B92C64409017}"/>
    <cellStyle name="SAPBEXtitle" xfId="3866" xr:uid="{45B4F538-79A3-4260-B6D6-73F98FE92842}"/>
    <cellStyle name="SAPBEXtitle 2" xfId="3867" xr:uid="{A6A02790-50BF-43D2-BAFA-FCF3D1A96F66}"/>
    <cellStyle name="SAPBEXtitle 2 2" xfId="3868" xr:uid="{0E7AF9F0-EB57-4430-BCC7-F7FBDC8D6AE2}"/>
    <cellStyle name="SAPBEXtitle 2_Check Sheet" xfId="3869" xr:uid="{143FD6A8-447A-499E-8B62-ABD966FD6AC9}"/>
    <cellStyle name="SAPBEXtitle 3" xfId="3870" xr:uid="{0366FC99-BE48-42FC-BCD3-B7B95F777291}"/>
    <cellStyle name="SAPBEXtitle 4" xfId="3871" xr:uid="{3CE0BDE4-C8E2-4F36-B463-98E5C3CBF954}"/>
    <cellStyle name="SAPBEXtitle 4 2" xfId="3872" xr:uid="{FBCFC539-2D44-4F85-8CD4-3F40427905E9}"/>
    <cellStyle name="SAPBEXtitle 4_Check Sheet" xfId="3873" xr:uid="{AF9253E3-DFA5-45B2-B991-8C0D17803394}"/>
    <cellStyle name="SAPBEXtitle_Check Sheet" xfId="3874" xr:uid="{2B524025-4FF9-43FE-90F2-8733DCBE0542}"/>
    <cellStyle name="SAPBEXundefined" xfId="3875" xr:uid="{90AE291F-4F30-41F6-A722-230FC05E1B58}"/>
    <cellStyle name="SAPError" xfId="3876" xr:uid="{95074F86-A8E1-4F8F-82A0-5E80D775085C}"/>
    <cellStyle name="SAPError 2" xfId="3877" xr:uid="{94FB9BC5-92B6-4FD5-B505-27E406A8E866}"/>
    <cellStyle name="SAPError_Check Sheet" xfId="3878" xr:uid="{5F2D6CF1-4A7F-476A-A665-504E5AFE48A7}"/>
    <cellStyle name="SAPKey" xfId="3879" xr:uid="{EE4CB661-2829-490B-BF14-37DBED8F53DF}"/>
    <cellStyle name="SAPKey 2" xfId="3880" xr:uid="{14B6722A-EF95-4ED4-AD88-275EB53F72E9}"/>
    <cellStyle name="SAPKey_Check Sheet" xfId="3881" xr:uid="{CA293951-8DD0-43A0-8A8F-CB8C5E73E2C0}"/>
    <cellStyle name="SAPLocked" xfId="3882" xr:uid="{B14AC4DE-508F-4122-B56A-FBD3B86C1ABD}"/>
    <cellStyle name="SAPLocked 2" xfId="3883" xr:uid="{68D24F67-D0BC-441E-AD64-8155A1A66B1D}"/>
    <cellStyle name="SAPLocked_Check Sheet" xfId="3884" xr:uid="{FC8419E2-3A41-44C7-8306-D20B8D43CA29}"/>
    <cellStyle name="SAPOutput" xfId="3885" xr:uid="{08AA6B4D-A175-491D-A64B-72F05CD4DD75}"/>
    <cellStyle name="SAPOutput 2" xfId="3886" xr:uid="{F57B176B-54E2-4C89-8C9F-13ACF7301177}"/>
    <cellStyle name="SAPOutput_Check Sheet" xfId="3887" xr:uid="{DCAD1E3C-83B9-4C3A-B004-E772F1935DA5}"/>
    <cellStyle name="SAPSpace" xfId="3888" xr:uid="{2D408261-A089-4F4B-95D8-2B63C5EAA20C}"/>
    <cellStyle name="SAPSpace 2" xfId="3889" xr:uid="{6289CD91-1C75-4831-B837-4A37F89310FC}"/>
    <cellStyle name="SAPSpace_Check Sheet" xfId="3890" xr:uid="{01A4A065-1A97-4B01-9F03-FE34776DA68D}"/>
    <cellStyle name="SAPText" xfId="3891" xr:uid="{0BA0B9BF-ECDD-48C4-8DA8-1739E8317AEE}"/>
    <cellStyle name="SAPText 2" xfId="3892" xr:uid="{C12AA2A2-75B0-4266-98AB-2FB0962240E9}"/>
    <cellStyle name="SAPText_Check Sheet" xfId="3893" xr:uid="{A9831711-DB2F-4FD0-81AC-4C9983377571}"/>
    <cellStyle name="SAPUnLocked" xfId="3894" xr:uid="{3DB5AAF9-D4C6-4F81-87DD-9D2A4A5C782D}"/>
    <cellStyle name="SAPUnLocked 2" xfId="3895" xr:uid="{8F84EA54-6148-4E41-9570-79AA82820A2B}"/>
    <cellStyle name="SAPUnLocked_Check Sheet" xfId="3896" xr:uid="{FEF21EF0-EC90-44F3-B648-681BC4887F6D}"/>
    <cellStyle name="Schlecht" xfId="8" builtinId="27" customBuiltin="1"/>
    <cellStyle name="Schlecht 2" xfId="4962" xr:uid="{168AD4A3-783D-4D31-B797-B9DBAEFACB0E}"/>
    <cellStyle name="Schlecht 3" xfId="377" xr:uid="{611F665B-41EA-4957-AA4B-F916DE8FC284}"/>
    <cellStyle name="Separador de milhares [0]_2000-2001 Dry Mixes Volumes per Category" xfId="3897" xr:uid="{88BB11A7-8F99-4851-940F-3DB333474897}"/>
    <cellStyle name="Separador de milhares_2000-2001 Dry Mixes Volumes per Category" xfId="3898" xr:uid="{F875E923-F572-4ADF-9901-5CA4CFFEAAC4}"/>
    <cellStyle name="SeparatorBar" xfId="3899" xr:uid="{69FE9B58-9456-4F3A-8FA9-4F2439E981A7}"/>
    <cellStyle name="SHEET" xfId="3900" xr:uid="{02A3B137-4FDB-4ABD-A0E3-E80F0109A20E}"/>
    <cellStyle name="Short $" xfId="3901" xr:uid="{A3B3296B-9C5E-466D-94A9-7DE524F6E32E}"/>
    <cellStyle name="Standaard_PLDT" xfId="3902" xr:uid="{437ED0DC-BEE4-4CF7-93D0-F50CD2289C29}"/>
    <cellStyle name="Standard" xfId="0" builtinId="0"/>
    <cellStyle name="Standard 10" xfId="19175" xr:uid="{D02175D9-725D-43D7-B9B4-01A4C2D763D7}"/>
    <cellStyle name="Standard 11" xfId="19209" xr:uid="{B807BF4E-EE49-4A2B-BB45-7F6ACBDD7AE4}"/>
    <cellStyle name="Standard 12" xfId="44" xr:uid="{D204D9D4-AC62-4D28-A721-9DEDCEAF61B4}"/>
    <cellStyle name="Standard 13" xfId="43" xr:uid="{C39FDA8E-0B12-40D3-A34D-36945FCD363A}"/>
    <cellStyle name="Standard 2" xfId="95" xr:uid="{F32A592F-16EB-4BA4-A053-C685DB9DA847}"/>
    <cellStyle name="Standard 2 2" xfId="294" xr:uid="{A59E8C50-563D-45C6-8E80-A50C040D8815}"/>
    <cellStyle name="Standard 3" xfId="103" xr:uid="{7BFAF837-48FC-4FE7-9DE5-752A2F165F46}"/>
    <cellStyle name="Standard 3 2" xfId="19228" xr:uid="{D85FA3D2-766F-441E-AFAC-FB29358C1DD0}"/>
    <cellStyle name="Standard 4" xfId="105" xr:uid="{E16C5D39-E3CF-4759-9A05-8713582E806B}"/>
    <cellStyle name="Standard 4 2" xfId="296" xr:uid="{B94DA8C6-6115-4F66-86C3-586498E4B0CD}"/>
    <cellStyle name="Standard 4 2 2" xfId="19134" xr:uid="{060AB1DD-3A91-41E1-B390-DF72AE458A34}"/>
    <cellStyle name="Standard 4 2 3" xfId="19133" xr:uid="{E0F7E899-93C0-4063-AA24-A24AF5F974F0}"/>
    <cellStyle name="Standard 4 3" xfId="227" xr:uid="{AAFB2E57-7BA2-438F-840D-98E8A1AF08FB}"/>
    <cellStyle name="Standard 4 3 2" xfId="19136" xr:uid="{AE211A05-0E97-4AE5-9013-23073F0AD1F9}"/>
    <cellStyle name="Standard 4 3 3" xfId="19135" xr:uid="{E1332997-AE38-40A5-9AF5-3664F1762C68}"/>
    <cellStyle name="Standard 4 3 3 2" xfId="19192" xr:uid="{89ECEB78-2EC9-4B6C-B044-A0805EC20A91}"/>
    <cellStyle name="Standard 4 4" xfId="19137" xr:uid="{7B25FCA4-181D-497A-982E-13F804CCB788}"/>
    <cellStyle name="Standard 4 5" xfId="19132" xr:uid="{C043FFA7-D11D-47C5-884C-0BA28EAE2178}"/>
    <cellStyle name="Standard 5" xfId="228" xr:uid="{693B0FC6-4627-4EDD-B2CB-7195679ECF6C}"/>
    <cellStyle name="Standard 5 2" xfId="306" xr:uid="{97A161DC-46F7-4A64-A615-1D7A9BCEA599}"/>
    <cellStyle name="Standard 5 3" xfId="19138" xr:uid="{6E9B8300-5E98-4A83-985C-4A5D3E94BD1A}"/>
    <cellStyle name="Standard 5 3 2" xfId="19193" xr:uid="{6DBB5F5F-0E29-4224-AF1A-A3EC6A92C310}"/>
    <cellStyle name="Standard 6" xfId="278" xr:uid="{71A0A639-4099-404F-813D-4D9234B1D461}"/>
    <cellStyle name="Standard 6 2" xfId="19140" xr:uid="{84E6A7D2-93EA-4D10-9077-A91A2A839B63}"/>
    <cellStyle name="Standard 6 3" xfId="19139" xr:uid="{6A8774B8-F1A7-4C9D-A786-A258FA550545}"/>
    <cellStyle name="Standard 6 3 2" xfId="19194" xr:uid="{6852EDA0-538A-4A80-90F7-F171D298128B}"/>
    <cellStyle name="Standard 7" xfId="136" xr:uid="{94F0FE66-EB93-4F59-B61C-7AE3A096239E}"/>
    <cellStyle name="Standard 7 2" xfId="19141" xr:uid="{426B9C47-995C-47E6-98DF-5F4B50064AB7}"/>
    <cellStyle name="Standard 8" xfId="297" xr:uid="{8064DB87-3D96-4C55-9EE9-D41CE1FAB3AC}"/>
    <cellStyle name="Standard 8 2" xfId="19142" xr:uid="{6E8735F2-2728-4E64-99AA-C4810A4A13E2}"/>
    <cellStyle name="Standard 8 2 2" xfId="19247" xr:uid="{7EA362E2-5029-4548-8337-53F28487AF29}"/>
    <cellStyle name="Standard 8 3" xfId="19232" xr:uid="{F539BBD7-AC0B-4FD2-AFB4-192CE73AD968}"/>
    <cellStyle name="Standard 9" xfId="18984" xr:uid="{817AF783-5BBF-4EB5-A156-778490F8F6F0}"/>
    <cellStyle name="Standard 9 2" xfId="19171" xr:uid="{3DB3D713-DE4D-4B8B-B821-6CB9B31847B1}"/>
    <cellStyle name="Standard 9 3" xfId="19248" xr:uid="{27FD1E1B-0229-4D05-A6BA-74EB0CCA03BE}"/>
    <cellStyle name="Stil 1" xfId="96" xr:uid="{F555EF2E-0B2E-4FC2-BEE3-69C03FC3545D}"/>
    <cellStyle name="STYL1 - Style1" xfId="3903" xr:uid="{43F43003-2AA6-48BF-AC0F-43DFF35DB198}"/>
    <cellStyle name="STYL2 - Style2" xfId="3904" xr:uid="{5210BEDA-B891-4913-82AF-B35B9C31B23B}"/>
    <cellStyle name="Style 1" xfId="97" xr:uid="{513927E7-EDC2-4C3C-B73E-A3183EBFDE8B}"/>
    <cellStyle name="Style 1 2" xfId="3905" xr:uid="{EA61D998-52C2-41AB-ABCE-0EF495191EFD}"/>
    <cellStyle name="Style 1 3" xfId="3906" xr:uid="{1F5DB634-802D-45B8-B207-40CD6704D262}"/>
    <cellStyle name="Style 1 3 2" xfId="6459" xr:uid="{B01B7123-599C-4C4B-8A7A-995EC3F722DE}"/>
    <cellStyle name="Style 1 3 3" xfId="5807" xr:uid="{0EE5748F-43D4-4A6F-95AF-3A7A756E82A4}"/>
    <cellStyle name="Style 1 3 4" xfId="4693" xr:uid="{B7A94C0F-8D6B-4C52-AF65-E71BA88B7E8F}"/>
    <cellStyle name="Style 1 3_Data" xfId="5282" xr:uid="{565D8599-040F-48D7-AD7A-63D030B3DE65}"/>
    <cellStyle name="Style 1 4" xfId="3907" xr:uid="{FA7F0252-9D9C-4C3C-BFBB-3A262C74932E}"/>
    <cellStyle name="Style 1_AMERICA_SFI SalesMargin" xfId="3908" xr:uid="{02E41400-C97A-4AD6-A21D-A04D5747A7DC}"/>
    <cellStyle name="STYLE1" xfId="6659" xr:uid="{EEF43E80-61BE-4CC8-8C49-869F188C16CC}"/>
    <cellStyle name="STYLE2" xfId="7169" xr:uid="{C529039F-23F4-4C55-A656-D4355C404B5B}"/>
    <cellStyle name="STYLE3" xfId="6856" xr:uid="{4D72DF7A-EDC7-428C-9AD4-806F1D1CED56}"/>
    <cellStyle name="STYLE4" xfId="6623" xr:uid="{6E5D9CB0-FEF1-4B24-8B87-8756F07EFCB6}"/>
    <cellStyle name="STYLE5" xfId="6748" xr:uid="{799839AE-39D3-4A43-8003-E592900CB612}"/>
    <cellStyle name="Suma" xfId="3909" xr:uid="{308443D4-BA9F-4FF5-8BE0-0802672017EB}"/>
    <cellStyle name="SYSTEM" xfId="3910" xr:uid="{E620E128-5E03-4E1E-8468-5553B69DD079}"/>
    <cellStyle name="T&amp;L" xfId="3911" xr:uid="{7FEB98D2-9C40-4561-89E5-CDE0F7C972B4}"/>
    <cellStyle name="Table Head" xfId="3912" xr:uid="{BBA6D3E2-1834-473E-BEAA-C4CFDB1E6B00}"/>
    <cellStyle name="Table Head Aligned" xfId="3913" xr:uid="{698BA934-EC49-44DF-895B-1BD4FA653413}"/>
    <cellStyle name="Table Head Blue" xfId="3914" xr:uid="{E9849545-477A-424F-9BC1-5F31309AA8D4}"/>
    <cellStyle name="Table Head Green" xfId="3915" xr:uid="{3AE22ED4-F702-4E97-9236-17AF1DAD832A}"/>
    <cellStyle name="Table Head_Check Sheet" xfId="3916" xr:uid="{76CE4603-FF88-43D7-BB45-42D2CDDE9D4A}"/>
    <cellStyle name="Table Source" xfId="3917" xr:uid="{5AD80D88-F9BA-402F-B347-1DBA0D823651}"/>
    <cellStyle name="Table Text" xfId="3918" xr:uid="{B9E41496-A1EE-4D01-AA15-F15393ECF734}"/>
    <cellStyle name="Table Text 2" xfId="3919" xr:uid="{97B68825-5BAC-4BFE-872A-8EF8B75E97A1}"/>
    <cellStyle name="Table Text_Check Sheet" xfId="3920" xr:uid="{23379E0D-02E0-4FDE-BD4A-2B8D3ADE626B}"/>
    <cellStyle name="Table Title" xfId="3921" xr:uid="{94F25FEF-259A-4AFF-AEDE-5D8EC4D70633}"/>
    <cellStyle name="Table Units" xfId="3922" xr:uid="{2CCA8C56-F7A4-4A64-A15C-CEBF34343957}"/>
    <cellStyle name="Table_Header" xfId="3923" xr:uid="{EAF64CF6-56FB-4D4F-A704-F1A87F0DF33C}"/>
    <cellStyle name="TableBody" xfId="3924" xr:uid="{FA0B394D-5DAD-4AC9-9CF1-697C4B9D682D}"/>
    <cellStyle name="TableColHeads" xfId="3925" xr:uid="{01DF5FCB-5E50-42A5-A562-88E0A93BF29C}"/>
    <cellStyle name="Tekst objaśnienia" xfId="3926" xr:uid="{149942FA-A8DC-4813-8A64-67DA7703012F}"/>
    <cellStyle name="Tekst ostrzeżenia" xfId="3927" xr:uid="{57AEB599-CC2D-4C17-BCFF-7F7737611D8F}"/>
    <cellStyle name="TEXT" xfId="3928" xr:uid="{B58E1632-8C7C-488E-B1C9-350668F80BA0}"/>
    <cellStyle name="Text 1" xfId="3929" xr:uid="{E7BFFCE8-BB53-48BD-A080-F3A4150A8832}"/>
    <cellStyle name="Text 2" xfId="3930" xr:uid="{F454FC71-C805-4236-9BFD-C86CA37C70AC}"/>
    <cellStyle name="Text Head 1" xfId="3931" xr:uid="{66990BC6-2D58-452F-B45D-966C90A8AFEB}"/>
    <cellStyle name="Text Head 2" xfId="3932" xr:uid="{0575260C-7138-4E45-95A8-F4502DF8B9A9}"/>
    <cellStyle name="Text Indent 1" xfId="3933" xr:uid="{50B94D92-2AEA-479E-8BF6-3713AA873BCC}"/>
    <cellStyle name="Text Indent 2" xfId="3934" xr:uid="{6DCFF5E5-7F2C-4968-9001-B5B9F39862F9}"/>
    <cellStyle name="Text Indent A" xfId="3935" xr:uid="{F30E12F7-9C5D-44B0-80CD-233FD7D66DF5}"/>
    <cellStyle name="Text Indent B" xfId="3936" xr:uid="{6596B3BA-4950-458B-B551-1534BF2C3C0C}"/>
    <cellStyle name="Text Indent C" xfId="3937" xr:uid="{8B050201-800D-4F56-8742-AD34B844ECCB}"/>
    <cellStyle name="TEXT_Check Sheet" xfId="3938" xr:uid="{A7F90DEF-277C-4A7E-A300-6617B9B3BD79}"/>
    <cellStyle name="þ_x001d_ð+&amp;¨û›&amp;¡ûG_x0008_Ç_x0009_Ÿ_x000a__x0007__x0001__x0001_" xfId="3939" xr:uid="{AFB276DB-1854-4CB0-9E69-6FFD0F26AB41}"/>
    <cellStyle name="TIME Detail" xfId="3940" xr:uid="{C62CB999-635D-4408-B287-4AB31A2C9115}"/>
    <cellStyle name="TIME Period Start" xfId="3941" xr:uid="{3A18483F-9022-4823-BC3B-08D4D59B3CE9}"/>
    <cellStyle name="times" xfId="3942" xr:uid="{92FA5DE6-357B-4090-AD9B-AE3800E8ACFC}"/>
    <cellStyle name="Title" xfId="98" xr:uid="{216161F1-FAA5-4315-91C3-40718CD8637B}"/>
    <cellStyle name="Title - PROJECT" xfId="3943" xr:uid="{13924AE3-22E7-4067-8DDD-B66E975ECFE6}"/>
    <cellStyle name="Title - PROJECT 2" xfId="3944" xr:uid="{C172FF8F-9792-407E-8B00-67E84F1C6AA6}"/>
    <cellStyle name="Title - PROJECT_AMERICA_SFI SalesMargin" xfId="3945" xr:uid="{8FE797DC-16CC-45E9-8B8A-9F5DD9DBD622}"/>
    <cellStyle name="Title - Underline" xfId="3946" xr:uid="{58EE1EB2-FE51-4452-B011-DCE84BBE123F}"/>
    <cellStyle name="Title - Underline 2" xfId="3947" xr:uid="{065A9318-A062-44A0-8045-EDD1F463BBE0}"/>
    <cellStyle name="Title - Underline_AMERICA_SFI SalesMargin" xfId="3948" xr:uid="{EFC5BCFC-B7DD-44E4-B14C-715C7B0E5A9F}"/>
    <cellStyle name="Title 10" xfId="3949" xr:uid="{DF83987C-2778-4734-94F7-3F951C5A8DA3}"/>
    <cellStyle name="Title 11" xfId="3950" xr:uid="{E497F432-E9EF-4605-95D2-EC2D0C183807}"/>
    <cellStyle name="Title 12" xfId="3951" xr:uid="{DF15D208-F549-4EB8-A7A3-23DDCD5E984F}"/>
    <cellStyle name="Title 13" xfId="3952" xr:uid="{5693FD97-68DF-4F6C-A52A-AD0359693B13}"/>
    <cellStyle name="Title 14" xfId="3953" xr:uid="{80A1DD76-C702-4816-985F-4FA4C7E8603F}"/>
    <cellStyle name="Title 15" xfId="3954" xr:uid="{FD0BD09F-788A-41CA-B4B5-137573057B74}"/>
    <cellStyle name="Title 16" xfId="3955" xr:uid="{AFEDB727-54C9-43D5-A386-B8F0DA5DC3C2}"/>
    <cellStyle name="Title 17" xfId="3956" xr:uid="{95719D03-8107-4A58-B497-A00EBEFA1525}"/>
    <cellStyle name="Title 18" xfId="3957" xr:uid="{6A069FD3-5C85-440C-9E5B-6290364A8A53}"/>
    <cellStyle name="Title 19" xfId="3958" xr:uid="{1A79B133-4F50-43FE-A139-701B8DEA8635}"/>
    <cellStyle name="Title 2" xfId="229" xr:uid="{3A6D3D3E-7DC6-4E83-B8AD-54FFE8CBCF3C}"/>
    <cellStyle name="Title 2 2" xfId="3959" xr:uid="{9612F67C-B61A-4967-BCEC-9CFD6124DF17}"/>
    <cellStyle name="Title 2 2 2" xfId="4964" xr:uid="{933B02A8-ACAB-409E-A19D-6CAFAA89424A}"/>
    <cellStyle name="Title 2 2 3" xfId="6841" xr:uid="{3B538C3F-BCDE-412C-B91B-50B8444DAFB3}"/>
    <cellStyle name="Title 2 2 3 2" xfId="9633" xr:uid="{709F1AEF-58F8-4258-8D6C-280288EA2418}"/>
    <cellStyle name="Title 2 2 3 3" xfId="9632" xr:uid="{633C4034-163F-4D30-B79E-DBD25BA01D29}"/>
    <cellStyle name="Title 2 2_Data" xfId="5283" xr:uid="{6BCD5B3C-0DA0-488E-8D4A-46129C2B5660}"/>
    <cellStyle name="Title 2 3" xfId="3960" xr:uid="{5C267F76-295E-4EFD-9450-9797028196C8}"/>
    <cellStyle name="Title 2 3 2" xfId="6680" xr:uid="{E815359C-8D7F-4DFB-BAAB-7D77691238A3}"/>
    <cellStyle name="Title 2 3 2 2" xfId="9635" xr:uid="{AAE89DC9-BD6F-46C4-89AC-FEF4F2154CC8}"/>
    <cellStyle name="Title 2 3 2 3" xfId="9634" xr:uid="{6CC52191-5B54-4D1C-814B-6D8435EFF92A}"/>
    <cellStyle name="Title 2 3_India" xfId="18893" xr:uid="{93C62AC7-3D9F-48BC-AD36-75CCF5FC9065}"/>
    <cellStyle name="Title 2 4" xfId="3961" xr:uid="{63F19FD6-5134-4D13-B058-0435DFCFBE9C}"/>
    <cellStyle name="Title 2 4 2" xfId="6460" xr:uid="{0AFEC13F-671F-4DC2-97AC-80C5CEA44691}"/>
    <cellStyle name="Title 2 4 3" xfId="5808" xr:uid="{8DEA759E-2457-4CB5-91D5-1181C6300647}"/>
    <cellStyle name="Title 2 4 4" xfId="4694" xr:uid="{2A19DAF4-7511-4811-8C55-BED7FD1151A1}"/>
    <cellStyle name="Title 2 4_Data" xfId="5284" xr:uid="{38DAC64E-919B-4B7B-8DD4-CEA7D0A4DDBA}"/>
    <cellStyle name="Title 2 5" xfId="3962" xr:uid="{A5C832C7-27BA-4A1C-8D97-7DB993163C95}"/>
    <cellStyle name="Title 2_Check Sheet" xfId="3963" xr:uid="{AFCFF7F5-BDD1-4805-A8DC-D6DCD4D62FC3}"/>
    <cellStyle name="Title 20" xfId="3964" xr:uid="{037D86DC-73A1-4277-9FEF-9182A4102A06}"/>
    <cellStyle name="Title 20 2" xfId="6461" xr:uid="{EA52E9E1-F7BE-4697-92BB-425CAEC7472D}"/>
    <cellStyle name="Title 20 3" xfId="5809" xr:uid="{4268160D-3BA0-4716-B170-041B84EFDB50}"/>
    <cellStyle name="Title 20 4" xfId="4695" xr:uid="{2F77A946-65A4-440D-8646-9B4954729EFC}"/>
    <cellStyle name="Title 20_Data" xfId="5285" xr:uid="{DA351B56-901B-44E6-A1F3-08B092CBB1DA}"/>
    <cellStyle name="Title 21" xfId="3965" xr:uid="{79D4E6BA-ADE6-458F-81CB-66EBFC3CFCA4}"/>
    <cellStyle name="Title 21 2" xfId="6462" xr:uid="{D3EDAF3D-8CC5-47BB-B7D1-2DC0076CF752}"/>
    <cellStyle name="Title 21 3" xfId="5810" xr:uid="{557011A2-8566-47C9-8236-B193135A601C}"/>
    <cellStyle name="Title 21 4" xfId="4696" xr:uid="{8AEB3F67-9249-47A1-A4CE-47ED15E1EDE0}"/>
    <cellStyle name="Title 21_Data" xfId="5286" xr:uid="{69A5BA10-5D14-4CCC-8507-229EFDEB4CB1}"/>
    <cellStyle name="Title 22" xfId="3966" xr:uid="{FE46AB1D-1018-460D-A227-D7B4F5EFEA50}"/>
    <cellStyle name="Title 22 2" xfId="6463" xr:uid="{AA2C8C9E-8A3E-4E55-AA21-5D02BF241102}"/>
    <cellStyle name="Title 22 3" xfId="5811" xr:uid="{368C50D3-559B-4D25-8B29-7D59E25096F7}"/>
    <cellStyle name="Title 22 4" xfId="4697" xr:uid="{B921A5FD-0BF0-4581-A64E-F85BB5A90868}"/>
    <cellStyle name="Title 22_Data" xfId="5287" xr:uid="{7025F83D-52AF-4B9C-BB80-FE1D2D31B9AC}"/>
    <cellStyle name="Title 23" xfId="3967" xr:uid="{C511C359-45B3-4E6B-AD4B-4D14BAAA40CB}"/>
    <cellStyle name="Title 23 2" xfId="6464" xr:uid="{64CDBD58-3253-4DA0-8BB8-6F3776CEE709}"/>
    <cellStyle name="Title 23 3" xfId="5812" xr:uid="{D7673C1B-11DC-40F8-8692-9448F92147FA}"/>
    <cellStyle name="Title 23 4" xfId="4698" xr:uid="{AA7343FC-DD75-4FE5-9982-3E483B5D21A1}"/>
    <cellStyle name="Title 23_Data" xfId="5288" xr:uid="{A0480B1D-903F-4FAF-8847-5490DD3C9256}"/>
    <cellStyle name="Title 24" xfId="4963" xr:uid="{47CC99C3-FBA0-4E24-AEFC-75075D5D0F8B}"/>
    <cellStyle name="Title 25" xfId="5044" xr:uid="{229BD6AB-A756-4E0B-8E2E-16E99EDFCA2E}"/>
    <cellStyle name="Title 26" xfId="5054" xr:uid="{BBE4D442-B5A6-4427-A69F-3EE1ED863198}"/>
    <cellStyle name="Title 27" xfId="6980" xr:uid="{763609BC-2B62-4B32-A6EB-46D079167C7B}"/>
    <cellStyle name="Title 28" xfId="6974" xr:uid="{8A07211B-A2A7-4703-A929-4211573AD66F}"/>
    <cellStyle name="Title 29" xfId="6896" xr:uid="{C6A6943A-F935-4371-B085-877FEC535B95}"/>
    <cellStyle name="Title 3" xfId="378" xr:uid="{58E2716E-A2C7-4AA2-9B0C-09D9B1B4BC54}"/>
    <cellStyle name="Title 3 2" xfId="3968" xr:uid="{3848C8C0-76E0-4666-B735-80EC1111D5A5}"/>
    <cellStyle name="Title 3 3" xfId="3969" xr:uid="{63223E5F-E858-491C-AEC8-170705A11198}"/>
    <cellStyle name="Title 3 4" xfId="3970" xr:uid="{9DCFA659-AFC6-43A0-9E7B-4E1914814BA8}"/>
    <cellStyle name="Title 3 5" xfId="19144" xr:uid="{4689E43D-0737-44A7-90E0-BC40F8D7B29B}"/>
    <cellStyle name="Title 3_Check Sheet" xfId="3971" xr:uid="{9A0BAD2E-DCE2-498C-824C-0A53D55A29D6}"/>
    <cellStyle name="Title 30" xfId="6891" xr:uid="{67F50D8C-18A5-42E6-8C1A-6C5C92C7973E}"/>
    <cellStyle name="Title 31" xfId="6887" xr:uid="{491B812E-02F7-44CD-B0E1-32C2A5AD5FC1}"/>
    <cellStyle name="Title 32" xfId="7059" xr:uid="{D7AE9DCE-B341-4270-9D32-CA09BB0945A9}"/>
    <cellStyle name="Title 33" xfId="7018" xr:uid="{CC054904-E4C2-43F3-B004-9047A3164E58}"/>
    <cellStyle name="Title 34" xfId="6740" xr:uid="{6C3AE394-C1FB-4BBB-8FE2-6E69C650DC67}"/>
    <cellStyle name="Title 35" xfId="6681" xr:uid="{BCBD4ADC-E927-4BEC-9BF4-BCD1B0651064}"/>
    <cellStyle name="Title 36" xfId="6944" xr:uid="{36BE1455-4C75-44D3-90DD-4A67397819EF}"/>
    <cellStyle name="Title 37" xfId="7224" xr:uid="{3789C67C-B2CE-4E40-AEF3-5F2FA42E2B2D}"/>
    <cellStyle name="Title 38" xfId="7215" xr:uid="{18235A87-B5E7-443E-8EB9-CB24FF04EEBA}"/>
    <cellStyle name="Title 39" xfId="7237" xr:uid="{46A2CF21-B1FF-4354-A606-C43ADFC68BBF}"/>
    <cellStyle name="Title 4" xfId="3972" xr:uid="{ED0A802B-FA7B-46B8-A191-30D90E2C001A}"/>
    <cellStyle name="Title 40" xfId="7226" xr:uid="{981800F0-3CE3-4C5D-9E63-1C9D74156907}"/>
    <cellStyle name="Title 41" xfId="7223" xr:uid="{7924B22F-ABE0-4C6C-84D0-A373F12D5DB9}"/>
    <cellStyle name="Title 42" xfId="7229" xr:uid="{C2DC79C6-93DA-465C-B94F-A712F9A42862}"/>
    <cellStyle name="Title 43" xfId="7240" xr:uid="{B76228C1-CE17-4300-AAAB-400DFB6922F5}"/>
    <cellStyle name="Title 44" xfId="7245" xr:uid="{B565E4D2-0C70-4BC3-9287-740D26269E29}"/>
    <cellStyle name="Title 45" xfId="7249" xr:uid="{04F0725D-227B-4F8D-8AAF-62BA38A3166D}"/>
    <cellStyle name="Title 46" xfId="7355" xr:uid="{0D41A908-F1FF-4028-9195-BD56F17A44BE}"/>
    <cellStyle name="Title 47" xfId="18852" xr:uid="{4E07EC86-F5F1-4286-9EB9-F160796CD9F5}"/>
    <cellStyle name="Title 48" xfId="19143" xr:uid="{10D70B59-1B7B-4B21-80F4-6DCC0CE7CF9B}"/>
    <cellStyle name="Title 5" xfId="3973" xr:uid="{DDC57696-888A-4682-A2CE-18A9C24E314C}"/>
    <cellStyle name="Title 5 2" xfId="3974" xr:uid="{6D631783-00E9-4690-AAB6-6E719AB221FA}"/>
    <cellStyle name="Title 5 3" xfId="3975" xr:uid="{35D5F511-D964-4ED0-AAB6-52B384585218}"/>
    <cellStyle name="Title 5_Check Sheet" xfId="3976" xr:uid="{8FFC150D-A0B8-4824-BE3E-D98009E045EF}"/>
    <cellStyle name="Title 6" xfId="3977" xr:uid="{EF7EB74D-7B58-422B-B5C3-31C8AF0F1563}"/>
    <cellStyle name="Title 7" xfId="3978" xr:uid="{0F353837-7195-4DB3-AF3F-477CF16B60F2}"/>
    <cellStyle name="Title 8" xfId="3979" xr:uid="{A3274087-0DFD-4C72-AB57-51D99265DE16}"/>
    <cellStyle name="Title 9" xfId="3980" xr:uid="{FFB51B7B-0093-4D2B-8CE9-4C6975724D32}"/>
    <cellStyle name="Titles - Col. Headings" xfId="3981" xr:uid="{9B4FFE48-D7F7-4C14-A2C3-022F4A5D700A}"/>
    <cellStyle name="Titles - Col. Headings 2" xfId="3982" xr:uid="{B23778F4-4493-48A4-8077-FE1A0C620B26}"/>
    <cellStyle name="Titles - Col. Headings_AMERICA_SFI SalesMargin" xfId="3983" xr:uid="{DCB773A3-2816-4E4A-A403-E75DD518F430}"/>
    <cellStyle name="Titles - Other" xfId="3984" xr:uid="{4ACD039C-3D8D-4CA3-9857-33EF1F36B135}"/>
    <cellStyle name="Titles - Other 2" xfId="3985" xr:uid="{B3B1230E-5728-44D1-8EE6-8B81D7FF98CD}"/>
    <cellStyle name="Titles - Other_AMERICA_SFI SalesMargin" xfId="3986" xr:uid="{830ECE4F-2D3C-4F8B-9665-887E8D501A35}"/>
    <cellStyle name="TOC 1" xfId="3987" xr:uid="{2A422E55-B5D8-46DB-9CDF-2D38E6D6808D}"/>
    <cellStyle name="TOC 2" xfId="3988" xr:uid="{483832B2-2351-44CB-913A-5B5266E7CE7F}"/>
    <cellStyle name="Total" xfId="99" xr:uid="{C5EC3809-2503-4839-81F9-608E128466DE}"/>
    <cellStyle name="Total 10" xfId="3989" xr:uid="{05B467D9-EB26-4650-B005-35FB82D84692}"/>
    <cellStyle name="Total 11" xfId="3990" xr:uid="{6A3D1765-0538-42F8-97EC-3F3F8827B109}"/>
    <cellStyle name="Total 12" xfId="3991" xr:uid="{AAA5E176-5BF1-4EC7-A9FB-07595B28556A}"/>
    <cellStyle name="Total 13" xfId="3992" xr:uid="{47057618-CC5F-4CDA-93C7-479B8A6BF289}"/>
    <cellStyle name="Total 13 2" xfId="6465" xr:uid="{FE07AD24-B6B9-4CE1-BE4C-262055D9E205}"/>
    <cellStyle name="Total 13 2 2" xfId="11729" xr:uid="{2C9A910D-7AA3-44D9-9C63-AF2D161E4896}"/>
    <cellStyle name="Total 13 3" xfId="5815" xr:uid="{073E8E1E-1738-4162-8F3C-405371B51014}"/>
    <cellStyle name="Total 13 4" xfId="4699" xr:uid="{4EF69381-49FF-483A-839C-7EB365640350}"/>
    <cellStyle name="Total 13 4 2" xfId="11621" xr:uid="{BD1E67A3-A3DD-4BE5-A7F5-1CA2C284797C}"/>
    <cellStyle name="Total 13_Data" xfId="5289" xr:uid="{B8FF5872-D93B-4E25-80F3-F99A1D43B774}"/>
    <cellStyle name="Total 14" xfId="6979" xr:uid="{59F6590C-8C81-408C-8029-171B1D18FBFD}"/>
    <cellStyle name="Total 14 2" xfId="11789" xr:uid="{0FD0DAC6-478B-43DC-8DD1-B8725D88F916}"/>
    <cellStyle name="Total 15" xfId="6973" xr:uid="{ED4D695E-84AA-4C3E-B831-D78ACE7BE005}"/>
    <cellStyle name="Total 15 2" xfId="11787" xr:uid="{ADA113F9-BE7E-4306-9367-9B81FC8E218D}"/>
    <cellStyle name="Total 16" xfId="6895" xr:uid="{4A1159E1-3015-499D-80DE-174FD7DB24B7}"/>
    <cellStyle name="Total 16 2" xfId="11778" xr:uid="{A343C3F3-95EC-4324-8493-6A69A97C62AC}"/>
    <cellStyle name="Total 17" xfId="6890" xr:uid="{C86B385B-2268-4467-86D8-D1250869A681}"/>
    <cellStyle name="Total 17 2" xfId="11775" xr:uid="{8E95D8E5-4BD6-4219-A7EE-626153BF8AEC}"/>
    <cellStyle name="Total 18" xfId="6886" xr:uid="{C65397DB-BFAE-48E6-91F9-A64689643878}"/>
    <cellStyle name="Total 18 2" xfId="11772" xr:uid="{499AF8CD-BE67-42D1-BAB9-C8591607AA25}"/>
    <cellStyle name="Total 19" xfId="6805" xr:uid="{33057E56-99BA-48BF-B35B-6A712A355962}"/>
    <cellStyle name="Total 19 2" xfId="11764" xr:uid="{EDF51132-45E4-4D18-AA81-4FB7E2E04527}"/>
    <cellStyle name="Total 2" xfId="230" xr:uid="{F5AA5B58-7664-421E-B0FD-EFE934257186}"/>
    <cellStyle name="Total 2 10" xfId="19170" xr:uid="{D7EDFC9F-1D14-4DAE-A0F8-6D9D80D23918}"/>
    <cellStyle name="Total 2 2" xfId="3993" xr:uid="{FC4FA89F-85C4-4A40-B3E5-459A9214D739}"/>
    <cellStyle name="Total 2 2 2" xfId="7096" xr:uid="{16CDEA6F-B719-440F-A9AC-2F052E854EE8}"/>
    <cellStyle name="Total 2 2 2 2" xfId="9637" xr:uid="{678DF3B5-1FF9-49D1-9CF2-AE8231329DB3}"/>
    <cellStyle name="Total 2 2 2 2 2" xfId="13500" xr:uid="{1B97BE9A-1CB5-45B5-A411-A78B2DBF01D0}"/>
    <cellStyle name="Total 2 2 2 3" xfId="9636" xr:uid="{2C8794AC-3DDA-47D2-84AA-459BECBA478E}"/>
    <cellStyle name="Total 2 2 2 4" xfId="11800" xr:uid="{3EAAFA11-0544-4EC1-8595-259C5716A69F}"/>
    <cellStyle name="Total 2 2_India" xfId="18894" xr:uid="{673F0A57-C2C1-4FC2-9A9A-69C4CB92EA9C}"/>
    <cellStyle name="Total 2 3" xfId="3994" xr:uid="{FA2A1B03-06CC-42C0-AD1F-4E6E1A46A25E}"/>
    <cellStyle name="Total 2 3 2" xfId="6676" xr:uid="{07D37B38-9868-43C4-B14E-EBBC7B5A8686}"/>
    <cellStyle name="Total 2 3 2 2" xfId="9639" xr:uid="{B1636FAE-8B8E-4AB9-8E7C-34D252A467B3}"/>
    <cellStyle name="Total 2 3 2 2 2" xfId="13501" xr:uid="{4C1B3068-DBC6-43A1-B735-D138837BF2F7}"/>
    <cellStyle name="Total 2 3 2 3" xfId="9638" xr:uid="{10D903E6-2F91-4D47-ADAD-C7D02DF0F8F8}"/>
    <cellStyle name="Total 2 3 2 4" xfId="11758" xr:uid="{12F84AC3-DCCA-43C8-A2B9-E5EF2F3213C0}"/>
    <cellStyle name="Total 2 3_India" xfId="18895" xr:uid="{F3BBD80B-2E92-4B7B-8BEC-515BC3CE2697}"/>
    <cellStyle name="Total 2 4" xfId="3995" xr:uid="{49DE211F-A84F-4907-95CB-6268BD81BE9D}"/>
    <cellStyle name="Total 2 5" xfId="3996" xr:uid="{4AD6BC1D-4FDD-410E-AAD8-38DB702F3C18}"/>
    <cellStyle name="Total 2 6" xfId="3997" xr:uid="{B2E239FF-5CF4-4705-9EDE-D7B8190F0FE4}"/>
    <cellStyle name="Total 2 6 2" xfId="6466" xr:uid="{12DB6CF5-7FD3-4E7B-8724-ED24D0E7E439}"/>
    <cellStyle name="Total 2 6 2 2" xfId="11730" xr:uid="{660B5E93-ED41-46DB-B09C-08D4C20D65BE}"/>
    <cellStyle name="Total 2 6 3" xfId="5817" xr:uid="{05F12AB7-3DA7-4812-A328-8E2C988C3C2F}"/>
    <cellStyle name="Total 2 6 4" xfId="4700" xr:uid="{D1DF95C1-C3D0-4EA2-9A9F-DF4B14377986}"/>
    <cellStyle name="Total 2 6 4 2" xfId="11622" xr:uid="{AB1E8062-04C1-41CF-85E2-D078A54E0AA1}"/>
    <cellStyle name="Total 2 6_Data" xfId="5290" xr:uid="{A13422E4-4DFC-4E2A-987F-5C3585B9CD8E}"/>
    <cellStyle name="Total 2 7" xfId="3998" xr:uid="{2A7AB601-0226-43F1-A27E-492215A58252}"/>
    <cellStyle name="Total 2 8" xfId="11527" xr:uid="{C03F30C1-DEA4-4890-AD9A-2E6C72FD9BCE}"/>
    <cellStyle name="Total 2 9" xfId="19146" xr:uid="{4828C7AF-42A4-4715-A142-F7F66CE00A0C}"/>
    <cellStyle name="Total 2_Check Sheet" xfId="3999" xr:uid="{0FAD5DB1-750D-478D-BEE3-A5D29E0141A5}"/>
    <cellStyle name="Total 20" xfId="6819" xr:uid="{D5723C4E-DC1F-46AD-A078-D43CD4F2EB7B}"/>
    <cellStyle name="Total 20 2" xfId="11767" xr:uid="{0E1ACC8E-82D7-407C-A685-EC55E40D4214}"/>
    <cellStyle name="Total 21" xfId="6794" xr:uid="{C7181D49-E8FA-4EC8-B8BA-86B96C5A54B8}"/>
    <cellStyle name="Total 21 2" xfId="11763" xr:uid="{FF1B18AF-60C4-4EBA-A0AE-721C3CA41EEB}"/>
    <cellStyle name="Total 22" xfId="6593" xr:uid="{ADF978AA-5DBE-42ED-82DC-E5682FABFD9A}"/>
    <cellStyle name="Total 22 2" xfId="11751" xr:uid="{D79BCBC9-5CB5-44ED-9590-C1A38CCDAD95}"/>
    <cellStyle name="Total 23" xfId="7022" xr:uid="{7B5C4679-CC4C-4A70-982E-6C9EBABD0900}"/>
    <cellStyle name="Total 23 2" xfId="11793" xr:uid="{0608B657-D7EA-4038-AD89-21C492D8445E}"/>
    <cellStyle name="Total 24" xfId="7231" xr:uid="{14CB5230-E79F-45EC-8F67-99672B2AA8B9}"/>
    <cellStyle name="Total 24 2" xfId="11818" xr:uid="{C56FB6D6-4A8A-456C-A62F-9A9745EC95A8}"/>
    <cellStyle name="Total 25" xfId="7235" xr:uid="{76B5CB73-5CAA-472F-8F1B-9E12531CD15F}"/>
    <cellStyle name="Total 25 2" xfId="11820" xr:uid="{41AEF9D4-7473-4303-8427-540FDD1B037B}"/>
    <cellStyle name="Total 26" xfId="7221" xr:uid="{26DB5BE6-77E3-4AC8-B9D7-DD0CE765C28A}"/>
    <cellStyle name="Total 26 2" xfId="11814" xr:uid="{83D0EB74-8721-440B-8CF4-ACE6871C4546}"/>
    <cellStyle name="Total 27" xfId="7244" xr:uid="{BFCC9E11-3FD4-4581-93EE-4376529BC6A1}"/>
    <cellStyle name="Total 27 2" xfId="11826" xr:uid="{8BD814DC-2C1D-40AE-908E-20E9A384B95B}"/>
    <cellStyle name="Total 28" xfId="7258" xr:uid="{1030C889-110D-4AAB-892F-1A29C1D68C1A}"/>
    <cellStyle name="Total 28 2" xfId="11832" xr:uid="{9F67DD08-96A3-40D0-96A7-04E7AC13829F}"/>
    <cellStyle name="Total 29" xfId="7238" xr:uid="{53AC2967-18A3-4897-A237-0D2931598D85}"/>
    <cellStyle name="Total 29 2" xfId="11822" xr:uid="{51B13145-A6F1-486B-98F3-CB918C58D0B3}"/>
    <cellStyle name="Total 3" xfId="379" xr:uid="{DDADD50D-8CE5-42B2-A17E-2E48B69D54CC}"/>
    <cellStyle name="Total 3 10" xfId="5655" xr:uid="{E4B6F667-1EAC-48FC-BC38-56DB185BF906}"/>
    <cellStyle name="Total 3 10 2" xfId="11670" xr:uid="{FC2CC3E6-ADFC-4320-9982-6BE3B3A4E90C}"/>
    <cellStyle name="Total 3 11" xfId="4414" xr:uid="{03573BDF-92C6-4EE5-A793-5CDBEDD63389}"/>
    <cellStyle name="Total 3 11 2" xfId="11610" xr:uid="{D7A9F9E6-713F-4C1D-A197-CAA32EBFB74A}"/>
    <cellStyle name="Total 3 12" xfId="11526" xr:uid="{6A4D4B24-791C-4E54-87E2-F1B311B46545}"/>
    <cellStyle name="Total 3 13" xfId="19147" xr:uid="{006A7DFF-6B77-4296-9237-E2F4FCFF8E59}"/>
    <cellStyle name="Total 3 2" xfId="4000" xr:uid="{3742F52B-EA30-44CA-8CEE-AA90DE2505AE}"/>
    <cellStyle name="Total 3 3" xfId="4001" xr:uid="{E069F86B-4D00-48F5-B342-72B27B62E849}"/>
    <cellStyle name="Total 3 4" xfId="4002" xr:uid="{91AB1716-A4C3-4E93-A945-3A7043E79504}"/>
    <cellStyle name="Total 3 5" xfId="4965" xr:uid="{AE33EB0B-0C5D-4E0D-9653-9819025EE675}"/>
    <cellStyle name="Total 3 5 2" xfId="11634" xr:uid="{952BE031-3826-493C-A492-56B7C0531B07}"/>
    <cellStyle name="Total 3 6" xfId="6047" xr:uid="{45797558-6C0D-4165-94AE-1AB93003B959}"/>
    <cellStyle name="Total 3 6 2" xfId="11686" xr:uid="{350C79EC-EBFB-49AE-AD37-B6DC78004C2B}"/>
    <cellStyle name="Total 3 7" xfId="5375" xr:uid="{4290DE1A-03D3-4F9E-8E42-5525C27D5FCF}"/>
    <cellStyle name="Total 3 7 2" xfId="11666" xr:uid="{62585A39-84D0-43FF-A8AD-8C0B44C02CAD}"/>
    <cellStyle name="Total 3 8" xfId="5814" xr:uid="{F9F910F7-9C85-4623-A6D5-7AA1852DAE13}"/>
    <cellStyle name="Total 3 8 2" xfId="11671" xr:uid="{FA743F97-97B9-4472-8BA4-F27C3E265D9B}"/>
    <cellStyle name="Total 3 9" xfId="5388" xr:uid="{9A0DEA92-A67E-4B06-82CB-622B3C8EEAEC}"/>
    <cellStyle name="Total 3 9 2" xfId="11669" xr:uid="{D16B5C7B-EAB6-47DD-AB6B-A4EFE1FC0E13}"/>
    <cellStyle name="Total 3_Check Sheet" xfId="4003" xr:uid="{7FEC9260-08EE-4729-A9FC-CF5BC4BDEBB4}"/>
    <cellStyle name="Total 30" xfId="7259" xr:uid="{25B07D83-2D2A-48DB-AA34-FB2F5A56CD35}"/>
    <cellStyle name="Total 30 2" xfId="11833" xr:uid="{8DBFB7F6-D416-49D4-A4C6-0A55F6C1610C}"/>
    <cellStyle name="Total 31" xfId="7220" xr:uid="{241EF487-7427-47D6-8207-0D198ABAA848}"/>
    <cellStyle name="Total 31 2" xfId="11813" xr:uid="{8D4690BD-953F-4C4F-9EE2-D738A2D5F455}"/>
    <cellStyle name="Total 32" xfId="7211" xr:uid="{6C583070-1682-4DF7-9915-E2560FF1930E}"/>
    <cellStyle name="Total 32 2" xfId="11808" xr:uid="{7756E9E7-28F0-4E13-92F6-9A0D91A25393}"/>
    <cellStyle name="Total 33" xfId="7356" xr:uid="{54DCC226-9AF8-495B-915F-AEAF88AEB752}"/>
    <cellStyle name="Total 33 2" xfId="11839" xr:uid="{1B4CB0B9-CDE6-40C9-BC7C-C1B45EF0E451}"/>
    <cellStyle name="Total 34" xfId="15255" xr:uid="{320AFC0D-3168-4354-A396-F42ED6CA0A28}"/>
    <cellStyle name="Total 35" xfId="19145" xr:uid="{5E72787A-56EB-4924-9152-108F03173A54}"/>
    <cellStyle name="Total 4" xfId="4004" xr:uid="{A4A246F7-25C4-4DCA-8BC8-A20F5F949029}"/>
    <cellStyle name="Total 4 2" xfId="4005" xr:uid="{8257FD38-8A12-4165-9449-437ED4606FD9}"/>
    <cellStyle name="Total 4 3" xfId="4966" xr:uid="{D6BA83A1-71AB-4387-B468-761D7415AD32}"/>
    <cellStyle name="Total 4 3 2" xfId="11635" xr:uid="{249A3880-85B4-4792-8920-76AA7FFF0781}"/>
    <cellStyle name="Total 4_Check Sheet" xfId="4006" xr:uid="{143D9AB7-8F9B-402C-9495-3F0557E58673}"/>
    <cellStyle name="Total 5" xfId="4007" xr:uid="{C75F036A-F176-4856-8E67-AB9566D00637}"/>
    <cellStyle name="Total 6" xfId="4008" xr:uid="{A5A29E1C-430A-4207-9336-C1F8A81040D5}"/>
    <cellStyle name="Total 7" xfId="4009" xr:uid="{B4CCE333-EF24-4506-9B3C-A434AD4AF001}"/>
    <cellStyle name="Total 8" xfId="4010" xr:uid="{71B0C5D9-AE8D-43CF-AEB4-6E8289D735F5}"/>
    <cellStyle name="Total 9" xfId="4011" xr:uid="{7BF173C7-A268-4161-8A80-BE0EBF2F78DA}"/>
    <cellStyle name="Total Currency" xfId="4012" xr:uid="{020D7248-9736-41F4-B8E3-7103CA6A0A14}"/>
    <cellStyle name="Total Normal" xfId="4013" xr:uid="{98F5AE79-3A4D-478C-8D04-9DCE72403318}"/>
    <cellStyle name="Tusental (0)_pldt" xfId="4014" xr:uid="{B50051B4-6F03-4AAC-9FB5-13CBBF8A88FE}"/>
    <cellStyle name="Tusental_pldt" xfId="4015" xr:uid="{3754A528-8986-4EC0-B479-D81E14044473}"/>
    <cellStyle name="Tytuł" xfId="4016" xr:uid="{103C0C77-2756-40B7-8A9B-1B87A6D9A4E8}"/>
    <cellStyle name="Überschrift" xfId="2" builtinId="15" customBuiltin="1"/>
    <cellStyle name="Überschrift 1" xfId="3" builtinId="16" customBuiltin="1"/>
    <cellStyle name="Überschrift 1 2" xfId="4967" xr:uid="{96200F74-85A2-449D-84FF-72673E418AF3}"/>
    <cellStyle name="Überschrift 1 3" xfId="381" xr:uid="{1A908214-DA09-457F-AEFF-DA6C061D9BD9}"/>
    <cellStyle name="Überschrift 2" xfId="4" builtinId="17" customBuiltin="1"/>
    <cellStyle name="Überschrift 2 2" xfId="4968" xr:uid="{AB22B65C-3190-497E-804D-DFDDF6DECA79}"/>
    <cellStyle name="Überschrift 2 3" xfId="382" xr:uid="{F7356C08-5435-4CE8-A2F2-5685EB3DF051}"/>
    <cellStyle name="Überschrift 3" xfId="5" builtinId="18" customBuiltin="1"/>
    <cellStyle name="Überschrift 3 2" xfId="4969" xr:uid="{43EE73DF-B284-486C-BF02-227AF1D4D241}"/>
    <cellStyle name="Überschrift 3 3" xfId="4970" xr:uid="{257480E5-7FB3-4083-818F-F1F8092EC738}"/>
    <cellStyle name="Überschrift 3 3 2" xfId="11636" xr:uid="{C83DDC3D-40D3-4B74-A012-6456199CEB75}"/>
    <cellStyle name="Überschrift 3 4" xfId="11528" xr:uid="{8A021B4A-9081-4F15-B14B-DB21B3CEE351}"/>
    <cellStyle name="Überschrift 3 5" xfId="383" xr:uid="{5FB8339F-6D18-4F9E-BD20-3B246D3777E2}"/>
    <cellStyle name="Überschrift 4" xfId="6" builtinId="19" customBuiltin="1"/>
    <cellStyle name="Überschrift 4 2" xfId="4971" xr:uid="{63B50337-E178-40F2-875D-2ADFBAEA79AE}"/>
    <cellStyle name="Überschrift 4 3" xfId="384" xr:uid="{3556BA58-2810-4130-8EB2-48F64E989159}"/>
    <cellStyle name="Überschrift 5" xfId="4972" xr:uid="{6BB0EF0D-0416-436B-8FFE-C589E62B2239}"/>
    <cellStyle name="Überschrift 6" xfId="380" xr:uid="{F77AB889-2614-47AB-BA44-7A6FA855F412}"/>
    <cellStyle name="Underline_Single" xfId="4017" xr:uid="{D6593E09-B8B4-48CC-A1C6-6B775AC3F29E}"/>
    <cellStyle name="Uwaga" xfId="4018" xr:uid="{4F2878CB-EAE1-4383-B709-745EF47F173A}"/>
    <cellStyle name="values($ 0.000)" xfId="4019" xr:uid="{785E9BA7-6957-42A0-B92F-3F234D4E5367}"/>
    <cellStyle name="values(0.000)" xfId="4020" xr:uid="{8D02B3D6-1A89-492B-B387-C0B4349F87B1}"/>
    <cellStyle name="Valuta (0)_pldt" xfId="4021" xr:uid="{68B160CA-A120-4169-8B87-D474328E8DD2}"/>
    <cellStyle name="Valuta [0]_PLDT" xfId="4022" xr:uid="{56F2A2F6-DBB8-4FBD-9560-3E91EF3C50E3}"/>
    <cellStyle name="Valuta_pldt" xfId="4023" xr:uid="{1D3296B6-4AA6-44FB-A0E0-3D057A83FA0E}"/>
    <cellStyle name="VENDOR" xfId="4024" xr:uid="{43DBFA8B-B3C0-4E32-8BD8-5FBA5189BB6D}"/>
    <cellStyle name="Verknüpfte Zelle" xfId="13" builtinId="24" customBuiltin="1"/>
    <cellStyle name="Verknüpfte Zelle 2" xfId="4973" xr:uid="{63033A31-D4A0-437C-9CBF-80DF96CC143C}"/>
    <cellStyle name="Verknüpfte Zelle 3" xfId="385" xr:uid="{D6B736E8-B216-4949-8A7E-836972DC2EC1}"/>
    <cellStyle name="Währung 2" xfId="100" xr:uid="{659AE8D9-CF85-458C-B480-B5E310F80862}"/>
    <cellStyle name="Währung 2 2" xfId="295" xr:uid="{65BF1155-0A79-4458-A880-E5CF7E353022}"/>
    <cellStyle name="Währung 3" xfId="104" xr:uid="{E6AAE095-4FDA-43D2-A4B0-1E4E13AAC157}"/>
    <cellStyle name="Währung 3 2" xfId="299" xr:uid="{FA62C1CA-B55D-4EA6-BEC3-E7CDCB8FA89D}"/>
    <cellStyle name="Währung 3 2 2" xfId="19150" xr:uid="{4D0F59AD-60E7-4F86-9A53-727F38B5B83A}"/>
    <cellStyle name="Währung 3 2 2 2" xfId="19240" xr:uid="{C36CAF2A-AB86-491D-AC80-192DCFED1DAF}"/>
    <cellStyle name="Währung 3 2 2 3" xfId="19223" xr:uid="{FA5E1CBE-EF78-4006-9971-0DDB468684E3}"/>
    <cellStyle name="Währung 3 2 3" xfId="19149" xr:uid="{6269DFD3-EE3B-45E6-ADDF-D148B21C86C3}"/>
    <cellStyle name="Währung 3 2 3 2" xfId="19237" xr:uid="{85763831-02D9-4F4A-9F52-0FC6DDD43F7F}"/>
    <cellStyle name="Währung 3 2 3 3" xfId="19220" xr:uid="{92C2D36D-BB3E-4BA4-BA27-0B1575DC7818}"/>
    <cellStyle name="Währung 3 2 4" xfId="19174" xr:uid="{B84054A9-D7F2-49E7-9255-016F0ECFE1F4}"/>
    <cellStyle name="Währung 3 2 4 2" xfId="19243" xr:uid="{254ACA31-8781-4223-8D94-9B718B7151A5}"/>
    <cellStyle name="Währung 3 2 4 3" xfId="19227" xr:uid="{71C1F190-BD6B-4399-8E3F-69C7FDFBAB72}"/>
    <cellStyle name="Währung 3 2 5" xfId="19231" xr:uid="{5B100A21-93A5-4544-AF5F-CEB8180E9BD9}"/>
    <cellStyle name="Währung 3 2 5 2" xfId="19245" xr:uid="{B2BF8E7A-B272-4C6D-A8C7-CEFBD20D42AA}"/>
    <cellStyle name="Währung 3 2 6" xfId="19235" xr:uid="{38549F19-9127-4724-93E0-3D3D955DCCA3}"/>
    <cellStyle name="Währung 3 2 7" xfId="19214" xr:uid="{20491120-E409-4E51-82FA-5C4FEBCC9814}"/>
    <cellStyle name="Währung 3 3" xfId="19151" xr:uid="{999E54C2-5CB5-44F3-9EED-132E58FC1736}"/>
    <cellStyle name="Währung 3 3 2" xfId="19190" xr:uid="{C6F91295-1FB1-4D0B-83F2-1D4A6667716A}"/>
    <cellStyle name="Währung 3 3 2 2" xfId="19239" xr:uid="{3DC9E6DC-4B5E-477A-8A3C-C9ABC0B42FE3}"/>
    <cellStyle name="Währung 3 3 3" xfId="19222" xr:uid="{B270088D-6B67-47CD-97E9-E26D21BC5D36}"/>
    <cellStyle name="Währung 3 4" xfId="19152" xr:uid="{E0C70692-3A25-4017-9528-BF3390BAC252}"/>
    <cellStyle name="Währung 3 4 2" xfId="19236" xr:uid="{06ABB1FF-DFDE-4E41-9216-974363CBBD68}"/>
    <cellStyle name="Währung 3 4 3" xfId="19218" xr:uid="{60FF1DB9-A4FE-42A8-9A41-D6BF2B07539C}"/>
    <cellStyle name="Währung 3 5" xfId="19153" xr:uid="{69732DF5-159C-43B4-9C02-6B7308211366}"/>
    <cellStyle name="Währung 3 5 2" xfId="19242" xr:uid="{C1DDB1FC-C16D-4B33-BAFA-33EA305FF358}"/>
    <cellStyle name="Währung 3 5 3" xfId="19224" xr:uid="{E322636E-CAD7-443C-AFD4-156D266967D3}"/>
    <cellStyle name="Währung 3 6" xfId="19148" xr:uid="{60EB86A8-547A-402D-9DE2-A125C1B531C4}"/>
    <cellStyle name="Währung 3 6 2" xfId="19244" xr:uid="{D5266A21-8362-42D2-B532-FCEEC3562418}"/>
    <cellStyle name="Währung 3 6 3" xfId="19229" xr:uid="{D4E57073-AA4E-482D-9C63-695B938E52C3}"/>
    <cellStyle name="Währung 3 7" xfId="19167" xr:uid="{9449CD5E-2197-40FA-8D1E-7BE89DA7B466}"/>
    <cellStyle name="Währung 3 7 2" xfId="19233" xr:uid="{C34B3D28-5B2B-4261-A04D-23BC906B711C}"/>
    <cellStyle name="Währung 3 8" xfId="19212" xr:uid="{A6D1595C-B7AB-429C-80C2-B8CF90DD2CF5}"/>
    <cellStyle name="Währung 4" xfId="310" xr:uid="{1FCDAE3D-659E-4D78-A857-17F6C4B679F6}"/>
    <cellStyle name="Währung 4 2" xfId="19154" xr:uid="{345822F7-F974-490E-9E7D-DD6F01C83D62}"/>
    <cellStyle name="Währung 5" xfId="19211" xr:uid="{01ADEF6D-0005-4D49-86BA-CDBAF4A7FC94}"/>
    <cellStyle name="Warnender Text" xfId="15" builtinId="11" customBuiltin="1"/>
    <cellStyle name="Warnender Text 2" xfId="386" xr:uid="{CC547C7F-0125-4A2C-8F73-582D7BB22FB0}"/>
    <cellStyle name="Warning Text" xfId="101" xr:uid="{096F2AA0-49BC-4805-8C42-C97926718226}"/>
    <cellStyle name="Warning Text 10" xfId="6978" xr:uid="{4CD360A0-D58E-4963-9563-3D5D074B5ED6}"/>
    <cellStyle name="Warning Text 11" xfId="7166" xr:uid="{7C4AECC2-41D0-4D6B-974F-D9D1EF80D1B0}"/>
    <cellStyle name="Warning Text 2" xfId="231" xr:uid="{6F4DC718-9882-4F8A-AE41-69FED590F9AF}"/>
    <cellStyle name="Warning Text 2 2" xfId="4025" xr:uid="{3343F937-E29D-4B4D-BDAC-B50CEAC21072}"/>
    <cellStyle name="Warning Text 2 2 2" xfId="6756" xr:uid="{245D1313-D5CB-4464-ABAE-5852B759C800}"/>
    <cellStyle name="Warning Text 2 2 2 2" xfId="9641" xr:uid="{E7B736C3-43ED-4B62-8778-65982EF0A312}"/>
    <cellStyle name="Warning Text 2 2 2 3" xfId="9640" xr:uid="{844E8FA5-070F-414C-B0CC-F9097079A9EC}"/>
    <cellStyle name="Warning Text 2 2_India" xfId="18896" xr:uid="{400B6596-9FD3-4853-ADB5-B772050665E6}"/>
    <cellStyle name="Warning Text 2 3" xfId="4026" xr:uid="{7F3D317C-353B-4F02-8184-4ED9F4BBC032}"/>
    <cellStyle name="Warning Text 2 3 2" xfId="7112" xr:uid="{6B777640-328B-4758-A8B9-2EE69B07AE82}"/>
    <cellStyle name="Warning Text 2 3 2 2" xfId="9643" xr:uid="{AE2A3543-E48B-4FAB-9494-A487317AFA6A}"/>
    <cellStyle name="Warning Text 2 3 2 3" xfId="9642" xr:uid="{FE13471E-DABB-4C74-A2D8-4B5BDDB756CD}"/>
    <cellStyle name="Warning Text 2 3_India" xfId="18897" xr:uid="{1CD7ABDC-C638-435E-9048-2220C632AFCD}"/>
    <cellStyle name="Warning Text 2 4" xfId="4027" xr:uid="{3108A431-12F1-45DB-824C-D287A62BD9FA}"/>
    <cellStyle name="Warning Text 2 5" xfId="4028" xr:uid="{7567E886-A240-47D7-AF76-DE26B58191BA}"/>
    <cellStyle name="Warning Text 2 5 2" xfId="6469" xr:uid="{84F90754-8DFB-4170-AE49-220E675DBDAC}"/>
    <cellStyle name="Warning Text 2 5 3" xfId="5819" xr:uid="{A3C85D80-1077-4015-AFBD-E9F97D3646F3}"/>
    <cellStyle name="Warning Text 2 5 4" xfId="4701" xr:uid="{2DEB9848-7329-495F-B044-BBC2AA3A10E8}"/>
    <cellStyle name="Warning Text 2 5_Data" xfId="5291" xr:uid="{4FA682EE-CEC5-41FC-83D3-D5716013286C}"/>
    <cellStyle name="Warning Text 2 6" xfId="4029" xr:uid="{F770D970-15FD-435F-8CE4-AC12FE13808B}"/>
    <cellStyle name="Warning Text 2_Check Sheet" xfId="4030" xr:uid="{E95ACF59-8BCD-4FD6-BFC2-3A2B3E29CD00}"/>
    <cellStyle name="Warning Text 3" xfId="387" xr:uid="{CD624E08-8E4D-47C8-A5DF-547AF27F6ADD}"/>
    <cellStyle name="Warning Text 3 10" xfId="5755" xr:uid="{B0C53D5B-E80C-4368-9A03-37B766735F00}"/>
    <cellStyle name="Warning Text 3 11" xfId="4415" xr:uid="{23A345AC-1F67-4EE4-BC98-73F8A339B210}"/>
    <cellStyle name="Warning Text 3 12" xfId="19155" xr:uid="{22B48B2D-D9CB-4D59-90B4-4BFE32A7EB1D}"/>
    <cellStyle name="Warning Text 3 2" xfId="4031" xr:uid="{D7934572-673C-415C-B10D-59E50A417319}"/>
    <cellStyle name="Warning Text 3 3" xfId="4032" xr:uid="{ED950C9E-67BD-42FA-B98F-B63D95123973}"/>
    <cellStyle name="Warning Text 3 4" xfId="4033" xr:uid="{6DBEAF9C-DF48-4957-B53F-AF46043C8E20}"/>
    <cellStyle name="Warning Text 3 5" xfId="4974" xr:uid="{68A189C8-84AD-469C-9B73-F8E418036CAF}"/>
    <cellStyle name="Warning Text 3 6" xfId="6048" xr:uid="{3554C06C-89FB-467C-8CF2-F76A76F1A853}"/>
    <cellStyle name="Warning Text 3 7" xfId="5376" xr:uid="{81DC69F5-3061-45C0-89B3-82035F9C1033}"/>
    <cellStyle name="Warning Text 3 8" xfId="5813" xr:uid="{D9618B23-F34D-461F-9329-A1133981B2ED}"/>
    <cellStyle name="Warning Text 3 9" xfId="6490" xr:uid="{5111434A-957F-4A57-A9E5-C4D34B72CA74}"/>
    <cellStyle name="Warning Text 3_Check Sheet" xfId="4034" xr:uid="{2F29194A-7751-4963-BDAA-D65994710039}"/>
    <cellStyle name="Warning Text 4" xfId="4035" xr:uid="{4C18C26C-5548-4E0B-AD38-520F4C8FE566}"/>
    <cellStyle name="Warning Text 4 2" xfId="4036" xr:uid="{7FAA6ADE-FA15-48A3-97EF-C579B70A5687}"/>
    <cellStyle name="Warning Text 4 3" xfId="4975" xr:uid="{29EB59EA-0F0F-4793-A41C-9C86A0CBA955}"/>
    <cellStyle name="Warning Text 4_Check Sheet" xfId="4037" xr:uid="{DE0EF035-B4F4-4C4A-89FD-E8BD0927DA8B}"/>
    <cellStyle name="Warning Text 5" xfId="4038" xr:uid="{4C9849DF-EFAA-4B99-B0E0-1D4350F741B0}"/>
    <cellStyle name="Warning Text 5 2" xfId="4039" xr:uid="{6B7EEBC1-967E-4038-AD9F-D764EDEEBC99}"/>
    <cellStyle name="Warning Text 5_Check Sheet" xfId="4040" xr:uid="{B61D3833-D8A9-454C-B769-17C3707B988E}"/>
    <cellStyle name="Warning Text 6" xfId="4041" xr:uid="{C0E4BE0F-D290-442A-A533-D8FC8A28B7D1}"/>
    <cellStyle name="Warning Text 6 2" xfId="6470" xr:uid="{1DEEFE8F-7446-40D1-AECE-B50B9607BFB7}"/>
    <cellStyle name="Warning Text 6 3" xfId="5820" xr:uid="{ADD53A09-241E-48A5-B337-D12F4669EAAC}"/>
    <cellStyle name="Warning Text 6 4" xfId="4702" xr:uid="{9A5EA828-3095-4DB6-A045-5AF80031F023}"/>
    <cellStyle name="Warning Text 6_Data" xfId="5292" xr:uid="{86B3EE5F-7903-411E-B0C7-1986F44A164A}"/>
    <cellStyle name="Warning Text 7" xfId="4042" xr:uid="{C7ED4BDA-E7E3-484C-A04F-FC3088517D60}"/>
    <cellStyle name="Warning Text 7 2" xfId="6471" xr:uid="{3F5D335A-A2F0-48E0-A6B0-AADBB4ED4622}"/>
    <cellStyle name="Warning Text 7 3" xfId="5821" xr:uid="{53A2BD44-E0DC-488B-8183-0ACA127AD01A}"/>
    <cellStyle name="Warning Text 7 4" xfId="4703" xr:uid="{9CC70BE1-F648-4467-BD5C-EB6F9DB44F7C}"/>
    <cellStyle name="Warning Text 7_Data" xfId="5293" xr:uid="{C6EC213C-FBEF-4AB9-B478-424EB10BDE3F}"/>
    <cellStyle name="Warning Text 8" xfId="4043" xr:uid="{DB972E8B-3594-4636-9BC3-7133C1A05560}"/>
    <cellStyle name="Warning Text 8 2" xfId="6472" xr:uid="{16671575-133F-459C-8DDE-9BA177E5C85A}"/>
    <cellStyle name="Warning Text 8 3" xfId="5822" xr:uid="{CE80A460-50EA-4F18-8F06-E2F11F21671D}"/>
    <cellStyle name="Warning Text 8 4" xfId="4704" xr:uid="{06179149-BB70-4C0B-8A3E-9611C876A6E3}"/>
    <cellStyle name="Warning Text 8_Data" xfId="5294" xr:uid="{759AB101-DF39-4BBF-9ADD-32C25976CC6F}"/>
    <cellStyle name="Warning Text 9" xfId="4044" xr:uid="{0C6E91DF-65E7-4DB9-B17F-AF319A53CCAA}"/>
    <cellStyle name="Warning Text 9 2" xfId="6473" xr:uid="{B2E29E9E-59EE-4ADC-B24E-D5BB0F1BBA58}"/>
    <cellStyle name="Warning Text 9 3" xfId="5823" xr:uid="{5690E0A2-D1C2-475B-B6FB-57F3589B7DE7}"/>
    <cellStyle name="Warning Text 9 4" xfId="4705" xr:uid="{4897D144-D934-41B3-B925-7978A087579F}"/>
    <cellStyle name="Warning Text 9_Data" xfId="5295" xr:uid="{EF35B42C-4F5E-463B-BAD3-52C50D114704}"/>
    <cellStyle name="William" xfId="4045" xr:uid="{06BF31F3-ED3A-4F1F-8325-D03882DDF786}"/>
    <cellStyle name="XBRL-Linkbase" xfId="6842" xr:uid="{C60BAA60-AD21-44C3-B13A-1678387EC871}"/>
    <cellStyle name="year" xfId="4046" xr:uid="{A0591C98-CA74-49F8-B54E-E4E16A1FAF12}"/>
    <cellStyle name="Zelle überprüfen" xfId="14" builtinId="23" customBuiltin="1"/>
    <cellStyle name="Zelle überprüfen 2" xfId="4976" xr:uid="{62DED000-D378-4167-BE3E-F5657D6D177A}"/>
    <cellStyle name="Zelle überprüfen 3" xfId="388" xr:uid="{48729889-C3CB-40BB-8A0B-6F6990B482B3}"/>
    <cellStyle name="Złe" xfId="4047" xr:uid="{8E2DDA6F-A03F-47EF-B15E-D47F1EE03D3C}"/>
    <cellStyle name="Акцент1" xfId="4048" xr:uid="{908B2FBC-B34E-4083-AB87-3433C2130204}"/>
    <cellStyle name="Акцент2" xfId="4049" xr:uid="{AFD7E015-E314-41F5-ADA1-6C2888C3A3AE}"/>
    <cellStyle name="Акцент3" xfId="4050" xr:uid="{1A543B97-8D95-49E5-9C8B-3FB168496820}"/>
    <cellStyle name="Акцент4" xfId="4051" xr:uid="{FC4BC3C6-F75B-410D-A946-ACE5E369AD7B}"/>
    <cellStyle name="Акцент5" xfId="4052" xr:uid="{EEB9713D-9C92-4984-BAFF-283ADEFB6898}"/>
    <cellStyle name="Акцент6" xfId="4053" xr:uid="{6CE09046-68EE-475C-B0C4-AD98DEF4242F}"/>
    <cellStyle name="Ввод " xfId="4054" xr:uid="{97164EE0-DABA-4BE0-BB7A-4DFB00A39D76}"/>
    <cellStyle name="Вывод" xfId="4055" xr:uid="{044427A8-DF58-4B49-9C94-6E2BF91586E0}"/>
    <cellStyle name="Вычисление" xfId="4056" xr:uid="{04BAE52C-3DB9-4571-AB44-37AF8DBF70A2}"/>
    <cellStyle name="Заголовок 1" xfId="4057" xr:uid="{978E4E81-E753-4DAB-AFD6-26170D00A816}"/>
    <cellStyle name="Заголовок 2" xfId="4058" xr:uid="{5AE7D057-CBB6-4F96-BE67-935B79EE4C36}"/>
    <cellStyle name="Заголовок 3" xfId="4059" xr:uid="{4F9640DE-097D-4420-B03B-AC7F3BB25722}"/>
    <cellStyle name="Заголовок 4" xfId="4060" xr:uid="{383C674B-1006-4638-8ADB-47DB52F040D4}"/>
    <cellStyle name="Итог" xfId="4061" xr:uid="{B149360E-8829-4D9C-B547-36F97AEBCA81}"/>
    <cellStyle name="Контрольная ячейка" xfId="4062" xr:uid="{CAE9CBA1-BC63-47FA-8D08-7AA0A8BBFAB8}"/>
    <cellStyle name="Название" xfId="4063" xr:uid="{1AA5437C-73EB-48BD-AD11-70571B30BD43}"/>
    <cellStyle name="Нейтральный" xfId="4064" xr:uid="{7C31D657-4598-43E4-B5AE-1475EFC500A4}"/>
    <cellStyle name="Плохой" xfId="4065" xr:uid="{67DFC925-1E61-4B7F-9325-5450A3E6D155}"/>
    <cellStyle name="Пояснение" xfId="4066" xr:uid="{33A2AC2E-7B91-46BE-BA44-A58B2DD8463D}"/>
    <cellStyle name="Примечание" xfId="4067" xr:uid="{D4D7E27D-CBCD-46EF-8711-032B864B61CF}"/>
    <cellStyle name="Связанная ячейка" xfId="4068" xr:uid="{B38DA2E0-0478-424E-83E6-5C7D93717495}"/>
    <cellStyle name="Текст предупреждения" xfId="4069" xr:uid="{B3D49A73-5BB4-4979-82DB-D63B864147F8}"/>
    <cellStyle name="Хороший" xfId="4070" xr:uid="{7C814783-5EA6-4182-8E11-7DBF5F4A2E9D}"/>
    <cellStyle name="アクセント 1 2" xfId="4071" xr:uid="{181A0D2C-DB1E-474C-9015-FB561CB19A1A}"/>
    <cellStyle name="アクセント 1 2 2" xfId="5930" xr:uid="{CE378B62-46C5-46F1-89C6-C62901890B22}"/>
    <cellStyle name="アクセント 1 2 3" xfId="5824" xr:uid="{70A2BAF4-6EE0-4198-BB8D-E8AF64FA1E81}"/>
    <cellStyle name="アクセント 1 2 4" xfId="4298" xr:uid="{574A712F-0CA9-4E52-A2E9-F5F3017EEA33}"/>
    <cellStyle name="アクセント 1 2_Data" xfId="5296" xr:uid="{17DD98C6-6810-4489-B274-D58EF757337C}"/>
    <cellStyle name="アクセント 2 2" xfId="4072" xr:uid="{A7414755-48E6-4A1B-B6F3-961573AA2F0A}"/>
    <cellStyle name="アクセント 2 2 2" xfId="5931" xr:uid="{7B61D808-1EDA-4010-9138-FD4C509CE36B}"/>
    <cellStyle name="アクセント 2 2 3" xfId="5825" xr:uid="{F5901A63-ED86-46C6-9D41-3519F2C4D23F}"/>
    <cellStyle name="アクセント 2 2 4" xfId="4299" xr:uid="{FD39F9CF-4DDF-4552-8F42-D9147528F236}"/>
    <cellStyle name="アクセント 2 2_Data" xfId="5297" xr:uid="{1FC1E5E3-6553-472C-8D22-4DA869EB0F5B}"/>
    <cellStyle name="アクセント 3 2" xfId="4073" xr:uid="{8722257A-A1FC-4574-B68C-53348550D6F8}"/>
    <cellStyle name="アクセント 3 2 2" xfId="5932" xr:uid="{100A04D4-F2CC-4174-8DC5-BB0A240899EA}"/>
    <cellStyle name="アクセント 3 2 3" xfId="5826" xr:uid="{ECBE2239-451F-4AC4-9164-9CC166DA9583}"/>
    <cellStyle name="アクセント 3 2 4" xfId="4300" xr:uid="{F0B107D2-5086-42B1-8AF5-898B4AE97FEF}"/>
    <cellStyle name="アクセント 3 2_Data" xfId="5298" xr:uid="{0A34C180-B88D-4B52-BC26-D23949CAF631}"/>
    <cellStyle name="アクセント 4 2" xfId="4074" xr:uid="{FAD9960E-5B95-4307-B54E-40EA7464E0DA}"/>
    <cellStyle name="アクセント 4 2 2" xfId="5933" xr:uid="{2E14D9BC-1443-4731-81DE-12C761CDD02F}"/>
    <cellStyle name="アクセント 4 2 3" xfId="5827" xr:uid="{590AB7E4-3887-4CF4-B571-A80A5ACB321A}"/>
    <cellStyle name="アクセント 4 2 4" xfId="4301" xr:uid="{19C544CA-054A-430E-BA2E-C5F9B496935D}"/>
    <cellStyle name="アクセント 4 2_Data" xfId="5299" xr:uid="{4BE4ACA1-12AE-4B3F-AC66-CFBE76F3FE58}"/>
    <cellStyle name="アクセント 5 2" xfId="4075" xr:uid="{039AEAB0-3C30-4B11-83E4-5D7F60DE46EA}"/>
    <cellStyle name="アクセント 5 2 2" xfId="5934" xr:uid="{897CE2D9-6F85-4B3C-8DB5-7FB5C1503C73}"/>
    <cellStyle name="アクセント 5 2 3" xfId="5828" xr:uid="{D93E4F2B-0748-45C4-8CB1-3E12FF35924A}"/>
    <cellStyle name="アクセント 5 2 4" xfId="4302" xr:uid="{46D3F201-BFD8-4589-95EE-C8CD7D9D892F}"/>
    <cellStyle name="アクセント 5 2_Data" xfId="5300" xr:uid="{972C519D-580D-4E4F-8C0C-1DEC041CBCCB}"/>
    <cellStyle name="アクセント 6 2" xfId="4076" xr:uid="{E9823C33-74A3-43E9-8EB6-5F78CA232E8E}"/>
    <cellStyle name="アクセント 6 2 2" xfId="5935" xr:uid="{AF32853D-D968-4C7C-BD71-5378130C7426}"/>
    <cellStyle name="アクセント 6 2 3" xfId="5829" xr:uid="{E22AB3EF-2AB0-4826-AC38-1988DF07983F}"/>
    <cellStyle name="アクセント 6 2 4" xfId="4303" xr:uid="{F8BAB071-ED69-4B54-8588-99853A6ED1E6}"/>
    <cellStyle name="アクセント 6 2_Data" xfId="5301" xr:uid="{D5356922-7EF5-4F72-B566-972CA326405A}"/>
    <cellStyle name="タイトル 2" xfId="4077" xr:uid="{E5D1BCED-086B-4A82-8D24-2BA5875D5A59}"/>
    <cellStyle name="タイトル 2 2" xfId="5936" xr:uid="{393F88D1-9D34-418E-9B31-ADE86311CF14}"/>
    <cellStyle name="タイトル 2 3" xfId="5830" xr:uid="{40765FD4-C641-493C-80B4-9669F2A90F9A}"/>
    <cellStyle name="タイトル 2 4" xfId="4304" xr:uid="{D2F863A2-EB99-4120-96B5-3F790584E0EB}"/>
    <cellStyle name="タイトル 2_Data" xfId="5302" xr:uid="{2FF3D25D-68E6-41C1-AB02-C52241602A07}"/>
    <cellStyle name="チェック セル 2" xfId="4078" xr:uid="{B9768550-E3AF-4CD0-B944-1D12F9E70E1E}"/>
    <cellStyle name="チェック セル 2 2" xfId="5937" xr:uid="{A8A33209-F75D-4C31-A32F-DA43123AABED}"/>
    <cellStyle name="チェック セル 2 3" xfId="5831" xr:uid="{885C7B43-6F84-4BE0-BC07-67C2A9EEA75A}"/>
    <cellStyle name="チェック セル 2 4" xfId="4305" xr:uid="{B44F3906-B295-4894-A74A-224C964174ED}"/>
    <cellStyle name="チェック セル 2_Data" xfId="5303" xr:uid="{D63FB98B-DA52-4A4D-944B-AAE4CD5FDA7B}"/>
    <cellStyle name="どちらでもない 2" xfId="4079" xr:uid="{CB003D65-45ED-481C-9A5A-97990259C9E8}"/>
    <cellStyle name="どちらでもない 2 2" xfId="5938" xr:uid="{2810A981-F36A-47B9-979F-934F920D34DC}"/>
    <cellStyle name="どちらでもない 2 3" xfId="5832" xr:uid="{7B85B57F-CCAA-4F91-9D4A-5320950CBB05}"/>
    <cellStyle name="どちらでもない 2 4" xfId="4306" xr:uid="{FDC41B8C-7235-4119-A565-08E67A83CA79}"/>
    <cellStyle name="どちらでもない 2_Data" xfId="5304" xr:uid="{624D9BB5-10D3-40E8-B486-6BB93E49E8FF}"/>
    <cellStyle name="メモ 2" xfId="4080" xr:uid="{43A0F111-E496-4174-B456-B94DA2C60A59}"/>
    <cellStyle name="メモ 2 2" xfId="4081" xr:uid="{7EA3CC93-CFD8-4E69-B72F-3B1EF5D74ADA}"/>
    <cellStyle name="メモ 2 2 2" xfId="4082" xr:uid="{1F2BD4B2-383A-4E0F-92D3-BE7F9D8DEC25}"/>
    <cellStyle name="メモ 2 2 2 2" xfId="6049" xr:uid="{CBD28D4F-54D2-48FC-BBFF-8EEF1C482BE5}"/>
    <cellStyle name="メモ 2 2 2 3" xfId="5835" xr:uid="{914292B8-6D15-404A-8468-0D95DEF1C3C0}"/>
    <cellStyle name="メモ 2 2 2 4" xfId="7148" xr:uid="{D8C46EC4-E43E-4195-B8B5-52BF7F72ACED}"/>
    <cellStyle name="メモ 2 2 2 5" xfId="4416" xr:uid="{BF5B4FEC-1A79-450C-B76E-CA7A174A9CF8}"/>
    <cellStyle name="メモ 2 2 2_Data" xfId="5305" xr:uid="{93B07A46-4AFD-42E8-ACF1-2B7581663856}"/>
    <cellStyle name="メモ 2 2 3" xfId="4083" xr:uid="{4BB84986-E851-4A0F-BE88-04FBA66A0A95}"/>
    <cellStyle name="メモ 2 2 3 2" xfId="6050" xr:uid="{A7E35757-4531-4AD9-939E-1714AA33D63C}"/>
    <cellStyle name="メモ 2 2 3 3" xfId="5836" xr:uid="{8D1541F5-49C6-44F1-BE5B-525A215B7D24}"/>
    <cellStyle name="メモ 2 2 3 4" xfId="4417" xr:uid="{739A285B-8FA2-4ABE-81A4-8D397B50EE32}"/>
    <cellStyle name="メモ 2 2 3_Data" xfId="5306" xr:uid="{C907ACF8-014A-4E4E-B378-797A1C146198}"/>
    <cellStyle name="メモ 2 2 4" xfId="5940" xr:uid="{1F65D0F2-0FFD-42DF-B8BA-3939EEF01BB2}"/>
    <cellStyle name="メモ 2 2 4 2" xfId="7082" xr:uid="{DEBB9723-31C8-487C-B61D-D29D4B390CCC}"/>
    <cellStyle name="メモ 2 2 4 2 2" xfId="9645" xr:uid="{22BD7985-6D2B-4E45-A160-E3D59F74830E}"/>
    <cellStyle name="メモ 2 2 4 2 3" xfId="9644" xr:uid="{7CDAD5BE-93ED-4AEA-843E-8BA76DFD49E7}"/>
    <cellStyle name="メモ 2 2 5" xfId="5834" xr:uid="{1A24C9C8-AFF3-4A37-8D4A-6D8F7F120F8A}"/>
    <cellStyle name="メモ 2 2 6" xfId="4308" xr:uid="{ED434D00-AF97-40FF-ADEB-87C16CBE38E3}"/>
    <cellStyle name="メモ 2 2_Chicopee" xfId="4253" xr:uid="{326A481E-31EC-4284-A002-E8086122ACDA}"/>
    <cellStyle name="メモ 2 3" xfId="4084" xr:uid="{F7F522E6-25AC-4B97-AD68-67C6A5C430B3}"/>
    <cellStyle name="メモ 2 3 2" xfId="6051" xr:uid="{C3778F84-99C4-427B-A592-072AB2620CC7}"/>
    <cellStyle name="メモ 2 3 3" xfId="5837" xr:uid="{2A77D068-D6EA-4E33-9925-2785684CFAED}"/>
    <cellStyle name="メモ 2 3 4" xfId="7056" xr:uid="{C3D4B996-8A26-4439-A69E-E269587BC01E}"/>
    <cellStyle name="メモ 2 3 5" xfId="4418" xr:uid="{D20D3C86-9E8C-479A-8FF8-D28921E6D56C}"/>
    <cellStyle name="メモ 2 3_Data" xfId="5307" xr:uid="{653646E7-3950-40D5-A86C-A4948F597DB3}"/>
    <cellStyle name="メモ 2 4" xfId="4085" xr:uid="{E750A8C0-23C9-4CA6-9E9C-32CEAFCBCEBF}"/>
    <cellStyle name="メモ 2 4 2" xfId="6052" xr:uid="{42C62574-DF4B-4E48-9458-1A2BD2D9E668}"/>
    <cellStyle name="メモ 2 4 3" xfId="5838" xr:uid="{AD9B85CD-8307-4A76-89EC-3ED96D18AB48}"/>
    <cellStyle name="メモ 2 4 4" xfId="4419" xr:uid="{0A972FF7-8466-4B97-BD15-E87202248429}"/>
    <cellStyle name="メモ 2 4_Data" xfId="5308" xr:uid="{6868F9AC-894C-4FB3-B983-3097577C8456}"/>
    <cellStyle name="メモ 2 5" xfId="4086" xr:uid="{05DE2829-B9E9-42B0-BDFB-A601E4CFBC42}"/>
    <cellStyle name="メモ 2 5 2" xfId="6053" xr:uid="{31418825-CAA5-444F-AB77-12E1F6EC4CDA}"/>
    <cellStyle name="メモ 2 5 3" xfId="5839" xr:uid="{A546F0D7-CF98-43F9-8319-412CEA605E69}"/>
    <cellStyle name="メモ 2 5 4" xfId="6609" xr:uid="{5E209E22-9F5C-48FC-B171-9DD411B36733}"/>
    <cellStyle name="メモ 2 5 5" xfId="4420" xr:uid="{7E0B2922-0EDF-4DC3-A615-6D4CE16E6F1E}"/>
    <cellStyle name="メモ 2 5_Data" xfId="5309" xr:uid="{31509D98-C779-422F-87A9-DD169E95DBD8}"/>
    <cellStyle name="メモ 2 6" xfId="5939" xr:uid="{F74F1074-AD7D-47E9-AB7F-ABBDF523D02F}"/>
    <cellStyle name="メモ 2 7" xfId="5833" xr:uid="{95B0EE33-629A-401B-865D-6D508B119743}"/>
    <cellStyle name="メモ 2 8" xfId="4307" xr:uid="{7A28B40F-66DD-4671-B1B3-6C69D11868F2}"/>
    <cellStyle name="メモ 2_Chicopee" xfId="4254" xr:uid="{305DAA50-4968-4BCB-A30F-2A0DF505A80A}"/>
    <cellStyle name="リンク セル 2" xfId="4087" xr:uid="{A803863D-1B95-489E-9632-74863B0E977D}"/>
    <cellStyle name="リンク セル 2 2" xfId="5941" xr:uid="{F3B01D56-F061-4C91-A3A4-7B56613EA10B}"/>
    <cellStyle name="リンク セル 2 3" xfId="5840" xr:uid="{856992EC-54CD-41E1-BE10-583BD5C62AA3}"/>
    <cellStyle name="リンク セル 2 4" xfId="4309" xr:uid="{FB4A7119-CCD2-4AA9-92A3-DD3833E586FE}"/>
    <cellStyle name="リンク セル 2_Data" xfId="5310" xr:uid="{582DFF4D-5EAC-461D-9460-EA42E51C042F}"/>
    <cellStyle name="강조색1" xfId="232" xr:uid="{46171D8E-C88D-40D3-B1E0-9473C345B553}"/>
    <cellStyle name="강조색1 2" xfId="5942" xr:uid="{D711381D-4C52-4132-9883-1A0663784A41}"/>
    <cellStyle name="강조색1 3" xfId="5841" xr:uid="{40DACA9B-081A-4256-A4A2-0C7BBE2F4A47}"/>
    <cellStyle name="강조색1 4" xfId="7085" xr:uid="{74ADCE50-DCCD-4DE2-93C4-C6F436E1CA1D}"/>
    <cellStyle name="강조색1 4 2" xfId="8723" xr:uid="{13FCB230-BBFD-4368-A478-AEDAB86B2134}"/>
    <cellStyle name="강조색1 4 3" xfId="8378" xr:uid="{A369F454-038A-49D1-86E5-4D545B4D4EB0}"/>
    <cellStyle name="강조색1 5" xfId="4310" xr:uid="{E26D1801-613C-42B5-9C6A-11FC0BD128A7}"/>
    <cellStyle name="강조색1 6" xfId="4088" xr:uid="{8DFA8889-AFDB-465F-9D11-9657DA332AED}"/>
    <cellStyle name="강조색1_Data" xfId="5311" xr:uid="{03236E5B-4B05-4EEA-A655-325BEC9CFE96}"/>
    <cellStyle name="강조색2" xfId="233" xr:uid="{1A93A8C0-1AA9-47A7-8E94-257B38D7A821}"/>
    <cellStyle name="강조색2 2" xfId="5943" xr:uid="{7720DB03-EB5A-4771-83EF-0F120E450180}"/>
    <cellStyle name="강조색2 3" xfId="5842" xr:uid="{CE819440-0405-449A-98B6-EB7AE9902244}"/>
    <cellStyle name="강조색2 4" xfId="6917" xr:uid="{C102FC86-1B4E-4839-8D2D-67EAE7EB71DA}"/>
    <cellStyle name="강조색2 4 2" xfId="8682" xr:uid="{3F401CBB-3ED6-4F53-B142-372A9B5EF835}"/>
    <cellStyle name="강조색2 4 3" xfId="8337" xr:uid="{68F1936D-F9B7-4898-842C-7C9C59309BCC}"/>
    <cellStyle name="강조색2 5" xfId="4311" xr:uid="{B93C28B6-4344-45E5-939F-01494658C4C6}"/>
    <cellStyle name="강조색2 6" xfId="4089" xr:uid="{001C9406-C824-46E8-8361-8F19D889817F}"/>
    <cellStyle name="강조색2_Data" xfId="5312" xr:uid="{FB605CE7-5753-4586-94FF-4967D65430BB}"/>
    <cellStyle name="강조색3" xfId="234" xr:uid="{520E069B-EC79-4EC0-BA6D-966D7B349270}"/>
    <cellStyle name="강조색3 2" xfId="5944" xr:uid="{3A038224-D2BE-476B-B370-7C1C1E812611}"/>
    <cellStyle name="강조색3 3" xfId="5843" xr:uid="{45FEE3E9-89D7-4512-9784-D535B8153012}"/>
    <cellStyle name="강조색3 4" xfId="6940" xr:uid="{53476C01-38E8-440C-99C9-F4B09F51175A}"/>
    <cellStyle name="강조색3 4 2" xfId="8690" xr:uid="{13E0D276-F50C-4783-8E61-C3F956F132A4}"/>
    <cellStyle name="강조색3 4 3" xfId="8345" xr:uid="{817164A2-FC0C-4373-9522-059DC1272697}"/>
    <cellStyle name="강조색3 5" xfId="4312" xr:uid="{875CE3F6-EE61-4480-B9B1-4EBF9A5DFF20}"/>
    <cellStyle name="강조색3 6" xfId="4090" xr:uid="{724F9125-2A69-496D-8906-49F6C52FE989}"/>
    <cellStyle name="강조색3_Data" xfId="5313" xr:uid="{84023761-BC3C-41EC-A93A-D3F046B84DFD}"/>
    <cellStyle name="강조색4" xfId="235" xr:uid="{373AA346-5B9E-4392-8F8D-2DC89E16AC7D}"/>
    <cellStyle name="강조색4 2" xfId="5945" xr:uid="{A22F4E88-7F6C-4600-A8A7-3F4E414EB214}"/>
    <cellStyle name="강조색4 3" xfId="5844" xr:uid="{E40F0F6F-C400-497C-946E-9E405DB8838D}"/>
    <cellStyle name="강조색4 4" xfId="6864" xr:uid="{283F36B6-B17F-4A91-A9FA-7CAB3C1B8F54}"/>
    <cellStyle name="강조색4 4 2" xfId="8673" xr:uid="{18973993-126F-4B1E-ABFF-7D4E08A32BEA}"/>
    <cellStyle name="강조색4 4 3" xfId="8328" xr:uid="{5A8C3569-5CD7-42F3-8297-1F3137A89EAC}"/>
    <cellStyle name="강조색4 5" xfId="4313" xr:uid="{34DEFD88-8E11-4ED4-85A3-92E92C96A5C1}"/>
    <cellStyle name="강조색4 6" xfId="4091" xr:uid="{B9ED366A-86FB-4A8D-A2F2-A78B7E7EEDFB}"/>
    <cellStyle name="강조색4_Data" xfId="5314" xr:uid="{063A1E42-A265-4909-8D6E-6921C883D0FC}"/>
    <cellStyle name="강조색5" xfId="236" xr:uid="{D73CD97E-9120-4BEF-9EAB-AE2D9319B283}"/>
    <cellStyle name="강조색5 2" xfId="5946" xr:uid="{0CF0A32B-46D3-4149-A3C7-BCF0498FA329}"/>
    <cellStyle name="강조색5 3" xfId="5845" xr:uid="{F28F926B-33CB-4199-9629-7264338CBFBE}"/>
    <cellStyle name="강조색5 4" xfId="6928" xr:uid="{D644B983-FE3D-40E4-8EAF-A1B72B8E4E84}"/>
    <cellStyle name="강조색5 4 2" xfId="8685" xr:uid="{7EA7BA7A-0BBC-456A-9F76-506D2668BFD8}"/>
    <cellStyle name="강조색5 4 3" xfId="8340" xr:uid="{4AF5FF1B-5C13-4288-AF86-6F71E074F25C}"/>
    <cellStyle name="강조색5 5" xfId="4314" xr:uid="{B7EB512F-79AD-4C1A-8B60-F5A8D88EDCBD}"/>
    <cellStyle name="강조색5 6" xfId="4092" xr:uid="{1CE1CAA2-2A6E-48B0-88F2-7DC40902EEA5}"/>
    <cellStyle name="강조색5_Data" xfId="5315" xr:uid="{F7E74FA3-3068-4AC6-B3EE-998EECDBF67C}"/>
    <cellStyle name="강조색6" xfId="237" xr:uid="{A6975442-F22E-4EE7-B660-8D88774BEED1}"/>
    <cellStyle name="강조색6 2" xfId="5947" xr:uid="{A397437F-3C1B-4C47-BA20-BD4E697DF4AC}"/>
    <cellStyle name="강조색6 3" xfId="5846" xr:uid="{18712729-4E33-4A8C-BCAB-EA69F4425738}"/>
    <cellStyle name="강조색6 4" xfId="7054" xr:uid="{62186A59-70C0-4845-95BD-A469F9DABC47}"/>
    <cellStyle name="강조색6 4 2" xfId="8710" xr:uid="{2025C7C3-A8B9-4237-AC87-6C430F3496D5}"/>
    <cellStyle name="강조색6 4 3" xfId="8365" xr:uid="{0D408F7F-6424-4B8E-9B8B-97BB57CB31F5}"/>
    <cellStyle name="강조색6 5" xfId="4315" xr:uid="{08D02C70-FC91-473C-AA45-2E3956F283CE}"/>
    <cellStyle name="강조색6 6" xfId="4093" xr:uid="{3F5E0212-DB4F-4640-91DB-135B62ED903C}"/>
    <cellStyle name="강조색6_Data" xfId="5316" xr:uid="{E26E5826-6F93-4C97-8B48-45184143A824}"/>
    <cellStyle name="경고문" xfId="238" xr:uid="{544F5361-ED70-41EE-BE7C-050F189DD069}"/>
    <cellStyle name="경고문 2" xfId="5948" xr:uid="{51485E9D-8D6C-4218-99B1-F0FBB9D4C819}"/>
    <cellStyle name="경고문 3" xfId="5847" xr:uid="{8DBC0189-745B-4D5E-B7F7-09AD6EF0A09F}"/>
    <cellStyle name="경고문 4" xfId="7064" xr:uid="{FBF3A123-1518-4B07-9D74-F15F46C805D9}"/>
    <cellStyle name="경고문 4 2" xfId="8714" xr:uid="{A65B3411-F5A5-4157-9F5B-D1319A595783}"/>
    <cellStyle name="경고문 4 3" xfId="8369" xr:uid="{0C747618-8A5F-435A-833B-66E4F51CC1FE}"/>
    <cellStyle name="경고문 5" xfId="4316" xr:uid="{487E215A-CD7A-4AE1-B557-165BC384E30B}"/>
    <cellStyle name="경고문 6" xfId="4094" xr:uid="{8E2E2CA6-FA5A-4B0E-913D-60AF6EF2345F}"/>
    <cellStyle name="경고문_Data" xfId="5317" xr:uid="{02507B4B-2396-48B5-8DC1-D5460FBA17C9}"/>
    <cellStyle name="계산" xfId="239" xr:uid="{BD2D7F1B-2BCD-4137-9E3F-A1409372899E}"/>
    <cellStyle name="계산 2" xfId="5949" xr:uid="{5BE85203-24ED-468F-B3C1-D287392DF2DE}"/>
    <cellStyle name="계산 2 2" xfId="11677" xr:uid="{341E8AD1-5AF0-4868-88E3-CA37E0D6D254}"/>
    <cellStyle name="계산 3" xfId="5848" xr:uid="{D0379869-56D5-4B55-AEAC-279F955DF584}"/>
    <cellStyle name="계산 4" xfId="7061" xr:uid="{75B2CC79-924E-4CB3-8335-4DD48CF8225D}"/>
    <cellStyle name="계산 4 2" xfId="8713" xr:uid="{6D21D1ED-2E04-4A82-897E-A82ECDB9158D}"/>
    <cellStyle name="계산 4 2 2" xfId="12784" xr:uid="{AC130090-B87D-45D7-BD86-05E8D81063A9}"/>
    <cellStyle name="계산 4 3" xfId="8368" xr:uid="{AF93AE25-8B75-4394-BFFE-C7A88170C3D6}"/>
    <cellStyle name="계산 4 3 2" xfId="12604" xr:uid="{F1EE4EEE-253A-4C18-8C3A-F6CDC6B987C8}"/>
    <cellStyle name="계산 4 4" xfId="11796" xr:uid="{793D7CF6-2057-40A8-928A-C5413648C3E9}"/>
    <cellStyle name="계산 5" xfId="4317" xr:uid="{B9361035-F568-4880-98C9-4F30426F96D3}"/>
    <cellStyle name="계산 5 2" xfId="11602" xr:uid="{06F997EF-5AD1-4CD5-886E-09A791005A97}"/>
    <cellStyle name="계산 6" xfId="4095" xr:uid="{2F8FC66F-79D1-4F6D-B19C-E00F487264B9}"/>
    <cellStyle name="계산 7" xfId="19156" xr:uid="{42799A4D-9A40-4D03-90D5-5C99BC95D7F1}"/>
    <cellStyle name="계산_Data" xfId="5318" xr:uid="{FAD41B0A-3795-47E9-AFBA-0CFA8299D921}"/>
    <cellStyle name="나쁨" xfId="240" xr:uid="{4C5AC35F-1E45-4B33-8362-2B3167B1B9DC}"/>
    <cellStyle name="나쁨 2" xfId="5950" xr:uid="{701195D8-7B15-49E6-95AC-AC4090ED17E2}"/>
    <cellStyle name="나쁨 3" xfId="5849" xr:uid="{E5F0BAB3-D065-489E-B86A-8671EB0E6A9C}"/>
    <cellStyle name="나쁨 4" xfId="7084" xr:uid="{A6007C58-63D5-46D2-8278-B06DA219BEFF}"/>
    <cellStyle name="나쁨 4 2" xfId="8722" xr:uid="{45B1DB94-9401-4EF4-BF9A-98F190ECC440}"/>
    <cellStyle name="나쁨 4 3" xfId="8377" xr:uid="{DF01BD95-F7BD-48A0-9C30-C669B1CFA1E1}"/>
    <cellStyle name="나쁨 5" xfId="4318" xr:uid="{1DDDD176-C33A-443C-A1DC-FAC7E2B097AF}"/>
    <cellStyle name="나쁨 6" xfId="4096" xr:uid="{D5A20E5D-4659-4D0A-9C95-44C5F542D10D}"/>
    <cellStyle name="나쁨_Data" xfId="5319" xr:uid="{9C27019A-7F33-4510-905F-B2156403C6E1}"/>
    <cellStyle name="메모" xfId="241" xr:uid="{A3C80457-4EDC-4502-8D71-9E2B539A6EF3}"/>
    <cellStyle name="메모 2" xfId="5951" xr:uid="{B082D832-3728-4E86-A5F6-4D42C69E5F0B}"/>
    <cellStyle name="메모 2 2" xfId="11678" xr:uid="{7254EBE3-5884-4892-8457-F51813D2120D}"/>
    <cellStyle name="메모 3" xfId="5850" xr:uid="{69B1DDCE-E1A3-493C-B1CF-9B771E4FC7A1}"/>
    <cellStyle name="메모 4" xfId="6847" xr:uid="{4EAE15AE-3A95-4B63-B825-13F8E69053A3}"/>
    <cellStyle name="메모 4 2" xfId="11769" xr:uid="{DC50BC12-FD35-410E-9434-51BE08C7B8CF}"/>
    <cellStyle name="메모 5" xfId="4319" xr:uid="{50D7F562-774D-43D9-B43D-03A9D7D7C509}"/>
    <cellStyle name="메모 5 2" xfId="11603" xr:uid="{19E412D4-D27F-417C-99CC-E7F2843D3D77}"/>
    <cellStyle name="메모 6" xfId="4097" xr:uid="{D41263C2-1B99-42BC-9942-016A4FD2C5C2}"/>
    <cellStyle name="메모 7" xfId="19157" xr:uid="{04E12F17-712C-4692-8D0C-F456009EF341}"/>
    <cellStyle name="메모_Data" xfId="5320" xr:uid="{D533A163-4910-48EE-B925-37FF70A8A8BF}"/>
    <cellStyle name="백분율 2" xfId="7110" xr:uid="{BB172E2F-09E5-4840-AA42-DAA6997C0E2E}"/>
    <cellStyle name="백분율 2 2" xfId="6786" xr:uid="{FC746B46-4D1A-451E-BBD2-116825FF09AD}"/>
    <cellStyle name="백분율 2 3" xfId="7152" xr:uid="{E78EA71E-7FFA-4A83-9B23-0668C12B5D40}"/>
    <cellStyle name="백분율 2 4" xfId="9646" xr:uid="{AA22EB45-F2F1-47E5-930A-EA0461AE4A4C}"/>
    <cellStyle name="보통" xfId="242" xr:uid="{B971E710-116E-449C-8C4E-28B6CBAAEF51}"/>
    <cellStyle name="보통 2" xfId="5952" xr:uid="{0460175D-B105-4B49-9253-857800B5F283}"/>
    <cellStyle name="보통 3" xfId="5851" xr:uid="{6CD9810E-19EA-4EA2-B662-5038703D9910}"/>
    <cellStyle name="보통 4" xfId="7175" xr:uid="{11CAE4E7-DFDC-4FD7-9F7C-DD7A3DACECAE}"/>
    <cellStyle name="보통 4 2" xfId="8740" xr:uid="{7270115E-42BB-4F87-9E34-653B4BCF1B6A}"/>
    <cellStyle name="보통 4 3" xfId="8393" xr:uid="{EDEDAE73-AFDD-4EE3-B24F-E4022E3E50DE}"/>
    <cellStyle name="보통 5" xfId="4320" xr:uid="{23BC319C-D4EA-48A5-A23B-87D2A3237AF5}"/>
    <cellStyle name="보통 6" xfId="4098" xr:uid="{CA5DE9CA-1DF8-4B26-87FE-9286F86F0B0C}"/>
    <cellStyle name="보통_Data" xfId="5321" xr:uid="{C0425B9A-ECE1-47B7-BE8D-A130C962F0B0}"/>
    <cellStyle name="설명 텍스트" xfId="243" xr:uid="{F1C9024A-1F41-4E0C-9B37-7ABBB31D26A4}"/>
    <cellStyle name="설명 텍스트 2" xfId="5953" xr:uid="{689A7899-E88E-4315-80D1-A76CF6973A75}"/>
    <cellStyle name="설명 텍스트 3" xfId="5852" xr:uid="{85D13B92-4D91-47FB-8DD4-1582C40A9867}"/>
    <cellStyle name="설명 텍스트 4" xfId="6606" xr:uid="{9A7B1BE8-7F03-4919-94C7-6CE95B4CCCAE}"/>
    <cellStyle name="설명 텍스트 4 2" xfId="8605" xr:uid="{8F490455-BC2D-4335-8277-AA90BB6BF2AF}"/>
    <cellStyle name="설명 텍스트 4 3" xfId="8259" xr:uid="{786E34B8-8CEB-4D2C-832A-EA1E2FE40DA8}"/>
    <cellStyle name="설명 텍스트 5" xfId="4321" xr:uid="{628A19BE-145A-4C8B-A891-7DD05F5A8F54}"/>
    <cellStyle name="설명 텍스트 6" xfId="4099" xr:uid="{0C43A7AF-4506-4455-9264-8429675477BE}"/>
    <cellStyle name="설명 텍스트_Data" xfId="5322" xr:uid="{AD52EE7D-A608-46CF-9BC1-2FE43D483E72}"/>
    <cellStyle name="셀 확인" xfId="244" xr:uid="{614EEF1F-6A97-43A4-ACC3-6BB979940BB0}"/>
    <cellStyle name="셀 확인 2" xfId="5954" xr:uid="{B13BF562-E9A9-42E9-B8F3-B7BC84AACDFB}"/>
    <cellStyle name="셀 확인 3" xfId="5853" xr:uid="{AF3EBB0D-D951-431F-9E8D-472C06000C57}"/>
    <cellStyle name="셀 확인 4" xfId="6658" xr:uid="{A2C5CE00-86B5-4BD0-986D-64D1DC1DEC19}"/>
    <cellStyle name="셀 확인 4 2" xfId="8617" xr:uid="{CBAA95DD-0765-43CA-A474-FE25E32234B8}"/>
    <cellStyle name="셀 확인 4 3" xfId="8270" xr:uid="{AECA1203-6394-4E5A-AB23-4F65AC909A42}"/>
    <cellStyle name="셀 확인 5" xfId="4322" xr:uid="{79DA556C-F5EB-4BC2-BB45-9F048286B3C2}"/>
    <cellStyle name="셀 확인 6" xfId="4100" xr:uid="{63D02C4D-6DFD-4519-91D8-667ABE0184B9}"/>
    <cellStyle name="셀 확인_Data" xfId="5323" xr:uid="{500DB4E0-8BC7-427F-B33E-CEE051945509}"/>
    <cellStyle name="쉼표 [ ] 3" xfId="6638" xr:uid="{8C5A607A-AA2A-4B1D-B3E4-F36A0B668CE6}"/>
    <cellStyle name="쉼표 [0] 10" xfId="6848" xr:uid="{CC92DC04-7C84-4917-A387-A898F36B412C}"/>
    <cellStyle name="쉼표 [0] 11" xfId="6636" xr:uid="{80D6DFE4-CDAA-4004-A97A-5504DE109764}"/>
    <cellStyle name="쉼표 [0] 12" xfId="7021" xr:uid="{9B838C2A-A278-4C4E-8651-C91BAF7C9103}"/>
    <cellStyle name="쉼표 [0] 13" xfId="6747" xr:uid="{AD321FC2-61E8-4653-8814-A7F20D46E275}"/>
    <cellStyle name="쉼표 [0] 14" xfId="6820" xr:uid="{4B7BEB7E-29AE-4C2F-9387-9B9C60CEEFA4}"/>
    <cellStyle name="쉼표 [0] 15" xfId="6679" xr:uid="{F0315544-0BB8-4EF6-9D23-8599431D6733}"/>
    <cellStyle name="쉼표 [0] 16" xfId="7107" xr:uid="{27EDD79C-F5B7-465B-8B50-86DF9FD1D0C0}"/>
    <cellStyle name="쉼표 [0] 17" xfId="6705" xr:uid="{53168F8A-83B1-41B2-AFA9-81980FC9B241}"/>
    <cellStyle name="쉼표 [0] 18" xfId="6789" xr:uid="{1CEC4EC3-EE92-41FE-8595-ADCA57DC48E3}"/>
    <cellStyle name="쉼표 [0] 19" xfId="7095" xr:uid="{9000F088-28EB-44B6-808D-6535F1EDB0BD}"/>
    <cellStyle name="쉼표 [0] 2" xfId="7081" xr:uid="{5DC3F7B4-12AB-4240-99B1-E33D79A412BC}"/>
    <cellStyle name="쉼표 [0] 2 2" xfId="7016" xr:uid="{4AB5EEF0-49A0-454B-9EB6-D57601CDC52C}"/>
    <cellStyle name="쉼표 [0] 2 3" xfId="6592" xr:uid="{B54322AF-8C40-4431-92B8-8B78B2C55515}"/>
    <cellStyle name="쉼표 [0] 2 4" xfId="7168" xr:uid="{DDC6D9EE-FA38-4126-8AC4-77DF8BDB08CB}"/>
    <cellStyle name="쉼표 [0] 2 5" xfId="6647" xr:uid="{03B1B3A4-FDBC-42A5-8634-41353566ECB5}"/>
    <cellStyle name="쉼표 [0] 2 6" xfId="9647" xr:uid="{A2199C67-84CA-462C-ABA1-CE8AA8DAD76E}"/>
    <cellStyle name="쉼표 [0] 20" xfId="7005" xr:uid="{17D6354D-B598-43A1-8431-898460B59A03}"/>
    <cellStyle name="쉼표 [0] 21" xfId="6956" xr:uid="{78C5697C-01D8-40AD-AA29-AAB76F637146}"/>
    <cellStyle name="쉼표 [0] 22" xfId="7042" xr:uid="{1CEFD7CF-441B-48B7-A83B-3629C0D8A514}"/>
    <cellStyle name="쉼표 [0] 23" xfId="6652" xr:uid="{A7E9261F-0EF9-4000-AFF0-D806BB4AE98B}"/>
    <cellStyle name="쉼표 [0] 24" xfId="6763" xr:uid="{50F9A95D-A24B-4DC2-A529-882F6255DE87}"/>
    <cellStyle name="쉼표 [0] 25" xfId="6666" xr:uid="{316FDC1D-8060-40C0-A505-9FBF73B6A1E1}"/>
    <cellStyle name="쉼표 [0] 26" xfId="7155" xr:uid="{6465A4DE-E059-4257-83C1-9C0A3B4C9655}"/>
    <cellStyle name="쉼표 [0] 27" xfId="7037" xr:uid="{0BE52BA0-9788-48E0-B342-E834DEF77A40}"/>
    <cellStyle name="쉼표 [0] 28" xfId="6644" xr:uid="{B67C2FE0-755E-4BBD-A8FB-89704E2F9F9F}"/>
    <cellStyle name="쉼표 [0] 29" xfId="6797" xr:uid="{F8E5BCD2-0EDC-4784-B667-ED6CBACD1B95}"/>
    <cellStyle name="쉼표 [0] 3" xfId="7104" xr:uid="{A8B08C9C-E629-4F15-B60B-54524683C4B2}"/>
    <cellStyle name="쉼표 [0] 3 2" xfId="7087" xr:uid="{D491606B-0C01-4DAB-851F-15E6118ADCE3}"/>
    <cellStyle name="쉼표 [0] 3 3" xfId="6855" xr:uid="{9F7669F8-2C7B-4509-98E2-E2499AE8812E}"/>
    <cellStyle name="쉼표 [0] 30" xfId="7049" xr:uid="{00FBAA5F-A660-4043-9F2E-E7A0E8F823B3}"/>
    <cellStyle name="쉼표 [0] 31" xfId="6822" xr:uid="{E384602E-6A4F-416C-84C7-40912AA6A19C}"/>
    <cellStyle name="쉼표 [0] 32" xfId="7099" xr:uid="{F9D59632-CEDE-486C-B60B-34EAEC5E7305}"/>
    <cellStyle name="쉼표 [0] 33" xfId="6708" xr:uid="{69FB4AAE-5DDC-4AAB-A5D4-DD61959D2AF4}"/>
    <cellStyle name="쉼표 [0] 34" xfId="6642" xr:uid="{613273A5-57CC-448F-BC7D-BD9BF54EE060}"/>
    <cellStyle name="쉼표 [0] 35" xfId="6962" xr:uid="{41FEE82F-186D-47F9-98A1-C04A7455A9E0}"/>
    <cellStyle name="쉼표 [0] 36" xfId="7113" xr:uid="{ECFDB213-ECD6-4B78-80B5-CA40B68E9D36}"/>
    <cellStyle name="쉼표 [0] 37" xfId="6745" xr:uid="{91CECEF2-BB2E-4240-9E52-A205A6AE91E0}"/>
    <cellStyle name="쉼표 [0] 38" xfId="6640" xr:uid="{8D6E2FB7-17C9-4B2E-9C29-0C5F680B9B26}"/>
    <cellStyle name="쉼표 [0] 4" xfId="7060" xr:uid="{740AE099-2F40-4834-8AA2-A242C6D56D5F}"/>
    <cellStyle name="쉼표 [0] 4 2" xfId="6829" xr:uid="{76C70600-B3F4-4398-B4E0-E8A2E3B42258}"/>
    <cellStyle name="쉼표 [0] 4 3" xfId="7023" xr:uid="{A032DA28-68CC-4B47-8B51-B1CFCD29264D}"/>
    <cellStyle name="쉼표 [0] 5" xfId="6880" xr:uid="{EB460626-3457-423B-9A7F-4A41A84F688D}"/>
    <cellStyle name="쉼표 [0] 5 2" xfId="6964" xr:uid="{411978CA-3DB9-4E27-BFB4-7684FEEEDE71}"/>
    <cellStyle name="쉼표 [0] 5 3" xfId="7092" xr:uid="{508CBA1C-F6CE-40A1-B196-A75B7F86E04D}"/>
    <cellStyle name="쉼표 [0] 6" xfId="6761" xr:uid="{FF1D3BCA-4FAA-4FD5-B948-09DFF874F862}"/>
    <cellStyle name="쉼표 [0] 6 2" xfId="7028" xr:uid="{329F7462-543D-4429-A919-A87D7F1E4F26}"/>
    <cellStyle name="쉼표 [0] 7" xfId="7013" xr:uid="{760ED770-9E3A-4753-A383-9E4072F59E97}"/>
    <cellStyle name="쉼표 [0] 8" xfId="6840" xr:uid="{DCA4FB98-3EC7-47F9-B79A-A805E75ABBFC}"/>
    <cellStyle name="쉼표 [0] 9" xfId="6693" xr:uid="{F89E5F89-6E2C-478A-802C-1548F8EE2590}"/>
    <cellStyle name="쉼표 2" xfId="6783" xr:uid="{1920F011-BE39-4D5B-A989-B8B3D49C531A}"/>
    <cellStyle name="쉼표 2 2" xfId="7127" xr:uid="{A0BA3C7E-5E5A-4F45-8D82-182B381D0061}"/>
    <cellStyle name="쉼표 2 2 2" xfId="7091" xr:uid="{A79E4033-E4FA-4741-B08A-DBB92C64A650}"/>
    <cellStyle name="쉼표 2 3" xfId="6567" xr:uid="{4E67F6F3-AA1F-4B1F-9DA5-1671A0BD05EA}"/>
    <cellStyle name="쉼표 2 4" xfId="6586" xr:uid="{62E5EAF5-800F-4A88-B75F-C61CE87A87C4}"/>
    <cellStyle name="쉼표 2 5" xfId="9648" xr:uid="{0F624509-9D71-4795-9D9A-93DE61C69287}"/>
    <cellStyle name="쉼표 3" xfId="6616" xr:uid="{AFB6FD48-51B3-49FD-B28A-2063482AAF23}"/>
    <cellStyle name="쉼표 3 2" xfId="7055" xr:uid="{3AA3D9AC-CF3D-4413-8126-6DBD27C50908}"/>
    <cellStyle name="쉼표 3 3" xfId="9649" xr:uid="{15C6801F-11D5-4F47-805C-EDC491BA9857}"/>
    <cellStyle name="쉼표 4" xfId="7123" xr:uid="{576648A7-927A-4966-9E10-8FDC215F04C2}"/>
    <cellStyle name="쉼표 5" xfId="6648" xr:uid="{072B8954-A264-4412-AE50-31144DAA174E}"/>
    <cellStyle name="쉼표 6" xfId="7093" xr:uid="{FD87FDA4-8D4F-46D6-9DCC-0BFD0E5EB4DC}"/>
    <cellStyle name="쉼표 7" xfId="7046" xr:uid="{83EA2081-53FB-4573-8FD7-8E74E5AE13A2}"/>
    <cellStyle name="쉼표 8" xfId="7149" xr:uid="{E648E8A2-BC66-4A9B-8855-6BAE75921F49}"/>
    <cellStyle name="쉼표 9" xfId="7017" xr:uid="{9997ADFE-AC24-481A-B563-9956618C412B}"/>
    <cellStyle name="스타일 1" xfId="245" xr:uid="{8BAE5077-29A7-4559-8DBE-D9CA44D73874}"/>
    <cellStyle name="스타일 1 2" xfId="5955" xr:uid="{1F5AF629-245E-4049-88B3-25B4D62BE42C}"/>
    <cellStyle name="스타일 1 3" xfId="5854" xr:uid="{B3E07FBE-5945-4B1F-921D-4685FD311865}"/>
    <cellStyle name="스타일 1 4" xfId="4323" xr:uid="{85F23F71-73F9-487E-8A94-62B492CFFBB8}"/>
    <cellStyle name="스타일 1 5" xfId="4101" xr:uid="{2760B515-B864-436E-A73F-E52D804E202B}"/>
    <cellStyle name="스타일 1_Data" xfId="5324" xr:uid="{C240352C-4E80-4A62-9D54-0EAFC5CDDBD2}"/>
    <cellStyle name="연결된 셀" xfId="246" xr:uid="{AEAA1255-E091-4D24-9C48-415EC19C16DC}"/>
    <cellStyle name="연결된 셀 2" xfId="5956" xr:uid="{9439E307-49FE-4538-95A0-687E50EC26E4}"/>
    <cellStyle name="연결된 셀 3" xfId="5855" xr:uid="{94944D9F-884D-46D1-9630-241CCEA7EFC8}"/>
    <cellStyle name="연결된 셀 4" xfId="7003" xr:uid="{F4E30BA5-1E26-4B21-8A2E-F35A93216EE2}"/>
    <cellStyle name="연결된 셀 4 2" xfId="8699" xr:uid="{9DB1718A-87E5-4CAD-AAF3-91A6F951C92C}"/>
    <cellStyle name="연결된 셀 4 3" xfId="8355" xr:uid="{D9296DB4-D5FB-4D69-9B01-E16E58139485}"/>
    <cellStyle name="연결된 셀 5" xfId="4324" xr:uid="{559AFC94-C423-4CDE-8D6C-08B98F370D4F}"/>
    <cellStyle name="연결된 셀 6" xfId="4102" xr:uid="{6E1C7260-734B-4D1F-95F6-25D79C128753}"/>
    <cellStyle name="연결된 셀_Data" xfId="5325" xr:uid="{4743C10E-C733-4EC5-A57B-D40F4D77A41B}"/>
    <cellStyle name="요약" xfId="247" xr:uid="{E7526FF9-B7E1-4627-916D-A97A3C5F549A}"/>
    <cellStyle name="요약 2" xfId="5957" xr:uid="{5598156C-2535-4AF1-8D87-7E17F2C913AC}"/>
    <cellStyle name="요약 2 2" xfId="11679" xr:uid="{3FC6DA0F-AB9D-4428-8A1F-8DEBB1A9347D}"/>
    <cellStyle name="요약 3" xfId="5856" xr:uid="{CF9ED72C-D071-49D3-B0CC-19CAFE0F1A6C}"/>
    <cellStyle name="요약 4" xfId="6694" xr:uid="{7C79E320-CC29-434A-9163-6B6E08CE890C}"/>
    <cellStyle name="요약 4 2" xfId="8627" xr:uid="{B7BBA338-41E6-44A8-A170-6B38B105AA5E}"/>
    <cellStyle name="요약 4 2 2" xfId="12777" xr:uid="{71841588-01F6-40B3-AFFD-41D078FCF8C2}"/>
    <cellStyle name="요약 4 3" xfId="8280" xr:uid="{F52E6E43-30FB-4C44-A7E2-2532224A31E5}"/>
    <cellStyle name="요약 4 3 2" xfId="12591" xr:uid="{A7D59B13-543B-494C-83D2-C5433356A8A5}"/>
    <cellStyle name="요약 4 4" xfId="11759" xr:uid="{06C74517-F808-4B8E-934F-CF70A589B7B0}"/>
    <cellStyle name="요약 5" xfId="4325" xr:uid="{D3241C47-A339-421E-B189-361C89273B7C}"/>
    <cellStyle name="요약 5 2" xfId="11604" xr:uid="{C4EB8754-4EFA-4EA7-8047-196D62E40E73}"/>
    <cellStyle name="요약 6" xfId="4103" xr:uid="{6988F6EF-11B3-4AE1-9ED5-EAB7E0B883BB}"/>
    <cellStyle name="요약 7" xfId="19158" xr:uid="{94FE0B50-E694-4081-B0A5-222C804288B9}"/>
    <cellStyle name="요약_Data" xfId="5326" xr:uid="{B1AB906F-A3C8-4AFF-917A-92ED4781EB5F}"/>
    <cellStyle name="입력" xfId="248" xr:uid="{C311DCF4-EA1E-42C8-922A-FD2E6654C046}"/>
    <cellStyle name="입력 2" xfId="5958" xr:uid="{A39EB9C9-82B1-4B58-8234-92AD39E24ECB}"/>
    <cellStyle name="입력 2 2" xfId="11680" xr:uid="{ED757245-662F-4F4D-B752-96AA4C29B67B}"/>
    <cellStyle name="입력 3" xfId="5857" xr:uid="{7BF18F1C-80C6-4F2C-B3CF-A7149DCFA6CF}"/>
    <cellStyle name="입력 4" xfId="7025" xr:uid="{56290D8E-D275-4263-AD2B-07169C15D19D}"/>
    <cellStyle name="입력 4 2" xfId="8705" xr:uid="{31CF776D-847A-4537-B81D-C778B8C16F73}"/>
    <cellStyle name="입력 4 2 2" xfId="12782" xr:uid="{17CE94F4-9DD7-4B0E-8A13-0EC4EB269A22}"/>
    <cellStyle name="입력 4 3" xfId="8360" xr:uid="{A8489F99-BEFD-46DB-A8C2-68D5FA21B273}"/>
    <cellStyle name="입력 4 3 2" xfId="12601" xr:uid="{BF59F4A7-4C36-4E5D-BE9F-EB1BD03FBB3A}"/>
    <cellStyle name="입력 4 4" xfId="11794" xr:uid="{7E395235-F40A-487C-81BC-48F90D2ACAC8}"/>
    <cellStyle name="입력 5" xfId="4326" xr:uid="{2C1E2D47-D2FF-4F4A-AA7D-037589ADB1FD}"/>
    <cellStyle name="입력 5 2" xfId="11605" xr:uid="{5752E2BE-8B05-41DD-AED5-F93A37C9D769}"/>
    <cellStyle name="입력 6" xfId="4104" xr:uid="{38C5B898-F831-40FF-8A1D-816750579649}"/>
    <cellStyle name="입력 7" xfId="19159" xr:uid="{627BA7B7-02D1-41DC-95A9-52FEDD9839CA}"/>
    <cellStyle name="입력_Data" xfId="5327" xr:uid="{0F85C3FF-3F57-4ECD-970B-C6769949ABA1}"/>
    <cellStyle name="제목" xfId="249" xr:uid="{A32935D2-0A95-429E-B57C-65E6DD9E7C1E}"/>
    <cellStyle name="제목 1" xfId="250" xr:uid="{C4ADA5D5-AB44-426E-898E-3AB8F0281F00}"/>
    <cellStyle name="제목 1 2" xfId="5960" xr:uid="{35F7A495-56D0-4EBA-A38E-8C8C9AB556E5}"/>
    <cellStyle name="제목 1 3" xfId="5859" xr:uid="{FF89A25F-A3A3-426B-98AE-BFD1CE1CA4E1}"/>
    <cellStyle name="제목 1 4" xfId="6779" xr:uid="{CE3A19CD-DE7C-4C8E-9310-072F390248E1}"/>
    <cellStyle name="제목 1 4 2" xfId="8652" xr:uid="{1A67A9A5-0E19-4751-B599-51B4813EF87D}"/>
    <cellStyle name="제목 1 4 3" xfId="8306" xr:uid="{FDBE9D74-B2AD-4B7E-9888-F4FC838B3CFB}"/>
    <cellStyle name="제목 1 5" xfId="4328" xr:uid="{FF195B50-0048-44C7-B7ED-DB1CDAA5134D}"/>
    <cellStyle name="제목 1 6" xfId="4106" xr:uid="{DFDCA881-71B9-414E-BA71-FF10B5B714ED}"/>
    <cellStyle name="제목 1_Data" xfId="5328" xr:uid="{49DB3B4B-7343-4036-91C6-37F0548283B6}"/>
    <cellStyle name="제목 10" xfId="7024" xr:uid="{884EDAC6-5056-45F1-85C2-5221B9DD0F29}"/>
    <cellStyle name="제목 10 2" xfId="8704" xr:uid="{BCAAF0ED-24CB-4F1B-8CE1-246939F836F5}"/>
    <cellStyle name="제목 10 3" xfId="8359" xr:uid="{4A326ED8-1C38-42A8-845A-D588FE55896E}"/>
    <cellStyle name="제목 11" xfId="7257" xr:uid="{78C90479-FFC6-49F2-87B2-944FC156177F}"/>
    <cellStyle name="제목 11 2" xfId="8744" xr:uid="{F6C1B531-FF52-4B5A-898E-FD802B25E5CB}"/>
    <cellStyle name="제목 11 3" xfId="8398" xr:uid="{C42CE3E3-3D7D-409E-B9A3-238F3F6A18EC}"/>
    <cellStyle name="제목 12" xfId="4327" xr:uid="{BA5DF36B-CAF2-48BB-A619-CA025BB598AA}"/>
    <cellStyle name="제목 13" xfId="4712" xr:uid="{5829B364-7FC1-4C38-A897-89DDEA792B48}"/>
    <cellStyle name="제목 14" xfId="7405" xr:uid="{C4CE2966-42FB-4738-BA4F-57C103AF013D}"/>
    <cellStyle name="제목 15" xfId="7542" xr:uid="{56D7E64F-CEB7-4E65-B054-E9E300E2AEC3}"/>
    <cellStyle name="제목 16" xfId="7470" xr:uid="{31D46EDB-A2B8-4DA1-AE8E-70B1AAD9A1BD}"/>
    <cellStyle name="제목 17" xfId="7450" xr:uid="{CB45D6EE-E7EF-428E-95DE-F5C349CC7048}"/>
    <cellStyle name="제목 18" xfId="7437" xr:uid="{13AD5846-2059-4441-9900-C834876FE92C}"/>
    <cellStyle name="제목 19" xfId="7466" xr:uid="{BB748B2F-D43A-48DC-86EC-DEC62E156EB7}"/>
    <cellStyle name="제목 2" xfId="251" xr:uid="{07F155DA-4EB5-4F90-9198-65BEED816807}"/>
    <cellStyle name="제목 2 2" xfId="5961" xr:uid="{FAEF03BC-22BF-429A-AD8C-30C7ADA0E053}"/>
    <cellStyle name="제목 2 3" xfId="5860" xr:uid="{A96F0662-B9A4-44F7-91C9-B24ECC69D521}"/>
    <cellStyle name="제목 2 4" xfId="6775" xr:uid="{239244A2-D21C-4887-85C4-260506FAC9DA}"/>
    <cellStyle name="제목 2 4 2" xfId="8648" xr:uid="{4E9CCFC0-B37F-4EBE-A69D-027873AC724D}"/>
    <cellStyle name="제목 2 4 3" xfId="8302" xr:uid="{D89EC448-5F32-4BC1-80F0-20F9B2A6B4CE}"/>
    <cellStyle name="제목 2 5" xfId="4329" xr:uid="{4C0BC306-257B-417D-B27B-40C736986F5C}"/>
    <cellStyle name="제목 2 6" xfId="4107" xr:uid="{858FDE04-90AB-41FC-A398-4C19ED09F868}"/>
    <cellStyle name="제목 2_Data" xfId="5329" xr:uid="{D142E82F-E160-426A-9252-F41D4137743B}"/>
    <cellStyle name="제목 20" xfId="7416" xr:uid="{B9DD2798-3C76-4FEB-98AD-8F3C6CC9A7C8}"/>
    <cellStyle name="제목 21" xfId="7456" xr:uid="{E7295214-39F8-4E4D-95E5-BD78CB8101D3}"/>
    <cellStyle name="제목 22" xfId="7532" xr:uid="{F102B4D0-3977-4430-97C0-B6C892877246}"/>
    <cellStyle name="제목 23" xfId="7417" xr:uid="{E0337349-47B7-43FF-8487-8C11368D2590}"/>
    <cellStyle name="제목 24" xfId="7507" xr:uid="{12292EDA-0F45-460F-BE7F-1871412E0B7D}"/>
    <cellStyle name="제목 25" xfId="7433" xr:uid="{FDDA3828-8FEA-453B-99EB-D41C5FD12370}"/>
    <cellStyle name="제목 26" xfId="7427" xr:uid="{D76F0040-0933-4EEE-9333-2E9A65AAD554}"/>
    <cellStyle name="제목 27" xfId="7550" xr:uid="{5D0976C9-325F-4D84-AC55-57FD1819A2B2}"/>
    <cellStyle name="제목 28" xfId="7435" xr:uid="{A658F784-BF43-49AD-B055-15F2814A00D4}"/>
    <cellStyle name="제목 29" xfId="7410" xr:uid="{78182220-F38C-4103-B1EB-8DFFCF52CBB0}"/>
    <cellStyle name="제목 3" xfId="252" xr:uid="{51E17D23-68A9-4229-B085-25C904395E68}"/>
    <cellStyle name="제목 3 2" xfId="5962" xr:uid="{B9F5AF14-2F24-4507-8477-FD8F87EE14C6}"/>
    <cellStyle name="제목 3 2 2" xfId="11681" xr:uid="{3C09E559-0928-423A-8F22-7D95B4E2FE72}"/>
    <cellStyle name="제목 3 3" xfId="5861" xr:uid="{32C539E0-4BCD-4635-8D93-0E590E6778FC}"/>
    <cellStyle name="제목 3 4" xfId="6724" xr:uid="{A74B354A-9643-4962-9760-228285FD621C}"/>
    <cellStyle name="제목 3 4 2" xfId="8631" xr:uid="{7CF03B68-7791-40A7-8F78-845A3F4A57DB}"/>
    <cellStyle name="제목 3 4 2 2" xfId="12778" xr:uid="{4024ABA0-7586-4ED1-9602-C9FAEAD18AE3}"/>
    <cellStyle name="제목 3 4 3" xfId="8285" xr:uid="{F43056E9-D672-43AC-B8EF-AA5E068FFA5F}"/>
    <cellStyle name="제목 3 4 3 2" xfId="12593" xr:uid="{48CB46BD-EBA7-4BC4-9A03-9D9031B58391}"/>
    <cellStyle name="제목 3 4 4" xfId="11760" xr:uid="{C89DFD5B-8038-4157-A0E9-C5A06464DA58}"/>
    <cellStyle name="제목 3 5" xfId="4330" xr:uid="{C145D26F-8AC5-4097-84EB-AB405FA22509}"/>
    <cellStyle name="제목 3 5 2" xfId="11606" xr:uid="{4A513A7C-1172-477B-A124-C8A65CE4794F}"/>
    <cellStyle name="제목 3 6" xfId="4108" xr:uid="{54C79EEF-9EB3-42FB-9B40-A9DC8B960B90}"/>
    <cellStyle name="제목 3_Data" xfId="5330" xr:uid="{A846E4A5-D8DC-438A-8C0A-90812D6C6DDB}"/>
    <cellStyle name="제목 30" xfId="7457" xr:uid="{0B8363EE-64D5-444B-9837-86E3FBBFBF47}"/>
    <cellStyle name="제목 31" xfId="7403" xr:uid="{2CE95EBB-3A6E-4598-885A-9D0EAD936068}"/>
    <cellStyle name="제목 32" xfId="7414" xr:uid="{35B38098-E158-4963-9830-446BCDAD4647}"/>
    <cellStyle name="제목 33" xfId="7552" xr:uid="{5A68912F-D125-4CDD-8F19-543F51ADB703}"/>
    <cellStyle name="제목 34" xfId="7411" xr:uid="{CD217A48-D928-44A8-9975-33932310A488}"/>
    <cellStyle name="제목 35" xfId="7434" xr:uid="{0F36572C-0E4E-4FDE-8839-B04F3E0AAB22}"/>
    <cellStyle name="제목 36" xfId="7475" xr:uid="{761A673A-AB5E-4C40-B37D-22A7DACD281C}"/>
    <cellStyle name="제목 37" xfId="7447" xr:uid="{FA668236-E8B3-46D1-8D0A-EF03DD6224B9}"/>
    <cellStyle name="제목 38" xfId="7436" xr:uid="{1C36265B-8D51-44FA-8261-E4E9E81C0A0C}"/>
    <cellStyle name="제목 39" xfId="7505" xr:uid="{C7C4B9DC-72F3-4DC8-B1EC-A787F1BC9DD4}"/>
    <cellStyle name="제목 4" xfId="253" xr:uid="{57DB1F78-B0F5-48D6-9E65-0DE9F732984D}"/>
    <cellStyle name="제목 4 2" xfId="5963" xr:uid="{F5B8E785-78F5-4E19-94EB-5007EC842048}"/>
    <cellStyle name="제목 4 3" xfId="5862" xr:uid="{22B6F3A7-D478-496E-974E-9934428727FC}"/>
    <cellStyle name="제목 4 4" xfId="6673" xr:uid="{4E8D03A3-8AD8-48C9-BFB5-BC31D5A4795F}"/>
    <cellStyle name="제목 4 4 2" xfId="8621" xr:uid="{3410753D-B96C-4001-8CEA-41D819715964}"/>
    <cellStyle name="제목 4 4 3" xfId="8274" xr:uid="{1CBA4104-C10D-4BE7-9584-548993D9063F}"/>
    <cellStyle name="제목 4 5" xfId="4331" xr:uid="{7386E614-35BE-475F-B54A-C7B4FEC45759}"/>
    <cellStyle name="제목 4 6" xfId="4109" xr:uid="{5DABF4DF-E54A-4282-BFB1-0F3CDC3064BD}"/>
    <cellStyle name="제목 4_Data" xfId="5331" xr:uid="{F7C87551-F726-4045-A273-D7946A5A6585}"/>
    <cellStyle name="제목 40" xfId="7424" xr:uid="{51F82FD3-7D09-49D5-A364-5192098624BC}"/>
    <cellStyle name="제목 41" xfId="7471" xr:uid="{911DC5D2-6A74-4F8C-897A-9D42FD9D9109}"/>
    <cellStyle name="제목 42" xfId="7415" xr:uid="{30FBF8D3-0D8F-449F-BDFD-2F33EC099120}"/>
    <cellStyle name="제목 43" xfId="7429" xr:uid="{5DBB7B2A-80D5-4A22-AB7D-F4C2CC9558AC}"/>
    <cellStyle name="제목 44" xfId="7477" xr:uid="{76D07F43-ED9D-460E-A7CB-FA71F40DC293}"/>
    <cellStyle name="제목 45" xfId="7539" xr:uid="{FC2F2673-DBAB-4AF7-948B-B217FCB8B6CE}"/>
    <cellStyle name="제목 46" xfId="7431" xr:uid="{C516BB38-0881-49D3-AF02-7B40F0DE7F97}"/>
    <cellStyle name="제목 47" xfId="7421" xr:uid="{795AA41D-94DC-41EC-AA7F-84BE22FBAF98}"/>
    <cellStyle name="제목 48" xfId="7407" xr:uid="{6FEE8DEA-BC1B-4512-A448-3206A8F6016B}"/>
    <cellStyle name="제목 49" xfId="7422" xr:uid="{A0FF767F-4399-453E-8DEE-301F09EEFC04}"/>
    <cellStyle name="제목 5" xfId="5959" xr:uid="{1124AA63-EC4D-40C6-89AF-D710C036E7AC}"/>
    <cellStyle name="제목 50" xfId="7463" xr:uid="{43D300FC-3758-4E34-9388-370CD2AA640D}"/>
    <cellStyle name="제목 51" xfId="7423" xr:uid="{C744A953-0A75-4910-9056-6B598A8316D5}"/>
    <cellStyle name="제목 52" xfId="7420" xr:uid="{2AEC58FD-5EBB-4B23-AD55-B35CDE7C9410}"/>
    <cellStyle name="제목 53" xfId="9650" xr:uid="{4213D50B-EDDB-4322-B506-FB90B3B2B947}"/>
    <cellStyle name="제목 54" xfId="9654" xr:uid="{77E9E7E6-F0F7-41C1-837E-32DCD9E65FA0}"/>
    <cellStyle name="제목 55" xfId="10776" xr:uid="{679D004C-79CA-45E6-9C73-3CA0C31E81CD}"/>
    <cellStyle name="제목 56" xfId="11473" xr:uid="{1D0D5F60-93C8-444C-A4A9-59FB6870024C}"/>
    <cellStyle name="제목 57" xfId="9673" xr:uid="{76F9F77B-4826-4561-9D8A-A8A69E6B6268}"/>
    <cellStyle name="제목 58" xfId="9682" xr:uid="{D4FC076D-954D-4481-8A13-0D850B9FCD0F}"/>
    <cellStyle name="제목 59" xfId="10547" xr:uid="{F8EC5918-D60B-4F54-B3D1-AF93E81AEF2A}"/>
    <cellStyle name="제목 6" xfId="5858" xr:uid="{B8D3BEC9-839D-4FAA-A541-7E7AAE0E3335}"/>
    <cellStyle name="제목 60" xfId="9670" xr:uid="{AAE436D7-5A1D-431B-864B-B6E079B4104D}"/>
    <cellStyle name="제목 61" xfId="9661" xr:uid="{F5F011AC-276B-4C42-A5C8-4D62F188DB75}"/>
    <cellStyle name="제목 62" xfId="10023" xr:uid="{E4F2ABA2-3D50-48F4-8E3B-6970D524EDFE}"/>
    <cellStyle name="제목 63" xfId="9660" xr:uid="{15E58600-C47A-4606-A5D4-0D966563246A}"/>
    <cellStyle name="제목 64" xfId="9754" xr:uid="{7513EFA1-A82C-4441-A869-43FE71C80ACB}"/>
    <cellStyle name="제목 65" xfId="9667" xr:uid="{39A5C4D1-A5AA-4889-AF3A-07496F0B5132}"/>
    <cellStyle name="제목 66" xfId="9658" xr:uid="{BDF7F6D6-3E3D-463D-B368-75CFB63EE462}"/>
    <cellStyle name="제목 67" xfId="11468" xr:uid="{6643132D-C0E6-4A80-813A-98FB85539E68}"/>
    <cellStyle name="제목 68" xfId="11469" xr:uid="{0AB247FD-DB15-418A-85E3-C30D80EE27EB}"/>
    <cellStyle name="제목 69" xfId="11467" xr:uid="{57F026D7-E8E9-4622-B309-6C07474CBB2F}"/>
    <cellStyle name="제목 7" xfId="6948" xr:uid="{B79101EF-79B2-495D-8742-5BB6F57228E5}"/>
    <cellStyle name="제목 7 2" xfId="8694" xr:uid="{E0F29C44-5404-45D5-B8CC-71A7C2B18856}"/>
    <cellStyle name="제목 7 3" xfId="8349" xr:uid="{5C59B479-C2B1-4D76-88A6-19E033F43C86}"/>
    <cellStyle name="제목 70" xfId="11477" xr:uid="{6E232B4D-BCEF-472E-8234-AD726B2C8408}"/>
    <cellStyle name="제목 71" xfId="9669" xr:uid="{34ADCADC-79A3-40C7-9034-29A5B9B64960}"/>
    <cellStyle name="제목 72" xfId="11420" xr:uid="{07672641-0DC4-4D18-9847-55A708CC0A46}"/>
    <cellStyle name="제목 73" xfId="9748" xr:uid="{2D23203C-0AC5-4A0C-A9B5-F55E448C8693}"/>
    <cellStyle name="제목 74" xfId="11475" xr:uid="{747BCCC0-0A78-4D4D-ADF5-276D8C29DAA0}"/>
    <cellStyle name="제목 75" xfId="9674" xr:uid="{BB8C88FD-8A5F-4A94-99BA-486535AA0EC2}"/>
    <cellStyle name="제목 76" xfId="9677" xr:uid="{82CC803D-E0BE-4E48-99F4-4271E3EE322D}"/>
    <cellStyle name="제목 77" xfId="9663" xr:uid="{F39E6592-E80E-43D4-A8F6-9A784EA0508B}"/>
    <cellStyle name="제목 78" xfId="9665" xr:uid="{B0756564-B205-4CEF-86D4-E3B1D7E45983}"/>
    <cellStyle name="제목 79" xfId="9680" xr:uid="{E82AC03F-A378-4A28-AB10-11A2EBADB0E5}"/>
    <cellStyle name="제목 8" xfId="6597" xr:uid="{F7149754-067F-45DB-B67F-28CF3C6B345B}"/>
    <cellStyle name="제목 8 2" xfId="8602" xr:uid="{FB3E6A35-5092-47CE-838E-3E95A1544B2D}"/>
    <cellStyle name="제목 8 3" xfId="8256" xr:uid="{CC45E8BE-E0BD-465B-8C9F-48A4DFF58306}"/>
    <cellStyle name="제목 80" xfId="9747" xr:uid="{5847F7B3-7F79-4591-B61E-6FE71DE47B2D}"/>
    <cellStyle name="제목 81" xfId="9657" xr:uid="{0C5F423C-7925-4A22-8AC1-CA204AA87CB8}"/>
    <cellStyle name="제목 82" xfId="9668" xr:uid="{870FCC37-49EE-4FF5-A778-EF9D1ECD4E1F}"/>
    <cellStyle name="제목 83" xfId="9683" xr:uid="{18213B90-929E-4640-AA32-794FC03CB451}"/>
    <cellStyle name="제목 84" xfId="15264" xr:uid="{3109E1F3-10B5-41C5-945C-56C3BAFF1196}"/>
    <cellStyle name="제목 85" xfId="4105" xr:uid="{C5DC6F1F-0833-40D2-9512-5E0C55C38F8C}"/>
    <cellStyle name="제목 9" xfId="7010" xr:uid="{7433BEAD-DB94-4E2F-9288-36C7E2D10A5E}"/>
    <cellStyle name="제목 9 2" xfId="8701" xr:uid="{DFBC9F8F-D836-4D0B-B538-B7F4315A36CC}"/>
    <cellStyle name="제목 9 3" xfId="8357" xr:uid="{7A75D468-0A5F-499D-914B-68065905FBDF}"/>
    <cellStyle name="제목_Chicopee" xfId="4255" xr:uid="{9D85AA30-C93D-4885-9FD2-9545108A64ED}"/>
    <cellStyle name="좋음" xfId="254" xr:uid="{79C5D2B0-4069-4C3E-B8EE-137B74012678}"/>
    <cellStyle name="좋음 2" xfId="5964" xr:uid="{594010A7-940E-4248-8B77-9FDEB602ACFD}"/>
    <cellStyle name="좋음 3" xfId="5863" xr:uid="{2DDAB635-617A-4955-99AE-14E031C46774}"/>
    <cellStyle name="좋음 4" xfId="7073" xr:uid="{E0AC8FB9-F1B9-4744-A963-1811F321339D}"/>
    <cellStyle name="좋음 4 2" xfId="8718" xr:uid="{B1A051B4-417B-40E1-9D60-8AA9E10F0819}"/>
    <cellStyle name="좋음 4 3" xfId="8373" xr:uid="{642921BB-ADBD-4B41-9835-9283B7F3438F}"/>
    <cellStyle name="좋음 5" xfId="4332" xr:uid="{4075D79B-0CD5-4A35-AA23-9D6FFF6183DB}"/>
    <cellStyle name="좋음 6" xfId="4110" xr:uid="{A7DDBF9C-77F0-4653-9349-7D120B62CD5C}"/>
    <cellStyle name="좋음_Data" xfId="5332" xr:uid="{E0968A81-D51D-45D2-A7C6-CC06617ECD19}"/>
    <cellStyle name="출력" xfId="255" xr:uid="{F24296F3-7A48-4011-8601-C8DEB581D8F3}"/>
    <cellStyle name="출력 2" xfId="5965" xr:uid="{4CAFBC4E-EC01-4D50-BF5D-42EB5DA12A9C}"/>
    <cellStyle name="출력 2 2" xfId="11682" xr:uid="{A55258EA-4EBC-44F5-9C93-EBB37D34A1A4}"/>
    <cellStyle name="출력 3" xfId="5864" xr:uid="{E843E408-C8E9-4B63-815E-99066D16F04F}"/>
    <cellStyle name="출력 4" xfId="6633" xr:uid="{B3647294-AEE5-4C62-800D-42A751F8D614}"/>
    <cellStyle name="출력 4 2" xfId="8611" xr:uid="{EF61C65B-11E2-4967-8EE1-CEBCD52D925C}"/>
    <cellStyle name="출력 4 2 2" xfId="12775" xr:uid="{2B7DE4AA-0CC3-4BE9-9579-E53EB428E372}"/>
    <cellStyle name="출력 4 3" xfId="8263" xr:uid="{CBB76090-A0C1-49D5-BE88-AACF4FFC1993}"/>
    <cellStyle name="출력 4 3 2" xfId="12589" xr:uid="{3D67A476-F28E-4FAA-9FAD-AD2C29E8EEA9}"/>
    <cellStyle name="출력 4 4" xfId="11754" xr:uid="{C986B4D4-B752-4B3C-BC25-313EF11DBB83}"/>
    <cellStyle name="출력 5" xfId="4333" xr:uid="{6D22AD9A-886F-49DC-92B0-7C5806C22D15}"/>
    <cellStyle name="출력 5 2" xfId="11607" xr:uid="{62997AA8-A33A-49C1-921C-6072D75363AA}"/>
    <cellStyle name="출력 6" xfId="4111" xr:uid="{B1FBBE5D-770D-41E2-9A10-FF4348D7F3ED}"/>
    <cellStyle name="출력 7" xfId="19160" xr:uid="{572FFD62-008F-4D3F-A40D-AF0C59044D41}"/>
    <cellStyle name="출력_Data" xfId="5333" xr:uid="{88FAE71A-6075-4D88-9173-0FCDACA640DF}"/>
    <cellStyle name="콤마 [0]_~9765864" xfId="6790" xr:uid="{118ACB6F-85E3-49A9-BA27-31AC42AD3E81}"/>
    <cellStyle name="콤마_~9765864" xfId="7086" xr:uid="{AD07B92D-AED8-4356-8694-BFD55B308A97}"/>
    <cellStyle name="통화 [0] 2" xfId="6750" xr:uid="{06163241-F6CE-449F-87BC-D280B53BDD29}"/>
    <cellStyle name="표준 10" xfId="6627" xr:uid="{E1B76791-EB2C-455F-977E-59D17051FFA2}"/>
    <cellStyle name="표준 10 2" xfId="8610" xr:uid="{063D1416-C963-4561-8F33-0692D2DDDB40}"/>
    <cellStyle name="표준 10 3" xfId="8262" xr:uid="{ED533384-1FB6-4BA3-A7DD-34C9485FB98D}"/>
    <cellStyle name="표준 100" xfId="6863" xr:uid="{8AA16C62-5554-473C-80CE-7888999A01A7}"/>
    <cellStyle name="표준 101" xfId="6954" xr:uid="{8A4B61BA-1709-4152-825B-E66C43C40718}"/>
    <cellStyle name="표준 102" xfId="6620" xr:uid="{1F484FCE-7509-4092-BF2C-27345A9B9881}"/>
    <cellStyle name="표준 103" xfId="6690" xr:uid="{74595BFF-283E-480D-A0E6-5217FCE60283}"/>
    <cellStyle name="표준 103 2" xfId="8625" xr:uid="{603384DD-7283-434A-A273-72F8681596C6}"/>
    <cellStyle name="표준 103 3" xfId="8278" xr:uid="{8CC4E627-3292-477A-83C7-54FBD65F5650}"/>
    <cellStyle name="표준 11" xfId="6815" xr:uid="{9398DC56-48ED-4903-8576-F6253FACA8C9}"/>
    <cellStyle name="표준 11 2" xfId="8659" xr:uid="{214CDB60-6F8B-4CAF-9B44-94FB09DDCA93}"/>
    <cellStyle name="표준 11 3" xfId="8313" xr:uid="{B82D2534-2D80-4581-9CFF-C528FCFE94D4}"/>
    <cellStyle name="표준 110" xfId="6935" xr:uid="{C1FD8C2D-E92A-4AA1-A86F-D148C147E83F}"/>
    <cellStyle name="표준 110 2" xfId="8688" xr:uid="{F7E539DD-C664-4AA2-8E22-0A079C8CD9C1}"/>
    <cellStyle name="표준 110 3" xfId="8343" xr:uid="{AD019C3A-D653-42BD-9F49-D8F59CAE6DF4}"/>
    <cellStyle name="표준 116" xfId="7131" xr:uid="{FA13D4EE-842D-4E73-BE6D-BC7BC21B3AB2}"/>
    <cellStyle name="표준 119" xfId="6735" xr:uid="{35E9AB4B-0303-4B59-B628-5211CD06FAD7}"/>
    <cellStyle name="표준 12" xfId="6816" xr:uid="{097525C6-5835-4878-A88B-44A2BFB38D06}"/>
    <cellStyle name="표준 12 2" xfId="8660" xr:uid="{2A40B846-0B56-4B23-807B-1970427E1D50}"/>
    <cellStyle name="표준 12 3" xfId="8314" xr:uid="{E2102916-01BF-406A-857E-49C9B94890BA}"/>
    <cellStyle name="표준 120" xfId="7065" xr:uid="{D2DAAB85-64A4-4D61-80BD-E396B278D0FD}"/>
    <cellStyle name="표준 121" xfId="6933" xr:uid="{5A6F90CC-C843-4FFF-A63C-113D558EF48F}"/>
    <cellStyle name="표준 13" xfId="6799" xr:uid="{DD9079BF-3650-481A-8251-F0D0472DF9AD}"/>
    <cellStyle name="표준 13 2" xfId="7153" xr:uid="{6949279C-0E1C-4540-94CD-A696E1608235}"/>
    <cellStyle name="표준 13 3" xfId="6755" xr:uid="{5D470E9B-6F15-4678-8A46-271DA96ECC70}"/>
    <cellStyle name="표준 13 4" xfId="6692" xr:uid="{269A2A8F-FDFB-4F46-8938-0BCE706F8CEF}"/>
    <cellStyle name="표준 13 5" xfId="7043" xr:uid="{94D391C7-EFA0-457D-85BF-EA24110F8DC0}"/>
    <cellStyle name="표준 13 6" xfId="8656" xr:uid="{293F56E5-98EF-4B9E-974D-8CA60B8EAC1F}"/>
    <cellStyle name="표준 13 7" xfId="8310" xr:uid="{CC0AFD78-8051-47D5-AB91-42D3563F0FCD}"/>
    <cellStyle name="표준 14" xfId="6771" xr:uid="{231407B4-05B9-402D-A5F9-FE7BC3AB457B}"/>
    <cellStyle name="표준 14 2" xfId="7119" xr:uid="{24621C5D-7B1C-4EA7-A1B6-FF953A42C7B6}"/>
    <cellStyle name="표준 14 3" xfId="6870" xr:uid="{83D430F6-398A-4713-B716-408F7F97AA3C}"/>
    <cellStyle name="표준 14 4" xfId="7135" xr:uid="{0B024656-BE5E-4D90-97FB-66F10D2EA6B8}"/>
    <cellStyle name="표준 14 5" xfId="6663" xr:uid="{B2C46B63-301A-4540-B1A1-3B60E572AED0}"/>
    <cellStyle name="표준 14 6" xfId="8645" xr:uid="{0B977384-CCCC-48DB-A0E9-A088ADE77478}"/>
    <cellStyle name="표준 14 7" xfId="8299" xr:uid="{F90FDAE9-A2B1-4FD3-AC1C-1DD44DE4F3E4}"/>
    <cellStyle name="표준 15" xfId="6738" xr:uid="{0585EE4F-3378-44E9-92F7-199FC2D413E5}"/>
    <cellStyle name="표준 15 2" xfId="6713" xr:uid="{46508ED3-063F-4188-A07D-78129261FE9D}"/>
    <cellStyle name="표준 15 3" xfId="6963" xr:uid="{B8E824B8-15AA-47AC-83B8-780D569126E2}"/>
    <cellStyle name="표준 15 4" xfId="6770" xr:uid="{2F3B1505-F97C-4B83-ACFB-BE7DC5941696}"/>
    <cellStyle name="표준 15 5" xfId="6800" xr:uid="{1E993D02-1C9B-4502-8FA4-73A016B45572}"/>
    <cellStyle name="표준 15 6" xfId="8638" xr:uid="{7EF57A8F-1DA5-4DA6-A4FA-603F60748477}"/>
    <cellStyle name="표준 15 7" xfId="8292" xr:uid="{FAC0EE5E-2C09-41B7-B862-ED5603285365}"/>
    <cellStyle name="표준 16" xfId="6671" xr:uid="{B4543479-5669-41FF-9765-754B5652FDBF}"/>
    <cellStyle name="표준 16 2" xfId="6760" xr:uid="{226DC0B5-DF62-4C90-A2D9-D2FECB91E4C8}"/>
    <cellStyle name="표준 16 3" xfId="6598" xr:uid="{0EE29AB3-6E42-4243-B966-A66A0DD530DB}"/>
    <cellStyle name="표준 16 4" xfId="6938" xr:uid="{5056A4B8-AC8B-455F-A65D-F233F024E2DD}"/>
    <cellStyle name="표준 16 5" xfId="6712" xr:uid="{35C883D5-70EF-4861-A947-569F83048F2E}"/>
    <cellStyle name="표준 16 6" xfId="8620" xr:uid="{330EED68-9C5E-44B7-93B0-C15A41CFEB75}"/>
    <cellStyle name="표준 16 7" xfId="8273" xr:uid="{8AD460D9-5080-46EE-97B2-4419AA42E03F}"/>
    <cellStyle name="표준 17" xfId="7117" xr:uid="{84431C44-D2A5-44DB-859D-D83F3166785F}"/>
    <cellStyle name="표준 17 2" xfId="6934" xr:uid="{2056D7FB-0F3F-45BF-951E-C07E9B2E3431}"/>
    <cellStyle name="표준 17 3" xfId="7077" xr:uid="{EE2900BE-C9BF-4A8A-A73D-CA5FC0D17246}"/>
    <cellStyle name="표준 17 4" xfId="6967" xr:uid="{1B55D1E9-D586-4AD3-9A9F-4D40E999C6DE}"/>
    <cellStyle name="표준 17 5" xfId="8730" xr:uid="{BEB84311-F56B-4359-A5A1-CE096A09B8A0}"/>
    <cellStyle name="표준 17 6" xfId="8383" xr:uid="{99F1946E-32EB-4253-A8E3-DAA1629CE866}"/>
    <cellStyle name="표준 18" xfId="7128" xr:uid="{AA25CCBD-4145-4A6D-83D5-666B40C6C604}"/>
    <cellStyle name="표준 18 2" xfId="6632" xr:uid="{8A095CBF-26B6-406A-B20E-A579D5E4509F}"/>
    <cellStyle name="표준 18 3" xfId="6813" xr:uid="{747600B5-EE69-419A-8A20-8D1EF5024542}"/>
    <cellStyle name="표준 18 4" xfId="7026" xr:uid="{CB9D6BEF-B669-4012-B509-7B0B2A46D9B6}"/>
    <cellStyle name="표준 18 5" xfId="8735" xr:uid="{AEBD3043-472F-48FE-A2D2-892BC6E5AF16}"/>
    <cellStyle name="표준 18 6" xfId="8388" xr:uid="{02AC5367-F4CC-4334-BA3C-8B55D24BA750}"/>
    <cellStyle name="표준 19" xfId="7154" xr:uid="{1AC34B54-3F2A-4DFB-950C-B925EE8131D6}"/>
    <cellStyle name="표준 19 2" xfId="6931" xr:uid="{EEEA87FC-045B-4A16-827F-2209C03CF23E}"/>
    <cellStyle name="표준 19 2 2" xfId="6604" xr:uid="{28E165EF-3A44-4746-9642-D3720559F6D9}"/>
    <cellStyle name="표준 19 2 2 2" xfId="8604" xr:uid="{0C5FA425-CAE0-4565-9A5B-6F3462312329}"/>
    <cellStyle name="표준 19 2 2 3" xfId="8258" xr:uid="{FB5D6F47-D27E-4FD9-8C71-B2990244C8AB}"/>
    <cellStyle name="표준 19 2 3" xfId="6872" xr:uid="{CA40B05F-CB7F-4D16-97DF-58321B2E0DC6}"/>
    <cellStyle name="표준 19 2 3 2" xfId="8676" xr:uid="{4872894F-4EC4-48CE-97BF-10D775F16D2E}"/>
    <cellStyle name="표준 19 2 3 3" xfId="8331" xr:uid="{DBBA2AFC-C412-44A6-9FB1-4A34CF80F290}"/>
    <cellStyle name="표준 19 2 4" xfId="6729" xr:uid="{C8E4D309-B407-4B1C-813A-757B426C1749}"/>
    <cellStyle name="표준 19 2 4 2" xfId="8633" xr:uid="{9D23432B-3A7B-45B9-83AB-B25BB893FB57}"/>
    <cellStyle name="표준 19 2 4 3" xfId="8287" xr:uid="{3D05ABC5-C460-463C-B65B-03ACCEDAFF4C}"/>
    <cellStyle name="표준 19 3" xfId="6733" xr:uid="{4C9693E1-C6F4-44BD-A46A-CED423CA476F}"/>
    <cellStyle name="표준 19 4" xfId="6611" xr:uid="{8CEF7BD9-5C64-4D47-8F34-18CAF7C2F093}"/>
    <cellStyle name="표준 2" xfId="4713" xr:uid="{075019F0-0D56-443B-9356-C776F6CA22AF}"/>
    <cellStyle name="표준 2 2" xfId="7036" xr:uid="{32C0AE13-BE16-4C3E-9CA8-1F94D0B64F2C}"/>
    <cellStyle name="표준 2 2 2" xfId="7066" xr:uid="{7B61A2D6-77A9-4FC9-B446-9AD3C48CD8EA}"/>
    <cellStyle name="표준 2 2 2 2" xfId="6742" xr:uid="{38A6A3E9-3713-4176-A46C-33703415B027}"/>
    <cellStyle name="표준 2 2 2 2 2" xfId="6665" xr:uid="{8FA48C26-5EBE-440E-8084-ACA9A03683E7}"/>
    <cellStyle name="표준 2 2 2 2 2 2" xfId="8619" xr:uid="{EF6B7D77-3A42-4358-9EA6-E4EDBEC03B29}"/>
    <cellStyle name="표준 2 2 2 2 2 3" xfId="8272" xr:uid="{EDCD60D5-0B93-4D14-BC6D-2E37A05AAF97}"/>
    <cellStyle name="표준 2 2 2 2 3" xfId="6600" xr:uid="{7BC3765E-CDD8-48E0-BC0C-E5696D2A7670}"/>
    <cellStyle name="표준 2 2 2 2 3 2" xfId="8603" xr:uid="{4B8D83D6-1F7E-4A72-9A66-82C5AC782A98}"/>
    <cellStyle name="표준 2 2 2 2 3 3" xfId="8257" xr:uid="{C93309A5-E605-4031-81FE-7052074684A8}"/>
    <cellStyle name="표준 2 2 2 2 4" xfId="6788" xr:uid="{4CCEEF66-C22D-4933-B649-B1CEE835543C}"/>
    <cellStyle name="표준 2 2 2 2 4 2" xfId="8654" xr:uid="{209E8DD7-BBE5-463E-BD55-B9828195F763}"/>
    <cellStyle name="표준 2 2 2 2 4 3" xfId="8308" xr:uid="{C9067C54-2D97-4B36-9D0A-9F4A9F45F093}"/>
    <cellStyle name="표준 2 2 2 2 5" xfId="6701" xr:uid="{4FE3A911-7011-4ABD-BB37-08F36FB6D6B7}"/>
    <cellStyle name="표준 2 2 2 2 5 2" xfId="8629" xr:uid="{64C28031-3840-4ED2-95C9-3E691F656987}"/>
    <cellStyle name="표준 2 2 2 2 5 3" xfId="8282" xr:uid="{0003CC9A-8041-401F-BB26-CD43773C0084}"/>
    <cellStyle name="표준 2 2 2 2 6" xfId="6865" xr:uid="{C4C3530B-5ED6-4A49-B339-2FA9F7F39CCF}"/>
    <cellStyle name="표준 2 2 2 2 7" xfId="8639" xr:uid="{478C9E22-F838-47AA-99BF-194F543C8E30}"/>
    <cellStyle name="표준 2 2 2 2 8" xfId="8293" xr:uid="{8B94B1AD-7853-47BA-AE08-C528E501D1DC}"/>
    <cellStyle name="표준 2 2 2 3" xfId="6860" xr:uid="{2C46E9B9-3661-477A-8334-BE66BC122CC6}"/>
    <cellStyle name="표준 2 2 2 3 2" xfId="8672" xr:uid="{D7531CFF-2084-46B4-94CF-3052AEA542D7}"/>
    <cellStyle name="표준 2 2 2 3 3" xfId="8327" xr:uid="{A63E3CCA-F7D5-4214-8A63-620F5880CA9F}"/>
    <cellStyle name="표준 2 2 2 4" xfId="6776" xr:uid="{CB05458A-A0E1-4526-B427-68C4C540F1FA}"/>
    <cellStyle name="표준 2 2 2 4 2" xfId="8649" xr:uid="{E06B8CE7-3C98-417C-BB56-2DE50C8E8A3A}"/>
    <cellStyle name="표준 2 2 2 4 3" xfId="8303" xr:uid="{C5FAAC39-DF20-45ED-8A7D-91F6717ABB12}"/>
    <cellStyle name="표준 2 2 2 5" xfId="6721" xr:uid="{B24BBE3C-33AB-4573-8B6E-96E890353771}"/>
    <cellStyle name="표준 2 2 2 6" xfId="6844" xr:uid="{AA663FC0-EA7A-403B-9B97-9E9F0E86E055}"/>
    <cellStyle name="표준 2 2 2 7" xfId="6718" xr:uid="{7FC90060-9D1C-47FE-B46C-1CFA265F8476}"/>
    <cellStyle name="표준 2 2 3" xfId="6723" xr:uid="{11443D0C-9139-46B1-9F76-B45052208788}"/>
    <cellStyle name="표준 2 2 4" xfId="6585" xr:uid="{F5791A7A-A963-4A4F-B17A-1B466E9E21BA}"/>
    <cellStyle name="표준 2 2 5" xfId="6926" xr:uid="{5118A35D-7345-45CC-AE3D-CBB87AAB5786}"/>
    <cellStyle name="표준 2 2 5 2" xfId="8684" xr:uid="{55CCF3C9-0F57-482E-8D0B-296E0E0F450C}"/>
    <cellStyle name="표준 2 2 5 3" xfId="8339" xr:uid="{132DF4ED-8F1D-4AC0-8BAA-C16B9A05BED2}"/>
    <cellStyle name="표준 2 2 6" xfId="7068" xr:uid="{34599CDB-D289-4454-BD51-DBD64C0C396C}"/>
    <cellStyle name="표준 2 2 6 2" xfId="8715" xr:uid="{45F5A25D-D54F-4D42-BE6D-FDC3BC6BC634}"/>
    <cellStyle name="표준 2 2 6 3" xfId="8370" xr:uid="{7DC4396D-B7B0-426F-A934-0DFC65412567}"/>
    <cellStyle name="표준 2 2 7" xfId="6772" xr:uid="{BB40E50E-B94E-4786-8FFD-0A75C8E421F8}"/>
    <cellStyle name="표준 2 2 7 2" xfId="8646" xr:uid="{883DB5FF-BC2D-47CE-8000-67D473E90A74}"/>
    <cellStyle name="표준 2 2 7 3" xfId="8300" xr:uid="{BECCE9CA-8D08-408A-8FB5-58FE38944B45}"/>
    <cellStyle name="표준 2 2 8" xfId="6859" xr:uid="{6BEA24C7-DA85-4C06-A63A-11DED67C51FA}"/>
    <cellStyle name="표준 2 2 9" xfId="6781" xr:uid="{FA43C9BC-2F48-47C0-8BBE-1A6B761BCBF7}"/>
    <cellStyle name="표준 2 2 9 2" xfId="8653" xr:uid="{B9A56FC0-3F72-4059-AFE1-D9478E367D06}"/>
    <cellStyle name="표준 2 2 9 3" xfId="8307" xr:uid="{D0A35222-499E-44DF-9821-D7458D041ED8}"/>
    <cellStyle name="표준 2 3" xfId="7109" xr:uid="{2026447A-BF35-4D24-9CD5-CD8510D64FF9}"/>
    <cellStyle name="표준 2 3 2" xfId="6730" xr:uid="{2C9FB37C-4F37-4888-BE49-ED144F159CB1}"/>
    <cellStyle name="표준 2 3 2 2" xfId="8634" xr:uid="{8E964703-925F-42E8-85A5-8760CCAA7F34}"/>
    <cellStyle name="표준 2 3 2 3" xfId="8288" xr:uid="{E4A6A536-E4F6-498F-8C1C-381AC3AC26CF}"/>
    <cellStyle name="표준 2 4" xfId="7100" xr:uid="{C43C831D-77D0-4273-9CE7-A1AAAA766926}"/>
    <cellStyle name="표준 2 4 2" xfId="6726" xr:uid="{C20E7E08-E4D0-4A72-B834-B3E84C7423F9}"/>
    <cellStyle name="표준 2 4 2 2" xfId="8632" xr:uid="{628B22D2-3B68-47DA-902C-369D83AD6F2F}"/>
    <cellStyle name="표준 2 4 2 3" xfId="8286" xr:uid="{C79C84EB-49EC-456F-ACF6-564F3A005CF5}"/>
    <cellStyle name="표준 2 5" xfId="6691" xr:uid="{3AB8148B-8030-4D94-B123-03B62854380F}"/>
    <cellStyle name="표준 2 5 2" xfId="8626" xr:uid="{DB576A52-F40B-4BDF-A5F8-A37811070B70}"/>
    <cellStyle name="표준 2 5 3" xfId="8279" xr:uid="{717A9D1D-A2DB-412C-A828-E2AB99372603}"/>
    <cellStyle name="표준 20" xfId="6618" xr:uid="{89A885DE-65E2-4840-A888-27A7A5BD86B7}"/>
    <cellStyle name="표준 20 2" xfId="6953" xr:uid="{943CFFDB-ABDF-4062-874B-E0E3303F0F35}"/>
    <cellStyle name="표준 20 3" xfId="6707" xr:uid="{E7D6E8D0-742A-41E7-A3B5-9F2151B56E86}"/>
    <cellStyle name="표준 20 4" xfId="6699" xr:uid="{55FE73A4-8C0E-4AB3-B63E-4E317191D699}"/>
    <cellStyle name="표준 21" xfId="6873" xr:uid="{0C6C1390-7FBA-4EC4-A353-9E0940850C5B}"/>
    <cellStyle name="표준 22" xfId="6958" xr:uid="{0DA70BCB-698B-44E6-B569-190BEC78B6F1}"/>
    <cellStyle name="표준 23" xfId="6826" xr:uid="{4D78413F-2B25-43E3-8FD3-317D6DDBDE87}"/>
    <cellStyle name="표준 23 2" xfId="6744" xr:uid="{7E571542-47E8-4002-A608-9C52A1B98B92}"/>
    <cellStyle name="표준 24" xfId="6686" xr:uid="{2CC96A5C-5D1B-4504-BB1F-306637826EB0}"/>
    <cellStyle name="표준 24 2" xfId="6866" xr:uid="{D463DC1A-0031-49F9-B14A-E0E144EF8AA8}"/>
    <cellStyle name="표준 25" xfId="6846" xr:uid="{B899FA92-B3D9-468C-AA1F-70FBA95F9BCC}"/>
    <cellStyle name="표준 25 2" xfId="6751" xr:uid="{9A89CC26-5029-46F0-A44D-1D351B5D33B8}"/>
    <cellStyle name="표준 26" xfId="6804" xr:uid="{2FC2528A-B889-4316-B419-1A598CDA9BB2}"/>
    <cellStyle name="표준 26 2" xfId="6731" xr:uid="{4BF6D96C-D25E-4F9E-886C-6F7004BCFFFB}"/>
    <cellStyle name="표준 26 2 2" xfId="8635" xr:uid="{C79ADE75-441B-482E-B875-019AE74A6105}"/>
    <cellStyle name="표준 26 2 3" xfId="8289" xr:uid="{FDDF7656-C371-4FA8-8E53-FF0AC2F9804C}"/>
    <cellStyle name="표준 26 3" xfId="6689" xr:uid="{89693F2D-1DE7-4184-82A5-DDD592A144E8}"/>
    <cellStyle name="표준 26 3 2" xfId="8624" xr:uid="{DEF9B5F3-47C1-4544-AA46-DACD4BCFD2FA}"/>
    <cellStyle name="표준 26 3 3" xfId="8277" xr:uid="{7709322A-B33D-4BCE-AE6F-17FFF89E6F98}"/>
    <cellStyle name="표준 26 4" xfId="6867" xr:uid="{FA05D5E2-7D38-4D02-8406-D98C695AFA2B}"/>
    <cellStyle name="표준 26 4 2" xfId="8674" xr:uid="{AC5C81E3-4073-48B7-85AF-1B892A085498}"/>
    <cellStyle name="표준 26 4 3" xfId="8329" xr:uid="{E969BE91-98B5-4E27-A652-11124C62B77B}"/>
    <cellStyle name="표준 26 5" xfId="6635" xr:uid="{F2B4391F-CBE6-4297-B774-8F9D31CB74AA}"/>
    <cellStyle name="표준 26 5 2" xfId="8612" xr:uid="{D4525DA6-FA82-4A22-92FC-B36C75367614}"/>
    <cellStyle name="표준 26 5 3" xfId="8264" xr:uid="{AAACB701-D726-4D0E-87C5-61E96FC93AC4}"/>
    <cellStyle name="표준 26 6" xfId="6854" xr:uid="{2BFE5BF2-A8D9-4C3B-BE47-92907DE221E9}"/>
    <cellStyle name="표준 26 7" xfId="8657" xr:uid="{81C0F5CD-19A9-4EDF-804F-39807CBDA350}"/>
    <cellStyle name="표준 26 8" xfId="8311" xr:uid="{C223706D-5653-47DC-9327-D3F066A3F85D}"/>
    <cellStyle name="표준 27" xfId="6571" xr:uid="{3288A745-AB0A-453F-BB97-6D058A7E3515}"/>
    <cellStyle name="표준 27 2" xfId="6768" xr:uid="{1946BC09-37B4-4FEA-BE1C-58AE576EA104}"/>
    <cellStyle name="표준 28" xfId="6927" xr:uid="{28F0678D-2BBA-4EF0-A8EB-DAC1539509FF}"/>
    <cellStyle name="표준 29" xfId="6719" xr:uid="{9F129CC1-56FE-4C0A-A02E-D878FE2E9CEB}"/>
    <cellStyle name="표준 3" xfId="6832" xr:uid="{6232DCE7-CCF4-4047-AC47-F102E75EC4BF}"/>
    <cellStyle name="표준 3 2" xfId="7124" xr:uid="{AFC6A9DF-2AE0-4C9A-9ED3-DEEEAD3708E1}"/>
    <cellStyle name="표준 3 2 2" xfId="8732" xr:uid="{B9904484-A331-4456-ACAA-4B515D1757D9}"/>
    <cellStyle name="표준 3 2 3" xfId="8385" xr:uid="{33A3DFAC-BD45-4CA5-8791-251758C439DA}"/>
    <cellStyle name="표준 30" xfId="6759" xr:uid="{2B98A29C-3499-40BA-8D91-2B197D16F050}"/>
    <cellStyle name="표준 30 2" xfId="6939" xr:uid="{9D89CF25-0DEE-4474-8007-7A497A829EF8}"/>
    <cellStyle name="표준 30 2 2" xfId="8689" xr:uid="{56E34FD5-AE75-46A6-8285-2732836757BF}"/>
    <cellStyle name="표준 30 2 3" xfId="8344" xr:uid="{70FFA12B-B32F-40D9-8689-6C24FC47E68C}"/>
    <cellStyle name="표준 30 3" xfId="6762" xr:uid="{02D1749F-6030-443E-98B6-7E6A5C36458C}"/>
    <cellStyle name="표준 30 3 2" xfId="8643" xr:uid="{75736D51-754F-4FC2-AA43-55DA15F63EC8}"/>
    <cellStyle name="표준 30 3 3" xfId="8297" xr:uid="{A20713FD-FC8D-4FE6-AA4A-D1D64CA1BB07}"/>
    <cellStyle name="표준 30 4" xfId="7047" xr:uid="{A8615F13-C618-4906-8B93-113966E9676A}"/>
    <cellStyle name="표준 30 4 2" xfId="8709" xr:uid="{B3260771-AE38-4EEF-83E7-3C04DA75A157}"/>
    <cellStyle name="표준 30 4 3" xfId="8364" xr:uid="{01083D4F-BA4E-4AD9-A6C3-77B16AEFCB98}"/>
    <cellStyle name="표준 30 5" xfId="6588" xr:uid="{C4498D53-DDE7-49DF-9D86-B02DF986B130}"/>
    <cellStyle name="표준 30 5 2" xfId="8601" xr:uid="{4A818AFE-7190-4259-8F32-F2EAD84E8E62}"/>
    <cellStyle name="표준 30 5 3" xfId="8255" xr:uid="{5EA9BFBA-2818-457A-B4CF-CC60B2074832}"/>
    <cellStyle name="표준 30 6" xfId="6687" xr:uid="{60795D02-8797-4D49-86BE-44F7CAEB8FF0}"/>
    <cellStyle name="표준 30 7" xfId="8642" xr:uid="{1070725F-3172-4195-8600-B489C51E2A78}"/>
    <cellStyle name="표준 30 8" xfId="8296" xr:uid="{773ECC97-7D82-427F-B148-1817193E939D}"/>
    <cellStyle name="표준 31" xfId="6945" xr:uid="{EFCF1562-ED45-40E0-B4AA-AE7EB3B7C77E}"/>
    <cellStyle name="표준 32" xfId="6878" xr:uid="{062BF440-73E8-4748-89F8-BC014CFDF19D}"/>
    <cellStyle name="표준 33" xfId="6950" xr:uid="{661AEC8F-E907-46B9-8C57-75645DB1607F}"/>
    <cellStyle name="표준 33 2" xfId="6737" xr:uid="{F0E278E5-6809-4FC0-9E68-A5F993613300}"/>
    <cellStyle name="표준 33 2 2" xfId="8637" xr:uid="{A52D0090-905B-4D62-BF9B-F80295EC519C}"/>
    <cellStyle name="표준 33 2 3" xfId="8291" xr:uid="{3C937AB1-6686-4D07-9BF1-13FF4E603637}"/>
    <cellStyle name="표준 33 3" xfId="6943" xr:uid="{ADB5CE4B-D776-4C83-BE98-93C99DE00C6F}"/>
    <cellStyle name="표준 33 3 2" xfId="8692" xr:uid="{EFE20427-1C5D-4537-99A1-401238557B1C}"/>
    <cellStyle name="표준 33 3 3" xfId="8347" xr:uid="{61C450DF-BB74-43C4-A876-C4C13E026D9B}"/>
    <cellStyle name="표준 33 4" xfId="6941" xr:uid="{26113E22-BFF3-4DA3-B47B-F36DAEED44A9}"/>
    <cellStyle name="표준 33 4 2" xfId="8691" xr:uid="{B1B7ADFC-1804-461F-A223-AFEFBE59D581}"/>
    <cellStyle name="표준 33 4 3" xfId="8346" xr:uid="{8C8594B3-DEEE-4F84-9CE0-660245FBC898}"/>
    <cellStyle name="표준 33 5" xfId="6947" xr:uid="{BA30B988-94B5-46B5-9B30-D2527D5AA90E}"/>
    <cellStyle name="표준 33 5 2" xfId="8693" xr:uid="{83B59602-F241-4839-ADAB-25017773D35C}"/>
    <cellStyle name="표준 33 5 3" xfId="8348" xr:uid="{296373FB-743A-4477-967E-DC58179CFAFD}"/>
    <cellStyle name="표준 33 6" xfId="7006" xr:uid="{146BFFF3-C201-413A-AAD4-683E8C280397}"/>
    <cellStyle name="표준 33 7" xfId="8695" xr:uid="{64BBB54B-D63A-4AB0-95BE-AC451FB4EED4}"/>
    <cellStyle name="표준 33 8" xfId="8350" xr:uid="{8B043C6F-8F56-4DBF-9DAD-B42367A22609}"/>
    <cellStyle name="표준 34" xfId="6605" xr:uid="{A0EA681F-5D01-4EC3-BBED-1AC13DD0CAD0}"/>
    <cellStyle name="표준 35" xfId="6957" xr:uid="{2C9F5E58-77E3-4FC1-81A9-CB1C6023343B}"/>
    <cellStyle name="표준 36" xfId="6653" xr:uid="{900D8985-8ABB-41CE-B53F-25270B8DA96A}"/>
    <cellStyle name="표준 37" xfId="6961" xr:uid="{6EBEFAB5-3D25-4B3C-8CDA-9FC96A6C38E3}"/>
    <cellStyle name="표준 38" xfId="6564" xr:uid="{81BDB8FA-1268-4304-B494-2E7C750913A2}"/>
    <cellStyle name="표준 39" xfId="6845" xr:uid="{1DB79659-E664-47BF-9ACB-EECFF5104536}"/>
    <cellStyle name="표준 4" xfId="6929" xr:uid="{617A989C-0204-4C14-BE7D-B86EC7C6F582}"/>
    <cellStyle name="표준 4 2" xfId="6688" xr:uid="{B2FF88D3-5044-4405-95F0-1380C7830C47}"/>
    <cellStyle name="표준 4 2 2" xfId="8623" xr:uid="{3FFB6BA6-17AD-49A0-890B-21E500CA4A1D}"/>
    <cellStyle name="표준 4 2 3" xfId="8276" xr:uid="{AD3C374A-B1AB-42A6-95BA-8C80CF830457}"/>
    <cellStyle name="표준 4 3" xfId="6960" xr:uid="{4FF5DE4F-A2EA-4CA6-BAA2-20143E4E7FDF}"/>
    <cellStyle name="표준 4 3 2" xfId="8696" xr:uid="{E12CF1A1-3926-474D-9A86-D3DCB1914661}"/>
    <cellStyle name="표준 4 3 3" xfId="8351" xr:uid="{DBF342C8-9B63-4BB9-A4BE-F1515BCD7549}"/>
    <cellStyle name="표준 4 4" xfId="7014" xr:uid="{95CB2573-36B1-4134-954F-68ACF36016D9}"/>
    <cellStyle name="표준 4 4 2" xfId="8702" xr:uid="{312F8424-70E7-4F0C-8D4B-8D725615115C}"/>
    <cellStyle name="표준 4 4 3" xfId="8358" xr:uid="{BB07F15D-3F51-4016-BF76-77B7913B551B}"/>
    <cellStyle name="표준 4 5" xfId="6916" xr:uid="{A7495B89-454E-493D-8CEB-E7AB34987A62}"/>
    <cellStyle name="표준 4 5 2" xfId="8681" xr:uid="{096C2FFE-22BA-45A1-9610-C89F5E69E3A4}"/>
    <cellStyle name="표준 4 5 3" xfId="8336" xr:uid="{F8E140CC-4537-44D2-9C02-5810E31DAAB2}"/>
    <cellStyle name="표준 4 6" xfId="6827" xr:uid="{F2A114BD-6C31-40E1-81E0-E903277A0443}"/>
    <cellStyle name="표준 4 6 2" xfId="8662" xr:uid="{68B44759-A182-4157-AC3B-8239BC9A866A}"/>
    <cellStyle name="표준 4 6 3" xfId="8316" xr:uid="{4E847246-4045-4710-93F3-562DE18F835D}"/>
    <cellStyle name="표준 40" xfId="6758" xr:uid="{6A0AC3EB-7C33-480F-91EB-E29E735FDA91}"/>
    <cellStyle name="표준 41" xfId="6835" xr:uid="{E5163989-46DB-4219-A2E8-3006420A8A08}"/>
    <cellStyle name="표준 42" xfId="6626" xr:uid="{A231826F-0FD1-4277-9FE7-535FCF7E23B7}"/>
    <cellStyle name="표준 43" xfId="6754" xr:uid="{50571C56-1199-4F57-A28F-AE44B8025D0D}"/>
    <cellStyle name="표준 44" xfId="6674" xr:uid="{2F498DEF-A911-47CA-8156-78A493CC5B02}"/>
    <cellStyle name="표준 45" xfId="6879" xr:uid="{0E5E2C5E-E10A-44CE-9994-2352BC21EFD0}"/>
    <cellStyle name="표준 46" xfId="6631" xr:uid="{3D892672-80F0-43FE-B30C-A47F44FA5949}"/>
    <cellStyle name="표준 47" xfId="7134" xr:uid="{6FDB41A4-6C65-488D-AECB-20A4490F4BC4}"/>
    <cellStyle name="표준 48" xfId="6942" xr:uid="{990A455F-F4C9-42EF-8C37-FCE4755C72D7}"/>
    <cellStyle name="표준 49" xfId="6669" xr:uid="{A04BECE9-0456-46BB-9D65-FF38DBA53E1E}"/>
    <cellStyle name="표준 5" xfId="6657" xr:uid="{2B801EDB-48E1-423B-8964-5A4F481DFAD5}"/>
    <cellStyle name="표준 5 2" xfId="8616" xr:uid="{C697B5F7-75D6-42CF-AA84-D3FE4332E2B7}"/>
    <cellStyle name="표준 5 3" xfId="8269" xr:uid="{15E481FE-D7AA-4C08-9893-F9101434B861}"/>
    <cellStyle name="표준 50" xfId="6875" xr:uid="{BB8C6393-669B-42E7-9139-624287F8A157}"/>
    <cellStyle name="표준 51" xfId="6971" xr:uid="{AACF4559-BDA6-4CB5-8339-C50BB5FB4ECF}"/>
    <cellStyle name="표준 52" xfId="6765" xr:uid="{9A5489AA-5D9E-49FE-AC79-E28CF1499BE0}"/>
    <cellStyle name="표준 53" xfId="7020" xr:uid="{1EDB529E-6E96-4A0B-98DA-65853A6508EF}"/>
    <cellStyle name="표준 54" xfId="6767" xr:uid="{952B605E-5809-4B8E-8FA9-ABAA1E55366C}"/>
    <cellStyle name="표준 55" xfId="7118" xr:uid="{D763E84E-CAF2-41FC-BAC4-4277640D2CF7}"/>
    <cellStyle name="표준 56" xfId="7048" xr:uid="{CF7BA8CE-0815-4226-9116-9F994A922C2A}"/>
    <cellStyle name="표준 57" xfId="6824" xr:uid="{806BAF17-7237-4781-9BB0-9E2A273B6F88}"/>
    <cellStyle name="표준 58" xfId="6868" xr:uid="{F6E7D971-CFA6-4229-B27B-72705108EBD4}"/>
    <cellStyle name="표준 59" xfId="6728" xr:uid="{8ACB5636-1FF1-4AF0-84B8-275E17DF3DDA}"/>
    <cellStyle name="표준 6" xfId="7101" xr:uid="{D1B8A0C3-103C-4968-8731-6DE1707B6B2F}"/>
    <cellStyle name="표준 6 2" xfId="8726" xr:uid="{C58EF858-53CA-4E8F-B656-EDF06182C887}"/>
    <cellStyle name="표준 6 3" xfId="8379" xr:uid="{1657F5EF-4D7C-47CE-8A48-59F2B841404C}"/>
    <cellStyle name="표준 60" xfId="7062" xr:uid="{98B499ED-E4E4-44F2-BE6C-9F15E08FFA3E}"/>
    <cellStyle name="표준 61" xfId="7029" xr:uid="{5B4BBADB-D285-41CB-9688-A09541A11282}"/>
    <cellStyle name="표준 62" xfId="6595" xr:uid="{60B90937-4578-4C6D-A5B0-431D0C6FD595}"/>
    <cellStyle name="표준 63" xfId="6764" xr:uid="{63D34B0F-D73F-457C-AE36-C2BCFF0EB142}"/>
    <cellStyle name="표준 64" xfId="6752" xr:uid="{1A449A24-F166-4854-97E9-1756318FEF6E}"/>
    <cellStyle name="표준 65" xfId="6590" xr:uid="{A6A5A2AF-CEBA-4515-873E-FCF35616FF73}"/>
    <cellStyle name="표준 66" xfId="7167" xr:uid="{58424764-D6FB-4CC5-87A0-F542DF2590C6}"/>
    <cellStyle name="표준 67" xfId="6739" xr:uid="{8443EAD4-E8A6-4618-AEBF-AAF739A26F68}"/>
    <cellStyle name="표준 68" xfId="6817" xr:uid="{76F68C7C-71BA-45E0-B969-C6115E94C81B}"/>
    <cellStyle name="표준 69" xfId="6569" xr:uid="{DCCA3183-66B6-45DB-9479-8DB71EF7009E}"/>
    <cellStyle name="표준 7" xfId="6662" xr:uid="{479068BC-DE62-4A2A-ADF3-206DF02D2792}"/>
    <cellStyle name="표준 7 2" xfId="8618" xr:uid="{28A357D1-8855-4CF8-B5E7-A8FEF81B237B}"/>
    <cellStyle name="표준 7 3" xfId="8271" xr:uid="{CF39BB88-D0D5-4C30-B882-26A1638EA14C}"/>
    <cellStyle name="표준 70" xfId="6818" xr:uid="{CF9E7836-D66C-4DFE-9B61-4FE165A7B83F}"/>
    <cellStyle name="표준 71" xfId="7162" xr:uid="{D2400A79-B4BD-4E4F-83D1-9C803870BDDC}"/>
    <cellStyle name="표준 72" xfId="6919" xr:uid="{F4112797-525D-4DEC-A6BE-723AB75BEFC3}"/>
    <cellStyle name="표준 73" xfId="6661" xr:uid="{64D1C759-28A3-479C-BDAE-4CB845C9E097}"/>
    <cellStyle name="표준 74" xfId="6851" xr:uid="{6AC53F16-6577-4B9B-948B-738BC1459BE4}"/>
    <cellStyle name="표준 75" xfId="6695" xr:uid="{7302D63B-B027-4C79-9610-670D4BED92DB}"/>
    <cellStyle name="표준 76" xfId="7121" xr:uid="{883646E4-1885-4D08-BBAC-4EB5A9F8C390}"/>
    <cellStyle name="표준 77" xfId="6925" xr:uid="{48D15D75-AD8A-4273-B5B1-709190D3C4B3}"/>
    <cellStyle name="표준 78" xfId="7145" xr:uid="{33B6597A-6023-43C7-A618-52C8C67E2375}"/>
    <cellStyle name="표준 79" xfId="6753" xr:uid="{0B9C4A61-C885-4BB6-A73F-AA00CCE97224}"/>
    <cellStyle name="표준 8" xfId="7009" xr:uid="{6A5E9A25-0089-4E84-B818-F54FEB2148A2}"/>
    <cellStyle name="표준 8 2" xfId="6570" xr:uid="{E862564E-A7D2-46C6-A52B-DA1CEF94BF9B}"/>
    <cellStyle name="표준 8 3" xfId="8700" xr:uid="{0BA45613-3339-46A0-AAC9-4360F7AEABF0}"/>
    <cellStyle name="표준 8 4" xfId="8356" xr:uid="{8B256F5A-3F84-4E0A-9776-CC7868B46697}"/>
    <cellStyle name="표준 80" xfId="6814" xr:uid="{64C083F2-5E82-4E87-8395-578CC62A1568}"/>
    <cellStyle name="표준 81" xfId="6720" xr:uid="{73738BEA-BAC4-4A62-9B05-9BD5BB5E88E1}"/>
    <cellStyle name="표준 82" xfId="6566" xr:uid="{4A3BFD77-B02C-4CCD-A5B9-FA11EB74CA1C}"/>
    <cellStyle name="표준 83" xfId="6828" xr:uid="{4C96CD51-5344-4C18-BE21-0536D7B025AA}"/>
    <cellStyle name="표준 84" xfId="6923" xr:uid="{5A480D1C-C311-438A-8C0E-37A3626DE169}"/>
    <cellStyle name="표준 85" xfId="6972" xr:uid="{12474437-772C-4623-92F4-8157CB704F22}"/>
    <cellStyle name="표준 86" xfId="7041" xr:uid="{77704DDE-12BF-479E-B154-BD860B5A28D1}"/>
    <cellStyle name="표준 87" xfId="7140" xr:uid="{ECBDBCB3-346F-4450-9A30-3B73170EEF1A}"/>
    <cellStyle name="표준 88" xfId="6757" xr:uid="{8D31E451-7129-4044-8C56-9010C2D31C88}"/>
    <cellStyle name="표준 89" xfId="7070" xr:uid="{56ED9CA2-67B9-4385-BF0A-652F789738F1}"/>
    <cellStyle name="표준 9" xfId="6685" xr:uid="{25B988E9-698F-4744-8D04-CEC57D03D351}"/>
    <cellStyle name="표준 9 2" xfId="8622" xr:uid="{C1A8A48F-2922-4C0B-AFD6-EC758B26B922}"/>
    <cellStyle name="표준 9 3" xfId="8275" xr:uid="{A4065A26-0E3D-4311-85DC-654DCD40BE72}"/>
    <cellStyle name="표준 90" xfId="6782" xr:uid="{DBEE835A-AA68-4A5B-8CA8-39F867D8F246}"/>
    <cellStyle name="표준 91" xfId="6594" xr:uid="{E897C842-E12B-45BF-8711-890E0883CBD3}"/>
    <cellStyle name="표준 92" xfId="6625" xr:uid="{D6C6ABD8-1711-45EB-B400-292B904CF44A}"/>
    <cellStyle name="표준 93" xfId="6684" xr:uid="{4791F30B-AF76-4C05-82C1-70887817B180}"/>
    <cellStyle name="표준 94" xfId="6766" xr:uid="{1FD61474-ACA6-481B-9D7F-46891090110E}"/>
    <cellStyle name="표준 95" xfId="6601" xr:uid="{F29A570A-4B7E-4B25-9EB9-30499973B8D6}"/>
    <cellStyle name="표준 96" xfId="7035" xr:uid="{D92E6A10-24D9-4E99-8DE6-8C6469DA1B99}"/>
    <cellStyle name="표준 97" xfId="6702" xr:uid="{BD7E80A8-4BF5-411E-8ED9-4BA826B0F0E9}"/>
    <cellStyle name="표준 98" xfId="7120" xr:uid="{DE66C02C-D17E-4496-92C8-34AC39002323}"/>
    <cellStyle name="표준 99" xfId="6700" xr:uid="{1AE371B9-1660-4DB6-95F4-7FE60F533511}"/>
    <cellStyle name="入力 2" xfId="4112" xr:uid="{C9694429-EC43-4303-8843-A325B49FAEE2}"/>
    <cellStyle name="入力 2 2" xfId="5966" xr:uid="{52C0BF10-EA07-49AC-9C2A-B67FAC12DD2A}"/>
    <cellStyle name="入力 2 3" xfId="5865" xr:uid="{F947BB14-C380-45CA-B775-0FE89B280D72}"/>
    <cellStyle name="入力 2 4" xfId="4334" xr:uid="{8CCA00DA-C2F2-49A6-9308-E39191A017AA}"/>
    <cellStyle name="入力 2_Data" xfId="5334" xr:uid="{3906896D-EA66-422C-95A1-EF8EEC98D49F}"/>
    <cellStyle name="出力 2" xfId="4113" xr:uid="{82A2FC1D-A361-4F91-BAE8-ABB7B7FC1CC5}"/>
    <cellStyle name="出力 2 2" xfId="5967" xr:uid="{B4915D36-E055-49B3-B626-DAAB838B92BE}"/>
    <cellStyle name="出力 2 3" xfId="5866" xr:uid="{A7C7E8A5-6017-45FF-9839-4A6C2873278E}"/>
    <cellStyle name="出力 2 4" xfId="4335" xr:uid="{C6B7A28B-14E9-434E-8352-BAA39A110673}"/>
    <cellStyle name="出力 2_Data" xfId="5335" xr:uid="{E8124BDC-1383-4BCE-9D3F-8DD8671E8D3C}"/>
    <cellStyle name="千位分隔_Inventory" xfId="4977" xr:uid="{F4DEEC61-2B3C-473C-9023-0BF2E276BA07}"/>
    <cellStyle name="好" xfId="256" xr:uid="{92E1D868-E16C-485E-8E5E-0931F0F3399F}"/>
    <cellStyle name="好 2" xfId="6833" xr:uid="{B7D5A13B-8A51-4188-AFCB-A1931E2BB14A}"/>
    <cellStyle name="好 2 2" xfId="8665" xr:uid="{7E7852B7-1F45-48E5-9F47-5793FACAD34D}"/>
    <cellStyle name="好 2 3" xfId="8320" xr:uid="{EBFC793A-4E66-4F3A-A80D-671164A85606}"/>
    <cellStyle name="差" xfId="257" xr:uid="{F17AB24A-E852-45D9-B96F-595F03A46EEB}"/>
    <cellStyle name="差 2" xfId="7074" xr:uid="{1AB9AF32-5ED4-44C7-94E5-8EC65BBD38C9}"/>
    <cellStyle name="差 2 2" xfId="8719" xr:uid="{94F72A7F-51A0-4C20-AC3D-BBE0A29B0F41}"/>
    <cellStyle name="差 2 3" xfId="8374" xr:uid="{5D0B9496-0287-48FA-96D1-B7B66BE17345}"/>
    <cellStyle name="常规 3" xfId="4978" xr:uid="{A7E0D348-8E64-4F1C-84DD-ACAA65963C0A}"/>
    <cellStyle name="常规_2009 sales table" xfId="102" xr:uid="{AB9B8A90-EC61-4456-AB84-536CEBD5B56F}"/>
    <cellStyle name="强调文字颜色 1" xfId="258" xr:uid="{1F96091A-5984-47BB-8D87-9468319CCF92}"/>
    <cellStyle name="强调文字颜色 1 2" xfId="7058" xr:uid="{E80AE300-27DB-432C-A4F3-BAD3E05F0D23}"/>
    <cellStyle name="强调文字颜色 1 2 2" xfId="8712" xr:uid="{D31E977A-3F1D-4B33-BD43-7CAF029530B9}"/>
    <cellStyle name="强调文字颜色 1 2 3" xfId="8367" xr:uid="{7DB35F19-BC64-4307-9AB4-36AED7D47335}"/>
    <cellStyle name="强调文字颜色 2" xfId="259" xr:uid="{48658CA3-3B92-4E12-BD83-DBC60813135E}"/>
    <cellStyle name="强调文字颜色 2 2" xfId="6831" xr:uid="{A87BDB61-2FA9-4550-8AB6-84C20799A51E}"/>
    <cellStyle name="强调文字颜色 2 2 2" xfId="8664" xr:uid="{8A2F5681-280A-4A02-AE75-ADED86E554DB}"/>
    <cellStyle name="强调文字颜色 2 2 3" xfId="8319" xr:uid="{9246E1C7-6D64-49CD-B881-5D6DB680242A}"/>
    <cellStyle name="强调文字颜色 3" xfId="260" xr:uid="{3D3DD5EF-DE86-434B-A4CC-B7F4367CACC1}"/>
    <cellStyle name="强调文字颜色 3 2" xfId="7125" xr:uid="{E64D200A-4D55-42F9-A123-68FC1E235154}"/>
    <cellStyle name="强调文字颜色 3 2 2" xfId="8733" xr:uid="{8C9162E6-EE9B-4E41-8E49-D2C15E840581}"/>
    <cellStyle name="强调文字颜色 3 2 3" xfId="8386" xr:uid="{44DD260A-E935-40CF-A33A-F9CB81D0C773}"/>
    <cellStyle name="强调文字颜色 4" xfId="261" xr:uid="{F323077A-1498-47D0-A22B-65D6A1F448D2}"/>
    <cellStyle name="强调文字颜色 4 2" xfId="7172" xr:uid="{C1B36C77-E21E-4763-8F63-96785AEB177D}"/>
    <cellStyle name="强调文字颜色 4 2 2" xfId="8739" xr:uid="{122BA4D5-D904-4670-9FFF-C9FDB171BB35}"/>
    <cellStyle name="强调文字颜色 4 2 3" xfId="8392" xr:uid="{15AF14FD-15C8-4E67-A964-018C6BFA7765}"/>
    <cellStyle name="强调文字颜色 5" xfId="262" xr:uid="{5A09F385-3E1B-4D7D-9680-60029D7F0933}"/>
    <cellStyle name="强调文字颜色 5 2" xfId="6970" xr:uid="{200558FD-E96E-47D7-9FE0-E2BEE58EEA19}"/>
    <cellStyle name="强调文字颜色 5 2 2" xfId="8698" xr:uid="{98495012-D415-46BE-A7A4-E56685364A1A}"/>
    <cellStyle name="强调文字颜色 5 2 3" xfId="8353" xr:uid="{62FDE567-A032-45F9-AF8A-9CAFB185CF3E}"/>
    <cellStyle name="强调文字颜色 6" xfId="263" xr:uid="{40D686BF-1C13-45E7-96FC-EDB94CC1AA2F}"/>
    <cellStyle name="强调文字颜色 6 2" xfId="7130" xr:uid="{BDD27498-C0C9-4BAD-A957-0ABCF2340353}"/>
    <cellStyle name="强调文字颜色 6 2 2" xfId="8737" xr:uid="{92DED84F-DC3D-4980-AB03-438721A6C7D1}"/>
    <cellStyle name="强调文字颜色 6 2 3" xfId="8390" xr:uid="{44611515-A3F9-4206-B260-6F83E9415116}"/>
    <cellStyle name="悪い 2" xfId="4114" xr:uid="{75E05338-FA3E-44FF-954F-7A03BB87C29A}"/>
    <cellStyle name="悪い 2 2" xfId="5968" xr:uid="{2F393EF3-377D-4AC7-A5F7-7FF7935438C9}"/>
    <cellStyle name="悪い 2 3" xfId="5867" xr:uid="{E7C4557F-10C0-444A-8C36-6F5968CD7A20}"/>
    <cellStyle name="悪い 2 4" xfId="4336" xr:uid="{88E8F5D2-43B5-4616-BCE3-882AB3746681}"/>
    <cellStyle name="悪い 2_Data" xfId="5336" xr:uid="{77919C6C-DD0B-4121-B11A-9FA403AF9832}"/>
    <cellStyle name="标题" xfId="264" xr:uid="{4012D9D8-B269-4833-AD38-FF89B5E82F2C}"/>
    <cellStyle name="标题 1" xfId="265" xr:uid="{81744986-3137-4CA2-B4D8-F19C7CC969B2}"/>
    <cellStyle name="标题 1 2" xfId="7129" xr:uid="{BEB026D1-E0A4-4007-9918-D255E27B251F}"/>
    <cellStyle name="标题 1 2 2" xfId="8736" xr:uid="{BF04ACF1-8EA6-402E-B2ED-41430751960D}"/>
    <cellStyle name="标题 1 2 3" xfId="8389" xr:uid="{1AEE91B9-1BB0-4778-88A9-39A393F005BC}"/>
    <cellStyle name="标题 2" xfId="266" xr:uid="{0FC39289-659B-4682-81C4-889100734785}"/>
    <cellStyle name="标题 2 2" xfId="6777" xr:uid="{91913494-D949-4065-8BF7-93FDA6D411B1}"/>
    <cellStyle name="标题 2 2 2" xfId="8650" xr:uid="{04134570-5805-4CA0-9FCC-4DFDD3EA39C0}"/>
    <cellStyle name="标题 2 2 3" xfId="8304" xr:uid="{793FBA0C-87A1-43D3-979A-8ABF2351FA57}"/>
    <cellStyle name="标题 3" xfId="267" xr:uid="{162BFA23-368B-4524-B87A-6F055186748D}"/>
    <cellStyle name="标题 3 2" xfId="6834" xr:uid="{65C40EE6-6366-4F2F-A4ED-7FEA1E70DED3}"/>
    <cellStyle name="标题 3 2 2" xfId="8666" xr:uid="{E6DD21A3-734F-4E83-94F5-99BD26627235}"/>
    <cellStyle name="标题 3 2 2 2" xfId="12779" xr:uid="{15522B76-BC7C-48A9-B41F-DC6E94D5829B}"/>
    <cellStyle name="标题 3 2 3" xfId="8321" xr:uid="{0CC85371-ED0E-4854-BB7B-4726EA967B88}"/>
    <cellStyle name="标题 3 2 3 2" xfId="12595" xr:uid="{C15744E9-15AD-4AB0-A22C-728162311A7A}"/>
    <cellStyle name="标题 3 2 4" xfId="11768" xr:uid="{044C8054-6EAB-4A12-8127-5263C92F5ABE}"/>
    <cellStyle name="标题 3 3" xfId="11637" xr:uid="{5772C531-9CFC-45F1-AF95-C0511BEB0CFA}"/>
    <cellStyle name="标题 4" xfId="268" xr:uid="{56A6FA1C-EB7B-4662-92F3-AEA89DCC1A67}"/>
    <cellStyle name="标题 4 2" xfId="6884" xr:uid="{BFD1D6CB-5655-42EF-8C10-348792C6E6B1}"/>
    <cellStyle name="标题 4 2 2" xfId="8679" xr:uid="{96357BBA-8E60-4F74-AE14-99326839268E}"/>
    <cellStyle name="标题 4 2 3" xfId="8334" xr:uid="{5026725C-DA4F-4714-A760-4AC250593A83}"/>
    <cellStyle name="标题 5" xfId="7116" xr:uid="{31C1279D-5585-4D21-B4BD-5D64B9C28EAD}"/>
    <cellStyle name="标题 5 2" xfId="8729" xr:uid="{D6AE9D02-0655-4FF7-9BBB-E28DEF88B9A3}"/>
    <cellStyle name="标题 5 3" xfId="8382" xr:uid="{D7891B87-6086-477E-BF4B-30C95BCBDCAD}"/>
    <cellStyle name="桁区切り [0.00] 4" xfId="7011" xr:uid="{558156B3-1779-4549-A5FF-D352C92DDEB5}"/>
    <cellStyle name="桁区切り [0.00] 4 2" xfId="7031" xr:uid="{C471B2D3-B2D5-4467-8134-8C86C5E55F50}"/>
    <cellStyle name="桁区切り [0.00]_Aug FY04 Financial Report" xfId="6812" xr:uid="{48B25617-C482-4A79-91E4-EA28983AEE95}"/>
    <cellStyle name="桁区切り_Aug FY04 Financial Report" xfId="6683" xr:uid="{68AFD0E2-7E09-47BA-AA83-2924694A11F1}"/>
    <cellStyle name="检查单元格" xfId="269" xr:uid="{A31CD691-543F-4E71-827A-1DB7ED46D4FC}"/>
    <cellStyle name="检查单元格 2" xfId="6883" xr:uid="{DB8640B6-C2B7-4262-A12D-7E28FE81D11C}"/>
    <cellStyle name="检查单元格 2 2" xfId="8678" xr:uid="{5F5BE8E8-2BD2-464A-AFE6-923F05701B51}"/>
    <cellStyle name="检查单元格 2 3" xfId="8333" xr:uid="{B5B6FFF4-3BAD-4444-A10A-829E207BF270}"/>
    <cellStyle name="標準 2" xfId="4115" xr:uid="{46E44AF8-5E86-4B2B-97F3-B5584AAA05EA}"/>
    <cellStyle name="標準 2 2" xfId="4116" xr:uid="{FC8EDB5E-A3F2-45EE-B85C-892108723FAF}"/>
    <cellStyle name="標準 2 2 2" xfId="4117" xr:uid="{2E57F810-46B7-43C0-A655-7F93ACC55894}"/>
    <cellStyle name="標準 2 2 2 2" xfId="6054" xr:uid="{AB5F6A60-E9A0-46E2-80E0-65BF68CA92B7}"/>
    <cellStyle name="標準 2 2 2 3" xfId="5870" xr:uid="{DDB36973-3C3E-4F30-A473-47E6B6CBC70F}"/>
    <cellStyle name="標準 2 2 2 4" xfId="4421" xr:uid="{1125C832-8D82-4858-BBBF-763E254A0E20}"/>
    <cellStyle name="標準 2 2 2_Data" xfId="5337" xr:uid="{27EE10B4-C4EA-40C7-9460-563FFDC156AC}"/>
    <cellStyle name="標準 2 2 3" xfId="4118" xr:uid="{8D642264-6F05-4857-ADAB-78F5A6206124}"/>
    <cellStyle name="標準 2 2 3 2" xfId="6055" xr:uid="{6E9460FE-0067-4D89-88B6-59006B86F9DA}"/>
    <cellStyle name="標準 2 2 3 3" xfId="5871" xr:uid="{32BD05F4-BEB9-4B40-8BDF-B88CBC026D6E}"/>
    <cellStyle name="標準 2 2 3 4" xfId="4422" xr:uid="{325B3F66-68D4-4CE4-B90E-5626B612AA99}"/>
    <cellStyle name="標準 2 2 3_Data" xfId="5338" xr:uid="{E1C4F9E0-745B-4338-BAEA-B3ECE7D5C117}"/>
    <cellStyle name="標準 2 2 4" xfId="5970" xr:uid="{D00464C4-150C-4196-9BE8-D34BDB72B7CF}"/>
    <cellStyle name="標準 2 2 5" xfId="5869" xr:uid="{5637E1A4-FBC3-40A3-A6A2-B97C7FF9962D}"/>
    <cellStyle name="標準 2 2 6" xfId="4338" xr:uid="{53B4316A-518D-4536-AE7F-EC80E7C5A3C3}"/>
    <cellStyle name="標準 2 2_Chicopee" xfId="4256" xr:uid="{485E171B-464D-495C-BFE6-A66B44AA86B6}"/>
    <cellStyle name="標準 2 3" xfId="4119" xr:uid="{55356E58-B757-4402-91A5-2059FC0EBBF7}"/>
    <cellStyle name="標準 2 3 2" xfId="6056" xr:uid="{222BCCD1-1969-4D85-9584-C8BCF47AACF8}"/>
    <cellStyle name="標準 2 3 3" xfId="5872" xr:uid="{A2A2E0B3-086B-4CEE-B097-78099DD9E659}"/>
    <cellStyle name="標準 2 3 4" xfId="4423" xr:uid="{FA0BE939-1480-4498-B7E3-E06CF55730DD}"/>
    <cellStyle name="標準 2 3_Data" xfId="5339" xr:uid="{94A22B95-E8A3-495C-8BF4-E26EBB656730}"/>
    <cellStyle name="標準 2 4" xfId="4120" xr:uid="{C7E8C826-A874-41B8-94D7-0BF4EDF4FFC3}"/>
    <cellStyle name="標準 2 4 2" xfId="6057" xr:uid="{59B21901-955A-4DC6-84D2-20F39A39F50F}"/>
    <cellStyle name="標準 2 4 3" xfId="5873" xr:uid="{39C148E5-AEEB-40FE-8C07-04C8A669075A}"/>
    <cellStyle name="標準 2 4 4" xfId="4424" xr:uid="{9164A422-1F1C-4102-821C-134CBC687B2C}"/>
    <cellStyle name="標準 2 4_Data" xfId="5340" xr:uid="{4DBDF77B-C1F0-4044-85FD-E868D3D2ACAC}"/>
    <cellStyle name="標準 2 5" xfId="4121" xr:uid="{667097EE-3277-415A-B0AB-15B9193DC938}"/>
    <cellStyle name="標準 2 5 2" xfId="6058" xr:uid="{22BD6632-2171-4EEB-9BA7-1082ACD88FC7}"/>
    <cellStyle name="標準 2 5 3" xfId="5874" xr:uid="{4B0F43DC-43DD-4AA6-AE99-C12BC5F19418}"/>
    <cellStyle name="標準 2 5 4" xfId="4425" xr:uid="{CE516CEB-2709-48F4-AA8B-CD812C598616}"/>
    <cellStyle name="標準 2 5_Data" xfId="5341" xr:uid="{E6765327-5A4C-4FC9-BFB1-3CEEFD705D0E}"/>
    <cellStyle name="標準 2 6" xfId="5969" xr:uid="{1B9047BD-DC4B-49BD-B118-4E2945A30F2F}"/>
    <cellStyle name="標準 2 7" xfId="5868" xr:uid="{3E46E763-C5DE-49D9-959B-F1409AA940B2}"/>
    <cellStyle name="標準 2 8" xfId="4337" xr:uid="{C01FF941-C945-4736-953E-09F0A4DB18F4}"/>
    <cellStyle name="標準 2_Check Sheet" xfId="6787" xr:uid="{695A57F5-9024-4D6C-97AA-71D37D5C6C5B}"/>
    <cellStyle name="標準_Aug FY04 Financial Report" xfId="6628" xr:uid="{4490E2BC-DB3A-4F8D-A740-FD433D4CB3DB}"/>
    <cellStyle name="汇总" xfId="270" xr:uid="{F30EFDB3-0CD2-4809-B7FE-B88D02723FE9}"/>
    <cellStyle name="汇总 2" xfId="4980" xr:uid="{7A8DAF40-1547-4719-B6EB-374D3CD692EE}"/>
    <cellStyle name="汇总 2 2" xfId="11639" xr:uid="{2D4965A9-2FD4-4270-A224-1195799C9D3F}"/>
    <cellStyle name="汇总 3" xfId="4981" xr:uid="{39BCA025-8AF6-4B98-B506-BE740AA037B3}"/>
    <cellStyle name="汇总 3 2" xfId="11640" xr:uid="{4590758C-F762-4930-9091-A3602747045B}"/>
    <cellStyle name="汇总 4" xfId="6885" xr:uid="{EC1AA34E-06C1-4D47-AFCF-8E2905340EAB}"/>
    <cellStyle name="汇总 4 2" xfId="8680" xr:uid="{B5F5836C-0D3B-429F-A765-F4C0D8A25BE1}"/>
    <cellStyle name="汇总 4 2 2" xfId="12780" xr:uid="{022ED0E4-E173-4585-AB49-356BFC903AEA}"/>
    <cellStyle name="汇总 4 3" xfId="8335" xr:uid="{BC523CE0-9C1F-4FDB-89B9-6727F2DB7EDC}"/>
    <cellStyle name="汇总 4 3 2" xfId="12598" xr:uid="{43621E88-1011-4F71-B6B5-2FF2DE6B3A5B}"/>
    <cellStyle name="汇总 4 4" xfId="11771" xr:uid="{D4C3148B-7843-4149-92C3-2DC79E0CA6A7}"/>
    <cellStyle name="汇总 5" xfId="11638" xr:uid="{5ED60F5E-6B5B-4824-A577-30A0A99E6B8E}"/>
    <cellStyle name="汇总 6" xfId="4979" xr:uid="{0A3653F0-21DF-4425-B3F3-967FC6D50E44}"/>
    <cellStyle name="汇总 7" xfId="19161" xr:uid="{B109AF3E-D331-45BC-87E0-A7FF9FA1086D}"/>
    <cellStyle name="注释" xfId="271" xr:uid="{5E84DD46-1FFC-4A89-AAC5-8E7CEBC3A45A}"/>
    <cellStyle name="注释 2" xfId="7111" xr:uid="{C1EBD3C3-5FE2-4096-AD1B-524B51D6AC29}"/>
    <cellStyle name="注释 2 2" xfId="8728" xr:uid="{828C3746-DA3D-4F98-AE2E-C147B040C859}"/>
    <cellStyle name="注释 2 2 2" xfId="12786" xr:uid="{F085F73E-82E3-4168-9F71-F71EF33F2641}"/>
    <cellStyle name="注释 2 3" xfId="8381" xr:uid="{9CEB64CD-1161-4D6B-BB5C-4CC89540D06F}"/>
    <cellStyle name="注释 2 3 2" xfId="12606" xr:uid="{BC0408AD-9701-401B-BBF6-5730EA01216C}"/>
    <cellStyle name="注释 2 4" xfId="11802" xr:uid="{875EA6D7-3B3A-4E17-AE7F-508B60754199}"/>
    <cellStyle name="注释 3" xfId="11641" xr:uid="{3EEB93E3-A64B-476C-88D7-1F3C80E4D53A}"/>
    <cellStyle name="注释 4" xfId="19162" xr:uid="{3B9B4C11-F4DF-42C3-9F05-B1FF9D2B54F6}"/>
    <cellStyle name="良い 2" xfId="4122" xr:uid="{832B9BA6-A2FB-439C-811A-15C67791F6E5}"/>
    <cellStyle name="良い 2 2" xfId="5971" xr:uid="{5241C0AF-32A5-481F-8F99-4CD44C3B11D1}"/>
    <cellStyle name="良い 2 3" xfId="5875" xr:uid="{E8C01F81-A7EC-40F5-9782-AEEAC03799F5}"/>
    <cellStyle name="良い 2 4" xfId="4339" xr:uid="{FE71E8E5-353E-4D38-BB67-F53BFE351B7B}"/>
    <cellStyle name="良い 2_Data" xfId="5342" xr:uid="{1982B53B-9FD1-4540-91FF-C64F1E0EACC7}"/>
    <cellStyle name="見出し 1 2" xfId="4123" xr:uid="{1B1639A8-D44B-4F69-B46E-ED0114B270CE}"/>
    <cellStyle name="見出し 1 2 2" xfId="5972" xr:uid="{52144D63-F128-485F-9B44-5282CC829003}"/>
    <cellStyle name="見出し 1 2 3" xfId="5876" xr:uid="{2FB5C7E9-07F6-4BEE-9106-2ED50F64D463}"/>
    <cellStyle name="見出し 1 2 4" xfId="4340" xr:uid="{658547F4-3DC0-443C-A99C-21745A1AA608}"/>
    <cellStyle name="見出し 1 2_Data" xfId="5343" xr:uid="{C58633F2-7299-4DD7-BD3F-04D41D96685B}"/>
    <cellStyle name="見出し 2 2" xfId="4124" xr:uid="{EEA6833B-04EF-4982-802A-04FAA2D1E495}"/>
    <cellStyle name="見出し 2 2 2" xfId="5973" xr:uid="{DA12141C-C625-4319-9FE2-E8694C3B7320}"/>
    <cellStyle name="見出し 2 2 3" xfId="5877" xr:uid="{53868130-8424-4C0B-993E-A63D65278874}"/>
    <cellStyle name="見出し 2 2 4" xfId="4341" xr:uid="{AE2BCB72-FDFF-432F-A53E-9CDB8638FD12}"/>
    <cellStyle name="見出し 2 2_Data" xfId="5344" xr:uid="{B133B849-4027-49B2-8331-EA2C62EB2C02}"/>
    <cellStyle name="見出し 3 2" xfId="4125" xr:uid="{CEB261DD-FFA8-4DA3-A18E-1E2E310CEC00}"/>
    <cellStyle name="見出し 3 2 2" xfId="5974" xr:uid="{83BF9077-6C9E-4ADE-881A-39BEA6F24C83}"/>
    <cellStyle name="見出し 3 2 3" xfId="5878" xr:uid="{F320AEE4-1B6D-4EBB-9EE0-68C6B51EC8A2}"/>
    <cellStyle name="見出し 3 2 4" xfId="4342" xr:uid="{BC703188-6BF5-4A6E-9A33-47618BEC5256}"/>
    <cellStyle name="見出し 3 2_Data" xfId="5345" xr:uid="{124BF57B-3D58-4280-B177-4623588341C4}"/>
    <cellStyle name="見出し 4 2" xfId="4126" xr:uid="{64EF9C35-2F0A-4E85-974A-AD1F9139E020}"/>
    <cellStyle name="見出し 4 2 2" xfId="5975" xr:uid="{46BF9E78-BD8A-45D2-9218-78AF136C4472}"/>
    <cellStyle name="見出し 4 2 3" xfId="5879" xr:uid="{38DEA883-5197-4C50-9A95-A6F7EAD43025}"/>
    <cellStyle name="見出し 4 2 4" xfId="4343" xr:uid="{AE3379DA-1161-4F7F-AA36-0023FF377EDA}"/>
    <cellStyle name="見出し 4 2_Data" xfId="5346" xr:uid="{318710EB-428A-41A8-914A-D68781734AF1}"/>
    <cellStyle name="解释性文本" xfId="272" xr:uid="{910F3586-A769-4653-91D0-1DADBFBC280E}"/>
    <cellStyle name="解释性文本 2" xfId="4983" xr:uid="{40F27837-05F7-4DB9-9FF1-D77585943B66}"/>
    <cellStyle name="解释性文本 3" xfId="4984" xr:uid="{60A53716-9AA5-46A6-8358-CED72FF16F03}"/>
    <cellStyle name="解释性文本 4" xfId="7079" xr:uid="{DF933334-2330-4099-85C9-AB6B1EF97DEF}"/>
    <cellStyle name="解释性文本 4 2" xfId="8721" xr:uid="{0664BF39-5308-4342-8586-26C5178EF73C}"/>
    <cellStyle name="解释性文本 4 3" xfId="8376" xr:uid="{EB5243F7-62CC-4443-8232-AFEEA6CE618C}"/>
    <cellStyle name="解释性文本 5" xfId="4982" xr:uid="{05CE7873-EC50-4BFA-B057-FD89683F24C6}"/>
    <cellStyle name="計算 2" xfId="4127" xr:uid="{818DD523-B6DE-4EA9-8B69-6A6E8D44E6BE}"/>
    <cellStyle name="計算 2 2" xfId="5976" xr:uid="{F9CF2ACB-52B4-4BBA-B64A-7C7751FD14A2}"/>
    <cellStyle name="計算 2 3" xfId="5880" xr:uid="{CA1FF45C-89A9-4862-9421-8B7765C967C3}"/>
    <cellStyle name="計算 2 4" xfId="4344" xr:uid="{DE6C1210-D774-411A-B05F-E6482EA8EFB1}"/>
    <cellStyle name="計算 2_Data" xfId="5347" xr:uid="{3B4A668E-7B47-4F09-8A04-E72A9FFBC013}"/>
    <cellStyle name="説明文 2" xfId="4128" xr:uid="{88A65465-3B63-437A-A134-0F32C58FE543}"/>
    <cellStyle name="説明文 2 2" xfId="5977" xr:uid="{29857DB4-2D5F-4188-A0C4-F4E1B5B11C45}"/>
    <cellStyle name="説明文 2 3" xfId="5881" xr:uid="{A0A7A027-1387-41A4-8AB6-3B2CEA29BDAA}"/>
    <cellStyle name="説明文 2 4" xfId="4345" xr:uid="{953FAF75-0E45-4F31-9795-A66D67E079DB}"/>
    <cellStyle name="説明文 2_Data" xfId="5348" xr:uid="{FF9A42B9-C7CE-4A06-A0E5-7325E9BB4F81}"/>
    <cellStyle name="警告文 2" xfId="4129" xr:uid="{6D37E8FF-2080-4117-9567-8986BFC6CAD1}"/>
    <cellStyle name="警告文 2 2" xfId="5978" xr:uid="{D6FF20B7-CEAF-4A9B-8E85-8D6F213F8E12}"/>
    <cellStyle name="警告文 2_Data" xfId="5349" xr:uid="{9706E2C9-1CFA-4365-AE0A-4FB28B97A422}"/>
    <cellStyle name="警告文本 2" xfId="4985" xr:uid="{5E04AEBA-D59A-49C7-B6FD-7F41073ABE79}"/>
    <cellStyle name="警告文本 3" xfId="4986" xr:uid="{0664BFF3-358C-4703-92E0-7E456094C555}"/>
    <cellStyle name="警告文本 4 2" xfId="8731" xr:uid="{D768D3B6-4AFF-48EB-AA94-2CA11B0EE3CB}"/>
    <cellStyle name="警告文本 4 3" xfId="8384" xr:uid="{5689979E-754B-406F-BA7F-DD4C3D3EF45A}"/>
    <cellStyle name="计算" xfId="273" xr:uid="{59FF2488-DE31-407B-BB9E-EBC69A98CC22}"/>
    <cellStyle name="计算 2" xfId="4988" xr:uid="{C9317AD5-B224-458C-A152-8E2277C52ABB}"/>
    <cellStyle name="计算 2 2" xfId="11643" xr:uid="{D4A702A2-E2C6-47CA-B697-C8FC4B18237B}"/>
    <cellStyle name="计算 3" xfId="4989" xr:uid="{E6FB1B9C-0DF2-4146-AF42-5FBF1E383F8C}"/>
    <cellStyle name="计算 3 2" xfId="11644" xr:uid="{CC600639-8FDF-4E97-BD8C-77668E3923EE}"/>
    <cellStyle name="计算 4" xfId="6918" xr:uid="{3900875F-71C4-44E0-86F4-03461694880B}"/>
    <cellStyle name="计算 4 2" xfId="8683" xr:uid="{E13935EA-9CE7-4582-B03E-B2CE16B11220}"/>
    <cellStyle name="计算 4 2 2" xfId="12781" xr:uid="{811DC624-AE8C-4493-BA60-A9D5A5DD337A}"/>
    <cellStyle name="计算 4 3" xfId="8338" xr:uid="{318F66C6-A3D7-4D77-95BE-D787BBF3A5C3}"/>
    <cellStyle name="计算 4 3 2" xfId="12599" xr:uid="{58569E78-C6E5-45B7-BE3C-58C5C835FD43}"/>
    <cellStyle name="计算 4 4" xfId="11782" xr:uid="{2A5EF1A7-C6AD-4F15-82CC-43DB267ED68D}"/>
    <cellStyle name="计算 5" xfId="11642" xr:uid="{F973286E-1344-4B29-AF7C-6D480335823C}"/>
    <cellStyle name="计算 6" xfId="4987" xr:uid="{3C5C652D-AF2A-4EDD-AC2F-AD34F4F58C3B}"/>
    <cellStyle name="计算 7" xfId="19163" xr:uid="{170C1A74-6966-4BB0-924A-148B21D6A5B8}"/>
    <cellStyle name="输入" xfId="274" xr:uid="{7F9E199D-B5B4-47FA-B4EE-1F05EDAC39B2}"/>
    <cellStyle name="输入 2" xfId="4991" xr:uid="{1A593B31-B7FD-4357-928E-62DBDF1715D5}"/>
    <cellStyle name="输入 2 2" xfId="11646" xr:uid="{ACC2C372-5DD2-45DB-8AF8-837F792D8AD4}"/>
    <cellStyle name="输入 3" xfId="4992" xr:uid="{207C0BC5-9AA2-4DC7-8FF2-39EC3CB86E4C}"/>
    <cellStyle name="输入 3 2" xfId="11647" xr:uid="{DAADABA5-6187-4AFE-8CD2-19FA4F495AC3}"/>
    <cellStyle name="输入 4" xfId="7069" xr:uid="{66A16376-AA97-4382-A649-E6966231D261}"/>
    <cellStyle name="输入 4 2" xfId="8716" xr:uid="{50190DFD-C9AE-4734-8CA5-CD9AC29A0DB0}"/>
    <cellStyle name="输入 4 2 2" xfId="12785" xr:uid="{4B7CDCBF-CFFB-433E-90FA-4219B4E09695}"/>
    <cellStyle name="输入 4 3" xfId="8371" xr:uid="{2D24F3A3-8E8C-4667-A121-A7204D149269}"/>
    <cellStyle name="输入 4 3 2" xfId="12605" xr:uid="{48C66534-7812-41CF-B4A5-0F78BC6AB5C2}"/>
    <cellStyle name="输入 4 4" xfId="11797" xr:uid="{DF954684-43AE-4FEB-82EE-E4DBB8012340}"/>
    <cellStyle name="输入 5" xfId="11645" xr:uid="{6B1C1F44-F3BF-44E6-9C42-741C1611F890}"/>
    <cellStyle name="输入 6" xfId="4990" xr:uid="{3CB9722D-2669-4DF2-8F51-5E55A10EEB12}"/>
    <cellStyle name="输入 7" xfId="19164" xr:uid="{404CC8D2-209F-4FC8-AAB0-129BDEE11809}"/>
    <cellStyle name="输出" xfId="275" xr:uid="{F7C8B212-8D24-457E-879C-306349613FCC}"/>
    <cellStyle name="输出 2" xfId="4994" xr:uid="{D45978EB-7B7E-4BA1-852E-030436E26547}"/>
    <cellStyle name="输出 2 2" xfId="11649" xr:uid="{CDD638ED-9C6D-4E19-B8BD-04700072B1DB}"/>
    <cellStyle name="输出 3" xfId="4995" xr:uid="{C26B8EE1-433A-4B70-A1EF-D0E256068741}"/>
    <cellStyle name="输出 3 2" xfId="11650" xr:uid="{6E717C84-51C8-405E-8EAF-2115E4E3E3BB}"/>
    <cellStyle name="输出 4" xfId="7040" xr:uid="{4169BF20-2D3A-4CE9-B206-F0D6E18A2358}"/>
    <cellStyle name="输出 4 2" xfId="8708" xr:uid="{D0CE3046-BF28-412F-9B4C-ED939CEA7BE9}"/>
    <cellStyle name="输出 4 2 2" xfId="12783" xr:uid="{2768988A-9F2D-4F97-B72C-89C1D15B7FC7}"/>
    <cellStyle name="输出 4 3" xfId="8363" xr:uid="{283EA61A-E81A-4EAA-B1DB-2658F8715ABD}"/>
    <cellStyle name="输出 4 3 2" xfId="12602" xr:uid="{F496886A-C53E-47A2-B9C9-D0EDD446936E}"/>
    <cellStyle name="输出 4 4" xfId="11795" xr:uid="{6EDED531-EF96-4ACB-8F5D-E233B3C30149}"/>
    <cellStyle name="输出 5" xfId="11648" xr:uid="{22C59530-5786-496E-AB6E-88FCB5A4F43A}"/>
    <cellStyle name="输出 6" xfId="4993" xr:uid="{8CDD8C26-3DE1-4793-99C1-82D67F2BF1E8}"/>
    <cellStyle name="输出 7" xfId="19165" xr:uid="{ADD111EA-41D1-46C3-98D5-AE00050D8234}"/>
    <cellStyle name="适中" xfId="276" xr:uid="{EFE7534E-CD8B-414C-A204-F03432919F4A}"/>
    <cellStyle name="适中 2" xfId="4997" xr:uid="{2D0A1FC7-382E-4656-B25C-3FB4B2BC725C}"/>
    <cellStyle name="适中 3" xfId="4998" xr:uid="{D6472E7F-5FA1-4B6E-BD54-7C72AFF93AEA}"/>
    <cellStyle name="适中 4" xfId="6830" xr:uid="{B0D08BDC-EB53-498E-81AC-E23469253F74}"/>
    <cellStyle name="适中 4 2" xfId="8663" xr:uid="{A6D3C782-8258-451F-AB33-3B4011716AC4}"/>
    <cellStyle name="适中 4 3" xfId="8318" xr:uid="{5EC16DA9-8CDC-4A34-A9FE-7A727941E1AC}"/>
    <cellStyle name="适中 5" xfId="4996" xr:uid="{A85C8F5D-E12F-4AE3-8572-3B1C9C5AD579}"/>
    <cellStyle name="通貨_Aug FY04 Financial Report" xfId="7138" xr:uid="{E46C7B52-1293-448E-8BD2-1703319C1F06}"/>
    <cellStyle name="链接单元格" xfId="277" xr:uid="{E67D9789-9B17-4C0E-9609-79199EADF9B3}"/>
    <cellStyle name="链接单元格 2" xfId="6965" xr:uid="{D60BF3CB-E429-42FE-A3EB-4730DA97FF7E}"/>
    <cellStyle name="链接单元格 2 2" xfId="8697" xr:uid="{EB569F5B-01AB-49D1-AF12-0E31D01A001C}"/>
    <cellStyle name="链接单元格 2 3" xfId="8352" xr:uid="{82FA5DD9-F704-4136-8945-70FC175F5472}"/>
    <cellStyle name="集計 2" xfId="4130" xr:uid="{A733101E-2639-4BDA-989E-D209DD07DA93}"/>
    <cellStyle name="集計 2 2" xfId="5979" xr:uid="{8F7364D9-CE72-41A5-A457-01D70334BDF9}"/>
  </cellStyles>
  <dxfs count="7"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172" formatCode="_-* #,##0_-;\-* #,##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ichStyles" Target="richData/richStyl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Array" Target="richData/rdarray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microsoft.com/office/2017/06/relationships/rdSupportingPropertyBag" Target="richData/rdsupportingpropertybag.xml"/><Relationship Id="rId10" Type="http://schemas.microsoft.com/office/2017/06/relationships/rdRichValue" Target="richData/rdrichvalue.xml"/><Relationship Id="rId19" Type="http://schemas.microsoft.com/office/2023/09/relationships/Python" Target="pyth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9">
  <a r="12" c="7">
    <v t="s">ItemGRP</v>
    <v t="s">L</v>
    <v t="s">D</v>
    <v t="s">Density</v>
    <v t="s">Coating</v>
    <v t="s">MOQty_Avg</v>
    <v t="s">TotalOutputACTperHr</v>
    <v t="s">BNW</v>
    <v>10</v>
    <v>6.8</v>
    <v>0.222</v>
    <v>1.66</v>
    <v>528000</v>
    <v>36853.279046095675</v>
    <v t="s">ECO</v>
    <v>50</v>
    <v>6.4</v>
    <v>0.105</v>
    <v>0.21</v>
    <v>832000</v>
    <v>36796.068796068801</v>
    <v t="s">ECO</v>
    <v>63</v>
    <v>8</v>
    <v>0.193</v>
    <v>0.23</v>
    <v>288900</v>
    <v>28094.003241491086</v>
    <v t="s">ECO</v>
    <v>70</v>
    <v>11.5</v>
    <v>0.121</v>
    <v>0.13500000000000001</v>
    <v>523714.28571428574</v>
    <v>48760.806916426511</v>
    <v t="s">ECO</v>
    <v>70</v>
    <v>11.5</v>
    <v>0.17399999999999999</v>
    <v>0.152</v>
    <v>554666.66666666663</v>
    <v>52391.114220745141</v>
    <v t="s">...</v>
    <v t="s">...</v>
    <v t="s">...</v>
    <v t="s">...</v>
    <v t="s">...</v>
    <v t="s">...</v>
    <v t="s">...</v>
    <v t="s">XPT</v>
    <v>64</v>
    <v>0</v>
    <v>0.16900000000000001</v>
    <v>0.22</v>
    <v>409500</v>
    <v>12570.990023023791</v>
    <v t="s">XPT</v>
    <v>88</v>
    <v>2</v>
    <v>0.14599999999999999</v>
    <v>0.32700000000000001</v>
    <v>100000</v>
    <v>8950.7707608155142</v>
    <v t="s">XPT</v>
    <v>96</v>
    <v>0</v>
    <v>0.17100000000000001</v>
    <v>0.21</v>
    <v>361264</v>
    <v>10353.38173481085</v>
    <v t="s">XPT</v>
    <v>110</v>
    <v>4</v>
    <v>0.21099999999999999</v>
    <v>0.32</v>
    <v>37206</v>
    <v>2929.6062992125985</v>
    <v t="s">XPT</v>
    <v>118</v>
    <v>2</v>
    <v>0.14299999999999999</v>
    <v>0.317</v>
    <v>118800</v>
    <v>7421.1348256116607</v>
  </a>
  <a r="12" c="7">
    <v t="s">ItemGRP</v>
    <v t="s">L</v>
    <v t="s">D</v>
    <v t="s">Density</v>
    <v t="s">Coating</v>
    <v t="s">MOQty_Avg</v>
    <v t="s">TotalOutputACTperHr</v>
    <v t="s">BNW</v>
    <v>10</v>
    <v>6.8</v>
    <v>0.222</v>
    <v>1.66</v>
    <v>528000</v>
    <v>36853.279046095675</v>
    <v t="s">ECO</v>
    <v>50</v>
    <v>6.4</v>
    <v>0.105</v>
    <v>0.21</v>
    <v>832000</v>
    <v>36796.068796068801</v>
    <v t="s">ECO</v>
    <v>63</v>
    <v>8</v>
    <v>0.193</v>
    <v>0.23</v>
    <v>288900</v>
    <v>28094.003241491086</v>
    <v t="s">ECO</v>
    <v>70</v>
    <v>11.5</v>
    <v>0.121</v>
    <v>0.13500000000000001</v>
    <v>523714.28571428574</v>
    <v>48760.806916426511</v>
    <v t="s">ECO</v>
    <v>70</v>
    <v>11.5</v>
    <v>0.17399999999999999</v>
    <v>0.152</v>
    <v>554666.66666666663</v>
    <v>52391.114220745141</v>
    <v t="s">...</v>
    <v t="s">...</v>
    <v t="s">...</v>
    <v t="s">...</v>
    <v t="s">...</v>
    <v t="s">...</v>
    <v t="s">...</v>
    <v t="s">XPS</v>
    <v>77.5</v>
    <v>9.3000000000000007</v>
    <v>0.14099999999999999</v>
    <v>0.23200000000000001</v>
    <v>3420654.5454545454</v>
    <v>45258.544995289019</v>
    <v t="s">XPS</v>
    <v>88</v>
    <v>6.5</v>
    <v>0.16800000000000001</v>
    <v>0.14000000000000001</v>
    <v>1170000</v>
    <v>157399.10313901346</v>
    <v t="s">XPT</v>
    <v>88</v>
    <v>2</v>
    <v>0.14599999999999999</v>
    <v>0.32700000000000001</v>
    <v>100000</v>
    <v>8950.7707608155142</v>
    <v t="s">XPT</v>
    <v>110</v>
    <v>4</v>
    <v>0.21099999999999999</v>
    <v>0.32</v>
    <v>37206</v>
    <v>2929.6062992125985</v>
    <v t="s">XPT</v>
    <v>118</v>
    <v>2</v>
    <v>0.14299999999999999</v>
    <v>0.317</v>
    <v>118800</v>
    <v>7421.1348256116607</v>
  </a>
  <a r="12">
    <v t="s">TotalOutputACTperHr</v>
    <v>36853.279046095675</v>
    <v>36796.068796068801</v>
    <v>28094.003241491086</v>
    <v>48760.806916426511</v>
    <v>52391.114220745141</v>
    <v t="s">...</v>
    <v>12570.990023023791</v>
    <v>8950.7707608155142</v>
    <v>10353.38173481085</v>
    <v>2929.6062992125985</v>
    <v>7421.1348256116607</v>
  </a>
  <a r="11">
    <v>83622.95758922417</v>
    <v>98141.605005041783</v>
    <v>56038.073841848833</v>
    <v>57518.381681708561</v>
    <v>116743.50219581423</v>
    <v t="s">...</v>
    <v>81088.056615947629</v>
    <v>-939.38798678136664</v>
    <v>55207.35667687322</v>
    <v>42010.838198714351</v>
    <v>103026.82095089811</v>
  </a>
  <a r="12" c="6">
    <v t="s">ItemGRP</v>
    <v t="s">L</v>
    <v t="s">D</v>
    <v t="s">Density</v>
    <v t="s">Coating</v>
    <v t="s">MOQty_Avg</v>
    <v t="s">BNW</v>
    <v>10</v>
    <v>6.8</v>
    <v>0.222</v>
    <v>1.66</v>
    <v>528000</v>
    <v t="s">ECO</v>
    <v>50</v>
    <v>6.4</v>
    <v>0.105</v>
    <v>0.21</v>
    <v>832000</v>
    <v t="s">ECO</v>
    <v>63</v>
    <v>8</v>
    <v>0.193</v>
    <v>0.23</v>
    <v>288900</v>
    <v t="s">ECO</v>
    <v>70</v>
    <v>11.5</v>
    <v>0.121</v>
    <v>0.13500000000000001</v>
    <v>523714.28571428574</v>
    <v t="s">ECO</v>
    <v>70</v>
    <v>11.5</v>
    <v>0.17399999999999999</v>
    <v>0.152</v>
    <v>554666.66666666663</v>
    <v t="s">...</v>
    <v t="s">...</v>
    <v t="s">...</v>
    <v t="s">...</v>
    <v t="s">...</v>
    <v t="s">...</v>
    <v t="s">XPT</v>
    <v>64</v>
    <v>0</v>
    <v>0.16900000000000001</v>
    <v>0.22</v>
    <v>409500</v>
    <v t="s">XPT</v>
    <v>88</v>
    <v>2</v>
    <v>0.14599999999999999</v>
    <v>0.32700000000000001</v>
    <v>100000</v>
    <v t="s">XPT</v>
    <v>96</v>
    <v>0</v>
    <v>0.17100000000000001</v>
    <v>0.21</v>
    <v>361264</v>
    <v t="s">XPT</v>
    <v>110</v>
    <v>4</v>
    <v>0.21099999999999999</v>
    <v>0.32</v>
    <v>37206</v>
    <v t="s">XPT</v>
    <v>118</v>
    <v>2</v>
    <v>0.14299999999999999</v>
    <v>0.317</v>
    <v>118800</v>
  </a>
  <a r="1">
    <v>166699.62890253981</v>
  </a>
  <a r="2" c="6">
    <v t="s">ItemGRP</v>
    <v t="s">L</v>
    <v t="s">D</v>
    <v t="s">Density</v>
    <v t="s">Coating</v>
    <v t="s">MOQty_Avg</v>
    <v t="s">XPE</v>
    <v>56</v>
    <v>11.5</v>
    <v>0.5</v>
    <v>0.15</v>
    <v>1516000</v>
  </a>
  <a r="12" c="6">
    <v t="s">ItemGRP</v>
    <v t="s">L</v>
    <v t="s">D</v>
    <v t="s">Density</v>
    <v t="s">Coating</v>
    <v t="s">MOQty_Avg</v>
    <v t="s">XPE</v>
    <v>79.3</v>
    <v>5.5</v>
    <v>0.189</v>
    <v>0.13500000000000001</v>
    <v>4529250</v>
    <v t="s">XPE</v>
    <v>70</v>
    <v>1.5</v>
    <v>0.15</v>
    <v>0.15</v>
    <v>2477555.2941176472</v>
    <v t="s">XCA</v>
    <v>63.5</v>
    <v>5.65</v>
    <v>0.13100000000000001</v>
    <v>0.11</v>
    <v>2064437.5</v>
    <v t="s">XPS</v>
    <v>77.5</v>
    <v>9.3000000000000007</v>
    <v>0.14099999999999999</v>
    <v>0.23200000000000001</v>
    <v>3420654.5454545454</v>
    <v t="s">WPE</v>
    <v>63</v>
    <v>6.5</v>
    <v>0.27700000000000002</v>
    <v>0.05</v>
    <v>933450</v>
    <v t="s">...</v>
    <v t="s">...</v>
    <v t="s">...</v>
    <v t="s">...</v>
    <v t="s">...</v>
    <v t="s">...</v>
    <v t="s">XPE</v>
    <v>70</v>
    <v>3</v>
    <v>9.9000000000000005E-2</v>
    <v>0.15</v>
    <v>499200</v>
    <v t="s">XPE</v>
    <v>72</v>
    <v>4.4000000000000004</v>
    <v>0.11700000000000001</v>
    <v>0.13300000000000001</v>
    <v>1526712</v>
    <v t="s">XPE</v>
    <v>58</v>
    <v>5.3</v>
    <v>0.16900000000000001</v>
    <v>0.14000000000000001</v>
    <v>351000</v>
    <v t="s">WCA</v>
    <v>79</v>
    <v>0</v>
    <v>0.17599999999999999</v>
    <v>3.1E-2</v>
    <v>336150</v>
    <v t="s">ECO</v>
    <v>86.7</v>
    <v>0.5</v>
    <v>0.156</v>
    <v>0.14499999999999999</v>
    <v>2029090.9090909092</v>
  </a>
  <a r="12">
    <v t="s">TotalOutputACTperHr</v>
    <v>122817.86682735762</v>
    <v>61482.285964528142</v>
    <v>79599.164591533467</v>
    <v>45258.544995289019</v>
    <v>76225.927186117726</v>
    <v t="s">...</v>
    <v>40312.247644683717</v>
    <v>36495.10756972112</v>
    <v>41294.117647058825</v>
    <v>14394.433210419891</v>
    <v>61080.957810718362</v>
  </a>
</arrayData>
</file>

<file path=xl/richData/rdrichvalue.xml><?xml version="1.0" encoding="utf-8"?>
<rvData xmlns="http://schemas.microsoft.com/office/spreadsheetml/2017/richdata" count="36">
  <rv s="0">
    <fb>0</fb>
    <v>0</v>
  </rv>
  <rv s="1">
    <fb>0</fb>
    <v>&lt;class 'NoneType'&gt;</v>
    <v>NoneType</v>
    <v>None</v>
    <v>0</v>
    <v>1</v>
  </rv>
  <rv s="2">
    <v>0</v>
  </rv>
  <rv s="3">
    <v>DataFrame</v>
    <v>3</v>
    <v>2</v>
  </rv>
  <rv s="1">
    <v>&lt;class 'pandas.core.frame.DataFrame'&gt;</v>
    <v>DataFrame</v>
    <v xml:space="preserve">    ItemGRP      L     D  Density  Coating      MOQty_Avg  TotalOutputACTperHr
0       BNW   10.0   6.8    0.222    1.660  528000.000000         36853.279046
1       ECO   50.0   6.4    0.105    0.210  832000.000000         36796.068796
2       ECO   6...</v>
    <v>3</v>
    <v>1</v>
  </rv>
  <rv s="2">
    <v>1</v>
  </rv>
  <rv s="3">
    <v>DataFrame</v>
    <v>5</v>
    <v>5</v>
  </rv>
  <rv s="1">
    <v>&lt;class 'pandas.core.frame.DataFrame'&gt;</v>
    <v>DataFrame</v>
    <v xml:space="preserve">    ItemGRP      L     D  Density  Coating     MOQty_Avg  TotalOutputACTperHr
0       BNW   10.0   6.8    0.222    1.660  5.280000e+05         36853.279046
1       ECO   50.0   6.4    0.105    0.210  8.320000e+05         36796.068796
2       ECO   63.0...</v>
    <v>6</v>
    <v>1</v>
  </rv>
  <rv s="2">
    <v>2</v>
  </rv>
  <rv s="3">
    <v>Series</v>
    <v>7</v>
    <v>8</v>
  </rv>
  <rv s="1">
    <v>&lt;class 'pandas.core.series.Series'&gt;</v>
    <v>Series</v>
    <v>0      36853.279046
1      36796.068796
2      28094.003241
3      48760.806916
4      52391.114221
           ...     
203    12570.990023
204     8950.770761
205    10353.381735
206     2929.606299
207     7421.134826
Name: TotalOutputACTperHr, Lengt...</v>
    <v>9</v>
    <v>1</v>
  </rv>
  <rv s="4">
    <v>&lt;class 'sklearn.pipeline.Pipeline'&gt;</v>
    <v>Pipeline</v>
    <v>Pipeline(steps=[('imputer',
                 SimpleImputer(fill_value='missing', strategy='constant')),
                ('onehot', OneHotEncoder(handle_unknown='ignore'))])</v>
    <v>1</v>
  </rv>
  <rv s="4">
    <v>&lt;class 'sklearn.pipeline.Pipeline'&gt;</v>
    <v>Pipeline</v>
    <v>Pipeline(steps=[('imputer', SimpleImputer(strategy='median')),
                ('scaler', StandardScaler())])</v>
    <v>1</v>
  </rv>
  <rv s="4">
    <v>&lt;class 'sklearn.compose._column_transformer.ColumnTransformer'&gt;</v>
    <v>ColumnTransformer</v>
    <v>ColumnTransformer(transformers=[('cat',
                                 Pipeline(steps=[('imputer',
                                                  SimpleImputer(fill_value='missing',
                                                                s...</v>
    <v>1</v>
  </rv>
  <rv s="4">
    <v>&lt;class 'sklearn.pipeline.Pipeline'&gt;</v>
    <v>Pipeline</v>
    <v>Pipeline(steps=[('preprocessor',
                 ColumnTransformer(transformers=[('cat',
                                                  Pipeline(steps=[('imputer',
                                                                   SimpleImputer(fil...</v>
    <v>1</v>
  </rv>
  <rv s="2">
    <v>3</v>
  </rv>
  <rv s="3">
    <v>ndarray</v>
    <v>9</v>
    <v>15</v>
  </rv>
  <rv s="1">
    <v>&lt;class 'numpy.ndarray'&gt;</v>
    <v>ndarray</v>
    <v>[ 83622.95758922  98141.60500504  56038.07384185  57518.38168171
 116743.50219581  70078.83273528  16770.48360393  88185.38653861
 118625.2934575  160100.75062036  40302.18215291 190947.86901778
 246426.48830578  42583.92033818  33531.27744999  79071.8...</v>
    <v>16</v>
    <v>1</v>
  </rv>
  <rv s="5">
    <fb>-0.27417506615466403</fb>
    <v>&lt;class 'numpy.float64'&gt;</v>
    <v>float64</v>
    <v>-0.274175066154664</v>
    <v>-0.27417506615466403</v>
    <v>1</v>
  </rv>
  <rv s="2">
    <v>4</v>
  </rv>
  <rv s="3">
    <v>DataFrame</v>
    <v>11</v>
    <v>19</v>
  </rv>
  <rv s="1">
    <v>&lt;class 'pandas.core.frame.DataFrame'&gt;</v>
    <v>DataFrame</v>
    <v xml:space="preserve">    ItemGRP      L     D  Density  Coating      MOQty_Avg
0       BNW   10.0   6.8    0.222    1.660  528000.000000
1       ECO   50.0   6.4    0.105    0.210  832000.000000
2       ECO   63.0   8.0    0.193    0.230  288900.000000
3       ECO   70.0  ...</v>
    <v>20</v>
    <v>1</v>
  </rv>
  <rv s="2">
    <v>5</v>
  </rv>
  <rv s="3">
    <v>ndarray</v>
    <v>13</v>
    <v>22</v>
  </rv>
  <rv s="1">
    <v>&lt;class 'numpy.ndarray'&gt;</v>
    <v>ndarray</v>
    <v>[166699.62890254]</v>
    <v>23</v>
    <v>1</v>
  </rv>
  <rv s="2">
    <v>6</v>
  </rv>
  <rv s="3">
    <v>DataFrame</v>
    <v>15</v>
    <v>25</v>
  </rv>
  <rv s="1">
    <v>&lt;class 'pandas.core.frame.DataFrame'&gt;</v>
    <v>DataFrame</v>
    <v xml:space="preserve">  ItemGRP   L     D  Density  Coating  MOQty_Avg
0     XPE  56  11.5      0.5     0.15    1516000</v>
    <v>26</v>
    <v>1</v>
  </rv>
  <rv s="2">
    <v>7</v>
  </rv>
  <rv s="3">
    <v>DataFrame</v>
    <v>17</v>
    <v>28</v>
  </rv>
  <rv s="1">
    <v>&lt;class 'pandas.core.frame.DataFrame'&gt;</v>
    <v>DataFrame</v>
    <v xml:space="preserve">    ItemGRP     L     D  Density  Coating     MOQty_Avg
127     XPE  79.3  5.50    0.189    0.135  4.529250e+06
85      XPE  70.0  1.50    0.150    0.150  2.477555e+06
32      XCA  63.5  5.65    0.131    0.110  2.064438e+06
201     XPS  77.5  9.30    0...</v>
    <v>29</v>
    <v>1</v>
  </rv>
  <rv s="6">
    <fb>2</fb>
    <v>&lt;class 'int'&gt;</v>
    <v>int</v>
    <v>2</v>
    <v>2</v>
    <v>1</v>
  </rv>
  <rv s="2">
    <v>8</v>
  </rv>
  <rv s="3">
    <v>Series</v>
    <v>19</v>
    <v>32</v>
  </rv>
  <rv s="1">
    <v>&lt;class 'pandas.core.series.Series'&gt;</v>
    <v>Series</v>
    <v>127    122817.866827
85      61482.285965
32      79599.164592
201     45258.544995
26      76225.927186
           ...      
87      40312.247645
103     36495.107570
67      41294.117647
24      14394.433210
8       61080.957811
Name: TotalOutputACTp...</v>
    <v>33</v>
    <v>1</v>
  </rv>
  <rv s="6">
    <fb>50</fb>
    <v>&lt;class 'int'&gt;</v>
    <v>int</v>
    <v>50</v>
    <v>50</v>
    <v>1</v>
  </rv>
</rvData>
</file>

<file path=xl/richData/rdrichvaluestructure.xml><?xml version="1.0" encoding="utf-8"?>
<rvStructures xmlns="http://schemas.microsoft.com/office/spreadsheetml/2017/richdata" count="7">
  <s t="_formattednumber">
    <k n="_Format" t="spb"/>
  </s>
  <s t="_python">
    <k n="Python_type" t="s"/>
    <k n="Python_typeName" t="s"/>
    <k n="Python_str" t="s"/>
    <k n="preview" t="r"/>
    <k n="provider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ovider" t="spb"/>
  </s>
  <s t="_python">
    <k n="Python_type" t="s"/>
    <k n="Python_typeName" t="s"/>
    <k n="Python_str" t="s"/>
    <k n="basicValue"/>
    <k n="provider" t="spb"/>
  </s>
  <s t="_python">
    <k n="Python_type" t="s"/>
    <k n="Python_typeName" t="s"/>
    <k n="Python_str" t="s"/>
    <k n="basicValue" t="i"/>
    <k n="provider" t="spb"/>
  </s>
</rvStructures>
</file>

<file path=xl/richData/rdsupportingpropertybag.xml><?xml version="1.0" encoding="utf-8"?>
<supportingPropertyBags xmlns="http://schemas.microsoft.com/office/spreadsheetml/2017/richdata2">
  <spbData count="20">
    <spb s="0">
      <v>1</v>
    </spb>
    <spb s="1">
      <v>https://www.anaconda.com/excel</v>
      <v>https://res.cdn.office.net/officepysvc/prod-preview/anacondalogo.png</v>
      <v>Python bereitgestellt von Anaconda</v>
    </spb>
    <spb s="2">
      <v>208</v>
      <v>7</v>
      <v>DataFrame</v>
      <v>arrayPreview</v>
      <v>1</v>
    </spb>
    <spb s="3">
      <v>2</v>
    </spb>
    <spb s="2">
      <v>174</v>
      <v>7</v>
      <v>DataFrame</v>
      <v>arrayPreview</v>
      <v>1</v>
    </spb>
    <spb s="3">
      <v>4</v>
    </spb>
    <spb s="2">
      <v>208</v>
      <v>1</v>
      <v>Series</v>
      <v>arrayPreview</v>
      <v>1</v>
    </spb>
    <spb s="3">
      <v>6</v>
    </spb>
    <spb s="4">
      <v>42</v>
      <v>1</v>
      <v>ndarray</v>
      <v>arrayPreview</v>
    </spb>
    <spb s="3">
      <v>8</v>
    </spb>
    <spb s="2">
      <v>208</v>
      <v>6</v>
      <v>DataFrame</v>
      <v>arrayPreview</v>
      <v>1</v>
    </spb>
    <spb s="3">
      <v>10</v>
    </spb>
    <spb s="4">
      <v>1</v>
      <v>1</v>
      <v>ndarray</v>
      <v>arrayPreview</v>
    </spb>
    <spb s="3">
      <v>12</v>
    </spb>
    <spb s="2">
      <v>1</v>
      <v>6</v>
      <v>DataFrame</v>
      <v>arrayPreview</v>
      <v>1</v>
    </spb>
    <spb s="3">
      <v>14</v>
    </spb>
    <spb s="2">
      <v>166</v>
      <v>6</v>
      <v>DataFrame</v>
      <v>arrayPreview</v>
      <v>1</v>
    </spb>
    <spb s="3">
      <v>16</v>
    </spb>
    <spb s="2">
      <v>166</v>
      <v>1</v>
      <v>Series</v>
      <v>arrayPreview</v>
      <v>1</v>
    </spb>
    <spb s="3">
      <v>18</v>
    </spb>
  </spbData>
</supportingPropertyBags>
</file>

<file path=xl/richData/rdsupportingpropertybagstructure.xml><?xml version="1.0" encoding="utf-8"?>
<spbStructures xmlns="http://schemas.microsoft.com/office/spreadsheetml/2017/richdata2" count="5">
  <s>
    <k n="_Self" t="i"/>
  </s>
  <s>
    <k n="url" t="s"/>
    <k n="logoUrl" t="s"/>
    <k n="description" t="s"/>
  </s>
  <s>
    <k n="drw" t="i"/>
    <k n="dcol" t="i"/>
    <k n="name" t="s"/>
    <k n="array" t="s"/>
    <k n="headers" t="b"/>
  </s>
  <s>
    <k n="ArrayCardInfo" t="spb"/>
  </s>
  <s>
    <k n="drw" t="i"/>
    <k n="dcol" t="i"/>
    <k n="name" t="s"/>
    <k n="array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B7554D-C4F4-4D6B-8445-99FB692E96B3}" name="TestDaten34" displayName="TestDaten34" ref="G16:J17" totalsRowShown="0" headerRowDxfId="6" headerRowBorderDxfId="4" tableBorderDxfId="5">
  <autoFilter ref="G16:J17" xr:uid="{A3342D32-9B49-4A18-8B29-BE183AB40363}"/>
  <tableColumns count="4">
    <tableColumn id="4" xr3:uid="{01F81051-C929-47D2-9770-40966B14D601}" name="Density" dataDxfId="3"/>
    <tableColumn id="1" xr3:uid="{04D44387-B083-49F8-A34D-21F4EAD10233}" name="Coating" dataDxfId="2"/>
    <tableColumn id="3" xr3:uid="{A21896C3-7597-4713-8C3C-B815234DDFF6}" name="MOQty_Avg" dataDxfId="1" dataCellStyle="Komma"/>
    <tableColumn id="11" xr3:uid="{A3C2F377-7972-4D80-9B1A-CC79B03FAB65}" name="TotalOutputACTperH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9C33EC9-F45A-4C78-8F7B-EF1E453639E5}">
  <we:reference id="wa104379638" version="1.0.0.0" store="de-DE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},\&quot;showOverwriteWarning\&quot;:true}]&quot;"/>
  </we:properties>
  <we:bindings>
    <we:binding id="UnnamedBinding_0_1714076102399" type="matrix" appref="{6BC6F3F6-D13B-49CC-82F0-880763B1B42C}"/>
    <we:binding id="UnnamedBinding_1_1714076102415" type="matrix" appref="{245B98F5-3F46-44A5-95BA-BDB39FA0BAA0}"/>
    <we:binding id="UnnamedBinding_2_1714076112636" type="matrix" appref="{C3741A77-169C-444E-90BC-AAD31C98321B}"/>
    <we:binding id="MES!O195:P200" type="matrix" appref="{B0ACD939-AB47-4507-8E10-31D727CBB644}"/>
    <we:binding id="UnnamedBinding_0_1714239248856" type="matrix" appref="{66535CBD-7DD6-4371-B7F5-F0D543E86C86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27BB-67C8-4278-80AC-5CD8EFD174F8}">
  <dimension ref="A1:T53"/>
  <sheetViews>
    <sheetView zoomScale="85" zoomScaleNormal="85" workbookViewId="0">
      <selection activeCell="F48" sqref="F48"/>
    </sheetView>
  </sheetViews>
  <sheetFormatPr defaultColWidth="11.42578125" defaultRowHeight="15"/>
  <cols>
    <col min="1" max="1" width="20.140625" customWidth="1"/>
    <col min="2" max="2" width="13" bestFit="1" customWidth="1"/>
    <col min="3" max="3" width="13" customWidth="1"/>
    <col min="8" max="8" width="13.140625" bestFit="1" customWidth="1"/>
    <col min="9" max="9" width="10.28515625" customWidth="1"/>
    <col min="13" max="13" width="12.140625" customWidth="1"/>
  </cols>
  <sheetData>
    <row r="1" spans="1:20">
      <c r="A1" t="s">
        <v>0</v>
      </c>
      <c r="B1" cm="1" vm="6">
        <f t="array" ref="B1">_xlfn._xlws.PY(0,1)</f>
        <v>0</v>
      </c>
      <c r="M1" t="s">
        <v>1</v>
      </c>
    </row>
    <row r="2" spans="1:20">
      <c r="A2" t="s">
        <v>2</v>
      </c>
      <c r="B2" t="e" cm="1" vm="7">
        <f t="array" ref="B2">_xlfn._xlws.PY(1,1,MES_Data)</f>
        <v>#VALUE!</v>
      </c>
      <c r="D2" t="str" cm="1">
        <f t="array" ref="D2:J13">_FV(B2,"arrayPreview")</f>
        <v>ItemGRP</v>
      </c>
      <c r="E2" t="str">
        <v>L</v>
      </c>
      <c r="F2" t="str">
        <v>D</v>
      </c>
      <c r="G2" t="str">
        <v>Density</v>
      </c>
      <c r="H2" t="str">
        <v>Coating</v>
      </c>
      <c r="I2" t="str">
        <v>MOQty_Avg</v>
      </c>
      <c r="J2" t="str">
        <v>TotalOutputACTperHr</v>
      </c>
      <c r="M2" t="e" cm="1" vm="7">
        <f t="array" ref="M2">_xlfn._xlws.PY(2,1)</f>
        <v>#VALUE!</v>
      </c>
      <c r="N2" t="str" cm="1">
        <f t="array" ref="N2:T13">_FV(M2,"arrayPreview")</f>
        <v>ItemGRP</v>
      </c>
      <c r="O2" t="str">
        <v>L</v>
      </c>
      <c r="P2" t="str">
        <v>D</v>
      </c>
      <c r="Q2" t="str">
        <v>Density</v>
      </c>
      <c r="R2" t="str">
        <v>Coating</v>
      </c>
      <c r="S2" t="str">
        <v>MOQty_Avg</v>
      </c>
      <c r="T2" t="str">
        <v>TotalOutputACTperHr</v>
      </c>
    </row>
    <row r="3" spans="1:20">
      <c r="A3" t="s">
        <v>3</v>
      </c>
      <c r="B3" cm="1" vm="6">
        <f t="array" ref="B3">_xlfn._xlws.PY(3,1)</f>
        <v>0</v>
      </c>
      <c r="D3" t="str">
        <v>BNW</v>
      </c>
      <c r="E3">
        <v>10</v>
      </c>
      <c r="F3">
        <v>6.8</v>
      </c>
      <c r="G3">
        <v>0.222</v>
      </c>
      <c r="H3">
        <v>1.66</v>
      </c>
      <c r="I3">
        <v>528000</v>
      </c>
      <c r="J3">
        <v>36853.279046095675</v>
      </c>
      <c r="N3" t="str">
        <v>BNW</v>
      </c>
      <c r="O3">
        <v>10</v>
      </c>
      <c r="P3">
        <v>6.8</v>
      </c>
      <c r="Q3">
        <v>0.222</v>
      </c>
      <c r="R3">
        <v>1.66</v>
      </c>
      <c r="S3">
        <v>528000</v>
      </c>
      <c r="T3">
        <v>36853.279046095675</v>
      </c>
    </row>
    <row r="4" spans="1:20">
      <c r="A4" t="s">
        <v>4</v>
      </c>
      <c r="B4" t="e" cm="1" vm="8">
        <f t="array" ref="B4">_xlfn._xlws.PY(4,1)</f>
        <v>#VALUE!</v>
      </c>
      <c r="D4" t="str">
        <v>ECO</v>
      </c>
      <c r="E4">
        <v>50</v>
      </c>
      <c r="F4">
        <v>6.4</v>
      </c>
      <c r="G4">
        <v>0.105</v>
      </c>
      <c r="H4">
        <v>0.21</v>
      </c>
      <c r="I4">
        <v>832000</v>
      </c>
      <c r="J4">
        <v>36796.068796068801</v>
      </c>
      <c r="N4" t="str">
        <v>ECO</v>
      </c>
      <c r="O4">
        <v>50</v>
      </c>
      <c r="P4">
        <v>6.4</v>
      </c>
      <c r="Q4">
        <v>0.105</v>
      </c>
      <c r="R4">
        <v>0.21</v>
      </c>
      <c r="S4">
        <v>832000</v>
      </c>
      <c r="T4">
        <v>36796.068796068801</v>
      </c>
    </row>
    <row r="5" spans="1:20">
      <c r="A5" t="s">
        <v>5</v>
      </c>
      <c r="B5" t="e" cm="1" vm="9">
        <f t="array" ref="B5">_xlfn._xlws.PY(5,1)</f>
        <v>#VALUE!</v>
      </c>
      <c r="D5" t="str">
        <v>ECO</v>
      </c>
      <c r="E5">
        <v>63</v>
      </c>
      <c r="F5">
        <v>8</v>
      </c>
      <c r="G5">
        <v>0.193</v>
      </c>
      <c r="H5">
        <v>0.23</v>
      </c>
      <c r="I5">
        <v>288900</v>
      </c>
      <c r="J5">
        <v>28094.003241491086</v>
      </c>
      <c r="N5" t="str">
        <v>ECO</v>
      </c>
      <c r="O5">
        <v>63</v>
      </c>
      <c r="P5">
        <v>8</v>
      </c>
      <c r="Q5">
        <v>0.193</v>
      </c>
      <c r="R5">
        <v>0.23</v>
      </c>
      <c r="S5">
        <v>288900</v>
      </c>
      <c r="T5">
        <v>28094.003241491086</v>
      </c>
    </row>
    <row r="6" spans="1:20">
      <c r="A6" t="s">
        <v>6</v>
      </c>
      <c r="B6" cm="1" vm="6">
        <f t="array" ref="B6">_xlfn._xlws.PY(6,1)</f>
        <v>0</v>
      </c>
      <c r="D6" t="str">
        <v>ECO</v>
      </c>
      <c r="E6">
        <v>70</v>
      </c>
      <c r="F6">
        <v>11.5</v>
      </c>
      <c r="G6">
        <v>0.121</v>
      </c>
      <c r="H6">
        <v>0.13500000000000001</v>
      </c>
      <c r="I6">
        <v>523714.28571428574</v>
      </c>
      <c r="J6">
        <v>48760.806916426511</v>
      </c>
      <c r="N6" t="str">
        <v>ECO</v>
      </c>
      <c r="O6">
        <v>70</v>
      </c>
      <c r="P6">
        <v>11.5</v>
      </c>
      <c r="Q6">
        <v>0.121</v>
      </c>
      <c r="R6">
        <v>0.13500000000000001</v>
      </c>
      <c r="S6">
        <v>523714.28571428574</v>
      </c>
      <c r="T6">
        <v>48760.806916426511</v>
      </c>
    </row>
    <row r="7" spans="1:20">
      <c r="A7" t="s">
        <v>7</v>
      </c>
      <c r="B7" t="e" cm="1" vm="10">
        <f t="array" ref="B7">_xlfn._xlws.PY(7,1)</f>
        <v>#VALUE!</v>
      </c>
      <c r="D7" t="str">
        <v>ECO</v>
      </c>
      <c r="E7">
        <v>70</v>
      </c>
      <c r="F7">
        <v>11.5</v>
      </c>
      <c r="G7">
        <v>0.17399999999999999</v>
      </c>
      <c r="H7">
        <v>0.152</v>
      </c>
      <c r="I7">
        <v>554666.66666666663</v>
      </c>
      <c r="J7">
        <v>52391.114220745141</v>
      </c>
      <c r="N7" t="str">
        <v>ECO</v>
      </c>
      <c r="O7">
        <v>70</v>
      </c>
      <c r="P7">
        <v>11.5</v>
      </c>
      <c r="Q7">
        <v>0.17399999999999999</v>
      </c>
      <c r="R7">
        <v>0.152</v>
      </c>
      <c r="S7">
        <v>554666.66666666663</v>
      </c>
      <c r="T7">
        <v>52391.114220745141</v>
      </c>
    </row>
    <row r="8" spans="1:20" ht="15" customHeight="1">
      <c r="A8" t="s">
        <v>8</v>
      </c>
      <c r="B8" t="e" cm="1" vm="11">
        <f t="array" ref="B8">_xlfn._xlws.PY(8,1)</f>
        <v>#VALUE!</v>
      </c>
      <c r="D8" t="str">
        <v>...</v>
      </c>
      <c r="E8" t="str">
        <v>...</v>
      </c>
      <c r="F8" t="str">
        <v>...</v>
      </c>
      <c r="G8" t="str">
        <v>...</v>
      </c>
      <c r="H8" t="str">
        <v>...</v>
      </c>
      <c r="I8" t="str">
        <v>...</v>
      </c>
      <c r="J8" t="str">
        <v>...</v>
      </c>
      <c r="N8" t="str">
        <v>...</v>
      </c>
      <c r="O8" t="str">
        <v>...</v>
      </c>
      <c r="P8" t="str">
        <v>...</v>
      </c>
      <c r="Q8" t="str">
        <v>...</v>
      </c>
      <c r="R8" t="str">
        <v>...</v>
      </c>
      <c r="S8" t="str">
        <v>...</v>
      </c>
      <c r="T8" t="str">
        <v>...</v>
      </c>
    </row>
    <row r="9" spans="1:20">
      <c r="A9" t="s">
        <v>9</v>
      </c>
      <c r="B9" s="10" t="e" cm="1" vm="12">
        <f t="array" ref="B9">_xlfn._xlws.PY(9,1)</f>
        <v>#VALUE!</v>
      </c>
      <c r="D9" t="str">
        <v>XPT</v>
      </c>
      <c r="E9">
        <v>64</v>
      </c>
      <c r="F9">
        <v>0</v>
      </c>
      <c r="G9">
        <v>0.16900000000000001</v>
      </c>
      <c r="H9">
        <v>0.22</v>
      </c>
      <c r="I9">
        <v>409500</v>
      </c>
      <c r="J9">
        <v>12570.990023023791</v>
      </c>
      <c r="N9" t="str">
        <v>XPT</v>
      </c>
      <c r="O9">
        <v>64</v>
      </c>
      <c r="P9">
        <v>0</v>
      </c>
      <c r="Q9">
        <v>0.16900000000000001</v>
      </c>
      <c r="R9">
        <v>0.22</v>
      </c>
      <c r="S9">
        <v>409500</v>
      </c>
      <c r="T9">
        <v>12570.990023023791</v>
      </c>
    </row>
    <row r="10" spans="1:20">
      <c r="A10" t="s">
        <v>10</v>
      </c>
      <c r="B10" t="e" cm="1" vm="13">
        <f t="array" ref="B10">_xlfn._xlws.PY(10,1)</f>
        <v>#VALUE!</v>
      </c>
      <c r="D10" t="str">
        <v>XPT</v>
      </c>
      <c r="E10">
        <v>88</v>
      </c>
      <c r="F10">
        <v>2</v>
      </c>
      <c r="G10">
        <v>0.14599999999999999</v>
      </c>
      <c r="H10">
        <v>0.32700000000000001</v>
      </c>
      <c r="I10">
        <v>100000</v>
      </c>
      <c r="J10">
        <v>8950.7707608155142</v>
      </c>
      <c r="N10" t="str">
        <v>XPT</v>
      </c>
      <c r="O10">
        <v>88</v>
      </c>
      <c r="P10">
        <v>2</v>
      </c>
      <c r="Q10">
        <v>0.14599999999999999</v>
      </c>
      <c r="R10">
        <v>0.32700000000000001</v>
      </c>
      <c r="S10">
        <v>100000</v>
      </c>
      <c r="T10">
        <v>8950.7707608155142</v>
      </c>
    </row>
    <row r="11" spans="1:20">
      <c r="A11" t="s">
        <v>11</v>
      </c>
      <c r="B11" t="e" cm="1" vm="13">
        <f t="array" ref="B11">_xlfn._xlws.PY(11,1)</f>
        <v>#VALUE!</v>
      </c>
      <c r="D11" t="str">
        <v>XPT</v>
      </c>
      <c r="E11">
        <v>96</v>
      </c>
      <c r="F11">
        <v>0</v>
      </c>
      <c r="G11">
        <v>0.17100000000000001</v>
      </c>
      <c r="H11">
        <v>0.21</v>
      </c>
      <c r="I11">
        <v>361264</v>
      </c>
      <c r="J11">
        <v>10353.38173481085</v>
      </c>
      <c r="N11" t="str">
        <v>XPT</v>
      </c>
      <c r="O11">
        <v>96</v>
      </c>
      <c r="P11">
        <v>0</v>
      </c>
      <c r="Q11">
        <v>0.17100000000000001</v>
      </c>
      <c r="R11">
        <v>0.21</v>
      </c>
      <c r="S11">
        <v>361264</v>
      </c>
      <c r="T11">
        <v>10353.38173481085</v>
      </c>
    </row>
    <row r="12" spans="1:20">
      <c r="A12" t="s">
        <v>12</v>
      </c>
      <c r="B12" t="e" cm="1" vm="14">
        <f t="array" ref="B12">_xlfn._xlws.PY(12,1)</f>
        <v>#VALUE!</v>
      </c>
      <c r="D12" t="str">
        <v>XPT</v>
      </c>
      <c r="E12">
        <v>110</v>
      </c>
      <c r="F12">
        <v>4</v>
      </c>
      <c r="G12">
        <v>0.21099999999999999</v>
      </c>
      <c r="H12">
        <v>0.32</v>
      </c>
      <c r="I12">
        <v>37206</v>
      </c>
      <c r="J12">
        <v>2929.6062992125985</v>
      </c>
      <c r="N12" t="str">
        <v>XPT</v>
      </c>
      <c r="O12">
        <v>110</v>
      </c>
      <c r="P12">
        <v>4</v>
      </c>
      <c r="Q12">
        <v>0.21099999999999999</v>
      </c>
      <c r="R12">
        <v>0.32</v>
      </c>
      <c r="S12">
        <v>37206</v>
      </c>
      <c r="T12">
        <v>2929.6062992125985</v>
      </c>
    </row>
    <row r="13" spans="1:20">
      <c r="A13" t="s">
        <v>13</v>
      </c>
      <c r="B13" cm="1" vm="15">
        <f t="array" ref="B13">_xlfn._xlws.PY(13,1)</f>
        <v>-0.27417506615466403</v>
      </c>
      <c r="D13" t="str">
        <v>XPT</v>
      </c>
      <c r="E13">
        <v>118</v>
      </c>
      <c r="F13">
        <v>2</v>
      </c>
      <c r="G13">
        <v>0.14299999999999999</v>
      </c>
      <c r="H13">
        <v>0.317</v>
      </c>
      <c r="I13">
        <v>118800</v>
      </c>
      <c r="J13">
        <v>7421.1348256116607</v>
      </c>
      <c r="N13" t="str">
        <v>XPT</v>
      </c>
      <c r="O13">
        <v>118</v>
      </c>
      <c r="P13">
        <v>2</v>
      </c>
      <c r="Q13">
        <v>0.14299999999999999</v>
      </c>
      <c r="R13">
        <v>0.317</v>
      </c>
      <c r="S13">
        <v>118800</v>
      </c>
      <c r="T13">
        <v>7421.1348256116607</v>
      </c>
    </row>
    <row r="15" spans="1:20">
      <c r="J15" t="s">
        <v>14</v>
      </c>
      <c r="M15" t="e" cm="1" vm="16">
        <f t="array" ref="M15">_xlfn._xlws.PY(14,1)</f>
        <v>#VALUE!</v>
      </c>
      <c r="N15" t="str" cm="1">
        <f t="array" ref="N15:S26">_FV(M15,"arrayPreview")</f>
        <v>ItemGRP</v>
      </c>
      <c r="O15" t="str">
        <v>L</v>
      </c>
      <c r="P15" t="str">
        <v>D</v>
      </c>
      <c r="Q15" t="str">
        <v>Density</v>
      </c>
      <c r="R15" t="str">
        <v>Coating</v>
      </c>
      <c r="S15" t="str">
        <v>MOQty_Avg</v>
      </c>
    </row>
    <row r="16" spans="1:20">
      <c r="D16" s="14" t="s">
        <v>15</v>
      </c>
      <c r="E16" s="14" t="s">
        <v>16</v>
      </c>
      <c r="F16" s="14" t="s">
        <v>17</v>
      </c>
      <c r="G16" s="3" t="s">
        <v>18</v>
      </c>
      <c r="H16" s="1" t="s">
        <v>19</v>
      </c>
      <c r="I16" s="1" t="s">
        <v>20</v>
      </c>
      <c r="J16" s="1" t="s">
        <v>21</v>
      </c>
      <c r="N16" t="str">
        <v>BNW</v>
      </c>
      <c r="O16">
        <v>10</v>
      </c>
      <c r="P16">
        <v>6.8</v>
      </c>
      <c r="Q16">
        <v>0.222</v>
      </c>
      <c r="R16">
        <v>1.66</v>
      </c>
      <c r="S16">
        <v>528000</v>
      </c>
    </row>
    <row r="17" spans="1:19">
      <c r="D17" s="12" t="s">
        <v>22</v>
      </c>
      <c r="E17" s="12">
        <v>56</v>
      </c>
      <c r="F17" s="12">
        <v>11.5</v>
      </c>
      <c r="G17" s="4">
        <v>0.5</v>
      </c>
      <c r="H17" s="7">
        <v>0.15</v>
      </c>
      <c r="I17" s="8">
        <v>1516000</v>
      </c>
      <c r="J17" s="7"/>
      <c r="N17" t="str">
        <v>ECO</v>
      </c>
      <c r="O17">
        <v>50</v>
      </c>
      <c r="P17">
        <v>6.4</v>
      </c>
      <c r="Q17">
        <v>0.105</v>
      </c>
      <c r="R17">
        <v>0.21</v>
      </c>
      <c r="S17">
        <v>832000</v>
      </c>
    </row>
    <row r="18" spans="1:19">
      <c r="N18" t="str">
        <v>ECO</v>
      </c>
      <c r="O18">
        <v>63</v>
      </c>
      <c r="P18">
        <v>8</v>
      </c>
      <c r="Q18">
        <v>0.193</v>
      </c>
      <c r="R18">
        <v>0.23</v>
      </c>
      <c r="S18">
        <v>288900</v>
      </c>
    </row>
    <row r="19" spans="1:19">
      <c r="A19" t="s">
        <v>23</v>
      </c>
      <c r="B19" t="e" cm="1" vm="17">
        <f t="array" ref="B19">_xlfn._xlws.PY(15,1,MES_Test)</f>
        <v>#VALUE!</v>
      </c>
      <c r="N19" t="str">
        <v>ECO</v>
      </c>
      <c r="O19">
        <v>70</v>
      </c>
      <c r="P19">
        <v>11.5</v>
      </c>
      <c r="Q19">
        <v>0.121</v>
      </c>
      <c r="R19">
        <v>0.13500000000000001</v>
      </c>
      <c r="S19">
        <v>523714.28571428574</v>
      </c>
    </row>
    <row r="20" spans="1:19">
      <c r="D20" t="e" cm="1" vm="18">
        <f t="array" ref="D20">_xlfn._xlws.PY(16,1)</f>
        <v>#VALUE!</v>
      </c>
      <c r="E20" t="str" cm="1">
        <f t="array" ref="E20:J21">_FV(D20,"arrayPreview")</f>
        <v>ItemGRP</v>
      </c>
      <c r="F20" t="str">
        <v>L</v>
      </c>
      <c r="G20" t="str">
        <v>D</v>
      </c>
      <c r="H20" t="str">
        <v>Density</v>
      </c>
      <c r="I20" t="str">
        <v>Coating</v>
      </c>
      <c r="J20" t="str">
        <v>MOQty_Avg</v>
      </c>
      <c r="N20" t="str">
        <v>ECO</v>
      </c>
      <c r="O20">
        <v>70</v>
      </c>
      <c r="P20">
        <v>11.5</v>
      </c>
      <c r="Q20">
        <v>0.17399999999999999</v>
      </c>
      <c r="R20">
        <v>0.152</v>
      </c>
      <c r="S20">
        <v>554666.66666666663</v>
      </c>
    </row>
    <row r="21" spans="1:19">
      <c r="E21" t="str">
        <v>XPE</v>
      </c>
      <c r="F21">
        <v>56</v>
      </c>
      <c r="G21">
        <v>11.5</v>
      </c>
      <c r="H21">
        <v>0.5</v>
      </c>
      <c r="I21">
        <v>0.15</v>
      </c>
      <c r="J21">
        <v>1516000</v>
      </c>
      <c r="N21" t="str">
        <v>...</v>
      </c>
      <c r="O21" t="str">
        <v>...</v>
      </c>
      <c r="P21" t="str">
        <v>...</v>
      </c>
      <c r="Q21" t="str">
        <v>...</v>
      </c>
      <c r="R21" t="str">
        <v>...</v>
      </c>
      <c r="S21" t="str">
        <v>...</v>
      </c>
    </row>
    <row r="22" spans="1:19">
      <c r="B22" t="s">
        <v>24</v>
      </c>
      <c r="C22" t="s">
        <v>25</v>
      </c>
      <c r="N22" t="str">
        <v>XPT</v>
      </c>
      <c r="O22">
        <v>64</v>
      </c>
      <c r="P22">
        <v>0</v>
      </c>
      <c r="Q22">
        <v>0.16900000000000001</v>
      </c>
      <c r="R22">
        <v>0.22</v>
      </c>
      <c r="S22">
        <v>409500</v>
      </c>
    </row>
    <row r="23" spans="1:19">
      <c r="A23" s="11" t="s">
        <v>26</v>
      </c>
      <c r="B23" s="2" cm="1">
        <f t="array" ref="B23">_FV(B19,"arrayPreview")</f>
        <v>166699.62890253981</v>
      </c>
      <c r="C23" s="5"/>
      <c r="N23" t="str">
        <v>XPT</v>
      </c>
      <c r="O23">
        <v>88</v>
      </c>
      <c r="P23">
        <v>2</v>
      </c>
      <c r="Q23">
        <v>0.14599999999999999</v>
      </c>
      <c r="R23">
        <v>0.32700000000000001</v>
      </c>
      <c r="S23">
        <v>100000</v>
      </c>
    </row>
    <row r="24" spans="1:19">
      <c r="N24" t="str">
        <v>XPT</v>
      </c>
      <c r="O24">
        <v>96</v>
      </c>
      <c r="P24">
        <v>0</v>
      </c>
      <c r="Q24">
        <v>0.17100000000000001</v>
      </c>
      <c r="R24">
        <v>0.21</v>
      </c>
      <c r="S24">
        <v>361264</v>
      </c>
    </row>
    <row r="25" spans="1:19">
      <c r="N25" t="str">
        <v>XPT</v>
      </c>
      <c r="O25">
        <v>110</v>
      </c>
      <c r="P25">
        <v>4</v>
      </c>
      <c r="Q25">
        <v>0.21099999999999999</v>
      </c>
      <c r="R25">
        <v>0.32</v>
      </c>
      <c r="S25">
        <v>37206</v>
      </c>
    </row>
    <row r="26" spans="1:19">
      <c r="N26" t="str">
        <v>XPT</v>
      </c>
      <c r="O26">
        <v>118</v>
      </c>
      <c r="P26">
        <v>2</v>
      </c>
      <c r="Q26">
        <v>0.14299999999999999</v>
      </c>
      <c r="R26">
        <v>0.317</v>
      </c>
      <c r="S26">
        <v>118800</v>
      </c>
    </row>
    <row r="27" spans="1:19">
      <c r="N27" s="16"/>
    </row>
    <row r="29" spans="1:19">
      <c r="L29" t="s">
        <v>27</v>
      </c>
      <c r="M29" t="e" cm="1" vm="19">
        <f t="array" ref="M29">_xlfn._xlws.PY(17,1)</f>
        <v>#VALUE!</v>
      </c>
      <c r="N29" t="str" cm="1">
        <f t="array" ref="N29:S40">_FV(M29,"arrayPreview")</f>
        <v>ItemGRP</v>
      </c>
      <c r="O29" t="str">
        <v>L</v>
      </c>
      <c r="P29" t="str">
        <v>D</v>
      </c>
      <c r="Q29" t="str">
        <v>Density</v>
      </c>
      <c r="R29" t="str">
        <v>Coating</v>
      </c>
      <c r="S29" t="str">
        <v>MOQty_Avg</v>
      </c>
    </row>
    <row r="30" spans="1:19">
      <c r="N30" t="str">
        <v>XPE</v>
      </c>
      <c r="O30">
        <v>79.3</v>
      </c>
      <c r="P30">
        <v>5.5</v>
      </c>
      <c r="Q30">
        <v>0.189</v>
      </c>
      <c r="R30">
        <v>0.13500000000000001</v>
      </c>
      <c r="S30">
        <v>4529250</v>
      </c>
    </row>
    <row r="31" spans="1:19">
      <c r="N31" t="str">
        <v>XPE</v>
      </c>
      <c r="O31">
        <v>70</v>
      </c>
      <c r="P31">
        <v>1.5</v>
      </c>
      <c r="Q31">
        <v>0.15</v>
      </c>
      <c r="R31">
        <v>0.15</v>
      </c>
      <c r="S31">
        <v>2477555.2941176472</v>
      </c>
    </row>
    <row r="32" spans="1:19">
      <c r="N32" t="str">
        <v>XCA</v>
      </c>
      <c r="O32">
        <v>63.5</v>
      </c>
      <c r="P32">
        <v>5.65</v>
      </c>
      <c r="Q32">
        <v>0.13100000000000001</v>
      </c>
      <c r="R32">
        <v>0.11</v>
      </c>
      <c r="S32">
        <v>2064437.5</v>
      </c>
    </row>
    <row r="33" spans="2:19">
      <c r="B33" t="s">
        <v>28</v>
      </c>
      <c r="N33" t="str">
        <v>XPS</v>
      </c>
      <c r="O33">
        <v>77.5</v>
      </c>
      <c r="P33">
        <v>9.3000000000000007</v>
      </c>
      <c r="Q33">
        <v>0.14099999999999999</v>
      </c>
      <c r="R33">
        <v>0.23200000000000001</v>
      </c>
      <c r="S33">
        <v>3420654.5454545454</v>
      </c>
    </row>
    <row r="34" spans="2:19">
      <c r="B34" s="17" t="s">
        <v>29</v>
      </c>
      <c r="C34" s="15">
        <v>86.7</v>
      </c>
      <c r="D34" s="17">
        <v>0.5</v>
      </c>
      <c r="E34" s="17">
        <v>0.156</v>
      </c>
      <c r="F34" s="17">
        <v>0.14499999999999999</v>
      </c>
      <c r="G34" s="19">
        <v>2029090.9090909092</v>
      </c>
      <c r="H34" s="19">
        <v>61080.957810718362</v>
      </c>
      <c r="N34" t="str">
        <v>WPE</v>
      </c>
      <c r="O34">
        <v>63</v>
      </c>
      <c r="P34">
        <v>6.5</v>
      </c>
      <c r="Q34">
        <v>0.27700000000000002</v>
      </c>
      <c r="R34">
        <v>0.05</v>
      </c>
      <c r="S34">
        <v>933450</v>
      </c>
    </row>
    <row r="35" spans="2:19">
      <c r="B35" s="17" t="s">
        <v>22</v>
      </c>
      <c r="C35" s="15">
        <v>70</v>
      </c>
      <c r="D35" s="17">
        <v>5.7</v>
      </c>
      <c r="E35" s="17">
        <v>0.23</v>
      </c>
      <c r="F35" s="17">
        <v>0.14899999999999999</v>
      </c>
      <c r="G35" s="19">
        <v>10912926.315789474</v>
      </c>
      <c r="H35" s="19">
        <v>181396.78929180713</v>
      </c>
      <c r="N35" t="str">
        <v>...</v>
      </c>
      <c r="O35" t="str">
        <v>...</v>
      </c>
      <c r="P35" t="str">
        <v>...</v>
      </c>
      <c r="Q35" t="str">
        <v>...</v>
      </c>
      <c r="R35" t="str">
        <v>...</v>
      </c>
      <c r="S35" t="str">
        <v>...</v>
      </c>
    </row>
    <row r="36" spans="2:19">
      <c r="B36" s="17" t="s">
        <v>22</v>
      </c>
      <c r="C36" s="15">
        <v>70</v>
      </c>
      <c r="D36" s="17">
        <v>3</v>
      </c>
      <c r="E36" s="17">
        <v>9.9000000000000005E-2</v>
      </c>
      <c r="F36" s="17">
        <v>0.15</v>
      </c>
      <c r="G36" s="19">
        <v>499200</v>
      </c>
      <c r="H36" s="19">
        <v>40312.247644683717</v>
      </c>
      <c r="N36" t="str">
        <v>XPE</v>
      </c>
      <c r="O36">
        <v>70</v>
      </c>
      <c r="P36">
        <v>3</v>
      </c>
      <c r="Q36">
        <v>9.9000000000000005E-2</v>
      </c>
      <c r="R36">
        <v>0.15</v>
      </c>
      <c r="S36">
        <v>499200</v>
      </c>
    </row>
    <row r="37" spans="2:19">
      <c r="B37" s="17" t="s">
        <v>22</v>
      </c>
      <c r="C37" s="15">
        <v>84.5</v>
      </c>
      <c r="D37" s="17">
        <v>3</v>
      </c>
      <c r="E37" s="17">
        <v>0.161</v>
      </c>
      <c r="F37" s="17">
        <v>0.16</v>
      </c>
      <c r="G37" s="19">
        <v>960000</v>
      </c>
      <c r="H37" s="19">
        <v>43037.839568767682</v>
      </c>
      <c r="N37" t="str">
        <v>XPE</v>
      </c>
      <c r="O37">
        <v>72</v>
      </c>
      <c r="P37">
        <v>4.4000000000000004</v>
      </c>
      <c r="Q37">
        <v>0.11700000000000001</v>
      </c>
      <c r="R37">
        <v>0.13300000000000001</v>
      </c>
      <c r="S37">
        <v>1526712</v>
      </c>
    </row>
    <row r="38" spans="2:19">
      <c r="B38" s="17" t="s">
        <v>22</v>
      </c>
      <c r="C38" s="15">
        <v>56</v>
      </c>
      <c r="D38" s="17">
        <v>1.5</v>
      </c>
      <c r="E38" s="17">
        <v>0.17499999999999999</v>
      </c>
      <c r="F38" s="17">
        <v>0.15</v>
      </c>
      <c r="G38" s="19">
        <v>1516000</v>
      </c>
      <c r="H38" s="19">
        <v>50323.651452282153</v>
      </c>
      <c r="N38" t="str">
        <v>XPE</v>
      </c>
      <c r="O38">
        <v>58</v>
      </c>
      <c r="P38">
        <v>5.3</v>
      </c>
      <c r="Q38">
        <v>0.16900000000000001</v>
      </c>
      <c r="R38">
        <v>0.14000000000000001</v>
      </c>
      <c r="S38">
        <v>351000</v>
      </c>
    </row>
    <row r="39" spans="2:19">
      <c r="N39" t="str">
        <v>WCA</v>
      </c>
      <c r="O39">
        <v>79</v>
      </c>
      <c r="P39">
        <v>0</v>
      </c>
      <c r="Q39">
        <v>0.17599999999999999</v>
      </c>
      <c r="R39">
        <v>3.1E-2</v>
      </c>
      <c r="S39">
        <v>336150</v>
      </c>
    </row>
    <row r="40" spans="2:19">
      <c r="N40" t="str">
        <v>ECO</v>
      </c>
      <c r="O40">
        <v>86.7</v>
      </c>
      <c r="P40">
        <v>0.5</v>
      </c>
      <c r="Q40">
        <v>0.156</v>
      </c>
      <c r="R40">
        <v>0.14499999999999999</v>
      </c>
      <c r="S40">
        <v>2029090.9090909092</v>
      </c>
    </row>
    <row r="41" spans="2:19">
      <c r="B41" t="s">
        <v>30</v>
      </c>
    </row>
    <row r="42" spans="2:19">
      <c r="C42" cm="1" vm="20">
        <f t="array" ref="C42">_xlfn._xlws.PY(18,1)</f>
        <v>2</v>
      </c>
      <c r="L42" t="s">
        <v>31</v>
      </c>
      <c r="M42" t="e" cm="1" vm="21">
        <f t="array" ref="M42">_xlfn._xlws.PY(19,1)</f>
        <v>#VALUE!</v>
      </c>
      <c r="N42" t="str" cm="1">
        <f t="array" ref="N42:N53">_FV(M42,"arrayPreview")</f>
        <v>TotalOutputACTperHr</v>
      </c>
    </row>
    <row r="43" spans="2:19">
      <c r="C43" cm="1" vm="22">
        <f t="array" ref="C43">_xlfn._xlws.PY(20,1)</f>
        <v>50</v>
      </c>
      <c r="N43">
        <v>122817.86682735762</v>
      </c>
    </row>
    <row r="44" spans="2:19">
      <c r="N44">
        <v>61482.285964528142</v>
      </c>
    </row>
    <row r="45" spans="2:19">
      <c r="N45">
        <v>79599.164591533467</v>
      </c>
    </row>
    <row r="46" spans="2:19">
      <c r="N46">
        <v>45258.544995289019</v>
      </c>
    </row>
    <row r="47" spans="2:19">
      <c r="N47">
        <v>76225.927186117726</v>
      </c>
    </row>
    <row r="48" spans="2:19">
      <c r="N48" t="str">
        <v>...</v>
      </c>
    </row>
    <row r="49" spans="14:14">
      <c r="N49">
        <v>40312.247644683717</v>
      </c>
    </row>
    <row r="50" spans="14:14">
      <c r="N50">
        <v>36495.10756972112</v>
      </c>
    </row>
    <row r="51" spans="14:14">
      <c r="N51">
        <v>41294.117647058825</v>
      </c>
    </row>
    <row r="52" spans="14:14">
      <c r="N52">
        <v>14394.433210419891</v>
      </c>
    </row>
    <row r="53" spans="14:14">
      <c r="N53">
        <v>61080.957810718362</v>
      </c>
    </row>
  </sheetData>
  <phoneticPr fontId="301" type="noConversion"/>
  <pageMargins left="0.7" right="0.7" top="0.78740157499999996" bottom="0.78740157499999996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6BC6F3F6-D13B-49CC-82F0-880763B1B42C}">
          <xm:f>#REF!</xm:f>
        </x15:webExtension>
        <x15:webExtension appRef="{245B98F5-3F46-44A5-95BA-BDB39FA0BAA0}">
          <xm:f>#REF!</xm:f>
        </x15:webExtension>
        <x15:webExtension appRef="{C3741A77-169C-444E-90BC-AAD31C98321B}">
          <xm:f>#REF!</xm:f>
        </x15:webExtension>
        <x15:webExtension appRef="{B0ACD939-AB47-4507-8E10-31D727CBB644}">
          <xm:f>#REF!</xm:f>
        </x15:webExtension>
        <x15:webExtension appRef="{66535CBD-7DD6-4371-B7F5-F0D543E86C86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0BC60-7D56-4761-B7E6-1D7210DC61AA}">
  <dimension ref="A1:G209"/>
  <sheetViews>
    <sheetView tabSelected="1" zoomScale="115" zoomScaleNormal="115" workbookViewId="0">
      <selection activeCell="C19" sqref="C19"/>
    </sheetView>
  </sheetViews>
  <sheetFormatPr defaultColWidth="11.42578125" defaultRowHeight="15"/>
  <cols>
    <col min="2" max="2" width="11.42578125" style="16"/>
  </cols>
  <sheetData>
    <row r="1" spans="1:7">
      <c r="A1" s="18" t="s">
        <v>15</v>
      </c>
      <c r="B1" s="13" t="s">
        <v>16</v>
      </c>
      <c r="C1" s="17" t="s">
        <v>17</v>
      </c>
      <c r="D1" s="17" t="s">
        <v>18</v>
      </c>
      <c r="E1" s="17" t="s">
        <v>19</v>
      </c>
      <c r="F1" s="17" t="s">
        <v>20</v>
      </c>
      <c r="G1" s="17" t="s">
        <v>21</v>
      </c>
    </row>
    <row r="2" spans="1:7">
      <c r="A2" s="17" t="s">
        <v>32</v>
      </c>
      <c r="B2" s="15">
        <v>10</v>
      </c>
      <c r="C2" s="17">
        <v>6.8</v>
      </c>
      <c r="D2" s="17">
        <v>0.222</v>
      </c>
      <c r="E2" s="17">
        <v>1.66</v>
      </c>
      <c r="F2" s="19">
        <v>528000</v>
      </c>
      <c r="G2" s="19">
        <v>36853.279046095675</v>
      </c>
    </row>
    <row r="3" spans="1:7">
      <c r="A3" s="17" t="s">
        <v>29</v>
      </c>
      <c r="B3" s="15">
        <v>50</v>
      </c>
      <c r="C3" s="17">
        <v>6.4</v>
      </c>
      <c r="D3" s="17">
        <v>0.105</v>
      </c>
      <c r="E3" s="17">
        <v>0.21</v>
      </c>
      <c r="F3" s="19">
        <v>832000</v>
      </c>
      <c r="G3" s="19">
        <v>36796.068796068801</v>
      </c>
    </row>
    <row r="4" spans="1:7">
      <c r="A4" s="17" t="s">
        <v>29</v>
      </c>
      <c r="B4" s="15">
        <v>63</v>
      </c>
      <c r="C4" s="17">
        <v>8</v>
      </c>
      <c r="D4" s="17">
        <v>0.193</v>
      </c>
      <c r="E4" s="17">
        <v>0.23</v>
      </c>
      <c r="F4" s="19">
        <v>288900</v>
      </c>
      <c r="G4" s="19">
        <v>28094.003241491086</v>
      </c>
    </row>
    <row r="5" spans="1:7">
      <c r="A5" s="17" t="s">
        <v>29</v>
      </c>
      <c r="B5" s="15">
        <v>70</v>
      </c>
      <c r="C5" s="17">
        <v>11.5</v>
      </c>
      <c r="D5" s="17">
        <v>0.121</v>
      </c>
      <c r="E5" s="17">
        <v>0.13500000000000001</v>
      </c>
      <c r="F5" s="19">
        <v>523714.28571428574</v>
      </c>
      <c r="G5" s="19">
        <v>48760.806916426511</v>
      </c>
    </row>
    <row r="6" spans="1:7">
      <c r="A6" s="17" t="s">
        <v>29</v>
      </c>
      <c r="B6" s="15">
        <v>70</v>
      </c>
      <c r="C6" s="17">
        <v>11.5</v>
      </c>
      <c r="D6" s="17">
        <v>0.17399999999999999</v>
      </c>
      <c r="E6" s="17">
        <v>0.152</v>
      </c>
      <c r="F6" s="19">
        <v>554666.66666666663</v>
      </c>
      <c r="G6" s="19">
        <v>52391.114220745141</v>
      </c>
    </row>
    <row r="7" spans="1:7">
      <c r="A7" s="17" t="s">
        <v>29</v>
      </c>
      <c r="B7" s="15">
        <v>70</v>
      </c>
      <c r="C7" s="17">
        <v>3</v>
      </c>
      <c r="D7" s="17">
        <v>0.151</v>
      </c>
      <c r="E7" s="17">
        <v>0.13</v>
      </c>
      <c r="F7" s="19">
        <v>62400</v>
      </c>
      <c r="G7" s="19">
        <v>27130.434782608696</v>
      </c>
    </row>
    <row r="8" spans="1:7">
      <c r="A8" s="17" t="s">
        <v>29</v>
      </c>
      <c r="B8" s="15">
        <v>70</v>
      </c>
      <c r="C8" s="17">
        <v>3</v>
      </c>
      <c r="D8" s="17">
        <v>0.152</v>
      </c>
      <c r="E8" s="17">
        <v>0.128</v>
      </c>
      <c r="F8" s="19">
        <v>509600</v>
      </c>
      <c r="G8" s="19">
        <v>40731.793960923627</v>
      </c>
    </row>
    <row r="9" spans="1:7">
      <c r="A9" s="17" t="s">
        <v>29</v>
      </c>
      <c r="B9" s="15">
        <v>72</v>
      </c>
      <c r="C9" s="17">
        <v>4.4000000000000004</v>
      </c>
      <c r="D9" s="17">
        <v>0.113</v>
      </c>
      <c r="E9" s="17">
        <v>0.129</v>
      </c>
      <c r="F9" s="19">
        <v>2677510</v>
      </c>
      <c r="G9" s="19">
        <v>39910.713620272043</v>
      </c>
    </row>
    <row r="10" spans="1:7">
      <c r="A10" s="17" t="s">
        <v>29</v>
      </c>
      <c r="B10" s="15">
        <v>86.7</v>
      </c>
      <c r="C10" s="17">
        <v>0.5</v>
      </c>
      <c r="D10" s="17">
        <v>0.156</v>
      </c>
      <c r="E10" s="17">
        <v>0.14499999999999999</v>
      </c>
      <c r="F10" s="19">
        <v>2029090.9090909092</v>
      </c>
      <c r="G10" s="19">
        <v>61080.957810718362</v>
      </c>
    </row>
    <row r="11" spans="1:7">
      <c r="A11" s="17" t="s">
        <v>29</v>
      </c>
      <c r="B11" s="15">
        <v>94</v>
      </c>
      <c r="C11" s="17">
        <v>7.4</v>
      </c>
      <c r="D11" s="17">
        <v>0.17799999999999999</v>
      </c>
      <c r="E11" s="17">
        <v>0.14299999999999999</v>
      </c>
      <c r="F11" s="19">
        <v>195780</v>
      </c>
      <c r="G11" s="19">
        <v>34297.226277372269</v>
      </c>
    </row>
    <row r="12" spans="1:7">
      <c r="A12" s="17" t="s">
        <v>29</v>
      </c>
      <c r="B12" s="15">
        <v>105</v>
      </c>
      <c r="C12" s="17">
        <v>6.2</v>
      </c>
      <c r="D12" s="17">
        <v>0.16</v>
      </c>
      <c r="E12" s="17">
        <v>0.14000000000000001</v>
      </c>
      <c r="F12" s="19">
        <v>343200</v>
      </c>
      <c r="G12" s="19">
        <v>39523.992322456812</v>
      </c>
    </row>
    <row r="13" spans="1:7">
      <c r="A13" s="17" t="s">
        <v>33</v>
      </c>
      <c r="B13" s="15">
        <v>21</v>
      </c>
      <c r="C13" s="17">
        <v>7.1</v>
      </c>
      <c r="D13" s="17">
        <v>0.28199999999999997</v>
      </c>
      <c r="E13" s="17">
        <v>0.23</v>
      </c>
      <c r="F13" s="19">
        <v>115000</v>
      </c>
      <c r="G13" s="19">
        <v>18560.860793544049</v>
      </c>
    </row>
    <row r="14" spans="1:7">
      <c r="A14" s="17" t="s">
        <v>33</v>
      </c>
      <c r="B14" s="15">
        <v>56</v>
      </c>
      <c r="C14" s="17">
        <v>6.62</v>
      </c>
      <c r="D14" s="17">
        <v>0.30099999999999999</v>
      </c>
      <c r="E14" s="17">
        <v>0.3</v>
      </c>
      <c r="F14" s="19">
        <v>146400</v>
      </c>
      <c r="G14" s="19">
        <v>20964.200477326969</v>
      </c>
    </row>
    <row r="15" spans="1:7">
      <c r="A15" s="17" t="s">
        <v>33</v>
      </c>
      <c r="B15" s="15">
        <v>63</v>
      </c>
      <c r="C15" s="17">
        <v>6.62</v>
      </c>
      <c r="D15" s="17">
        <v>0.315</v>
      </c>
      <c r="E15" s="17">
        <v>0.24</v>
      </c>
      <c r="F15" s="19">
        <v>250100</v>
      </c>
      <c r="G15" s="19">
        <v>21105.485232067513</v>
      </c>
    </row>
    <row r="16" spans="1:7">
      <c r="A16" s="17" t="s">
        <v>33</v>
      </c>
      <c r="B16" s="15">
        <v>63</v>
      </c>
      <c r="C16" s="17">
        <v>7</v>
      </c>
      <c r="D16" s="17">
        <v>0.28399999999999997</v>
      </c>
      <c r="E16" s="17">
        <v>0.28299999999999997</v>
      </c>
      <c r="F16" s="19">
        <v>705600</v>
      </c>
      <c r="G16" s="19">
        <v>32812.245688819996</v>
      </c>
    </row>
    <row r="17" spans="1:7">
      <c r="A17" s="17" t="s">
        <v>33</v>
      </c>
      <c r="B17" s="15">
        <v>65</v>
      </c>
      <c r="C17" s="17">
        <v>6.62</v>
      </c>
      <c r="D17" s="17">
        <v>0.317</v>
      </c>
      <c r="E17" s="17">
        <v>0.3</v>
      </c>
      <c r="F17" s="19">
        <v>512400</v>
      </c>
      <c r="G17" s="19">
        <v>23540.581929555898</v>
      </c>
    </row>
    <row r="18" spans="1:7">
      <c r="A18" s="17" t="s">
        <v>33</v>
      </c>
      <c r="B18" s="15">
        <v>65</v>
      </c>
      <c r="C18" s="17">
        <v>6.62</v>
      </c>
      <c r="D18" s="17">
        <v>0.33100000000000002</v>
      </c>
      <c r="E18" s="17">
        <v>0.29499999999999998</v>
      </c>
      <c r="F18" s="19">
        <v>109800</v>
      </c>
      <c r="G18" s="19">
        <v>29280</v>
      </c>
    </row>
    <row r="19" spans="1:7">
      <c r="A19" s="17" t="s">
        <v>33</v>
      </c>
      <c r="B19" s="15">
        <v>76.8</v>
      </c>
      <c r="C19" s="17">
        <v>6.75</v>
      </c>
      <c r="D19" s="17">
        <v>0.36299999999999999</v>
      </c>
      <c r="E19" s="17">
        <v>0.25800000000000001</v>
      </c>
      <c r="F19" s="19">
        <v>9782353.4883720931</v>
      </c>
      <c r="G19" s="19">
        <v>44572.433706853117</v>
      </c>
    </row>
    <row r="20" spans="1:7">
      <c r="A20" s="17" t="s">
        <v>33</v>
      </c>
      <c r="B20" s="15">
        <v>76.8</v>
      </c>
      <c r="C20" s="17">
        <v>6.75</v>
      </c>
      <c r="D20" s="17">
        <v>0.373</v>
      </c>
      <c r="E20" s="17">
        <v>0.31</v>
      </c>
      <c r="F20" s="19">
        <v>8532002.5</v>
      </c>
      <c r="G20" s="19">
        <v>44485.976476108954</v>
      </c>
    </row>
    <row r="21" spans="1:7">
      <c r="A21" s="17" t="s">
        <v>34</v>
      </c>
      <c r="B21" s="15">
        <v>5</v>
      </c>
      <c r="C21" s="17">
        <v>8.4</v>
      </c>
      <c r="D21" s="17">
        <v>0.23799999999999999</v>
      </c>
      <c r="E21" s="17">
        <v>4.2999999999999997E-2</v>
      </c>
      <c r="F21" s="19">
        <v>75000</v>
      </c>
      <c r="G21" s="19">
        <v>9303.9283252929017</v>
      </c>
    </row>
    <row r="22" spans="1:7">
      <c r="A22" s="17" t="s">
        <v>34</v>
      </c>
      <c r="B22" s="15">
        <v>30</v>
      </c>
      <c r="C22" s="17">
        <v>15</v>
      </c>
      <c r="D22" s="17">
        <v>0.125</v>
      </c>
      <c r="E22" s="17">
        <v>0.04</v>
      </c>
      <c r="F22" s="19">
        <v>700000</v>
      </c>
      <c r="G22" s="19">
        <v>15515.330624307353</v>
      </c>
    </row>
    <row r="23" spans="1:7">
      <c r="A23" s="17" t="s">
        <v>34</v>
      </c>
      <c r="B23" s="15">
        <v>30</v>
      </c>
      <c r="C23" s="17">
        <v>5</v>
      </c>
      <c r="D23" s="17">
        <v>0.124</v>
      </c>
      <c r="E23" s="17">
        <v>3.6999999999999998E-2</v>
      </c>
      <c r="F23" s="19">
        <v>150000</v>
      </c>
      <c r="G23" s="19">
        <v>10975.609756097561</v>
      </c>
    </row>
    <row r="24" spans="1:7">
      <c r="A24" s="17" t="s">
        <v>34</v>
      </c>
      <c r="B24" s="15">
        <v>50</v>
      </c>
      <c r="C24" s="17">
        <v>5.5</v>
      </c>
      <c r="D24" s="17">
        <v>0.16200000000000001</v>
      </c>
      <c r="E24" s="17">
        <v>0.03</v>
      </c>
      <c r="F24" s="19">
        <v>333333.33333333331</v>
      </c>
      <c r="G24" s="19">
        <v>23157.082207641837</v>
      </c>
    </row>
    <row r="25" spans="1:7">
      <c r="A25" s="17" t="s">
        <v>34</v>
      </c>
      <c r="B25" s="15">
        <v>58.7</v>
      </c>
      <c r="C25" s="17">
        <v>6.1</v>
      </c>
      <c r="D25" s="17">
        <v>0.13100000000000001</v>
      </c>
      <c r="E25" s="17">
        <v>0.03</v>
      </c>
      <c r="F25" s="19">
        <v>210000</v>
      </c>
      <c r="G25" s="19">
        <v>10482.529118136441</v>
      </c>
    </row>
    <row r="26" spans="1:7">
      <c r="A26" s="17" t="s">
        <v>34</v>
      </c>
      <c r="B26" s="15">
        <v>79</v>
      </c>
      <c r="C26" s="17">
        <v>0</v>
      </c>
      <c r="D26" s="17">
        <v>0.17599999999999999</v>
      </c>
      <c r="E26" s="17">
        <v>3.1E-2</v>
      </c>
      <c r="F26" s="19">
        <v>336150</v>
      </c>
      <c r="G26" s="19">
        <v>14394.433210419891</v>
      </c>
    </row>
    <row r="27" spans="1:7">
      <c r="A27" s="17" t="s">
        <v>35</v>
      </c>
      <c r="B27" s="15">
        <v>62</v>
      </c>
      <c r="C27" s="17">
        <v>7.2</v>
      </c>
      <c r="D27" s="17">
        <v>0.29599999999999999</v>
      </c>
      <c r="E27" s="17">
        <v>5.7000000000000002E-2</v>
      </c>
      <c r="F27" s="19">
        <v>3419850</v>
      </c>
      <c r="G27" s="19">
        <v>93960.52752083521</v>
      </c>
    </row>
    <row r="28" spans="1:7">
      <c r="A28" s="17" t="s">
        <v>35</v>
      </c>
      <c r="B28" s="15">
        <v>63</v>
      </c>
      <c r="C28" s="17">
        <v>6.5</v>
      </c>
      <c r="D28" s="17">
        <v>0.27700000000000002</v>
      </c>
      <c r="E28" s="17">
        <v>0.05</v>
      </c>
      <c r="F28" s="19">
        <v>933450</v>
      </c>
      <c r="G28" s="19">
        <v>76225.927186117726</v>
      </c>
    </row>
    <row r="29" spans="1:7">
      <c r="A29" s="17" t="s">
        <v>35</v>
      </c>
      <c r="B29" s="15">
        <v>63</v>
      </c>
      <c r="C29" s="17">
        <v>6.5</v>
      </c>
      <c r="D29" s="17">
        <v>0.27800000000000002</v>
      </c>
      <c r="E29" s="17">
        <v>0.05</v>
      </c>
      <c r="F29" s="19">
        <v>2607733.3333333335</v>
      </c>
      <c r="G29" s="19">
        <v>92930.508810136584</v>
      </c>
    </row>
    <row r="30" spans="1:7">
      <c r="A30" s="17" t="s">
        <v>35</v>
      </c>
      <c r="B30" s="15">
        <v>67</v>
      </c>
      <c r="C30" s="17">
        <v>6.7</v>
      </c>
      <c r="D30" s="17">
        <v>0.316</v>
      </c>
      <c r="E30" s="17">
        <v>5.3999999999999999E-2</v>
      </c>
      <c r="F30" s="19">
        <v>740133.33333333337</v>
      </c>
      <c r="G30" s="19">
        <v>91752.066115702473</v>
      </c>
    </row>
    <row r="31" spans="1:7">
      <c r="A31" s="17" t="s">
        <v>35</v>
      </c>
      <c r="B31" s="15">
        <v>67</v>
      </c>
      <c r="C31" s="17">
        <v>6.7</v>
      </c>
      <c r="D31" s="17">
        <v>0.32800000000000001</v>
      </c>
      <c r="E31" s="17">
        <v>5.5E-2</v>
      </c>
      <c r="F31" s="19">
        <v>13475148.979591837</v>
      </c>
      <c r="G31" s="19">
        <v>113241.07750267244</v>
      </c>
    </row>
    <row r="32" spans="1:7">
      <c r="A32" s="17" t="s">
        <v>35</v>
      </c>
      <c r="B32" s="15">
        <v>67</v>
      </c>
      <c r="C32" s="17">
        <v>6.7</v>
      </c>
      <c r="D32" s="17">
        <v>0.33100000000000002</v>
      </c>
      <c r="E32" s="17">
        <v>0.06</v>
      </c>
      <c r="F32" s="19">
        <v>3347883.3333333335</v>
      </c>
      <c r="G32" s="19">
        <v>107075.15991471213</v>
      </c>
    </row>
    <row r="33" spans="1:7">
      <c r="A33" s="17" t="s">
        <v>36</v>
      </c>
      <c r="B33" s="15">
        <v>62</v>
      </c>
      <c r="C33" s="17">
        <v>6</v>
      </c>
      <c r="D33" s="17">
        <v>0.129</v>
      </c>
      <c r="E33" s="17">
        <v>0.21299999999999999</v>
      </c>
      <c r="F33" s="19">
        <v>522240</v>
      </c>
      <c r="G33" s="19">
        <v>29243.490433971074</v>
      </c>
    </row>
    <row r="34" spans="1:7">
      <c r="A34" s="17" t="s">
        <v>36</v>
      </c>
      <c r="B34" s="15">
        <v>63.5</v>
      </c>
      <c r="C34" s="17">
        <v>5.65</v>
      </c>
      <c r="D34" s="17">
        <v>0.13100000000000001</v>
      </c>
      <c r="E34" s="17">
        <v>0.11</v>
      </c>
      <c r="F34" s="19">
        <v>2064437.5</v>
      </c>
      <c r="G34" s="19">
        <v>79599.164591533467</v>
      </c>
    </row>
    <row r="35" spans="1:7">
      <c r="A35" s="17" t="s">
        <v>36</v>
      </c>
      <c r="B35" s="15">
        <v>104</v>
      </c>
      <c r="C35" s="17">
        <v>5.65</v>
      </c>
      <c r="D35" s="17">
        <v>0.14399999999999999</v>
      </c>
      <c r="E35" s="17">
        <v>0.08</v>
      </c>
      <c r="F35" s="19">
        <v>942300</v>
      </c>
      <c r="G35" s="19">
        <v>61891.625615763551</v>
      </c>
    </row>
    <row r="36" spans="1:7">
      <c r="A36" s="17" t="s">
        <v>37</v>
      </c>
      <c r="B36" s="15">
        <v>78.5</v>
      </c>
      <c r="C36" s="17">
        <v>6.5</v>
      </c>
      <c r="D36" s="17">
        <v>0.182</v>
      </c>
      <c r="E36" s="17">
        <v>0.13</v>
      </c>
      <c r="F36" s="19">
        <v>1248590.9090909092</v>
      </c>
      <c r="G36" s="19">
        <v>64435.843302838373</v>
      </c>
    </row>
    <row r="37" spans="1:7">
      <c r="A37" s="17" t="s">
        <v>22</v>
      </c>
      <c r="B37" s="15">
        <v>10.5</v>
      </c>
      <c r="C37" s="17">
        <v>8</v>
      </c>
      <c r="D37" s="17">
        <v>0.189</v>
      </c>
      <c r="E37" s="17">
        <v>0.21299999999999999</v>
      </c>
      <c r="F37" s="19">
        <v>1275000</v>
      </c>
      <c r="G37" s="19">
        <v>127712.85475792988</v>
      </c>
    </row>
    <row r="38" spans="1:7">
      <c r="A38" s="17" t="s">
        <v>22</v>
      </c>
      <c r="B38" s="15">
        <v>12</v>
      </c>
      <c r="C38" s="17">
        <v>0</v>
      </c>
      <c r="D38" s="17">
        <v>0.14499999999999999</v>
      </c>
      <c r="E38" s="17">
        <v>0.36</v>
      </c>
      <c r="F38" s="19">
        <v>20000</v>
      </c>
      <c r="G38" s="19">
        <v>1550.3875968992247</v>
      </c>
    </row>
    <row r="39" spans="1:7">
      <c r="A39" s="17" t="s">
        <v>22</v>
      </c>
      <c r="B39" s="15">
        <v>15</v>
      </c>
      <c r="C39" s="17">
        <v>4</v>
      </c>
      <c r="D39" s="17">
        <v>0.14799999999999999</v>
      </c>
      <c r="E39" s="17">
        <v>0.32600000000000001</v>
      </c>
      <c r="F39" s="19">
        <v>160000</v>
      </c>
      <c r="G39" s="19">
        <v>6332.4538258575203</v>
      </c>
    </row>
    <row r="40" spans="1:7">
      <c r="A40" s="17" t="s">
        <v>22</v>
      </c>
      <c r="B40" s="15">
        <v>24</v>
      </c>
      <c r="C40" s="17">
        <v>6.7</v>
      </c>
      <c r="D40" s="17">
        <v>0.17100000000000001</v>
      </c>
      <c r="E40" s="17">
        <v>0.14000000000000001</v>
      </c>
      <c r="F40" s="19">
        <v>2890000</v>
      </c>
      <c r="G40" s="19">
        <v>79871.027176416392</v>
      </c>
    </row>
    <row r="41" spans="1:7">
      <c r="A41" s="17" t="s">
        <v>22</v>
      </c>
      <c r="B41" s="15">
        <v>32</v>
      </c>
      <c r="C41" s="17">
        <v>3</v>
      </c>
      <c r="D41" s="17">
        <v>0.13100000000000001</v>
      </c>
      <c r="E41" s="17">
        <v>0.155</v>
      </c>
      <c r="F41" s="19">
        <v>2142000</v>
      </c>
      <c r="G41" s="19">
        <v>64288.930018508319</v>
      </c>
    </row>
    <row r="42" spans="1:7">
      <c r="A42" s="17" t="s">
        <v>22</v>
      </c>
      <c r="B42" s="15">
        <v>34</v>
      </c>
      <c r="C42" s="17">
        <v>0</v>
      </c>
      <c r="D42" s="17">
        <v>0.152</v>
      </c>
      <c r="E42" s="17">
        <v>0.22</v>
      </c>
      <c r="F42" s="19">
        <v>35000</v>
      </c>
      <c r="G42" s="19">
        <v>28378.378378378384</v>
      </c>
    </row>
    <row r="43" spans="1:7">
      <c r="A43" s="17" t="s">
        <v>22</v>
      </c>
      <c r="B43" s="15">
        <v>35</v>
      </c>
      <c r="C43" s="17">
        <v>0</v>
      </c>
      <c r="D43" s="17">
        <v>0.153</v>
      </c>
      <c r="E43" s="17">
        <v>0.22</v>
      </c>
      <c r="F43" s="19">
        <v>480000</v>
      </c>
      <c r="G43" s="19">
        <v>60188.087774294669</v>
      </c>
    </row>
    <row r="44" spans="1:7">
      <c r="A44" s="17" t="s">
        <v>22</v>
      </c>
      <c r="B44" s="15">
        <v>35</v>
      </c>
      <c r="C44" s="17">
        <v>0.6</v>
      </c>
      <c r="D44" s="17">
        <v>0.155</v>
      </c>
      <c r="E44" s="17">
        <v>0.115</v>
      </c>
      <c r="F44" s="19">
        <v>500000</v>
      </c>
      <c r="G44" s="19">
        <v>68965.517241379304</v>
      </c>
    </row>
    <row r="45" spans="1:7">
      <c r="A45" s="17" t="s">
        <v>22</v>
      </c>
      <c r="B45" s="15">
        <v>37</v>
      </c>
      <c r="C45" s="17">
        <v>5.9</v>
      </c>
      <c r="D45" s="17">
        <v>0.16300000000000001</v>
      </c>
      <c r="E45" s="17">
        <v>0.15</v>
      </c>
      <c r="F45" s="19">
        <v>250000</v>
      </c>
      <c r="G45" s="19">
        <v>51194.539249146765</v>
      </c>
    </row>
    <row r="46" spans="1:7">
      <c r="A46" s="17" t="s">
        <v>22</v>
      </c>
      <c r="B46" s="15">
        <v>37.799999999999997</v>
      </c>
      <c r="C46" s="17">
        <v>5.3</v>
      </c>
      <c r="D46" s="17">
        <v>0.379</v>
      </c>
      <c r="E46" s="17">
        <v>0.13400000000000001</v>
      </c>
      <c r="F46" s="19">
        <v>650000</v>
      </c>
      <c r="G46" s="19">
        <v>74285.71428571429</v>
      </c>
    </row>
    <row r="47" spans="1:7">
      <c r="A47" s="17" t="s">
        <v>22</v>
      </c>
      <c r="B47" s="15">
        <v>38</v>
      </c>
      <c r="C47" s="17">
        <v>0</v>
      </c>
      <c r="D47" s="17">
        <v>0.16900000000000001</v>
      </c>
      <c r="E47" s="17">
        <v>0.15</v>
      </c>
      <c r="F47" s="19">
        <v>1104000</v>
      </c>
      <c r="G47" s="19">
        <v>76278.21280515891</v>
      </c>
    </row>
    <row r="48" spans="1:7">
      <c r="A48" s="17" t="s">
        <v>22</v>
      </c>
      <c r="B48" s="15">
        <v>38</v>
      </c>
      <c r="C48" s="17">
        <v>2</v>
      </c>
      <c r="D48" s="17">
        <v>0.16300000000000001</v>
      </c>
      <c r="E48" s="17">
        <v>0.14000000000000001</v>
      </c>
      <c r="F48" s="19">
        <v>264000</v>
      </c>
      <c r="G48" s="19">
        <v>27985.865724381623</v>
      </c>
    </row>
    <row r="49" spans="1:7">
      <c r="A49" s="17" t="s">
        <v>22</v>
      </c>
      <c r="B49" s="15">
        <v>40</v>
      </c>
      <c r="C49" s="17">
        <v>0</v>
      </c>
      <c r="D49" s="17">
        <v>0.153</v>
      </c>
      <c r="E49" s="17">
        <v>0.217</v>
      </c>
      <c r="F49" s="19">
        <v>1620000</v>
      </c>
      <c r="G49" s="19">
        <v>80932.556203164029</v>
      </c>
    </row>
    <row r="50" spans="1:7">
      <c r="A50" s="17" t="s">
        <v>22</v>
      </c>
      <c r="B50" s="15">
        <v>40</v>
      </c>
      <c r="C50" s="17">
        <v>6</v>
      </c>
      <c r="D50" s="17">
        <v>8.8999999999999996E-2</v>
      </c>
      <c r="E50" s="17">
        <v>0.218</v>
      </c>
      <c r="F50" s="19">
        <v>1152000</v>
      </c>
      <c r="G50" s="19">
        <v>64719.101123595508</v>
      </c>
    </row>
    <row r="51" spans="1:7">
      <c r="A51" s="17" t="s">
        <v>22</v>
      </c>
      <c r="B51" s="15">
        <v>40</v>
      </c>
      <c r="C51" s="17">
        <v>6</v>
      </c>
      <c r="D51" s="17">
        <v>0.105</v>
      </c>
      <c r="E51" s="17">
        <v>0.24</v>
      </c>
      <c r="F51" s="19">
        <v>1386666.6666666667</v>
      </c>
      <c r="G51" s="19">
        <v>64473.910797313598</v>
      </c>
    </row>
    <row r="52" spans="1:7">
      <c r="A52" s="17" t="s">
        <v>22</v>
      </c>
      <c r="B52" s="15">
        <v>41.5</v>
      </c>
      <c r="C52" s="17">
        <v>0</v>
      </c>
      <c r="D52" s="17">
        <v>0.17</v>
      </c>
      <c r="E52" s="17">
        <v>0.14299999999999999</v>
      </c>
      <c r="F52" s="19">
        <v>400000</v>
      </c>
      <c r="G52" s="19">
        <v>63047.28546409808</v>
      </c>
    </row>
    <row r="53" spans="1:7">
      <c r="A53" s="17" t="s">
        <v>22</v>
      </c>
      <c r="B53" s="15">
        <v>47</v>
      </c>
      <c r="C53" s="17">
        <v>3</v>
      </c>
      <c r="D53" s="17">
        <v>0.189</v>
      </c>
      <c r="E53" s="17">
        <v>0.26</v>
      </c>
      <c r="F53" s="19">
        <v>216000</v>
      </c>
      <c r="G53" s="19">
        <v>35643.564356435643</v>
      </c>
    </row>
    <row r="54" spans="1:7">
      <c r="A54" s="17" t="s">
        <v>22</v>
      </c>
      <c r="B54" s="15">
        <v>48</v>
      </c>
      <c r="C54" s="17">
        <v>0</v>
      </c>
      <c r="D54" s="17">
        <v>0.15</v>
      </c>
      <c r="E54" s="17">
        <v>0.27</v>
      </c>
      <c r="F54" s="19">
        <v>480000</v>
      </c>
      <c r="G54" s="19">
        <v>42921.01341281669</v>
      </c>
    </row>
    <row r="55" spans="1:7">
      <c r="A55" s="17" t="s">
        <v>22</v>
      </c>
      <c r="B55" s="15">
        <v>49</v>
      </c>
      <c r="C55" s="17">
        <v>1.5</v>
      </c>
      <c r="D55" s="17">
        <v>0.10100000000000001</v>
      </c>
      <c r="E55" s="17">
        <v>0.13</v>
      </c>
      <c r="F55" s="19">
        <v>544000</v>
      </c>
      <c r="G55" s="19">
        <v>62475.542322415997</v>
      </c>
    </row>
    <row r="56" spans="1:7">
      <c r="A56" s="17" t="s">
        <v>22</v>
      </c>
      <c r="B56" s="15">
        <v>49</v>
      </c>
      <c r="C56" s="17">
        <v>1.5</v>
      </c>
      <c r="D56" s="17">
        <v>0.16800000000000001</v>
      </c>
      <c r="E56" s="17">
        <v>0.14199999999999999</v>
      </c>
      <c r="F56" s="19">
        <v>385000</v>
      </c>
      <c r="G56" s="19">
        <v>71296.296296296292</v>
      </c>
    </row>
    <row r="57" spans="1:7">
      <c r="A57" s="17" t="s">
        <v>22</v>
      </c>
      <c r="B57" s="15">
        <v>49</v>
      </c>
      <c r="C57" s="17">
        <v>1.5</v>
      </c>
      <c r="D57" s="17">
        <v>0.19</v>
      </c>
      <c r="E57" s="17">
        <v>0.13300000000000001</v>
      </c>
      <c r="F57" s="19">
        <v>576000</v>
      </c>
      <c r="G57" s="19">
        <v>72376.963350785329</v>
      </c>
    </row>
    <row r="58" spans="1:7">
      <c r="A58" s="17" t="s">
        <v>22</v>
      </c>
      <c r="B58" s="15">
        <v>49.8</v>
      </c>
      <c r="C58" s="17">
        <v>2</v>
      </c>
      <c r="D58" s="17">
        <v>0.155</v>
      </c>
      <c r="E58" s="17">
        <v>0.13200000000000001</v>
      </c>
      <c r="F58" s="19">
        <v>200000</v>
      </c>
      <c r="G58" s="19">
        <v>31914.893617021276</v>
      </c>
    </row>
    <row r="59" spans="1:7">
      <c r="A59" s="17" t="s">
        <v>22</v>
      </c>
      <c r="B59" s="15">
        <v>50</v>
      </c>
      <c r="C59" s="17">
        <v>0</v>
      </c>
      <c r="D59" s="17">
        <v>0.1</v>
      </c>
      <c r="E59" s="17">
        <v>0.14000000000000001</v>
      </c>
      <c r="F59" s="19">
        <v>190000</v>
      </c>
      <c r="G59" s="19">
        <v>58914.728682170542</v>
      </c>
    </row>
    <row r="60" spans="1:7">
      <c r="A60" s="17" t="s">
        <v>22</v>
      </c>
      <c r="B60" s="15">
        <v>50</v>
      </c>
      <c r="C60" s="17">
        <v>0</v>
      </c>
      <c r="D60" s="17">
        <v>0.17599999999999999</v>
      </c>
      <c r="E60" s="17">
        <v>0.14000000000000001</v>
      </c>
      <c r="F60" s="19">
        <v>10000</v>
      </c>
      <c r="G60" s="19">
        <v>5172.4137931034484</v>
      </c>
    </row>
    <row r="61" spans="1:7">
      <c r="A61" s="17" t="s">
        <v>22</v>
      </c>
      <c r="B61" s="15">
        <v>50</v>
      </c>
      <c r="C61" s="17">
        <v>3</v>
      </c>
      <c r="D61" s="17">
        <v>0.13100000000000001</v>
      </c>
      <c r="E61" s="17">
        <v>0.13</v>
      </c>
      <c r="F61" s="19">
        <v>1080000</v>
      </c>
      <c r="G61" s="19">
        <v>48430.493273542597</v>
      </c>
    </row>
    <row r="62" spans="1:7">
      <c r="A62" s="17" t="s">
        <v>22</v>
      </c>
      <c r="B62" s="15">
        <v>50</v>
      </c>
      <c r="C62" s="17">
        <v>6.4</v>
      </c>
      <c r="D62" s="17">
        <v>0.109</v>
      </c>
      <c r="E62" s="17">
        <v>0.33</v>
      </c>
      <c r="F62" s="19">
        <v>4432554.7945205476</v>
      </c>
      <c r="G62" s="19">
        <v>53369.481852893419</v>
      </c>
    </row>
    <row r="63" spans="1:7">
      <c r="A63" s="17" t="s">
        <v>22</v>
      </c>
      <c r="B63" s="15">
        <v>53</v>
      </c>
      <c r="C63" s="17">
        <v>5.8</v>
      </c>
      <c r="D63" s="17">
        <v>0.14799999999999999</v>
      </c>
      <c r="E63" s="17">
        <v>0.25</v>
      </c>
      <c r="F63" s="19">
        <v>2025000</v>
      </c>
      <c r="G63" s="19">
        <v>79515.706806282717</v>
      </c>
    </row>
    <row r="64" spans="1:7">
      <c r="A64" s="17" t="s">
        <v>22</v>
      </c>
      <c r="B64" s="15">
        <v>54</v>
      </c>
      <c r="C64" s="17">
        <v>2</v>
      </c>
      <c r="D64" s="17">
        <v>0.17699999999999999</v>
      </c>
      <c r="E64" s="17">
        <v>0.13700000000000001</v>
      </c>
      <c r="F64" s="19">
        <v>437400</v>
      </c>
      <c r="G64" s="19">
        <v>61925.436526663514</v>
      </c>
    </row>
    <row r="65" spans="1:7">
      <c r="A65" s="17" t="s">
        <v>22</v>
      </c>
      <c r="B65" s="15">
        <v>55</v>
      </c>
      <c r="C65" s="17">
        <v>7</v>
      </c>
      <c r="D65" s="17">
        <v>0.19800000000000001</v>
      </c>
      <c r="E65" s="17">
        <v>0.13500000000000001</v>
      </c>
      <c r="F65" s="19">
        <v>900000</v>
      </c>
      <c r="G65" s="19">
        <v>69542.820347714092</v>
      </c>
    </row>
    <row r="66" spans="1:7">
      <c r="A66" s="17" t="s">
        <v>22</v>
      </c>
      <c r="B66" s="15">
        <v>56</v>
      </c>
      <c r="C66" s="17">
        <v>1.5</v>
      </c>
      <c r="D66" s="17">
        <v>0.17499999999999999</v>
      </c>
      <c r="E66" s="17">
        <v>0.15</v>
      </c>
      <c r="F66" s="19">
        <v>1516000</v>
      </c>
      <c r="G66" s="19">
        <v>50323.651452282153</v>
      </c>
    </row>
    <row r="67" spans="1:7">
      <c r="A67" s="17" t="s">
        <v>22</v>
      </c>
      <c r="B67" s="15">
        <v>56.8</v>
      </c>
      <c r="C67" s="17">
        <v>2</v>
      </c>
      <c r="D67" s="17">
        <v>0.186</v>
      </c>
      <c r="E67" s="17">
        <v>0.16500000000000001</v>
      </c>
      <c r="F67" s="19">
        <v>558600</v>
      </c>
      <c r="G67" s="19">
        <v>32955.75221238938</v>
      </c>
    </row>
    <row r="68" spans="1:7">
      <c r="A68" s="17" t="s">
        <v>22</v>
      </c>
      <c r="B68" s="15">
        <v>57</v>
      </c>
      <c r="C68" s="17">
        <v>5.9</v>
      </c>
      <c r="D68" s="17">
        <v>0.16700000000000001</v>
      </c>
      <c r="E68" s="17">
        <v>0.10299999999999999</v>
      </c>
      <c r="F68" s="19">
        <v>1232400</v>
      </c>
      <c r="G68" s="19">
        <v>65263.901147396282</v>
      </c>
    </row>
    <row r="69" spans="1:7">
      <c r="A69" s="17" t="s">
        <v>22</v>
      </c>
      <c r="B69" s="15">
        <v>58</v>
      </c>
      <c r="C69" s="17">
        <v>5.3</v>
      </c>
      <c r="D69" s="17">
        <v>0.16900000000000001</v>
      </c>
      <c r="E69" s="17">
        <v>0.14000000000000001</v>
      </c>
      <c r="F69" s="19">
        <v>351000</v>
      </c>
      <c r="G69" s="19">
        <v>41294.117647058825</v>
      </c>
    </row>
    <row r="70" spans="1:7">
      <c r="A70" s="17" t="s">
        <v>22</v>
      </c>
      <c r="B70" s="15">
        <v>58.5</v>
      </c>
      <c r="C70" s="17">
        <v>5.6</v>
      </c>
      <c r="D70" s="17">
        <v>0.19500000000000001</v>
      </c>
      <c r="E70" s="17">
        <v>8.5000000000000006E-2</v>
      </c>
      <c r="F70" s="19">
        <v>1710625</v>
      </c>
      <c r="G70" s="19">
        <v>78329.305520223861</v>
      </c>
    </row>
    <row r="71" spans="1:7">
      <c r="A71" s="17" t="s">
        <v>22</v>
      </c>
      <c r="B71" s="15">
        <v>60</v>
      </c>
      <c r="C71" s="17">
        <v>2</v>
      </c>
      <c r="D71" s="17">
        <v>0.161</v>
      </c>
      <c r="E71" s="17">
        <v>0.13500000000000001</v>
      </c>
      <c r="F71" s="19">
        <v>1197000</v>
      </c>
      <c r="G71" s="19">
        <v>52413.793103448283</v>
      </c>
    </row>
    <row r="72" spans="1:7">
      <c r="A72" s="17" t="s">
        <v>22</v>
      </c>
      <c r="B72" s="15">
        <v>60</v>
      </c>
      <c r="C72" s="17">
        <v>5.4</v>
      </c>
      <c r="D72" s="17">
        <v>0.183</v>
      </c>
      <c r="E72" s="17">
        <v>0.14000000000000001</v>
      </c>
      <c r="F72" s="19">
        <v>3421600</v>
      </c>
      <c r="G72" s="19">
        <v>74898.212331265939</v>
      </c>
    </row>
    <row r="73" spans="1:7">
      <c r="A73" s="17" t="s">
        <v>22</v>
      </c>
      <c r="B73" s="15">
        <v>61</v>
      </c>
      <c r="C73" s="17">
        <v>2.5</v>
      </c>
      <c r="D73" s="17">
        <v>0.161</v>
      </c>
      <c r="E73" s="17">
        <v>0.13500000000000001</v>
      </c>
      <c r="F73" s="19">
        <v>1096200</v>
      </c>
      <c r="G73" s="19">
        <v>46779.516358463727</v>
      </c>
    </row>
    <row r="74" spans="1:7">
      <c r="A74" s="17" t="s">
        <v>22</v>
      </c>
      <c r="B74" s="15">
        <v>61.7</v>
      </c>
      <c r="C74" s="17">
        <v>6.1</v>
      </c>
      <c r="D74" s="17">
        <v>0.151</v>
      </c>
      <c r="E74" s="17">
        <v>0.14299999999999999</v>
      </c>
      <c r="F74" s="19">
        <v>529200</v>
      </c>
      <c r="G74" s="19">
        <v>28193.370165745855</v>
      </c>
    </row>
    <row r="75" spans="1:7">
      <c r="A75" s="17" t="s">
        <v>22</v>
      </c>
      <c r="B75" s="15">
        <v>62</v>
      </c>
      <c r="C75" s="17">
        <v>4.4000000000000004</v>
      </c>
      <c r="D75" s="17">
        <v>0.14099999999999999</v>
      </c>
      <c r="E75" s="17">
        <v>0.15</v>
      </c>
      <c r="F75" s="19">
        <v>1542000</v>
      </c>
      <c r="G75" s="19">
        <v>57252.475247524773</v>
      </c>
    </row>
    <row r="76" spans="1:7">
      <c r="A76" s="17" t="s">
        <v>22</v>
      </c>
      <c r="B76" s="15">
        <v>63</v>
      </c>
      <c r="C76" s="17">
        <v>8</v>
      </c>
      <c r="D76" s="17">
        <v>0.183</v>
      </c>
      <c r="E76" s="17">
        <v>0.2</v>
      </c>
      <c r="F76" s="19">
        <v>302453.33333333331</v>
      </c>
      <c r="G76" s="19">
        <v>30932.727272727276</v>
      </c>
    </row>
    <row r="77" spans="1:7">
      <c r="A77" s="17" t="s">
        <v>22</v>
      </c>
      <c r="B77" s="15">
        <v>63.5</v>
      </c>
      <c r="C77" s="17">
        <v>0</v>
      </c>
      <c r="D77" s="17">
        <v>0.222</v>
      </c>
      <c r="E77" s="17">
        <v>0.20799999999999999</v>
      </c>
      <c r="F77" s="19">
        <v>1339200</v>
      </c>
      <c r="G77" s="19">
        <v>57125.659103027429</v>
      </c>
    </row>
    <row r="78" spans="1:7">
      <c r="A78" s="17" t="s">
        <v>22</v>
      </c>
      <c r="B78" s="15">
        <v>63.5</v>
      </c>
      <c r="C78" s="17">
        <v>5.65</v>
      </c>
      <c r="D78" s="17">
        <v>0.14000000000000001</v>
      </c>
      <c r="E78" s="17">
        <v>0.09</v>
      </c>
      <c r="F78" s="19">
        <v>102000</v>
      </c>
      <c r="G78" s="19">
        <v>17894.736842105267</v>
      </c>
    </row>
    <row r="79" spans="1:7">
      <c r="A79" s="17" t="s">
        <v>22</v>
      </c>
      <c r="B79" s="15">
        <v>63.5</v>
      </c>
      <c r="C79" s="17">
        <v>5.75</v>
      </c>
      <c r="D79" s="17">
        <v>0.14399999999999999</v>
      </c>
      <c r="E79" s="17">
        <v>9.6000000000000002E-2</v>
      </c>
      <c r="F79" s="19">
        <v>131200</v>
      </c>
      <c r="G79" s="19">
        <v>33931.034482758623</v>
      </c>
    </row>
    <row r="80" spans="1:7">
      <c r="A80" s="17" t="s">
        <v>22</v>
      </c>
      <c r="B80" s="15">
        <v>65</v>
      </c>
      <c r="C80" s="17">
        <v>4.4000000000000004</v>
      </c>
      <c r="D80" s="17">
        <v>8.1000000000000003E-2</v>
      </c>
      <c r="E80" s="17">
        <v>0.153</v>
      </c>
      <c r="F80" s="19">
        <v>1196250</v>
      </c>
      <c r="G80" s="19">
        <v>53613.445378151249</v>
      </c>
    </row>
    <row r="81" spans="1:7">
      <c r="A81" s="17" t="s">
        <v>22</v>
      </c>
      <c r="B81" s="15">
        <v>65</v>
      </c>
      <c r="C81" s="17">
        <v>4.4000000000000004</v>
      </c>
      <c r="D81" s="17">
        <v>0.16</v>
      </c>
      <c r="E81" s="17">
        <v>0.154</v>
      </c>
      <c r="F81" s="19">
        <v>3126375</v>
      </c>
      <c r="G81" s="19">
        <v>58735.39599600777</v>
      </c>
    </row>
    <row r="82" spans="1:7">
      <c r="A82" s="17" t="s">
        <v>22</v>
      </c>
      <c r="B82" s="15">
        <v>66</v>
      </c>
      <c r="C82" s="17">
        <v>0</v>
      </c>
      <c r="D82" s="17">
        <v>0.17100000000000001</v>
      </c>
      <c r="E82" s="17">
        <v>0.14000000000000001</v>
      </c>
      <c r="F82" s="19">
        <v>927972.22222222225</v>
      </c>
      <c r="G82" s="19">
        <v>48584.933100639901</v>
      </c>
    </row>
    <row r="83" spans="1:7">
      <c r="A83" s="17" t="s">
        <v>22</v>
      </c>
      <c r="B83" s="15">
        <v>66</v>
      </c>
      <c r="C83" s="17">
        <v>6.3</v>
      </c>
      <c r="D83" s="17">
        <v>0.159</v>
      </c>
      <c r="E83" s="17">
        <v>0.13900000000000001</v>
      </c>
      <c r="F83" s="19">
        <v>312750</v>
      </c>
      <c r="G83" s="19">
        <v>36472.303206997087</v>
      </c>
    </row>
    <row r="84" spans="1:7">
      <c r="A84" s="17" t="s">
        <v>22</v>
      </c>
      <c r="B84" s="15">
        <v>67</v>
      </c>
      <c r="C84" s="17">
        <v>0.5</v>
      </c>
      <c r="D84" s="17">
        <v>0.14499999999999999</v>
      </c>
      <c r="E84" s="17">
        <v>0.153</v>
      </c>
      <c r="F84" s="19">
        <v>172800</v>
      </c>
      <c r="G84" s="19">
        <v>35659.501289767846</v>
      </c>
    </row>
    <row r="85" spans="1:7">
      <c r="A85" s="17" t="s">
        <v>22</v>
      </c>
      <c r="B85" s="15">
        <v>69.8</v>
      </c>
      <c r="C85" s="17">
        <v>9.5</v>
      </c>
      <c r="D85" s="17">
        <v>0.17199999999999999</v>
      </c>
      <c r="E85" s="17">
        <v>0.159</v>
      </c>
      <c r="F85" s="19">
        <v>942820</v>
      </c>
      <c r="G85" s="19">
        <v>65732.279804787366</v>
      </c>
    </row>
    <row r="86" spans="1:7">
      <c r="A86" s="17" t="s">
        <v>22</v>
      </c>
      <c r="B86" s="15">
        <v>70</v>
      </c>
      <c r="C86" s="17">
        <v>1.5</v>
      </c>
      <c r="D86" s="17">
        <v>0.15</v>
      </c>
      <c r="E86" s="17">
        <v>0.157</v>
      </c>
      <c r="F86" s="19">
        <v>190312.5</v>
      </c>
      <c r="G86" s="19">
        <v>30429.713524317118</v>
      </c>
    </row>
    <row r="87" spans="1:7">
      <c r="A87" s="17" t="s">
        <v>22</v>
      </c>
      <c r="B87" s="15">
        <v>70</v>
      </c>
      <c r="C87" s="17">
        <v>1.5</v>
      </c>
      <c r="D87" s="17">
        <v>0.15</v>
      </c>
      <c r="E87" s="17">
        <v>0.15</v>
      </c>
      <c r="F87" s="19">
        <v>2477555.2941176472</v>
      </c>
      <c r="G87" s="19">
        <v>61482.285964528142</v>
      </c>
    </row>
    <row r="88" spans="1:7">
      <c r="A88" s="17" t="s">
        <v>22</v>
      </c>
      <c r="B88" s="15">
        <v>70</v>
      </c>
      <c r="C88" s="17">
        <v>1.5</v>
      </c>
      <c r="D88" s="17">
        <v>0.16700000000000001</v>
      </c>
      <c r="E88" s="17">
        <v>0.16200000000000001</v>
      </c>
      <c r="F88" s="19">
        <v>1765272.9629629629</v>
      </c>
      <c r="G88" s="19">
        <v>59564.312345087637</v>
      </c>
    </row>
    <row r="89" spans="1:7">
      <c r="A89" s="17" t="s">
        <v>22</v>
      </c>
      <c r="B89" s="15">
        <v>70</v>
      </c>
      <c r="C89" s="17">
        <v>3</v>
      </c>
      <c r="D89" s="17">
        <v>9.9000000000000005E-2</v>
      </c>
      <c r="E89" s="17">
        <v>0.15</v>
      </c>
      <c r="F89" s="19">
        <v>499200</v>
      </c>
      <c r="G89" s="19">
        <v>40312.247644683717</v>
      </c>
    </row>
    <row r="90" spans="1:7">
      <c r="A90" s="17" t="s">
        <v>22</v>
      </c>
      <c r="B90" s="15">
        <v>70</v>
      </c>
      <c r="C90" s="17">
        <v>3</v>
      </c>
      <c r="D90" s="17">
        <v>0.14799999999999999</v>
      </c>
      <c r="E90" s="17">
        <v>0.13800000000000001</v>
      </c>
      <c r="F90" s="19">
        <v>830400</v>
      </c>
      <c r="G90" s="19">
        <v>42124.869927159212</v>
      </c>
    </row>
    <row r="91" spans="1:7">
      <c r="A91" s="17" t="s">
        <v>22</v>
      </c>
      <c r="B91" s="15">
        <v>70</v>
      </c>
      <c r="C91" s="17">
        <v>5.65</v>
      </c>
      <c r="D91" s="17">
        <v>0.184</v>
      </c>
      <c r="E91" s="17">
        <v>9.7000000000000003E-2</v>
      </c>
      <c r="F91" s="19">
        <v>3793714.7368421052</v>
      </c>
      <c r="G91" s="19">
        <v>157226.6986585233</v>
      </c>
    </row>
    <row r="92" spans="1:7">
      <c r="A92" s="17" t="s">
        <v>22</v>
      </c>
      <c r="B92" s="15">
        <v>70</v>
      </c>
      <c r="C92" s="17">
        <v>5.7</v>
      </c>
      <c r="D92" s="17">
        <v>0.23</v>
      </c>
      <c r="E92" s="17">
        <v>0.14899999999999999</v>
      </c>
      <c r="F92" s="19">
        <v>10912926.315789474</v>
      </c>
      <c r="G92" s="19">
        <v>181396.78929180713</v>
      </c>
    </row>
    <row r="93" spans="1:7">
      <c r="A93" s="17" t="s">
        <v>22</v>
      </c>
      <c r="B93" s="15">
        <v>70</v>
      </c>
      <c r="C93" s="17">
        <v>6</v>
      </c>
      <c r="D93" s="17">
        <v>0.21199999999999999</v>
      </c>
      <c r="E93" s="17">
        <v>0.13900000000000001</v>
      </c>
      <c r="F93" s="19">
        <v>2386800</v>
      </c>
      <c r="G93" s="19">
        <v>146429.44785276076</v>
      </c>
    </row>
    <row r="94" spans="1:7">
      <c r="A94" s="17" t="s">
        <v>22</v>
      </c>
      <c r="B94" s="15">
        <v>70</v>
      </c>
      <c r="C94" s="17">
        <v>6.5</v>
      </c>
      <c r="D94" s="17">
        <v>8.5999999999999993E-2</v>
      </c>
      <c r="E94" s="17">
        <v>0.20799999999999999</v>
      </c>
      <c r="F94" s="19">
        <v>1021681.8181818182</v>
      </c>
      <c r="G94" s="19">
        <v>102775.49154092364</v>
      </c>
    </row>
    <row r="95" spans="1:7">
      <c r="A95" s="17" t="s">
        <v>22</v>
      </c>
      <c r="B95" s="15">
        <v>70</v>
      </c>
      <c r="C95" s="17">
        <v>6.5</v>
      </c>
      <c r="D95" s="17">
        <v>9.6000000000000002E-2</v>
      </c>
      <c r="E95" s="17">
        <v>0.25</v>
      </c>
      <c r="F95" s="19">
        <v>624000</v>
      </c>
      <c r="G95" s="19">
        <v>140224.71910112363</v>
      </c>
    </row>
    <row r="96" spans="1:7">
      <c r="A96" s="17" t="s">
        <v>22</v>
      </c>
      <c r="B96" s="15">
        <v>70</v>
      </c>
      <c r="C96" s="17">
        <v>6.5</v>
      </c>
      <c r="D96" s="17">
        <v>0.10100000000000001</v>
      </c>
      <c r="E96" s="17">
        <v>0.20599999999999999</v>
      </c>
      <c r="F96" s="19">
        <v>5104840</v>
      </c>
      <c r="G96" s="19">
        <v>128585.3904282117</v>
      </c>
    </row>
    <row r="97" spans="1:7">
      <c r="A97" s="17" t="s">
        <v>22</v>
      </c>
      <c r="B97" s="15">
        <v>70</v>
      </c>
      <c r="C97" s="17">
        <v>6.5</v>
      </c>
      <c r="D97" s="17">
        <v>0.112</v>
      </c>
      <c r="E97" s="17">
        <v>0.19600000000000001</v>
      </c>
      <c r="F97" s="19">
        <v>676000</v>
      </c>
      <c r="G97" s="19">
        <v>79921.182266009855</v>
      </c>
    </row>
    <row r="98" spans="1:7">
      <c r="A98" s="17" t="s">
        <v>22</v>
      </c>
      <c r="B98" s="15">
        <v>70</v>
      </c>
      <c r="C98" s="17">
        <v>7.4</v>
      </c>
      <c r="D98" s="17">
        <v>9.9000000000000005E-2</v>
      </c>
      <c r="E98" s="17">
        <v>0.13600000000000001</v>
      </c>
      <c r="F98" s="19">
        <v>1626480</v>
      </c>
      <c r="G98" s="19">
        <v>96431.62055335968</v>
      </c>
    </row>
    <row r="99" spans="1:7">
      <c r="A99" s="17" t="s">
        <v>22</v>
      </c>
      <c r="B99" s="15">
        <v>70</v>
      </c>
      <c r="C99" s="17">
        <v>7.5</v>
      </c>
      <c r="D99" s="17">
        <v>0.16200000000000001</v>
      </c>
      <c r="E99" s="17">
        <v>0.13900000000000001</v>
      </c>
      <c r="F99" s="19">
        <v>3018400</v>
      </c>
      <c r="G99" s="19">
        <v>117003.04568527918</v>
      </c>
    </row>
    <row r="100" spans="1:7">
      <c r="A100" s="17" t="s">
        <v>22</v>
      </c>
      <c r="B100" s="15">
        <v>70</v>
      </c>
      <c r="C100" s="17">
        <v>8.5</v>
      </c>
      <c r="D100" s="17">
        <v>0.17100000000000001</v>
      </c>
      <c r="E100" s="17">
        <v>0.14099999999999999</v>
      </c>
      <c r="F100" s="19">
        <v>4622800</v>
      </c>
      <c r="G100" s="19">
        <v>117445.87155963303</v>
      </c>
    </row>
    <row r="101" spans="1:7">
      <c r="A101" s="17" t="s">
        <v>22</v>
      </c>
      <c r="B101" s="15">
        <v>70.2</v>
      </c>
      <c r="C101" s="17">
        <v>5.7</v>
      </c>
      <c r="D101" s="17">
        <v>0.20200000000000001</v>
      </c>
      <c r="E101" s="17">
        <v>0.08</v>
      </c>
      <c r="F101" s="19">
        <v>7191515.1515151514</v>
      </c>
      <c r="G101" s="19">
        <v>181446.5569091186</v>
      </c>
    </row>
    <row r="102" spans="1:7">
      <c r="A102" s="17" t="s">
        <v>22</v>
      </c>
      <c r="B102" s="15">
        <v>70.5</v>
      </c>
      <c r="C102" s="17">
        <v>2</v>
      </c>
      <c r="D102" s="17">
        <v>0.193</v>
      </c>
      <c r="E102" s="17">
        <v>0.14000000000000001</v>
      </c>
      <c r="F102" s="19">
        <v>228000</v>
      </c>
      <c r="G102" s="19">
        <v>29956.204379562041</v>
      </c>
    </row>
    <row r="103" spans="1:7">
      <c r="A103" s="17" t="s">
        <v>22</v>
      </c>
      <c r="B103" s="15">
        <v>71</v>
      </c>
      <c r="C103" s="17">
        <v>0.5</v>
      </c>
      <c r="D103" s="17">
        <v>0.17299999999999999</v>
      </c>
      <c r="E103" s="17">
        <v>0.155</v>
      </c>
      <c r="F103" s="19">
        <v>530400</v>
      </c>
      <c r="G103" s="19">
        <v>39631.382316313815</v>
      </c>
    </row>
    <row r="104" spans="1:7">
      <c r="A104" s="17" t="s">
        <v>22</v>
      </c>
      <c r="B104" s="15">
        <v>72</v>
      </c>
      <c r="C104" s="17">
        <v>1</v>
      </c>
      <c r="D104" s="17">
        <v>0.18099999999999999</v>
      </c>
      <c r="E104" s="17">
        <v>0.155</v>
      </c>
      <c r="F104" s="19">
        <v>793260</v>
      </c>
      <c r="G104" s="19">
        <v>66613.855843247016</v>
      </c>
    </row>
    <row r="105" spans="1:7">
      <c r="A105" s="17" t="s">
        <v>22</v>
      </c>
      <c r="B105" s="15">
        <v>72</v>
      </c>
      <c r="C105" s="17">
        <v>4.4000000000000004</v>
      </c>
      <c r="D105" s="17">
        <v>0.11700000000000001</v>
      </c>
      <c r="E105" s="17">
        <v>0.13300000000000001</v>
      </c>
      <c r="F105" s="19">
        <v>1526712</v>
      </c>
      <c r="G105" s="19">
        <v>36495.10756972112</v>
      </c>
    </row>
    <row r="106" spans="1:7">
      <c r="A106" s="17" t="s">
        <v>22</v>
      </c>
      <c r="B106" s="15">
        <v>72</v>
      </c>
      <c r="C106" s="17">
        <v>6.1</v>
      </c>
      <c r="D106" s="17">
        <v>0.152</v>
      </c>
      <c r="E106" s="17">
        <v>0.14000000000000001</v>
      </c>
      <c r="F106" s="19">
        <v>577200</v>
      </c>
      <c r="G106" s="19">
        <v>74637.931034482754</v>
      </c>
    </row>
    <row r="107" spans="1:7">
      <c r="A107" s="17" t="s">
        <v>22</v>
      </c>
      <c r="B107" s="15">
        <v>72.5</v>
      </c>
      <c r="C107" s="17">
        <v>0</v>
      </c>
      <c r="D107" s="17">
        <v>0.16900000000000001</v>
      </c>
      <c r="E107" s="17">
        <v>0.13300000000000001</v>
      </c>
      <c r="F107" s="19">
        <v>368550</v>
      </c>
      <c r="G107" s="19">
        <v>55770.491803278688</v>
      </c>
    </row>
    <row r="108" spans="1:7">
      <c r="A108" s="17" t="s">
        <v>22</v>
      </c>
      <c r="B108" s="15">
        <v>73</v>
      </c>
      <c r="C108" s="17">
        <v>3.5</v>
      </c>
      <c r="D108" s="17">
        <v>0.161</v>
      </c>
      <c r="E108" s="17">
        <v>0.13</v>
      </c>
      <c r="F108" s="19">
        <v>1780887.2727272727</v>
      </c>
      <c r="G108" s="19">
        <v>48850.238975936161</v>
      </c>
    </row>
    <row r="109" spans="1:7">
      <c r="A109" s="17" t="s">
        <v>22</v>
      </c>
      <c r="B109" s="15">
        <v>73</v>
      </c>
      <c r="C109" s="17">
        <v>5.3</v>
      </c>
      <c r="D109" s="17">
        <v>0.17</v>
      </c>
      <c r="E109" s="17">
        <v>0.13200000000000001</v>
      </c>
      <c r="F109" s="19">
        <v>468000</v>
      </c>
      <c r="G109" s="19">
        <v>68155.33980582525</v>
      </c>
    </row>
    <row r="110" spans="1:7">
      <c r="A110" s="17" t="s">
        <v>22</v>
      </c>
      <c r="B110" s="15">
        <v>73</v>
      </c>
      <c r="C110" s="17">
        <v>5.3</v>
      </c>
      <c r="D110" s="17">
        <v>0.191</v>
      </c>
      <c r="E110" s="17">
        <v>0.13500000000000001</v>
      </c>
      <c r="F110" s="19">
        <v>2047500</v>
      </c>
      <c r="G110" s="19">
        <v>99328.913324708905</v>
      </c>
    </row>
    <row r="111" spans="1:7">
      <c r="A111" s="17" t="s">
        <v>22</v>
      </c>
      <c r="B111" s="15">
        <v>73.5</v>
      </c>
      <c r="C111" s="17">
        <v>4.9000000000000004</v>
      </c>
      <c r="D111" s="17">
        <v>0.16900000000000001</v>
      </c>
      <c r="E111" s="17">
        <v>0.107</v>
      </c>
      <c r="F111" s="19">
        <v>1584000</v>
      </c>
      <c r="G111" s="19">
        <v>85143.684101715931</v>
      </c>
    </row>
    <row r="112" spans="1:7">
      <c r="A112" s="17" t="s">
        <v>22</v>
      </c>
      <c r="B112" s="15">
        <v>74.5</v>
      </c>
      <c r="C112" s="17">
        <v>5.3</v>
      </c>
      <c r="D112" s="17">
        <v>0.188</v>
      </c>
      <c r="E112" s="17">
        <v>0.13800000000000001</v>
      </c>
      <c r="F112" s="19">
        <v>1755000</v>
      </c>
      <c r="G112" s="19">
        <v>100381.31553860819</v>
      </c>
    </row>
    <row r="113" spans="1:7">
      <c r="A113" s="17" t="s">
        <v>22</v>
      </c>
      <c r="B113" s="15">
        <v>75</v>
      </c>
      <c r="C113" s="17">
        <v>0</v>
      </c>
      <c r="D113" s="17">
        <v>0.18099999999999999</v>
      </c>
      <c r="E113" s="17">
        <v>0.13600000000000001</v>
      </c>
      <c r="F113" s="19">
        <v>2049300</v>
      </c>
      <c r="G113" s="19">
        <v>69862.5</v>
      </c>
    </row>
    <row r="114" spans="1:7">
      <c r="A114" s="17" t="s">
        <v>22</v>
      </c>
      <c r="B114" s="15">
        <v>75</v>
      </c>
      <c r="C114" s="17">
        <v>0.2</v>
      </c>
      <c r="D114" s="17">
        <v>0.14899999999999999</v>
      </c>
      <c r="E114" s="17">
        <v>0.442</v>
      </c>
      <c r="F114" s="19">
        <v>506880</v>
      </c>
      <c r="G114" s="19">
        <v>36422.514970059885</v>
      </c>
    </row>
    <row r="115" spans="1:7">
      <c r="A115" s="17" t="s">
        <v>22</v>
      </c>
      <c r="B115" s="15">
        <v>75</v>
      </c>
      <c r="C115" s="17">
        <v>2</v>
      </c>
      <c r="D115" s="17">
        <v>0.17199999999999999</v>
      </c>
      <c r="E115" s="17">
        <v>0.16</v>
      </c>
      <c r="F115" s="19">
        <v>615600</v>
      </c>
      <c r="G115" s="19">
        <v>46170.000000000007</v>
      </c>
    </row>
    <row r="116" spans="1:7">
      <c r="A116" s="17" t="s">
        <v>22</v>
      </c>
      <c r="B116" s="15">
        <v>75</v>
      </c>
      <c r="C116" s="17">
        <v>4.5</v>
      </c>
      <c r="D116" s="17">
        <v>0.10299999999999999</v>
      </c>
      <c r="E116" s="17">
        <v>0.156</v>
      </c>
      <c r="F116" s="19">
        <v>95040</v>
      </c>
      <c r="G116" s="19">
        <v>20221.276595744679</v>
      </c>
    </row>
    <row r="117" spans="1:7">
      <c r="A117" s="17" t="s">
        <v>22</v>
      </c>
      <c r="B117" s="15">
        <v>75</v>
      </c>
      <c r="C117" s="17">
        <v>4.9000000000000004</v>
      </c>
      <c r="D117" s="17">
        <v>0.17</v>
      </c>
      <c r="E117" s="17">
        <v>0.108</v>
      </c>
      <c r="F117" s="19">
        <v>1170000</v>
      </c>
      <c r="G117" s="19">
        <v>58573.216520650822</v>
      </c>
    </row>
    <row r="118" spans="1:7">
      <c r="A118" s="17" t="s">
        <v>22</v>
      </c>
      <c r="B118" s="15">
        <v>75.5</v>
      </c>
      <c r="C118" s="17">
        <v>7.2</v>
      </c>
      <c r="D118" s="17">
        <v>0.16900000000000001</v>
      </c>
      <c r="E118" s="17">
        <v>0.13</v>
      </c>
      <c r="F118" s="19">
        <v>424000</v>
      </c>
      <c r="G118" s="19">
        <v>67301.587301587293</v>
      </c>
    </row>
    <row r="119" spans="1:7">
      <c r="A119" s="17" t="s">
        <v>22</v>
      </c>
      <c r="B119" s="15">
        <v>76</v>
      </c>
      <c r="C119" s="17">
        <v>6</v>
      </c>
      <c r="D119" s="17">
        <v>0.186</v>
      </c>
      <c r="E119" s="17">
        <v>0.16</v>
      </c>
      <c r="F119" s="19">
        <v>367200</v>
      </c>
      <c r="G119" s="19">
        <v>28964.06660823839</v>
      </c>
    </row>
    <row r="120" spans="1:7">
      <c r="A120" s="17" t="s">
        <v>22</v>
      </c>
      <c r="B120" s="15">
        <v>76.5</v>
      </c>
      <c r="C120" s="17">
        <v>7</v>
      </c>
      <c r="D120" s="17">
        <v>0.19</v>
      </c>
      <c r="E120" s="17">
        <v>0.13200000000000001</v>
      </c>
      <c r="F120" s="19">
        <v>758749.09090909094</v>
      </c>
      <c r="G120" s="19">
        <v>61512.639724849527</v>
      </c>
    </row>
    <row r="121" spans="1:7">
      <c r="A121" s="17" t="s">
        <v>22</v>
      </c>
      <c r="B121" s="15">
        <v>77</v>
      </c>
      <c r="C121" s="17">
        <v>4.9000000000000004</v>
      </c>
      <c r="D121" s="17">
        <v>0.18</v>
      </c>
      <c r="E121" s="17">
        <v>0.112</v>
      </c>
      <c r="F121" s="19">
        <v>1474200</v>
      </c>
      <c r="G121" s="19">
        <v>102138.56812933026</v>
      </c>
    </row>
    <row r="122" spans="1:7">
      <c r="A122" s="17" t="s">
        <v>22</v>
      </c>
      <c r="B122" s="15">
        <v>77</v>
      </c>
      <c r="C122" s="17">
        <v>6.8</v>
      </c>
      <c r="D122" s="17">
        <v>0.17799999999999999</v>
      </c>
      <c r="E122" s="17">
        <v>9.2999999999999999E-2</v>
      </c>
      <c r="F122" s="19">
        <v>1475600</v>
      </c>
      <c r="G122" s="19">
        <v>108234.71882640585</v>
      </c>
    </row>
    <row r="123" spans="1:7">
      <c r="A123" s="17" t="s">
        <v>22</v>
      </c>
      <c r="B123" s="15">
        <v>77</v>
      </c>
      <c r="C123" s="17">
        <v>6.8</v>
      </c>
      <c r="D123" s="17">
        <v>0.17899999999999999</v>
      </c>
      <c r="E123" s="17">
        <v>9.2999999999999999E-2</v>
      </c>
      <c r="F123" s="19">
        <v>678300</v>
      </c>
      <c r="G123" s="19">
        <v>71556.923076923078</v>
      </c>
    </row>
    <row r="124" spans="1:7">
      <c r="A124" s="17" t="s">
        <v>22</v>
      </c>
      <c r="B124" s="15">
        <v>77.5</v>
      </c>
      <c r="C124" s="17">
        <v>3.8</v>
      </c>
      <c r="D124" s="17">
        <v>0.17299999999999999</v>
      </c>
      <c r="E124" s="17">
        <v>0.21099999999999999</v>
      </c>
      <c r="F124" s="19">
        <v>1125350</v>
      </c>
      <c r="G124" s="19">
        <v>45267.497988736919</v>
      </c>
    </row>
    <row r="125" spans="1:7">
      <c r="A125" s="17" t="s">
        <v>22</v>
      </c>
      <c r="B125" s="15">
        <v>77.5</v>
      </c>
      <c r="C125" s="17">
        <v>9.3000000000000007</v>
      </c>
      <c r="D125" s="17">
        <v>0.14099999999999999</v>
      </c>
      <c r="E125" s="17">
        <v>0.20499999999999999</v>
      </c>
      <c r="F125" s="19">
        <v>4464764.2857142854</v>
      </c>
      <c r="G125" s="19">
        <v>92719.276125491364</v>
      </c>
    </row>
    <row r="126" spans="1:7">
      <c r="A126" s="17" t="s">
        <v>22</v>
      </c>
      <c r="B126" s="15">
        <v>78</v>
      </c>
      <c r="C126" s="17">
        <v>5.7</v>
      </c>
      <c r="D126" s="17">
        <v>0.151</v>
      </c>
      <c r="E126" s="17">
        <v>0.129</v>
      </c>
      <c r="F126" s="19">
        <v>1428000</v>
      </c>
      <c r="G126" s="19">
        <v>161355.93220338979</v>
      </c>
    </row>
    <row r="127" spans="1:7">
      <c r="A127" s="17" t="s">
        <v>22</v>
      </c>
      <c r="B127" s="15">
        <v>78</v>
      </c>
      <c r="C127" s="17">
        <v>6.3</v>
      </c>
      <c r="D127" s="17">
        <v>0.186</v>
      </c>
      <c r="E127" s="17">
        <v>0.104</v>
      </c>
      <c r="F127" s="19">
        <v>10073411.764705881</v>
      </c>
      <c r="G127" s="19">
        <v>160907.0408418944</v>
      </c>
    </row>
    <row r="128" spans="1:7">
      <c r="A128" s="17" t="s">
        <v>22</v>
      </c>
      <c r="B128" s="15">
        <v>78</v>
      </c>
      <c r="C128" s="17">
        <v>6.8</v>
      </c>
      <c r="D128" s="17">
        <v>0.13200000000000001</v>
      </c>
      <c r="E128" s="17">
        <v>0.13</v>
      </c>
      <c r="F128" s="19">
        <v>196350</v>
      </c>
      <c r="G128" s="19">
        <v>70969.879518072295</v>
      </c>
    </row>
    <row r="129" spans="1:7">
      <c r="A129" s="17" t="s">
        <v>22</v>
      </c>
      <c r="B129" s="15">
        <v>79.3</v>
      </c>
      <c r="C129" s="17">
        <v>5.5</v>
      </c>
      <c r="D129" s="17">
        <v>0.189</v>
      </c>
      <c r="E129" s="17">
        <v>0.13500000000000001</v>
      </c>
      <c r="F129" s="19">
        <v>4529250</v>
      </c>
      <c r="G129" s="19">
        <v>122817.86682735762</v>
      </c>
    </row>
    <row r="130" spans="1:7">
      <c r="A130" s="17" t="s">
        <v>22</v>
      </c>
      <c r="B130" s="15">
        <v>79.3</v>
      </c>
      <c r="C130" s="17">
        <v>5.5</v>
      </c>
      <c r="D130" s="17">
        <v>0.192</v>
      </c>
      <c r="E130" s="17">
        <v>0.14000000000000001</v>
      </c>
      <c r="F130" s="19">
        <v>3925350</v>
      </c>
      <c r="G130" s="19">
        <v>193525.88331963847</v>
      </c>
    </row>
    <row r="131" spans="1:7">
      <c r="A131" s="17" t="s">
        <v>22</v>
      </c>
      <c r="B131" s="15">
        <v>79.5</v>
      </c>
      <c r="C131" s="17">
        <v>8.5</v>
      </c>
      <c r="D131" s="17">
        <v>0.17899999999999999</v>
      </c>
      <c r="E131" s="17">
        <v>0.13300000000000001</v>
      </c>
      <c r="F131" s="19">
        <v>1071360</v>
      </c>
      <c r="G131" s="19">
        <v>102196.50238473769</v>
      </c>
    </row>
    <row r="132" spans="1:7">
      <c r="A132" s="17" t="s">
        <v>22</v>
      </c>
      <c r="B132" s="15">
        <v>80</v>
      </c>
      <c r="C132" s="17">
        <v>5.8</v>
      </c>
      <c r="D132" s="17">
        <v>0.17100000000000001</v>
      </c>
      <c r="E132" s="17">
        <v>0.33800000000000002</v>
      </c>
      <c r="F132" s="19">
        <v>1869600</v>
      </c>
      <c r="G132" s="19">
        <v>81410.305469420069</v>
      </c>
    </row>
    <row r="133" spans="1:7">
      <c r="A133" s="17" t="s">
        <v>22</v>
      </c>
      <c r="B133" s="15">
        <v>80</v>
      </c>
      <c r="C133" s="17">
        <v>6.5</v>
      </c>
      <c r="D133" s="17">
        <v>0.13100000000000001</v>
      </c>
      <c r="E133" s="17">
        <v>0.13</v>
      </c>
      <c r="F133" s="19">
        <v>503500</v>
      </c>
      <c r="G133" s="19">
        <v>71340.599455040865</v>
      </c>
    </row>
    <row r="134" spans="1:7">
      <c r="A134" s="17" t="s">
        <v>22</v>
      </c>
      <c r="B134" s="15">
        <v>80</v>
      </c>
      <c r="C134" s="17">
        <v>6.5</v>
      </c>
      <c r="D134" s="17">
        <v>0.19600000000000001</v>
      </c>
      <c r="E134" s="17">
        <v>0.14000000000000001</v>
      </c>
      <c r="F134" s="19">
        <v>808363.63636363635</v>
      </c>
      <c r="G134" s="19">
        <v>111405.30382125705</v>
      </c>
    </row>
    <row r="135" spans="1:7">
      <c r="A135" s="17" t="s">
        <v>22</v>
      </c>
      <c r="B135" s="15">
        <v>80</v>
      </c>
      <c r="C135" s="17">
        <v>7.5</v>
      </c>
      <c r="D135" s="17">
        <v>0.161</v>
      </c>
      <c r="E135" s="17">
        <v>0.13400000000000001</v>
      </c>
      <c r="F135" s="19">
        <v>470400</v>
      </c>
      <c r="G135" s="19">
        <v>70208.955223880606</v>
      </c>
    </row>
    <row r="136" spans="1:7">
      <c r="A136" s="17" t="s">
        <v>22</v>
      </c>
      <c r="B136" s="15">
        <v>80</v>
      </c>
      <c r="C136" s="17">
        <v>9.5</v>
      </c>
      <c r="D136" s="17">
        <v>9.6000000000000002E-2</v>
      </c>
      <c r="E136" s="17">
        <v>0.16400000000000001</v>
      </c>
      <c r="F136" s="19">
        <v>1557600</v>
      </c>
      <c r="G136" s="19">
        <v>46588.235294117643</v>
      </c>
    </row>
    <row r="137" spans="1:7">
      <c r="A137" s="17" t="s">
        <v>22</v>
      </c>
      <c r="B137" s="15">
        <v>80</v>
      </c>
      <c r="C137" s="17">
        <v>9.5</v>
      </c>
      <c r="D137" s="17">
        <v>0.187</v>
      </c>
      <c r="E137" s="17">
        <v>0.14000000000000001</v>
      </c>
      <c r="F137" s="19">
        <v>876150</v>
      </c>
      <c r="G137" s="19">
        <v>46469.834254143643</v>
      </c>
    </row>
    <row r="138" spans="1:7">
      <c r="A138" s="17" t="s">
        <v>22</v>
      </c>
      <c r="B138" s="15">
        <v>82</v>
      </c>
      <c r="C138" s="17">
        <v>5.5</v>
      </c>
      <c r="D138" s="17">
        <v>0.20300000000000001</v>
      </c>
      <c r="E138" s="17">
        <v>0.13</v>
      </c>
      <c r="F138" s="19">
        <v>3919860</v>
      </c>
      <c r="G138" s="19">
        <v>162223.47910056557</v>
      </c>
    </row>
    <row r="139" spans="1:7">
      <c r="A139" s="17" t="s">
        <v>22</v>
      </c>
      <c r="B139" s="15">
        <v>83</v>
      </c>
      <c r="C139" s="17">
        <v>6</v>
      </c>
      <c r="D139" s="17">
        <v>0.20499999999999999</v>
      </c>
      <c r="E139" s="17">
        <v>9.2999999999999999E-2</v>
      </c>
      <c r="F139" s="19">
        <v>3736260</v>
      </c>
      <c r="G139" s="19">
        <v>158629.7763939994</v>
      </c>
    </row>
    <row r="140" spans="1:7">
      <c r="A140" s="17" t="s">
        <v>22</v>
      </c>
      <c r="B140" s="15">
        <v>84</v>
      </c>
      <c r="C140" s="17">
        <v>5.9</v>
      </c>
      <c r="D140" s="17">
        <v>0.23499999999999999</v>
      </c>
      <c r="E140" s="17">
        <v>0.158</v>
      </c>
      <c r="F140" s="19">
        <v>11735450</v>
      </c>
      <c r="G140" s="19">
        <v>126755.53555355534</v>
      </c>
    </row>
    <row r="141" spans="1:7">
      <c r="A141" s="17" t="s">
        <v>22</v>
      </c>
      <c r="B141" s="15">
        <v>84.5</v>
      </c>
      <c r="C141" s="17">
        <v>3</v>
      </c>
      <c r="D141" s="17">
        <v>0.161</v>
      </c>
      <c r="E141" s="17">
        <v>0.16</v>
      </c>
      <c r="F141" s="19">
        <v>960000</v>
      </c>
      <c r="G141" s="19">
        <v>43037.839568767682</v>
      </c>
    </row>
    <row r="142" spans="1:7">
      <c r="A142" s="17" t="s">
        <v>22</v>
      </c>
      <c r="B142" s="15">
        <v>84.5</v>
      </c>
      <c r="C142" s="17">
        <v>6.4</v>
      </c>
      <c r="D142" s="17">
        <v>0.187</v>
      </c>
      <c r="E142" s="17">
        <v>0.13</v>
      </c>
      <c r="F142" s="19">
        <v>3376800</v>
      </c>
      <c r="G142" s="19">
        <v>130693.75907111751</v>
      </c>
    </row>
    <row r="143" spans="1:7">
      <c r="A143" s="17" t="s">
        <v>22</v>
      </c>
      <c r="B143" s="15">
        <v>85</v>
      </c>
      <c r="C143" s="17">
        <v>7.1</v>
      </c>
      <c r="D143" s="17">
        <v>0.18</v>
      </c>
      <c r="E143" s="17">
        <v>0.14899999999999999</v>
      </c>
      <c r="F143" s="19">
        <v>1430625</v>
      </c>
      <c r="G143" s="19">
        <v>55428.202437646301</v>
      </c>
    </row>
    <row r="144" spans="1:7">
      <c r="A144" s="17" t="s">
        <v>22</v>
      </c>
      <c r="B144" s="15">
        <v>85</v>
      </c>
      <c r="C144" s="17">
        <v>7.1</v>
      </c>
      <c r="D144" s="17">
        <v>0.185</v>
      </c>
      <c r="E144" s="17">
        <v>0.13</v>
      </c>
      <c r="F144" s="19">
        <v>817500</v>
      </c>
      <c r="G144" s="19">
        <v>75114.85451761102</v>
      </c>
    </row>
    <row r="145" spans="1:7">
      <c r="A145" s="17" t="s">
        <v>22</v>
      </c>
      <c r="B145" s="15">
        <v>85</v>
      </c>
      <c r="C145" s="17">
        <v>8</v>
      </c>
      <c r="D145" s="17">
        <v>0.14299999999999999</v>
      </c>
      <c r="E145" s="17">
        <v>0.14299999999999999</v>
      </c>
      <c r="F145" s="19">
        <v>1284000</v>
      </c>
      <c r="G145" s="19">
        <v>70388.305162174511</v>
      </c>
    </row>
    <row r="146" spans="1:7">
      <c r="A146" s="17" t="s">
        <v>22</v>
      </c>
      <c r="B146" s="15">
        <v>85.3</v>
      </c>
      <c r="C146" s="17">
        <v>7.9</v>
      </c>
      <c r="D146" s="17">
        <v>0.151</v>
      </c>
      <c r="E146" s="17">
        <v>0.161</v>
      </c>
      <c r="F146" s="19">
        <v>2165680</v>
      </c>
      <c r="G146" s="19">
        <v>112567.83136009243</v>
      </c>
    </row>
    <row r="147" spans="1:7">
      <c r="A147" s="17" t="s">
        <v>22</v>
      </c>
      <c r="B147" s="15">
        <v>86</v>
      </c>
      <c r="C147" s="17">
        <v>5.65</v>
      </c>
      <c r="D147" s="17">
        <v>0.13400000000000001</v>
      </c>
      <c r="E147" s="17">
        <v>0.1</v>
      </c>
      <c r="F147" s="19">
        <v>662970</v>
      </c>
      <c r="G147" s="19">
        <v>61071.954964176053</v>
      </c>
    </row>
    <row r="148" spans="1:7">
      <c r="A148" s="17" t="s">
        <v>22</v>
      </c>
      <c r="B148" s="15">
        <v>86</v>
      </c>
      <c r="C148" s="17">
        <v>5.65</v>
      </c>
      <c r="D148" s="17">
        <v>0.192</v>
      </c>
      <c r="E148" s="17">
        <v>0.09</v>
      </c>
      <c r="F148" s="19">
        <v>9763740</v>
      </c>
      <c r="G148" s="19">
        <v>174685.84659100891</v>
      </c>
    </row>
    <row r="149" spans="1:7">
      <c r="A149" s="17" t="s">
        <v>22</v>
      </c>
      <c r="B149" s="15">
        <v>86</v>
      </c>
      <c r="C149" s="17">
        <v>7.8</v>
      </c>
      <c r="D149" s="17">
        <v>0.16500000000000001</v>
      </c>
      <c r="E149" s="17">
        <v>0.13900000000000001</v>
      </c>
      <c r="F149" s="19">
        <v>1022880</v>
      </c>
      <c r="G149" s="19">
        <v>66994.224471568916</v>
      </c>
    </row>
    <row r="150" spans="1:7">
      <c r="A150" s="17" t="s">
        <v>22</v>
      </c>
      <c r="B150" s="15">
        <v>86</v>
      </c>
      <c r="C150" s="17">
        <v>8.4</v>
      </c>
      <c r="D150" s="17">
        <v>0.191</v>
      </c>
      <c r="E150" s="17">
        <v>0.15</v>
      </c>
      <c r="F150" s="19">
        <v>1536000</v>
      </c>
      <c r="G150" s="19">
        <v>84241.31627056672</v>
      </c>
    </row>
    <row r="151" spans="1:7">
      <c r="A151" s="17" t="s">
        <v>22</v>
      </c>
      <c r="B151" s="15">
        <v>88</v>
      </c>
      <c r="C151" s="17">
        <v>6.6</v>
      </c>
      <c r="D151" s="17">
        <v>0.13100000000000001</v>
      </c>
      <c r="E151" s="17">
        <v>0.13700000000000001</v>
      </c>
      <c r="F151" s="19">
        <v>682823.07692307688</v>
      </c>
      <c r="G151" s="19">
        <v>74877.266975959501</v>
      </c>
    </row>
    <row r="152" spans="1:7">
      <c r="A152" s="17" t="s">
        <v>22</v>
      </c>
      <c r="B152" s="15">
        <v>88</v>
      </c>
      <c r="C152" s="17">
        <v>6.6</v>
      </c>
      <c r="D152" s="17">
        <v>0.189</v>
      </c>
      <c r="E152" s="17">
        <v>0.13900000000000001</v>
      </c>
      <c r="F152" s="19">
        <v>236250</v>
      </c>
      <c r="G152" s="19">
        <v>44680.851063829788</v>
      </c>
    </row>
    <row r="153" spans="1:7">
      <c r="A153" s="17" t="s">
        <v>22</v>
      </c>
      <c r="B153" s="15">
        <v>89</v>
      </c>
      <c r="C153" s="17">
        <v>6.5</v>
      </c>
      <c r="D153" s="17">
        <v>0.19700000000000001</v>
      </c>
      <c r="E153" s="17">
        <v>0.14000000000000001</v>
      </c>
      <c r="F153" s="19">
        <v>314166.66666666669</v>
      </c>
      <c r="G153" s="19">
        <v>57352.941176470587</v>
      </c>
    </row>
    <row r="154" spans="1:7">
      <c r="A154" s="17" t="s">
        <v>22</v>
      </c>
      <c r="B154" s="15">
        <v>89</v>
      </c>
      <c r="C154" s="17">
        <v>6.5</v>
      </c>
      <c r="D154" s="17">
        <v>0.19800000000000001</v>
      </c>
      <c r="E154" s="17">
        <v>0.13300000000000001</v>
      </c>
      <c r="F154" s="19">
        <v>3175714.2857142859</v>
      </c>
      <c r="G154" s="19">
        <v>147658.58518764525</v>
      </c>
    </row>
    <row r="155" spans="1:7">
      <c r="A155" s="17" t="s">
        <v>22</v>
      </c>
      <c r="B155" s="15">
        <v>89</v>
      </c>
      <c r="C155" s="17">
        <v>6.5</v>
      </c>
      <c r="D155" s="17">
        <v>0.24299999999999999</v>
      </c>
      <c r="E155" s="17">
        <v>0.14599999999999999</v>
      </c>
      <c r="F155" s="19">
        <v>819000</v>
      </c>
      <c r="G155" s="19">
        <v>81290.322580645166</v>
      </c>
    </row>
    <row r="156" spans="1:7">
      <c r="A156" s="17" t="s">
        <v>22</v>
      </c>
      <c r="B156" s="15">
        <v>89</v>
      </c>
      <c r="C156" s="17">
        <v>7</v>
      </c>
      <c r="D156" s="17">
        <v>0.16400000000000001</v>
      </c>
      <c r="E156" s="17">
        <v>0.13700000000000001</v>
      </c>
      <c r="F156" s="19">
        <v>2650334</v>
      </c>
      <c r="G156" s="19">
        <v>81311.05997852431</v>
      </c>
    </row>
    <row r="157" spans="1:7">
      <c r="A157" s="17" t="s">
        <v>22</v>
      </c>
      <c r="B157" s="15">
        <v>90</v>
      </c>
      <c r="C157" s="17">
        <v>6</v>
      </c>
      <c r="D157" s="17">
        <v>0.17399999999999999</v>
      </c>
      <c r="E157" s="17">
        <v>0.13500000000000001</v>
      </c>
      <c r="F157" s="19">
        <v>3213000</v>
      </c>
      <c r="G157" s="19">
        <v>124213.91752577317</v>
      </c>
    </row>
    <row r="158" spans="1:7">
      <c r="A158" s="17" t="s">
        <v>22</v>
      </c>
      <c r="B158" s="15">
        <v>91</v>
      </c>
      <c r="C158" s="17">
        <v>0</v>
      </c>
      <c r="D158" s="17">
        <v>0.151</v>
      </c>
      <c r="E158" s="17">
        <v>0.15</v>
      </c>
      <c r="F158" s="19">
        <v>540000</v>
      </c>
      <c r="G158" s="19">
        <v>44302.643573381945</v>
      </c>
    </row>
    <row r="159" spans="1:7">
      <c r="A159" s="17" t="s">
        <v>22</v>
      </c>
      <c r="B159" s="15">
        <v>91</v>
      </c>
      <c r="C159" s="17">
        <v>2</v>
      </c>
      <c r="D159" s="17">
        <v>0.16500000000000001</v>
      </c>
      <c r="E159" s="17">
        <v>0.13300000000000001</v>
      </c>
      <c r="F159" s="19">
        <v>1436400</v>
      </c>
      <c r="G159" s="19">
        <v>52519.195612431431</v>
      </c>
    </row>
    <row r="160" spans="1:7">
      <c r="A160" s="17" t="s">
        <v>22</v>
      </c>
      <c r="B160" s="15">
        <v>91</v>
      </c>
      <c r="C160" s="17">
        <v>5.4</v>
      </c>
      <c r="D160" s="17">
        <v>0.19500000000000001</v>
      </c>
      <c r="E160" s="17">
        <v>0.13200000000000001</v>
      </c>
      <c r="F160" s="19">
        <v>3102000</v>
      </c>
      <c r="G160" s="19">
        <v>139380.92860708936</v>
      </c>
    </row>
    <row r="161" spans="1:7">
      <c r="A161" s="17" t="s">
        <v>22</v>
      </c>
      <c r="B161" s="15">
        <v>91</v>
      </c>
      <c r="C161" s="17">
        <v>8.5</v>
      </c>
      <c r="D161" s="17">
        <v>0.154</v>
      </c>
      <c r="E161" s="17">
        <v>9.2999999999999999E-2</v>
      </c>
      <c r="F161" s="19">
        <v>1104840</v>
      </c>
      <c r="G161" s="19">
        <v>89854.828871568941</v>
      </c>
    </row>
    <row r="162" spans="1:7">
      <c r="A162" s="17" t="s">
        <v>22</v>
      </c>
      <c r="B162" s="15">
        <v>91.1</v>
      </c>
      <c r="C162" s="17">
        <v>5.6</v>
      </c>
      <c r="D162" s="17">
        <v>0.17599999999999999</v>
      </c>
      <c r="E162" s="17">
        <v>0.16</v>
      </c>
      <c r="F162" s="19">
        <v>17029500</v>
      </c>
      <c r="G162" s="19">
        <v>153315.32748143145</v>
      </c>
    </row>
    <row r="163" spans="1:7">
      <c r="A163" s="17" t="s">
        <v>22</v>
      </c>
      <c r="B163" s="15">
        <v>92</v>
      </c>
      <c r="C163" s="17">
        <v>1</v>
      </c>
      <c r="D163" s="17">
        <v>0.17100000000000001</v>
      </c>
      <c r="E163" s="17">
        <v>0.14199999999999999</v>
      </c>
      <c r="F163" s="19">
        <v>292896</v>
      </c>
      <c r="G163" s="19">
        <v>46590.031813361609</v>
      </c>
    </row>
    <row r="164" spans="1:7">
      <c r="A164" s="17" t="s">
        <v>22</v>
      </c>
      <c r="B164" s="15">
        <v>92</v>
      </c>
      <c r="C164" s="17">
        <v>8.5</v>
      </c>
      <c r="D164" s="17">
        <v>0.161</v>
      </c>
      <c r="E164" s="17">
        <v>0.128</v>
      </c>
      <c r="F164" s="19">
        <v>361584</v>
      </c>
      <c r="G164" s="19">
        <v>61424.23556058891</v>
      </c>
    </row>
    <row r="165" spans="1:7">
      <c r="A165" s="17" t="s">
        <v>22</v>
      </c>
      <c r="B165" s="15">
        <v>92</v>
      </c>
      <c r="C165" s="17">
        <v>8.5</v>
      </c>
      <c r="D165" s="17">
        <v>0.186</v>
      </c>
      <c r="E165" s="17">
        <v>0.09</v>
      </c>
      <c r="F165" s="19">
        <v>6907753.846153846</v>
      </c>
      <c r="G165" s="19">
        <v>109346.48401826486</v>
      </c>
    </row>
    <row r="166" spans="1:7">
      <c r="A166" s="17" t="s">
        <v>22</v>
      </c>
      <c r="B166" s="15">
        <v>92</v>
      </c>
      <c r="C166" s="17">
        <v>8.6</v>
      </c>
      <c r="D166" s="17">
        <v>0.1</v>
      </c>
      <c r="E166" s="17">
        <v>9.5000000000000001E-2</v>
      </c>
      <c r="F166" s="19">
        <v>531440</v>
      </c>
      <c r="G166" s="19">
        <v>65367.773677736783</v>
      </c>
    </row>
    <row r="167" spans="1:7">
      <c r="A167" s="17" t="s">
        <v>22</v>
      </c>
      <c r="B167" s="15">
        <v>92</v>
      </c>
      <c r="C167" s="17">
        <v>8.6999999999999993</v>
      </c>
      <c r="D167" s="17">
        <v>0.17100000000000001</v>
      </c>
      <c r="E167" s="17">
        <v>0.13600000000000001</v>
      </c>
      <c r="F167" s="19">
        <v>1152450</v>
      </c>
      <c r="G167" s="19">
        <v>68225.94967932906</v>
      </c>
    </row>
    <row r="168" spans="1:7">
      <c r="A168" s="17" t="s">
        <v>22</v>
      </c>
      <c r="B168" s="15">
        <v>93</v>
      </c>
      <c r="C168" s="17">
        <v>2</v>
      </c>
      <c r="D168" s="17">
        <v>0.16</v>
      </c>
      <c r="E168" s="17">
        <v>0.13700000000000001</v>
      </c>
      <c r="F168" s="19">
        <v>79800</v>
      </c>
      <c r="G168" s="19">
        <v>43926.605504587154</v>
      </c>
    </row>
    <row r="169" spans="1:7">
      <c r="A169" s="17" t="s">
        <v>22</v>
      </c>
      <c r="B169" s="15">
        <v>93</v>
      </c>
      <c r="C169" s="17">
        <v>5.5</v>
      </c>
      <c r="D169" s="17">
        <v>0.17599999999999999</v>
      </c>
      <c r="E169" s="17">
        <v>0.13400000000000001</v>
      </c>
      <c r="F169" s="19">
        <v>1544062.5</v>
      </c>
      <c r="G169" s="19">
        <v>111267.07701546315</v>
      </c>
    </row>
    <row r="170" spans="1:7">
      <c r="A170" s="17" t="s">
        <v>22</v>
      </c>
      <c r="B170" s="15">
        <v>94</v>
      </c>
      <c r="C170" s="17">
        <v>7.4</v>
      </c>
      <c r="D170" s="17">
        <v>0.13100000000000001</v>
      </c>
      <c r="E170" s="17">
        <v>0.12</v>
      </c>
      <c r="F170" s="19">
        <v>48192</v>
      </c>
      <c r="G170" s="19">
        <v>13276.033057851238</v>
      </c>
    </row>
    <row r="171" spans="1:7">
      <c r="A171" s="17" t="s">
        <v>22</v>
      </c>
      <c r="B171" s="15">
        <v>94</v>
      </c>
      <c r="C171" s="17">
        <v>7.4</v>
      </c>
      <c r="D171" s="17">
        <v>0.16700000000000001</v>
      </c>
      <c r="E171" s="17">
        <v>0.13500000000000001</v>
      </c>
      <c r="F171" s="19">
        <v>1167150</v>
      </c>
      <c r="G171" s="19">
        <v>82573.253414562263</v>
      </c>
    </row>
    <row r="172" spans="1:7">
      <c r="A172" s="17" t="s">
        <v>22</v>
      </c>
      <c r="B172" s="15">
        <v>94</v>
      </c>
      <c r="C172" s="17">
        <v>7.4</v>
      </c>
      <c r="D172" s="17">
        <v>0.18</v>
      </c>
      <c r="E172" s="17">
        <v>0.13</v>
      </c>
      <c r="F172" s="19">
        <v>2260255</v>
      </c>
      <c r="G172" s="19">
        <v>111395.96139366143</v>
      </c>
    </row>
    <row r="173" spans="1:7">
      <c r="A173" s="17" t="s">
        <v>22</v>
      </c>
      <c r="B173" s="15">
        <v>94</v>
      </c>
      <c r="C173" s="17">
        <v>8.6</v>
      </c>
      <c r="D173" s="17">
        <v>0.17</v>
      </c>
      <c r="E173" s="17">
        <v>0.13300000000000001</v>
      </c>
      <c r="F173" s="19">
        <v>4188375</v>
      </c>
      <c r="G173" s="19">
        <v>108040.62768701631</v>
      </c>
    </row>
    <row r="174" spans="1:7">
      <c r="A174" s="17" t="s">
        <v>22</v>
      </c>
      <c r="B174" s="15">
        <v>95</v>
      </c>
      <c r="C174" s="17">
        <v>1.5</v>
      </c>
      <c r="D174" s="17">
        <v>0.16800000000000001</v>
      </c>
      <c r="E174" s="17">
        <v>0.14799999999999999</v>
      </c>
      <c r="F174" s="19">
        <v>593775</v>
      </c>
      <c r="G174" s="19">
        <v>46866.695900021929</v>
      </c>
    </row>
    <row r="175" spans="1:7">
      <c r="A175" s="17" t="s">
        <v>22</v>
      </c>
      <c r="B175" s="15">
        <v>95.7</v>
      </c>
      <c r="C175" s="17">
        <v>6.5</v>
      </c>
      <c r="D175" s="17">
        <v>0.187</v>
      </c>
      <c r="E175" s="17">
        <v>0.13600000000000001</v>
      </c>
      <c r="F175" s="19">
        <v>2385000</v>
      </c>
      <c r="G175" s="19">
        <v>128642.55583984514</v>
      </c>
    </row>
    <row r="176" spans="1:7">
      <c r="A176" s="17" t="s">
        <v>22</v>
      </c>
      <c r="B176" s="15">
        <v>95.9</v>
      </c>
      <c r="C176" s="17">
        <v>9</v>
      </c>
      <c r="D176" s="17">
        <v>0.14099999999999999</v>
      </c>
      <c r="E176" s="17">
        <v>0.14000000000000001</v>
      </c>
      <c r="F176" s="19">
        <v>100500</v>
      </c>
      <c r="G176" s="19">
        <v>19577.922077922078</v>
      </c>
    </row>
    <row r="177" spans="1:7">
      <c r="A177" s="17" t="s">
        <v>22</v>
      </c>
      <c r="B177" s="15">
        <v>96</v>
      </c>
      <c r="C177" s="17">
        <v>5.8</v>
      </c>
      <c r="D177" s="17">
        <v>0.17799999999999999</v>
      </c>
      <c r="E177" s="17">
        <v>0.13700000000000001</v>
      </c>
      <c r="F177" s="19">
        <v>1661525</v>
      </c>
      <c r="G177" s="19">
        <v>113012.89499787445</v>
      </c>
    </row>
    <row r="178" spans="1:7">
      <c r="A178" s="17" t="s">
        <v>22</v>
      </c>
      <c r="B178" s="15">
        <v>96.5</v>
      </c>
      <c r="C178" s="17">
        <v>9.5</v>
      </c>
      <c r="D178" s="17">
        <v>0.23100000000000001</v>
      </c>
      <c r="E178" s="17">
        <v>0.13800000000000001</v>
      </c>
      <c r="F178" s="19">
        <v>590000</v>
      </c>
      <c r="G178" s="19">
        <v>51880.801172447485</v>
      </c>
    </row>
    <row r="179" spans="1:7">
      <c r="A179" s="17" t="s">
        <v>22</v>
      </c>
      <c r="B179" s="15">
        <v>97</v>
      </c>
      <c r="C179" s="17">
        <v>2</v>
      </c>
      <c r="D179" s="17">
        <v>0.16800000000000001</v>
      </c>
      <c r="E179" s="17">
        <v>0.13300000000000001</v>
      </c>
      <c r="F179" s="19">
        <v>560500</v>
      </c>
      <c r="G179" s="19">
        <v>45582.831325301202</v>
      </c>
    </row>
    <row r="180" spans="1:7">
      <c r="A180" s="17" t="s">
        <v>22</v>
      </c>
      <c r="B180" s="15">
        <v>97</v>
      </c>
      <c r="C180" s="17">
        <v>2</v>
      </c>
      <c r="D180" s="17">
        <v>0.19600000000000001</v>
      </c>
      <c r="E180" s="17">
        <v>0.13600000000000001</v>
      </c>
      <c r="F180" s="19">
        <v>2557875</v>
      </c>
      <c r="G180" s="19">
        <v>61797.896079056482</v>
      </c>
    </row>
    <row r="181" spans="1:7">
      <c r="A181" s="17" t="s">
        <v>22</v>
      </c>
      <c r="B181" s="15">
        <v>97</v>
      </c>
      <c r="C181" s="17">
        <v>6</v>
      </c>
      <c r="D181" s="17">
        <v>0.20899999999999999</v>
      </c>
      <c r="E181" s="17">
        <v>0.13200000000000001</v>
      </c>
      <c r="F181" s="19">
        <v>2062950</v>
      </c>
      <c r="G181" s="19">
        <v>126604.50051142173</v>
      </c>
    </row>
    <row r="182" spans="1:7">
      <c r="A182" s="17" t="s">
        <v>22</v>
      </c>
      <c r="B182" s="15">
        <v>97</v>
      </c>
      <c r="C182" s="17">
        <v>9.5</v>
      </c>
      <c r="D182" s="17">
        <v>0.18099999999999999</v>
      </c>
      <c r="E182" s="17">
        <v>0.16300000000000001</v>
      </c>
      <c r="F182" s="19">
        <v>1194750</v>
      </c>
      <c r="G182" s="19">
        <v>38385.542168674692</v>
      </c>
    </row>
    <row r="183" spans="1:7">
      <c r="A183" s="17" t="s">
        <v>22</v>
      </c>
      <c r="B183" s="15">
        <v>98</v>
      </c>
      <c r="C183" s="17">
        <v>6.6</v>
      </c>
      <c r="D183" s="17">
        <v>0.15</v>
      </c>
      <c r="E183" s="17">
        <v>0.13500000000000001</v>
      </c>
      <c r="F183" s="19">
        <v>1275750</v>
      </c>
      <c r="G183" s="19">
        <v>107130.86074177746</v>
      </c>
    </row>
    <row r="184" spans="1:7">
      <c r="A184" s="17" t="s">
        <v>22</v>
      </c>
      <c r="B184" s="15">
        <v>98</v>
      </c>
      <c r="C184" s="17">
        <v>6.6</v>
      </c>
      <c r="D184" s="17">
        <v>0.19</v>
      </c>
      <c r="E184" s="17">
        <v>0.14199999999999999</v>
      </c>
      <c r="F184" s="19">
        <v>1307536.3636363635</v>
      </c>
      <c r="G184" s="19">
        <v>98976.258745268962</v>
      </c>
    </row>
    <row r="185" spans="1:7">
      <c r="A185" s="17" t="s">
        <v>22</v>
      </c>
      <c r="B185" s="15">
        <v>98.3</v>
      </c>
      <c r="C185" s="17">
        <v>2</v>
      </c>
      <c r="D185" s="17">
        <v>0.155</v>
      </c>
      <c r="E185" s="17">
        <v>0.14000000000000001</v>
      </c>
      <c r="F185" s="19">
        <v>513000</v>
      </c>
      <c r="G185" s="19">
        <v>37582.417582417584</v>
      </c>
    </row>
    <row r="186" spans="1:7">
      <c r="A186" s="17" t="s">
        <v>22</v>
      </c>
      <c r="B186" s="15">
        <v>98.5</v>
      </c>
      <c r="C186" s="17">
        <v>0.5</v>
      </c>
      <c r="D186" s="17">
        <v>0.161</v>
      </c>
      <c r="E186" s="17">
        <v>0.13</v>
      </c>
      <c r="F186" s="19">
        <v>973200</v>
      </c>
      <c r="G186" s="19">
        <v>51583.038869257951</v>
      </c>
    </row>
    <row r="187" spans="1:7">
      <c r="A187" s="17" t="s">
        <v>22</v>
      </c>
      <c r="B187" s="15">
        <v>99</v>
      </c>
      <c r="C187" s="17">
        <v>0.7</v>
      </c>
      <c r="D187" s="17">
        <v>0.19700000000000001</v>
      </c>
      <c r="E187" s="17">
        <v>0.13500000000000001</v>
      </c>
      <c r="F187" s="19">
        <v>258750</v>
      </c>
      <c r="G187" s="19">
        <v>46974.281391830562</v>
      </c>
    </row>
    <row r="188" spans="1:7">
      <c r="A188" s="17" t="s">
        <v>22</v>
      </c>
      <c r="B188" s="15">
        <v>100</v>
      </c>
      <c r="C188" s="17">
        <v>5.4</v>
      </c>
      <c r="D188" s="17">
        <v>0.183</v>
      </c>
      <c r="E188" s="17">
        <v>0.14099999999999999</v>
      </c>
      <c r="F188" s="19">
        <v>10606815.384615384</v>
      </c>
      <c r="G188" s="19">
        <v>146643.1989790494</v>
      </c>
    </row>
    <row r="189" spans="1:7">
      <c r="A189" s="17" t="s">
        <v>22</v>
      </c>
      <c r="B189" s="15">
        <v>100.1</v>
      </c>
      <c r="C189" s="17">
        <v>2</v>
      </c>
      <c r="D189" s="17">
        <v>0.185</v>
      </c>
      <c r="E189" s="17">
        <v>0.14699999999999999</v>
      </c>
      <c r="F189" s="19">
        <v>769500</v>
      </c>
      <c r="G189" s="19">
        <v>52317.280453257794</v>
      </c>
    </row>
    <row r="190" spans="1:7">
      <c r="A190" s="17" t="s">
        <v>22</v>
      </c>
      <c r="B190" s="15">
        <v>100.7</v>
      </c>
      <c r="C190" s="17">
        <v>7</v>
      </c>
      <c r="D190" s="17">
        <v>0.151</v>
      </c>
      <c r="E190" s="17">
        <v>0.129</v>
      </c>
      <c r="F190" s="19">
        <v>153900</v>
      </c>
      <c r="G190" s="19">
        <v>18749.238578680204</v>
      </c>
    </row>
    <row r="191" spans="1:7">
      <c r="A191" s="17" t="s">
        <v>22</v>
      </c>
      <c r="B191" s="15">
        <v>101</v>
      </c>
      <c r="C191" s="17">
        <v>6</v>
      </c>
      <c r="D191" s="17">
        <v>0.17</v>
      </c>
      <c r="E191" s="17">
        <v>0.14000000000000001</v>
      </c>
      <c r="F191" s="19">
        <v>6573262.5</v>
      </c>
      <c r="G191" s="19">
        <v>149924.7327156094</v>
      </c>
    </row>
    <row r="192" spans="1:7">
      <c r="A192" s="17" t="s">
        <v>22</v>
      </c>
      <c r="B192" s="15">
        <v>101</v>
      </c>
      <c r="C192" s="17">
        <v>6.6</v>
      </c>
      <c r="D192" s="17">
        <v>0.185</v>
      </c>
      <c r="E192" s="17">
        <v>0.13600000000000001</v>
      </c>
      <c r="F192" s="19">
        <v>1917490.9090909092</v>
      </c>
      <c r="G192" s="19">
        <v>128182.31540565177</v>
      </c>
    </row>
    <row r="193" spans="1:7">
      <c r="A193" s="17" t="s">
        <v>22</v>
      </c>
      <c r="B193" s="15">
        <v>105</v>
      </c>
      <c r="C193" s="17">
        <v>5.5</v>
      </c>
      <c r="D193" s="17">
        <v>0.251</v>
      </c>
      <c r="E193" s="17">
        <v>0.185</v>
      </c>
      <c r="F193" s="19">
        <v>7008068.1818181816</v>
      </c>
      <c r="G193" s="19">
        <v>135192.03226843601</v>
      </c>
    </row>
    <row r="194" spans="1:7">
      <c r="A194" s="17" t="s">
        <v>22</v>
      </c>
      <c r="B194" s="15">
        <v>105</v>
      </c>
      <c r="C194" s="17">
        <v>6.2</v>
      </c>
      <c r="D194" s="17">
        <v>0.22900000000000001</v>
      </c>
      <c r="E194" s="17">
        <v>0.13800000000000001</v>
      </c>
      <c r="F194" s="19">
        <v>1103142.857142857</v>
      </c>
      <c r="G194" s="19">
        <v>74910.266774454314</v>
      </c>
    </row>
    <row r="195" spans="1:7">
      <c r="A195" s="17" t="s">
        <v>22</v>
      </c>
      <c r="B195" s="15">
        <v>106</v>
      </c>
      <c r="C195" s="17">
        <v>2</v>
      </c>
      <c r="D195" s="17">
        <v>0.192</v>
      </c>
      <c r="E195" s="17">
        <v>0.14000000000000001</v>
      </c>
      <c r="F195" s="19">
        <v>994460</v>
      </c>
      <c r="G195" s="19">
        <v>43293.861558554643</v>
      </c>
    </row>
    <row r="196" spans="1:7">
      <c r="A196" s="17" t="s">
        <v>22</v>
      </c>
      <c r="B196" s="15">
        <v>108.5</v>
      </c>
      <c r="C196" s="17">
        <v>5.65</v>
      </c>
      <c r="D196" s="17">
        <v>0.27500000000000002</v>
      </c>
      <c r="E196" s="17">
        <v>0.104</v>
      </c>
      <c r="F196" s="19">
        <v>5101159.0909090908</v>
      </c>
      <c r="G196" s="19">
        <v>112984.37840830925</v>
      </c>
    </row>
    <row r="197" spans="1:7">
      <c r="A197" s="17" t="s">
        <v>22</v>
      </c>
      <c r="B197" s="15">
        <v>114.5</v>
      </c>
      <c r="C197" s="17">
        <v>6.5</v>
      </c>
      <c r="D197" s="17">
        <v>0.129</v>
      </c>
      <c r="E197" s="17">
        <v>0.14000000000000001</v>
      </c>
      <c r="F197" s="19">
        <v>806000</v>
      </c>
      <c r="G197" s="19">
        <v>56640.899508081522</v>
      </c>
    </row>
    <row r="198" spans="1:7">
      <c r="A198" s="17" t="s">
        <v>22</v>
      </c>
      <c r="B198" s="15">
        <v>114.5</v>
      </c>
      <c r="C198" s="17">
        <v>6.5</v>
      </c>
      <c r="D198" s="17">
        <v>0.185</v>
      </c>
      <c r="E198" s="17">
        <v>0.14000000000000001</v>
      </c>
      <c r="F198" s="19">
        <v>904800</v>
      </c>
      <c r="G198" s="19">
        <v>68441.754916792735</v>
      </c>
    </row>
    <row r="199" spans="1:7">
      <c r="A199" s="17" t="s">
        <v>22</v>
      </c>
      <c r="B199" s="15">
        <v>114.5</v>
      </c>
      <c r="C199" s="17">
        <v>6.5</v>
      </c>
      <c r="D199" s="17">
        <v>0.21199999999999999</v>
      </c>
      <c r="E199" s="17">
        <v>0.21</v>
      </c>
      <c r="F199" s="19">
        <v>1334666.6666666667</v>
      </c>
      <c r="G199" s="19">
        <v>67000.092962721945</v>
      </c>
    </row>
    <row r="200" spans="1:7">
      <c r="A200" s="17" t="s">
        <v>22</v>
      </c>
      <c r="B200" s="15">
        <v>118</v>
      </c>
      <c r="C200" s="17">
        <v>2</v>
      </c>
      <c r="D200" s="17">
        <v>0.17199999999999999</v>
      </c>
      <c r="E200" s="17">
        <v>0.37</v>
      </c>
      <c r="F200" s="19">
        <v>118800</v>
      </c>
      <c r="G200" s="19">
        <v>9227.1844660194183</v>
      </c>
    </row>
    <row r="201" spans="1:7" s="17" customFormat="1">
      <c r="A201" s="17" t="s">
        <v>22</v>
      </c>
      <c r="B201" s="15">
        <v>120</v>
      </c>
      <c r="C201" s="17">
        <v>6.5</v>
      </c>
      <c r="D201" s="17">
        <v>0.21</v>
      </c>
      <c r="E201" s="17">
        <v>0.13700000000000001</v>
      </c>
      <c r="F201" s="19">
        <v>748800</v>
      </c>
      <c r="G201" s="19">
        <v>60631.57894736842</v>
      </c>
    </row>
    <row r="202" spans="1:7" s="17" customFormat="1">
      <c r="A202" s="17" t="s">
        <v>22</v>
      </c>
      <c r="B202" s="15">
        <v>129</v>
      </c>
      <c r="C202" s="17">
        <v>6.5</v>
      </c>
      <c r="D202" s="17">
        <v>0.19500000000000001</v>
      </c>
      <c r="E202" s="17">
        <v>0.127</v>
      </c>
      <c r="F202" s="19">
        <v>1248000</v>
      </c>
      <c r="G202" s="19">
        <v>72277.992277992264</v>
      </c>
    </row>
    <row r="203" spans="1:7" s="17" customFormat="1">
      <c r="A203" s="17" t="s">
        <v>38</v>
      </c>
      <c r="B203" s="15">
        <v>77.5</v>
      </c>
      <c r="C203" s="17">
        <v>9.3000000000000007</v>
      </c>
      <c r="D203" s="17">
        <v>0.14099999999999999</v>
      </c>
      <c r="E203" s="17">
        <v>0.23200000000000001</v>
      </c>
      <c r="F203" s="19">
        <v>3420654.5454545454</v>
      </c>
      <c r="G203" s="19">
        <v>45258.544995289019</v>
      </c>
    </row>
    <row r="204" spans="1:7" s="17" customFormat="1">
      <c r="A204" s="17" t="s">
        <v>38</v>
      </c>
      <c r="B204" s="15">
        <v>88</v>
      </c>
      <c r="C204" s="17">
        <v>6.5</v>
      </c>
      <c r="D204" s="17">
        <v>0.16800000000000001</v>
      </c>
      <c r="E204" s="17">
        <v>0.14000000000000001</v>
      </c>
      <c r="F204" s="19">
        <v>1170000</v>
      </c>
      <c r="G204" s="19">
        <v>157399.10313901346</v>
      </c>
    </row>
    <row r="205" spans="1:7" s="17" customFormat="1">
      <c r="A205" s="17" t="s">
        <v>39</v>
      </c>
      <c r="B205" s="15">
        <v>64</v>
      </c>
      <c r="C205" s="17">
        <v>0</v>
      </c>
      <c r="D205" s="17">
        <v>0.16900000000000001</v>
      </c>
      <c r="E205" s="17">
        <v>0.22</v>
      </c>
      <c r="F205" s="19">
        <v>409500</v>
      </c>
      <c r="G205" s="19">
        <v>12570.990023023791</v>
      </c>
    </row>
    <row r="206" spans="1:7" s="17" customFormat="1">
      <c r="A206" s="17" t="s">
        <v>39</v>
      </c>
      <c r="B206" s="15">
        <v>88</v>
      </c>
      <c r="C206" s="17">
        <v>2</v>
      </c>
      <c r="D206" s="17">
        <v>0.14599999999999999</v>
      </c>
      <c r="E206" s="17">
        <v>0.32700000000000001</v>
      </c>
      <c r="F206" s="19">
        <v>100000</v>
      </c>
      <c r="G206" s="19">
        <v>8950.7707608155142</v>
      </c>
    </row>
    <row r="207" spans="1:7" s="17" customFormat="1">
      <c r="A207" s="17" t="s">
        <v>39</v>
      </c>
      <c r="B207" s="15">
        <v>96</v>
      </c>
      <c r="C207" s="17">
        <v>0</v>
      </c>
      <c r="D207" s="17">
        <v>0.17100000000000001</v>
      </c>
      <c r="E207" s="17">
        <v>0.21</v>
      </c>
      <c r="F207" s="19">
        <v>361264</v>
      </c>
      <c r="G207" s="19">
        <v>10353.38173481085</v>
      </c>
    </row>
    <row r="208" spans="1:7" s="17" customFormat="1">
      <c r="A208" s="17" t="s">
        <v>39</v>
      </c>
      <c r="B208" s="15">
        <v>110</v>
      </c>
      <c r="C208" s="17">
        <v>4</v>
      </c>
      <c r="D208" s="17">
        <v>0.21099999999999999</v>
      </c>
      <c r="E208" s="17">
        <v>0.32</v>
      </c>
      <c r="F208" s="19">
        <v>37206</v>
      </c>
      <c r="G208" s="19">
        <v>2929.6062992125985</v>
      </c>
    </row>
    <row r="209" spans="1:7" s="17" customFormat="1">
      <c r="A209" s="17" t="s">
        <v>39</v>
      </c>
      <c r="B209" s="15">
        <v>118</v>
      </c>
      <c r="C209" s="17">
        <v>2</v>
      </c>
      <c r="D209" s="17">
        <v>0.14299999999999999</v>
      </c>
      <c r="E209" s="17">
        <v>0.317</v>
      </c>
      <c r="F209" s="19">
        <v>118800</v>
      </c>
      <c r="G209" s="19">
        <v>7421.1348256116607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4476-6D76-4DE2-8F57-093893B5B48F}">
  <dimension ref="A2:R217"/>
  <sheetViews>
    <sheetView zoomScale="70" zoomScaleNormal="70" workbookViewId="0">
      <selection activeCell="G27" sqref="G27"/>
    </sheetView>
  </sheetViews>
  <sheetFormatPr defaultColWidth="11.42578125" defaultRowHeight="15"/>
  <cols>
    <col min="6" max="6" width="15" bestFit="1" customWidth="1"/>
    <col min="7" max="7" width="37.85546875" bestFit="1" customWidth="1"/>
  </cols>
  <sheetData>
    <row r="2" spans="1:18">
      <c r="A2" s="17" t="s">
        <v>40</v>
      </c>
      <c r="B2" s="17" t="s" vm="1">
        <v>41</v>
      </c>
      <c r="C2" s="17"/>
      <c r="D2" s="17"/>
      <c r="E2" s="17"/>
      <c r="F2" s="22" t="s">
        <v>20</v>
      </c>
      <c r="G2" s="17">
        <v>1000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8">
      <c r="A3" s="17" t="s">
        <v>42</v>
      </c>
      <c r="B3" s="17" t="s" vm="2">
        <v>43</v>
      </c>
      <c r="C3" s="17"/>
      <c r="D3" s="17"/>
      <c r="E3" s="17"/>
      <c r="F3" s="17" t="s">
        <v>16</v>
      </c>
      <c r="G3" s="17">
        <v>70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>
      <c r="A4" s="17" t="s">
        <v>44</v>
      </c>
      <c r="B4" s="17" t="s" vm="3">
        <v>45</v>
      </c>
      <c r="C4" s="17"/>
      <c r="D4" s="17"/>
      <c r="E4" s="17"/>
      <c r="F4" s="17" t="s">
        <v>17</v>
      </c>
      <c r="G4" s="17">
        <v>6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8">
      <c r="A5" s="17" t="s">
        <v>46</v>
      </c>
      <c r="B5" s="17" t="s" vm="4">
        <v>45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spans="1:18">
      <c r="A6" s="17" t="s">
        <v>47</v>
      </c>
      <c r="B6" s="17" t="s" vm="5">
        <v>48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8" spans="1:18">
      <c r="A8" s="17"/>
      <c r="B8" s="17"/>
      <c r="C8" s="17"/>
      <c r="D8" s="17"/>
      <c r="E8" s="17"/>
      <c r="F8" s="17"/>
      <c r="G8" s="17"/>
      <c r="H8" s="17"/>
      <c r="I8" s="17"/>
      <c r="J8" s="17"/>
      <c r="K8" s="17" t="s">
        <v>49</v>
      </c>
      <c r="L8" s="17"/>
      <c r="M8" s="17"/>
      <c r="N8" s="17"/>
      <c r="O8" s="17"/>
      <c r="P8" s="17"/>
      <c r="Q8" s="17"/>
      <c r="R8" s="17"/>
    </row>
    <row r="9" spans="1:18">
      <c r="A9" s="17" t="s">
        <v>15</v>
      </c>
      <c r="B9" s="17" t="s">
        <v>16</v>
      </c>
      <c r="C9" s="17" t="s">
        <v>17</v>
      </c>
      <c r="D9" s="17" t="s">
        <v>18</v>
      </c>
      <c r="E9" s="17" t="s">
        <v>19</v>
      </c>
      <c r="F9" s="17" t="s">
        <v>50</v>
      </c>
      <c r="G9" s="17" t="s">
        <v>51</v>
      </c>
      <c r="H9" s="17" t="s">
        <v>52</v>
      </c>
      <c r="I9" s="17" t="s">
        <v>53</v>
      </c>
      <c r="J9" s="17" t="s">
        <v>54</v>
      </c>
      <c r="K9" s="17" t="s">
        <v>20</v>
      </c>
      <c r="L9" s="17" t="s">
        <v>55</v>
      </c>
      <c r="M9" s="17" t="s">
        <v>21</v>
      </c>
      <c r="N9" s="17" t="s">
        <v>56</v>
      </c>
      <c r="O9" s="17" t="s">
        <v>57</v>
      </c>
      <c r="P9" s="17" t="s">
        <v>58</v>
      </c>
      <c r="Q9" s="17" t="s">
        <v>59</v>
      </c>
      <c r="R9" s="9" t="s">
        <v>60</v>
      </c>
    </row>
    <row r="10" spans="1:18">
      <c r="A10" s="17" t="s">
        <v>32</v>
      </c>
      <c r="B10" s="17" t="s">
        <v>61</v>
      </c>
      <c r="C10" s="17" t="s">
        <v>62</v>
      </c>
      <c r="D10" s="17" t="s">
        <v>63</v>
      </c>
      <c r="E10" s="17" t="s">
        <v>64</v>
      </c>
      <c r="F10" s="17" t="s">
        <v>65</v>
      </c>
      <c r="G10" s="17" t="s">
        <v>66</v>
      </c>
      <c r="H10" s="17" t="s">
        <v>67</v>
      </c>
      <c r="I10" s="17" t="s">
        <v>68</v>
      </c>
      <c r="J10" s="17" t="s">
        <v>69</v>
      </c>
      <c r="K10" s="19">
        <v>528000</v>
      </c>
      <c r="L10" s="20">
        <v>114.61666666666669</v>
      </c>
      <c r="M10" s="19">
        <v>36853.279046095675</v>
      </c>
      <c r="N10" s="19">
        <v>35680.007421441551</v>
      </c>
      <c r="O10" s="19">
        <v>1051.5309932785658</v>
      </c>
      <c r="P10" s="23">
        <v>4.3166666666666664</v>
      </c>
      <c r="Q10" s="21">
        <v>0.18700000762939453</v>
      </c>
      <c r="R10" s="17">
        <v>0.16800000000000004</v>
      </c>
    </row>
    <row r="11" spans="1:18">
      <c r="A11" s="17" t="s">
        <v>29</v>
      </c>
      <c r="B11" s="17" t="s">
        <v>70</v>
      </c>
      <c r="C11" s="17" t="s">
        <v>71</v>
      </c>
      <c r="D11" s="17" t="s">
        <v>72</v>
      </c>
      <c r="E11" s="17" t="s">
        <v>73</v>
      </c>
      <c r="F11" s="17" t="s">
        <v>74</v>
      </c>
      <c r="G11" s="17" t="s">
        <v>75</v>
      </c>
      <c r="H11" s="17" t="s">
        <v>76</v>
      </c>
      <c r="I11" s="17" t="s">
        <v>77</v>
      </c>
      <c r="J11" s="17" t="s">
        <v>78</v>
      </c>
      <c r="K11" s="19">
        <v>832000</v>
      </c>
      <c r="L11" s="20">
        <v>135.66666666666666</v>
      </c>
      <c r="M11" s="19">
        <v>36796.068796068801</v>
      </c>
      <c r="N11" s="19">
        <v>35200.001126400035</v>
      </c>
      <c r="O11" s="19">
        <v>812.36777868185504</v>
      </c>
      <c r="P11" s="23">
        <v>1.9972222222222225</v>
      </c>
      <c r="Q11" s="21">
        <v>0.13800000190734871</v>
      </c>
      <c r="R11" s="17">
        <v>1.5200000000000005</v>
      </c>
    </row>
    <row r="12" spans="1:18">
      <c r="A12" s="17" t="s">
        <v>29</v>
      </c>
      <c r="B12" s="17" t="s">
        <v>79</v>
      </c>
      <c r="C12" s="17" t="s">
        <v>80</v>
      </c>
      <c r="D12" s="17" t="s">
        <v>81</v>
      </c>
      <c r="E12" s="17" t="s">
        <v>82</v>
      </c>
      <c r="F12" s="17" t="s">
        <v>83</v>
      </c>
      <c r="G12" s="17" t="s">
        <v>84</v>
      </c>
      <c r="H12" s="17" t="s">
        <v>85</v>
      </c>
      <c r="I12" s="17" t="s">
        <v>86</v>
      </c>
      <c r="J12" s="17" t="s">
        <v>87</v>
      </c>
      <c r="K12" s="19">
        <v>288900</v>
      </c>
      <c r="L12" s="20">
        <v>20.566666666666666</v>
      </c>
      <c r="M12" s="19">
        <v>28094.003241491086</v>
      </c>
      <c r="N12" s="19">
        <v>28089.966544849845</v>
      </c>
      <c r="O12" s="19">
        <v>1137.4015748031495</v>
      </c>
      <c r="P12" s="23">
        <v>4.8916666666666666</v>
      </c>
      <c r="Q12" s="21">
        <v>0.13600000381469729</v>
      </c>
      <c r="R12" s="17">
        <v>0.81000000000000016</v>
      </c>
    </row>
    <row r="13" spans="1:18">
      <c r="A13" s="17" t="s">
        <v>29</v>
      </c>
      <c r="B13" s="17" t="s">
        <v>88</v>
      </c>
      <c r="C13" s="17">
        <v>11.5</v>
      </c>
      <c r="D13" s="17" t="s">
        <v>89</v>
      </c>
      <c r="E13" s="17" t="s">
        <v>90</v>
      </c>
      <c r="F13" s="17" t="s">
        <v>91</v>
      </c>
      <c r="G13" s="17" t="s">
        <v>92</v>
      </c>
      <c r="H13" s="17" t="s">
        <v>93</v>
      </c>
      <c r="I13" s="17" t="s">
        <v>94</v>
      </c>
      <c r="J13" s="17" t="s">
        <v>95</v>
      </c>
      <c r="K13" s="19">
        <v>523714.28571428574</v>
      </c>
      <c r="L13" s="20">
        <v>75.183333333333337</v>
      </c>
      <c r="M13" s="19">
        <v>48760.806916426511</v>
      </c>
      <c r="N13" s="19">
        <v>48199.972044016205</v>
      </c>
      <c r="O13" s="19">
        <v>1145.6250000000002</v>
      </c>
      <c r="P13" s="23">
        <v>2.4023809523809523</v>
      </c>
      <c r="Q13" s="21">
        <v>9.6999998092651446E-2</v>
      </c>
      <c r="R13" s="17">
        <v>1.0620000000000001</v>
      </c>
    </row>
    <row r="14" spans="1:18">
      <c r="A14" s="17" t="s">
        <v>29</v>
      </c>
      <c r="B14" s="17" t="s">
        <v>88</v>
      </c>
      <c r="C14" s="17">
        <v>11.5</v>
      </c>
      <c r="D14" s="17" t="s">
        <v>96</v>
      </c>
      <c r="E14" s="17" t="s">
        <v>97</v>
      </c>
      <c r="F14" s="17" t="s">
        <v>98</v>
      </c>
      <c r="G14" s="17" t="s">
        <v>92</v>
      </c>
      <c r="H14" s="17" t="s">
        <v>93</v>
      </c>
      <c r="I14" s="17" t="s">
        <v>99</v>
      </c>
      <c r="J14" s="17" t="s">
        <v>100</v>
      </c>
      <c r="K14" s="19">
        <v>554666.66666666663</v>
      </c>
      <c r="L14" s="20">
        <v>95.283333333333346</v>
      </c>
      <c r="M14" s="19">
        <v>52391.114220745141</v>
      </c>
      <c r="N14" s="19">
        <v>53489.951912533244</v>
      </c>
      <c r="O14" s="19">
        <v>1140.5071967100755</v>
      </c>
      <c r="P14" s="23">
        <v>2.0296296296296297</v>
      </c>
      <c r="Q14" s="21">
        <v>5.8000001907348706E-2</v>
      </c>
      <c r="R14" s="17">
        <v>1.5050000000000001</v>
      </c>
    </row>
    <row r="15" spans="1:18">
      <c r="A15" s="17" t="s">
        <v>29</v>
      </c>
      <c r="B15" s="17" t="s">
        <v>88</v>
      </c>
      <c r="C15" s="17">
        <v>13</v>
      </c>
      <c r="D15" s="17" t="s">
        <v>101</v>
      </c>
      <c r="E15" s="17" t="s">
        <v>102</v>
      </c>
      <c r="F15" s="17" t="s">
        <v>103</v>
      </c>
      <c r="G15" s="17" t="s">
        <v>104</v>
      </c>
      <c r="H15" s="17" t="s">
        <v>93</v>
      </c>
      <c r="I15" s="17" t="s">
        <v>105</v>
      </c>
      <c r="J15" s="17" t="s">
        <v>106</v>
      </c>
      <c r="K15" s="19">
        <v>62400</v>
      </c>
      <c r="L15" s="20">
        <v>2.2999999999999998</v>
      </c>
      <c r="M15" s="19">
        <v>27130.434782608696</v>
      </c>
      <c r="N15" s="19">
        <v>24999.999999999996</v>
      </c>
      <c r="O15" s="19">
        <v>789.87341772151899</v>
      </c>
      <c r="P15" s="23">
        <v>0.83333333333333337</v>
      </c>
      <c r="Q15" s="21">
        <v>0.2</v>
      </c>
      <c r="R15" s="17">
        <v>1.67</v>
      </c>
    </row>
    <row r="16" spans="1:18">
      <c r="A16" s="17" t="s">
        <v>29</v>
      </c>
      <c r="B16" s="17" t="s">
        <v>88</v>
      </c>
      <c r="C16" s="17">
        <v>13</v>
      </c>
      <c r="D16" s="17" t="s">
        <v>97</v>
      </c>
      <c r="E16" s="17" t="s">
        <v>107</v>
      </c>
      <c r="F16" s="17" t="s">
        <v>108</v>
      </c>
      <c r="G16" s="17" t="s">
        <v>104</v>
      </c>
      <c r="H16" s="17" t="s">
        <v>93</v>
      </c>
      <c r="I16" s="17" t="s">
        <v>109</v>
      </c>
      <c r="J16" s="17" t="s">
        <v>110</v>
      </c>
      <c r="K16" s="19">
        <v>509600</v>
      </c>
      <c r="L16" s="20">
        <v>75.066666666666663</v>
      </c>
      <c r="M16" s="19">
        <v>40731.793960923627</v>
      </c>
      <c r="N16" s="19">
        <v>45960.001011120017</v>
      </c>
      <c r="O16" s="19">
        <v>958.49529780564251</v>
      </c>
      <c r="P16" s="23">
        <v>2.3694444444444449</v>
      </c>
      <c r="Q16" s="21">
        <v>8.6999998092651326E-2</v>
      </c>
      <c r="R16" s="17">
        <v>1.6700000000000008</v>
      </c>
    </row>
    <row r="17" spans="1:18">
      <c r="A17" s="17" t="s">
        <v>29</v>
      </c>
      <c r="B17" s="17" t="s">
        <v>111</v>
      </c>
      <c r="C17" s="17">
        <v>14.4</v>
      </c>
      <c r="D17" s="17" t="s">
        <v>112</v>
      </c>
      <c r="E17" s="17" t="s">
        <v>113</v>
      </c>
      <c r="F17" s="17" t="s">
        <v>114</v>
      </c>
      <c r="G17" s="17" t="s">
        <v>115</v>
      </c>
      <c r="H17" s="17" t="s">
        <v>85</v>
      </c>
      <c r="I17" s="17" t="s">
        <v>116</v>
      </c>
      <c r="J17" s="17" t="s">
        <v>117</v>
      </c>
      <c r="K17" s="19">
        <v>2677510</v>
      </c>
      <c r="L17" s="20">
        <v>805.04999999999984</v>
      </c>
      <c r="M17" s="19">
        <v>39910.713620272043</v>
      </c>
      <c r="N17" s="19">
        <v>39390.00015519662</v>
      </c>
      <c r="O17" s="19">
        <v>733.46390905355452</v>
      </c>
      <c r="P17" s="23">
        <v>2.7930555555555556</v>
      </c>
      <c r="Q17" s="21">
        <v>7.4000000953674358E-2</v>
      </c>
      <c r="R17" s="17">
        <v>1.6779999999999979</v>
      </c>
    </row>
    <row r="18" spans="1:18">
      <c r="A18" s="17" t="s">
        <v>29</v>
      </c>
      <c r="B18" s="17" t="s">
        <v>118</v>
      </c>
      <c r="C18" s="17" t="s">
        <v>119</v>
      </c>
      <c r="D18" s="17" t="s">
        <v>120</v>
      </c>
      <c r="E18" s="17" t="s">
        <v>121</v>
      </c>
      <c r="F18" s="17" t="s">
        <v>122</v>
      </c>
      <c r="G18" s="17" t="s">
        <v>123</v>
      </c>
      <c r="H18" s="17" t="s">
        <v>124</v>
      </c>
      <c r="I18" s="17" t="s">
        <v>125</v>
      </c>
      <c r="J18" s="17" t="s">
        <v>126</v>
      </c>
      <c r="K18" s="19">
        <v>2029090.9090909092</v>
      </c>
      <c r="L18" s="20">
        <v>365.41666666666663</v>
      </c>
      <c r="M18" s="19">
        <v>61080.957810718362</v>
      </c>
      <c r="N18" s="19">
        <v>61599.8718722665</v>
      </c>
      <c r="O18" s="19">
        <v>1181.4524666525515</v>
      </c>
      <c r="P18" s="23">
        <v>2.4893939393939397</v>
      </c>
      <c r="Q18" s="21">
        <v>3.9000000953674299E-2</v>
      </c>
      <c r="R18" s="17">
        <v>1.5150000000000003</v>
      </c>
    </row>
    <row r="19" spans="1:18">
      <c r="A19" s="17" t="s">
        <v>29</v>
      </c>
      <c r="B19" s="17" t="s">
        <v>127</v>
      </c>
      <c r="C19" s="17" t="s">
        <v>128</v>
      </c>
      <c r="D19" s="17" t="s">
        <v>129</v>
      </c>
      <c r="E19" s="17" t="s">
        <v>130</v>
      </c>
      <c r="F19" s="17" t="s">
        <v>131</v>
      </c>
      <c r="G19" s="17" t="s">
        <v>132</v>
      </c>
      <c r="H19" s="17" t="s">
        <v>93</v>
      </c>
      <c r="I19" s="17" t="s">
        <v>133</v>
      </c>
      <c r="J19" s="17" t="s">
        <v>134</v>
      </c>
      <c r="K19" s="19">
        <v>195780</v>
      </c>
      <c r="L19" s="20">
        <v>22.833333333333329</v>
      </c>
      <c r="M19" s="19">
        <v>34297.226277372269</v>
      </c>
      <c r="N19" s="19">
        <v>27510.01364496677</v>
      </c>
      <c r="O19" s="19">
        <v>1825.4545454545455</v>
      </c>
      <c r="P19" s="23">
        <v>3.625</v>
      </c>
      <c r="Q19" s="21">
        <v>0.19200000762939456</v>
      </c>
      <c r="R19" s="17">
        <v>0.93200000000000027</v>
      </c>
    </row>
    <row r="20" spans="1:18">
      <c r="A20" s="17" t="s">
        <v>29</v>
      </c>
      <c r="B20" s="17" t="s">
        <v>135</v>
      </c>
      <c r="C20" s="17" t="s">
        <v>136</v>
      </c>
      <c r="D20" s="17" t="s">
        <v>137</v>
      </c>
      <c r="E20" s="17" t="s">
        <v>138</v>
      </c>
      <c r="F20" s="17" t="s">
        <v>139</v>
      </c>
      <c r="G20" s="17" t="s">
        <v>140</v>
      </c>
      <c r="H20" s="17" t="s">
        <v>141</v>
      </c>
      <c r="I20" s="17" t="s">
        <v>142</v>
      </c>
      <c r="J20" s="17" t="s">
        <v>143</v>
      </c>
      <c r="K20" s="19">
        <v>343200</v>
      </c>
      <c r="L20" s="20">
        <v>8.6833333333333336</v>
      </c>
      <c r="M20" s="19">
        <v>39523.992322456812</v>
      </c>
      <c r="N20" s="19">
        <v>44900.03008302016</v>
      </c>
      <c r="O20" s="19">
        <v>1389.4736842105262</v>
      </c>
      <c r="P20" s="23">
        <v>4.4499999999999993</v>
      </c>
      <c r="Q20" s="21">
        <v>0.11899999618530278</v>
      </c>
      <c r="R20" s="17">
        <v>0.69999999999999984</v>
      </c>
    </row>
    <row r="21" spans="1:18">
      <c r="A21" s="17" t="s">
        <v>33</v>
      </c>
      <c r="B21" s="17" t="s">
        <v>144</v>
      </c>
      <c r="C21" s="17" t="s">
        <v>145</v>
      </c>
      <c r="D21" s="17" t="s">
        <v>146</v>
      </c>
      <c r="E21" s="17" t="s">
        <v>82</v>
      </c>
      <c r="F21" s="17" t="s">
        <v>147</v>
      </c>
      <c r="G21" s="17" t="s">
        <v>148</v>
      </c>
      <c r="H21" s="17" t="s">
        <v>93</v>
      </c>
      <c r="I21" s="17" t="s">
        <v>149</v>
      </c>
      <c r="J21" s="17" t="s">
        <v>150</v>
      </c>
      <c r="K21" s="19">
        <v>115000</v>
      </c>
      <c r="L21" s="20">
        <v>24.783333333333331</v>
      </c>
      <c r="M21" s="19">
        <v>18560.860793544049</v>
      </c>
      <c r="N21" s="19">
        <v>18560.000118784006</v>
      </c>
      <c r="O21" s="19">
        <v>802.79232111692863</v>
      </c>
      <c r="P21" s="23">
        <v>3.8083333333333331</v>
      </c>
      <c r="Q21" s="21">
        <v>0.1770000076293945</v>
      </c>
      <c r="R21" s="17">
        <v>0.24900000000000005</v>
      </c>
    </row>
    <row r="22" spans="1:18">
      <c r="A22" s="17" t="s">
        <v>33</v>
      </c>
      <c r="B22" s="17" t="s">
        <v>151</v>
      </c>
      <c r="C22" s="17" t="s">
        <v>152</v>
      </c>
      <c r="D22" s="17" t="s">
        <v>153</v>
      </c>
      <c r="E22" s="17" t="s">
        <v>154</v>
      </c>
      <c r="F22" s="17" t="s">
        <v>155</v>
      </c>
      <c r="G22" s="17" t="s">
        <v>156</v>
      </c>
      <c r="H22" s="17" t="s">
        <v>157</v>
      </c>
      <c r="I22" s="17" t="s">
        <v>158</v>
      </c>
      <c r="J22" s="17" t="s">
        <v>159</v>
      </c>
      <c r="K22" s="19">
        <v>146400</v>
      </c>
      <c r="L22" s="20">
        <v>27.933333333333334</v>
      </c>
      <c r="M22" s="19">
        <v>20964.200477326969</v>
      </c>
      <c r="N22" s="19">
        <v>23310.00048904381</v>
      </c>
      <c r="O22" s="19">
        <v>711.54313487241814</v>
      </c>
      <c r="P22" s="23">
        <v>3.2208333333333332</v>
      </c>
      <c r="Q22" s="21">
        <v>0.11600000381469729</v>
      </c>
      <c r="R22" s="17">
        <v>0.58740000000000003</v>
      </c>
    </row>
    <row r="23" spans="1:18">
      <c r="A23" s="17" t="s">
        <v>33</v>
      </c>
      <c r="B23" s="17" t="s">
        <v>79</v>
      </c>
      <c r="C23" s="17" t="s">
        <v>152</v>
      </c>
      <c r="D23" s="17" t="s">
        <v>160</v>
      </c>
      <c r="E23" s="17" t="s">
        <v>161</v>
      </c>
      <c r="F23" s="17" t="s">
        <v>162</v>
      </c>
      <c r="G23" s="17" t="s">
        <v>163</v>
      </c>
      <c r="H23" s="17" t="s">
        <v>157</v>
      </c>
      <c r="I23" s="17" t="s">
        <v>164</v>
      </c>
      <c r="J23" s="17" t="s">
        <v>165</v>
      </c>
      <c r="K23" s="19">
        <v>250100</v>
      </c>
      <c r="L23" s="20">
        <v>11.85</v>
      </c>
      <c r="M23" s="19">
        <v>21105.485232067513</v>
      </c>
      <c r="N23" s="19">
        <v>21110.000115260595</v>
      </c>
      <c r="O23" s="19">
        <v>524.31865828092236</v>
      </c>
      <c r="P23" s="23">
        <v>3.3</v>
      </c>
      <c r="Q23" s="21">
        <v>0.17399999618530274</v>
      </c>
      <c r="R23" s="17">
        <v>0.66500000000000004</v>
      </c>
    </row>
    <row r="24" spans="1:18">
      <c r="A24" s="17" t="s">
        <v>33</v>
      </c>
      <c r="B24" s="17" t="s">
        <v>79</v>
      </c>
      <c r="C24" s="17" t="s">
        <v>166</v>
      </c>
      <c r="D24" s="17" t="s">
        <v>167</v>
      </c>
      <c r="E24" s="17" t="s">
        <v>168</v>
      </c>
      <c r="F24" s="17" t="s">
        <v>169</v>
      </c>
      <c r="G24" s="17" t="s">
        <v>170</v>
      </c>
      <c r="H24" s="17" t="s">
        <v>171</v>
      </c>
      <c r="I24" s="17" t="s">
        <v>172</v>
      </c>
      <c r="J24" s="17" t="s">
        <v>173</v>
      </c>
      <c r="K24" s="19">
        <v>705600</v>
      </c>
      <c r="L24" s="20">
        <v>86.016666666666666</v>
      </c>
      <c r="M24" s="19">
        <v>32812.245688819996</v>
      </c>
      <c r="N24" s="19">
        <v>27819.971401069401</v>
      </c>
      <c r="O24" s="19">
        <v>680.9167671893847</v>
      </c>
      <c r="P24" s="23">
        <v>2.1375000000000002</v>
      </c>
      <c r="Q24" s="21">
        <v>6.4999999999999947E-2</v>
      </c>
      <c r="R24" s="17">
        <v>0.71540000000000026</v>
      </c>
    </row>
    <row r="25" spans="1:18">
      <c r="A25" s="17" t="s">
        <v>33</v>
      </c>
      <c r="B25" s="17" t="s">
        <v>174</v>
      </c>
      <c r="C25" s="17" t="s">
        <v>152</v>
      </c>
      <c r="D25" s="17" t="s">
        <v>175</v>
      </c>
      <c r="E25" s="17" t="s">
        <v>154</v>
      </c>
      <c r="F25" s="17" t="s">
        <v>176</v>
      </c>
      <c r="G25" s="17" t="s">
        <v>177</v>
      </c>
      <c r="H25" s="17" t="s">
        <v>178</v>
      </c>
      <c r="I25" s="17" t="s">
        <v>179</v>
      </c>
      <c r="J25" s="17" t="s">
        <v>159</v>
      </c>
      <c r="K25" s="19">
        <v>512400</v>
      </c>
      <c r="L25" s="20">
        <v>65.3</v>
      </c>
      <c r="M25" s="19">
        <v>23540.581929555898</v>
      </c>
      <c r="N25" s="19">
        <v>23310.023310023309</v>
      </c>
      <c r="O25" s="19">
        <v>603.53356890459361</v>
      </c>
      <c r="P25" s="23">
        <v>5.1777777777777771</v>
      </c>
      <c r="Q25" s="21">
        <v>8.6999998092651423E-2</v>
      </c>
      <c r="R25" s="17">
        <v>0.71109999999999995</v>
      </c>
    </row>
    <row r="26" spans="1:18">
      <c r="A26" s="17" t="s">
        <v>33</v>
      </c>
      <c r="B26" s="17" t="s">
        <v>174</v>
      </c>
      <c r="C26" s="17" t="s">
        <v>152</v>
      </c>
      <c r="D26" s="17" t="s">
        <v>180</v>
      </c>
      <c r="E26" s="17" t="s">
        <v>181</v>
      </c>
      <c r="F26" s="17" t="s">
        <v>182</v>
      </c>
      <c r="G26" s="17" t="s">
        <v>183</v>
      </c>
      <c r="H26" s="17" t="s">
        <v>157</v>
      </c>
      <c r="I26" s="17" t="s">
        <v>184</v>
      </c>
      <c r="J26" s="17" t="s">
        <v>185</v>
      </c>
      <c r="K26" s="19">
        <v>109800</v>
      </c>
      <c r="L26" s="20">
        <v>7.5</v>
      </c>
      <c r="M26" s="19">
        <v>29280</v>
      </c>
      <c r="N26" s="19">
        <v>26120.000138958396</v>
      </c>
      <c r="O26" s="19">
        <v>625.64102564102564</v>
      </c>
      <c r="P26" s="23">
        <v>0.6166666666666667</v>
      </c>
      <c r="Q26" s="21">
        <v>0.16700000762939451</v>
      </c>
      <c r="R26" s="17">
        <v>0.74809999999999999</v>
      </c>
    </row>
    <row r="27" spans="1:18">
      <c r="A27" s="17" t="s">
        <v>33</v>
      </c>
      <c r="B27" s="17" t="s">
        <v>186</v>
      </c>
      <c r="C27" s="17" t="s">
        <v>187</v>
      </c>
      <c r="D27" s="17" t="s">
        <v>188</v>
      </c>
      <c r="E27" s="17" t="s">
        <v>189</v>
      </c>
      <c r="F27" s="17" t="s">
        <v>190</v>
      </c>
      <c r="G27" s="17" t="s">
        <v>191</v>
      </c>
      <c r="H27" s="17" t="s">
        <v>192</v>
      </c>
      <c r="I27" s="17" t="s">
        <v>193</v>
      </c>
      <c r="J27" s="17" t="s">
        <v>194</v>
      </c>
      <c r="K27" s="19">
        <v>9782353.4883720931</v>
      </c>
      <c r="L27" s="20">
        <v>9437.2500000000091</v>
      </c>
      <c r="M27" s="19">
        <v>44572.433706853117</v>
      </c>
      <c r="N27" s="19">
        <v>44230.001670124824</v>
      </c>
      <c r="O27" s="19">
        <v>803.50481750040035</v>
      </c>
      <c r="P27" s="23">
        <v>0.65697674418604657</v>
      </c>
      <c r="Q27" s="21">
        <v>4.5999999046325603E-2</v>
      </c>
      <c r="R27" s="17">
        <v>0.98970000000000002</v>
      </c>
    </row>
    <row r="28" spans="1:18">
      <c r="A28" s="17" t="s">
        <v>33</v>
      </c>
      <c r="B28" s="17" t="s">
        <v>186</v>
      </c>
      <c r="C28" s="17" t="s">
        <v>187</v>
      </c>
      <c r="D28" s="17" t="s">
        <v>195</v>
      </c>
      <c r="E28" s="17" t="s">
        <v>196</v>
      </c>
      <c r="F28" s="17" t="s">
        <v>197</v>
      </c>
      <c r="G28" s="17" t="s">
        <v>198</v>
      </c>
      <c r="H28" s="17" t="s">
        <v>199</v>
      </c>
      <c r="I28" s="17" t="s">
        <v>200</v>
      </c>
      <c r="J28" s="17" t="s">
        <v>201</v>
      </c>
      <c r="K28" s="19">
        <v>8532002.5</v>
      </c>
      <c r="L28" s="20">
        <v>3835.8166666666666</v>
      </c>
      <c r="M28" s="19">
        <v>44485.976476108954</v>
      </c>
      <c r="N28" s="19">
        <v>44400.001030080006</v>
      </c>
      <c r="O28" s="19">
        <v>795.05768173473871</v>
      </c>
      <c r="P28" s="23">
        <v>0.78499999999999992</v>
      </c>
      <c r="Q28" s="21">
        <v>4.5000000000000075E-2</v>
      </c>
      <c r="R28" s="17">
        <v>0.99150000000000016</v>
      </c>
    </row>
    <row r="29" spans="1:18">
      <c r="A29" s="17" t="s">
        <v>34</v>
      </c>
      <c r="B29" s="17" t="s">
        <v>202</v>
      </c>
      <c r="C29" s="17" t="s">
        <v>203</v>
      </c>
      <c r="D29" s="17" t="s">
        <v>204</v>
      </c>
      <c r="E29" s="17" t="s">
        <v>205</v>
      </c>
      <c r="F29" s="17" t="s">
        <v>206</v>
      </c>
      <c r="G29" s="17" t="s">
        <v>207</v>
      </c>
      <c r="H29" s="17" t="s">
        <v>208</v>
      </c>
      <c r="I29" s="17" t="s">
        <v>209</v>
      </c>
      <c r="J29" s="17" t="s">
        <v>210</v>
      </c>
      <c r="K29" s="19">
        <v>75000</v>
      </c>
      <c r="L29" s="20">
        <v>24.183333333333334</v>
      </c>
      <c r="M29" s="19">
        <v>9303.9283252929017</v>
      </c>
      <c r="N29" s="19">
        <v>9150.0000407174994</v>
      </c>
      <c r="O29" s="19">
        <v>436.04651162790697</v>
      </c>
      <c r="P29" s="23">
        <v>4.5</v>
      </c>
      <c r="Q29" s="21">
        <v>0.53200000762939437</v>
      </c>
      <c r="R29" s="17">
        <v>7.0000000000000007E-2</v>
      </c>
    </row>
    <row r="30" spans="1:18">
      <c r="A30" s="17" t="s">
        <v>34</v>
      </c>
      <c r="B30" s="17" t="s">
        <v>211</v>
      </c>
      <c r="C30" s="17" t="s">
        <v>212</v>
      </c>
      <c r="D30" s="17" t="s">
        <v>213</v>
      </c>
      <c r="E30" s="17" t="s">
        <v>214</v>
      </c>
      <c r="F30" s="17" t="s">
        <v>215</v>
      </c>
      <c r="G30" s="17" t="s">
        <v>216</v>
      </c>
      <c r="H30" s="17" t="s">
        <v>217</v>
      </c>
      <c r="I30" s="17" t="s">
        <v>218</v>
      </c>
      <c r="J30" s="17" t="s">
        <v>219</v>
      </c>
      <c r="K30" s="19">
        <v>700000</v>
      </c>
      <c r="L30" s="20">
        <v>45.11666666666666</v>
      </c>
      <c r="M30" s="19">
        <v>15515.330624307353</v>
      </c>
      <c r="N30" s="19">
        <v>14019.995317321564</v>
      </c>
      <c r="O30" s="19">
        <v>374.73233404710913</v>
      </c>
      <c r="P30" s="23">
        <v>7.916666666666667</v>
      </c>
      <c r="Q30" s="21">
        <v>0.16299999237060547</v>
      </c>
      <c r="R30" s="17">
        <v>0.72949999999999993</v>
      </c>
    </row>
    <row r="31" spans="1:18">
      <c r="A31" s="17" t="s">
        <v>34</v>
      </c>
      <c r="B31" s="17" t="s">
        <v>211</v>
      </c>
      <c r="C31" s="17" t="s">
        <v>220</v>
      </c>
      <c r="D31" s="17" t="s">
        <v>221</v>
      </c>
      <c r="E31" s="17" t="s">
        <v>222</v>
      </c>
      <c r="F31" s="17" t="s">
        <v>223</v>
      </c>
      <c r="G31" s="17" t="s">
        <v>224</v>
      </c>
      <c r="H31" s="17" t="s">
        <v>225</v>
      </c>
      <c r="I31" s="17" t="s">
        <v>226</v>
      </c>
      <c r="J31" s="17" t="s">
        <v>227</v>
      </c>
      <c r="K31" s="19">
        <v>150000</v>
      </c>
      <c r="L31" s="20">
        <v>13.666666666666666</v>
      </c>
      <c r="M31" s="19">
        <v>10975.609756097561</v>
      </c>
      <c r="N31" s="19">
        <v>12820.003307560852</v>
      </c>
      <c r="O31" s="19">
        <v>386.59793814432982</v>
      </c>
      <c r="P31" s="23">
        <v>6.833333333333333</v>
      </c>
      <c r="Q31" s="21">
        <v>0.19600000381469729</v>
      </c>
      <c r="R31" s="17">
        <v>0.71689999999999998</v>
      </c>
    </row>
    <row r="32" spans="1:18">
      <c r="A32" s="17" t="s">
        <v>34</v>
      </c>
      <c r="B32" s="17" t="s">
        <v>70</v>
      </c>
      <c r="C32" s="17" t="s">
        <v>228</v>
      </c>
      <c r="D32" s="17" t="s">
        <v>229</v>
      </c>
      <c r="E32" s="17" t="s">
        <v>230</v>
      </c>
      <c r="F32" s="17" t="s">
        <v>231</v>
      </c>
      <c r="G32" s="17" t="s">
        <v>232</v>
      </c>
      <c r="H32" s="17" t="s">
        <v>233</v>
      </c>
      <c r="I32" s="17" t="s">
        <v>234</v>
      </c>
      <c r="J32" s="17" t="s">
        <v>235</v>
      </c>
      <c r="K32" s="19">
        <v>333333.33333333331</v>
      </c>
      <c r="L32" s="20">
        <v>43.18333333333333</v>
      </c>
      <c r="M32" s="19">
        <v>23157.082207641837</v>
      </c>
      <c r="N32" s="19">
        <v>18250.006843752566</v>
      </c>
      <c r="O32" s="19">
        <v>663.57000663570011</v>
      </c>
      <c r="P32" s="23">
        <v>5.4777777777777779</v>
      </c>
      <c r="Q32" s="21">
        <v>0.25899999618530267</v>
      </c>
      <c r="R32" s="17">
        <v>0.22739999999999996</v>
      </c>
    </row>
    <row r="33" spans="1:18">
      <c r="A33" s="17" t="s">
        <v>34</v>
      </c>
      <c r="B33" s="17" t="s">
        <v>236</v>
      </c>
      <c r="C33" s="17" t="s">
        <v>237</v>
      </c>
      <c r="D33" s="17" t="s">
        <v>238</v>
      </c>
      <c r="E33" s="17" t="s">
        <v>230</v>
      </c>
      <c r="F33" s="17" t="s">
        <v>239</v>
      </c>
      <c r="G33" s="17" t="s">
        <v>240</v>
      </c>
      <c r="H33" s="17" t="s">
        <v>241</v>
      </c>
      <c r="I33" s="17" t="s">
        <v>242</v>
      </c>
      <c r="J33" s="17" t="s">
        <v>243</v>
      </c>
      <c r="K33" s="19">
        <v>210000</v>
      </c>
      <c r="L33" s="20">
        <v>20.033333333333331</v>
      </c>
      <c r="M33" s="19">
        <v>10482.529118136441</v>
      </c>
      <c r="N33" s="19">
        <v>8970.000014352001</v>
      </c>
      <c r="O33" s="19">
        <v>309.27835051546384</v>
      </c>
      <c r="P33" s="23">
        <v>6.8666666666666663</v>
      </c>
      <c r="Q33" s="21">
        <v>0.20999999999999994</v>
      </c>
      <c r="R33" s="17">
        <v>1.6640000000000001</v>
      </c>
    </row>
    <row r="34" spans="1:18">
      <c r="A34" s="17" t="s">
        <v>34</v>
      </c>
      <c r="B34" s="17" t="s">
        <v>244</v>
      </c>
      <c r="C34" s="17" t="s">
        <v>245</v>
      </c>
      <c r="D34" s="17" t="s">
        <v>246</v>
      </c>
      <c r="E34" s="17" t="s">
        <v>247</v>
      </c>
      <c r="F34" s="17" t="s">
        <v>248</v>
      </c>
      <c r="G34" s="17" t="s">
        <v>249</v>
      </c>
      <c r="H34" s="17" t="s">
        <v>233</v>
      </c>
      <c r="I34" s="17" t="s">
        <v>250</v>
      </c>
      <c r="J34" s="17" t="s">
        <v>251</v>
      </c>
      <c r="K34" s="19">
        <v>336150</v>
      </c>
      <c r="L34" s="20">
        <v>140.11666666666665</v>
      </c>
      <c r="M34" s="19">
        <v>14394.433210419891</v>
      </c>
      <c r="N34" s="19">
        <v>14390.000055113702</v>
      </c>
      <c r="O34" s="19">
        <v>469.59254947613493</v>
      </c>
      <c r="P34" s="23">
        <v>7.0583333333333327</v>
      </c>
      <c r="Q34" s="21">
        <v>0.18899999618530278</v>
      </c>
      <c r="R34" s="17">
        <v>1.168500000000001</v>
      </c>
    </row>
    <row r="35" spans="1:18">
      <c r="A35" s="17" t="s">
        <v>35</v>
      </c>
      <c r="B35" s="17" t="s">
        <v>252</v>
      </c>
      <c r="C35" s="17" t="s">
        <v>253</v>
      </c>
      <c r="D35" s="17" t="s">
        <v>254</v>
      </c>
      <c r="E35" s="17" t="s">
        <v>255</v>
      </c>
      <c r="F35" s="17" t="s">
        <v>256</v>
      </c>
      <c r="G35" s="17" t="s">
        <v>257</v>
      </c>
      <c r="H35" s="17" t="s">
        <v>258</v>
      </c>
      <c r="I35" s="17" t="s">
        <v>259</v>
      </c>
      <c r="J35" s="17" t="s">
        <v>260</v>
      </c>
      <c r="K35" s="19">
        <v>3419850</v>
      </c>
      <c r="L35" s="20">
        <v>363.96666666666681</v>
      </c>
      <c r="M35" s="19">
        <v>93960.52752083521</v>
      </c>
      <c r="N35" s="19">
        <v>92929.893688201642</v>
      </c>
      <c r="O35" s="19">
        <v>1952.4149349166473</v>
      </c>
      <c r="P35" s="23">
        <v>2.3733333333333335</v>
      </c>
      <c r="Q35" s="21">
        <v>5.1999998092651288E-2</v>
      </c>
      <c r="R35" s="17">
        <v>0.80749999999999911</v>
      </c>
    </row>
    <row r="36" spans="1:18">
      <c r="A36" s="17" t="s">
        <v>35</v>
      </c>
      <c r="B36" s="17" t="s">
        <v>79</v>
      </c>
      <c r="C36" s="17" t="s">
        <v>261</v>
      </c>
      <c r="D36" s="17" t="s">
        <v>262</v>
      </c>
      <c r="E36" s="17" t="s">
        <v>263</v>
      </c>
      <c r="F36" s="17" t="s">
        <v>264</v>
      </c>
      <c r="G36" s="17" t="s">
        <v>265</v>
      </c>
      <c r="H36" s="17" t="s">
        <v>266</v>
      </c>
      <c r="I36" s="17" t="s">
        <v>267</v>
      </c>
      <c r="J36" s="17" t="s">
        <v>268</v>
      </c>
      <c r="K36" s="19">
        <v>933450</v>
      </c>
      <c r="L36" s="20">
        <v>48.983333333333334</v>
      </c>
      <c r="M36" s="19">
        <v>76225.927186117726</v>
      </c>
      <c r="N36" s="19">
        <v>78380.004445713843</v>
      </c>
      <c r="O36" s="19">
        <v>1789.9328859060399</v>
      </c>
      <c r="P36" s="23">
        <v>2.3875000000000002</v>
      </c>
      <c r="Q36" s="21">
        <v>7.9000000953674251E-2</v>
      </c>
      <c r="R36" s="17">
        <v>0.64200000000000013</v>
      </c>
    </row>
    <row r="37" spans="1:18">
      <c r="A37" s="17" t="s">
        <v>35</v>
      </c>
      <c r="B37" s="17" t="s">
        <v>79</v>
      </c>
      <c r="C37" s="17" t="s">
        <v>261</v>
      </c>
      <c r="D37" s="17" t="s">
        <v>269</v>
      </c>
      <c r="E37" s="17" t="s">
        <v>263</v>
      </c>
      <c r="F37" s="17" t="s">
        <v>270</v>
      </c>
      <c r="G37" s="17" t="s">
        <v>271</v>
      </c>
      <c r="H37" s="17" t="s">
        <v>272</v>
      </c>
      <c r="I37" s="17" t="s">
        <v>273</v>
      </c>
      <c r="J37" s="17" t="s">
        <v>274</v>
      </c>
      <c r="K37" s="19">
        <v>2607733.3333333335</v>
      </c>
      <c r="L37" s="20">
        <v>252.55000000000007</v>
      </c>
      <c r="M37" s="19">
        <v>92930.508810136584</v>
      </c>
      <c r="N37" s="19">
        <v>94140.001432810808</v>
      </c>
      <c r="O37" s="19">
        <v>1932.7678497900015</v>
      </c>
      <c r="P37" s="23">
        <v>2.927777777777778</v>
      </c>
      <c r="Q37" s="21">
        <v>5.0999999046325711E-2</v>
      </c>
      <c r="R37" s="17">
        <v>0.64199999999999968</v>
      </c>
    </row>
    <row r="38" spans="1:18">
      <c r="A38" s="17" t="s">
        <v>35</v>
      </c>
      <c r="B38" s="17" t="s">
        <v>275</v>
      </c>
      <c r="C38" s="17" t="s">
        <v>276</v>
      </c>
      <c r="D38" s="17" t="s">
        <v>277</v>
      </c>
      <c r="E38" s="17" t="s">
        <v>278</v>
      </c>
      <c r="F38" s="17" t="s">
        <v>279</v>
      </c>
      <c r="G38" s="17" t="s">
        <v>280</v>
      </c>
      <c r="H38" s="17" t="s">
        <v>281</v>
      </c>
      <c r="I38" s="17" t="s">
        <v>282</v>
      </c>
      <c r="J38" s="17" t="s">
        <v>283</v>
      </c>
      <c r="K38" s="19">
        <v>740133.33333333337</v>
      </c>
      <c r="L38" s="20">
        <v>72.600000000000009</v>
      </c>
      <c r="M38" s="19">
        <v>91752.066115702473</v>
      </c>
      <c r="N38" s="19">
        <v>86980.04416846644</v>
      </c>
      <c r="O38" s="19">
        <v>2035.1970669110904</v>
      </c>
      <c r="P38" s="23">
        <v>1.0351851851851852</v>
      </c>
      <c r="Q38" s="21">
        <v>5.5000000000000042E-2</v>
      </c>
      <c r="R38" s="17">
        <v>0.80990000000000029</v>
      </c>
    </row>
    <row r="39" spans="1:18">
      <c r="A39" s="17" t="s">
        <v>35</v>
      </c>
      <c r="B39" s="17" t="s">
        <v>275</v>
      </c>
      <c r="C39" s="17" t="s">
        <v>276</v>
      </c>
      <c r="D39" s="17" t="s">
        <v>284</v>
      </c>
      <c r="E39" s="17" t="s">
        <v>285</v>
      </c>
      <c r="F39" s="17" t="s">
        <v>286</v>
      </c>
      <c r="G39" s="17" t="s">
        <v>287</v>
      </c>
      <c r="H39" s="17" t="s">
        <v>288</v>
      </c>
      <c r="I39" s="17" t="s">
        <v>289</v>
      </c>
      <c r="J39" s="17" t="s">
        <v>290</v>
      </c>
      <c r="K39" s="19">
        <v>13475148.979591837</v>
      </c>
      <c r="L39" s="20">
        <v>5830.7666666666746</v>
      </c>
      <c r="M39" s="19">
        <v>113241.07750267244</v>
      </c>
      <c r="N39" s="19">
        <v>113079.95883889507</v>
      </c>
      <c r="O39" s="19">
        <v>2060.4460518760734</v>
      </c>
      <c r="P39" s="23">
        <v>0.9486394557823129</v>
      </c>
      <c r="Q39" s="21">
        <v>3.2000000476837258E-2</v>
      </c>
      <c r="R39" s="17">
        <v>0.80990000000000006</v>
      </c>
    </row>
    <row r="40" spans="1:18">
      <c r="A40" s="17" t="s">
        <v>35</v>
      </c>
      <c r="B40" s="17" t="s">
        <v>275</v>
      </c>
      <c r="C40" s="17" t="s">
        <v>276</v>
      </c>
      <c r="D40" s="17" t="s">
        <v>180</v>
      </c>
      <c r="E40" s="17" t="s">
        <v>291</v>
      </c>
      <c r="F40" s="17" t="s">
        <v>292</v>
      </c>
      <c r="G40" s="17" t="s">
        <v>287</v>
      </c>
      <c r="H40" s="17" t="s">
        <v>293</v>
      </c>
      <c r="I40" s="17" t="s">
        <v>294</v>
      </c>
      <c r="J40" s="17" t="s">
        <v>295</v>
      </c>
      <c r="K40" s="19">
        <v>3347883.3333333335</v>
      </c>
      <c r="L40" s="20">
        <v>187.60000000000005</v>
      </c>
      <c r="M40" s="19">
        <v>107075.15991471213</v>
      </c>
      <c r="N40" s="19">
        <v>107910.0086640946</v>
      </c>
      <c r="O40" s="19">
        <v>2032.3047349251312</v>
      </c>
      <c r="P40" s="23">
        <v>1.5333333333333334</v>
      </c>
      <c r="Q40" s="21">
        <v>4.3000001907348699E-2</v>
      </c>
      <c r="R40" s="17">
        <v>0.80989999999999973</v>
      </c>
    </row>
    <row r="41" spans="1:18">
      <c r="A41" s="17" t="s">
        <v>36</v>
      </c>
      <c r="B41" s="17" t="s">
        <v>252</v>
      </c>
      <c r="C41" s="17" t="s">
        <v>296</v>
      </c>
      <c r="D41" s="17" t="s">
        <v>113</v>
      </c>
      <c r="E41" s="17" t="s">
        <v>297</v>
      </c>
      <c r="F41" s="17" t="s">
        <v>298</v>
      </c>
      <c r="G41" s="17" t="s">
        <v>299</v>
      </c>
      <c r="H41" s="17" t="s">
        <v>300</v>
      </c>
      <c r="I41" s="17" t="s">
        <v>301</v>
      </c>
      <c r="J41" s="17" t="s">
        <v>302</v>
      </c>
      <c r="K41" s="19">
        <v>522240</v>
      </c>
      <c r="L41" s="20">
        <v>35.716666666666661</v>
      </c>
      <c r="M41" s="19">
        <v>29243.490433971074</v>
      </c>
      <c r="N41" s="19">
        <v>27460.000733182016</v>
      </c>
      <c r="O41" s="19">
        <v>973.42031686859275</v>
      </c>
      <c r="P41" s="23">
        <v>6.3666666666666663</v>
      </c>
      <c r="Q41" s="21">
        <v>0.11000000000000007</v>
      </c>
      <c r="R41" s="17">
        <v>2.1160000000000001</v>
      </c>
    </row>
    <row r="42" spans="1:18">
      <c r="A42" s="17" t="s">
        <v>36</v>
      </c>
      <c r="B42" s="17" t="s">
        <v>303</v>
      </c>
      <c r="C42" s="17" t="s">
        <v>304</v>
      </c>
      <c r="D42" s="17" t="s">
        <v>238</v>
      </c>
      <c r="E42" s="17" t="s">
        <v>305</v>
      </c>
      <c r="F42" s="17" t="s">
        <v>306</v>
      </c>
      <c r="G42" s="17" t="s">
        <v>307</v>
      </c>
      <c r="H42" s="17" t="s">
        <v>308</v>
      </c>
      <c r="I42" s="17" t="s">
        <v>309</v>
      </c>
      <c r="J42" s="17" t="s">
        <v>310</v>
      </c>
      <c r="K42" s="19">
        <v>2064437.5</v>
      </c>
      <c r="L42" s="20">
        <v>207.48333333333329</v>
      </c>
      <c r="M42" s="19">
        <v>79599.164591533467</v>
      </c>
      <c r="N42" s="19">
        <v>77100.003639120157</v>
      </c>
      <c r="O42" s="19">
        <v>2320.8965711073638</v>
      </c>
      <c r="P42" s="23">
        <v>7.4729166666666664</v>
      </c>
      <c r="Q42" s="21">
        <v>0.13199999809265142</v>
      </c>
      <c r="R42" s="17">
        <v>0.3010000000000001</v>
      </c>
    </row>
    <row r="43" spans="1:18">
      <c r="A43" s="17" t="s">
        <v>36</v>
      </c>
      <c r="B43" s="17" t="s">
        <v>311</v>
      </c>
      <c r="C43" s="17" t="s">
        <v>304</v>
      </c>
      <c r="D43" s="17" t="s">
        <v>312</v>
      </c>
      <c r="E43" s="17" t="s">
        <v>313</v>
      </c>
      <c r="F43" s="17" t="s">
        <v>314</v>
      </c>
      <c r="G43" s="17" t="s">
        <v>315</v>
      </c>
      <c r="H43" s="17" t="s">
        <v>316</v>
      </c>
      <c r="I43" s="17" t="s">
        <v>317</v>
      </c>
      <c r="J43" s="17" t="s">
        <v>318</v>
      </c>
      <c r="K43" s="19">
        <v>942300</v>
      </c>
      <c r="L43" s="20">
        <v>30.45</v>
      </c>
      <c r="M43" s="19">
        <v>61891.625615763551</v>
      </c>
      <c r="N43" s="19">
        <v>72190.17780440794</v>
      </c>
      <c r="O43" s="19">
        <v>1851.277013752456</v>
      </c>
      <c r="P43" s="23">
        <v>3.4083333333333332</v>
      </c>
      <c r="Q43" s="21">
        <v>0.13100000381469726</v>
      </c>
      <c r="R43" s="17">
        <v>0.48300000000000004</v>
      </c>
    </row>
    <row r="44" spans="1:18">
      <c r="A44" s="17" t="s">
        <v>37</v>
      </c>
      <c r="B44" s="17" t="s">
        <v>319</v>
      </c>
      <c r="C44" s="17" t="s">
        <v>261</v>
      </c>
      <c r="D44" s="17" t="s">
        <v>320</v>
      </c>
      <c r="E44" s="17" t="s">
        <v>102</v>
      </c>
      <c r="F44" s="17" t="s">
        <v>321</v>
      </c>
      <c r="G44" s="17" t="s">
        <v>322</v>
      </c>
      <c r="H44" s="17" t="s">
        <v>323</v>
      </c>
      <c r="I44" s="17" t="s">
        <v>324</v>
      </c>
      <c r="J44" s="17" t="s">
        <v>325</v>
      </c>
      <c r="K44" s="19">
        <v>1248590.9090909092</v>
      </c>
      <c r="L44" s="20">
        <v>213.15</v>
      </c>
      <c r="M44" s="19">
        <v>64435.843302838373</v>
      </c>
      <c r="N44" s="19">
        <v>60110.000097979282</v>
      </c>
      <c r="O44" s="19">
        <v>1574.1547277936963</v>
      </c>
      <c r="P44" s="23">
        <v>4.754545454545454</v>
      </c>
      <c r="Q44" s="21">
        <v>7.6999998092651289E-2</v>
      </c>
      <c r="R44" s="17">
        <v>0.59599999999999997</v>
      </c>
    </row>
    <row r="45" spans="1:18">
      <c r="A45" s="17" t="s">
        <v>22</v>
      </c>
      <c r="B45" s="17" t="s">
        <v>326</v>
      </c>
      <c r="C45" s="17" t="s">
        <v>80</v>
      </c>
      <c r="D45" s="17" t="s">
        <v>327</v>
      </c>
      <c r="E45" s="17" t="s">
        <v>297</v>
      </c>
      <c r="F45" s="17" t="s">
        <v>328</v>
      </c>
      <c r="G45" s="17" t="s">
        <v>329</v>
      </c>
      <c r="H45" s="17" t="s">
        <v>330</v>
      </c>
      <c r="I45" s="17" t="s">
        <v>331</v>
      </c>
      <c r="J45" s="17" t="s">
        <v>332</v>
      </c>
      <c r="K45" s="19">
        <v>1275000</v>
      </c>
      <c r="L45" s="20">
        <v>79.866666666666674</v>
      </c>
      <c r="M45" s="19">
        <v>127712.85475792988</v>
      </c>
      <c r="N45" s="19">
        <v>123910.01010733948</v>
      </c>
      <c r="O45" s="19">
        <v>2359.4725884802215</v>
      </c>
      <c r="P45" s="23">
        <v>0.2895833333333333</v>
      </c>
      <c r="Q45" s="21">
        <v>3.7000000476837124E-2</v>
      </c>
      <c r="R45" s="17">
        <v>0.13079999999999994</v>
      </c>
    </row>
    <row r="46" spans="1:18">
      <c r="A46" s="17" t="s">
        <v>22</v>
      </c>
      <c r="B46" s="17" t="s">
        <v>333</v>
      </c>
      <c r="C46" s="17" t="s">
        <v>245</v>
      </c>
      <c r="D46" s="17" t="s">
        <v>121</v>
      </c>
      <c r="E46" s="17" t="s">
        <v>334</v>
      </c>
      <c r="F46" s="17" t="s">
        <v>335</v>
      </c>
      <c r="G46" s="17" t="s">
        <v>336</v>
      </c>
      <c r="H46" s="17" t="s">
        <v>337</v>
      </c>
      <c r="I46" s="17" t="s">
        <v>338</v>
      </c>
      <c r="J46" s="17" t="s">
        <v>339</v>
      </c>
      <c r="K46" s="19">
        <v>20000</v>
      </c>
      <c r="L46" s="20">
        <v>12.9</v>
      </c>
      <c r="M46" s="19">
        <v>1550.3875968992247</v>
      </c>
      <c r="N46" s="19">
        <v>1780.0000025632</v>
      </c>
      <c r="O46" s="19">
        <v>158.73015873015873</v>
      </c>
      <c r="P46" s="23">
        <v>10.683333333333334</v>
      </c>
      <c r="Q46" s="21">
        <v>0.55900001525878906</v>
      </c>
      <c r="R46" s="17">
        <v>0.73299999999999998</v>
      </c>
    </row>
    <row r="47" spans="1:18">
      <c r="A47" s="17" t="s">
        <v>22</v>
      </c>
      <c r="B47" s="17" t="s">
        <v>340</v>
      </c>
      <c r="C47" s="17" t="s">
        <v>341</v>
      </c>
      <c r="D47" s="17" t="s">
        <v>342</v>
      </c>
      <c r="E47" s="17" t="s">
        <v>343</v>
      </c>
      <c r="F47" s="17" t="s">
        <v>344</v>
      </c>
      <c r="G47" s="17" t="s">
        <v>345</v>
      </c>
      <c r="H47" s="17" t="s">
        <v>337</v>
      </c>
      <c r="I47" s="17" t="s">
        <v>346</v>
      </c>
      <c r="J47" s="17" t="s">
        <v>347</v>
      </c>
      <c r="K47" s="19">
        <v>160000</v>
      </c>
      <c r="L47" s="20">
        <v>25.266666666666666</v>
      </c>
      <c r="M47" s="19">
        <v>6332.4538258575203</v>
      </c>
      <c r="N47" s="19">
        <v>5579.999051400162</v>
      </c>
      <c r="O47" s="19">
        <v>144.66546112115734</v>
      </c>
      <c r="P47" s="23">
        <v>4.9000000000000004</v>
      </c>
      <c r="Q47" s="21">
        <v>0.20499999999999999</v>
      </c>
      <c r="R47" s="17">
        <v>1.298</v>
      </c>
    </row>
    <row r="48" spans="1:18">
      <c r="A48" s="17" t="s">
        <v>22</v>
      </c>
      <c r="B48" s="17" t="s">
        <v>348</v>
      </c>
      <c r="C48" s="17" t="s">
        <v>276</v>
      </c>
      <c r="D48" s="17" t="s">
        <v>349</v>
      </c>
      <c r="E48" s="17" t="s">
        <v>138</v>
      </c>
      <c r="F48" s="17" t="s">
        <v>350</v>
      </c>
      <c r="G48" s="17" t="s">
        <v>351</v>
      </c>
      <c r="H48" s="17" t="s">
        <v>352</v>
      </c>
      <c r="I48" s="17" t="s">
        <v>353</v>
      </c>
      <c r="J48" s="17" t="s">
        <v>354</v>
      </c>
      <c r="K48" s="19">
        <v>2890000</v>
      </c>
      <c r="L48" s="20">
        <v>108.55000000000001</v>
      </c>
      <c r="M48" s="19">
        <v>79871.027176416392</v>
      </c>
      <c r="N48" s="19">
        <v>77779.851907161967</v>
      </c>
      <c r="O48" s="19">
        <v>1777.0034843205572</v>
      </c>
      <c r="P48" s="23">
        <v>4.0333333333333341</v>
      </c>
      <c r="Q48" s="21">
        <v>0.10699999809265136</v>
      </c>
      <c r="R48" s="17">
        <v>0.18800000000000006</v>
      </c>
    </row>
    <row r="49" spans="1:18">
      <c r="A49" s="17" t="s">
        <v>22</v>
      </c>
      <c r="B49" s="17" t="s">
        <v>355</v>
      </c>
      <c r="C49" s="17" t="s">
        <v>356</v>
      </c>
      <c r="D49" s="17" t="s">
        <v>238</v>
      </c>
      <c r="E49" s="17" t="s">
        <v>357</v>
      </c>
      <c r="F49" s="17" t="s">
        <v>358</v>
      </c>
      <c r="G49" s="17" t="s">
        <v>359</v>
      </c>
      <c r="H49" s="17" t="s">
        <v>76</v>
      </c>
      <c r="I49" s="17" t="s">
        <v>360</v>
      </c>
      <c r="J49" s="17" t="s">
        <v>361</v>
      </c>
      <c r="K49" s="19">
        <v>2142000</v>
      </c>
      <c r="L49" s="20">
        <v>333.18333333333339</v>
      </c>
      <c r="M49" s="19">
        <v>64288.930018508319</v>
      </c>
      <c r="N49" s="19">
        <v>63840.001634304048</v>
      </c>
      <c r="O49" s="19">
        <v>1202.0876592401366</v>
      </c>
      <c r="P49" s="23">
        <v>2.3566666666666665</v>
      </c>
      <c r="Q49" s="21">
        <v>3.9999999999999973E-2</v>
      </c>
      <c r="R49" s="17">
        <v>0.69500000000000017</v>
      </c>
    </row>
    <row r="50" spans="1:18">
      <c r="A50" s="17" t="s">
        <v>22</v>
      </c>
      <c r="B50" s="17" t="s">
        <v>362</v>
      </c>
      <c r="C50" s="17" t="s">
        <v>245</v>
      </c>
      <c r="D50" s="17" t="s">
        <v>97</v>
      </c>
      <c r="E50" s="17" t="s">
        <v>363</v>
      </c>
      <c r="F50" s="17" t="s">
        <v>364</v>
      </c>
      <c r="G50" s="17" t="s">
        <v>365</v>
      </c>
      <c r="H50" s="17" t="s">
        <v>366</v>
      </c>
      <c r="I50" s="17" t="s">
        <v>367</v>
      </c>
      <c r="J50" s="17" t="s">
        <v>368</v>
      </c>
      <c r="K50" s="19">
        <v>35000</v>
      </c>
      <c r="L50" s="20">
        <v>2.4666666666666663</v>
      </c>
      <c r="M50" s="19">
        <v>28378.378378378384</v>
      </c>
      <c r="N50" s="19">
        <v>37499.953125058593</v>
      </c>
      <c r="O50" s="19">
        <v>1320.7547169811321</v>
      </c>
      <c r="P50" s="23">
        <v>0.79166666666666663</v>
      </c>
      <c r="Q50" s="21">
        <v>0.30299999237060549</v>
      </c>
      <c r="R50" s="17">
        <v>0.55700000000000005</v>
      </c>
    </row>
    <row r="51" spans="1:18">
      <c r="A51" s="17" t="s">
        <v>22</v>
      </c>
      <c r="B51" s="17" t="s">
        <v>369</v>
      </c>
      <c r="C51" s="17" t="s">
        <v>245</v>
      </c>
      <c r="D51" s="17" t="s">
        <v>370</v>
      </c>
      <c r="E51" s="17" t="s">
        <v>363</v>
      </c>
      <c r="F51" s="17" t="s">
        <v>371</v>
      </c>
      <c r="G51" s="17" t="s">
        <v>372</v>
      </c>
      <c r="H51" s="17" t="s">
        <v>373</v>
      </c>
      <c r="I51" s="17" t="s">
        <v>374</v>
      </c>
      <c r="J51" s="17" t="s">
        <v>375</v>
      </c>
      <c r="K51" s="19">
        <v>480000</v>
      </c>
      <c r="L51" s="20">
        <v>47.85</v>
      </c>
      <c r="M51" s="19">
        <v>60188.087774294669</v>
      </c>
      <c r="N51" s="19">
        <v>55200.000088320005</v>
      </c>
      <c r="O51" s="19">
        <v>1450.1510574018123</v>
      </c>
      <c r="P51" s="23">
        <v>2.1833333333333331</v>
      </c>
      <c r="Q51" s="21">
        <v>0.10899999618530268</v>
      </c>
      <c r="R51" s="17">
        <v>0.57499999999999996</v>
      </c>
    </row>
    <row r="52" spans="1:18">
      <c r="A52" s="17" t="s">
        <v>22</v>
      </c>
      <c r="B52" s="17" t="s">
        <v>369</v>
      </c>
      <c r="C52" s="17" t="s">
        <v>376</v>
      </c>
      <c r="D52" s="17" t="s">
        <v>357</v>
      </c>
      <c r="E52" s="17" t="s">
        <v>377</v>
      </c>
      <c r="F52" s="17" t="s">
        <v>378</v>
      </c>
      <c r="G52" s="17" t="s">
        <v>379</v>
      </c>
      <c r="H52" s="17" t="s">
        <v>380</v>
      </c>
      <c r="I52" s="17" t="s">
        <v>381</v>
      </c>
      <c r="J52" s="17" t="s">
        <v>382</v>
      </c>
      <c r="K52" s="19">
        <v>500000</v>
      </c>
      <c r="L52" s="20">
        <v>7.25</v>
      </c>
      <c r="M52" s="19">
        <v>68965.517241379304</v>
      </c>
      <c r="N52" s="19">
        <v>68970.002669828813</v>
      </c>
      <c r="O52" s="19">
        <v>1515.1515151515152</v>
      </c>
      <c r="P52" s="23">
        <v>1.5</v>
      </c>
      <c r="Q52" s="21">
        <v>5.4000000953674243E-2</v>
      </c>
      <c r="R52" s="17">
        <v>0.60499999999999998</v>
      </c>
    </row>
    <row r="53" spans="1:18">
      <c r="A53" s="17" t="s">
        <v>22</v>
      </c>
      <c r="B53" s="17" t="s">
        <v>383</v>
      </c>
      <c r="C53" s="17" t="s">
        <v>384</v>
      </c>
      <c r="D53" s="17" t="s">
        <v>385</v>
      </c>
      <c r="E53" s="17" t="s">
        <v>386</v>
      </c>
      <c r="F53" s="17" t="s">
        <v>387</v>
      </c>
      <c r="G53" s="17" t="s">
        <v>388</v>
      </c>
      <c r="H53" s="17" t="s">
        <v>389</v>
      </c>
      <c r="I53" s="17" t="s">
        <v>390</v>
      </c>
      <c r="J53" s="17" t="s">
        <v>391</v>
      </c>
      <c r="K53" s="19">
        <v>250000</v>
      </c>
      <c r="L53" s="20">
        <v>4.8833333333333329</v>
      </c>
      <c r="M53" s="19">
        <v>51194.539249146765</v>
      </c>
      <c r="N53" s="19">
        <v>43270.000475970002</v>
      </c>
      <c r="O53" s="19">
        <v>1984.1269841269846</v>
      </c>
      <c r="P53" s="23">
        <v>2.3333333333333335</v>
      </c>
      <c r="Q53" s="21">
        <v>0.20500000000000002</v>
      </c>
      <c r="R53" s="17">
        <v>0.23799999999999999</v>
      </c>
    </row>
    <row r="54" spans="1:18">
      <c r="A54" s="17" t="s">
        <v>22</v>
      </c>
      <c r="B54" s="17" t="s">
        <v>392</v>
      </c>
      <c r="C54" s="17" t="s">
        <v>393</v>
      </c>
      <c r="D54" s="17" t="s">
        <v>394</v>
      </c>
      <c r="E54" s="17" t="s">
        <v>395</v>
      </c>
      <c r="F54" s="17" t="s">
        <v>396</v>
      </c>
      <c r="G54" s="17" t="s">
        <v>397</v>
      </c>
      <c r="H54" s="17" t="s">
        <v>389</v>
      </c>
      <c r="I54" s="17" t="s">
        <v>398</v>
      </c>
      <c r="J54" s="17" t="s">
        <v>399</v>
      </c>
      <c r="K54" s="19">
        <v>650000</v>
      </c>
      <c r="L54" s="20">
        <v>8.75</v>
      </c>
      <c r="M54" s="19">
        <v>74285.71428571429</v>
      </c>
      <c r="N54" s="19">
        <v>60160.001540096055</v>
      </c>
      <c r="O54" s="19">
        <v>1862.4641833810888</v>
      </c>
      <c r="P54" s="23">
        <v>2</v>
      </c>
      <c r="Q54" s="21">
        <v>0.60159999847412104</v>
      </c>
      <c r="R54" s="17">
        <v>0.215</v>
      </c>
    </row>
    <row r="55" spans="1:18">
      <c r="A55" s="17" t="s">
        <v>22</v>
      </c>
      <c r="B55" s="17" t="s">
        <v>400</v>
      </c>
      <c r="C55" s="17" t="s">
        <v>245</v>
      </c>
      <c r="D55" s="17" t="s">
        <v>401</v>
      </c>
      <c r="E55" s="17" t="s">
        <v>386</v>
      </c>
      <c r="F55" s="17" t="s">
        <v>402</v>
      </c>
      <c r="G55" s="17" t="s">
        <v>403</v>
      </c>
      <c r="H55" s="17" t="s">
        <v>404</v>
      </c>
      <c r="I55" s="17" t="s">
        <v>405</v>
      </c>
      <c r="J55" s="17" t="s">
        <v>406</v>
      </c>
      <c r="K55" s="19">
        <v>1104000</v>
      </c>
      <c r="L55" s="20">
        <v>72.366666666666674</v>
      </c>
      <c r="M55" s="19">
        <v>76278.21280515891</v>
      </c>
      <c r="N55" s="19">
        <v>75999.969600012162</v>
      </c>
      <c r="O55" s="19">
        <v>1523.1788079470198</v>
      </c>
      <c r="P55" s="23">
        <v>1.7966666666666664</v>
      </c>
      <c r="Q55" s="21">
        <v>7.4999999999999956E-2</v>
      </c>
      <c r="R55" s="17">
        <v>0.63599999999999979</v>
      </c>
    </row>
    <row r="56" spans="1:18">
      <c r="A56" s="17" t="s">
        <v>22</v>
      </c>
      <c r="B56" s="17" t="s">
        <v>400</v>
      </c>
      <c r="C56" s="17" t="s">
        <v>407</v>
      </c>
      <c r="D56" s="17" t="s">
        <v>385</v>
      </c>
      <c r="E56" s="17" t="s">
        <v>138</v>
      </c>
      <c r="F56" s="17" t="s">
        <v>408</v>
      </c>
      <c r="G56" s="17" t="s">
        <v>409</v>
      </c>
      <c r="H56" s="17" t="s">
        <v>410</v>
      </c>
      <c r="I56" s="17" t="s">
        <v>411</v>
      </c>
      <c r="J56" s="17" t="s">
        <v>412</v>
      </c>
      <c r="K56" s="19">
        <v>264000</v>
      </c>
      <c r="L56" s="20">
        <v>28.3</v>
      </c>
      <c r="M56" s="19">
        <v>27985.865724381623</v>
      </c>
      <c r="N56" s="19">
        <v>22150.013179257843</v>
      </c>
      <c r="O56" s="19">
        <v>885.90604026845654</v>
      </c>
      <c r="P56" s="23">
        <v>4.1333333333333337</v>
      </c>
      <c r="Q56" s="21">
        <v>0.12199999809265136</v>
      </c>
      <c r="R56" s="17">
        <v>0.81499999999999972</v>
      </c>
    </row>
    <row r="57" spans="1:18">
      <c r="A57" s="17" t="s">
        <v>22</v>
      </c>
      <c r="B57" s="17" t="s">
        <v>413</v>
      </c>
      <c r="C57" s="17" t="s">
        <v>245</v>
      </c>
      <c r="D57" s="17" t="s">
        <v>370</v>
      </c>
      <c r="E57" s="17" t="s">
        <v>414</v>
      </c>
      <c r="F57" s="17" t="s">
        <v>415</v>
      </c>
      <c r="G57" s="17" t="s">
        <v>416</v>
      </c>
      <c r="H57" s="17" t="s">
        <v>417</v>
      </c>
      <c r="I57" s="17" t="s">
        <v>418</v>
      </c>
      <c r="J57" s="17" t="s">
        <v>419</v>
      </c>
      <c r="K57" s="19">
        <v>1620000</v>
      </c>
      <c r="L57" s="20">
        <v>40.033333333333331</v>
      </c>
      <c r="M57" s="19">
        <v>80932.556203164029</v>
      </c>
      <c r="N57" s="19">
        <v>62199.885552210595</v>
      </c>
      <c r="O57" s="19">
        <v>1504.8769159312587</v>
      </c>
      <c r="P57" s="23">
        <v>1.5916666666666668</v>
      </c>
      <c r="Q57" s="21">
        <v>9.5000000000000015E-2</v>
      </c>
      <c r="R57" s="17">
        <v>0.66</v>
      </c>
    </row>
    <row r="58" spans="1:18">
      <c r="A58" s="17" t="s">
        <v>22</v>
      </c>
      <c r="B58" s="17" t="s">
        <v>413</v>
      </c>
      <c r="C58" s="17" t="s">
        <v>296</v>
      </c>
      <c r="D58" s="17" t="s">
        <v>420</v>
      </c>
      <c r="E58" s="17" t="s">
        <v>421</v>
      </c>
      <c r="F58" s="17" t="s">
        <v>422</v>
      </c>
      <c r="G58" s="17" t="s">
        <v>423</v>
      </c>
      <c r="H58" s="17" t="s">
        <v>424</v>
      </c>
      <c r="I58" s="17" t="s">
        <v>425</v>
      </c>
      <c r="J58" s="17" t="s">
        <v>426</v>
      </c>
      <c r="K58" s="19">
        <v>1152000</v>
      </c>
      <c r="L58" s="20">
        <v>89</v>
      </c>
      <c r="M58" s="19">
        <v>64719.101123595508</v>
      </c>
      <c r="N58" s="19">
        <v>63590.000167241691</v>
      </c>
      <c r="O58" s="19">
        <v>1472.3926380368102</v>
      </c>
      <c r="P58" s="23">
        <v>3.15</v>
      </c>
      <c r="Q58" s="21">
        <v>9.1000003814697319E-2</v>
      </c>
      <c r="R58" s="17">
        <v>0.21499999999999994</v>
      </c>
    </row>
    <row r="59" spans="1:18">
      <c r="A59" s="17" t="s">
        <v>22</v>
      </c>
      <c r="B59" s="17" t="s">
        <v>413</v>
      </c>
      <c r="C59" s="17" t="s">
        <v>296</v>
      </c>
      <c r="D59" s="17" t="s">
        <v>72</v>
      </c>
      <c r="E59" s="17" t="s">
        <v>161</v>
      </c>
      <c r="F59" s="17" t="s">
        <v>427</v>
      </c>
      <c r="G59" s="17" t="s">
        <v>423</v>
      </c>
      <c r="H59" s="17" t="s">
        <v>424</v>
      </c>
      <c r="I59" s="17" t="s">
        <v>428</v>
      </c>
      <c r="J59" s="17" t="s">
        <v>429</v>
      </c>
      <c r="K59" s="19">
        <v>1386666.6666666667</v>
      </c>
      <c r="L59" s="20">
        <v>193.56666666666663</v>
      </c>
      <c r="M59" s="19">
        <v>64473.910797313598</v>
      </c>
      <c r="N59" s="19">
        <v>68240.008297985012</v>
      </c>
      <c r="O59" s="19">
        <v>1440.4432132963991</v>
      </c>
      <c r="P59" s="23">
        <v>3.1222222222222222</v>
      </c>
      <c r="Q59" s="21">
        <v>9.6999998092651349E-2</v>
      </c>
      <c r="R59" s="17">
        <v>0.23000000000000029</v>
      </c>
    </row>
    <row r="60" spans="1:18">
      <c r="A60" s="17" t="s">
        <v>22</v>
      </c>
      <c r="B60" s="17" t="s">
        <v>430</v>
      </c>
      <c r="C60" s="17" t="s">
        <v>245</v>
      </c>
      <c r="D60" s="17" t="s">
        <v>431</v>
      </c>
      <c r="E60" s="17" t="s">
        <v>130</v>
      </c>
      <c r="F60" s="17" t="s">
        <v>432</v>
      </c>
      <c r="G60" s="17" t="s">
        <v>433</v>
      </c>
      <c r="H60" s="17" t="s">
        <v>404</v>
      </c>
      <c r="I60" s="17" t="s">
        <v>434</v>
      </c>
      <c r="J60" s="17" t="s">
        <v>435</v>
      </c>
      <c r="K60" s="19">
        <v>400000</v>
      </c>
      <c r="L60" s="20">
        <v>19.033333333333331</v>
      </c>
      <c r="M60" s="19">
        <v>63047.28546409808</v>
      </c>
      <c r="N60" s="19">
        <v>55960.022160168774</v>
      </c>
      <c r="O60" s="19">
        <v>1518.9873417721519</v>
      </c>
      <c r="P60" s="23">
        <v>1.8444444444444448</v>
      </c>
      <c r="Q60" s="21">
        <v>0.12199999809265133</v>
      </c>
      <c r="R60" s="17">
        <v>0.67700000000000005</v>
      </c>
    </row>
    <row r="61" spans="1:18">
      <c r="A61" s="17" t="s">
        <v>22</v>
      </c>
      <c r="B61" s="17" t="s">
        <v>436</v>
      </c>
      <c r="C61" s="17" t="s">
        <v>356</v>
      </c>
      <c r="D61" s="17" t="s">
        <v>327</v>
      </c>
      <c r="E61" s="17" t="s">
        <v>437</v>
      </c>
      <c r="F61" s="17" t="s">
        <v>438</v>
      </c>
      <c r="G61" s="17" t="s">
        <v>439</v>
      </c>
      <c r="H61" s="17" t="s">
        <v>440</v>
      </c>
      <c r="I61" s="17" t="s">
        <v>441</v>
      </c>
      <c r="J61" s="17" t="s">
        <v>442</v>
      </c>
      <c r="K61" s="19">
        <v>216000</v>
      </c>
      <c r="L61" s="20">
        <v>30.299999999999997</v>
      </c>
      <c r="M61" s="19">
        <v>35643.564356435643</v>
      </c>
      <c r="N61" s="19">
        <v>33009.945896698679</v>
      </c>
      <c r="O61" s="19">
        <v>979.14777878513166</v>
      </c>
      <c r="P61" s="23">
        <v>2.2233333333333336</v>
      </c>
      <c r="Q61" s="21">
        <v>0.11300000190734863</v>
      </c>
      <c r="R61" s="17">
        <v>1.5199999999999998</v>
      </c>
    </row>
    <row r="62" spans="1:18">
      <c r="A62" s="17" t="s">
        <v>22</v>
      </c>
      <c r="B62" s="17" t="s">
        <v>443</v>
      </c>
      <c r="C62" s="17" t="s">
        <v>245</v>
      </c>
      <c r="D62" s="17" t="s">
        <v>386</v>
      </c>
      <c r="E62" s="17" t="s">
        <v>444</v>
      </c>
      <c r="F62" s="17" t="s">
        <v>445</v>
      </c>
      <c r="G62" s="17" t="s">
        <v>446</v>
      </c>
      <c r="H62" s="17" t="s">
        <v>447</v>
      </c>
      <c r="I62" s="17" t="s">
        <v>448</v>
      </c>
      <c r="J62" s="17" t="s">
        <v>449</v>
      </c>
      <c r="K62" s="19">
        <v>480000</v>
      </c>
      <c r="L62" s="20">
        <v>11.183333333333334</v>
      </c>
      <c r="M62" s="19">
        <v>42921.01341281669</v>
      </c>
      <c r="N62" s="19">
        <v>59999.988000002391</v>
      </c>
      <c r="O62" s="19">
        <v>914.28571428571433</v>
      </c>
      <c r="P62" s="23">
        <v>1.9</v>
      </c>
      <c r="Q62" s="21">
        <v>0.23100000381469732</v>
      </c>
      <c r="R62" s="17">
        <v>0.84</v>
      </c>
    </row>
    <row r="63" spans="1:18">
      <c r="A63" s="17" t="s">
        <v>22</v>
      </c>
      <c r="B63" s="17" t="s">
        <v>450</v>
      </c>
      <c r="C63" s="17" t="s">
        <v>451</v>
      </c>
      <c r="D63" s="17" t="s">
        <v>452</v>
      </c>
      <c r="E63" s="17" t="s">
        <v>102</v>
      </c>
      <c r="F63" s="17" t="s">
        <v>453</v>
      </c>
      <c r="G63" s="17" t="s">
        <v>454</v>
      </c>
      <c r="H63" s="17" t="s">
        <v>440</v>
      </c>
      <c r="I63" s="17" t="s">
        <v>455</v>
      </c>
      <c r="J63" s="17" t="s">
        <v>456</v>
      </c>
      <c r="K63" s="19">
        <v>544000</v>
      </c>
      <c r="L63" s="20">
        <v>78.36666666666666</v>
      </c>
      <c r="M63" s="19">
        <v>62475.542322415997</v>
      </c>
      <c r="N63" s="19">
        <v>59060.002186401289</v>
      </c>
      <c r="O63" s="19">
        <v>1572.7593960809509</v>
      </c>
      <c r="P63" s="23">
        <v>2.4777777777777783</v>
      </c>
      <c r="Q63" s="21">
        <v>0.10800000190734864</v>
      </c>
      <c r="R63" s="17">
        <v>0.69099999999999995</v>
      </c>
    </row>
    <row r="64" spans="1:18">
      <c r="A64" s="17" t="s">
        <v>22</v>
      </c>
      <c r="B64" s="17" t="s">
        <v>450</v>
      </c>
      <c r="C64" s="17" t="s">
        <v>451</v>
      </c>
      <c r="D64" s="17" t="s">
        <v>457</v>
      </c>
      <c r="E64" s="17" t="s">
        <v>458</v>
      </c>
      <c r="F64" s="17" t="s">
        <v>459</v>
      </c>
      <c r="G64" s="17" t="s">
        <v>454</v>
      </c>
      <c r="H64" s="17" t="s">
        <v>440</v>
      </c>
      <c r="I64" s="17" t="s">
        <v>460</v>
      </c>
      <c r="J64" s="17" t="s">
        <v>461</v>
      </c>
      <c r="K64" s="19">
        <v>385000</v>
      </c>
      <c r="L64" s="20">
        <v>43.2</v>
      </c>
      <c r="M64" s="19">
        <v>71296.296296296292</v>
      </c>
      <c r="N64" s="19">
        <v>70420.001083059615</v>
      </c>
      <c r="O64" s="19">
        <v>1515.748031496063</v>
      </c>
      <c r="P64" s="23">
        <v>0.96458333333333335</v>
      </c>
      <c r="Q64" s="21">
        <v>8.5000000000000034E-2</v>
      </c>
      <c r="R64" s="17">
        <v>1.0070000000000001</v>
      </c>
    </row>
    <row r="65" spans="1:18">
      <c r="A65" s="17" t="s">
        <v>22</v>
      </c>
      <c r="B65" s="17" t="s">
        <v>450</v>
      </c>
      <c r="C65" s="17" t="s">
        <v>451</v>
      </c>
      <c r="D65" s="17" t="s">
        <v>462</v>
      </c>
      <c r="E65" s="17" t="s">
        <v>463</v>
      </c>
      <c r="F65" s="17" t="s">
        <v>464</v>
      </c>
      <c r="G65" s="17" t="s">
        <v>454</v>
      </c>
      <c r="H65" s="17" t="s">
        <v>440</v>
      </c>
      <c r="I65" s="17" t="s">
        <v>465</v>
      </c>
      <c r="J65" s="17" t="s">
        <v>466</v>
      </c>
      <c r="K65" s="19">
        <v>576000</v>
      </c>
      <c r="L65" s="20">
        <v>63.666666666666671</v>
      </c>
      <c r="M65" s="19">
        <v>72376.963350785329</v>
      </c>
      <c r="N65" s="19">
        <v>56510.000037861704</v>
      </c>
      <c r="O65" s="19">
        <v>1482.1486008362817</v>
      </c>
      <c r="P65" s="23">
        <v>1.3875000000000002</v>
      </c>
      <c r="Q65" s="21">
        <v>6.0999999046325699E-2</v>
      </c>
      <c r="R65" s="17">
        <v>1.1350000000000005</v>
      </c>
    </row>
    <row r="66" spans="1:18">
      <c r="A66" s="17" t="s">
        <v>22</v>
      </c>
      <c r="B66" s="17" t="s">
        <v>467</v>
      </c>
      <c r="C66" s="17" t="s">
        <v>407</v>
      </c>
      <c r="D66" s="17" t="s">
        <v>357</v>
      </c>
      <c r="E66" s="17" t="s">
        <v>468</v>
      </c>
      <c r="F66" s="17" t="s">
        <v>469</v>
      </c>
      <c r="G66" s="17" t="s">
        <v>470</v>
      </c>
      <c r="H66" s="17" t="s">
        <v>471</v>
      </c>
      <c r="I66" s="17" t="s">
        <v>472</v>
      </c>
      <c r="J66" s="17" t="s">
        <v>473</v>
      </c>
      <c r="K66" s="19">
        <v>200000</v>
      </c>
      <c r="L66" s="20">
        <v>12.533333333333333</v>
      </c>
      <c r="M66" s="19">
        <v>31914.893617021276</v>
      </c>
      <c r="N66" s="19">
        <v>25810.001737013117</v>
      </c>
      <c r="O66" s="19">
        <v>1044.3864229765013</v>
      </c>
      <c r="P66" s="23">
        <v>2.875</v>
      </c>
      <c r="Q66" s="21">
        <v>0.13500000000000001</v>
      </c>
      <c r="R66" s="17">
        <v>1.0209999999999999</v>
      </c>
    </row>
    <row r="67" spans="1:18">
      <c r="A67" s="17" t="s">
        <v>22</v>
      </c>
      <c r="B67" s="17" t="s">
        <v>70</v>
      </c>
      <c r="C67" s="17" t="s">
        <v>245</v>
      </c>
      <c r="D67" s="17" t="s">
        <v>474</v>
      </c>
      <c r="E67" s="17" t="s">
        <v>138</v>
      </c>
      <c r="F67" s="17" t="s">
        <v>475</v>
      </c>
      <c r="G67" s="17" t="s">
        <v>476</v>
      </c>
      <c r="H67" s="17" t="s">
        <v>477</v>
      </c>
      <c r="I67" s="17" t="s">
        <v>478</v>
      </c>
      <c r="J67" s="17" t="s">
        <v>479</v>
      </c>
      <c r="K67" s="19">
        <v>190000</v>
      </c>
      <c r="L67" s="20">
        <v>6.45</v>
      </c>
      <c r="M67" s="19">
        <v>58914.728682170542</v>
      </c>
      <c r="N67" s="19">
        <v>61729.919257265603</v>
      </c>
      <c r="O67" s="19">
        <v>1292.5170068027214</v>
      </c>
      <c r="P67" s="23">
        <v>0.58333333333333337</v>
      </c>
      <c r="Q67" s="21">
        <v>9.6000003814697282E-2</v>
      </c>
      <c r="R67" s="17">
        <v>0.55400000000000005</v>
      </c>
    </row>
    <row r="68" spans="1:18">
      <c r="A68" s="17" t="s">
        <v>22</v>
      </c>
      <c r="B68" s="17" t="s">
        <v>70</v>
      </c>
      <c r="C68" s="17" t="s">
        <v>245</v>
      </c>
      <c r="D68" s="17" t="s">
        <v>246</v>
      </c>
      <c r="E68" s="17" t="s">
        <v>138</v>
      </c>
      <c r="F68" s="17" t="s">
        <v>480</v>
      </c>
      <c r="G68" s="17" t="s">
        <v>476</v>
      </c>
      <c r="H68" s="17" t="s">
        <v>477</v>
      </c>
      <c r="I68" s="17" t="s">
        <v>481</v>
      </c>
      <c r="J68" s="17" t="s">
        <v>482</v>
      </c>
      <c r="K68" s="19">
        <v>10000</v>
      </c>
      <c r="L68" s="20">
        <v>1.9333333333333333</v>
      </c>
      <c r="M68" s="19">
        <v>5172.4137931034484</v>
      </c>
      <c r="N68" s="19">
        <v>5170.0000181467003</v>
      </c>
      <c r="O68" s="19">
        <v>555.55555555555554</v>
      </c>
      <c r="P68" s="23">
        <v>1.6333333333333333</v>
      </c>
      <c r="Q68" s="21">
        <v>0.54099998474121092</v>
      </c>
      <c r="R68" s="17">
        <v>0.83199999999999996</v>
      </c>
    </row>
    <row r="69" spans="1:18">
      <c r="A69" s="17" t="s">
        <v>22</v>
      </c>
      <c r="B69" s="17" t="s">
        <v>70</v>
      </c>
      <c r="C69" s="17" t="s">
        <v>356</v>
      </c>
      <c r="D69" s="17" t="s">
        <v>238</v>
      </c>
      <c r="E69" s="17" t="s">
        <v>102</v>
      </c>
      <c r="F69" s="17" t="s">
        <v>483</v>
      </c>
      <c r="G69" s="17" t="s">
        <v>484</v>
      </c>
      <c r="H69" s="17" t="s">
        <v>308</v>
      </c>
      <c r="I69" s="17" t="s">
        <v>485</v>
      </c>
      <c r="J69" s="17" t="s">
        <v>486</v>
      </c>
      <c r="K69" s="19">
        <v>1080000</v>
      </c>
      <c r="L69" s="20">
        <v>111.50000000000001</v>
      </c>
      <c r="M69" s="19">
        <v>48430.493273542597</v>
      </c>
      <c r="N69" s="19">
        <v>45060.065066733951</v>
      </c>
      <c r="O69" s="19">
        <v>1040.4624277456646</v>
      </c>
      <c r="P69" s="23">
        <v>3.6033333333333339</v>
      </c>
      <c r="Q69" s="21">
        <v>8.1000003814697297E-2</v>
      </c>
      <c r="R69" s="17">
        <v>1.07</v>
      </c>
    </row>
    <row r="70" spans="1:18">
      <c r="A70" s="17" t="s">
        <v>22</v>
      </c>
      <c r="B70" s="17" t="s">
        <v>70</v>
      </c>
      <c r="C70" s="17" t="s">
        <v>71</v>
      </c>
      <c r="D70" s="17" t="s">
        <v>487</v>
      </c>
      <c r="E70" s="17" t="s">
        <v>488</v>
      </c>
      <c r="F70" s="17" t="s">
        <v>489</v>
      </c>
      <c r="G70" s="17" t="s">
        <v>490</v>
      </c>
      <c r="H70" s="17" t="s">
        <v>76</v>
      </c>
      <c r="I70" s="17" t="s">
        <v>491</v>
      </c>
      <c r="J70" s="17" t="s">
        <v>492</v>
      </c>
      <c r="K70" s="19">
        <v>4432554.7945205476</v>
      </c>
      <c r="L70" s="20">
        <v>6062.9499999999971</v>
      </c>
      <c r="M70" s="19">
        <v>53369.481852893419</v>
      </c>
      <c r="N70" s="19">
        <v>52950.000743947552</v>
      </c>
      <c r="O70" s="19">
        <v>927.28082945505457</v>
      </c>
      <c r="P70" s="23">
        <v>0.25136986301369862</v>
      </c>
      <c r="Q70" s="21">
        <v>2.7999999523162778E-2</v>
      </c>
      <c r="R70" s="17">
        <v>1.7650000000000103</v>
      </c>
    </row>
    <row r="71" spans="1:18">
      <c r="A71" s="17" t="s">
        <v>22</v>
      </c>
      <c r="B71" s="17" t="s">
        <v>493</v>
      </c>
      <c r="C71" s="17" t="s">
        <v>494</v>
      </c>
      <c r="D71" s="17" t="s">
        <v>342</v>
      </c>
      <c r="E71" s="17" t="s">
        <v>495</v>
      </c>
      <c r="F71" s="17" t="s">
        <v>496</v>
      </c>
      <c r="G71" s="17" t="s">
        <v>497</v>
      </c>
      <c r="H71" s="17" t="s">
        <v>498</v>
      </c>
      <c r="I71" s="17" t="s">
        <v>499</v>
      </c>
      <c r="J71" s="17" t="s">
        <v>500</v>
      </c>
      <c r="K71" s="19">
        <v>2025000</v>
      </c>
      <c r="L71" s="20">
        <v>25.466666666666669</v>
      </c>
      <c r="M71" s="19">
        <v>79515.706806282717</v>
      </c>
      <c r="N71" s="19">
        <v>70310.138018800935</v>
      </c>
      <c r="O71" s="19">
        <v>1574.6500777604977</v>
      </c>
      <c r="P71" s="23">
        <v>2.2000000000000002</v>
      </c>
      <c r="Q71" s="21">
        <v>0.11199999809265139</v>
      </c>
      <c r="R71" s="17">
        <v>0.34399999999999997</v>
      </c>
    </row>
    <row r="72" spans="1:18">
      <c r="A72" s="17" t="s">
        <v>22</v>
      </c>
      <c r="B72" s="17" t="s">
        <v>501</v>
      </c>
      <c r="C72" s="17" t="s">
        <v>407</v>
      </c>
      <c r="D72" s="17" t="s">
        <v>502</v>
      </c>
      <c r="E72" s="17" t="s">
        <v>503</v>
      </c>
      <c r="F72" s="17" t="s">
        <v>504</v>
      </c>
      <c r="G72" s="17" t="s">
        <v>505</v>
      </c>
      <c r="H72" s="17" t="s">
        <v>404</v>
      </c>
      <c r="I72" s="17" t="s">
        <v>506</v>
      </c>
      <c r="J72" s="17" t="s">
        <v>507</v>
      </c>
      <c r="K72" s="19">
        <v>437400</v>
      </c>
      <c r="L72" s="20">
        <v>35.31666666666667</v>
      </c>
      <c r="M72" s="19">
        <v>61925.436526663514</v>
      </c>
      <c r="N72" s="19">
        <v>56169.99286641091</v>
      </c>
      <c r="O72" s="19">
        <v>1474.7134187457855</v>
      </c>
      <c r="P72" s="23">
        <v>1.9466666666666668</v>
      </c>
      <c r="Q72" s="21">
        <v>7.4000000953674358E-2</v>
      </c>
      <c r="R72" s="17">
        <v>1.2849999999999999</v>
      </c>
    </row>
    <row r="73" spans="1:18">
      <c r="A73" s="17" t="s">
        <v>22</v>
      </c>
      <c r="B73" s="17" t="s">
        <v>508</v>
      </c>
      <c r="C73" s="17" t="s">
        <v>166</v>
      </c>
      <c r="D73" s="17" t="s">
        <v>509</v>
      </c>
      <c r="E73" s="17" t="s">
        <v>90</v>
      </c>
      <c r="F73" s="17" t="s">
        <v>510</v>
      </c>
      <c r="G73" s="17" t="s">
        <v>511</v>
      </c>
      <c r="H73" s="17" t="s">
        <v>404</v>
      </c>
      <c r="I73" s="17" t="s">
        <v>512</v>
      </c>
      <c r="J73" s="17" t="s">
        <v>513</v>
      </c>
      <c r="K73" s="19">
        <v>900000</v>
      </c>
      <c r="L73" s="20">
        <v>103.53333333333335</v>
      </c>
      <c r="M73" s="19">
        <v>69542.820347714092</v>
      </c>
      <c r="N73" s="19">
        <v>70520.001799670441</v>
      </c>
      <c r="O73" s="19">
        <v>1657.4585635359117</v>
      </c>
      <c r="P73" s="23">
        <v>2.2999999999999998</v>
      </c>
      <c r="Q73" s="21">
        <v>6.5999999046325739E-2</v>
      </c>
      <c r="R73" s="17">
        <v>0.52100000000000035</v>
      </c>
    </row>
    <row r="74" spans="1:18">
      <c r="A74" s="17" t="s">
        <v>22</v>
      </c>
      <c r="B74" s="17" t="s">
        <v>151</v>
      </c>
      <c r="C74" s="17" t="s">
        <v>451</v>
      </c>
      <c r="D74" s="17" t="s">
        <v>514</v>
      </c>
      <c r="E74" s="17" t="s">
        <v>386</v>
      </c>
      <c r="F74" s="17" t="s">
        <v>515</v>
      </c>
      <c r="G74" s="17" t="s">
        <v>516</v>
      </c>
      <c r="H74" s="17" t="s">
        <v>517</v>
      </c>
      <c r="I74" s="17" t="s">
        <v>518</v>
      </c>
      <c r="J74" s="17" t="s">
        <v>519</v>
      </c>
      <c r="K74" s="19">
        <v>1516000</v>
      </c>
      <c r="L74" s="20">
        <v>180.75000000000003</v>
      </c>
      <c r="M74" s="19">
        <v>50323.651452282153</v>
      </c>
      <c r="N74" s="19">
        <v>55040.001972633676</v>
      </c>
      <c r="O74" s="19">
        <v>1058.782446746595</v>
      </c>
      <c r="P74" s="23">
        <v>2.1805555555555554</v>
      </c>
      <c r="Q74" s="21">
        <v>6.4000000953674335E-2</v>
      </c>
      <c r="R74" s="17">
        <v>1.2060000000000008</v>
      </c>
    </row>
    <row r="75" spans="1:18">
      <c r="A75" s="17" t="s">
        <v>22</v>
      </c>
      <c r="B75" s="17" t="s">
        <v>520</v>
      </c>
      <c r="C75" s="17" t="s">
        <v>407</v>
      </c>
      <c r="D75" s="17" t="s">
        <v>521</v>
      </c>
      <c r="E75" s="17" t="s">
        <v>522</v>
      </c>
      <c r="F75" s="17" t="s">
        <v>523</v>
      </c>
      <c r="G75" s="17" t="s">
        <v>524</v>
      </c>
      <c r="H75" s="17" t="s">
        <v>525</v>
      </c>
      <c r="I75" s="17" t="s">
        <v>526</v>
      </c>
      <c r="J75" s="17" t="s">
        <v>527</v>
      </c>
      <c r="K75" s="19">
        <v>558600</v>
      </c>
      <c r="L75" s="20">
        <v>50.85</v>
      </c>
      <c r="M75" s="19">
        <v>32955.75221238938</v>
      </c>
      <c r="N75" s="19">
        <v>32440.000596896018</v>
      </c>
      <c r="O75" s="19">
        <v>941.46067415730352</v>
      </c>
      <c r="P75" s="23">
        <v>5.3611111111111116</v>
      </c>
      <c r="Q75" s="21">
        <v>0.15899999618530267</v>
      </c>
      <c r="R75" s="17">
        <v>1.4179999999999995</v>
      </c>
    </row>
    <row r="76" spans="1:18">
      <c r="A76" s="17" t="s">
        <v>22</v>
      </c>
      <c r="B76" s="17" t="s">
        <v>528</v>
      </c>
      <c r="C76" s="17" t="s">
        <v>384</v>
      </c>
      <c r="D76" s="17" t="s">
        <v>529</v>
      </c>
      <c r="E76" s="17" t="s">
        <v>530</v>
      </c>
      <c r="F76" s="17" t="s">
        <v>531</v>
      </c>
      <c r="G76" s="17" t="s">
        <v>532</v>
      </c>
      <c r="H76" s="17" t="s">
        <v>389</v>
      </c>
      <c r="I76" s="17" t="s">
        <v>533</v>
      </c>
      <c r="J76" s="17" t="s">
        <v>534</v>
      </c>
      <c r="K76" s="19">
        <v>1232400</v>
      </c>
      <c r="L76" s="20">
        <v>18.883333333333336</v>
      </c>
      <c r="M76" s="19">
        <v>65263.901147396282</v>
      </c>
      <c r="N76" s="19">
        <v>65260.000409832806</v>
      </c>
      <c r="O76" s="19">
        <v>1649.7991967871485</v>
      </c>
      <c r="P76" s="23">
        <v>3.7</v>
      </c>
      <c r="Q76" s="21">
        <v>0.16700000762939446</v>
      </c>
      <c r="R76" s="17">
        <v>0.33700000000000002</v>
      </c>
    </row>
    <row r="77" spans="1:18">
      <c r="A77" s="17" t="s">
        <v>22</v>
      </c>
      <c r="B77" s="17" t="s">
        <v>535</v>
      </c>
      <c r="C77" s="17" t="s">
        <v>393</v>
      </c>
      <c r="D77" s="17" t="s">
        <v>401</v>
      </c>
      <c r="E77" s="17" t="s">
        <v>138</v>
      </c>
      <c r="F77" s="17" t="s">
        <v>536</v>
      </c>
      <c r="G77" s="17" t="s">
        <v>537</v>
      </c>
      <c r="H77" s="17" t="s">
        <v>389</v>
      </c>
      <c r="I77" s="17" t="s">
        <v>538</v>
      </c>
      <c r="J77" s="17" t="s">
        <v>539</v>
      </c>
      <c r="K77" s="19">
        <v>351000</v>
      </c>
      <c r="L77" s="20">
        <v>17</v>
      </c>
      <c r="M77" s="19">
        <v>41294.117647058825</v>
      </c>
      <c r="N77" s="19">
        <v>41290.00035881011</v>
      </c>
      <c r="O77" s="19">
        <v>1281.0218978102189</v>
      </c>
      <c r="P77" s="23">
        <v>3.5916666666666668</v>
      </c>
      <c r="Q77" s="21">
        <v>0.20200000762939446</v>
      </c>
      <c r="R77" s="17">
        <v>0.307</v>
      </c>
    </row>
    <row r="78" spans="1:18">
      <c r="A78" s="17" t="s">
        <v>22</v>
      </c>
      <c r="B78" s="17" t="s">
        <v>540</v>
      </c>
      <c r="C78" s="17" t="s">
        <v>541</v>
      </c>
      <c r="D78" s="17" t="s">
        <v>542</v>
      </c>
      <c r="E78" s="17" t="s">
        <v>543</v>
      </c>
      <c r="F78" s="17" t="s">
        <v>544</v>
      </c>
      <c r="G78" s="17" t="s">
        <v>545</v>
      </c>
      <c r="H78" s="17" t="s">
        <v>76</v>
      </c>
      <c r="I78" s="17" t="s">
        <v>546</v>
      </c>
      <c r="J78" s="17" t="s">
        <v>547</v>
      </c>
      <c r="K78" s="19">
        <v>1710625</v>
      </c>
      <c r="L78" s="20">
        <v>131.03333333333333</v>
      </c>
      <c r="M78" s="19">
        <v>78329.305520223861</v>
      </c>
      <c r="N78" s="19">
        <v>78330.004308150252</v>
      </c>
      <c r="O78" s="19">
        <v>1645.0953678474116</v>
      </c>
      <c r="P78" s="23">
        <v>3.0305555555555554</v>
      </c>
      <c r="Q78" s="21">
        <v>7.4000000953674316E-2</v>
      </c>
      <c r="R78" s="17">
        <v>0.33500000000000019</v>
      </c>
    </row>
    <row r="79" spans="1:18">
      <c r="A79" s="17" t="s">
        <v>22</v>
      </c>
      <c r="B79" s="17" t="s">
        <v>548</v>
      </c>
      <c r="C79" s="17" t="s">
        <v>407</v>
      </c>
      <c r="D79" s="17" t="s">
        <v>549</v>
      </c>
      <c r="E79" s="17" t="s">
        <v>90</v>
      </c>
      <c r="F79" s="17" t="s">
        <v>550</v>
      </c>
      <c r="G79" s="17" t="s">
        <v>551</v>
      </c>
      <c r="H79" s="17" t="s">
        <v>471</v>
      </c>
      <c r="I79" s="17" t="s">
        <v>552</v>
      </c>
      <c r="J79" s="17" t="s">
        <v>553</v>
      </c>
      <c r="K79" s="19">
        <v>1197000</v>
      </c>
      <c r="L79" s="20">
        <v>91.35</v>
      </c>
      <c r="M79" s="19">
        <v>52413.793103448283</v>
      </c>
      <c r="N79" s="19">
        <v>51680.000537471984</v>
      </c>
      <c r="O79" s="19">
        <v>1098.1651376146792</v>
      </c>
      <c r="P79" s="23">
        <v>2.4624999999999999</v>
      </c>
      <c r="Q79" s="21">
        <v>6.8000001907348631E-2</v>
      </c>
      <c r="R79" s="17">
        <v>1.3009999999999995</v>
      </c>
    </row>
    <row r="80" spans="1:18">
      <c r="A80" s="17" t="s">
        <v>22</v>
      </c>
      <c r="B80" s="17" t="s">
        <v>548</v>
      </c>
      <c r="C80" s="17" t="s">
        <v>554</v>
      </c>
      <c r="D80" s="17" t="s">
        <v>555</v>
      </c>
      <c r="E80" s="17" t="s">
        <v>138</v>
      </c>
      <c r="F80" s="17" t="s">
        <v>556</v>
      </c>
      <c r="G80" s="17" t="s">
        <v>557</v>
      </c>
      <c r="H80" s="17" t="s">
        <v>330</v>
      </c>
      <c r="I80" s="17" t="s">
        <v>558</v>
      </c>
      <c r="J80" s="17" t="s">
        <v>559</v>
      </c>
      <c r="K80" s="19">
        <v>3421600</v>
      </c>
      <c r="L80" s="20">
        <v>548.20000000000016</v>
      </c>
      <c r="M80" s="19">
        <v>74898.212331265939</v>
      </c>
      <c r="N80" s="19">
        <v>74470.000728316605</v>
      </c>
      <c r="O80" s="19">
        <v>1643.4197886647455</v>
      </c>
      <c r="P80" s="23">
        <v>3.306944444444444</v>
      </c>
      <c r="Q80" s="21">
        <v>8.4999999999999881E-2</v>
      </c>
      <c r="R80" s="17">
        <v>0.33899999999999947</v>
      </c>
    </row>
    <row r="81" spans="1:18">
      <c r="A81" s="17" t="s">
        <v>22</v>
      </c>
      <c r="B81" s="17" t="s">
        <v>560</v>
      </c>
      <c r="C81" s="17" t="s">
        <v>561</v>
      </c>
      <c r="D81" s="17" t="s">
        <v>549</v>
      </c>
      <c r="E81" s="17" t="s">
        <v>90</v>
      </c>
      <c r="F81" s="17" t="s">
        <v>562</v>
      </c>
      <c r="G81" s="17" t="s">
        <v>563</v>
      </c>
      <c r="H81" s="17" t="s">
        <v>564</v>
      </c>
      <c r="I81" s="17" t="s">
        <v>565</v>
      </c>
      <c r="J81" s="17" t="s">
        <v>566</v>
      </c>
      <c r="K81" s="19">
        <v>1096200</v>
      </c>
      <c r="L81" s="20">
        <v>23.433333333333334</v>
      </c>
      <c r="M81" s="19">
        <v>46779.516358463727</v>
      </c>
      <c r="N81" s="19">
        <v>49800.052788055953</v>
      </c>
      <c r="O81" s="19">
        <v>1013.1238447319778</v>
      </c>
      <c r="P81" s="23">
        <v>5.2</v>
      </c>
      <c r="Q81" s="21">
        <v>0.10300000190734863</v>
      </c>
      <c r="R81" s="17">
        <v>1.425</v>
      </c>
    </row>
    <row r="82" spans="1:18">
      <c r="A82" s="17" t="s">
        <v>22</v>
      </c>
      <c r="B82" s="17" t="s">
        <v>567</v>
      </c>
      <c r="C82" s="17" t="s">
        <v>237</v>
      </c>
      <c r="D82" s="17" t="s">
        <v>101</v>
      </c>
      <c r="E82" s="17" t="s">
        <v>130</v>
      </c>
      <c r="F82" s="17" t="s">
        <v>568</v>
      </c>
      <c r="G82" s="17" t="s">
        <v>569</v>
      </c>
      <c r="H82" s="17" t="s">
        <v>570</v>
      </c>
      <c r="I82" s="17" t="s">
        <v>571</v>
      </c>
      <c r="J82" s="17" t="s">
        <v>572</v>
      </c>
      <c r="K82" s="19">
        <v>529200</v>
      </c>
      <c r="L82" s="20">
        <v>168.93333333333334</v>
      </c>
      <c r="M82" s="19">
        <v>28193.370165745855</v>
      </c>
      <c r="N82" s="19">
        <v>27800.000016679998</v>
      </c>
      <c r="O82" s="19">
        <v>664.54583507743848</v>
      </c>
      <c r="P82" s="23">
        <v>4.3666666666666663</v>
      </c>
      <c r="Q82" s="21">
        <v>7.0000000000000145E-2</v>
      </c>
      <c r="R82" s="17">
        <v>2.2000000000000015</v>
      </c>
    </row>
    <row r="83" spans="1:18">
      <c r="A83" s="17" t="s">
        <v>22</v>
      </c>
      <c r="B83" s="17" t="s">
        <v>252</v>
      </c>
      <c r="C83" s="17" t="s">
        <v>573</v>
      </c>
      <c r="D83" s="17" t="s">
        <v>574</v>
      </c>
      <c r="E83" s="17" t="s">
        <v>386</v>
      </c>
      <c r="F83" s="17" t="s">
        <v>575</v>
      </c>
      <c r="G83" s="17" t="s">
        <v>576</v>
      </c>
      <c r="H83" s="17" t="s">
        <v>577</v>
      </c>
      <c r="I83" s="17" t="s">
        <v>578</v>
      </c>
      <c r="J83" s="17" t="s">
        <v>579</v>
      </c>
      <c r="K83" s="19">
        <v>1542000</v>
      </c>
      <c r="L83" s="20">
        <v>242.39999999999992</v>
      </c>
      <c r="M83" s="19">
        <v>57252.475247524773</v>
      </c>
      <c r="N83" s="19">
        <v>56750.001205937515</v>
      </c>
      <c r="O83" s="19">
        <v>1101.9533111005246</v>
      </c>
      <c r="P83" s="23">
        <v>2.3314814814814815</v>
      </c>
      <c r="Q83" s="21">
        <v>3.7999999523162825E-2</v>
      </c>
      <c r="R83" s="17">
        <v>1.7399999999999993</v>
      </c>
    </row>
    <row r="84" spans="1:18">
      <c r="A84" s="17" t="s">
        <v>22</v>
      </c>
      <c r="B84" s="17" t="s">
        <v>79</v>
      </c>
      <c r="C84" s="17" t="s">
        <v>80</v>
      </c>
      <c r="D84" s="17" t="s">
        <v>555</v>
      </c>
      <c r="E84" s="17" t="s">
        <v>580</v>
      </c>
      <c r="F84" s="17" t="s">
        <v>581</v>
      </c>
      <c r="G84" s="17" t="s">
        <v>84</v>
      </c>
      <c r="H84" s="17" t="s">
        <v>85</v>
      </c>
      <c r="I84" s="17" t="s">
        <v>582</v>
      </c>
      <c r="J84" s="17" t="s">
        <v>583</v>
      </c>
      <c r="K84" s="19">
        <v>302453.33333333331</v>
      </c>
      <c r="L84" s="20">
        <v>58.666666666666664</v>
      </c>
      <c r="M84" s="19">
        <v>30932.727272727276</v>
      </c>
      <c r="N84" s="19">
        <v>40339.985396925294</v>
      </c>
      <c r="O84" s="19">
        <v>1170.7870967741933</v>
      </c>
      <c r="P84" s="23">
        <v>4.727777777777777</v>
      </c>
      <c r="Q84" s="21">
        <v>0.11800000190734858</v>
      </c>
      <c r="R84" s="17">
        <v>0.78500000000000003</v>
      </c>
    </row>
    <row r="85" spans="1:18">
      <c r="A85" s="17" t="s">
        <v>22</v>
      </c>
      <c r="B85" s="17" t="s">
        <v>303</v>
      </c>
      <c r="C85" s="17" t="s">
        <v>245</v>
      </c>
      <c r="D85" s="17" t="s">
        <v>63</v>
      </c>
      <c r="E85" s="17" t="s">
        <v>584</v>
      </c>
      <c r="F85" s="17" t="s">
        <v>585</v>
      </c>
      <c r="G85" s="17" t="s">
        <v>586</v>
      </c>
      <c r="H85" s="17" t="s">
        <v>587</v>
      </c>
      <c r="I85" s="17" t="s">
        <v>588</v>
      </c>
      <c r="J85" s="17" t="s">
        <v>589</v>
      </c>
      <c r="K85" s="19">
        <v>1339200</v>
      </c>
      <c r="L85" s="20">
        <v>281.31666666666666</v>
      </c>
      <c r="M85" s="19">
        <v>57125.659103027429</v>
      </c>
      <c r="N85" s="19">
        <v>53100.002012490062</v>
      </c>
      <c r="O85" s="19">
        <v>1167.2283556072055</v>
      </c>
      <c r="P85" s="23">
        <v>2.6680555555555556</v>
      </c>
      <c r="Q85" s="21">
        <v>4.8000001907348662E-2</v>
      </c>
      <c r="R85" s="17">
        <v>1.3649999999999993</v>
      </c>
    </row>
    <row r="86" spans="1:18">
      <c r="A86" s="17" t="s">
        <v>22</v>
      </c>
      <c r="B86" s="17" t="s">
        <v>303</v>
      </c>
      <c r="C86" s="17" t="s">
        <v>304</v>
      </c>
      <c r="D86" s="17" t="s">
        <v>138</v>
      </c>
      <c r="E86" s="17" t="s">
        <v>590</v>
      </c>
      <c r="F86" s="17" t="s">
        <v>591</v>
      </c>
      <c r="G86" s="17" t="s">
        <v>592</v>
      </c>
      <c r="H86" s="17" t="s">
        <v>308</v>
      </c>
      <c r="I86" s="17" t="s">
        <v>593</v>
      </c>
      <c r="J86" s="17" t="s">
        <v>594</v>
      </c>
      <c r="K86" s="19">
        <v>102000</v>
      </c>
      <c r="L86" s="20">
        <v>5.6999999999999993</v>
      </c>
      <c r="M86" s="19">
        <v>17894.736842105267</v>
      </c>
      <c r="N86" s="19">
        <v>17890.000078537101</v>
      </c>
      <c r="O86" s="19">
        <v>1758.6206896551726</v>
      </c>
      <c r="P86" s="23">
        <v>4.55</v>
      </c>
      <c r="Q86" s="21">
        <v>0.23399999618530282</v>
      </c>
      <c r="R86" s="17">
        <v>0.28999999999999998</v>
      </c>
    </row>
    <row r="87" spans="1:18">
      <c r="A87" s="17" t="s">
        <v>22</v>
      </c>
      <c r="B87" s="17" t="s">
        <v>303</v>
      </c>
      <c r="C87" s="17" t="s">
        <v>595</v>
      </c>
      <c r="D87" s="17" t="s">
        <v>312</v>
      </c>
      <c r="E87" s="17" t="s">
        <v>596</v>
      </c>
      <c r="F87" s="17" t="s">
        <v>597</v>
      </c>
      <c r="G87" s="17" t="s">
        <v>598</v>
      </c>
      <c r="H87" s="17" t="s">
        <v>308</v>
      </c>
      <c r="I87" s="17" t="s">
        <v>599</v>
      </c>
      <c r="J87" s="17" t="s">
        <v>600</v>
      </c>
      <c r="K87" s="19">
        <v>131200</v>
      </c>
      <c r="L87" s="20">
        <v>7.7333333333333334</v>
      </c>
      <c r="M87" s="19">
        <v>33931.034482758623</v>
      </c>
      <c r="N87" s="19">
        <v>34680.000525748808</v>
      </c>
      <c r="O87" s="19">
        <v>1600</v>
      </c>
      <c r="P87" s="23">
        <v>2.35</v>
      </c>
      <c r="Q87" s="21">
        <v>0.28399999618530281</v>
      </c>
      <c r="R87" s="17">
        <v>0.3</v>
      </c>
    </row>
    <row r="88" spans="1:18">
      <c r="A88" s="17" t="s">
        <v>22</v>
      </c>
      <c r="B88" s="17" t="s">
        <v>174</v>
      </c>
      <c r="C88" s="17" t="s">
        <v>573</v>
      </c>
      <c r="D88" s="17" t="s">
        <v>601</v>
      </c>
      <c r="E88" s="17" t="s">
        <v>370</v>
      </c>
      <c r="F88" s="17" t="s">
        <v>602</v>
      </c>
      <c r="G88" s="17" t="s">
        <v>603</v>
      </c>
      <c r="H88" s="17" t="s">
        <v>604</v>
      </c>
      <c r="I88" s="17" t="s">
        <v>605</v>
      </c>
      <c r="J88" s="17" t="s">
        <v>606</v>
      </c>
      <c r="K88" s="19">
        <v>1196250</v>
      </c>
      <c r="L88" s="20">
        <v>357.00000000000006</v>
      </c>
      <c r="M88" s="19">
        <v>53613.445378151249</v>
      </c>
      <c r="N88" s="19">
        <v>53040.000912288007</v>
      </c>
      <c r="O88" s="19">
        <v>1049.2270584365747</v>
      </c>
      <c r="P88" s="23">
        <v>1.890625</v>
      </c>
      <c r="Q88" s="21">
        <v>4.0999999046325682E-2</v>
      </c>
      <c r="R88" s="17">
        <v>1.2049999999999987</v>
      </c>
    </row>
    <row r="89" spans="1:18">
      <c r="A89" s="17" t="s">
        <v>22</v>
      </c>
      <c r="B89" s="17" t="s">
        <v>174</v>
      </c>
      <c r="C89" s="17" t="s">
        <v>573</v>
      </c>
      <c r="D89" s="17" t="s">
        <v>137</v>
      </c>
      <c r="E89" s="17" t="s">
        <v>607</v>
      </c>
      <c r="F89" s="17" t="s">
        <v>608</v>
      </c>
      <c r="G89" s="17" t="s">
        <v>603</v>
      </c>
      <c r="H89" s="17" t="s">
        <v>604</v>
      </c>
      <c r="I89" s="17" t="s">
        <v>609</v>
      </c>
      <c r="J89" s="17" t="s">
        <v>610</v>
      </c>
      <c r="K89" s="19">
        <v>3126375</v>
      </c>
      <c r="L89" s="20">
        <v>851.64999999999975</v>
      </c>
      <c r="M89" s="19">
        <v>58735.39599600777</v>
      </c>
      <c r="N89" s="19">
        <v>58810.003111049198</v>
      </c>
      <c r="O89" s="19">
        <v>1104.6529602720673</v>
      </c>
      <c r="P89" s="23">
        <v>3.7239583333333321</v>
      </c>
      <c r="Q89" s="21">
        <v>2.9000000953674387E-2</v>
      </c>
      <c r="R89" s="17">
        <v>2.0099999999999953</v>
      </c>
    </row>
    <row r="90" spans="1:18">
      <c r="A90" s="17" t="s">
        <v>22</v>
      </c>
      <c r="B90" s="17" t="s">
        <v>611</v>
      </c>
      <c r="C90" s="17" t="s">
        <v>245</v>
      </c>
      <c r="D90" s="17" t="s">
        <v>349</v>
      </c>
      <c r="E90" s="17" t="s">
        <v>138</v>
      </c>
      <c r="F90" s="17" t="s">
        <v>612</v>
      </c>
      <c r="G90" s="17" t="s">
        <v>613</v>
      </c>
      <c r="H90" s="17" t="s">
        <v>614</v>
      </c>
      <c r="I90" s="17" t="s">
        <v>615</v>
      </c>
      <c r="J90" s="17" t="s">
        <v>616</v>
      </c>
      <c r="K90" s="19">
        <v>927972.22222222225</v>
      </c>
      <c r="L90" s="20">
        <v>171.90000000000003</v>
      </c>
      <c r="M90" s="19">
        <v>48584.933100639901</v>
      </c>
      <c r="N90" s="19">
        <v>52120.001926355282</v>
      </c>
      <c r="O90" s="19">
        <v>1173.9879111610908</v>
      </c>
      <c r="P90" s="23">
        <v>4.4777777777777779</v>
      </c>
      <c r="Q90" s="21">
        <v>4.5999999046325742E-2</v>
      </c>
      <c r="R90" s="17">
        <v>1.0750000000000002</v>
      </c>
    </row>
    <row r="91" spans="1:18">
      <c r="A91" s="17" t="s">
        <v>22</v>
      </c>
      <c r="B91" s="17" t="s">
        <v>611</v>
      </c>
      <c r="C91" s="17" t="s">
        <v>617</v>
      </c>
      <c r="D91" s="17" t="s">
        <v>618</v>
      </c>
      <c r="E91" s="17" t="s">
        <v>619</v>
      </c>
      <c r="F91" s="17" t="s">
        <v>620</v>
      </c>
      <c r="G91" s="17" t="s">
        <v>621</v>
      </c>
      <c r="H91" s="17" t="s">
        <v>93</v>
      </c>
      <c r="I91" s="17" t="s">
        <v>622</v>
      </c>
      <c r="J91" s="17" t="s">
        <v>623</v>
      </c>
      <c r="K91" s="19">
        <v>312750</v>
      </c>
      <c r="L91" s="20">
        <v>17.149999999999999</v>
      </c>
      <c r="M91" s="19">
        <v>36472.303206997087</v>
      </c>
      <c r="N91" s="19">
        <v>43660.000366744003</v>
      </c>
      <c r="O91" s="19">
        <v>1471.7647058823532</v>
      </c>
      <c r="P91" s="23">
        <v>3.2833333333333332</v>
      </c>
      <c r="Q91" s="21">
        <v>0.18399999618530269</v>
      </c>
      <c r="R91" s="17">
        <v>0.45400000000000001</v>
      </c>
    </row>
    <row r="92" spans="1:18">
      <c r="A92" s="17" t="s">
        <v>22</v>
      </c>
      <c r="B92" s="17" t="s">
        <v>275</v>
      </c>
      <c r="C92" s="17" t="s">
        <v>119</v>
      </c>
      <c r="D92" s="17" t="s">
        <v>121</v>
      </c>
      <c r="E92" s="17" t="s">
        <v>370</v>
      </c>
      <c r="F92" s="17" t="s">
        <v>624</v>
      </c>
      <c r="G92" s="17" t="s">
        <v>625</v>
      </c>
      <c r="H92" s="17" t="s">
        <v>124</v>
      </c>
      <c r="I92" s="17" t="s">
        <v>626</v>
      </c>
      <c r="J92" s="17" t="s">
        <v>627</v>
      </c>
      <c r="K92" s="19">
        <v>172800</v>
      </c>
      <c r="L92" s="20">
        <v>19.383333333333333</v>
      </c>
      <c r="M92" s="19">
        <v>35659.501289767846</v>
      </c>
      <c r="N92" s="19">
        <v>28440.035606924583</v>
      </c>
      <c r="O92" s="19">
        <v>1175.5102040816328</v>
      </c>
      <c r="P92" s="23">
        <v>1.9875</v>
      </c>
      <c r="Q92" s="21">
        <v>0.13500000000000001</v>
      </c>
      <c r="R92" s="17">
        <v>1.103</v>
      </c>
    </row>
    <row r="93" spans="1:18">
      <c r="A93" s="17" t="s">
        <v>22</v>
      </c>
      <c r="B93" s="17" t="s">
        <v>628</v>
      </c>
      <c r="C93" s="17" t="s">
        <v>629</v>
      </c>
      <c r="D93" s="17" t="s">
        <v>630</v>
      </c>
      <c r="E93" s="17" t="s">
        <v>618</v>
      </c>
      <c r="F93" s="17" t="s">
        <v>631</v>
      </c>
      <c r="G93" s="17" t="s">
        <v>632</v>
      </c>
      <c r="H93" s="17" t="s">
        <v>404</v>
      </c>
      <c r="I93" s="17" t="s">
        <v>633</v>
      </c>
      <c r="J93" s="17" t="s">
        <v>634</v>
      </c>
      <c r="K93" s="19">
        <v>942820</v>
      </c>
      <c r="L93" s="20">
        <v>143.43333333333331</v>
      </c>
      <c r="M93" s="19">
        <v>65732.279804787366</v>
      </c>
      <c r="N93" s="19">
        <v>65320.00334960976</v>
      </c>
      <c r="O93" s="19">
        <v>1463.5516920211112</v>
      </c>
      <c r="P93" s="23">
        <v>2.4800000000000004</v>
      </c>
      <c r="Q93" s="21">
        <v>5.9000000953674366E-2</v>
      </c>
      <c r="R93" s="17">
        <v>1.0660000000000001</v>
      </c>
    </row>
    <row r="94" spans="1:18">
      <c r="A94" s="17" t="s">
        <v>22</v>
      </c>
      <c r="B94" s="17" t="s">
        <v>88</v>
      </c>
      <c r="C94" s="17" t="s">
        <v>451</v>
      </c>
      <c r="D94" s="17" t="s">
        <v>386</v>
      </c>
      <c r="E94" s="17" t="s">
        <v>635</v>
      </c>
      <c r="F94" s="17" t="s">
        <v>636</v>
      </c>
      <c r="G94" s="17" t="s">
        <v>637</v>
      </c>
      <c r="H94" s="17" t="s">
        <v>614</v>
      </c>
      <c r="I94" s="17" t="s">
        <v>638</v>
      </c>
      <c r="J94" s="17" t="s">
        <v>639</v>
      </c>
      <c r="K94" s="19">
        <v>190312.5</v>
      </c>
      <c r="L94" s="20">
        <v>25.016666666666669</v>
      </c>
      <c r="M94" s="19">
        <v>30429.713524317118</v>
      </c>
      <c r="N94" s="19">
        <v>30430.000864820624</v>
      </c>
      <c r="O94" s="19">
        <v>1070.6751054852323</v>
      </c>
      <c r="P94" s="23">
        <v>2.6374999999999997</v>
      </c>
      <c r="Q94" s="21">
        <v>0.12600000381469725</v>
      </c>
      <c r="R94" s="17">
        <v>1.3290000000000002</v>
      </c>
    </row>
    <row r="95" spans="1:18">
      <c r="A95" s="17" t="s">
        <v>22</v>
      </c>
      <c r="B95" s="17" t="s">
        <v>88</v>
      </c>
      <c r="C95" s="17" t="s">
        <v>451</v>
      </c>
      <c r="D95" s="17" t="s">
        <v>386</v>
      </c>
      <c r="E95" s="17" t="s">
        <v>386</v>
      </c>
      <c r="F95" s="17" t="s">
        <v>640</v>
      </c>
      <c r="G95" s="17" t="s">
        <v>92</v>
      </c>
      <c r="H95" s="17" t="s">
        <v>93</v>
      </c>
      <c r="I95" s="17" t="s">
        <v>641</v>
      </c>
      <c r="J95" s="17" t="s">
        <v>642</v>
      </c>
      <c r="K95" s="19">
        <v>2477555.2941176472</v>
      </c>
      <c r="L95" s="20">
        <v>685.05</v>
      </c>
      <c r="M95" s="19">
        <v>61482.285964528142</v>
      </c>
      <c r="N95" s="19">
        <v>60910.001513613548</v>
      </c>
      <c r="O95" s="19">
        <v>1149.4893698316096</v>
      </c>
      <c r="P95" s="23">
        <v>2.0137254901960784</v>
      </c>
      <c r="Q95" s="21">
        <v>4.1999998092651397E-2</v>
      </c>
      <c r="R95" s="17">
        <v>1.3300000000000018</v>
      </c>
    </row>
    <row r="96" spans="1:18">
      <c r="A96" s="17" t="s">
        <v>22</v>
      </c>
      <c r="B96" s="17" t="s">
        <v>88</v>
      </c>
      <c r="C96" s="17" t="s">
        <v>451</v>
      </c>
      <c r="D96" s="17" t="s">
        <v>529</v>
      </c>
      <c r="E96" s="17" t="s">
        <v>229</v>
      </c>
      <c r="F96" s="17" t="s">
        <v>643</v>
      </c>
      <c r="G96" s="17" t="s">
        <v>92</v>
      </c>
      <c r="H96" s="17" t="s">
        <v>93</v>
      </c>
      <c r="I96" s="17" t="s">
        <v>644</v>
      </c>
      <c r="J96" s="17" t="s">
        <v>645</v>
      </c>
      <c r="K96" s="19">
        <v>1765272.9629629629</v>
      </c>
      <c r="L96" s="20">
        <v>800.1833333333326</v>
      </c>
      <c r="M96" s="19">
        <v>59564.312345087637</v>
      </c>
      <c r="N96" s="19">
        <v>58190.001177183716</v>
      </c>
      <c r="O96" s="19">
        <v>1153.1869541022486</v>
      </c>
      <c r="P96" s="23">
        <v>1.8358024691358026</v>
      </c>
      <c r="Q96" s="21">
        <v>4.8000001907348627E-2</v>
      </c>
      <c r="R96" s="17">
        <v>1.465000000000003</v>
      </c>
    </row>
    <row r="97" spans="1:18">
      <c r="A97" s="17" t="s">
        <v>22</v>
      </c>
      <c r="B97" s="17" t="s">
        <v>88</v>
      </c>
      <c r="C97" s="17" t="s">
        <v>356</v>
      </c>
      <c r="D97" s="17" t="s">
        <v>646</v>
      </c>
      <c r="E97" s="17" t="s">
        <v>386</v>
      </c>
      <c r="F97" s="17" t="s">
        <v>647</v>
      </c>
      <c r="G97" s="17" t="s">
        <v>648</v>
      </c>
      <c r="H97" s="17" t="s">
        <v>316</v>
      </c>
      <c r="I97" s="17" t="s">
        <v>649</v>
      </c>
      <c r="J97" s="17" t="s">
        <v>650</v>
      </c>
      <c r="K97" s="19">
        <v>499200</v>
      </c>
      <c r="L97" s="20">
        <v>12.383333333333333</v>
      </c>
      <c r="M97" s="19">
        <v>40312.247644683717</v>
      </c>
      <c r="N97" s="19">
        <v>40310.000024185996</v>
      </c>
      <c r="O97" s="19">
        <v>978.82352941176498</v>
      </c>
      <c r="P97" s="23">
        <v>3.3</v>
      </c>
      <c r="Q97" s="21">
        <v>7.4000000953674386E-2</v>
      </c>
      <c r="R97" s="17">
        <v>1.268</v>
      </c>
    </row>
    <row r="98" spans="1:18">
      <c r="A98" s="17" t="s">
        <v>22</v>
      </c>
      <c r="B98" s="17" t="s">
        <v>88</v>
      </c>
      <c r="C98" s="17" t="s">
        <v>356</v>
      </c>
      <c r="D98" s="17" t="s">
        <v>342</v>
      </c>
      <c r="E98" s="17" t="s">
        <v>651</v>
      </c>
      <c r="F98" s="17" t="s">
        <v>652</v>
      </c>
      <c r="G98" s="17" t="s">
        <v>104</v>
      </c>
      <c r="H98" s="17" t="s">
        <v>93</v>
      </c>
      <c r="I98" s="17" t="s">
        <v>653</v>
      </c>
      <c r="J98" s="17" t="s">
        <v>654</v>
      </c>
      <c r="K98" s="19">
        <v>830400</v>
      </c>
      <c r="L98" s="20">
        <v>256.26666666666665</v>
      </c>
      <c r="M98" s="19">
        <v>42124.869927159212</v>
      </c>
      <c r="N98" s="19">
        <v>44930.008033485436</v>
      </c>
      <c r="O98" s="19">
        <v>958.29560585885486</v>
      </c>
      <c r="P98" s="23">
        <v>3.7333333333333338</v>
      </c>
      <c r="Q98" s="21">
        <v>6.0999999046325651E-2</v>
      </c>
      <c r="R98" s="17">
        <v>1.6550000000000009</v>
      </c>
    </row>
    <row r="99" spans="1:18">
      <c r="A99" s="17" t="s">
        <v>22</v>
      </c>
      <c r="B99" s="17" t="s">
        <v>88</v>
      </c>
      <c r="C99" s="17" t="s">
        <v>304</v>
      </c>
      <c r="D99" s="17" t="s">
        <v>655</v>
      </c>
      <c r="E99" s="17" t="s">
        <v>656</v>
      </c>
      <c r="F99" s="17" t="s">
        <v>657</v>
      </c>
      <c r="G99" s="17" t="s">
        <v>658</v>
      </c>
      <c r="H99" s="17" t="s">
        <v>659</v>
      </c>
      <c r="I99" s="17" t="s">
        <v>660</v>
      </c>
      <c r="J99" s="17" t="s">
        <v>661</v>
      </c>
      <c r="K99" s="19">
        <v>3793714.7368421052</v>
      </c>
      <c r="L99" s="20">
        <v>458.45</v>
      </c>
      <c r="M99" s="19">
        <v>157226.6986585233</v>
      </c>
      <c r="N99" s="19">
        <v>154540.0147369359</v>
      </c>
      <c r="O99" s="19">
        <v>3082.6061668733696</v>
      </c>
      <c r="P99" s="23">
        <v>1.7850877192982455</v>
      </c>
      <c r="Q99" s="21">
        <v>4.6999998092651318E-2</v>
      </c>
      <c r="R99" s="17">
        <v>0.38500000000000034</v>
      </c>
    </row>
    <row r="100" spans="1:18">
      <c r="A100" s="17" t="s">
        <v>22</v>
      </c>
      <c r="B100" s="17" t="s">
        <v>88</v>
      </c>
      <c r="C100" s="17" t="s">
        <v>662</v>
      </c>
      <c r="D100" s="17" t="s">
        <v>82</v>
      </c>
      <c r="E100" s="17" t="s">
        <v>663</v>
      </c>
      <c r="F100" s="17" t="s">
        <v>664</v>
      </c>
      <c r="G100" s="17" t="s">
        <v>665</v>
      </c>
      <c r="H100" s="17" t="s">
        <v>666</v>
      </c>
      <c r="I100" s="17" t="s">
        <v>667</v>
      </c>
      <c r="J100" s="17" t="s">
        <v>668</v>
      </c>
      <c r="K100" s="19">
        <v>10912926.315789474</v>
      </c>
      <c r="L100" s="20">
        <v>1143.0499999999993</v>
      </c>
      <c r="M100" s="19">
        <v>181396.78929180713</v>
      </c>
      <c r="N100" s="19">
        <v>181340.00471121338</v>
      </c>
      <c r="O100" s="19">
        <v>3511.1186371795343</v>
      </c>
      <c r="P100" s="23">
        <v>2.8771929824561404</v>
      </c>
      <c r="Q100" s="21">
        <v>3.4999999999999989E-2</v>
      </c>
      <c r="R100" s="17">
        <v>0.51999999999999957</v>
      </c>
    </row>
    <row r="101" spans="1:18">
      <c r="A101" s="17" t="s">
        <v>22</v>
      </c>
      <c r="B101" s="17" t="s">
        <v>88</v>
      </c>
      <c r="C101" s="17" t="s">
        <v>296</v>
      </c>
      <c r="D101" s="17" t="s">
        <v>669</v>
      </c>
      <c r="E101" s="17" t="s">
        <v>619</v>
      </c>
      <c r="F101" s="17" t="s">
        <v>670</v>
      </c>
      <c r="G101" s="17" t="s">
        <v>671</v>
      </c>
      <c r="H101" s="17" t="s">
        <v>672</v>
      </c>
      <c r="I101" s="17" t="s">
        <v>673</v>
      </c>
      <c r="J101" s="17" t="s">
        <v>674</v>
      </c>
      <c r="K101" s="19">
        <v>2386800</v>
      </c>
      <c r="L101" s="20">
        <v>48.899999999999991</v>
      </c>
      <c r="M101" s="19">
        <v>146429.44785276076</v>
      </c>
      <c r="N101" s="19">
        <v>139579.0296465859</v>
      </c>
      <c r="O101" s="19">
        <v>3209.5024652622142</v>
      </c>
      <c r="P101" s="23">
        <v>3.0277777777777772</v>
      </c>
      <c r="Q101" s="21">
        <v>7.0000000000000062E-2</v>
      </c>
      <c r="R101" s="17">
        <v>0.53099999999999992</v>
      </c>
    </row>
    <row r="102" spans="1:18">
      <c r="A102" s="17" t="s">
        <v>22</v>
      </c>
      <c r="B102" s="17" t="s">
        <v>88</v>
      </c>
      <c r="C102" s="17" t="s">
        <v>261</v>
      </c>
      <c r="D102" s="17" t="s">
        <v>675</v>
      </c>
      <c r="E102" s="17" t="s">
        <v>584</v>
      </c>
      <c r="F102" s="17" t="s">
        <v>676</v>
      </c>
      <c r="G102" s="17" t="s">
        <v>677</v>
      </c>
      <c r="H102" s="17" t="s">
        <v>424</v>
      </c>
      <c r="I102" s="17" t="s">
        <v>678</v>
      </c>
      <c r="J102" s="17" t="s">
        <v>679</v>
      </c>
      <c r="K102" s="19">
        <v>1021681.8181818182</v>
      </c>
      <c r="L102" s="20">
        <v>109.35</v>
      </c>
      <c r="M102" s="19">
        <v>102775.49154092364</v>
      </c>
      <c r="N102" s="19">
        <v>100220.0029504769</v>
      </c>
      <c r="O102" s="19">
        <v>2387.1070518266779</v>
      </c>
      <c r="P102" s="23">
        <v>2.0272727272727269</v>
      </c>
      <c r="Q102" s="21">
        <v>9.8000001907348547E-2</v>
      </c>
      <c r="R102" s="17">
        <v>0.42299999999999999</v>
      </c>
    </row>
    <row r="103" spans="1:18">
      <c r="A103" s="17" t="s">
        <v>22</v>
      </c>
      <c r="B103" s="17" t="s">
        <v>88</v>
      </c>
      <c r="C103" s="17" t="s">
        <v>261</v>
      </c>
      <c r="D103" s="17" t="s">
        <v>596</v>
      </c>
      <c r="E103" s="17" t="s">
        <v>495</v>
      </c>
      <c r="F103" s="17" t="s">
        <v>680</v>
      </c>
      <c r="G103" s="17" t="s">
        <v>677</v>
      </c>
      <c r="H103" s="17" t="s">
        <v>681</v>
      </c>
      <c r="I103" s="17" t="s">
        <v>682</v>
      </c>
      <c r="J103" s="17" t="s">
        <v>683</v>
      </c>
      <c r="K103" s="19">
        <v>624000</v>
      </c>
      <c r="L103" s="20">
        <v>4.4499999999999993</v>
      </c>
      <c r="M103" s="19">
        <v>140224.71910112363</v>
      </c>
      <c r="N103" s="19">
        <v>140220.0051881402</v>
      </c>
      <c r="O103" s="19">
        <v>2466.4031620553365</v>
      </c>
      <c r="P103" s="23">
        <v>0.05</v>
      </c>
      <c r="Q103" s="21">
        <v>3.5999999046325726E-2</v>
      </c>
      <c r="R103" s="17">
        <v>0.42299999999999999</v>
      </c>
    </row>
    <row r="104" spans="1:18">
      <c r="A104" s="17" t="s">
        <v>22</v>
      </c>
      <c r="B104" s="17" t="s">
        <v>88</v>
      </c>
      <c r="C104" s="17" t="s">
        <v>261</v>
      </c>
      <c r="D104" s="17" t="s">
        <v>452</v>
      </c>
      <c r="E104" s="17" t="s">
        <v>684</v>
      </c>
      <c r="F104" s="17" t="s">
        <v>685</v>
      </c>
      <c r="G104" s="17" t="s">
        <v>677</v>
      </c>
      <c r="H104" s="17" t="s">
        <v>424</v>
      </c>
      <c r="I104" s="17" t="s">
        <v>686</v>
      </c>
      <c r="J104" s="17" t="s">
        <v>687</v>
      </c>
      <c r="K104" s="19">
        <v>5104840</v>
      </c>
      <c r="L104" s="20">
        <v>992.49999999999909</v>
      </c>
      <c r="M104" s="19">
        <v>128585.3904282117</v>
      </c>
      <c r="N104" s="19">
        <v>127420.02482142081</v>
      </c>
      <c r="O104" s="19">
        <v>2472.077481840196</v>
      </c>
      <c r="P104" s="23">
        <v>2.6326666666666667</v>
      </c>
      <c r="Q104" s="21">
        <v>4.800000190734869E-2</v>
      </c>
      <c r="R104" s="17">
        <v>0.45399999999999924</v>
      </c>
    </row>
    <row r="105" spans="1:18">
      <c r="A105" s="17" t="s">
        <v>22</v>
      </c>
      <c r="B105" s="17" t="s">
        <v>88</v>
      </c>
      <c r="C105" s="17" t="s">
        <v>261</v>
      </c>
      <c r="D105" s="17" t="s">
        <v>688</v>
      </c>
      <c r="E105" s="17" t="s">
        <v>689</v>
      </c>
      <c r="F105" s="17" t="s">
        <v>690</v>
      </c>
      <c r="G105" s="17" t="s">
        <v>677</v>
      </c>
      <c r="H105" s="17" t="s">
        <v>424</v>
      </c>
      <c r="I105" s="17" t="s">
        <v>691</v>
      </c>
      <c r="J105" s="17" t="s">
        <v>692</v>
      </c>
      <c r="K105" s="19">
        <v>676000</v>
      </c>
      <c r="L105" s="20">
        <v>50.75</v>
      </c>
      <c r="M105" s="19">
        <v>79921.182266009855</v>
      </c>
      <c r="N105" s="19">
        <v>84280.079560395097</v>
      </c>
      <c r="O105" s="19">
        <v>2387.2866391995294</v>
      </c>
      <c r="P105" s="23">
        <v>3.0972222222222219</v>
      </c>
      <c r="Q105" s="21">
        <v>0.11399999618530285</v>
      </c>
      <c r="R105" s="17">
        <v>0.48399999999999999</v>
      </c>
    </row>
    <row r="106" spans="1:18">
      <c r="A106" s="17" t="s">
        <v>22</v>
      </c>
      <c r="B106" s="17" t="s">
        <v>88</v>
      </c>
      <c r="C106" s="17" t="s">
        <v>128</v>
      </c>
      <c r="D106" s="17" t="s">
        <v>646</v>
      </c>
      <c r="E106" s="17" t="s">
        <v>693</v>
      </c>
      <c r="F106" s="17" t="s">
        <v>694</v>
      </c>
      <c r="G106" s="17" t="s">
        <v>695</v>
      </c>
      <c r="H106" s="17" t="s">
        <v>424</v>
      </c>
      <c r="I106" s="17" t="s">
        <v>696</v>
      </c>
      <c r="J106" s="17" t="s">
        <v>697</v>
      </c>
      <c r="K106" s="19">
        <v>1626480</v>
      </c>
      <c r="L106" s="20">
        <v>134.93333333333334</v>
      </c>
      <c r="M106" s="19">
        <v>96431.62055335968</v>
      </c>
      <c r="N106" s="19">
        <v>98550.004222867676</v>
      </c>
      <c r="O106" s="19">
        <v>2617.5497887748948</v>
      </c>
      <c r="P106" s="23">
        <v>5.3291666666666666</v>
      </c>
      <c r="Q106" s="21">
        <v>9.3000001907348584E-2</v>
      </c>
      <c r="R106" s="17">
        <v>0.46700000000000008</v>
      </c>
    </row>
    <row r="107" spans="1:18">
      <c r="A107" s="17" t="s">
        <v>22</v>
      </c>
      <c r="B107" s="17" t="s">
        <v>88</v>
      </c>
      <c r="C107" s="17" t="s">
        <v>698</v>
      </c>
      <c r="D107" s="17" t="s">
        <v>229</v>
      </c>
      <c r="E107" s="17" t="s">
        <v>619</v>
      </c>
      <c r="F107" s="17" t="s">
        <v>699</v>
      </c>
      <c r="G107" s="17" t="s">
        <v>700</v>
      </c>
      <c r="H107" s="17" t="s">
        <v>701</v>
      </c>
      <c r="I107" s="17" t="s">
        <v>702</v>
      </c>
      <c r="J107" s="17" t="s">
        <v>703</v>
      </c>
      <c r="K107" s="19">
        <v>3018400</v>
      </c>
      <c r="L107" s="20">
        <v>180.58333333333334</v>
      </c>
      <c r="M107" s="19">
        <v>117003.04568527918</v>
      </c>
      <c r="N107" s="19">
        <v>121759.67076185026</v>
      </c>
      <c r="O107" s="19">
        <v>2481.6537467700259</v>
      </c>
      <c r="P107" s="23">
        <v>3.5690476190476188</v>
      </c>
      <c r="Q107" s="21">
        <v>5.9000000953674352E-2</v>
      </c>
      <c r="R107" s="17">
        <v>0.65099999999999991</v>
      </c>
    </row>
    <row r="108" spans="1:18">
      <c r="A108" s="17" t="s">
        <v>22</v>
      </c>
      <c r="B108" s="17" t="s">
        <v>88</v>
      </c>
      <c r="C108" s="17" t="s">
        <v>704</v>
      </c>
      <c r="D108" s="17" t="s">
        <v>349</v>
      </c>
      <c r="E108" s="17" t="s">
        <v>574</v>
      </c>
      <c r="F108" s="17" t="s">
        <v>705</v>
      </c>
      <c r="G108" s="17" t="s">
        <v>706</v>
      </c>
      <c r="H108" s="17" t="s">
        <v>330</v>
      </c>
      <c r="I108" s="17" t="s">
        <v>707</v>
      </c>
      <c r="J108" s="17" t="s">
        <v>708</v>
      </c>
      <c r="K108" s="19">
        <v>4622800</v>
      </c>
      <c r="L108" s="20">
        <v>354.25</v>
      </c>
      <c r="M108" s="19">
        <v>117445.87155963303</v>
      </c>
      <c r="N108" s="19">
        <v>115350.0059462928</v>
      </c>
      <c r="O108" s="19">
        <v>2262.3817292006524</v>
      </c>
      <c r="P108" s="23">
        <v>2.5907407407407401</v>
      </c>
      <c r="Q108" s="21">
        <v>4.0000000000000063E-2</v>
      </c>
      <c r="R108" s="17">
        <v>0.85799999999999887</v>
      </c>
    </row>
    <row r="109" spans="1:18">
      <c r="A109" s="17" t="s">
        <v>22</v>
      </c>
      <c r="B109" s="17" t="s">
        <v>709</v>
      </c>
      <c r="C109" s="17" t="s">
        <v>662</v>
      </c>
      <c r="D109" s="17" t="s">
        <v>710</v>
      </c>
      <c r="E109" s="17" t="s">
        <v>313</v>
      </c>
      <c r="F109" s="17" t="s">
        <v>711</v>
      </c>
      <c r="G109" s="17" t="s">
        <v>712</v>
      </c>
      <c r="H109" s="17" t="s">
        <v>713</v>
      </c>
      <c r="I109" s="17" t="s">
        <v>714</v>
      </c>
      <c r="J109" s="17" t="s">
        <v>715</v>
      </c>
      <c r="K109" s="19">
        <v>7191515.1515151514</v>
      </c>
      <c r="L109" s="20">
        <v>1307.9333333333341</v>
      </c>
      <c r="M109" s="19">
        <v>181446.5569091186</v>
      </c>
      <c r="N109" s="19">
        <v>181450.0032661001</v>
      </c>
      <c r="O109" s="19">
        <v>3386.4638479430337</v>
      </c>
      <c r="P109" s="23">
        <v>1.177777777777778</v>
      </c>
      <c r="Q109" s="21">
        <v>3.7000000476837207E-2</v>
      </c>
      <c r="R109" s="17">
        <v>0.42700000000000193</v>
      </c>
    </row>
    <row r="110" spans="1:18">
      <c r="A110" s="17" t="s">
        <v>22</v>
      </c>
      <c r="B110" s="17" t="s">
        <v>716</v>
      </c>
      <c r="C110" s="6" t="s">
        <v>407</v>
      </c>
      <c r="D110" s="17" t="s">
        <v>81</v>
      </c>
      <c r="E110" s="17" t="s">
        <v>138</v>
      </c>
      <c r="F110" s="17" t="s">
        <v>717</v>
      </c>
      <c r="G110" s="17" t="s">
        <v>718</v>
      </c>
      <c r="H110" s="17" t="s">
        <v>410</v>
      </c>
      <c r="I110" s="17" t="s">
        <v>719</v>
      </c>
      <c r="J110" s="17" t="s">
        <v>720</v>
      </c>
      <c r="K110" s="19">
        <v>228000</v>
      </c>
      <c r="L110" s="20">
        <v>22.833333333333336</v>
      </c>
      <c r="M110" s="19">
        <v>29956.204379562041</v>
      </c>
      <c r="N110" s="19">
        <v>37509.940134135548</v>
      </c>
      <c r="O110" s="19">
        <v>1073.7833594976453</v>
      </c>
      <c r="P110" s="23">
        <v>3.7666666666666671</v>
      </c>
      <c r="Q110" s="21">
        <v>0.13800000190734868</v>
      </c>
      <c r="R110" s="17">
        <v>1.7450000000000006</v>
      </c>
    </row>
    <row r="111" spans="1:18">
      <c r="A111" s="17" t="s">
        <v>22</v>
      </c>
      <c r="B111" s="17" t="s">
        <v>721</v>
      </c>
      <c r="C111" s="17" t="s">
        <v>119</v>
      </c>
      <c r="D111" s="17" t="s">
        <v>722</v>
      </c>
      <c r="E111" s="17" t="s">
        <v>357</v>
      </c>
      <c r="F111" s="17" t="s">
        <v>723</v>
      </c>
      <c r="G111" s="17" t="s">
        <v>724</v>
      </c>
      <c r="H111" s="17" t="s">
        <v>93</v>
      </c>
      <c r="I111" s="17" t="s">
        <v>725</v>
      </c>
      <c r="J111" s="17" t="s">
        <v>726</v>
      </c>
      <c r="K111" s="19">
        <v>530400</v>
      </c>
      <c r="L111" s="20">
        <v>40.150000000000006</v>
      </c>
      <c r="M111" s="19">
        <v>39631.382316313815</v>
      </c>
      <c r="N111" s="19">
        <v>39400.00102440003</v>
      </c>
      <c r="O111" s="19">
        <v>981.61628624305968</v>
      </c>
      <c r="P111" s="23">
        <v>3.2444444444444449</v>
      </c>
      <c r="Q111" s="21">
        <v>0.1489999961853028</v>
      </c>
      <c r="R111" s="17">
        <v>1.298</v>
      </c>
    </row>
    <row r="112" spans="1:18">
      <c r="A112" s="17" t="s">
        <v>22</v>
      </c>
      <c r="B112" s="17" t="s">
        <v>111</v>
      </c>
      <c r="C112" s="17" t="s">
        <v>727</v>
      </c>
      <c r="D112" s="17" t="s">
        <v>728</v>
      </c>
      <c r="E112" s="17" t="s">
        <v>357</v>
      </c>
      <c r="F112" s="17" t="s">
        <v>729</v>
      </c>
      <c r="G112" s="17" t="s">
        <v>730</v>
      </c>
      <c r="H112" s="17" t="s">
        <v>577</v>
      </c>
      <c r="I112" s="17" t="s">
        <v>731</v>
      </c>
      <c r="J112" s="17" t="s">
        <v>732</v>
      </c>
      <c r="K112" s="19">
        <v>793260</v>
      </c>
      <c r="L112" s="20">
        <v>23.81666666666667</v>
      </c>
      <c r="M112" s="19">
        <v>66613.855843247016</v>
      </c>
      <c r="N112" s="19">
        <v>66610.003756804217</v>
      </c>
      <c r="O112" s="19">
        <v>1293.0073349633251</v>
      </c>
      <c r="P112" s="23">
        <v>1.5333333333333332</v>
      </c>
      <c r="Q112" s="21">
        <v>3.500000000000001E-2</v>
      </c>
      <c r="R112" s="17">
        <v>1.4960000000000002</v>
      </c>
    </row>
    <row r="113" spans="1:18">
      <c r="A113" s="17" t="s">
        <v>22</v>
      </c>
      <c r="B113" s="17" t="s">
        <v>111</v>
      </c>
      <c r="C113" s="17" t="s">
        <v>573</v>
      </c>
      <c r="D113" s="17" t="s">
        <v>733</v>
      </c>
      <c r="E113" s="17" t="s">
        <v>463</v>
      </c>
      <c r="F113" s="17" t="s">
        <v>734</v>
      </c>
      <c r="G113" s="17" t="s">
        <v>115</v>
      </c>
      <c r="H113" s="17" t="s">
        <v>124</v>
      </c>
      <c r="I113" s="17" t="s">
        <v>735</v>
      </c>
      <c r="J113" s="17" t="s">
        <v>736</v>
      </c>
      <c r="K113" s="19">
        <v>1526712</v>
      </c>
      <c r="L113" s="20">
        <v>209.16666666666666</v>
      </c>
      <c r="M113" s="19">
        <v>36495.10756972112</v>
      </c>
      <c r="N113" s="19">
        <v>36440.000027694405</v>
      </c>
      <c r="O113" s="19">
        <v>737.04354542821295</v>
      </c>
      <c r="P113" s="23">
        <v>4.1766666666666667</v>
      </c>
      <c r="Q113" s="21">
        <v>5.9000000953674289E-2</v>
      </c>
      <c r="R113" s="17">
        <v>1.677999999999999</v>
      </c>
    </row>
    <row r="114" spans="1:18">
      <c r="A114" s="17" t="s">
        <v>22</v>
      </c>
      <c r="B114" s="17" t="s">
        <v>111</v>
      </c>
      <c r="C114" s="17" t="s">
        <v>237</v>
      </c>
      <c r="D114" s="17" t="s">
        <v>97</v>
      </c>
      <c r="E114" s="17" t="s">
        <v>138</v>
      </c>
      <c r="F114" s="17" t="s">
        <v>737</v>
      </c>
      <c r="G114" s="17" t="s">
        <v>738</v>
      </c>
      <c r="H114" s="17" t="s">
        <v>517</v>
      </c>
      <c r="I114" s="17" t="s">
        <v>739</v>
      </c>
      <c r="J114" s="17" t="s">
        <v>740</v>
      </c>
      <c r="K114" s="19">
        <v>577200</v>
      </c>
      <c r="L114" s="20">
        <v>7.7333333333333334</v>
      </c>
      <c r="M114" s="19">
        <v>74637.931034482754</v>
      </c>
      <c r="N114" s="19">
        <v>73124.99826328129</v>
      </c>
      <c r="O114" s="19">
        <v>1956.6101694915258</v>
      </c>
      <c r="P114" s="23">
        <v>1.7</v>
      </c>
      <c r="Q114" s="21">
        <v>6.1999998092651325E-2</v>
      </c>
      <c r="R114" s="17">
        <v>0.45</v>
      </c>
    </row>
    <row r="115" spans="1:18">
      <c r="A115" s="17" t="s">
        <v>22</v>
      </c>
      <c r="B115" s="17" t="s">
        <v>741</v>
      </c>
      <c r="C115" s="17" t="s">
        <v>245</v>
      </c>
      <c r="D115" s="17" t="s">
        <v>401</v>
      </c>
      <c r="E115" s="17" t="s">
        <v>463</v>
      </c>
      <c r="F115" s="17" t="s">
        <v>742</v>
      </c>
      <c r="G115" s="17" t="s">
        <v>743</v>
      </c>
      <c r="H115" s="17" t="s">
        <v>404</v>
      </c>
      <c r="I115" s="17" t="s">
        <v>744</v>
      </c>
      <c r="J115" s="17" t="s">
        <v>745</v>
      </c>
      <c r="K115" s="19">
        <v>368550</v>
      </c>
      <c r="L115" s="20">
        <v>26.433333333333334</v>
      </c>
      <c r="M115" s="19">
        <v>55770.491803278688</v>
      </c>
      <c r="N115" s="19">
        <v>47400.104280229411</v>
      </c>
      <c r="O115" s="19">
        <v>1229.5246038365308</v>
      </c>
      <c r="P115" s="23">
        <v>1.3208333333333333</v>
      </c>
      <c r="Q115" s="21">
        <v>7.8000001907348585E-2</v>
      </c>
      <c r="R115" s="17">
        <v>1.1830000000000001</v>
      </c>
    </row>
    <row r="116" spans="1:18">
      <c r="A116" s="17" t="s">
        <v>22</v>
      </c>
      <c r="B116" s="17" t="s">
        <v>746</v>
      </c>
      <c r="C116" s="17" t="s">
        <v>747</v>
      </c>
      <c r="D116" s="17" t="s">
        <v>549</v>
      </c>
      <c r="E116" s="17" t="s">
        <v>102</v>
      </c>
      <c r="F116" s="17" t="s">
        <v>748</v>
      </c>
      <c r="G116" s="17" t="s">
        <v>749</v>
      </c>
      <c r="H116" s="17" t="s">
        <v>330</v>
      </c>
      <c r="I116" s="17" t="s">
        <v>750</v>
      </c>
      <c r="J116" s="17" t="s">
        <v>751</v>
      </c>
      <c r="K116" s="19">
        <v>1780887.2727272727</v>
      </c>
      <c r="L116" s="20">
        <v>401.01666666666665</v>
      </c>
      <c r="M116" s="19">
        <v>48850.238975936161</v>
      </c>
      <c r="N116" s="19">
        <v>49060.000576945611</v>
      </c>
      <c r="O116" s="19">
        <v>981.84442662389733</v>
      </c>
      <c r="P116" s="23">
        <v>3.9030303030303028</v>
      </c>
      <c r="Q116" s="21">
        <v>3.9000000953674237E-2</v>
      </c>
      <c r="R116" s="17">
        <v>1.9699999999999993</v>
      </c>
    </row>
    <row r="117" spans="1:18">
      <c r="A117" s="17" t="s">
        <v>22</v>
      </c>
      <c r="B117" s="17" t="s">
        <v>746</v>
      </c>
      <c r="C117" s="17" t="s">
        <v>393</v>
      </c>
      <c r="D117" s="17" t="s">
        <v>431</v>
      </c>
      <c r="E117" s="17" t="s">
        <v>468</v>
      </c>
      <c r="F117" s="17" t="s">
        <v>752</v>
      </c>
      <c r="G117" s="17" t="s">
        <v>753</v>
      </c>
      <c r="H117" s="17" t="s">
        <v>389</v>
      </c>
      <c r="I117" s="17" t="s">
        <v>754</v>
      </c>
      <c r="J117" s="17" t="s">
        <v>755</v>
      </c>
      <c r="K117" s="19">
        <v>468000</v>
      </c>
      <c r="L117" s="20">
        <v>6.8666666666666663</v>
      </c>
      <c r="M117" s="19">
        <v>68155.33980582525</v>
      </c>
      <c r="N117" s="19">
        <v>68160.002333798475</v>
      </c>
      <c r="O117" s="19">
        <v>1835.2941176470588</v>
      </c>
      <c r="P117" s="23">
        <v>2.5166666666666666</v>
      </c>
      <c r="Q117" s="21">
        <v>4.8000001907348613E-2</v>
      </c>
      <c r="R117" s="17">
        <v>0.38700000000000001</v>
      </c>
    </row>
    <row r="118" spans="1:18">
      <c r="A118" s="17" t="s">
        <v>22</v>
      </c>
      <c r="B118" s="17" t="s">
        <v>746</v>
      </c>
      <c r="C118" s="17" t="s">
        <v>393</v>
      </c>
      <c r="D118" s="17" t="s">
        <v>756</v>
      </c>
      <c r="E118" s="17" t="s">
        <v>90</v>
      </c>
      <c r="F118" s="17" t="s">
        <v>757</v>
      </c>
      <c r="G118" s="17" t="s">
        <v>753</v>
      </c>
      <c r="H118" s="17" t="s">
        <v>389</v>
      </c>
      <c r="I118" s="17" t="s">
        <v>758</v>
      </c>
      <c r="J118" s="17" t="s">
        <v>759</v>
      </c>
      <c r="K118" s="19">
        <v>2047500</v>
      </c>
      <c r="L118" s="20">
        <v>103.06666666666669</v>
      </c>
      <c r="M118" s="19">
        <v>99328.913324708905</v>
      </c>
      <c r="N118" s="19">
        <v>99399.626257405253</v>
      </c>
      <c r="O118" s="19">
        <v>2183.7670648464159</v>
      </c>
      <c r="P118" s="23">
        <v>4.2333333333333334</v>
      </c>
      <c r="Q118" s="21">
        <v>6.8000001907348714E-2</v>
      </c>
      <c r="R118" s="17">
        <v>0.41399999999999987</v>
      </c>
    </row>
    <row r="119" spans="1:18">
      <c r="A119" s="17" t="s">
        <v>22</v>
      </c>
      <c r="B119" s="17" t="s">
        <v>760</v>
      </c>
      <c r="C119" s="17" t="s">
        <v>761</v>
      </c>
      <c r="D119" s="17" t="s">
        <v>401</v>
      </c>
      <c r="E119" s="17" t="s">
        <v>762</v>
      </c>
      <c r="F119" s="17" t="s">
        <v>763</v>
      </c>
      <c r="G119" s="17" t="s">
        <v>764</v>
      </c>
      <c r="H119" s="17" t="s">
        <v>389</v>
      </c>
      <c r="I119" s="17" t="s">
        <v>765</v>
      </c>
      <c r="J119" s="17" t="s">
        <v>766</v>
      </c>
      <c r="K119" s="19">
        <v>1584000</v>
      </c>
      <c r="L119" s="20">
        <v>241.85000000000002</v>
      </c>
      <c r="M119" s="19">
        <v>85143.684101715931</v>
      </c>
      <c r="N119" s="19">
        <v>82450.005202595319</v>
      </c>
      <c r="O119" s="19">
        <v>1860.8349900596422</v>
      </c>
      <c r="P119" s="23">
        <v>2.8692307692307697</v>
      </c>
      <c r="Q119" s="21">
        <v>8.1000003814697241E-2</v>
      </c>
      <c r="R119" s="17">
        <v>0.31500000000000006</v>
      </c>
    </row>
    <row r="120" spans="1:18">
      <c r="A120" s="17" t="s">
        <v>22</v>
      </c>
      <c r="B120" s="17" t="s">
        <v>767</v>
      </c>
      <c r="C120" s="17" t="s">
        <v>393</v>
      </c>
      <c r="D120" s="17" t="s">
        <v>768</v>
      </c>
      <c r="E120" s="17" t="s">
        <v>651</v>
      </c>
      <c r="F120" s="17" t="s">
        <v>769</v>
      </c>
      <c r="G120" s="17" t="s">
        <v>770</v>
      </c>
      <c r="H120" s="17" t="s">
        <v>389</v>
      </c>
      <c r="I120" s="17" t="s">
        <v>771</v>
      </c>
      <c r="J120" s="17" t="s">
        <v>772</v>
      </c>
      <c r="K120" s="19">
        <v>1755000</v>
      </c>
      <c r="L120" s="20">
        <v>34.966666666666669</v>
      </c>
      <c r="M120" s="19">
        <v>100381.31553860819</v>
      </c>
      <c r="N120" s="19">
        <v>100890.0011451015</v>
      </c>
      <c r="O120" s="19">
        <v>2301.6393442622953</v>
      </c>
      <c r="P120" s="23">
        <v>1.3666666666666667</v>
      </c>
      <c r="Q120" s="21">
        <v>6.3000001907348682E-2</v>
      </c>
      <c r="R120" s="17">
        <v>0.42</v>
      </c>
    </row>
    <row r="121" spans="1:18">
      <c r="A121" s="17" t="s">
        <v>22</v>
      </c>
      <c r="B121" s="17" t="s">
        <v>773</v>
      </c>
      <c r="C121" s="17" t="s">
        <v>245</v>
      </c>
      <c r="D121" s="17" t="s">
        <v>728</v>
      </c>
      <c r="E121" s="17" t="s">
        <v>693</v>
      </c>
      <c r="F121" s="17" t="s">
        <v>774</v>
      </c>
      <c r="G121" s="17" t="s">
        <v>775</v>
      </c>
      <c r="H121" s="17" t="s">
        <v>776</v>
      </c>
      <c r="I121" s="17" t="s">
        <v>777</v>
      </c>
      <c r="J121" s="17" t="s">
        <v>778</v>
      </c>
      <c r="K121" s="19">
        <v>2049300</v>
      </c>
      <c r="L121" s="20">
        <v>29.333333333333336</v>
      </c>
      <c r="M121" s="19">
        <v>69862.5</v>
      </c>
      <c r="N121" s="19">
        <v>63629.827117759713</v>
      </c>
      <c r="O121" s="19">
        <v>1365.2898067954698</v>
      </c>
      <c r="P121" s="23">
        <v>1.35</v>
      </c>
      <c r="Q121" s="21">
        <v>6.099999904632563E-2</v>
      </c>
      <c r="R121" s="17">
        <v>1.2780000000000002</v>
      </c>
    </row>
    <row r="122" spans="1:18">
      <c r="A122" s="17" t="s">
        <v>22</v>
      </c>
      <c r="B122" s="17" t="s">
        <v>773</v>
      </c>
      <c r="C122" s="17" t="s">
        <v>779</v>
      </c>
      <c r="D122" s="17" t="s">
        <v>663</v>
      </c>
      <c r="E122" s="17" t="s">
        <v>780</v>
      </c>
      <c r="F122" s="17" t="s">
        <v>781</v>
      </c>
      <c r="G122" s="17" t="s">
        <v>782</v>
      </c>
      <c r="H122" s="17" t="s">
        <v>308</v>
      </c>
      <c r="I122" s="17" t="s">
        <v>783</v>
      </c>
      <c r="J122" s="17" t="s">
        <v>784</v>
      </c>
      <c r="K122" s="19">
        <v>506880</v>
      </c>
      <c r="L122" s="20">
        <v>55.666666666666664</v>
      </c>
      <c r="M122" s="19">
        <v>36422.514970059885</v>
      </c>
      <c r="N122" s="19">
        <v>34810.000230790305</v>
      </c>
      <c r="O122" s="19">
        <v>858.02793059669909</v>
      </c>
      <c r="P122" s="23">
        <v>3.2249999999999996</v>
      </c>
      <c r="Q122" s="21">
        <v>0.11399999618530277</v>
      </c>
      <c r="R122" s="17">
        <v>1.57</v>
      </c>
    </row>
    <row r="123" spans="1:18">
      <c r="A123" s="17" t="s">
        <v>22</v>
      </c>
      <c r="B123" s="17" t="s">
        <v>773</v>
      </c>
      <c r="C123" s="17" t="s">
        <v>407</v>
      </c>
      <c r="D123" s="17" t="s">
        <v>630</v>
      </c>
      <c r="E123" s="17" t="s">
        <v>137</v>
      </c>
      <c r="F123" s="17" t="s">
        <v>785</v>
      </c>
      <c r="G123" s="17" t="s">
        <v>786</v>
      </c>
      <c r="H123" s="17" t="s">
        <v>787</v>
      </c>
      <c r="I123" s="17" t="s">
        <v>788</v>
      </c>
      <c r="J123" s="17" t="s">
        <v>789</v>
      </c>
      <c r="K123" s="19">
        <v>615600</v>
      </c>
      <c r="L123" s="20">
        <v>13.333333333333332</v>
      </c>
      <c r="M123" s="19">
        <v>46170.000000000007</v>
      </c>
      <c r="N123" s="19">
        <v>51380.068643771701</v>
      </c>
      <c r="O123" s="19">
        <v>1172.5714285714287</v>
      </c>
      <c r="P123" s="23">
        <v>3.65</v>
      </c>
      <c r="Q123" s="21">
        <v>6.5999999046325669E-2</v>
      </c>
      <c r="R123" s="17">
        <v>1.756</v>
      </c>
    </row>
    <row r="124" spans="1:18">
      <c r="A124" s="17" t="s">
        <v>22</v>
      </c>
      <c r="B124" s="17" t="s">
        <v>773</v>
      </c>
      <c r="C124" s="17" t="s">
        <v>790</v>
      </c>
      <c r="D124" s="17" t="s">
        <v>530</v>
      </c>
      <c r="E124" s="17" t="s">
        <v>120</v>
      </c>
      <c r="F124" s="17" t="s">
        <v>791</v>
      </c>
      <c r="G124" s="17" t="s">
        <v>792</v>
      </c>
      <c r="H124" s="17" t="s">
        <v>93</v>
      </c>
      <c r="I124" s="17" t="s">
        <v>793</v>
      </c>
      <c r="J124" s="17" t="s">
        <v>794</v>
      </c>
      <c r="K124" s="19">
        <v>95040</v>
      </c>
      <c r="L124" s="20">
        <v>9.4</v>
      </c>
      <c r="M124" s="19">
        <v>20221.276595744679</v>
      </c>
      <c r="N124" s="19">
        <v>20219.99352960207</v>
      </c>
      <c r="O124" s="19">
        <v>1111.5789473684213</v>
      </c>
      <c r="P124" s="23">
        <v>2.875</v>
      </c>
      <c r="Q124" s="21">
        <v>0.13800000190734857</v>
      </c>
      <c r="R124" s="17">
        <v>1.9320000000000002</v>
      </c>
    </row>
    <row r="125" spans="1:18">
      <c r="A125" s="17" t="s">
        <v>22</v>
      </c>
      <c r="B125" s="17" t="s">
        <v>773</v>
      </c>
      <c r="C125" s="17" t="s">
        <v>761</v>
      </c>
      <c r="D125" s="17" t="s">
        <v>431</v>
      </c>
      <c r="E125" s="17" t="s">
        <v>795</v>
      </c>
      <c r="F125" s="17" t="s">
        <v>796</v>
      </c>
      <c r="G125" s="17" t="s">
        <v>797</v>
      </c>
      <c r="H125" s="17" t="s">
        <v>85</v>
      </c>
      <c r="I125" s="17" t="s">
        <v>798</v>
      </c>
      <c r="J125" s="17" t="s">
        <v>799</v>
      </c>
      <c r="K125" s="19">
        <v>1170000</v>
      </c>
      <c r="L125" s="20">
        <v>119.84999999999998</v>
      </c>
      <c r="M125" s="19">
        <v>58573.216520650822</v>
      </c>
      <c r="N125" s="19">
        <v>59130.0002028159</v>
      </c>
      <c r="O125" s="19">
        <v>1642.1052631578948</v>
      </c>
      <c r="P125" s="23">
        <v>4.2277777777777779</v>
      </c>
      <c r="Q125" s="21">
        <v>0.16899999618530265</v>
      </c>
      <c r="R125" s="17">
        <v>0.32600000000000001</v>
      </c>
    </row>
    <row r="126" spans="1:18">
      <c r="A126" s="17" t="s">
        <v>22</v>
      </c>
      <c r="B126" s="17" t="s">
        <v>800</v>
      </c>
      <c r="C126" s="17" t="s">
        <v>253</v>
      </c>
      <c r="D126" s="17" t="s">
        <v>401</v>
      </c>
      <c r="E126" s="17" t="s">
        <v>102</v>
      </c>
      <c r="F126" s="17" t="s">
        <v>801</v>
      </c>
      <c r="G126" s="17" t="s">
        <v>802</v>
      </c>
      <c r="H126" s="17" t="s">
        <v>389</v>
      </c>
      <c r="I126" s="17" t="s">
        <v>803</v>
      </c>
      <c r="J126" s="17" t="s">
        <v>804</v>
      </c>
      <c r="K126" s="19">
        <v>424000</v>
      </c>
      <c r="L126" s="20">
        <v>6.3000000000000007</v>
      </c>
      <c r="M126" s="19">
        <v>67301.587301587293</v>
      </c>
      <c r="N126" s="19">
        <v>67300.000047110007</v>
      </c>
      <c r="O126" s="19">
        <v>1759.3360995850621</v>
      </c>
      <c r="P126" s="23">
        <v>2.1</v>
      </c>
      <c r="Q126" s="21">
        <v>0.16500000000000001</v>
      </c>
      <c r="R126" s="17">
        <v>0.68200000000000005</v>
      </c>
    </row>
    <row r="127" spans="1:18">
      <c r="A127" s="17" t="s">
        <v>22</v>
      </c>
      <c r="B127" s="17" t="s">
        <v>805</v>
      </c>
      <c r="C127" s="17" t="s">
        <v>296</v>
      </c>
      <c r="D127" s="17" t="s">
        <v>521</v>
      </c>
      <c r="E127" s="17" t="s">
        <v>137</v>
      </c>
      <c r="F127" s="17" t="s">
        <v>806</v>
      </c>
      <c r="G127" s="17" t="s">
        <v>807</v>
      </c>
      <c r="H127" s="17" t="s">
        <v>93</v>
      </c>
      <c r="I127" s="17" t="s">
        <v>808</v>
      </c>
      <c r="J127" s="17" t="s">
        <v>809</v>
      </c>
      <c r="K127" s="19">
        <v>367200</v>
      </c>
      <c r="L127" s="20">
        <v>38.033333333333331</v>
      </c>
      <c r="M127" s="19">
        <v>28964.06660823839</v>
      </c>
      <c r="N127" s="19">
        <v>41190.000534234307</v>
      </c>
      <c r="O127" s="19">
        <v>1443.7745740498033</v>
      </c>
      <c r="P127" s="23">
        <v>6.7888888888888879</v>
      </c>
      <c r="Q127" s="21">
        <v>0.14300000190734868</v>
      </c>
      <c r="R127" s="17">
        <v>0.52800000000000014</v>
      </c>
    </row>
    <row r="128" spans="1:18">
      <c r="A128" s="17" t="s">
        <v>22</v>
      </c>
      <c r="B128" s="17" t="s">
        <v>810</v>
      </c>
      <c r="C128" s="17" t="s">
        <v>166</v>
      </c>
      <c r="D128" s="17" t="s">
        <v>462</v>
      </c>
      <c r="E128" s="17" t="s">
        <v>468</v>
      </c>
      <c r="F128" s="17" t="s">
        <v>811</v>
      </c>
      <c r="G128" s="17" t="s">
        <v>812</v>
      </c>
      <c r="H128" s="17" t="s">
        <v>330</v>
      </c>
      <c r="I128" s="17" t="s">
        <v>813</v>
      </c>
      <c r="J128" s="17" t="s">
        <v>814</v>
      </c>
      <c r="K128" s="19">
        <v>758749.09090909094</v>
      </c>
      <c r="L128" s="20">
        <v>135.68333333333334</v>
      </c>
      <c r="M128" s="19">
        <v>61512.639724849527</v>
      </c>
      <c r="N128" s="19">
        <v>63360.001135411228</v>
      </c>
      <c r="O128" s="19">
        <v>1672.5931863727458</v>
      </c>
      <c r="P128" s="23">
        <v>3.3545454545454545</v>
      </c>
      <c r="Q128" s="21">
        <v>9.1000003814697306E-2</v>
      </c>
      <c r="R128" s="17">
        <v>0.71199999999999986</v>
      </c>
    </row>
    <row r="129" spans="1:18">
      <c r="A129" s="17" t="s">
        <v>22</v>
      </c>
      <c r="B129" s="17" t="s">
        <v>815</v>
      </c>
      <c r="C129" s="17" t="s">
        <v>761</v>
      </c>
      <c r="D129" s="17" t="s">
        <v>816</v>
      </c>
      <c r="E129" s="17" t="s">
        <v>688</v>
      </c>
      <c r="F129" s="17" t="s">
        <v>817</v>
      </c>
      <c r="G129" s="17" t="s">
        <v>818</v>
      </c>
      <c r="H129" s="17" t="s">
        <v>389</v>
      </c>
      <c r="I129" s="17" t="s">
        <v>819</v>
      </c>
      <c r="J129" s="17" t="s">
        <v>820</v>
      </c>
      <c r="K129" s="19">
        <v>1474200</v>
      </c>
      <c r="L129" s="20">
        <v>28.866666666666664</v>
      </c>
      <c r="M129" s="19">
        <v>102138.56812933026</v>
      </c>
      <c r="N129" s="19">
        <v>82320.109979666944</v>
      </c>
      <c r="O129" s="19">
        <v>2153.6888239590944</v>
      </c>
      <c r="P129" s="23">
        <v>0.96666666666666667</v>
      </c>
      <c r="Q129" s="21">
        <v>9.8000001907348561E-2</v>
      </c>
      <c r="R129" s="17">
        <v>0.33500000000000002</v>
      </c>
    </row>
    <row r="130" spans="1:18">
      <c r="A130" s="17" t="s">
        <v>22</v>
      </c>
      <c r="B130" s="17" t="s">
        <v>815</v>
      </c>
      <c r="C130" s="17" t="s">
        <v>62</v>
      </c>
      <c r="D130" s="17" t="s">
        <v>129</v>
      </c>
      <c r="E130" s="17" t="s">
        <v>821</v>
      </c>
      <c r="F130" s="17" t="s">
        <v>822</v>
      </c>
      <c r="G130" s="17" t="s">
        <v>823</v>
      </c>
      <c r="H130" s="17" t="s">
        <v>477</v>
      </c>
      <c r="I130" s="17" t="s">
        <v>824</v>
      </c>
      <c r="J130" s="17" t="s">
        <v>825</v>
      </c>
      <c r="K130" s="19">
        <v>1475600</v>
      </c>
      <c r="L130" s="20">
        <v>81.800000000000011</v>
      </c>
      <c r="M130" s="19">
        <v>108234.71882640585</v>
      </c>
      <c r="N130" s="19">
        <v>102680.00986549533</v>
      </c>
      <c r="O130" s="19">
        <v>2306.8264721208961</v>
      </c>
      <c r="P130" s="23">
        <v>2.3638888888888885</v>
      </c>
      <c r="Q130" s="21">
        <v>4.8000001907348711E-2</v>
      </c>
      <c r="R130" s="17">
        <v>0.60599999999999998</v>
      </c>
    </row>
    <row r="131" spans="1:18">
      <c r="A131" s="17" t="s">
        <v>22</v>
      </c>
      <c r="B131" s="17" t="s">
        <v>815</v>
      </c>
      <c r="C131" s="17" t="s">
        <v>62</v>
      </c>
      <c r="D131" s="17" t="s">
        <v>826</v>
      </c>
      <c r="E131" s="17" t="s">
        <v>821</v>
      </c>
      <c r="F131" s="17" t="s">
        <v>827</v>
      </c>
      <c r="G131" s="17" t="s">
        <v>823</v>
      </c>
      <c r="H131" s="17" t="s">
        <v>828</v>
      </c>
      <c r="I131" s="17" t="s">
        <v>829</v>
      </c>
      <c r="J131" s="17" t="s">
        <v>830</v>
      </c>
      <c r="K131" s="19">
        <v>678300</v>
      </c>
      <c r="L131" s="20">
        <v>75.833333333333329</v>
      </c>
      <c r="M131" s="19">
        <v>71556.923076923078</v>
      </c>
      <c r="N131" s="19">
        <v>67399.978432006916</v>
      </c>
      <c r="O131" s="19">
        <v>1805.1896207584832</v>
      </c>
      <c r="P131" s="23">
        <v>2.1125000000000003</v>
      </c>
      <c r="Q131" s="21">
        <v>0.10499999999999995</v>
      </c>
      <c r="R131" s="17">
        <v>0.60599999999999998</v>
      </c>
    </row>
    <row r="132" spans="1:18">
      <c r="A132" s="17" t="s">
        <v>22</v>
      </c>
      <c r="B132" s="17" t="s">
        <v>831</v>
      </c>
      <c r="C132" s="17" t="s">
        <v>832</v>
      </c>
      <c r="D132" s="17" t="s">
        <v>722</v>
      </c>
      <c r="E132" s="17" t="s">
        <v>833</v>
      </c>
      <c r="F132" s="17" t="s">
        <v>834</v>
      </c>
      <c r="G132" s="17" t="s">
        <v>835</v>
      </c>
      <c r="H132" s="17" t="s">
        <v>666</v>
      </c>
      <c r="I132" s="17" t="s">
        <v>836</v>
      </c>
      <c r="J132" s="17" t="s">
        <v>837</v>
      </c>
      <c r="K132" s="19">
        <v>1125350</v>
      </c>
      <c r="L132" s="20">
        <v>248.60000000000002</v>
      </c>
      <c r="M132" s="19">
        <v>45267.497988736919</v>
      </c>
      <c r="N132" s="19">
        <v>45540.001266922831</v>
      </c>
      <c r="O132" s="19">
        <v>890.44943820224694</v>
      </c>
      <c r="P132" s="23">
        <v>2.5883333333333334</v>
      </c>
      <c r="Q132" s="21">
        <v>3.5000000000000066E-2</v>
      </c>
      <c r="R132" s="17">
        <v>2.4539999999999971</v>
      </c>
    </row>
    <row r="133" spans="1:18">
      <c r="A133" s="17" t="s">
        <v>22</v>
      </c>
      <c r="B133" s="17" t="s">
        <v>831</v>
      </c>
      <c r="C133" s="17" t="s">
        <v>838</v>
      </c>
      <c r="D133" s="17" t="s">
        <v>574</v>
      </c>
      <c r="E133" s="17" t="s">
        <v>839</v>
      </c>
      <c r="F133" s="17" t="s">
        <v>840</v>
      </c>
      <c r="G133" s="17" t="s">
        <v>841</v>
      </c>
      <c r="H133" s="17" t="s">
        <v>76</v>
      </c>
      <c r="I133" s="17" t="s">
        <v>842</v>
      </c>
      <c r="J133" s="17" t="s">
        <v>843</v>
      </c>
      <c r="K133" s="19">
        <v>4464764.2857142854</v>
      </c>
      <c r="L133" s="20">
        <v>674.15</v>
      </c>
      <c r="M133" s="19">
        <v>92719.276125491364</v>
      </c>
      <c r="N133" s="19">
        <v>91920.00202224002</v>
      </c>
      <c r="O133" s="19">
        <v>1896.5562230717876</v>
      </c>
      <c r="P133" s="23">
        <v>4.7369047619047615</v>
      </c>
      <c r="Q133" s="21">
        <v>4.800000190734862E-2</v>
      </c>
      <c r="R133" s="17">
        <v>1.0739999999999987</v>
      </c>
    </row>
    <row r="134" spans="1:18">
      <c r="A134" s="17" t="s">
        <v>22</v>
      </c>
      <c r="B134" s="17" t="s">
        <v>844</v>
      </c>
      <c r="C134" s="17" t="s">
        <v>662</v>
      </c>
      <c r="D134" s="17" t="s">
        <v>101</v>
      </c>
      <c r="E134" s="17" t="s">
        <v>113</v>
      </c>
      <c r="F134" s="17" t="s">
        <v>845</v>
      </c>
      <c r="G134" s="17" t="s">
        <v>846</v>
      </c>
      <c r="H134" s="17" t="s">
        <v>701</v>
      </c>
      <c r="I134" s="17" t="s">
        <v>847</v>
      </c>
      <c r="J134" s="17" t="s">
        <v>848</v>
      </c>
      <c r="K134" s="19">
        <v>1428000</v>
      </c>
      <c r="L134" s="20">
        <v>8.8500000000000014</v>
      </c>
      <c r="M134" s="19">
        <v>161355.93220338979</v>
      </c>
      <c r="N134" s="19">
        <v>148729.84710571723</v>
      </c>
      <c r="O134" s="19">
        <v>3482.9268292682927</v>
      </c>
      <c r="P134" s="23">
        <v>1.8833333333333333</v>
      </c>
      <c r="Q134" s="21">
        <v>7.0999999046325715E-2</v>
      </c>
      <c r="R134" s="17">
        <v>0.432</v>
      </c>
    </row>
    <row r="135" spans="1:18">
      <c r="A135" s="17" t="s">
        <v>22</v>
      </c>
      <c r="B135" s="17" t="s">
        <v>844</v>
      </c>
      <c r="C135" s="17" t="s">
        <v>617</v>
      </c>
      <c r="D135" s="17" t="s">
        <v>521</v>
      </c>
      <c r="E135" s="17" t="s">
        <v>849</v>
      </c>
      <c r="F135" s="17" t="s">
        <v>850</v>
      </c>
      <c r="G135" s="17" t="s">
        <v>851</v>
      </c>
      <c r="H135" s="17" t="s">
        <v>701</v>
      </c>
      <c r="I135" s="17" t="s">
        <v>852</v>
      </c>
      <c r="J135" s="17" t="s">
        <v>853</v>
      </c>
      <c r="K135" s="19">
        <v>10073411.764705881</v>
      </c>
      <c r="L135" s="20">
        <v>1064.2666666666657</v>
      </c>
      <c r="M135" s="19">
        <v>160907.0408418944</v>
      </c>
      <c r="N135" s="19">
        <v>160910.00400022263</v>
      </c>
      <c r="O135" s="19">
        <v>3009.4193729790554</v>
      </c>
      <c r="P135" s="23">
        <v>2.4911764705882349</v>
      </c>
      <c r="Q135" s="21">
        <v>3.2999999523162717E-2</v>
      </c>
      <c r="R135" s="17">
        <v>0.5589999999999985</v>
      </c>
    </row>
    <row r="136" spans="1:18">
      <c r="A136" s="17" t="s">
        <v>22</v>
      </c>
      <c r="B136" s="17" t="s">
        <v>844</v>
      </c>
      <c r="C136" s="17" t="s">
        <v>62</v>
      </c>
      <c r="D136" s="17" t="s">
        <v>468</v>
      </c>
      <c r="E136" s="17" t="s">
        <v>102</v>
      </c>
      <c r="F136" s="17" t="s">
        <v>854</v>
      </c>
      <c r="G136" s="17" t="s">
        <v>855</v>
      </c>
      <c r="H136" s="17" t="s">
        <v>666</v>
      </c>
      <c r="I136" s="17" t="s">
        <v>856</v>
      </c>
      <c r="J136" s="17" t="s">
        <v>857</v>
      </c>
      <c r="K136" s="19">
        <v>196350</v>
      </c>
      <c r="L136" s="20">
        <v>2.7666666666666666</v>
      </c>
      <c r="M136" s="19">
        <v>70969.879518072295</v>
      </c>
      <c r="N136" s="19">
        <v>66939.780973036657</v>
      </c>
      <c r="O136" s="19">
        <v>1768.918918918919</v>
      </c>
      <c r="P136" s="23">
        <v>0.68333333333333335</v>
      </c>
      <c r="Q136" s="21">
        <v>0.15100000381469722</v>
      </c>
      <c r="R136" s="17">
        <v>0.53200000000000003</v>
      </c>
    </row>
    <row r="137" spans="1:18">
      <c r="A137" s="17" t="s">
        <v>22</v>
      </c>
      <c r="B137" s="17" t="s">
        <v>858</v>
      </c>
      <c r="C137" s="17" t="s">
        <v>228</v>
      </c>
      <c r="D137" s="17" t="s">
        <v>327</v>
      </c>
      <c r="E137" s="17" t="s">
        <v>90</v>
      </c>
      <c r="F137" s="17" t="s">
        <v>859</v>
      </c>
      <c r="G137" s="17" t="s">
        <v>860</v>
      </c>
      <c r="H137" s="17" t="s">
        <v>861</v>
      </c>
      <c r="I137" s="17" t="s">
        <v>862</v>
      </c>
      <c r="J137" s="17" t="s">
        <v>863</v>
      </c>
      <c r="K137" s="19">
        <v>4529250</v>
      </c>
      <c r="L137" s="20">
        <v>110.63333333333335</v>
      </c>
      <c r="M137" s="19">
        <v>122817.86682735762</v>
      </c>
      <c r="N137" s="19">
        <v>141410.7132756378</v>
      </c>
      <c r="O137" s="19">
        <v>2773.0102040816323</v>
      </c>
      <c r="P137" s="23">
        <v>3.7333333333333329</v>
      </c>
      <c r="Q137" s="21">
        <v>6.0999999046325713E-2</v>
      </c>
      <c r="R137" s="17">
        <v>0.47799999999999987</v>
      </c>
    </row>
    <row r="138" spans="1:18">
      <c r="A138" s="17" t="s">
        <v>22</v>
      </c>
      <c r="B138" s="17" t="s">
        <v>858</v>
      </c>
      <c r="C138" s="17" t="s">
        <v>228</v>
      </c>
      <c r="D138" s="17" t="s">
        <v>864</v>
      </c>
      <c r="E138" s="17" t="s">
        <v>138</v>
      </c>
      <c r="F138" s="17" t="s">
        <v>865</v>
      </c>
      <c r="G138" s="17" t="s">
        <v>866</v>
      </c>
      <c r="H138" s="17" t="s">
        <v>867</v>
      </c>
      <c r="I138" s="17" t="s">
        <v>868</v>
      </c>
      <c r="J138" s="17" t="s">
        <v>869</v>
      </c>
      <c r="K138" s="19">
        <v>3925350</v>
      </c>
      <c r="L138" s="20">
        <v>40.566666666666663</v>
      </c>
      <c r="M138" s="19">
        <v>193525.88331963847</v>
      </c>
      <c r="N138" s="19">
        <v>193530.02047354085</v>
      </c>
      <c r="O138" s="19">
        <v>3347.8464818763332</v>
      </c>
      <c r="P138" s="23"/>
      <c r="Q138" s="21">
        <v>2.9000000953674256E-2</v>
      </c>
      <c r="R138" s="17">
        <v>0.47799999999999987</v>
      </c>
    </row>
    <row r="139" spans="1:18">
      <c r="A139" s="17" t="s">
        <v>22</v>
      </c>
      <c r="B139" s="17" t="s">
        <v>870</v>
      </c>
      <c r="C139" s="17" t="s">
        <v>704</v>
      </c>
      <c r="D139" s="17" t="s">
        <v>826</v>
      </c>
      <c r="E139" s="17" t="s">
        <v>463</v>
      </c>
      <c r="F139" s="17" t="s">
        <v>871</v>
      </c>
      <c r="G139" s="17" t="s">
        <v>872</v>
      </c>
      <c r="H139" s="17" t="s">
        <v>404</v>
      </c>
      <c r="I139" s="17" t="s">
        <v>873</v>
      </c>
      <c r="J139" s="17" t="s">
        <v>874</v>
      </c>
      <c r="K139" s="19">
        <v>1071360</v>
      </c>
      <c r="L139" s="20">
        <v>31.45</v>
      </c>
      <c r="M139" s="19">
        <v>102196.50238473769</v>
      </c>
      <c r="N139" s="19">
        <v>102200.00848260071</v>
      </c>
      <c r="O139" s="19">
        <v>2425.720754716981</v>
      </c>
      <c r="P139" s="23">
        <v>2.2055555555555557</v>
      </c>
      <c r="Q139" s="21">
        <v>4.4000000953674304E-2</v>
      </c>
      <c r="R139" s="17">
        <v>1.0049999999999999</v>
      </c>
    </row>
    <row r="140" spans="1:18">
      <c r="A140" s="17" t="s">
        <v>22</v>
      </c>
      <c r="B140" s="17" t="s">
        <v>875</v>
      </c>
      <c r="C140" s="17" t="s">
        <v>494</v>
      </c>
      <c r="D140" s="17" t="s">
        <v>349</v>
      </c>
      <c r="E140" s="17" t="s">
        <v>876</v>
      </c>
      <c r="F140" s="17" t="s">
        <v>877</v>
      </c>
      <c r="G140" s="17" t="s">
        <v>878</v>
      </c>
      <c r="H140" s="17" t="s">
        <v>659</v>
      </c>
      <c r="I140" s="17" t="s">
        <v>879</v>
      </c>
      <c r="J140" s="17" t="s">
        <v>880</v>
      </c>
      <c r="K140" s="19">
        <v>1869600</v>
      </c>
      <c r="L140" s="20">
        <v>252.61666666666667</v>
      </c>
      <c r="M140" s="19">
        <v>81410.305469420069</v>
      </c>
      <c r="N140" s="19">
        <v>81410.001690885751</v>
      </c>
      <c r="O140" s="19">
        <v>1818.8378880339608</v>
      </c>
      <c r="P140" s="23">
        <v>3.1333333333333329</v>
      </c>
      <c r="Q140" s="21">
        <v>5.4000000953674292E-2</v>
      </c>
      <c r="R140" s="17">
        <v>0.65500000000000036</v>
      </c>
    </row>
    <row r="141" spans="1:18">
      <c r="A141" s="17" t="s">
        <v>22</v>
      </c>
      <c r="B141" s="17" t="s">
        <v>875</v>
      </c>
      <c r="C141" s="17" t="s">
        <v>261</v>
      </c>
      <c r="D141" s="17" t="s">
        <v>238</v>
      </c>
      <c r="E141" s="17" t="s">
        <v>102</v>
      </c>
      <c r="F141" s="17" t="s">
        <v>881</v>
      </c>
      <c r="G141" s="17" t="s">
        <v>882</v>
      </c>
      <c r="H141" s="17" t="s">
        <v>440</v>
      </c>
      <c r="I141" s="17" t="s">
        <v>883</v>
      </c>
      <c r="J141" s="17" t="s">
        <v>884</v>
      </c>
      <c r="K141" s="19">
        <v>503500</v>
      </c>
      <c r="L141" s="20">
        <v>91.75</v>
      </c>
      <c r="M141" s="19">
        <v>71340.599455040865</v>
      </c>
      <c r="N141" s="19">
        <v>66760.041711674072</v>
      </c>
      <c r="O141" s="19">
        <v>2228.63466121893</v>
      </c>
      <c r="P141" s="23">
        <v>2.3974358974358974</v>
      </c>
      <c r="Q141" s="21">
        <v>0.14000000000000004</v>
      </c>
      <c r="R141" s="17">
        <v>0.50500000000000023</v>
      </c>
    </row>
    <row r="142" spans="1:18">
      <c r="A142" s="17" t="s">
        <v>22</v>
      </c>
      <c r="B142" s="17" t="s">
        <v>875</v>
      </c>
      <c r="C142" s="17" t="s">
        <v>261</v>
      </c>
      <c r="D142" s="17" t="s">
        <v>689</v>
      </c>
      <c r="E142" s="17" t="s">
        <v>138</v>
      </c>
      <c r="F142" s="17" t="s">
        <v>885</v>
      </c>
      <c r="G142" s="17" t="s">
        <v>882</v>
      </c>
      <c r="H142" s="17" t="s">
        <v>440</v>
      </c>
      <c r="I142" s="17" t="s">
        <v>886</v>
      </c>
      <c r="J142" s="17" t="s">
        <v>887</v>
      </c>
      <c r="K142" s="19">
        <v>808363.63636363635</v>
      </c>
      <c r="L142" s="20">
        <v>79.816666666666663</v>
      </c>
      <c r="M142" s="19">
        <v>111405.30382125705</v>
      </c>
      <c r="N142" s="19">
        <v>103410.0070277441</v>
      </c>
      <c r="O142" s="19">
        <v>2368.042609853529</v>
      </c>
      <c r="P142" s="23">
        <v>1.0242424242424242</v>
      </c>
      <c r="Q142" s="21">
        <v>5.8000001907348712E-2</v>
      </c>
      <c r="R142" s="17">
        <v>0.66400000000000015</v>
      </c>
    </row>
    <row r="143" spans="1:18">
      <c r="A143" s="17" t="s">
        <v>22</v>
      </c>
      <c r="B143" s="17" t="s">
        <v>875</v>
      </c>
      <c r="C143" s="17" t="s">
        <v>698</v>
      </c>
      <c r="D143" s="17" t="s">
        <v>549</v>
      </c>
      <c r="E143" s="17" t="s">
        <v>395</v>
      </c>
      <c r="F143" s="17" t="s">
        <v>888</v>
      </c>
      <c r="G143" s="17" t="s">
        <v>889</v>
      </c>
      <c r="H143" s="17" t="s">
        <v>890</v>
      </c>
      <c r="I143" s="17" t="s">
        <v>891</v>
      </c>
      <c r="J143" s="17" t="s">
        <v>892</v>
      </c>
      <c r="K143" s="19">
        <v>470400</v>
      </c>
      <c r="L143" s="20">
        <v>13.399999999999999</v>
      </c>
      <c r="M143" s="19">
        <v>70208.955223880606</v>
      </c>
      <c r="N143" s="19">
        <v>57500.014375003593</v>
      </c>
      <c r="O143" s="19">
        <v>1619.2771084337348</v>
      </c>
      <c r="P143" s="23">
        <v>1.75</v>
      </c>
      <c r="Q143" s="21">
        <v>0.12300000190734861</v>
      </c>
      <c r="R143" s="17">
        <v>0.745</v>
      </c>
    </row>
    <row r="144" spans="1:18">
      <c r="A144" s="17" t="s">
        <v>22</v>
      </c>
      <c r="B144" s="17" t="s">
        <v>875</v>
      </c>
      <c r="C144" s="17" t="s">
        <v>629</v>
      </c>
      <c r="D144" s="17" t="s">
        <v>596</v>
      </c>
      <c r="E144" s="17" t="s">
        <v>893</v>
      </c>
      <c r="F144" s="17" t="s">
        <v>894</v>
      </c>
      <c r="G144" s="17" t="s">
        <v>895</v>
      </c>
      <c r="H144" s="17" t="s">
        <v>471</v>
      </c>
      <c r="I144" s="17" t="s">
        <v>896</v>
      </c>
      <c r="J144" s="17" t="s">
        <v>897</v>
      </c>
      <c r="K144" s="19">
        <v>1557600</v>
      </c>
      <c r="L144" s="20">
        <v>33.433333333333337</v>
      </c>
      <c r="M144" s="19">
        <v>46588.235294117643</v>
      </c>
      <c r="N144" s="19">
        <v>35980.000588632814</v>
      </c>
      <c r="O144" s="19">
        <v>1099.2237120677487</v>
      </c>
      <c r="P144" s="23">
        <v>7.916666666666667</v>
      </c>
      <c r="Q144" s="21">
        <v>6.4000000953674294E-2</v>
      </c>
      <c r="R144" s="17">
        <v>0.83</v>
      </c>
    </row>
    <row r="145" spans="1:18">
      <c r="A145" s="17" t="s">
        <v>22</v>
      </c>
      <c r="B145" s="17" t="s">
        <v>875</v>
      </c>
      <c r="C145" s="17" t="s">
        <v>629</v>
      </c>
      <c r="D145" s="17" t="s">
        <v>898</v>
      </c>
      <c r="E145" s="17" t="s">
        <v>138</v>
      </c>
      <c r="F145" s="17" t="s">
        <v>899</v>
      </c>
      <c r="G145" s="17" t="s">
        <v>900</v>
      </c>
      <c r="H145" s="17" t="s">
        <v>471</v>
      </c>
      <c r="I145" s="17" t="s">
        <v>901</v>
      </c>
      <c r="J145" s="17" t="s">
        <v>902</v>
      </c>
      <c r="K145" s="19">
        <v>876150</v>
      </c>
      <c r="L145" s="20">
        <v>75.416666666666671</v>
      </c>
      <c r="M145" s="19">
        <v>46469.834254143643</v>
      </c>
      <c r="N145" s="19">
        <v>42649.925149381357</v>
      </c>
      <c r="O145" s="19">
        <v>1001.6004572735067</v>
      </c>
      <c r="P145" s="23">
        <v>3.7333333333333329</v>
      </c>
      <c r="Q145" s="21">
        <v>7.3000001907348691E-2</v>
      </c>
      <c r="R145" s="17">
        <v>1.2740000000000005</v>
      </c>
    </row>
    <row r="146" spans="1:18">
      <c r="A146" s="17" t="s">
        <v>22</v>
      </c>
      <c r="B146" s="17" t="s">
        <v>903</v>
      </c>
      <c r="C146" s="17" t="s">
        <v>228</v>
      </c>
      <c r="D146" s="17" t="s">
        <v>904</v>
      </c>
      <c r="E146" s="17" t="s">
        <v>102</v>
      </c>
      <c r="F146" s="17" t="s">
        <v>905</v>
      </c>
      <c r="G146" s="17" t="s">
        <v>906</v>
      </c>
      <c r="H146" s="17" t="s">
        <v>907</v>
      </c>
      <c r="I146" s="17" t="s">
        <v>908</v>
      </c>
      <c r="J146" s="17" t="s">
        <v>909</v>
      </c>
      <c r="K146" s="19">
        <v>3919860</v>
      </c>
      <c r="L146" s="20">
        <v>120.81666666666669</v>
      </c>
      <c r="M146" s="19">
        <v>162223.47910056557</v>
      </c>
      <c r="N146" s="19">
        <v>167229.67323321849</v>
      </c>
      <c r="O146" s="19">
        <v>3474.4371565325287</v>
      </c>
      <c r="P146" s="23">
        <v>3.06</v>
      </c>
      <c r="Q146" s="21">
        <v>6.0999999046325672E-2</v>
      </c>
      <c r="R146" s="17">
        <v>0.5169999999999999</v>
      </c>
    </row>
    <row r="147" spans="1:18">
      <c r="A147" s="17" t="s">
        <v>22</v>
      </c>
      <c r="B147" s="17" t="s">
        <v>910</v>
      </c>
      <c r="C147" s="17" t="s">
        <v>296</v>
      </c>
      <c r="D147" s="17" t="s">
        <v>839</v>
      </c>
      <c r="E147" s="17" t="s">
        <v>821</v>
      </c>
      <c r="F147" s="17" t="s">
        <v>911</v>
      </c>
      <c r="G147" s="17" t="s">
        <v>912</v>
      </c>
      <c r="H147" s="17" t="s">
        <v>713</v>
      </c>
      <c r="I147" s="17" t="s">
        <v>913</v>
      </c>
      <c r="J147" s="17" t="s">
        <v>914</v>
      </c>
      <c r="K147" s="19">
        <v>3736260</v>
      </c>
      <c r="L147" s="20">
        <v>117.76666666666669</v>
      </c>
      <c r="M147" s="19">
        <v>158629.7763939994</v>
      </c>
      <c r="N147" s="19">
        <v>165200.02088128263</v>
      </c>
      <c r="O147" s="19">
        <v>3193.9305864250296</v>
      </c>
      <c r="P147" s="23">
        <v>2.3066666666666671</v>
      </c>
      <c r="Q147" s="21">
        <v>3.9000000953674237E-2</v>
      </c>
      <c r="R147" s="17">
        <v>0.56899999999999962</v>
      </c>
    </row>
    <row r="148" spans="1:18">
      <c r="A148" s="17" t="s">
        <v>22</v>
      </c>
      <c r="B148" s="17" t="s">
        <v>915</v>
      </c>
      <c r="C148" s="17" t="s">
        <v>384</v>
      </c>
      <c r="D148" s="17" t="s">
        <v>916</v>
      </c>
      <c r="E148" s="17" t="s">
        <v>917</v>
      </c>
      <c r="F148" s="17" t="s">
        <v>918</v>
      </c>
      <c r="G148" s="17" t="s">
        <v>919</v>
      </c>
      <c r="H148" s="17" t="s">
        <v>920</v>
      </c>
      <c r="I148" s="17" t="s">
        <v>921</v>
      </c>
      <c r="J148" s="17" t="s">
        <v>922</v>
      </c>
      <c r="K148" s="19">
        <v>11735450</v>
      </c>
      <c r="L148" s="20">
        <v>185.16666666666669</v>
      </c>
      <c r="M148" s="19">
        <v>126755.53555355534</v>
      </c>
      <c r="N148" s="19">
        <v>126760.01527711704</v>
      </c>
      <c r="O148" s="19">
        <v>2404.8053278688517</v>
      </c>
      <c r="P148" s="23">
        <v>3.375</v>
      </c>
      <c r="Q148" s="21">
        <v>3.4000000953674302E-2</v>
      </c>
      <c r="R148" s="17">
        <v>0.68999999999999984</v>
      </c>
    </row>
    <row r="149" spans="1:18">
      <c r="A149" s="17" t="s">
        <v>22</v>
      </c>
      <c r="B149" s="17" t="s">
        <v>923</v>
      </c>
      <c r="C149" s="17" t="s">
        <v>356</v>
      </c>
      <c r="D149" s="17" t="s">
        <v>549</v>
      </c>
      <c r="E149" s="17" t="s">
        <v>137</v>
      </c>
      <c r="F149" s="17" t="s">
        <v>924</v>
      </c>
      <c r="G149" s="17" t="s">
        <v>925</v>
      </c>
      <c r="H149" s="17" t="s">
        <v>124</v>
      </c>
      <c r="I149" s="17" t="s">
        <v>926</v>
      </c>
      <c r="J149" s="17" t="s">
        <v>927</v>
      </c>
      <c r="K149" s="19">
        <v>960000</v>
      </c>
      <c r="L149" s="20">
        <v>312.2833333333333</v>
      </c>
      <c r="M149" s="19">
        <v>43037.839568767682</v>
      </c>
      <c r="N149" s="19">
        <v>43790.001893041786</v>
      </c>
      <c r="O149" s="19">
        <v>988.74420657691485</v>
      </c>
      <c r="P149" s="23">
        <v>4.723809523809523</v>
      </c>
      <c r="Q149" s="21">
        <v>5.6999998092651306E-2</v>
      </c>
      <c r="R149" s="17">
        <v>2.1740000000000039</v>
      </c>
    </row>
    <row r="150" spans="1:18">
      <c r="A150" s="17" t="s">
        <v>22</v>
      </c>
      <c r="B150" s="17" t="s">
        <v>923</v>
      </c>
      <c r="C150" s="17" t="s">
        <v>71</v>
      </c>
      <c r="D150" s="17" t="s">
        <v>898</v>
      </c>
      <c r="E150" s="17" t="s">
        <v>102</v>
      </c>
      <c r="F150" s="17" t="s">
        <v>928</v>
      </c>
      <c r="G150" s="17" t="s">
        <v>929</v>
      </c>
      <c r="H150" s="17" t="s">
        <v>907</v>
      </c>
      <c r="I150" s="17" t="s">
        <v>930</v>
      </c>
      <c r="J150" s="17" t="s">
        <v>931</v>
      </c>
      <c r="K150" s="19">
        <v>3376800</v>
      </c>
      <c r="L150" s="20">
        <v>310.05000000000013</v>
      </c>
      <c r="M150" s="19">
        <v>130693.75907111751</v>
      </c>
      <c r="N150" s="19">
        <v>126090.684420235</v>
      </c>
      <c r="O150" s="19">
        <v>2946.1683873782163</v>
      </c>
      <c r="P150" s="23">
        <v>3.9263888888888885</v>
      </c>
      <c r="Q150" s="21">
        <v>4.9000000953674322E-2</v>
      </c>
      <c r="R150" s="17">
        <v>0.66799999999999948</v>
      </c>
    </row>
    <row r="151" spans="1:18">
      <c r="A151" s="17" t="s">
        <v>22</v>
      </c>
      <c r="B151" s="17" t="s">
        <v>932</v>
      </c>
      <c r="C151" s="17" t="s">
        <v>145</v>
      </c>
      <c r="D151" s="17" t="s">
        <v>816</v>
      </c>
      <c r="E151" s="17" t="s">
        <v>663</v>
      </c>
      <c r="F151" s="17" t="s">
        <v>933</v>
      </c>
      <c r="G151" s="17" t="s">
        <v>934</v>
      </c>
      <c r="H151" s="17" t="s">
        <v>76</v>
      </c>
      <c r="I151" s="17" t="s">
        <v>935</v>
      </c>
      <c r="J151" s="17" t="s">
        <v>936</v>
      </c>
      <c r="K151" s="19">
        <v>1430625</v>
      </c>
      <c r="L151" s="20">
        <v>206.48333333333332</v>
      </c>
      <c r="M151" s="19">
        <v>55428.202437646301</v>
      </c>
      <c r="N151" s="19">
        <v>58220.095248075835</v>
      </c>
      <c r="O151" s="19">
        <v>1226.6881028938906</v>
      </c>
      <c r="P151" s="23">
        <v>4.2125000000000004</v>
      </c>
      <c r="Q151" s="21">
        <v>6.8000001907348687E-2</v>
      </c>
      <c r="R151" s="17">
        <v>0.78499999999999959</v>
      </c>
    </row>
    <row r="152" spans="1:18">
      <c r="A152" s="17" t="s">
        <v>22</v>
      </c>
      <c r="B152" s="17" t="s">
        <v>932</v>
      </c>
      <c r="C152" s="17" t="s">
        <v>145</v>
      </c>
      <c r="D152" s="17" t="s">
        <v>937</v>
      </c>
      <c r="E152" s="17" t="s">
        <v>102</v>
      </c>
      <c r="F152" s="17" t="s">
        <v>938</v>
      </c>
      <c r="G152" s="17" t="s">
        <v>939</v>
      </c>
      <c r="H152" s="17" t="s">
        <v>76</v>
      </c>
      <c r="I152" s="17" t="s">
        <v>940</v>
      </c>
      <c r="J152" s="17" t="s">
        <v>941</v>
      </c>
      <c r="K152" s="19">
        <v>817500</v>
      </c>
      <c r="L152" s="20">
        <v>32.650000000000006</v>
      </c>
      <c r="M152" s="19">
        <v>75114.85451761102</v>
      </c>
      <c r="N152" s="19">
        <v>79670.000484393604</v>
      </c>
      <c r="O152" s="19">
        <v>2160.7929515418505</v>
      </c>
      <c r="P152" s="23">
        <v>4.0388888888888888</v>
      </c>
      <c r="Q152" s="21">
        <v>0.11199999809265135</v>
      </c>
      <c r="R152" s="17">
        <v>0.79600000000000015</v>
      </c>
    </row>
    <row r="153" spans="1:18">
      <c r="A153" s="17" t="s">
        <v>22</v>
      </c>
      <c r="B153" s="17" t="s">
        <v>932</v>
      </c>
      <c r="C153" s="17" t="s">
        <v>80</v>
      </c>
      <c r="D153" s="17" t="s">
        <v>130</v>
      </c>
      <c r="E153" s="17" t="s">
        <v>130</v>
      </c>
      <c r="F153" s="17" t="s">
        <v>942</v>
      </c>
      <c r="G153" s="17" t="s">
        <v>943</v>
      </c>
      <c r="H153" s="17" t="s">
        <v>517</v>
      </c>
      <c r="I153" s="17" t="s">
        <v>944</v>
      </c>
      <c r="J153" s="17" t="s">
        <v>945</v>
      </c>
      <c r="K153" s="19">
        <v>1284000</v>
      </c>
      <c r="L153" s="20">
        <v>36.483333333333334</v>
      </c>
      <c r="M153" s="19">
        <v>70388.305162174511</v>
      </c>
      <c r="N153" s="19">
        <v>75529.841840511188</v>
      </c>
      <c r="O153" s="19">
        <v>1497.3760932944604</v>
      </c>
      <c r="P153" s="23">
        <v>3.6</v>
      </c>
      <c r="Q153" s="21">
        <v>6.0000000000000012E-2</v>
      </c>
      <c r="R153" s="17">
        <v>0.80600000000000005</v>
      </c>
    </row>
    <row r="154" spans="1:18">
      <c r="A154" s="17" t="s">
        <v>22</v>
      </c>
      <c r="B154" s="17" t="s">
        <v>946</v>
      </c>
      <c r="C154" s="17" t="s">
        <v>947</v>
      </c>
      <c r="D154" s="17" t="s">
        <v>101</v>
      </c>
      <c r="E154" s="17" t="s">
        <v>549</v>
      </c>
      <c r="F154" s="17" t="s">
        <v>948</v>
      </c>
      <c r="G154" s="17" t="s">
        <v>949</v>
      </c>
      <c r="H154" s="17" t="s">
        <v>950</v>
      </c>
      <c r="I154" s="17" t="s">
        <v>951</v>
      </c>
      <c r="J154" s="17" t="s">
        <v>952</v>
      </c>
      <c r="K154" s="19">
        <v>2165680</v>
      </c>
      <c r="L154" s="20">
        <v>57.716666666666654</v>
      </c>
      <c r="M154" s="19">
        <v>112567.83136009243</v>
      </c>
      <c r="N154" s="19">
        <v>117880.0035788369</v>
      </c>
      <c r="O154" s="19">
        <v>2317.0613409415123</v>
      </c>
      <c r="P154" s="23">
        <v>3.1166666666666667</v>
      </c>
      <c r="Q154" s="21">
        <v>4.1999998092651286E-2</v>
      </c>
      <c r="R154" s="17">
        <v>0.86800000000000022</v>
      </c>
    </row>
    <row r="155" spans="1:18">
      <c r="A155" s="17" t="s">
        <v>22</v>
      </c>
      <c r="B155" s="17" t="s">
        <v>953</v>
      </c>
      <c r="C155" s="17" t="s">
        <v>304</v>
      </c>
      <c r="D155" s="17" t="s">
        <v>395</v>
      </c>
      <c r="E155" s="17" t="s">
        <v>474</v>
      </c>
      <c r="F155" s="17" t="s">
        <v>954</v>
      </c>
      <c r="G155" s="17" t="s">
        <v>955</v>
      </c>
      <c r="H155" s="17" t="s">
        <v>76</v>
      </c>
      <c r="I155" s="17" t="s">
        <v>956</v>
      </c>
      <c r="J155" s="17" t="s">
        <v>957</v>
      </c>
      <c r="K155" s="19">
        <v>662970</v>
      </c>
      <c r="L155" s="20">
        <v>65.133333333333326</v>
      </c>
      <c r="M155" s="19">
        <v>61071.954964176053</v>
      </c>
      <c r="N155" s="19">
        <v>53059.968376258839</v>
      </c>
      <c r="O155" s="19">
        <v>1648.4956485702446</v>
      </c>
      <c r="P155" s="23">
        <v>3.0805555555555557</v>
      </c>
      <c r="Q155" s="21">
        <v>0.1989999961853027</v>
      </c>
      <c r="R155" s="17">
        <v>0.39200000000000013</v>
      </c>
    </row>
    <row r="156" spans="1:18">
      <c r="A156" s="17" t="s">
        <v>22</v>
      </c>
      <c r="B156" s="17" t="s">
        <v>953</v>
      </c>
      <c r="C156" s="17" t="s">
        <v>304</v>
      </c>
      <c r="D156" s="17" t="s">
        <v>864</v>
      </c>
      <c r="E156" s="17" t="s">
        <v>590</v>
      </c>
      <c r="F156" s="17" t="s">
        <v>958</v>
      </c>
      <c r="G156" s="17" t="s">
        <v>955</v>
      </c>
      <c r="H156" s="17" t="s">
        <v>76</v>
      </c>
      <c r="I156" s="17" t="s">
        <v>959</v>
      </c>
      <c r="J156" s="17" t="s">
        <v>960</v>
      </c>
      <c r="K156" s="19">
        <v>9763740</v>
      </c>
      <c r="L156" s="20">
        <v>950.18333333333248</v>
      </c>
      <c r="M156" s="19">
        <v>174685.84659100891</v>
      </c>
      <c r="N156" s="19">
        <v>175389.36438894342</v>
      </c>
      <c r="O156" s="19">
        <v>3534.7994974125295</v>
      </c>
      <c r="P156" s="23">
        <v>2.9549019607843139</v>
      </c>
      <c r="Q156" s="21">
        <v>4.5999999046325617E-2</v>
      </c>
      <c r="R156" s="17">
        <v>0.50500000000000023</v>
      </c>
    </row>
    <row r="157" spans="1:18">
      <c r="A157" s="17" t="s">
        <v>22</v>
      </c>
      <c r="B157" s="17" t="s">
        <v>953</v>
      </c>
      <c r="C157" s="17" t="s">
        <v>961</v>
      </c>
      <c r="D157" s="17" t="s">
        <v>522</v>
      </c>
      <c r="E157" s="17" t="s">
        <v>619</v>
      </c>
      <c r="F157" s="17" t="s">
        <v>962</v>
      </c>
      <c r="G157" s="17" t="s">
        <v>963</v>
      </c>
      <c r="H157" s="17" t="s">
        <v>85</v>
      </c>
      <c r="I157" s="17" t="s">
        <v>964</v>
      </c>
      <c r="J157" s="17" t="s">
        <v>965</v>
      </c>
      <c r="K157" s="19">
        <v>1022880</v>
      </c>
      <c r="L157" s="20">
        <v>167.95000000000002</v>
      </c>
      <c r="M157" s="19">
        <v>66994.224471568916</v>
      </c>
      <c r="N157" s="19">
        <v>66990.000603579902</v>
      </c>
      <c r="O157" s="19">
        <v>1600.2958327407196</v>
      </c>
      <c r="P157" s="23">
        <v>3.0803030303030301</v>
      </c>
      <c r="Q157" s="21">
        <v>6.4999999999999919E-2</v>
      </c>
      <c r="R157" s="17">
        <v>0.88200000000000034</v>
      </c>
    </row>
    <row r="158" spans="1:18">
      <c r="A158" s="17" t="s">
        <v>22</v>
      </c>
      <c r="B158" s="17" t="s">
        <v>953</v>
      </c>
      <c r="C158" s="17" t="s">
        <v>203</v>
      </c>
      <c r="D158" s="17" t="s">
        <v>756</v>
      </c>
      <c r="E158" s="17" t="s">
        <v>386</v>
      </c>
      <c r="F158" s="17" t="s">
        <v>966</v>
      </c>
      <c r="G158" s="17" t="s">
        <v>967</v>
      </c>
      <c r="H158" s="17" t="s">
        <v>659</v>
      </c>
      <c r="I158" s="17" t="s">
        <v>968</v>
      </c>
      <c r="J158" s="17" t="s">
        <v>969</v>
      </c>
      <c r="K158" s="19">
        <v>1536000</v>
      </c>
      <c r="L158" s="20">
        <v>36.466666666666669</v>
      </c>
      <c r="M158" s="19">
        <v>84241.31627056672</v>
      </c>
      <c r="N158" s="19">
        <v>84040.040036675084</v>
      </c>
      <c r="O158" s="19">
        <v>1875.4578754578754</v>
      </c>
      <c r="P158" s="23">
        <v>4.041666666666667</v>
      </c>
      <c r="Q158" s="21">
        <v>4.8000001907348711E-2</v>
      </c>
      <c r="R158" s="17">
        <v>1.111</v>
      </c>
    </row>
    <row r="159" spans="1:18">
      <c r="A159" s="17" t="s">
        <v>22</v>
      </c>
      <c r="B159" s="17" t="s">
        <v>970</v>
      </c>
      <c r="C159" s="17" t="s">
        <v>971</v>
      </c>
      <c r="D159" s="17" t="s">
        <v>238</v>
      </c>
      <c r="E159" s="17" t="s">
        <v>503</v>
      </c>
      <c r="F159" s="17" t="s">
        <v>972</v>
      </c>
      <c r="G159" s="17" t="s">
        <v>973</v>
      </c>
      <c r="H159" s="17" t="s">
        <v>93</v>
      </c>
      <c r="I159" s="17" t="s">
        <v>974</v>
      </c>
      <c r="J159" s="17" t="s">
        <v>975</v>
      </c>
      <c r="K159" s="19">
        <v>682823.07692307688</v>
      </c>
      <c r="L159" s="20">
        <v>118.55000000000003</v>
      </c>
      <c r="M159" s="19">
        <v>74877.266975959501</v>
      </c>
      <c r="N159" s="19">
        <v>74480.00111422081</v>
      </c>
      <c r="O159" s="19">
        <v>2023.8714090287274</v>
      </c>
      <c r="P159" s="23">
        <v>2.5371794871794866</v>
      </c>
      <c r="Q159" s="21">
        <v>8.1000003814697213E-2</v>
      </c>
      <c r="R159" s="17">
        <v>0.57000000000000017</v>
      </c>
    </row>
    <row r="160" spans="1:18">
      <c r="A160" s="17" t="s">
        <v>22</v>
      </c>
      <c r="B160" s="17" t="s">
        <v>970</v>
      </c>
      <c r="C160" s="17" t="s">
        <v>971</v>
      </c>
      <c r="D160" s="17" t="s">
        <v>327</v>
      </c>
      <c r="E160" s="17" t="s">
        <v>619</v>
      </c>
      <c r="F160" s="17" t="s">
        <v>976</v>
      </c>
      <c r="G160" s="17" t="s">
        <v>973</v>
      </c>
      <c r="H160" s="17" t="s">
        <v>93</v>
      </c>
      <c r="I160" s="17" t="s">
        <v>977</v>
      </c>
      <c r="J160" s="17" t="s">
        <v>978</v>
      </c>
      <c r="K160" s="19">
        <v>236250</v>
      </c>
      <c r="L160" s="20">
        <v>21.15</v>
      </c>
      <c r="M160" s="19">
        <v>44680.851063829788</v>
      </c>
      <c r="N160" s="19">
        <v>41200.001120640023</v>
      </c>
      <c r="O160" s="19">
        <v>1531.6045380875203</v>
      </c>
      <c r="P160" s="23">
        <v>2.3166666666666664</v>
      </c>
      <c r="Q160" s="21">
        <v>0.12699999809265133</v>
      </c>
      <c r="R160" s="17">
        <v>0.72599999999999998</v>
      </c>
    </row>
    <row r="161" spans="1:18">
      <c r="A161" s="17" t="s">
        <v>22</v>
      </c>
      <c r="B161" s="17" t="s">
        <v>979</v>
      </c>
      <c r="C161" s="17" t="s">
        <v>261</v>
      </c>
      <c r="D161" s="17" t="s">
        <v>980</v>
      </c>
      <c r="E161" s="17" t="s">
        <v>138</v>
      </c>
      <c r="F161" s="17" t="s">
        <v>981</v>
      </c>
      <c r="G161" s="17" t="s">
        <v>982</v>
      </c>
      <c r="H161" s="17" t="s">
        <v>440</v>
      </c>
      <c r="I161" s="17" t="s">
        <v>983</v>
      </c>
      <c r="J161" s="17" t="s">
        <v>984</v>
      </c>
      <c r="K161" s="19">
        <v>314166.66666666669</v>
      </c>
      <c r="L161" s="20">
        <v>16.433333333333334</v>
      </c>
      <c r="M161" s="19">
        <v>57352.941176470587</v>
      </c>
      <c r="N161" s="19">
        <v>88809.946714031976</v>
      </c>
      <c r="O161" s="19">
        <v>1923.4693877551022</v>
      </c>
      <c r="P161" s="23">
        <v>2.5777777777777779</v>
      </c>
      <c r="Q161" s="21">
        <v>8.6000003814697315E-2</v>
      </c>
      <c r="R161" s="17">
        <v>0.74399999999999988</v>
      </c>
    </row>
    <row r="162" spans="1:18">
      <c r="A162" s="17" t="s">
        <v>22</v>
      </c>
      <c r="B162" s="17" t="s">
        <v>979</v>
      </c>
      <c r="C162" s="17" t="s">
        <v>261</v>
      </c>
      <c r="D162" s="17" t="s">
        <v>509</v>
      </c>
      <c r="E162" s="17" t="s">
        <v>463</v>
      </c>
      <c r="F162" s="17" t="s">
        <v>985</v>
      </c>
      <c r="G162" s="17" t="s">
        <v>982</v>
      </c>
      <c r="H162" s="17" t="s">
        <v>986</v>
      </c>
      <c r="I162" s="17" t="s">
        <v>987</v>
      </c>
      <c r="J162" s="17" t="s">
        <v>988</v>
      </c>
      <c r="K162" s="19">
        <v>3175714.2857142859</v>
      </c>
      <c r="L162" s="20">
        <v>150.55000000000004</v>
      </c>
      <c r="M162" s="19">
        <v>147658.58518764525</v>
      </c>
      <c r="N162" s="19">
        <v>147100.0115326409</v>
      </c>
      <c r="O162" s="19">
        <v>2938.9212057112632</v>
      </c>
      <c r="P162" s="23">
        <v>1.3809523809523809</v>
      </c>
      <c r="Q162" s="21">
        <v>5.4000000953674319E-2</v>
      </c>
      <c r="R162" s="17">
        <v>0.74399999999999988</v>
      </c>
    </row>
    <row r="163" spans="1:18">
      <c r="A163" s="17" t="s">
        <v>22</v>
      </c>
      <c r="B163" s="17" t="s">
        <v>979</v>
      </c>
      <c r="C163" s="17" t="s">
        <v>261</v>
      </c>
      <c r="D163" s="17" t="s">
        <v>989</v>
      </c>
      <c r="E163" s="17" t="s">
        <v>990</v>
      </c>
      <c r="F163" s="17" t="s">
        <v>991</v>
      </c>
      <c r="G163" s="17" t="s">
        <v>982</v>
      </c>
      <c r="H163" s="17" t="s">
        <v>986</v>
      </c>
      <c r="I163" s="17" t="s">
        <v>992</v>
      </c>
      <c r="J163" s="17" t="s">
        <v>993</v>
      </c>
      <c r="K163" s="19">
        <v>819000</v>
      </c>
      <c r="L163" s="20">
        <v>60.449999999999996</v>
      </c>
      <c r="M163" s="19">
        <v>81290.322580645166</v>
      </c>
      <c r="N163" s="19">
        <v>69150.076410834416</v>
      </c>
      <c r="O163" s="19">
        <v>2679.3893129770991</v>
      </c>
      <c r="P163" s="23">
        <v>3.7194444444444446</v>
      </c>
      <c r="Q163" s="21">
        <v>0.10499999999999998</v>
      </c>
      <c r="R163" s="17">
        <v>0.89000000000000024</v>
      </c>
    </row>
    <row r="164" spans="1:18">
      <c r="A164" s="17" t="s">
        <v>22</v>
      </c>
      <c r="B164" s="17" t="s">
        <v>979</v>
      </c>
      <c r="C164" s="17" t="s">
        <v>166</v>
      </c>
      <c r="D164" s="17" t="s">
        <v>893</v>
      </c>
      <c r="E164" s="17" t="s">
        <v>503</v>
      </c>
      <c r="F164" s="17" t="s">
        <v>994</v>
      </c>
      <c r="G164" s="17" t="s">
        <v>995</v>
      </c>
      <c r="H164" s="17" t="s">
        <v>85</v>
      </c>
      <c r="I164" s="17" t="s">
        <v>996</v>
      </c>
      <c r="J164" s="17" t="s">
        <v>997</v>
      </c>
      <c r="K164" s="19">
        <v>2650334</v>
      </c>
      <c r="L164" s="20">
        <v>325.95</v>
      </c>
      <c r="M164" s="19">
        <v>81311.05997852431</v>
      </c>
      <c r="N164" s="19">
        <v>80470.002754488203</v>
      </c>
      <c r="O164" s="19">
        <v>1861.1896067415728</v>
      </c>
      <c r="P164" s="23">
        <v>3.3833333333333337</v>
      </c>
      <c r="Q164" s="21">
        <v>6.5999999046325641E-2</v>
      </c>
      <c r="R164" s="17">
        <v>0.74499999999999922</v>
      </c>
    </row>
    <row r="165" spans="1:18">
      <c r="A165" s="17" t="s">
        <v>22</v>
      </c>
      <c r="B165" s="17" t="s">
        <v>998</v>
      </c>
      <c r="C165" s="17" t="s">
        <v>296</v>
      </c>
      <c r="D165" s="17" t="s">
        <v>96</v>
      </c>
      <c r="E165" s="17" t="s">
        <v>90</v>
      </c>
      <c r="F165" s="17" t="s">
        <v>999</v>
      </c>
      <c r="G165" s="17" t="s">
        <v>1000</v>
      </c>
      <c r="H165" s="17" t="s">
        <v>1001</v>
      </c>
      <c r="I165" s="17" t="s">
        <v>1002</v>
      </c>
      <c r="J165" s="17" t="s">
        <v>1003</v>
      </c>
      <c r="K165" s="19">
        <v>3213000</v>
      </c>
      <c r="L165" s="20">
        <v>25.866666666666671</v>
      </c>
      <c r="M165" s="19">
        <v>124213.91752577317</v>
      </c>
      <c r="N165" s="19">
        <v>142429.8532972511</v>
      </c>
      <c r="O165" s="19">
        <v>3051.2820512820513</v>
      </c>
      <c r="P165" s="23">
        <v>5</v>
      </c>
      <c r="Q165" s="21">
        <v>6.5999999046325766E-2</v>
      </c>
      <c r="R165" s="17">
        <v>0.59</v>
      </c>
    </row>
    <row r="166" spans="1:18">
      <c r="A166" s="17" t="s">
        <v>22</v>
      </c>
      <c r="B166" s="17" t="s">
        <v>1004</v>
      </c>
      <c r="C166" s="17" t="s">
        <v>245</v>
      </c>
      <c r="D166" s="17" t="s">
        <v>101</v>
      </c>
      <c r="E166" s="17" t="s">
        <v>386</v>
      </c>
      <c r="F166" s="17" t="s">
        <v>1005</v>
      </c>
      <c r="G166" s="17" t="s">
        <v>1006</v>
      </c>
      <c r="H166" s="17" t="s">
        <v>1007</v>
      </c>
      <c r="I166" s="17" t="s">
        <v>1008</v>
      </c>
      <c r="J166" s="17" t="s">
        <v>1009</v>
      </c>
      <c r="K166" s="19">
        <v>540000</v>
      </c>
      <c r="L166" s="20">
        <v>36.56666666666667</v>
      </c>
      <c r="M166" s="19">
        <v>44302.643573381945</v>
      </c>
      <c r="N166" s="19">
        <v>42450.046907301832</v>
      </c>
      <c r="O166" s="19">
        <v>1130.4954640614096</v>
      </c>
      <c r="P166" s="23">
        <v>3.3722222222222222</v>
      </c>
      <c r="Q166" s="21">
        <v>0.10800000190734858</v>
      </c>
      <c r="R166" s="17">
        <v>1.3889999999999996</v>
      </c>
    </row>
    <row r="167" spans="1:18">
      <c r="A167" s="17" t="s">
        <v>22</v>
      </c>
      <c r="B167" s="17" t="s">
        <v>1004</v>
      </c>
      <c r="C167" s="17" t="s">
        <v>407</v>
      </c>
      <c r="D167" s="17" t="s">
        <v>522</v>
      </c>
      <c r="E167" s="17" t="s">
        <v>463</v>
      </c>
      <c r="F167" s="17" t="s">
        <v>1010</v>
      </c>
      <c r="G167" s="17" t="s">
        <v>1011</v>
      </c>
      <c r="H167" s="17" t="s">
        <v>517</v>
      </c>
      <c r="I167" s="17" t="s">
        <v>1012</v>
      </c>
      <c r="J167" s="17" t="s">
        <v>1013</v>
      </c>
      <c r="K167" s="19">
        <v>1436400</v>
      </c>
      <c r="L167" s="20">
        <v>136.75000000000003</v>
      </c>
      <c r="M167" s="19">
        <v>52519.195612431431</v>
      </c>
      <c r="N167" s="19">
        <v>48890.00140803204</v>
      </c>
      <c r="O167" s="19">
        <v>1039.3632416787264</v>
      </c>
      <c r="P167" s="23">
        <v>2.9433333333333329</v>
      </c>
      <c r="Q167" s="21">
        <v>5.4000000953674264E-2</v>
      </c>
      <c r="R167" s="17">
        <v>2.0210000000000004</v>
      </c>
    </row>
    <row r="168" spans="1:18">
      <c r="A168" s="17" t="s">
        <v>22</v>
      </c>
      <c r="B168" s="17" t="s">
        <v>1004</v>
      </c>
      <c r="C168" s="17" t="s">
        <v>554</v>
      </c>
      <c r="D168" s="17" t="s">
        <v>542</v>
      </c>
      <c r="E168" s="17" t="s">
        <v>468</v>
      </c>
      <c r="F168" s="17" t="s">
        <v>1014</v>
      </c>
      <c r="G168" s="17" t="s">
        <v>1015</v>
      </c>
      <c r="H168" s="17" t="s">
        <v>907</v>
      </c>
      <c r="I168" s="17" t="s">
        <v>1016</v>
      </c>
      <c r="J168" s="17" t="s">
        <v>1017</v>
      </c>
      <c r="K168" s="19">
        <v>3102000</v>
      </c>
      <c r="L168" s="20">
        <v>66.766666666666666</v>
      </c>
      <c r="M168" s="19">
        <v>139380.92860708936</v>
      </c>
      <c r="N168" s="19">
        <v>144179.47460999456</v>
      </c>
      <c r="O168" s="19">
        <v>3125.9657373194486</v>
      </c>
      <c r="P168" s="23">
        <v>2.2888888888888892</v>
      </c>
      <c r="Q168" s="21">
        <v>6.0999999046325727E-2</v>
      </c>
      <c r="R168" s="17">
        <v>0.54100000000000015</v>
      </c>
    </row>
    <row r="169" spans="1:18">
      <c r="A169" s="17" t="s">
        <v>22</v>
      </c>
      <c r="B169" s="17" t="s">
        <v>1004</v>
      </c>
      <c r="C169" s="17" t="s">
        <v>704</v>
      </c>
      <c r="D169" s="17" t="s">
        <v>607</v>
      </c>
      <c r="E169" s="17" t="s">
        <v>821</v>
      </c>
      <c r="F169" s="17" t="s">
        <v>1018</v>
      </c>
      <c r="G169" s="17" t="s">
        <v>1019</v>
      </c>
      <c r="H169" s="17" t="s">
        <v>666</v>
      </c>
      <c r="I169" s="17" t="s">
        <v>1020</v>
      </c>
      <c r="J169" s="17" t="s">
        <v>1021</v>
      </c>
      <c r="K169" s="19">
        <v>1104840</v>
      </c>
      <c r="L169" s="20">
        <v>98.366666666666688</v>
      </c>
      <c r="M169" s="19">
        <v>89854.828871568941</v>
      </c>
      <c r="N169" s="19">
        <v>90070.00691287301</v>
      </c>
      <c r="O169" s="19">
        <v>2105.4597427346353</v>
      </c>
      <c r="P169" s="23">
        <v>2.3583333333333334</v>
      </c>
      <c r="Q169" s="21">
        <v>6.9000000953674326E-2</v>
      </c>
      <c r="R169" s="17">
        <v>0.96000000000000063</v>
      </c>
    </row>
    <row r="170" spans="1:18">
      <c r="A170" s="17" t="s">
        <v>22</v>
      </c>
      <c r="B170" s="17" t="s">
        <v>1022</v>
      </c>
      <c r="C170" s="17" t="s">
        <v>541</v>
      </c>
      <c r="D170" s="17" t="s">
        <v>246</v>
      </c>
      <c r="E170" s="17" t="s">
        <v>137</v>
      </c>
      <c r="F170" s="17" t="s">
        <v>1023</v>
      </c>
      <c r="G170" s="17" t="s">
        <v>1024</v>
      </c>
      <c r="H170" s="17" t="s">
        <v>1025</v>
      </c>
      <c r="I170" s="17" t="s">
        <v>1026</v>
      </c>
      <c r="J170" s="17" t="s">
        <v>1027</v>
      </c>
      <c r="K170" s="19">
        <v>17029500</v>
      </c>
      <c r="L170" s="20">
        <v>222.15000000000003</v>
      </c>
      <c r="M170" s="19">
        <v>153315.32748143145</v>
      </c>
      <c r="N170" s="19">
        <v>150000.0150000015</v>
      </c>
      <c r="O170" s="19">
        <v>2723.4127618743</v>
      </c>
      <c r="P170" s="23">
        <v>1.6333333333333333</v>
      </c>
      <c r="Q170" s="21">
        <v>2.9999999999999978E-2</v>
      </c>
      <c r="R170" s="17">
        <v>0.56499999999999984</v>
      </c>
    </row>
    <row r="171" spans="1:18">
      <c r="A171" s="17" t="s">
        <v>22</v>
      </c>
      <c r="B171" s="17" t="s">
        <v>1028</v>
      </c>
      <c r="C171" s="17" t="s">
        <v>727</v>
      </c>
      <c r="D171" s="17" t="s">
        <v>349</v>
      </c>
      <c r="E171" s="17" t="s">
        <v>458</v>
      </c>
      <c r="F171" s="17" t="s">
        <v>1029</v>
      </c>
      <c r="G171" s="17" t="s">
        <v>1030</v>
      </c>
      <c r="H171" s="17" t="s">
        <v>666</v>
      </c>
      <c r="I171" s="17" t="s">
        <v>1031</v>
      </c>
      <c r="J171" s="17" t="s">
        <v>1032</v>
      </c>
      <c r="K171" s="19">
        <v>292896</v>
      </c>
      <c r="L171" s="20">
        <v>31.433333333333334</v>
      </c>
      <c r="M171" s="19">
        <v>46590.031813361609</v>
      </c>
      <c r="N171" s="19">
        <v>44800.057344073393</v>
      </c>
      <c r="O171" s="19">
        <v>1195.4938775510204</v>
      </c>
      <c r="P171" s="23">
        <v>1.9366666666666668</v>
      </c>
      <c r="Q171" s="21">
        <v>9.3999996185302762E-2</v>
      </c>
      <c r="R171" s="17">
        <v>1.782</v>
      </c>
    </row>
    <row r="172" spans="1:18">
      <c r="A172" s="17" t="s">
        <v>22</v>
      </c>
      <c r="B172" s="17" t="s">
        <v>1028</v>
      </c>
      <c r="C172" s="17" t="s">
        <v>704</v>
      </c>
      <c r="D172" s="17" t="s">
        <v>549</v>
      </c>
      <c r="E172" s="17" t="s">
        <v>107</v>
      </c>
      <c r="F172" s="17" t="s">
        <v>1033</v>
      </c>
      <c r="G172" s="17" t="s">
        <v>1034</v>
      </c>
      <c r="H172" s="17" t="s">
        <v>666</v>
      </c>
      <c r="I172" s="17" t="s">
        <v>1035</v>
      </c>
      <c r="J172" s="17" t="s">
        <v>1036</v>
      </c>
      <c r="K172" s="19">
        <v>361584</v>
      </c>
      <c r="L172" s="20">
        <v>29.43333333333333</v>
      </c>
      <c r="M172" s="19">
        <v>61424.23556058891</v>
      </c>
      <c r="N172" s="19">
        <v>67430.001252849426</v>
      </c>
      <c r="O172" s="19">
        <v>1770.7345739471104</v>
      </c>
      <c r="P172" s="23">
        <v>2.1966666666666668</v>
      </c>
      <c r="Q172" s="21">
        <v>8.1999998092651363E-2</v>
      </c>
      <c r="R172" s="17">
        <v>1.0679999999999998</v>
      </c>
    </row>
    <row r="173" spans="1:18">
      <c r="A173" s="17" t="s">
        <v>22</v>
      </c>
      <c r="B173" s="17" t="s">
        <v>1028</v>
      </c>
      <c r="C173" s="17" t="s">
        <v>704</v>
      </c>
      <c r="D173" s="17" t="s">
        <v>521</v>
      </c>
      <c r="E173" s="17" t="s">
        <v>590</v>
      </c>
      <c r="F173" s="17" t="s">
        <v>1037</v>
      </c>
      <c r="G173" s="17" t="s">
        <v>1034</v>
      </c>
      <c r="H173" s="17" t="s">
        <v>666</v>
      </c>
      <c r="I173" s="17" t="s">
        <v>1038</v>
      </c>
      <c r="J173" s="17" t="s">
        <v>1039</v>
      </c>
      <c r="K173" s="19">
        <v>6907753.846153846</v>
      </c>
      <c r="L173" s="20">
        <v>821.24999999999989</v>
      </c>
      <c r="M173" s="19">
        <v>109346.48401826486</v>
      </c>
      <c r="N173" s="19">
        <v>107340.00623216077</v>
      </c>
      <c r="O173" s="19">
        <v>2145.6752365478355</v>
      </c>
      <c r="P173" s="23">
        <v>2.5474358974358973</v>
      </c>
      <c r="Q173" s="21">
        <v>3.9999999999999918E-2</v>
      </c>
      <c r="R173" s="17">
        <v>1.1239999999999979</v>
      </c>
    </row>
    <row r="174" spans="1:18">
      <c r="A174" s="17" t="s">
        <v>22</v>
      </c>
      <c r="B174" s="17" t="s">
        <v>1028</v>
      </c>
      <c r="C174" s="17" t="s">
        <v>1040</v>
      </c>
      <c r="D174" s="17" t="s">
        <v>474</v>
      </c>
      <c r="E174" s="17" t="s">
        <v>1041</v>
      </c>
      <c r="F174" s="17" t="s">
        <v>1042</v>
      </c>
      <c r="G174" s="17" t="s">
        <v>1043</v>
      </c>
      <c r="H174" s="17" t="s">
        <v>666</v>
      </c>
      <c r="I174" s="17" t="s">
        <v>1044</v>
      </c>
      <c r="J174" s="17" t="s">
        <v>1045</v>
      </c>
      <c r="K174" s="19">
        <v>531440</v>
      </c>
      <c r="L174" s="20">
        <v>40.65</v>
      </c>
      <c r="M174" s="19">
        <v>65367.773677736783</v>
      </c>
      <c r="N174" s="19">
        <v>51720.000331008014</v>
      </c>
      <c r="O174" s="19">
        <v>1569.521559362079</v>
      </c>
      <c r="P174" s="23">
        <v>1.8699999999999999</v>
      </c>
      <c r="Q174" s="21">
        <v>9.8000001907348561E-2</v>
      </c>
      <c r="R174" s="17">
        <v>0.71000000000000019</v>
      </c>
    </row>
    <row r="175" spans="1:18">
      <c r="A175" s="17" t="s">
        <v>22</v>
      </c>
      <c r="B175" s="17" t="s">
        <v>1028</v>
      </c>
      <c r="C175" s="17" t="s">
        <v>1046</v>
      </c>
      <c r="D175" s="17" t="s">
        <v>349</v>
      </c>
      <c r="E175" s="17" t="s">
        <v>693</v>
      </c>
      <c r="F175" s="17" t="s">
        <v>1047</v>
      </c>
      <c r="G175" s="17" t="s">
        <v>1048</v>
      </c>
      <c r="H175" s="17" t="s">
        <v>701</v>
      </c>
      <c r="I175" s="17" t="s">
        <v>1049</v>
      </c>
      <c r="J175" s="17" t="s">
        <v>1050</v>
      </c>
      <c r="K175" s="19">
        <v>1152450</v>
      </c>
      <c r="L175" s="20">
        <v>135.13333333333333</v>
      </c>
      <c r="M175" s="19">
        <v>68225.94967932906</v>
      </c>
      <c r="N175" s="19">
        <v>63300.001240680031</v>
      </c>
      <c r="O175" s="19">
        <v>1506.9630598234719</v>
      </c>
      <c r="P175" s="23">
        <v>2.5833333333333335</v>
      </c>
      <c r="Q175" s="21">
        <v>5.0999999046325635E-2</v>
      </c>
      <c r="R175" s="17">
        <v>1.1649999999999994</v>
      </c>
    </row>
    <row r="176" spans="1:18">
      <c r="A176" s="17" t="s">
        <v>22</v>
      </c>
      <c r="B176" s="17" t="s">
        <v>1051</v>
      </c>
      <c r="C176" s="17" t="s">
        <v>407</v>
      </c>
      <c r="D176" s="17" t="s">
        <v>137</v>
      </c>
      <c r="E176" s="17" t="s">
        <v>503</v>
      </c>
      <c r="F176" s="17" t="s">
        <v>1052</v>
      </c>
      <c r="G176" s="17" t="s">
        <v>1053</v>
      </c>
      <c r="H176" s="17" t="s">
        <v>1054</v>
      </c>
      <c r="I176" s="17" t="s">
        <v>1055</v>
      </c>
      <c r="J176" s="17" t="s">
        <v>1056</v>
      </c>
      <c r="K176" s="19">
        <v>79800</v>
      </c>
      <c r="L176" s="20">
        <v>1.8166666666666667</v>
      </c>
      <c r="M176" s="19">
        <v>43926.605504587154</v>
      </c>
      <c r="N176" s="19">
        <v>41999.999664000003</v>
      </c>
      <c r="O176" s="19">
        <v>1036.3636363636363</v>
      </c>
      <c r="P176" s="23"/>
      <c r="Q176" s="21">
        <v>0.12000000000000001</v>
      </c>
      <c r="R176" s="17">
        <v>2.0169999999999999</v>
      </c>
    </row>
    <row r="177" spans="1:18">
      <c r="A177" s="17" t="s">
        <v>22</v>
      </c>
      <c r="B177" s="17" t="s">
        <v>1051</v>
      </c>
      <c r="C177" s="17" t="s">
        <v>228</v>
      </c>
      <c r="D177" s="17" t="s">
        <v>246</v>
      </c>
      <c r="E177" s="17" t="s">
        <v>395</v>
      </c>
      <c r="F177" s="17" t="s">
        <v>1057</v>
      </c>
      <c r="G177" s="17" t="s">
        <v>1058</v>
      </c>
      <c r="H177" s="17" t="s">
        <v>330</v>
      </c>
      <c r="I177" s="17" t="s">
        <v>1059</v>
      </c>
      <c r="J177" s="17" t="s">
        <v>1060</v>
      </c>
      <c r="K177" s="19">
        <v>1544062.5</v>
      </c>
      <c r="L177" s="20">
        <v>111.01666666666667</v>
      </c>
      <c r="M177" s="19">
        <v>111267.07701546315</v>
      </c>
      <c r="N177" s="19">
        <v>105970.00010491032</v>
      </c>
      <c r="O177" s="19">
        <v>2591.7960553923626</v>
      </c>
      <c r="P177" s="23">
        <v>3.0395833333333333</v>
      </c>
      <c r="Q177" s="21">
        <v>5.800000190734874E-2</v>
      </c>
      <c r="R177" s="17">
        <v>0.53200000000000003</v>
      </c>
    </row>
    <row r="178" spans="1:18">
      <c r="A178" s="17" t="s">
        <v>22</v>
      </c>
      <c r="B178" s="17" t="s">
        <v>127</v>
      </c>
      <c r="C178" s="17" t="s">
        <v>128</v>
      </c>
      <c r="D178" s="17" t="s">
        <v>238</v>
      </c>
      <c r="E178" s="17" t="s">
        <v>1061</v>
      </c>
      <c r="F178" s="17" t="s">
        <v>1062</v>
      </c>
      <c r="G178" s="17" t="s">
        <v>132</v>
      </c>
      <c r="H178" s="17" t="s">
        <v>93</v>
      </c>
      <c r="I178" s="17" t="s">
        <v>1063</v>
      </c>
      <c r="J178" s="17" t="s">
        <v>1064</v>
      </c>
      <c r="K178" s="19">
        <v>48192</v>
      </c>
      <c r="L178" s="20">
        <v>18.150000000000002</v>
      </c>
      <c r="M178" s="19">
        <v>13276.033057851238</v>
      </c>
      <c r="N178" s="19">
        <v>20080.002746944378</v>
      </c>
      <c r="O178" s="19">
        <v>1574.9019607843138</v>
      </c>
      <c r="P178" s="23">
        <v>3</v>
      </c>
      <c r="Q178" s="21">
        <v>0.46</v>
      </c>
      <c r="R178" s="17">
        <v>0.74399999999999988</v>
      </c>
    </row>
    <row r="179" spans="1:18">
      <c r="A179" s="17" t="s">
        <v>22</v>
      </c>
      <c r="B179" s="17" t="s">
        <v>127</v>
      </c>
      <c r="C179" s="17" t="s">
        <v>128</v>
      </c>
      <c r="D179" s="17" t="s">
        <v>529</v>
      </c>
      <c r="E179" s="17" t="s">
        <v>90</v>
      </c>
      <c r="F179" s="17" t="s">
        <v>1065</v>
      </c>
      <c r="G179" s="17" t="s">
        <v>132</v>
      </c>
      <c r="H179" s="17" t="s">
        <v>93</v>
      </c>
      <c r="I179" s="17" t="s">
        <v>1066</v>
      </c>
      <c r="J179" s="17" t="s">
        <v>1067</v>
      </c>
      <c r="K179" s="19">
        <v>1167150</v>
      </c>
      <c r="L179" s="20">
        <v>169.61666666666665</v>
      </c>
      <c r="M179" s="19">
        <v>82573.253414562263</v>
      </c>
      <c r="N179" s="19">
        <v>79640.027077609237</v>
      </c>
      <c r="O179" s="19">
        <v>2035.1351351351348</v>
      </c>
      <c r="P179" s="23">
        <v>3.2361111111111107</v>
      </c>
      <c r="Q179" s="21">
        <v>7.8000001907348543E-2</v>
      </c>
      <c r="R179" s="17">
        <v>0.89000000000000046</v>
      </c>
    </row>
    <row r="180" spans="1:18">
      <c r="A180" s="17" t="s">
        <v>22</v>
      </c>
      <c r="B180" s="17" t="s">
        <v>127</v>
      </c>
      <c r="C180" s="17" t="s">
        <v>128</v>
      </c>
      <c r="D180" s="17" t="s">
        <v>816</v>
      </c>
      <c r="E180" s="17" t="s">
        <v>102</v>
      </c>
      <c r="F180" s="17" t="s">
        <v>1068</v>
      </c>
      <c r="G180" s="17" t="s">
        <v>132</v>
      </c>
      <c r="H180" s="17" t="s">
        <v>93</v>
      </c>
      <c r="I180" s="17" t="s">
        <v>1069</v>
      </c>
      <c r="J180" s="17" t="s">
        <v>1070</v>
      </c>
      <c r="K180" s="19">
        <v>2260255</v>
      </c>
      <c r="L180" s="20">
        <v>243.48333333333335</v>
      </c>
      <c r="M180" s="19">
        <v>111395.96139366143</v>
      </c>
      <c r="N180" s="19">
        <v>112980.00118403041</v>
      </c>
      <c r="O180" s="19">
        <v>2209.9780004888776</v>
      </c>
      <c r="P180" s="23">
        <v>1.8388888888888888</v>
      </c>
      <c r="Q180" s="21">
        <v>4.1999998092651314E-2</v>
      </c>
      <c r="R180" s="17">
        <v>0.92799999999999949</v>
      </c>
    </row>
    <row r="181" spans="1:18">
      <c r="A181" s="17" t="s">
        <v>22</v>
      </c>
      <c r="B181" s="17" t="s">
        <v>127</v>
      </c>
      <c r="C181" s="17" t="s">
        <v>1040</v>
      </c>
      <c r="D181" s="17" t="s">
        <v>431</v>
      </c>
      <c r="E181" s="17" t="s">
        <v>463</v>
      </c>
      <c r="F181" s="17" t="s">
        <v>1071</v>
      </c>
      <c r="G181" s="17" t="s">
        <v>1072</v>
      </c>
      <c r="H181" s="17" t="s">
        <v>713</v>
      </c>
      <c r="I181" s="17" t="s">
        <v>1073</v>
      </c>
      <c r="J181" s="17" t="s">
        <v>1074</v>
      </c>
      <c r="K181" s="19">
        <v>4188375</v>
      </c>
      <c r="L181" s="20">
        <v>310.13333333333338</v>
      </c>
      <c r="M181" s="19">
        <v>108040.62768701631</v>
      </c>
      <c r="N181" s="19">
        <v>109146.47456887143</v>
      </c>
      <c r="O181" s="19">
        <v>2198.4777901712487</v>
      </c>
      <c r="P181" s="23">
        <v>2.5437499999999997</v>
      </c>
      <c r="Q181" s="21">
        <v>4.000000000000007E-2</v>
      </c>
      <c r="R181" s="17">
        <v>1.1659999999999986</v>
      </c>
    </row>
    <row r="182" spans="1:18">
      <c r="A182" s="17" t="s">
        <v>22</v>
      </c>
      <c r="B182" s="17" t="s">
        <v>1075</v>
      </c>
      <c r="C182" s="17" t="s">
        <v>451</v>
      </c>
      <c r="D182" s="17" t="s">
        <v>457</v>
      </c>
      <c r="E182" s="17" t="s">
        <v>342</v>
      </c>
      <c r="F182" s="17" t="s">
        <v>1076</v>
      </c>
      <c r="G182" s="17" t="s">
        <v>1077</v>
      </c>
      <c r="H182" s="17" t="s">
        <v>93</v>
      </c>
      <c r="I182" s="17" t="s">
        <v>1078</v>
      </c>
      <c r="J182" s="17" t="s">
        <v>1079</v>
      </c>
      <c r="K182" s="19">
        <v>593775</v>
      </c>
      <c r="L182" s="20">
        <v>152.03333333333333</v>
      </c>
      <c r="M182" s="19">
        <v>46866.695900021929</v>
      </c>
      <c r="N182" s="19">
        <v>47480.001304750418</v>
      </c>
      <c r="O182" s="19">
        <v>1145.5466237942123</v>
      </c>
      <c r="P182" s="23">
        <v>3.4347222222222231</v>
      </c>
      <c r="Q182" s="21">
        <v>6.0000000000000032E-2</v>
      </c>
      <c r="R182" s="17">
        <v>2.0099999999999998</v>
      </c>
    </row>
    <row r="183" spans="1:18">
      <c r="A183" s="17" t="s">
        <v>22</v>
      </c>
      <c r="B183" s="17" t="s">
        <v>1080</v>
      </c>
      <c r="C183" s="17" t="s">
        <v>261</v>
      </c>
      <c r="D183" s="17" t="s">
        <v>898</v>
      </c>
      <c r="E183" s="17" t="s">
        <v>693</v>
      </c>
      <c r="F183" s="17" t="s">
        <v>1081</v>
      </c>
      <c r="G183" s="17" t="s">
        <v>1082</v>
      </c>
      <c r="H183" s="17" t="s">
        <v>713</v>
      </c>
      <c r="I183" s="17" t="s">
        <v>1083</v>
      </c>
      <c r="J183" s="17" t="s">
        <v>1084</v>
      </c>
      <c r="K183" s="19">
        <v>2385000</v>
      </c>
      <c r="L183" s="20">
        <v>241.01666666666659</v>
      </c>
      <c r="M183" s="19">
        <v>128642.55583984514</v>
      </c>
      <c r="N183" s="19">
        <v>126310.00846403364</v>
      </c>
      <c r="O183" s="19">
        <v>2725.7142857142867</v>
      </c>
      <c r="P183" s="23">
        <v>2.2794871794871794</v>
      </c>
      <c r="Q183" s="21">
        <v>4.5000000000000012E-2</v>
      </c>
      <c r="R183" s="17">
        <v>0.76500000000000046</v>
      </c>
    </row>
    <row r="184" spans="1:18">
      <c r="A184" s="17" t="s">
        <v>22</v>
      </c>
      <c r="B184" s="17" t="s">
        <v>1085</v>
      </c>
      <c r="C184" s="17" t="s">
        <v>1086</v>
      </c>
      <c r="D184" s="17" t="s">
        <v>574</v>
      </c>
      <c r="E184" s="17" t="s">
        <v>138</v>
      </c>
      <c r="F184" s="17" t="s">
        <v>1087</v>
      </c>
      <c r="G184" s="17" t="s">
        <v>1088</v>
      </c>
      <c r="H184" s="17" t="s">
        <v>1089</v>
      </c>
      <c r="I184" s="17" t="s">
        <v>1090</v>
      </c>
      <c r="J184" s="17" t="s">
        <v>1091</v>
      </c>
      <c r="K184" s="19">
        <v>100500</v>
      </c>
      <c r="L184" s="20">
        <v>10.266666666666667</v>
      </c>
      <c r="M184" s="19">
        <v>19577.922077922078</v>
      </c>
      <c r="N184" s="19">
        <v>17030.001754090179</v>
      </c>
      <c r="O184" s="19">
        <v>1142.0454545454545</v>
      </c>
      <c r="P184" s="23">
        <v>3.5583333333333336</v>
      </c>
      <c r="Q184" s="21">
        <v>0.15000000000000002</v>
      </c>
      <c r="R184" s="17">
        <v>1.1180000000000001</v>
      </c>
    </row>
    <row r="185" spans="1:18">
      <c r="A185" s="17" t="s">
        <v>22</v>
      </c>
      <c r="B185" s="17" t="s">
        <v>1092</v>
      </c>
      <c r="C185" s="17" t="s">
        <v>494</v>
      </c>
      <c r="D185" s="17" t="s">
        <v>129</v>
      </c>
      <c r="E185" s="17" t="s">
        <v>503</v>
      </c>
      <c r="F185" s="17" t="s">
        <v>1093</v>
      </c>
      <c r="G185" s="17" t="s">
        <v>1094</v>
      </c>
      <c r="H185" s="17" t="s">
        <v>666</v>
      </c>
      <c r="I185" s="17" t="s">
        <v>1095</v>
      </c>
      <c r="J185" s="17" t="s">
        <v>1096</v>
      </c>
      <c r="K185" s="19">
        <v>1661525</v>
      </c>
      <c r="L185" s="20">
        <v>117.61666666666667</v>
      </c>
      <c r="M185" s="19">
        <v>113012.89499787445</v>
      </c>
      <c r="N185" s="19">
        <v>108350.00388434767</v>
      </c>
      <c r="O185" s="19">
        <v>2740.0948258091116</v>
      </c>
      <c r="P185" s="23">
        <v>2.8645833333333335</v>
      </c>
      <c r="Q185" s="21">
        <v>5.5999999046325653E-2</v>
      </c>
      <c r="R185" s="17">
        <v>0.64000000000000024</v>
      </c>
    </row>
    <row r="186" spans="1:18">
      <c r="A186" s="17" t="s">
        <v>22</v>
      </c>
      <c r="B186" s="17" t="s">
        <v>1097</v>
      </c>
      <c r="C186" s="17" t="s">
        <v>629</v>
      </c>
      <c r="D186" s="17" t="s">
        <v>1098</v>
      </c>
      <c r="E186" s="17" t="s">
        <v>651</v>
      </c>
      <c r="F186" s="17" t="s">
        <v>1099</v>
      </c>
      <c r="G186" s="17" t="s">
        <v>1100</v>
      </c>
      <c r="H186" s="17" t="s">
        <v>141</v>
      </c>
      <c r="I186" s="17" t="s">
        <v>1101</v>
      </c>
      <c r="J186" s="17" t="s">
        <v>1102</v>
      </c>
      <c r="K186" s="19">
        <v>590000</v>
      </c>
      <c r="L186" s="20">
        <v>34.116666666666667</v>
      </c>
      <c r="M186" s="19">
        <v>51880.801172447485</v>
      </c>
      <c r="N186" s="19">
        <v>43900.083410158477</v>
      </c>
      <c r="O186" s="19">
        <v>1144.1499676793794</v>
      </c>
      <c r="P186" s="23">
        <v>2.15</v>
      </c>
      <c r="Q186" s="21">
        <v>7.0999999046325674E-2</v>
      </c>
      <c r="R186" s="17">
        <v>1.8199999999999998</v>
      </c>
    </row>
    <row r="187" spans="1:18">
      <c r="A187" s="17" t="s">
        <v>22</v>
      </c>
      <c r="B187" s="17" t="s">
        <v>1103</v>
      </c>
      <c r="C187" s="17" t="s">
        <v>407</v>
      </c>
      <c r="D187" s="17" t="s">
        <v>457</v>
      </c>
      <c r="E187" s="17" t="s">
        <v>463</v>
      </c>
      <c r="F187" s="17" t="s">
        <v>1104</v>
      </c>
      <c r="G187" s="17" t="s">
        <v>1105</v>
      </c>
      <c r="H187" s="17" t="s">
        <v>410</v>
      </c>
      <c r="I187" s="17" t="s">
        <v>1106</v>
      </c>
      <c r="J187" s="17" t="s">
        <v>1107</v>
      </c>
      <c r="K187" s="19">
        <v>560500</v>
      </c>
      <c r="L187" s="20">
        <v>110.66666666666667</v>
      </c>
      <c r="M187" s="19">
        <v>45582.831325301202</v>
      </c>
      <c r="N187" s="19">
        <v>45280.011591682953</v>
      </c>
      <c r="O187" s="19">
        <v>992.42573283493982</v>
      </c>
      <c r="P187" s="23">
        <v>2.4944444444444445</v>
      </c>
      <c r="Q187" s="21">
        <v>4.3000001907348699E-2</v>
      </c>
      <c r="R187" s="17">
        <v>2.1659999999999986</v>
      </c>
    </row>
    <row r="188" spans="1:18">
      <c r="A188" s="17" t="s">
        <v>22</v>
      </c>
      <c r="B188" s="17" t="s">
        <v>1103</v>
      </c>
      <c r="C188" s="17" t="s">
        <v>407</v>
      </c>
      <c r="D188" s="17" t="s">
        <v>689</v>
      </c>
      <c r="E188" s="17" t="s">
        <v>693</v>
      </c>
      <c r="F188" s="17" t="s">
        <v>1108</v>
      </c>
      <c r="G188" s="17" t="s">
        <v>1105</v>
      </c>
      <c r="H188" s="17" t="s">
        <v>410</v>
      </c>
      <c r="I188" s="17" t="s">
        <v>1109</v>
      </c>
      <c r="J188" s="17" t="s">
        <v>1110</v>
      </c>
      <c r="K188" s="19">
        <v>2557875</v>
      </c>
      <c r="L188" s="20">
        <v>993.38333333333242</v>
      </c>
      <c r="M188" s="19">
        <v>61797.896079056482</v>
      </c>
      <c r="N188" s="19">
        <v>61570.000534427614</v>
      </c>
      <c r="O188" s="19">
        <v>1172.8439876198859</v>
      </c>
      <c r="P188" s="23">
        <v>2.2104166666666667</v>
      </c>
      <c r="Q188" s="21">
        <v>3.4000000953674281E-2</v>
      </c>
      <c r="R188" s="17">
        <v>2.4619999999999926</v>
      </c>
    </row>
    <row r="189" spans="1:18">
      <c r="A189" s="17" t="s">
        <v>22</v>
      </c>
      <c r="B189" s="17" t="s">
        <v>1103</v>
      </c>
      <c r="C189" s="17" t="s">
        <v>296</v>
      </c>
      <c r="D189" s="17" t="s">
        <v>1111</v>
      </c>
      <c r="E189" s="17" t="s">
        <v>468</v>
      </c>
      <c r="F189" s="17" t="s">
        <v>1112</v>
      </c>
      <c r="G189" s="17" t="s">
        <v>1113</v>
      </c>
      <c r="H189" s="17" t="s">
        <v>672</v>
      </c>
      <c r="I189" s="17" t="s">
        <v>1114</v>
      </c>
      <c r="J189" s="17" t="s">
        <v>1115</v>
      </c>
      <c r="K189" s="19">
        <v>2062950</v>
      </c>
      <c r="L189" s="20">
        <v>48.88333333333334</v>
      </c>
      <c r="M189" s="19">
        <v>126604.50051142173</v>
      </c>
      <c r="N189" s="19">
        <v>104319.8864999635</v>
      </c>
      <c r="O189" s="19">
        <v>2944.2673644148422</v>
      </c>
      <c r="P189" s="23">
        <v>2.6166666666666667</v>
      </c>
      <c r="Q189" s="21">
        <v>6.0999999046325727E-2</v>
      </c>
      <c r="R189" s="17">
        <v>0.73599999999999988</v>
      </c>
    </row>
    <row r="190" spans="1:18">
      <c r="A190" s="17" t="s">
        <v>22</v>
      </c>
      <c r="B190" s="17" t="s">
        <v>1103</v>
      </c>
      <c r="C190" s="17" t="s">
        <v>629</v>
      </c>
      <c r="D190" s="17" t="s">
        <v>728</v>
      </c>
      <c r="E190" s="17" t="s">
        <v>385</v>
      </c>
      <c r="F190" s="17" t="s">
        <v>1116</v>
      </c>
      <c r="G190" s="17" t="s">
        <v>1117</v>
      </c>
      <c r="H190" s="17" t="s">
        <v>471</v>
      </c>
      <c r="I190" s="17" t="s">
        <v>1118</v>
      </c>
      <c r="J190" s="17" t="s">
        <v>1119</v>
      </c>
      <c r="K190" s="19">
        <v>1194750</v>
      </c>
      <c r="L190" s="20">
        <v>186.75000000000003</v>
      </c>
      <c r="M190" s="19">
        <v>38385.542168674692</v>
      </c>
      <c r="N190" s="19">
        <v>37360.000403488004</v>
      </c>
      <c r="O190" s="19">
        <v>847.64100744944983</v>
      </c>
      <c r="P190" s="23">
        <v>5.8527777777777779</v>
      </c>
      <c r="Q190" s="21">
        <v>4.5000000000000082E-2</v>
      </c>
      <c r="R190" s="17">
        <v>1.5459999999999996</v>
      </c>
    </row>
    <row r="191" spans="1:18">
      <c r="A191" s="17" t="s">
        <v>22</v>
      </c>
      <c r="B191" s="17" t="s">
        <v>1120</v>
      </c>
      <c r="C191" s="17" t="s">
        <v>971</v>
      </c>
      <c r="D191" s="17" t="s">
        <v>386</v>
      </c>
      <c r="E191" s="17" t="s">
        <v>90</v>
      </c>
      <c r="F191" s="17" t="s">
        <v>1121</v>
      </c>
      <c r="G191" s="17" t="s">
        <v>1122</v>
      </c>
      <c r="H191" s="17" t="s">
        <v>93</v>
      </c>
      <c r="I191" s="17" t="s">
        <v>1123</v>
      </c>
      <c r="J191" s="17" t="s">
        <v>1124</v>
      </c>
      <c r="K191" s="19">
        <v>1275750</v>
      </c>
      <c r="L191" s="20">
        <v>23.816666666666666</v>
      </c>
      <c r="M191" s="19">
        <v>107130.86074177746</v>
      </c>
      <c r="N191" s="19">
        <v>84756.817011981489</v>
      </c>
      <c r="O191" s="19">
        <v>2484.4206426484907</v>
      </c>
      <c r="P191" s="23">
        <v>2.7833333333333332</v>
      </c>
      <c r="Q191" s="21">
        <v>7.3000001907348691E-2</v>
      </c>
      <c r="R191" s="17">
        <v>0.70000000000000007</v>
      </c>
    </row>
    <row r="192" spans="1:18">
      <c r="A192" s="17" t="s">
        <v>22</v>
      </c>
      <c r="B192" s="17" t="s">
        <v>1120</v>
      </c>
      <c r="C192" s="17" t="s">
        <v>971</v>
      </c>
      <c r="D192" s="17" t="s">
        <v>462</v>
      </c>
      <c r="E192" s="17" t="s">
        <v>458</v>
      </c>
      <c r="F192" s="17" t="s">
        <v>1125</v>
      </c>
      <c r="G192" s="17" t="s">
        <v>1122</v>
      </c>
      <c r="H192" s="17" t="s">
        <v>93</v>
      </c>
      <c r="I192" s="17" t="s">
        <v>1126</v>
      </c>
      <c r="J192" s="17" t="s">
        <v>1127</v>
      </c>
      <c r="K192" s="19">
        <v>1307536.3636363635</v>
      </c>
      <c r="L192" s="20">
        <v>145.31666666666666</v>
      </c>
      <c r="M192" s="19">
        <v>98976.258745268962</v>
      </c>
      <c r="N192" s="19">
        <v>100500.00763800056</v>
      </c>
      <c r="O192" s="19">
        <v>2360.5612998522897</v>
      </c>
      <c r="P192" s="23">
        <v>3.1590909090909092</v>
      </c>
      <c r="Q192" s="21">
        <v>5.1999998092651267E-2</v>
      </c>
      <c r="R192" s="17">
        <v>0.81500000000000006</v>
      </c>
    </row>
    <row r="193" spans="1:18">
      <c r="A193" s="17" t="s">
        <v>22</v>
      </c>
      <c r="B193" s="17" t="s">
        <v>1128</v>
      </c>
      <c r="C193" s="17" t="s">
        <v>407</v>
      </c>
      <c r="D193" s="17" t="s">
        <v>357</v>
      </c>
      <c r="E193" s="17" t="s">
        <v>138</v>
      </c>
      <c r="F193" s="17" t="s">
        <v>1129</v>
      </c>
      <c r="G193" s="17" t="s">
        <v>1130</v>
      </c>
      <c r="H193" s="17" t="s">
        <v>471</v>
      </c>
      <c r="I193" s="17" t="s">
        <v>1131</v>
      </c>
      <c r="J193" s="17" t="s">
        <v>1132</v>
      </c>
      <c r="K193" s="19">
        <v>513000</v>
      </c>
      <c r="L193" s="20">
        <v>13.65</v>
      </c>
      <c r="M193" s="19">
        <v>37582.417582417584</v>
      </c>
      <c r="N193" s="19">
        <v>38259.9380189004</v>
      </c>
      <c r="O193" s="19">
        <v>882.96041308089514</v>
      </c>
      <c r="P193" s="23">
        <v>3.45</v>
      </c>
      <c r="Q193" s="21">
        <v>8.1999998092651405E-2</v>
      </c>
      <c r="R193" s="17">
        <v>2.0699999999999998</v>
      </c>
    </row>
    <row r="194" spans="1:18">
      <c r="A194" s="17" t="s">
        <v>22</v>
      </c>
      <c r="B194" s="17" t="s">
        <v>1133</v>
      </c>
      <c r="C194" s="17" t="s">
        <v>119</v>
      </c>
      <c r="D194" s="17" t="s">
        <v>549</v>
      </c>
      <c r="E194" s="17" t="s">
        <v>102</v>
      </c>
      <c r="F194" s="17" t="s">
        <v>1134</v>
      </c>
      <c r="G194" s="17" t="s">
        <v>1135</v>
      </c>
      <c r="H194" s="17" t="s">
        <v>564</v>
      </c>
      <c r="I194" s="17" t="s">
        <v>1136</v>
      </c>
      <c r="J194" s="17" t="s">
        <v>1137</v>
      </c>
      <c r="K194" s="19">
        <v>973200</v>
      </c>
      <c r="L194" s="20">
        <v>37.733333333333334</v>
      </c>
      <c r="M194" s="19">
        <v>51583.038869257951</v>
      </c>
      <c r="N194" s="19">
        <v>54080.070953053088</v>
      </c>
      <c r="O194" s="19">
        <v>1131.627906976744</v>
      </c>
      <c r="P194" s="23">
        <v>3.1083333333333334</v>
      </c>
      <c r="Q194" s="21">
        <v>2.7999999523162778E-2</v>
      </c>
      <c r="R194" s="17">
        <v>1.673</v>
      </c>
    </row>
    <row r="195" spans="1:18">
      <c r="A195" s="17" t="s">
        <v>22</v>
      </c>
      <c r="B195" s="17" t="s">
        <v>1138</v>
      </c>
      <c r="C195" s="17" t="s">
        <v>1139</v>
      </c>
      <c r="D195" s="17" t="s">
        <v>980</v>
      </c>
      <c r="E195" s="17" t="s">
        <v>90</v>
      </c>
      <c r="F195" s="17" t="s">
        <v>1140</v>
      </c>
      <c r="G195" s="17" t="s">
        <v>1141</v>
      </c>
      <c r="H195" s="17" t="s">
        <v>410</v>
      </c>
      <c r="I195" s="17" t="s">
        <v>1142</v>
      </c>
      <c r="J195" s="17" t="s">
        <v>1143</v>
      </c>
      <c r="K195" s="19">
        <v>258750</v>
      </c>
      <c r="L195" s="20">
        <v>11.016666666666666</v>
      </c>
      <c r="M195" s="19">
        <v>46974.281391830562</v>
      </c>
      <c r="N195" s="19">
        <v>36190.055696495714</v>
      </c>
      <c r="O195" s="19">
        <v>1045.4545454545455</v>
      </c>
      <c r="P195" s="23">
        <v>1.125</v>
      </c>
      <c r="Q195" s="21">
        <v>0.11199999809265132</v>
      </c>
      <c r="R195" s="17">
        <v>2.0150000000000001</v>
      </c>
    </row>
    <row r="196" spans="1:18">
      <c r="A196" s="17" t="s">
        <v>22</v>
      </c>
      <c r="B196" s="17" t="s">
        <v>1144</v>
      </c>
      <c r="C196" s="17" t="s">
        <v>554</v>
      </c>
      <c r="D196" s="17" t="s">
        <v>555</v>
      </c>
      <c r="E196" s="17" t="s">
        <v>574</v>
      </c>
      <c r="F196" s="17" t="s">
        <v>1145</v>
      </c>
      <c r="G196" s="17" t="s">
        <v>1146</v>
      </c>
      <c r="H196" s="17" t="s">
        <v>330</v>
      </c>
      <c r="I196" s="17" t="s">
        <v>1147</v>
      </c>
      <c r="J196" s="17" t="s">
        <v>1148</v>
      </c>
      <c r="K196" s="19">
        <v>10606815.384615384</v>
      </c>
      <c r="L196" s="20">
        <v>940.29999999999893</v>
      </c>
      <c r="M196" s="19">
        <v>146643.1989790494</v>
      </c>
      <c r="N196" s="19">
        <v>147740.01362458381</v>
      </c>
      <c r="O196" s="19">
        <v>2772.9678638941432</v>
      </c>
      <c r="P196" s="23">
        <v>2.1666666666666665</v>
      </c>
      <c r="Q196" s="21">
        <v>3.599999904632567E-2</v>
      </c>
      <c r="R196" s="17">
        <v>0.56199999999999872</v>
      </c>
    </row>
    <row r="197" spans="1:18">
      <c r="A197" s="17" t="s">
        <v>22</v>
      </c>
      <c r="B197" s="17" t="s">
        <v>1149</v>
      </c>
      <c r="C197" s="17" t="s">
        <v>407</v>
      </c>
      <c r="D197" s="17" t="s">
        <v>937</v>
      </c>
      <c r="E197" s="17" t="s">
        <v>1150</v>
      </c>
      <c r="F197" s="17" t="s">
        <v>1151</v>
      </c>
      <c r="G197" s="17" t="s">
        <v>1152</v>
      </c>
      <c r="H197" s="17" t="s">
        <v>525</v>
      </c>
      <c r="I197" s="17" t="s">
        <v>1153</v>
      </c>
      <c r="J197" s="17" t="s">
        <v>1154</v>
      </c>
      <c r="K197" s="19">
        <v>769500</v>
      </c>
      <c r="L197" s="20">
        <v>29.416666666666664</v>
      </c>
      <c r="M197" s="19">
        <v>52317.280453257794</v>
      </c>
      <c r="N197" s="19">
        <v>49380.033677182968</v>
      </c>
      <c r="O197" s="19">
        <v>987.17126363053239</v>
      </c>
      <c r="P197" s="23">
        <v>1.325</v>
      </c>
      <c r="Q197" s="21">
        <v>6.9000000953674312E-2</v>
      </c>
      <c r="R197" s="17">
        <v>2.464</v>
      </c>
    </row>
    <row r="198" spans="1:18">
      <c r="A198" s="17" t="s">
        <v>22</v>
      </c>
      <c r="B198" s="17" t="s">
        <v>1155</v>
      </c>
      <c r="C198" s="17" t="s">
        <v>166</v>
      </c>
      <c r="D198" s="17" t="s">
        <v>101</v>
      </c>
      <c r="E198" s="17" t="s">
        <v>113</v>
      </c>
      <c r="F198" s="17" t="s">
        <v>1156</v>
      </c>
      <c r="G198" s="17" t="s">
        <v>1157</v>
      </c>
      <c r="H198" s="17" t="s">
        <v>570</v>
      </c>
      <c r="I198" s="17" t="s">
        <v>1158</v>
      </c>
      <c r="J198" s="17" t="s">
        <v>1159</v>
      </c>
      <c r="K198" s="19">
        <v>153900</v>
      </c>
      <c r="L198" s="20">
        <v>32.833333333333329</v>
      </c>
      <c r="M198" s="19">
        <v>18749.238578680204</v>
      </c>
      <c r="N198" s="19">
        <v>16540.0000383728</v>
      </c>
      <c r="O198" s="19">
        <v>587.40458015267188</v>
      </c>
      <c r="P198" s="23">
        <v>3.6291666666666664</v>
      </c>
      <c r="Q198" s="21">
        <v>0.13300000190734865</v>
      </c>
      <c r="R198" s="17">
        <v>3.9710000000000014</v>
      </c>
    </row>
    <row r="199" spans="1:18">
      <c r="A199" s="17" t="s">
        <v>22</v>
      </c>
      <c r="B199" s="17" t="s">
        <v>1160</v>
      </c>
      <c r="C199" s="17" t="s">
        <v>296</v>
      </c>
      <c r="D199" s="17" t="s">
        <v>431</v>
      </c>
      <c r="E199" s="17" t="s">
        <v>138</v>
      </c>
      <c r="F199" s="17" t="s">
        <v>1161</v>
      </c>
      <c r="G199" s="17" t="s">
        <v>1162</v>
      </c>
      <c r="H199" s="17" t="s">
        <v>352</v>
      </c>
      <c r="I199" s="17" t="s">
        <v>1163</v>
      </c>
      <c r="J199" s="17" t="s">
        <v>1164</v>
      </c>
      <c r="K199" s="19">
        <v>6573262.5</v>
      </c>
      <c r="L199" s="20">
        <v>350.75</v>
      </c>
      <c r="M199" s="19">
        <v>149924.7327156094</v>
      </c>
      <c r="N199" s="19">
        <v>149180.00969968419</v>
      </c>
      <c r="O199" s="19">
        <v>2980.3956019043308</v>
      </c>
      <c r="P199" s="23">
        <v>2.6520833333333336</v>
      </c>
      <c r="Q199" s="21">
        <v>4.0000000000000119E-2</v>
      </c>
      <c r="R199" s="17">
        <v>0.66199999999999959</v>
      </c>
    </row>
    <row r="200" spans="1:18">
      <c r="A200" s="17" t="s">
        <v>22</v>
      </c>
      <c r="B200" s="17" t="s">
        <v>1160</v>
      </c>
      <c r="C200" s="17" t="s">
        <v>971</v>
      </c>
      <c r="D200" s="17" t="s">
        <v>937</v>
      </c>
      <c r="E200" s="17" t="s">
        <v>693</v>
      </c>
      <c r="F200" s="17" t="s">
        <v>1165</v>
      </c>
      <c r="G200" s="17" t="s">
        <v>1166</v>
      </c>
      <c r="H200" s="17" t="s">
        <v>404</v>
      </c>
      <c r="I200" s="17" t="s">
        <v>1167</v>
      </c>
      <c r="J200" s="17" t="s">
        <v>1168</v>
      </c>
      <c r="K200" s="19">
        <v>1917490.9090909092</v>
      </c>
      <c r="L200" s="20">
        <v>164.55</v>
      </c>
      <c r="M200" s="19">
        <v>128182.31540565177</v>
      </c>
      <c r="N200" s="19">
        <v>124980.00319948808</v>
      </c>
      <c r="O200" s="19">
        <v>2740.6964656964656</v>
      </c>
      <c r="P200" s="23">
        <v>2.4712121212121216</v>
      </c>
      <c r="Q200" s="21">
        <v>4.800000190734869E-2</v>
      </c>
      <c r="R200" s="17">
        <v>0.82499999999999973</v>
      </c>
    </row>
    <row r="201" spans="1:18">
      <c r="A201" s="17" t="s">
        <v>22</v>
      </c>
      <c r="B201" s="17" t="s">
        <v>135</v>
      </c>
      <c r="C201" s="17" t="s">
        <v>228</v>
      </c>
      <c r="D201" s="17" t="s">
        <v>1169</v>
      </c>
      <c r="E201" s="17" t="s">
        <v>937</v>
      </c>
      <c r="F201" s="17" t="s">
        <v>1170</v>
      </c>
      <c r="G201" s="17" t="s">
        <v>1171</v>
      </c>
      <c r="H201" s="17" t="s">
        <v>1172</v>
      </c>
      <c r="I201" s="17" t="s">
        <v>1173</v>
      </c>
      <c r="J201" s="17" t="s">
        <v>1174</v>
      </c>
      <c r="K201" s="19">
        <v>7008068.1818181816</v>
      </c>
      <c r="L201" s="20">
        <v>570.21666666666647</v>
      </c>
      <c r="M201" s="19">
        <v>135192.03226843601</v>
      </c>
      <c r="N201" s="19">
        <v>135950.00846288801</v>
      </c>
      <c r="O201" s="19">
        <v>2539.991762767711</v>
      </c>
      <c r="P201" s="23">
        <v>2.9030303030303028</v>
      </c>
      <c r="Q201" s="21">
        <v>3.2999999523162814E-2</v>
      </c>
      <c r="R201" s="17">
        <v>0.71900000000000042</v>
      </c>
    </row>
    <row r="202" spans="1:18">
      <c r="A202" s="17" t="s">
        <v>22</v>
      </c>
      <c r="B202" s="17" t="s">
        <v>135</v>
      </c>
      <c r="C202" s="17" t="s">
        <v>136</v>
      </c>
      <c r="D202" s="17" t="s">
        <v>1175</v>
      </c>
      <c r="E202" s="17" t="s">
        <v>651</v>
      </c>
      <c r="F202" s="17" t="s">
        <v>1176</v>
      </c>
      <c r="G202" s="17" t="s">
        <v>140</v>
      </c>
      <c r="H202" s="17" t="s">
        <v>141</v>
      </c>
      <c r="I202" s="17" t="s">
        <v>1177</v>
      </c>
      <c r="J202" s="17" t="s">
        <v>1178</v>
      </c>
      <c r="K202" s="19">
        <v>1103142.857142857</v>
      </c>
      <c r="L202" s="20">
        <v>103.08333333333336</v>
      </c>
      <c r="M202" s="19">
        <v>74910.266774454314</v>
      </c>
      <c r="N202" s="19">
        <v>75450.002678475081</v>
      </c>
      <c r="O202" s="19">
        <v>1825.5319148936171</v>
      </c>
      <c r="P202" s="23">
        <v>3.0142857142857147</v>
      </c>
      <c r="Q202" s="21">
        <v>5.5000000000000097E-2</v>
      </c>
      <c r="R202" s="17">
        <v>0.90200000000000002</v>
      </c>
    </row>
    <row r="203" spans="1:18">
      <c r="A203" s="17" t="s">
        <v>22</v>
      </c>
      <c r="B203" s="17" t="s">
        <v>1179</v>
      </c>
      <c r="C203" s="17" t="s">
        <v>407</v>
      </c>
      <c r="D203" s="17" t="s">
        <v>864</v>
      </c>
      <c r="E203" s="17" t="s">
        <v>138</v>
      </c>
      <c r="F203" s="17" t="s">
        <v>1180</v>
      </c>
      <c r="G203" s="17" t="s">
        <v>1181</v>
      </c>
      <c r="H203" s="17" t="s">
        <v>1182</v>
      </c>
      <c r="I203" s="17" t="s">
        <v>1183</v>
      </c>
      <c r="J203" s="17" t="s">
        <v>1184</v>
      </c>
      <c r="K203" s="19">
        <v>994460</v>
      </c>
      <c r="L203" s="20">
        <v>114.84999999999998</v>
      </c>
      <c r="M203" s="19">
        <v>43293.861558554643</v>
      </c>
      <c r="N203" s="19">
        <v>43290.000187445701</v>
      </c>
      <c r="O203" s="19">
        <v>1042.1924124921402</v>
      </c>
      <c r="P203" s="23">
        <v>4.71</v>
      </c>
      <c r="Q203" s="21">
        <v>5.9000000953674296E-2</v>
      </c>
      <c r="R203" s="17">
        <v>2.6839999999999988</v>
      </c>
    </row>
    <row r="204" spans="1:18">
      <c r="A204" s="17" t="s">
        <v>22</v>
      </c>
      <c r="B204" s="17" t="s">
        <v>1185</v>
      </c>
      <c r="C204" s="17" t="s">
        <v>304</v>
      </c>
      <c r="D204" s="17" t="s">
        <v>1186</v>
      </c>
      <c r="E204" s="17" t="s">
        <v>849</v>
      </c>
      <c r="F204" s="17" t="s">
        <v>1187</v>
      </c>
      <c r="G204" s="17" t="s">
        <v>1188</v>
      </c>
      <c r="H204" s="17" t="s">
        <v>76</v>
      </c>
      <c r="I204" s="17" t="s">
        <v>1189</v>
      </c>
      <c r="J204" s="17" t="s">
        <v>1190</v>
      </c>
      <c r="K204" s="19">
        <v>5101159.0909090908</v>
      </c>
      <c r="L204" s="20">
        <v>993.28333333333239</v>
      </c>
      <c r="M204" s="19">
        <v>112984.37840830925</v>
      </c>
      <c r="N204" s="19">
        <v>112610.07634963184</v>
      </c>
      <c r="O204" s="19">
        <v>2367.1271883568884</v>
      </c>
      <c r="P204" s="23">
        <v>4.0090909090909088</v>
      </c>
      <c r="Q204" s="21">
        <v>4.19999980926513E-2</v>
      </c>
      <c r="R204" s="17">
        <v>0.84999999999999731</v>
      </c>
    </row>
    <row r="205" spans="1:18">
      <c r="A205" s="17" t="s">
        <v>22</v>
      </c>
      <c r="B205" s="17" t="s">
        <v>1191</v>
      </c>
      <c r="C205" s="17" t="s">
        <v>261</v>
      </c>
      <c r="D205" s="17" t="s">
        <v>113</v>
      </c>
      <c r="E205" s="17" t="s">
        <v>138</v>
      </c>
      <c r="F205" s="17" t="s">
        <v>1192</v>
      </c>
      <c r="G205" s="17" t="s">
        <v>1193</v>
      </c>
      <c r="H205" s="17" t="s">
        <v>93</v>
      </c>
      <c r="I205" s="17" t="s">
        <v>1194</v>
      </c>
      <c r="J205" s="17" t="s">
        <v>1195</v>
      </c>
      <c r="K205" s="19">
        <v>806000</v>
      </c>
      <c r="L205" s="20">
        <v>71.149999999999991</v>
      </c>
      <c r="M205" s="19">
        <v>56640.899508081522</v>
      </c>
      <c r="N205" s="19">
        <v>63620.002306861279</v>
      </c>
      <c r="O205" s="19">
        <v>1856.2874251497005</v>
      </c>
      <c r="P205" s="23">
        <v>5.8766666666666669</v>
      </c>
      <c r="Q205" s="21">
        <v>0.13800000190734865</v>
      </c>
      <c r="R205" s="17">
        <v>0.72099999999999997</v>
      </c>
    </row>
    <row r="206" spans="1:18">
      <c r="A206" s="17" t="s">
        <v>22</v>
      </c>
      <c r="B206" s="17" t="s">
        <v>1191</v>
      </c>
      <c r="C206" s="17" t="s">
        <v>261</v>
      </c>
      <c r="D206" s="17" t="s">
        <v>937</v>
      </c>
      <c r="E206" s="17" t="s">
        <v>138</v>
      </c>
      <c r="F206" s="17" t="s">
        <v>1196</v>
      </c>
      <c r="G206" s="17" t="s">
        <v>1193</v>
      </c>
      <c r="H206" s="17" t="s">
        <v>93</v>
      </c>
      <c r="I206" s="17" t="s">
        <v>1197</v>
      </c>
      <c r="J206" s="17" t="s">
        <v>1198</v>
      </c>
      <c r="K206" s="19">
        <v>904800</v>
      </c>
      <c r="L206" s="20">
        <v>66.100000000000009</v>
      </c>
      <c r="M206" s="19">
        <v>68441.754916792735</v>
      </c>
      <c r="N206" s="19">
        <v>58640.020641287265</v>
      </c>
      <c r="O206" s="19">
        <v>1471.6981132075473</v>
      </c>
      <c r="P206" s="23">
        <v>1.8533333333333335</v>
      </c>
      <c r="Q206" s="21">
        <v>6.6999998092651336E-2</v>
      </c>
      <c r="R206" s="17">
        <v>0.92</v>
      </c>
    </row>
    <row r="207" spans="1:18">
      <c r="A207" s="17" t="s">
        <v>22</v>
      </c>
      <c r="B207" s="17" t="s">
        <v>1191</v>
      </c>
      <c r="C207" s="17" t="s">
        <v>261</v>
      </c>
      <c r="D207" s="17" t="s">
        <v>669</v>
      </c>
      <c r="E207" s="17" t="s">
        <v>73</v>
      </c>
      <c r="F207" s="17" t="s">
        <v>1199</v>
      </c>
      <c r="G207" s="17" t="s">
        <v>1193</v>
      </c>
      <c r="H207" s="17" t="s">
        <v>93</v>
      </c>
      <c r="I207" s="17" t="s">
        <v>1200</v>
      </c>
      <c r="J207" s="17" t="s">
        <v>1201</v>
      </c>
      <c r="K207" s="19">
        <v>1334666.6666666667</v>
      </c>
      <c r="L207" s="20">
        <v>179.28333333333333</v>
      </c>
      <c r="M207" s="19">
        <v>67000.092962721945</v>
      </c>
      <c r="N207" s="19">
        <v>67929.983207708166</v>
      </c>
      <c r="O207" s="19">
        <v>1602.0272072552682</v>
      </c>
      <c r="P207" s="23">
        <v>3.8000000000000003</v>
      </c>
      <c r="Q207" s="21">
        <v>6.3000001907348641E-2</v>
      </c>
      <c r="R207" s="17">
        <v>1.1109999999999993</v>
      </c>
    </row>
    <row r="208" spans="1:18">
      <c r="A208" s="17" t="s">
        <v>22</v>
      </c>
      <c r="B208" s="17" t="s">
        <v>1202</v>
      </c>
      <c r="C208" s="17" t="s">
        <v>407</v>
      </c>
      <c r="D208" s="17" t="s">
        <v>630</v>
      </c>
      <c r="E208" s="17" t="s">
        <v>1203</v>
      </c>
      <c r="F208" s="17" t="s">
        <v>1204</v>
      </c>
      <c r="G208" s="17" t="s">
        <v>1205</v>
      </c>
      <c r="H208" s="17" t="s">
        <v>410</v>
      </c>
      <c r="I208" s="17" t="s">
        <v>1206</v>
      </c>
      <c r="J208" s="17" t="s">
        <v>1207</v>
      </c>
      <c r="K208" s="19">
        <v>118800</v>
      </c>
      <c r="L208" s="20">
        <v>25.749999999999996</v>
      </c>
      <c r="M208" s="19">
        <v>9227.1844660194183</v>
      </c>
      <c r="N208" s="19">
        <v>11370.000075155702</v>
      </c>
      <c r="O208" s="19">
        <v>282.52080856123661</v>
      </c>
      <c r="P208" s="23">
        <v>4.8833333333333329</v>
      </c>
      <c r="Q208" s="21">
        <v>7.3000001907348649E-2</v>
      </c>
      <c r="R208" s="17">
        <v>9.3870000000000005</v>
      </c>
    </row>
    <row r="209" spans="1:18" s="17" customFormat="1">
      <c r="A209" s="17" t="s">
        <v>22</v>
      </c>
      <c r="B209" s="17" t="s">
        <v>1208</v>
      </c>
      <c r="C209" s="17" t="s">
        <v>261</v>
      </c>
      <c r="D209" s="17" t="s">
        <v>73</v>
      </c>
      <c r="E209" s="17" t="s">
        <v>503</v>
      </c>
      <c r="F209" s="17" t="s">
        <v>1209</v>
      </c>
      <c r="G209" s="17" t="s">
        <v>1210</v>
      </c>
      <c r="H209" s="17" t="s">
        <v>1211</v>
      </c>
      <c r="I209" s="17" t="s">
        <v>1212</v>
      </c>
      <c r="J209" s="17" t="s">
        <v>1213</v>
      </c>
      <c r="K209" s="19">
        <v>748800</v>
      </c>
      <c r="L209" s="20">
        <v>61.75</v>
      </c>
      <c r="M209" s="19">
        <v>60631.57894736842</v>
      </c>
      <c r="N209" s="19">
        <v>48079.928072427603</v>
      </c>
      <c r="O209" s="19">
        <v>1602.7397260273972</v>
      </c>
      <c r="P209" s="23">
        <v>3.2700000000000005</v>
      </c>
      <c r="Q209" s="21">
        <v>0.10300000190734863</v>
      </c>
      <c r="R209" s="17">
        <v>1.0500000000000003</v>
      </c>
    </row>
    <row r="210" spans="1:18" s="17" customFormat="1">
      <c r="A210" s="17" t="s">
        <v>22</v>
      </c>
      <c r="B210" s="17" t="s">
        <v>1214</v>
      </c>
      <c r="C210" s="17" t="s">
        <v>261</v>
      </c>
      <c r="D210" s="17" t="s">
        <v>542</v>
      </c>
      <c r="E210" s="17" t="s">
        <v>1215</v>
      </c>
      <c r="F210" s="17" t="s">
        <v>1216</v>
      </c>
      <c r="G210" s="17" t="s">
        <v>1217</v>
      </c>
      <c r="H210" s="17" t="s">
        <v>986</v>
      </c>
      <c r="I210" s="17" t="s">
        <v>1218</v>
      </c>
      <c r="J210" s="17" t="s">
        <v>1219</v>
      </c>
      <c r="K210" s="19">
        <v>1248000</v>
      </c>
      <c r="L210" s="20">
        <v>34.533333333333339</v>
      </c>
      <c r="M210" s="19">
        <v>72277.992277992264</v>
      </c>
      <c r="N210" s="19">
        <v>72280.004062136228</v>
      </c>
      <c r="O210" s="19">
        <v>1784.1315225160831</v>
      </c>
      <c r="P210" s="23">
        <v>3.2750000000000004</v>
      </c>
      <c r="Q210" s="21">
        <v>7.099999904632566E-2</v>
      </c>
      <c r="R210" s="17">
        <v>1.071</v>
      </c>
    </row>
    <row r="211" spans="1:18" s="17" customFormat="1">
      <c r="A211" s="17" t="s">
        <v>38</v>
      </c>
      <c r="B211" s="17" t="s">
        <v>831</v>
      </c>
      <c r="C211" s="17" t="s">
        <v>838</v>
      </c>
      <c r="D211" s="17" t="s">
        <v>574</v>
      </c>
      <c r="E211" s="17" t="s">
        <v>1220</v>
      </c>
      <c r="F211" s="17" t="s">
        <v>1221</v>
      </c>
      <c r="G211" s="17" t="s">
        <v>841</v>
      </c>
      <c r="H211" s="17" t="s">
        <v>76</v>
      </c>
      <c r="I211" s="17" t="s">
        <v>1222</v>
      </c>
      <c r="J211" s="17" t="s">
        <v>1223</v>
      </c>
      <c r="K211" s="19">
        <v>3420654.5454545454</v>
      </c>
      <c r="L211" s="20">
        <v>831.38333333333253</v>
      </c>
      <c r="M211" s="19">
        <v>45258.544995289019</v>
      </c>
      <c r="N211" s="19">
        <v>44090.000035272009</v>
      </c>
      <c r="O211" s="19">
        <v>966.75830528506549</v>
      </c>
      <c r="P211" s="23">
        <v>5.1696969696969708</v>
      </c>
      <c r="Q211" s="21">
        <v>0.1069999980926513</v>
      </c>
      <c r="R211" s="17">
        <v>1.2367000000000024</v>
      </c>
    </row>
    <row r="212" spans="1:18" s="17" customFormat="1">
      <c r="A212" s="17" t="s">
        <v>38</v>
      </c>
      <c r="B212" s="17" t="s">
        <v>970</v>
      </c>
      <c r="C212" s="17" t="s">
        <v>261</v>
      </c>
      <c r="D212" s="17" t="s">
        <v>457</v>
      </c>
      <c r="E212" s="17" t="s">
        <v>138</v>
      </c>
      <c r="F212" s="17" t="s">
        <v>1224</v>
      </c>
      <c r="G212" s="17" t="s">
        <v>1225</v>
      </c>
      <c r="H212" s="17" t="s">
        <v>701</v>
      </c>
      <c r="I212" s="17" t="s">
        <v>1226</v>
      </c>
      <c r="J212" s="17" t="s">
        <v>1227</v>
      </c>
      <c r="K212" s="19">
        <v>1170000</v>
      </c>
      <c r="L212" s="20">
        <v>14.866666666666667</v>
      </c>
      <c r="M212" s="19">
        <v>157399.10313901346</v>
      </c>
      <c r="N212" s="19">
        <v>144740.00353165611</v>
      </c>
      <c r="O212" s="19">
        <v>2914.0722291407224</v>
      </c>
      <c r="P212" s="23">
        <v>0.7416666666666667</v>
      </c>
      <c r="Q212" s="21">
        <v>8.3999996185302808E-2</v>
      </c>
      <c r="R212" s="17">
        <v>0.65099999999999991</v>
      </c>
    </row>
    <row r="213" spans="1:18" s="17" customFormat="1">
      <c r="A213" s="17" t="s">
        <v>39</v>
      </c>
      <c r="B213" s="17" t="s">
        <v>1228</v>
      </c>
      <c r="C213" s="17" t="s">
        <v>245</v>
      </c>
      <c r="D213" s="17" t="s">
        <v>401</v>
      </c>
      <c r="E213" s="17" t="s">
        <v>363</v>
      </c>
      <c r="F213" s="17" t="s">
        <v>1229</v>
      </c>
      <c r="G213" s="17" t="s">
        <v>1230</v>
      </c>
      <c r="H213" s="17" t="s">
        <v>950</v>
      </c>
      <c r="I213" s="17" t="s">
        <v>1231</v>
      </c>
      <c r="J213" s="17" t="s">
        <v>1232</v>
      </c>
      <c r="K213" s="19">
        <v>409500</v>
      </c>
      <c r="L213" s="20">
        <v>130.30000000000001</v>
      </c>
      <c r="M213" s="19">
        <v>12570.990023023791</v>
      </c>
      <c r="N213" s="19">
        <v>12490.0000375949</v>
      </c>
      <c r="O213" s="19">
        <v>293.12813171080887</v>
      </c>
      <c r="P213" s="23">
        <v>6.4333333333333336</v>
      </c>
      <c r="Q213" s="21">
        <v>0.12300000190734856</v>
      </c>
      <c r="R213" s="17">
        <v>4</v>
      </c>
    </row>
    <row r="214" spans="1:18" s="17" customFormat="1">
      <c r="A214" s="17" t="s">
        <v>39</v>
      </c>
      <c r="B214" s="17" t="s">
        <v>970</v>
      </c>
      <c r="C214" s="17" t="s">
        <v>407</v>
      </c>
      <c r="D214" s="17" t="s">
        <v>990</v>
      </c>
      <c r="E214" s="17" t="s">
        <v>1233</v>
      </c>
      <c r="F214" s="17" t="s">
        <v>1234</v>
      </c>
      <c r="G214" s="17" t="s">
        <v>1235</v>
      </c>
      <c r="H214" s="17" t="s">
        <v>614</v>
      </c>
      <c r="I214" s="17" t="s">
        <v>1236</v>
      </c>
      <c r="J214" s="17" t="s">
        <v>1237</v>
      </c>
      <c r="K214" s="19">
        <v>100000</v>
      </c>
      <c r="L214" s="20">
        <v>33.516666666666666</v>
      </c>
      <c r="M214" s="19">
        <v>8950.7707608155142</v>
      </c>
      <c r="N214" s="19">
        <v>8870.0000463901015</v>
      </c>
      <c r="O214" s="19">
        <v>390.1170351105331</v>
      </c>
      <c r="P214" s="23">
        <v>6.1388888888888893</v>
      </c>
      <c r="Q214" s="21">
        <v>0.20799999237060546</v>
      </c>
      <c r="R214" s="17">
        <v>6.37</v>
      </c>
    </row>
    <row r="215" spans="1:18" s="17" customFormat="1">
      <c r="A215" s="17" t="s">
        <v>39</v>
      </c>
      <c r="B215" s="17" t="s">
        <v>1092</v>
      </c>
      <c r="C215" s="17" t="s">
        <v>245</v>
      </c>
      <c r="D215" s="17" t="s">
        <v>349</v>
      </c>
      <c r="E215" s="17" t="s">
        <v>73</v>
      </c>
      <c r="F215" s="17" t="s">
        <v>1238</v>
      </c>
      <c r="G215" s="17" t="s">
        <v>1239</v>
      </c>
      <c r="H215" s="17" t="s">
        <v>1240</v>
      </c>
      <c r="I215" s="17" t="s">
        <v>1241</v>
      </c>
      <c r="J215" s="17" t="s">
        <v>1242</v>
      </c>
      <c r="K215" s="19">
        <v>361264</v>
      </c>
      <c r="L215" s="20">
        <v>174.4666666666667</v>
      </c>
      <c r="M215" s="19">
        <v>10353.38173481085</v>
      </c>
      <c r="N215" s="19">
        <v>9990.0000099900008</v>
      </c>
      <c r="O215" s="19">
        <v>282.54653527295477</v>
      </c>
      <c r="P215" s="23">
        <v>8.73</v>
      </c>
      <c r="Q215" s="21">
        <v>0.11499999999999999</v>
      </c>
      <c r="R215" s="17">
        <v>5.9820000000000002</v>
      </c>
    </row>
    <row r="216" spans="1:18" s="17" customFormat="1">
      <c r="A216" s="17" t="s">
        <v>39</v>
      </c>
      <c r="B216" s="17" t="s">
        <v>1243</v>
      </c>
      <c r="C216" s="17" t="s">
        <v>341</v>
      </c>
      <c r="D216" s="17" t="s">
        <v>833</v>
      </c>
      <c r="E216" s="17" t="s">
        <v>1244</v>
      </c>
      <c r="F216" s="17" t="s">
        <v>1245</v>
      </c>
      <c r="G216" s="17" t="s">
        <v>1246</v>
      </c>
      <c r="H216" s="17" t="s">
        <v>1247</v>
      </c>
      <c r="I216" s="17" t="s">
        <v>1248</v>
      </c>
      <c r="J216" s="17" t="s">
        <v>1249</v>
      </c>
      <c r="K216" s="19">
        <v>37206</v>
      </c>
      <c r="L216" s="20">
        <v>12.7</v>
      </c>
      <c r="M216" s="19">
        <v>2929.6062992125985</v>
      </c>
      <c r="N216" s="19">
        <v>3760.0000114304003</v>
      </c>
      <c r="O216" s="19">
        <v>200.03225806451613</v>
      </c>
      <c r="P216" s="23">
        <v>7.9833333333333334</v>
      </c>
      <c r="Q216" s="21">
        <v>0.35000000000000009</v>
      </c>
      <c r="R216" s="17">
        <v>11.28</v>
      </c>
    </row>
    <row r="217" spans="1:18" s="17" customFormat="1">
      <c r="A217" s="17" t="s">
        <v>39</v>
      </c>
      <c r="B217" s="17" t="s">
        <v>1202</v>
      </c>
      <c r="C217" s="17" t="s">
        <v>407</v>
      </c>
      <c r="D217" s="17" t="s">
        <v>130</v>
      </c>
      <c r="E217" s="17" t="s">
        <v>175</v>
      </c>
      <c r="F217" s="17" t="s">
        <v>1250</v>
      </c>
      <c r="G217" s="17" t="s">
        <v>1251</v>
      </c>
      <c r="H217" s="17" t="s">
        <v>410</v>
      </c>
      <c r="I217" s="17" t="s">
        <v>1252</v>
      </c>
      <c r="J217" s="17" t="s">
        <v>1253</v>
      </c>
      <c r="K217" s="19">
        <v>118800</v>
      </c>
      <c r="L217" s="20">
        <v>32.016666666666666</v>
      </c>
      <c r="M217" s="19">
        <v>7421.1348256116607</v>
      </c>
      <c r="N217" s="19">
        <v>8400.0013440002149</v>
      </c>
      <c r="O217" s="19">
        <v>289.40316686967111</v>
      </c>
      <c r="P217" s="23">
        <v>6.958333333333333</v>
      </c>
      <c r="Q217" s="21">
        <v>0.16</v>
      </c>
      <c r="R217" s="17">
        <v>8.2969999999999988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D644-1E7B-4174-9414-17C3DAEFEA08}">
  <dimension ref="A1"/>
  <sheetViews>
    <sheetView workbookViewId="0">
      <selection activeCell="H43" sqref="H43"/>
    </sheetView>
  </sheetViews>
  <sheetFormatPr defaultColWidth="11.42578125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Dirk Klemer</dc:creator>
  <cp:keywords/>
  <dc:description/>
  <cp:lastModifiedBy>Dirk Klemer</cp:lastModifiedBy>
  <cp:revision/>
  <dcterms:created xsi:type="dcterms:W3CDTF">2024-04-24T19:05:06Z</dcterms:created>
  <dcterms:modified xsi:type="dcterms:W3CDTF">2024-04-29T13:55:16Z</dcterms:modified>
  <cp:category/>
  <cp:contentStatus/>
</cp:coreProperties>
</file>