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-75" windowWidth="19185" windowHeight="1225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E9" i="13"/>
  <c r="E29" i="6"/>
  <c r="D29"/>
  <c r="E8" i="13"/>
  <c r="L21"/>
  <c r="L14"/>
  <c r="G7" i="6"/>
  <c r="F7"/>
  <c r="K18" l="1"/>
  <c r="J18"/>
  <c r="D9" i="13" l="1"/>
  <c r="F9" s="1"/>
  <c r="D8"/>
  <c r="C8"/>
  <c r="B9"/>
  <c r="H18" i="6"/>
  <c r="G18"/>
  <c r="E18"/>
  <c r="D18"/>
  <c r="F8" i="13"/>
  <c r="F7"/>
  <c r="F38" i="16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<sst xmlns="http://schemas.openxmlformats.org/spreadsheetml/2006/main" count="441" uniqueCount="336">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</sst>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zoomScaleNormal="100" workbookViewId="0">
      <selection activeCell="C4" sqref="C4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 t="s">
        <v>12</v>
      </c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41121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f>2367283.58+4235799.78+4971550.17+4889706.31</f>
        <v>16464339.84</v>
      </c>
      <c r="G7" s="187">
        <f>2366779.39+4234244.51+4967541.65+4558785.67</f>
        <v>16127351.220000001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2321434+263273</f>
        <v>2584707</v>
      </c>
      <c r="K18" s="197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f>2912111+408288</f>
        <v>3320399</v>
      </c>
      <c r="E29" s="195">
        <f>2912111+408288</f>
        <v>3320399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zoomScale="70" zoomScaleNormal="75" workbookViewId="0">
      <selection activeCell="F31" sqref="F31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 t="str">
        <f>'Financial Data'!C2</f>
        <v>Department of Health &amp; Human Services - OIG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41121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55481538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>
        <v>120608</v>
      </c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>
        <v>31000000</v>
      </c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58132865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539330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v>31000000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zoomScale="75" zoomScaleNormal="75" workbookViewId="0">
      <selection activeCell="H22" sqref="H22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48"/>
      <c r="J1" s="448"/>
      <c r="K1" s="448"/>
      <c r="L1" s="448"/>
      <c r="M1" s="448"/>
      <c r="N1" s="377"/>
      <c r="O1" s="449"/>
      <c r="P1" s="15"/>
    </row>
    <row r="2" spans="1:23" ht="15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50"/>
      <c r="J2" s="451"/>
      <c r="K2" s="451"/>
      <c r="L2" s="451"/>
      <c r="M2" s="451"/>
      <c r="N2" s="451"/>
      <c r="O2" s="452"/>
      <c r="P2" s="15"/>
    </row>
    <row r="3" spans="1:23" ht="15.75" thickBot="1">
      <c r="A3" s="108" t="s">
        <v>2</v>
      </c>
      <c r="B3" s="109">
        <f>'Financial Data'!C3</f>
        <v>41121</v>
      </c>
      <c r="C3" s="110"/>
      <c r="D3" s="111"/>
      <c r="E3" s="111"/>
      <c r="F3" s="111"/>
      <c r="G3" s="111"/>
      <c r="H3" s="111"/>
      <c r="I3" s="453"/>
      <c r="J3" s="454"/>
      <c r="K3" s="454"/>
      <c r="L3" s="454"/>
      <c r="M3" s="454"/>
      <c r="N3" s="454"/>
      <c r="O3" s="455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58" t="s">
        <v>170</v>
      </c>
      <c r="B5" s="459"/>
      <c r="C5" s="459"/>
      <c r="D5" s="459"/>
      <c r="E5" s="384"/>
      <c r="F5" s="385"/>
      <c r="G5" s="225"/>
      <c r="H5" s="34"/>
      <c r="I5" s="12"/>
      <c r="J5" s="12"/>
      <c r="K5" s="457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34.05+2.95</f>
        <v>37</v>
      </c>
      <c r="F8" s="292">
        <f>SUM(B8:E8)</f>
        <v>120.11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24.53+1.09</f>
        <v>25.62</v>
      </c>
      <c r="F9" s="295">
        <f>SUM(B9:E9)</f>
        <v>149.16999999999999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3"/>
      <c r="C11" s="392" t="s">
        <v>111</v>
      </c>
      <c r="D11" s="402"/>
      <c r="E11" s="403"/>
      <c r="F11" s="392" t="s">
        <v>5</v>
      </c>
      <c r="G11" s="456"/>
      <c r="H11" s="402"/>
      <c r="I11" s="403"/>
      <c r="J11" s="392" t="s">
        <v>110</v>
      </c>
      <c r="K11" s="402"/>
      <c r="L11" s="403"/>
      <c r="M11" s="415" t="s">
        <v>139</v>
      </c>
      <c r="N11" s="416"/>
      <c r="O11" s="417"/>
      <c r="P11" s="29"/>
    </row>
    <row r="12" spans="1:23" s="28" customFormat="1" ht="15.75" thickBot="1">
      <c r="A12" s="399" t="s">
        <v>50</v>
      </c>
      <c r="B12" s="417"/>
      <c r="C12" s="399" t="s">
        <v>50</v>
      </c>
      <c r="D12" s="416"/>
      <c r="E12" s="417"/>
      <c r="F12" s="399" t="s">
        <v>50</v>
      </c>
      <c r="G12" s="422"/>
      <c r="H12" s="422"/>
      <c r="I12" s="423"/>
      <c r="J12" s="399" t="s">
        <v>50</v>
      </c>
      <c r="K12" s="422"/>
      <c r="L12" s="423"/>
      <c r="M12" s="418" t="s">
        <v>50</v>
      </c>
      <c r="N12" s="419"/>
      <c r="O12" s="420"/>
    </row>
    <row r="13" spans="1:23" s="17" customFormat="1" ht="45.75" customHeight="1" thickBot="1">
      <c r="A13" s="112" t="s">
        <v>53</v>
      </c>
      <c r="B13" s="113">
        <v>0</v>
      </c>
      <c r="C13" s="114"/>
      <c r="D13" s="115" t="s">
        <v>53</v>
      </c>
      <c r="E13" s="116">
        <v>1</v>
      </c>
      <c r="F13" s="78"/>
      <c r="G13" s="240"/>
      <c r="H13" s="49" t="s">
        <v>174</v>
      </c>
      <c r="I13" s="148">
        <v>0</v>
      </c>
      <c r="J13" s="114"/>
      <c r="K13" s="253" t="s">
        <v>142</v>
      </c>
      <c r="L13" s="226">
        <v>2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7"/>
      <c r="B14" s="438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18</v>
      </c>
      <c r="J14" s="81"/>
      <c r="K14" s="254" t="s">
        <v>143</v>
      </c>
      <c r="L14" s="227">
        <f>86+5</f>
        <v>91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9"/>
      <c r="B15" s="440"/>
      <c r="C15" s="442"/>
      <c r="D15" s="443"/>
      <c r="E15" s="444"/>
      <c r="F15" s="81"/>
      <c r="G15" s="241"/>
      <c r="H15" s="76" t="s">
        <v>109</v>
      </c>
      <c r="I15" s="149">
        <v>1</v>
      </c>
      <c r="J15" s="81"/>
      <c r="K15" s="254" t="s">
        <v>121</v>
      </c>
      <c r="L15" s="227">
        <v>5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9"/>
      <c r="B16" s="440"/>
      <c r="C16" s="445"/>
      <c r="D16" s="446"/>
      <c r="E16" s="447"/>
      <c r="F16" s="81"/>
      <c r="G16" s="241"/>
      <c r="H16" s="79" t="s">
        <v>210</v>
      </c>
      <c r="I16" s="94">
        <v>1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41"/>
      <c r="B17" s="440"/>
      <c r="C17" s="445"/>
      <c r="D17" s="446"/>
      <c r="E17" s="447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0</v>
      </c>
      <c r="M17" s="404"/>
      <c r="N17" s="405"/>
      <c r="O17" s="406"/>
      <c r="P17" s="20"/>
    </row>
    <row r="18" spans="1:16" s="17" customFormat="1" ht="45.75" thickBot="1">
      <c r="A18" s="441"/>
      <c r="B18" s="440"/>
      <c r="C18" s="445"/>
      <c r="D18" s="446"/>
      <c r="E18" s="447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0</v>
      </c>
      <c r="M18" s="404"/>
      <c r="N18" s="407"/>
      <c r="O18" s="408"/>
      <c r="P18" s="20"/>
    </row>
    <row r="19" spans="1:16" s="17" customFormat="1" ht="15.75" thickBot="1">
      <c r="A19" s="441"/>
      <c r="B19" s="440"/>
      <c r="C19" s="445"/>
      <c r="D19" s="446"/>
      <c r="E19" s="447"/>
      <c r="F19" s="256"/>
      <c r="G19" s="257"/>
      <c r="J19" s="221"/>
      <c r="K19" s="421"/>
      <c r="L19" s="406"/>
      <c r="M19" s="404"/>
      <c r="N19" s="407"/>
      <c r="O19" s="408"/>
      <c r="P19" s="20"/>
    </row>
    <row r="20" spans="1:16" ht="15.75" thickBot="1">
      <c r="A20" s="436" t="s">
        <v>122</v>
      </c>
      <c r="B20" s="417"/>
      <c r="C20" s="409" t="s">
        <v>122</v>
      </c>
      <c r="D20" s="410"/>
      <c r="E20" s="410"/>
      <c r="F20" s="409" t="s">
        <v>122</v>
      </c>
      <c r="G20" s="410"/>
      <c r="H20" s="410"/>
      <c r="I20" s="411"/>
      <c r="J20" s="409" t="s">
        <v>122</v>
      </c>
      <c r="K20" s="410"/>
      <c r="L20" s="411"/>
      <c r="M20" s="412" t="s">
        <v>122</v>
      </c>
      <c r="N20" s="413"/>
      <c r="O20" s="414"/>
      <c r="P20" s="15"/>
    </row>
    <row r="21" spans="1:16" ht="45.75" thickBot="1">
      <c r="A21" s="96" t="s">
        <v>53</v>
      </c>
      <c r="B21" s="97">
        <v>132</v>
      </c>
      <c r="C21" s="98"/>
      <c r="D21" s="99" t="s">
        <v>53</v>
      </c>
      <c r="E21" s="100">
        <v>9</v>
      </c>
      <c r="F21" s="122"/>
      <c r="G21" s="244"/>
      <c r="H21" s="123" t="s">
        <v>109</v>
      </c>
      <c r="I21" s="124">
        <v>21</v>
      </c>
      <c r="J21" s="125"/>
      <c r="K21" s="232" t="s">
        <v>121</v>
      </c>
      <c r="L21" s="233">
        <f>185+1</f>
        <v>186</v>
      </c>
      <c r="M21" s="234"/>
      <c r="N21" s="235" t="s">
        <v>134</v>
      </c>
      <c r="O21" s="91">
        <v>48</v>
      </c>
      <c r="P21" s="15"/>
    </row>
    <row r="22" spans="1:16" ht="45.75" thickBot="1">
      <c r="A22" s="424"/>
      <c r="B22" s="425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7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6"/>
      <c r="B23" s="427"/>
      <c r="C23" s="432"/>
      <c r="D23" s="433"/>
      <c r="E23" s="425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89</v>
      </c>
      <c r="M23" s="238"/>
      <c r="N23" s="239" t="s">
        <v>135</v>
      </c>
      <c r="O23" s="228">
        <v>12038</v>
      </c>
      <c r="P23" s="15"/>
    </row>
    <row r="24" spans="1:16" ht="45.75" thickBot="1">
      <c r="A24" s="428"/>
      <c r="B24" s="429"/>
      <c r="C24" s="428"/>
      <c r="D24" s="434"/>
      <c r="E24" s="429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13</v>
      </c>
      <c r="M24" s="260"/>
      <c r="N24" s="261" t="s">
        <v>140</v>
      </c>
      <c r="O24" s="262">
        <v>51</v>
      </c>
      <c r="P24" s="15"/>
    </row>
    <row r="25" spans="1:16" ht="46.5" customHeight="1" thickBot="1">
      <c r="A25" s="430"/>
      <c r="B25" s="431"/>
      <c r="C25" s="430"/>
      <c r="D25" s="435"/>
      <c r="E25" s="431"/>
      <c r="F25" s="278"/>
      <c r="G25" s="279"/>
      <c r="H25" s="263" t="s">
        <v>120</v>
      </c>
      <c r="I25" s="264">
        <f>SUM(I21:I24)</f>
        <v>37</v>
      </c>
      <c r="J25" s="277"/>
      <c r="K25" s="274" t="s">
        <v>120</v>
      </c>
      <c r="L25" s="275">
        <f>SUM(L21:L24)</f>
        <v>288</v>
      </c>
      <c r="M25" s="276"/>
      <c r="N25" s="400"/>
      <c r="O25" s="401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A1:O1"/>
    <mergeCell ref="I2:O3"/>
    <mergeCell ref="A11:B11"/>
    <mergeCell ref="C11:E11"/>
    <mergeCell ref="F11:I11"/>
    <mergeCell ref="K5:L6"/>
    <mergeCell ref="A5:F5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 t="str">
        <f>'Financial Data'!C2</f>
        <v>Department of Health &amp; Human Services - OIG</v>
      </c>
    </row>
    <row r="3" spans="1:2" ht="15" customHeight="1" thickBot="1">
      <c r="A3" s="139" t="s">
        <v>2</v>
      </c>
      <c r="B3" s="107">
        <f>'Financial Data'!C3</f>
        <v>41121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topLeftCell="A4" zoomScaleNormal="100" workbookViewId="0">
      <selection activeCell="I32" sqref="I32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49"/>
      <c r="K1" s="146"/>
    </row>
    <row r="2" spans="1:11" ht="15" customHeight="1">
      <c r="A2" s="141" t="s">
        <v>1</v>
      </c>
      <c r="B2" s="144" t="str">
        <f>'Financial Data'!C2</f>
        <v>Department of Health &amp; Human Services - OIG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41121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6"/>
      <c r="H4" s="446"/>
      <c r="I4" s="446"/>
      <c r="J4" s="446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13"/>
      <c r="C24" s="413"/>
      <c r="D24" s="413"/>
      <c r="E24" s="419"/>
      <c r="F24" s="420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5"/>
      <c r="D26" s="50"/>
      <c r="E26" s="50"/>
      <c r="F26" s="216"/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2011-11-04T18:32:32Z</cp:lastPrinted>
  <dcterms:created xsi:type="dcterms:W3CDTF">2009-02-26T10:56:03Z</dcterms:created>
  <dcterms:modified xsi:type="dcterms:W3CDTF">2012-08-07T19:12:03Z</dcterms:modified>
</cp:coreProperties>
</file>