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240" windowWidth="18075" windowHeight="11880" activeTab="2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F9" i="13" l="1"/>
  <c r="C25" i="16"/>
  <c r="K21" i="13"/>
  <c r="K14" i="13"/>
  <c r="K15" i="13" l="1"/>
  <c r="E9" i="13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I23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<sst xmlns="http://schemas.openxmlformats.org/spreadsheetml/2006/main" count="449" uniqueCount="342">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</sst>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69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0" fillId="4" borderId="60" xfId="2" applyFont="1" applyFill="1" applyBorder="1" applyAlignment="1">
      <alignment horizontal="center" vertical="center" wrapText="1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opLeftCell="A4" zoomScaleNormal="100" workbookViewId="0">
      <selection activeCell="H30" sqref="H30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68" t="s">
        <v>225</v>
      </c>
      <c r="B1" s="369"/>
      <c r="C1" s="369"/>
      <c r="D1" s="369"/>
      <c r="E1" s="369"/>
      <c r="F1" s="369"/>
      <c r="G1" s="369"/>
      <c r="H1" s="369"/>
      <c r="I1" s="370"/>
      <c r="J1" s="319"/>
      <c r="K1" s="12"/>
      <c r="L1" s="11"/>
    </row>
    <row r="2" spans="1:12" ht="15" x14ac:dyDescent="0.2">
      <c r="A2" s="380" t="s">
        <v>1</v>
      </c>
      <c r="B2" s="381"/>
      <c r="C2" s="371" t="s">
        <v>12</v>
      </c>
      <c r="D2" s="372"/>
      <c r="E2" s="372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2" t="s">
        <v>2</v>
      </c>
      <c r="B3" s="383"/>
      <c r="C3" s="373">
        <v>41274</v>
      </c>
      <c r="D3" s="374"/>
      <c r="E3" s="374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5" t="s">
        <v>3</v>
      </c>
      <c r="B5" s="379"/>
      <c r="C5" s="379"/>
      <c r="D5" s="379"/>
      <c r="E5" s="379"/>
      <c r="F5" s="379"/>
      <c r="G5" s="379"/>
      <c r="H5" s="379"/>
      <c r="I5" s="370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3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v>16944672</v>
      </c>
      <c r="G7" s="186">
        <v>16937121</v>
      </c>
      <c r="H7" s="204" t="s">
        <v>180</v>
      </c>
      <c r="I7" s="205"/>
      <c r="J7" s="313"/>
      <c r="K7" s="12"/>
      <c r="L7" s="11"/>
    </row>
    <row r="8" spans="1:12" s="9" customFormat="1" ht="15" x14ac:dyDescent="0.2">
      <c r="A8" s="181">
        <v>2</v>
      </c>
      <c r="B8" s="42"/>
      <c r="C8" s="63"/>
      <c r="D8" s="43"/>
      <c r="E8" s="43"/>
      <c r="F8" s="54"/>
      <c r="G8" s="54"/>
      <c r="H8" s="206"/>
      <c r="I8" s="207"/>
      <c r="J8" s="314"/>
      <c r="K8" s="315"/>
      <c r="L8" s="311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8"/>
      <c r="I9" s="209"/>
      <c r="J9" s="316"/>
      <c r="K9" s="317"/>
      <c r="L9" s="312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8"/>
      <c r="I10" s="209"/>
      <c r="J10" s="316"/>
      <c r="K10" s="317"/>
      <c r="L10" s="312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8"/>
      <c r="I11" s="209"/>
      <c r="J11" s="316"/>
      <c r="K11" s="317"/>
      <c r="L11" s="312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10"/>
      <c r="J12" s="313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10"/>
      <c r="J13" s="313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11"/>
      <c r="J14" s="313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8"/>
      <c r="L15" s="11"/>
    </row>
    <row r="16" spans="1:12" ht="13.5" thickBot="1" x14ac:dyDescent="0.25">
      <c r="A16" s="375" t="s">
        <v>4</v>
      </c>
      <c r="B16" s="378"/>
      <c r="C16" s="378"/>
      <c r="D16" s="378"/>
      <c r="E16" s="378"/>
      <c r="F16" s="379"/>
      <c r="G16" s="379"/>
      <c r="H16" s="379"/>
      <c r="I16" s="379"/>
      <c r="J16" s="379"/>
      <c r="K16" s="370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8" t="s">
        <v>243</v>
      </c>
      <c r="K17" s="309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10"/>
      <c r="J25" s="89"/>
      <c r="K25" s="90"/>
    </row>
    <row r="26" spans="1:12" ht="15.75" customHeight="1" thickBot="1" x14ac:dyDescent="0.25">
      <c r="A26" s="323"/>
      <c r="B26" s="325"/>
      <c r="C26" s="323"/>
      <c r="D26" s="323"/>
      <c r="E26" s="323"/>
      <c r="F26" s="323"/>
      <c r="G26" s="323"/>
      <c r="H26" s="323"/>
      <c r="I26" s="323"/>
      <c r="J26" s="323"/>
      <c r="K26" s="323"/>
      <c r="L26" s="11"/>
    </row>
    <row r="27" spans="1:12" ht="15.75" customHeight="1" thickBot="1" x14ac:dyDescent="0.25">
      <c r="A27" s="375" t="s">
        <v>4</v>
      </c>
      <c r="B27" s="376"/>
      <c r="C27" s="376"/>
      <c r="D27" s="376"/>
      <c r="E27" s="376"/>
      <c r="F27" s="376"/>
      <c r="G27" s="376"/>
      <c r="H27" s="377"/>
      <c r="I27" s="330"/>
      <c r="J27" s="330"/>
      <c r="K27" s="330"/>
      <c r="L27" s="11"/>
    </row>
    <row r="28" spans="1:12" ht="30.75" thickBot="1" x14ac:dyDescent="0.25">
      <c r="A28" s="327" t="s">
        <v>0</v>
      </c>
      <c r="B28" s="328" t="s">
        <v>6</v>
      </c>
      <c r="C28" s="329" t="s">
        <v>276</v>
      </c>
      <c r="D28" s="329" t="s">
        <v>277</v>
      </c>
      <c r="E28" s="329" t="s">
        <v>278</v>
      </c>
      <c r="F28" s="344" t="s">
        <v>279</v>
      </c>
      <c r="G28" s="345" t="s">
        <v>280</v>
      </c>
      <c r="H28" s="346" t="s">
        <v>281</v>
      </c>
      <c r="I28" s="321"/>
      <c r="J28" s="322"/>
      <c r="K28" s="322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7">
        <f>3994302+498804</f>
        <v>4493106</v>
      </c>
      <c r="E29" s="194">
        <f>3994302+498804</f>
        <v>4493106</v>
      </c>
      <c r="F29" s="336" t="s">
        <v>208</v>
      </c>
      <c r="G29" s="337">
        <v>1070759</v>
      </c>
      <c r="H29" s="337">
        <v>1070759</v>
      </c>
      <c r="I29" s="8"/>
      <c r="J29" s="320"/>
      <c r="K29" s="320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8"/>
      <c r="G30" s="339"/>
      <c r="H30" s="340"/>
      <c r="I30" s="8"/>
      <c r="J30" s="320"/>
      <c r="K30" s="320"/>
      <c r="L30" s="311"/>
    </row>
    <row r="31" spans="1:12" x14ac:dyDescent="0.2">
      <c r="A31" s="74">
        <v>3</v>
      </c>
      <c r="B31" s="46"/>
      <c r="C31" s="2"/>
      <c r="D31" s="3"/>
      <c r="E31" s="3"/>
      <c r="F31" s="338"/>
      <c r="G31" s="339"/>
      <c r="H31" s="340"/>
      <c r="I31" s="8"/>
      <c r="J31" s="320"/>
      <c r="K31" s="320"/>
      <c r="L31" s="11"/>
    </row>
    <row r="32" spans="1:12" x14ac:dyDescent="0.2">
      <c r="A32" s="74">
        <v>4</v>
      </c>
      <c r="B32" s="46"/>
      <c r="C32" s="2"/>
      <c r="D32" s="3"/>
      <c r="E32" s="3"/>
      <c r="F32" s="338"/>
      <c r="G32" s="339"/>
      <c r="H32" s="340"/>
      <c r="I32" s="8"/>
      <c r="J32" s="320"/>
      <c r="K32" s="320"/>
      <c r="L32" s="11"/>
    </row>
    <row r="33" spans="1:12" x14ac:dyDescent="0.2">
      <c r="A33" s="74">
        <v>5</v>
      </c>
      <c r="B33" s="46"/>
      <c r="C33" s="2"/>
      <c r="D33" s="3"/>
      <c r="E33" s="3"/>
      <c r="F33" s="338"/>
      <c r="G33" s="339"/>
      <c r="H33" s="340"/>
      <c r="I33" s="8"/>
      <c r="J33" s="320"/>
      <c r="K33" s="320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8"/>
      <c r="G34" s="339"/>
      <c r="H34" s="340"/>
      <c r="I34" s="8"/>
      <c r="J34" s="320"/>
      <c r="K34" s="320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8"/>
      <c r="G35" s="339"/>
      <c r="H35" s="340"/>
      <c r="I35" s="8"/>
      <c r="J35" s="320"/>
      <c r="K35" s="320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41"/>
      <c r="G36" s="342"/>
      <c r="H36" s="343"/>
      <c r="I36" s="8"/>
      <c r="J36" s="320"/>
      <c r="K36" s="320"/>
      <c r="L36" s="11"/>
    </row>
    <row r="37" spans="1:12" x14ac:dyDescent="0.2">
      <c r="A37" s="331"/>
      <c r="B37" s="332"/>
      <c r="C37" s="331"/>
      <c r="D37" s="331"/>
      <c r="E37" s="331"/>
      <c r="F37" s="331"/>
      <c r="G37" s="331"/>
      <c r="H37" s="331"/>
      <c r="I37" s="324"/>
      <c r="J37" s="324"/>
      <c r="K37" s="324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C26" sqref="C26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91" t="s">
        <v>226</v>
      </c>
      <c r="B1" s="392"/>
      <c r="C1" s="392"/>
      <c r="D1" s="392"/>
      <c r="E1" s="392"/>
      <c r="F1" s="392"/>
      <c r="G1" s="392"/>
      <c r="H1" s="393"/>
      <c r="I1" s="393"/>
      <c r="J1" s="393"/>
      <c r="K1" s="393"/>
      <c r="L1" s="394"/>
      <c r="M1" s="18"/>
      <c r="N1" s="18"/>
      <c r="O1" s="18"/>
      <c r="P1" s="18"/>
    </row>
    <row r="2" spans="1:16" ht="15" x14ac:dyDescent="0.2">
      <c r="A2" s="118" t="s">
        <v>1</v>
      </c>
      <c r="B2" s="356" t="str">
        <f>'Financial Data'!C2</f>
        <v>Department of Health &amp; Human Services - OIG</v>
      </c>
      <c r="C2" s="352"/>
      <c r="D2" s="352"/>
      <c r="E2" s="353"/>
      <c r="F2" s="354"/>
      <c r="G2" s="354"/>
      <c r="H2" s="357"/>
      <c r="I2" s="357"/>
      <c r="J2" s="357"/>
      <c r="K2" s="357"/>
      <c r="L2" s="358"/>
      <c r="M2" s="18"/>
      <c r="N2" s="18"/>
      <c r="O2" s="18"/>
      <c r="P2" s="18"/>
    </row>
    <row r="3" spans="1:16" ht="30.75" thickBot="1" x14ac:dyDescent="0.25">
      <c r="A3" s="108" t="s">
        <v>2</v>
      </c>
      <c r="B3" s="355">
        <f>'Financial Data'!C3</f>
        <v>41274</v>
      </c>
      <c r="C3" s="290"/>
      <c r="D3" s="290"/>
      <c r="E3" s="350"/>
      <c r="F3" s="350"/>
      <c r="G3" s="350"/>
      <c r="H3" s="359"/>
      <c r="I3" s="359"/>
      <c r="J3" s="359"/>
      <c r="K3" s="359"/>
      <c r="L3" s="360"/>
      <c r="M3" s="18"/>
      <c r="N3" s="18"/>
      <c r="O3" s="18"/>
      <c r="P3" s="18"/>
    </row>
    <row r="4" spans="1:16" ht="15" customHeight="1" thickBot="1" x14ac:dyDescent="0.25">
      <c r="A4" s="261"/>
      <c r="B4" s="260"/>
      <c r="C4" s="283"/>
      <c r="D4" s="283"/>
      <c r="E4" s="284"/>
      <c r="F4" s="284"/>
      <c r="G4" s="284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88" t="s">
        <v>217</v>
      </c>
      <c r="C5" s="379"/>
      <c r="D5" s="379"/>
      <c r="E5" s="379"/>
      <c r="F5" s="370"/>
      <c r="G5" s="289"/>
      <c r="H5" s="389" t="s">
        <v>218</v>
      </c>
      <c r="I5" s="390"/>
      <c r="J5" s="390"/>
      <c r="K5" s="390"/>
      <c r="L5" s="387"/>
      <c r="M5" s="361"/>
      <c r="N5" s="18"/>
      <c r="O5" s="18"/>
      <c r="P5" s="18"/>
    </row>
    <row r="6" spans="1:16" s="23" customFormat="1" ht="15.75" customHeight="1" x14ac:dyDescent="0.2">
      <c r="A6" s="287"/>
      <c r="B6" s="384" t="s">
        <v>238</v>
      </c>
      <c r="C6" s="385"/>
      <c r="D6" s="282"/>
      <c r="E6" s="384" t="s">
        <v>239</v>
      </c>
      <c r="F6" s="385"/>
      <c r="G6" s="18"/>
      <c r="H6" s="384" t="s">
        <v>238</v>
      </c>
      <c r="I6" s="385"/>
      <c r="J6" s="282"/>
      <c r="K6" s="384" t="s">
        <v>239</v>
      </c>
      <c r="L6" s="385"/>
      <c r="M6" s="361"/>
      <c r="N6" s="18"/>
      <c r="O6" s="18"/>
      <c r="P6" s="18"/>
    </row>
    <row r="7" spans="1:16" s="18" customFormat="1" ht="13.5" thickBot="1" x14ac:dyDescent="0.25">
      <c r="A7" s="288"/>
      <c r="B7" s="386"/>
      <c r="C7" s="387"/>
      <c r="D7" s="292"/>
      <c r="E7" s="386"/>
      <c r="F7" s="387"/>
      <c r="H7" s="386"/>
      <c r="I7" s="387"/>
      <c r="J7" s="292"/>
      <c r="K7" s="386"/>
      <c r="L7" s="387"/>
    </row>
    <row r="8" spans="1:16" s="28" customFormat="1" ht="50.1" customHeight="1" x14ac:dyDescent="0.2">
      <c r="A8" s="286"/>
      <c r="B8" s="258" t="s">
        <v>219</v>
      </c>
      <c r="C8" s="296"/>
      <c r="D8" s="295"/>
      <c r="E8" s="258" t="s">
        <v>222</v>
      </c>
      <c r="F8" s="296"/>
      <c r="H8" s="258" t="s">
        <v>221</v>
      </c>
      <c r="I8" s="296"/>
      <c r="J8" s="295"/>
      <c r="K8" s="258" t="s">
        <v>231</v>
      </c>
      <c r="L8" s="296"/>
    </row>
    <row r="9" spans="1:16" s="19" customFormat="1" ht="50.1" customHeight="1" x14ac:dyDescent="0.2">
      <c r="A9" s="286"/>
      <c r="B9" s="259" t="s">
        <v>240</v>
      </c>
      <c r="C9" s="297"/>
      <c r="D9" s="295"/>
      <c r="E9" s="255" t="s">
        <v>223</v>
      </c>
      <c r="F9" s="299"/>
      <c r="G9" s="18"/>
      <c r="H9" s="259" t="s">
        <v>241</v>
      </c>
      <c r="I9" s="297"/>
      <c r="J9" s="295"/>
      <c r="K9" s="255" t="s">
        <v>232</v>
      </c>
      <c r="L9" s="299"/>
      <c r="M9" s="361"/>
      <c r="N9" s="18"/>
      <c r="O9" s="18"/>
      <c r="P9" s="18"/>
    </row>
    <row r="10" spans="1:16" s="166" customFormat="1" ht="50.1" customHeight="1" thickBot="1" x14ac:dyDescent="0.25">
      <c r="A10" s="286"/>
      <c r="B10" s="257" t="s">
        <v>220</v>
      </c>
      <c r="C10" s="298"/>
      <c r="D10" s="291"/>
      <c r="E10" s="256" t="s">
        <v>224</v>
      </c>
      <c r="F10" s="300"/>
      <c r="G10" s="165"/>
      <c r="H10" s="257" t="s">
        <v>230</v>
      </c>
      <c r="I10" s="301"/>
      <c r="J10" s="291"/>
      <c r="K10" s="256" t="s">
        <v>233</v>
      </c>
      <c r="L10" s="302"/>
      <c r="M10" s="362"/>
      <c r="N10" s="165"/>
      <c r="O10" s="165"/>
      <c r="P10" s="165"/>
    </row>
    <row r="11" spans="1:16" s="19" customFormat="1" ht="15" x14ac:dyDescent="0.2">
      <c r="A11" s="25"/>
      <c r="B11" s="26"/>
      <c r="C11" s="285"/>
      <c r="D11" s="285"/>
      <c r="E11" s="21"/>
      <c r="F11" s="21"/>
      <c r="G11" s="21"/>
      <c r="H11" s="24"/>
      <c r="M11" s="361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61"/>
      <c r="N12" s="18"/>
      <c r="O12" s="18"/>
      <c r="P12" s="18"/>
    </row>
    <row r="13" spans="1:16" ht="16.5" customHeight="1" thickBot="1" x14ac:dyDescent="0.25">
      <c r="A13" s="18"/>
      <c r="B13" s="388" t="s">
        <v>245</v>
      </c>
      <c r="C13" s="379"/>
      <c r="D13" s="379"/>
      <c r="E13" s="379"/>
      <c r="F13" s="370"/>
      <c r="G13" s="289"/>
      <c r="H13" s="388" t="s">
        <v>328</v>
      </c>
      <c r="I13" s="379"/>
      <c r="J13" s="379"/>
      <c r="K13" s="379"/>
      <c r="L13" s="370"/>
      <c r="M13" s="361"/>
      <c r="N13" s="18"/>
      <c r="O13" s="18"/>
      <c r="P13" s="18"/>
    </row>
    <row r="14" spans="1:16" ht="15" customHeight="1" x14ac:dyDescent="0.2">
      <c r="A14" s="287"/>
      <c r="B14" s="384" t="s">
        <v>238</v>
      </c>
      <c r="C14" s="385"/>
      <c r="D14" s="282"/>
      <c r="E14" s="384" t="s">
        <v>239</v>
      </c>
      <c r="F14" s="385"/>
      <c r="G14" s="18"/>
      <c r="H14" s="384" t="s">
        <v>238</v>
      </c>
      <c r="I14" s="385"/>
      <c r="J14" s="282"/>
      <c r="K14" s="384" t="s">
        <v>239</v>
      </c>
      <c r="L14" s="385"/>
      <c r="M14" s="361"/>
      <c r="N14" s="18"/>
      <c r="O14" s="18"/>
      <c r="P14" s="18"/>
    </row>
    <row r="15" spans="1:16" ht="13.5" thickBot="1" x14ac:dyDescent="0.25">
      <c r="A15" s="288"/>
      <c r="B15" s="386"/>
      <c r="C15" s="387"/>
      <c r="D15" s="292"/>
      <c r="E15" s="386"/>
      <c r="F15" s="387"/>
      <c r="G15" s="18"/>
      <c r="H15" s="386"/>
      <c r="I15" s="387"/>
      <c r="J15" s="292"/>
      <c r="K15" s="386"/>
      <c r="L15" s="387"/>
      <c r="M15" s="361"/>
      <c r="N15" s="18"/>
      <c r="O15" s="18"/>
      <c r="P15" s="18"/>
    </row>
    <row r="16" spans="1:16" ht="50.1" customHeight="1" x14ac:dyDescent="0.2">
      <c r="A16" s="286"/>
      <c r="B16" s="258" t="s">
        <v>269</v>
      </c>
      <c r="C16" s="296"/>
      <c r="D16" s="295"/>
      <c r="E16" s="258" t="s">
        <v>272</v>
      </c>
      <c r="F16" s="296">
        <v>2651327</v>
      </c>
      <c r="G16" s="18"/>
      <c r="H16" s="258" t="s">
        <v>329</v>
      </c>
      <c r="I16" s="296"/>
      <c r="J16" s="295"/>
      <c r="K16" s="258" t="s">
        <v>332</v>
      </c>
      <c r="L16" s="296">
        <v>57413867</v>
      </c>
      <c r="M16" s="361"/>
      <c r="N16" s="18"/>
      <c r="O16" s="18"/>
      <c r="P16" s="18"/>
    </row>
    <row r="17" spans="1:16" ht="50.1" customHeight="1" x14ac:dyDescent="0.2">
      <c r="A17" s="286"/>
      <c r="B17" s="259" t="s">
        <v>270</v>
      </c>
      <c r="C17" s="297"/>
      <c r="D17" s="295"/>
      <c r="E17" s="255" t="s">
        <v>273</v>
      </c>
      <c r="F17" s="299">
        <v>418722</v>
      </c>
      <c r="G17" s="18"/>
      <c r="H17" s="259" t="s">
        <v>330</v>
      </c>
      <c r="I17" s="297"/>
      <c r="J17" s="295"/>
      <c r="K17" s="255" t="s">
        <v>333</v>
      </c>
      <c r="L17" s="299">
        <v>8254381</v>
      </c>
      <c r="M17" s="361"/>
      <c r="N17" s="18"/>
      <c r="O17" s="18"/>
      <c r="P17" s="18"/>
    </row>
    <row r="18" spans="1:16" ht="50.1" customHeight="1" thickBot="1" x14ac:dyDescent="0.25">
      <c r="A18" s="286"/>
      <c r="B18" s="257" t="s">
        <v>271</v>
      </c>
      <c r="C18" s="301"/>
      <c r="D18" s="291"/>
      <c r="E18" s="256" t="s">
        <v>274</v>
      </c>
      <c r="F18" s="302"/>
      <c r="G18" s="18"/>
      <c r="H18" s="257" t="s">
        <v>331</v>
      </c>
      <c r="I18" s="301"/>
      <c r="J18" s="291"/>
      <c r="K18" s="256" t="s">
        <v>334</v>
      </c>
      <c r="L18" s="302">
        <v>31000000</v>
      </c>
      <c r="M18" s="361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61"/>
      <c r="N19" s="18"/>
      <c r="O19" s="18"/>
      <c r="P19" s="18"/>
    </row>
    <row r="20" spans="1:16" ht="16.5" customHeight="1" thickBot="1" x14ac:dyDescent="0.25">
      <c r="A20" s="18"/>
      <c r="B20" s="388" t="s">
        <v>335</v>
      </c>
      <c r="C20" s="379"/>
      <c r="D20" s="379"/>
      <c r="E20" s="379"/>
      <c r="F20" s="370"/>
      <c r="G20" s="289"/>
      <c r="H20" s="388" t="s">
        <v>234</v>
      </c>
      <c r="I20" s="379"/>
      <c r="J20" s="379"/>
      <c r="K20" s="379"/>
      <c r="L20" s="370"/>
      <c r="M20" s="361"/>
      <c r="N20" s="18"/>
      <c r="O20" s="18"/>
      <c r="P20" s="18"/>
    </row>
    <row r="21" spans="1:16" ht="15" customHeight="1" x14ac:dyDescent="0.2">
      <c r="A21" s="287"/>
      <c r="B21" s="384" t="s">
        <v>238</v>
      </c>
      <c r="C21" s="385"/>
      <c r="D21" s="282"/>
      <c r="E21" s="384" t="s">
        <v>239</v>
      </c>
      <c r="F21" s="385"/>
      <c r="G21" s="18"/>
      <c r="H21" s="384" t="s">
        <v>238</v>
      </c>
      <c r="I21" s="385"/>
      <c r="J21" s="282"/>
      <c r="K21" s="384" t="s">
        <v>239</v>
      </c>
      <c r="L21" s="385"/>
      <c r="M21" s="361"/>
      <c r="N21" s="18"/>
      <c r="O21" s="18"/>
      <c r="P21" s="18"/>
    </row>
    <row r="22" spans="1:16" ht="13.5" thickBot="1" x14ac:dyDescent="0.25">
      <c r="A22" s="288"/>
      <c r="B22" s="386"/>
      <c r="C22" s="387"/>
      <c r="D22" s="292"/>
      <c r="E22" s="386"/>
      <c r="F22" s="387"/>
      <c r="G22" s="18"/>
      <c r="H22" s="386"/>
      <c r="I22" s="387"/>
      <c r="J22" s="292"/>
      <c r="K22" s="386"/>
      <c r="L22" s="387"/>
      <c r="M22" s="361"/>
      <c r="N22" s="18"/>
      <c r="O22" s="18"/>
      <c r="P22" s="18"/>
    </row>
    <row r="23" spans="1:16" ht="50.1" customHeight="1" x14ac:dyDescent="0.2">
      <c r="A23" s="286"/>
      <c r="B23" s="258" t="s">
        <v>336</v>
      </c>
      <c r="C23" s="296"/>
      <c r="D23" s="295"/>
      <c r="E23" s="258" t="s">
        <v>337</v>
      </c>
      <c r="F23" s="296">
        <v>2240684</v>
      </c>
      <c r="G23" s="18"/>
      <c r="H23" s="258" t="s">
        <v>212</v>
      </c>
      <c r="I23" s="303">
        <f>C8+I8+C16+I16+C23</f>
        <v>0</v>
      </c>
      <c r="J23" s="293"/>
      <c r="K23" s="258" t="s">
        <v>215</v>
      </c>
      <c r="L23" s="303">
        <f>F8+L8+F16+L16+F23</f>
        <v>62305878</v>
      </c>
      <c r="M23" s="361"/>
      <c r="N23" s="18"/>
      <c r="O23" s="18"/>
      <c r="P23" s="18"/>
    </row>
    <row r="24" spans="1:16" ht="50.1" customHeight="1" x14ac:dyDescent="0.2">
      <c r="A24" s="286"/>
      <c r="B24" s="259" t="s">
        <v>338</v>
      </c>
      <c r="C24" s="297"/>
      <c r="D24" s="295"/>
      <c r="E24" s="255" t="s">
        <v>339</v>
      </c>
      <c r="F24" s="299">
        <v>5061890</v>
      </c>
      <c r="G24" s="18"/>
      <c r="H24" s="259" t="s">
        <v>242</v>
      </c>
      <c r="I24" s="303">
        <f>C9+I9+C17+I17+C24</f>
        <v>0</v>
      </c>
      <c r="J24" s="293"/>
      <c r="K24" s="255" t="s">
        <v>214</v>
      </c>
      <c r="L24" s="303">
        <f>F9+L9+F17+L17+F24</f>
        <v>13734993</v>
      </c>
      <c r="M24" s="361"/>
      <c r="N24" s="18"/>
      <c r="O24" s="18"/>
      <c r="P24" s="18"/>
    </row>
    <row r="25" spans="1:16" ht="50.1" customHeight="1" thickBot="1" x14ac:dyDescent="0.25">
      <c r="A25" s="286"/>
      <c r="B25" s="257" t="s">
        <v>340</v>
      </c>
      <c r="C25" s="301">
        <f>4650</f>
        <v>4650</v>
      </c>
      <c r="D25" s="291"/>
      <c r="E25" s="256" t="s">
        <v>341</v>
      </c>
      <c r="F25" s="302">
        <v>53966</v>
      </c>
      <c r="G25" s="18"/>
      <c r="H25" s="256" t="s">
        <v>213</v>
      </c>
      <c r="I25" s="351">
        <f>C10+I10+C18+I18+C25</f>
        <v>4650</v>
      </c>
      <c r="J25" s="294"/>
      <c r="K25" s="256" t="s">
        <v>216</v>
      </c>
      <c r="L25" s="351">
        <f>F10+L10+F18+L18+F25</f>
        <v>31053966</v>
      </c>
      <c r="M25" s="361"/>
      <c r="N25" s="18"/>
      <c r="O25" s="18"/>
      <c r="P25" s="18"/>
    </row>
    <row r="26" spans="1:16" ht="15.6" customHeight="1" x14ac:dyDescent="0.2">
      <c r="A26" s="286"/>
      <c r="B26" s="347"/>
      <c r="C26" s="348"/>
      <c r="D26" s="349"/>
      <c r="E26" s="347"/>
      <c r="F26" s="326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61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A1:L1"/>
    <mergeCell ref="H20:L20"/>
    <mergeCell ref="B20:F20"/>
    <mergeCell ref="H21:I22"/>
    <mergeCell ref="K21:L22"/>
    <mergeCell ref="H5:L5"/>
    <mergeCell ref="H6:I7"/>
    <mergeCell ref="K6:L7"/>
    <mergeCell ref="H13:L13"/>
    <mergeCell ref="H14:I15"/>
    <mergeCell ref="K14:L15"/>
    <mergeCell ref="B21:C22"/>
    <mergeCell ref="E21:F22"/>
    <mergeCell ref="B5:F5"/>
    <mergeCell ref="B13:F13"/>
    <mergeCell ref="B6:C7"/>
    <mergeCell ref="E6:F7"/>
    <mergeCell ref="B14:C15"/>
    <mergeCell ref="E14:F15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abSelected="1" zoomScale="75" zoomScaleNormal="75" workbookViewId="0">
      <selection activeCell="K14" sqref="K14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395" t="s">
        <v>227</v>
      </c>
      <c r="B1" s="396"/>
      <c r="C1" s="396"/>
      <c r="D1" s="396"/>
      <c r="E1" s="396"/>
      <c r="F1" s="396"/>
      <c r="G1" s="396"/>
      <c r="H1" s="396"/>
      <c r="I1" s="397"/>
      <c r="J1" s="397"/>
      <c r="K1" s="397"/>
      <c r="L1" s="397"/>
      <c r="M1" s="369"/>
      <c r="N1" s="398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399"/>
      <c r="J2" s="399"/>
      <c r="K2" s="399"/>
      <c r="L2" s="399"/>
      <c r="M2" s="399"/>
      <c r="N2" s="400"/>
      <c r="O2" s="15"/>
    </row>
    <row r="3" spans="1:22" ht="15.75" thickBot="1" x14ac:dyDescent="0.25">
      <c r="A3" s="108" t="s">
        <v>2</v>
      </c>
      <c r="B3" s="109">
        <f>'Financial Data'!C3</f>
        <v>41274</v>
      </c>
      <c r="C3" s="110"/>
      <c r="D3" s="111"/>
      <c r="E3" s="111"/>
      <c r="F3" s="111"/>
      <c r="G3" s="111"/>
      <c r="H3" s="111"/>
      <c r="I3" s="401"/>
      <c r="J3" s="401"/>
      <c r="K3" s="401"/>
      <c r="L3" s="401"/>
      <c r="M3" s="401"/>
      <c r="N3" s="402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07" t="s">
        <v>170</v>
      </c>
      <c r="B5" s="408"/>
      <c r="C5" s="408"/>
      <c r="D5" s="408"/>
      <c r="E5" s="376"/>
      <c r="F5" s="377"/>
      <c r="G5" s="224"/>
      <c r="H5" s="34"/>
      <c r="I5" s="12"/>
      <c r="J5" s="406" t="s">
        <v>113</v>
      </c>
      <c r="K5" s="38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7" t="s">
        <v>235</v>
      </c>
      <c r="B6" s="274">
        <v>2009</v>
      </c>
      <c r="C6" s="268">
        <v>2010</v>
      </c>
      <c r="D6" s="268">
        <v>2011</v>
      </c>
      <c r="E6" s="277">
        <v>2012</v>
      </c>
      <c r="F6" s="277">
        <v>2013</v>
      </c>
      <c r="G6" s="277" t="s">
        <v>236</v>
      </c>
      <c r="H6" s="34"/>
      <c r="I6" s="12"/>
      <c r="J6" s="386"/>
      <c r="K6" s="387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9" t="s">
        <v>150</v>
      </c>
      <c r="B7" s="275">
        <v>10.61</v>
      </c>
      <c r="C7" s="270">
        <v>33.11</v>
      </c>
      <c r="D7" s="270">
        <v>0</v>
      </c>
      <c r="E7" s="333">
        <v>0</v>
      </c>
      <c r="F7" s="333">
        <v>0</v>
      </c>
      <c r="G7" s="278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71" t="s">
        <v>155</v>
      </c>
      <c r="B8" s="276">
        <v>10.61</v>
      </c>
      <c r="C8" s="272">
        <f>33.11+1.56</f>
        <v>34.67</v>
      </c>
      <c r="D8" s="272">
        <f>33.32+4.51</f>
        <v>37.83</v>
      </c>
      <c r="E8" s="334">
        <f>34.05+3.24</f>
        <v>37.29</v>
      </c>
      <c r="F8" s="333">
        <v>0</v>
      </c>
      <c r="G8" s="278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3" t="s">
        <v>156</v>
      </c>
      <c r="B9" s="279">
        <f>38.58+0.14</f>
        <v>38.72</v>
      </c>
      <c r="C9" s="280">
        <v>65.69</v>
      </c>
      <c r="D9" s="280">
        <f>18.44+0.7</f>
        <v>19.14</v>
      </c>
      <c r="E9" s="335">
        <f>33.46+1.35</f>
        <v>34.81</v>
      </c>
      <c r="F9" s="335">
        <f>7.19+0.16+0.39</f>
        <v>7.74</v>
      </c>
      <c r="G9" s="281">
        <f>SUM(B9:F9)</f>
        <v>166.10000000000002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4" t="s">
        <v>49</v>
      </c>
      <c r="B11" s="403"/>
      <c r="C11" s="384" t="s">
        <v>111</v>
      </c>
      <c r="D11" s="404"/>
      <c r="E11" s="403"/>
      <c r="F11" s="384" t="s">
        <v>5</v>
      </c>
      <c r="G11" s="405"/>
      <c r="H11" s="404"/>
      <c r="I11" s="384" t="s">
        <v>110</v>
      </c>
      <c r="J11" s="404"/>
      <c r="K11" s="403"/>
      <c r="L11" s="449" t="s">
        <v>139</v>
      </c>
      <c r="M11" s="425"/>
      <c r="N11" s="424"/>
      <c r="O11" s="29"/>
    </row>
    <row r="12" spans="1:22" s="28" customFormat="1" ht="15.75" thickBot="1" x14ac:dyDescent="0.25">
      <c r="A12" s="388" t="s">
        <v>50</v>
      </c>
      <c r="B12" s="424"/>
      <c r="C12" s="388" t="s">
        <v>50</v>
      </c>
      <c r="D12" s="425"/>
      <c r="E12" s="424"/>
      <c r="F12" s="388" t="s">
        <v>50</v>
      </c>
      <c r="G12" s="409"/>
      <c r="H12" s="409"/>
      <c r="I12" s="388" t="s">
        <v>50</v>
      </c>
      <c r="J12" s="409"/>
      <c r="K12" s="454"/>
      <c r="L12" s="450" t="s">
        <v>50</v>
      </c>
      <c r="M12" s="451"/>
      <c r="N12" s="452"/>
    </row>
    <row r="13" spans="1:22" s="17" customFormat="1" ht="45.75" customHeight="1" thickBot="1" x14ac:dyDescent="0.25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1</v>
      </c>
      <c r="I13" s="114"/>
      <c r="J13" s="244" t="s">
        <v>142</v>
      </c>
      <c r="K13" s="225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27"/>
      <c r="B14" s="428"/>
      <c r="C14" s="117"/>
      <c r="D14" s="77" t="s">
        <v>54</v>
      </c>
      <c r="E14" s="80">
        <v>0</v>
      </c>
      <c r="F14" s="81"/>
      <c r="G14" s="76" t="s">
        <v>173</v>
      </c>
      <c r="H14" s="149">
        <v>20</v>
      </c>
      <c r="I14" s="81"/>
      <c r="J14" s="245" t="s">
        <v>143</v>
      </c>
      <c r="K14" s="226">
        <f>49+4</f>
        <v>53</v>
      </c>
      <c r="L14" s="131"/>
      <c r="M14" s="151" t="s">
        <v>133</v>
      </c>
      <c r="N14" s="227">
        <v>0</v>
      </c>
      <c r="O14" s="20"/>
    </row>
    <row r="15" spans="1:22" s="17" customFormat="1" ht="45" x14ac:dyDescent="0.2">
      <c r="A15" s="429"/>
      <c r="B15" s="430"/>
      <c r="C15" s="432"/>
      <c r="D15" s="433"/>
      <c r="E15" s="434"/>
      <c r="F15" s="81"/>
      <c r="G15" s="76" t="s">
        <v>109</v>
      </c>
      <c r="H15" s="149">
        <v>0</v>
      </c>
      <c r="I15" s="81"/>
      <c r="J15" s="245" t="s">
        <v>121</v>
      </c>
      <c r="K15" s="226">
        <f>1</f>
        <v>1</v>
      </c>
      <c r="L15" s="131"/>
      <c r="M15" s="150" t="s">
        <v>135</v>
      </c>
      <c r="N15" s="227">
        <v>0</v>
      </c>
      <c r="O15" s="20"/>
    </row>
    <row r="16" spans="1:22" s="17" customFormat="1" ht="45.75" thickBot="1" x14ac:dyDescent="0.25">
      <c r="A16" s="429"/>
      <c r="B16" s="430"/>
      <c r="C16" s="435"/>
      <c r="D16" s="436"/>
      <c r="E16" s="437"/>
      <c r="F16" s="81"/>
      <c r="G16" s="79" t="s">
        <v>210</v>
      </c>
      <c r="H16" s="94">
        <v>1</v>
      </c>
      <c r="I16" s="81"/>
      <c r="J16" s="243" t="s">
        <v>149</v>
      </c>
      <c r="K16" s="228">
        <v>0</v>
      </c>
      <c r="L16" s="254"/>
      <c r="M16" s="229" t="s">
        <v>140</v>
      </c>
      <c r="N16" s="230">
        <v>0</v>
      </c>
      <c r="O16" s="20"/>
    </row>
    <row r="17" spans="1:15" s="17" customFormat="1" ht="45" x14ac:dyDescent="0.2">
      <c r="A17" s="431"/>
      <c r="B17" s="430"/>
      <c r="C17" s="435"/>
      <c r="D17" s="436"/>
      <c r="E17" s="437"/>
      <c r="F17" s="82"/>
      <c r="G17" s="79" t="s">
        <v>55</v>
      </c>
      <c r="H17" s="249">
        <v>0</v>
      </c>
      <c r="I17" s="239"/>
      <c r="J17" s="243" t="s">
        <v>141</v>
      </c>
      <c r="K17" s="241">
        <v>0</v>
      </c>
      <c r="L17" s="440"/>
      <c r="M17" s="441"/>
      <c r="N17" s="442"/>
      <c r="O17" s="20"/>
    </row>
    <row r="18" spans="1:15" s="17" customFormat="1" ht="45.75" thickBot="1" x14ac:dyDescent="0.25">
      <c r="A18" s="431"/>
      <c r="B18" s="430"/>
      <c r="C18" s="435"/>
      <c r="D18" s="436"/>
      <c r="E18" s="437"/>
      <c r="F18" s="83"/>
      <c r="G18" s="250" t="s">
        <v>237</v>
      </c>
      <c r="H18" s="304">
        <v>0</v>
      </c>
      <c r="I18" s="240"/>
      <c r="J18" s="246" t="s">
        <v>211</v>
      </c>
      <c r="K18" s="307">
        <v>0</v>
      </c>
      <c r="L18" s="440"/>
      <c r="M18" s="443"/>
      <c r="N18" s="444"/>
      <c r="O18" s="20"/>
    </row>
    <row r="19" spans="1:15" s="17" customFormat="1" ht="15.75" thickBot="1" x14ac:dyDescent="0.25">
      <c r="A19" s="431"/>
      <c r="B19" s="430"/>
      <c r="C19" s="435"/>
      <c r="D19" s="436"/>
      <c r="E19" s="437"/>
      <c r="F19" s="247"/>
      <c r="G19" s="248"/>
      <c r="H19" s="363"/>
      <c r="I19" s="220"/>
      <c r="J19" s="453"/>
      <c r="K19" s="442"/>
      <c r="L19" s="440"/>
      <c r="M19" s="443"/>
      <c r="N19" s="444"/>
      <c r="O19" s="20"/>
    </row>
    <row r="20" spans="1:15" ht="15.75" thickBot="1" x14ac:dyDescent="0.25">
      <c r="A20" s="426" t="s">
        <v>122</v>
      </c>
      <c r="B20" s="424"/>
      <c r="C20" s="410" t="s">
        <v>122</v>
      </c>
      <c r="D20" s="411"/>
      <c r="E20" s="411"/>
      <c r="F20" s="410" t="s">
        <v>122</v>
      </c>
      <c r="G20" s="411"/>
      <c r="H20" s="411"/>
      <c r="I20" s="410" t="s">
        <v>122</v>
      </c>
      <c r="J20" s="411"/>
      <c r="K20" s="445"/>
      <c r="L20" s="446" t="s">
        <v>122</v>
      </c>
      <c r="M20" s="447"/>
      <c r="N20" s="448"/>
      <c r="O20" s="15"/>
    </row>
    <row r="21" spans="1:15" ht="45.75" thickBot="1" x14ac:dyDescent="0.25">
      <c r="A21" s="96" t="s">
        <v>53</v>
      </c>
      <c r="B21" s="97">
        <v>134</v>
      </c>
      <c r="C21" s="98"/>
      <c r="D21" s="99" t="s">
        <v>53</v>
      </c>
      <c r="E21" s="100">
        <v>10</v>
      </c>
      <c r="F21" s="122"/>
      <c r="G21" s="123" t="s">
        <v>109</v>
      </c>
      <c r="H21" s="124">
        <v>23</v>
      </c>
      <c r="I21" s="125"/>
      <c r="J21" s="231" t="s">
        <v>121</v>
      </c>
      <c r="K21" s="232">
        <f>219+2</f>
        <v>221</v>
      </c>
      <c r="L21" s="233"/>
      <c r="M21" s="234" t="s">
        <v>134</v>
      </c>
      <c r="N21" s="91">
        <v>48</v>
      </c>
      <c r="O21" s="15"/>
    </row>
    <row r="22" spans="1:15" ht="45.75" thickBot="1" x14ac:dyDescent="0.25">
      <c r="A22" s="412"/>
      <c r="B22" s="413"/>
      <c r="C22" s="126"/>
      <c r="D22" s="58" t="s">
        <v>54</v>
      </c>
      <c r="E22" s="95">
        <v>0</v>
      </c>
      <c r="F22" s="102"/>
      <c r="G22" s="101" t="s">
        <v>210</v>
      </c>
      <c r="H22" s="103">
        <v>8</v>
      </c>
      <c r="I22" s="104"/>
      <c r="J22" s="235" t="s">
        <v>149</v>
      </c>
      <c r="K22" s="236">
        <v>0</v>
      </c>
      <c r="L22" s="237"/>
      <c r="M22" s="238" t="s">
        <v>133</v>
      </c>
      <c r="N22" s="227">
        <v>4861</v>
      </c>
      <c r="O22" s="15"/>
    </row>
    <row r="23" spans="1:15" ht="45" x14ac:dyDescent="0.2">
      <c r="A23" s="414"/>
      <c r="B23" s="415"/>
      <c r="C23" s="420"/>
      <c r="D23" s="421"/>
      <c r="E23" s="413"/>
      <c r="F23" s="127"/>
      <c r="G23" s="101" t="s">
        <v>55</v>
      </c>
      <c r="H23" s="103">
        <v>9</v>
      </c>
      <c r="I23" s="105"/>
      <c r="J23" s="235" t="s">
        <v>141</v>
      </c>
      <c r="K23" s="236">
        <v>91</v>
      </c>
      <c r="L23" s="237"/>
      <c r="M23" s="238" t="s">
        <v>135</v>
      </c>
      <c r="N23" s="227">
        <v>12038</v>
      </c>
      <c r="O23" s="15"/>
    </row>
    <row r="24" spans="1:15" ht="45.75" thickBot="1" x14ac:dyDescent="0.25">
      <c r="A24" s="416"/>
      <c r="B24" s="417"/>
      <c r="C24" s="416"/>
      <c r="D24" s="422"/>
      <c r="E24" s="417"/>
      <c r="F24" s="128"/>
      <c r="G24" s="364" t="s">
        <v>237</v>
      </c>
      <c r="H24" s="305">
        <v>0</v>
      </c>
      <c r="I24" s="242"/>
      <c r="J24" s="243" t="s">
        <v>211</v>
      </c>
      <c r="K24" s="306">
        <v>17</v>
      </c>
      <c r="L24" s="251"/>
      <c r="M24" s="252" t="s">
        <v>140</v>
      </c>
      <c r="N24" s="253">
        <v>51</v>
      </c>
      <c r="O24" s="15"/>
    </row>
    <row r="25" spans="1:15" ht="46.5" customHeight="1" thickBot="1" x14ac:dyDescent="0.25">
      <c r="A25" s="418"/>
      <c r="B25" s="419"/>
      <c r="C25" s="418"/>
      <c r="D25" s="423"/>
      <c r="E25" s="419"/>
      <c r="F25" s="266"/>
      <c r="G25" s="366" t="s">
        <v>120</v>
      </c>
      <c r="H25" s="365">
        <f>SUM(H21:H24)</f>
        <v>40</v>
      </c>
      <c r="I25" s="265"/>
      <c r="J25" s="262" t="s">
        <v>120</v>
      </c>
      <c r="K25" s="263">
        <f>SUM(K21:K24)</f>
        <v>329</v>
      </c>
      <c r="L25" s="264"/>
      <c r="M25" s="438"/>
      <c r="N25" s="439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5" t="s">
        <v>228</v>
      </c>
      <c r="B1" s="456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41274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I27" sqref="I27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395" t="s">
        <v>229</v>
      </c>
      <c r="B1" s="462"/>
      <c r="C1" s="369"/>
      <c r="D1" s="369"/>
      <c r="E1" s="369"/>
      <c r="F1" s="369"/>
      <c r="G1" s="369"/>
      <c r="H1" s="369"/>
      <c r="I1" s="369"/>
      <c r="J1" s="398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3"/>
      <c r="E2" s="464"/>
      <c r="F2" s="464"/>
      <c r="G2" s="464"/>
      <c r="H2" s="464"/>
      <c r="I2" s="464"/>
      <c r="J2" s="465"/>
      <c r="K2" s="132"/>
    </row>
    <row r="3" spans="1:11" ht="15" customHeight="1" thickBot="1" x14ac:dyDescent="0.25">
      <c r="A3" s="142" t="s">
        <v>2</v>
      </c>
      <c r="B3" s="143">
        <f>'Financial Data'!C3</f>
        <v>41274</v>
      </c>
      <c r="C3" s="93"/>
      <c r="D3" s="466"/>
      <c r="E3" s="467"/>
      <c r="F3" s="467"/>
      <c r="G3" s="467"/>
      <c r="H3" s="467"/>
      <c r="I3" s="467"/>
      <c r="J3" s="468"/>
      <c r="K3" s="132"/>
    </row>
    <row r="4" spans="1:11" s="154" customFormat="1" ht="15.75" thickBot="1" x14ac:dyDescent="0.25">
      <c r="A4" s="160"/>
      <c r="B4" s="161"/>
      <c r="C4" s="157"/>
      <c r="D4" s="157"/>
      <c r="E4" s="458"/>
      <c r="F4" s="458"/>
      <c r="G4" s="436"/>
      <c r="H4" s="436"/>
      <c r="I4" s="436"/>
      <c r="J4" s="436"/>
      <c r="K4" s="132"/>
    </row>
    <row r="5" spans="1:11" ht="15" customHeight="1" thickBot="1" x14ac:dyDescent="0.25">
      <c r="A5" s="459" t="s">
        <v>144</v>
      </c>
      <c r="B5" s="460"/>
      <c r="C5" s="460"/>
      <c r="D5" s="460"/>
      <c r="E5" s="460"/>
      <c r="F5" s="460"/>
      <c r="G5" s="460"/>
      <c r="H5" s="460"/>
      <c r="I5" s="460"/>
      <c r="J5" s="461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2"/>
      <c r="G7" s="50"/>
      <c r="H7" s="167"/>
      <c r="I7" s="178">
        <f>G7*H7</f>
        <v>0</v>
      </c>
      <c r="J7" s="221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2"/>
      <c r="G8" s="50"/>
      <c r="H8" s="50"/>
      <c r="I8" s="178">
        <f t="shared" ref="I8:I21" si="0">G8*H8</f>
        <v>0</v>
      </c>
      <c r="J8" s="221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2"/>
      <c r="G9" s="50"/>
      <c r="H9" s="50"/>
      <c r="I9" s="178">
        <f t="shared" si="0"/>
        <v>0</v>
      </c>
      <c r="J9" s="221"/>
    </row>
    <row r="10" spans="1:11" x14ac:dyDescent="0.2">
      <c r="A10" s="158">
        <f t="shared" si="1"/>
        <v>4</v>
      </c>
      <c r="B10" s="50"/>
      <c r="C10" s="50"/>
      <c r="D10" s="50"/>
      <c r="E10" s="50"/>
      <c r="F10" s="212"/>
      <c r="G10" s="50"/>
      <c r="H10" s="50"/>
      <c r="I10" s="178">
        <f t="shared" si="0"/>
        <v>0</v>
      </c>
      <c r="J10" s="221"/>
    </row>
    <row r="11" spans="1:11" x14ac:dyDescent="0.2">
      <c r="A11" s="158">
        <f t="shared" si="1"/>
        <v>5</v>
      </c>
      <c r="B11" s="50"/>
      <c r="C11" s="50"/>
      <c r="D11" s="50"/>
      <c r="E11" s="50"/>
      <c r="F11" s="212"/>
      <c r="G11" s="50"/>
      <c r="H11" s="50"/>
      <c r="I11" s="178">
        <f t="shared" si="0"/>
        <v>0</v>
      </c>
      <c r="J11" s="221"/>
    </row>
    <row r="12" spans="1:11" x14ac:dyDescent="0.2">
      <c r="A12" s="158">
        <f t="shared" si="1"/>
        <v>6</v>
      </c>
      <c r="B12" s="50"/>
      <c r="C12" s="50"/>
      <c r="D12" s="50"/>
      <c r="E12" s="50"/>
      <c r="F12" s="212"/>
      <c r="G12" s="50"/>
      <c r="H12" s="50"/>
      <c r="I12" s="178">
        <f t="shared" si="0"/>
        <v>0</v>
      </c>
      <c r="J12" s="221"/>
    </row>
    <row r="13" spans="1:11" x14ac:dyDescent="0.2">
      <c r="A13" s="158">
        <f t="shared" si="1"/>
        <v>7</v>
      </c>
      <c r="B13" s="50"/>
      <c r="C13" s="50"/>
      <c r="D13" s="50"/>
      <c r="E13" s="50"/>
      <c r="F13" s="212"/>
      <c r="G13" s="50"/>
      <c r="H13" s="50"/>
      <c r="I13" s="178">
        <f t="shared" si="0"/>
        <v>0</v>
      </c>
      <c r="J13" s="221"/>
    </row>
    <row r="14" spans="1:11" x14ac:dyDescent="0.2">
      <c r="A14" s="158">
        <f t="shared" si="1"/>
        <v>8</v>
      </c>
      <c r="B14" s="50"/>
      <c r="C14" s="50"/>
      <c r="D14" s="50"/>
      <c r="E14" s="50"/>
      <c r="F14" s="212"/>
      <c r="G14" s="50"/>
      <c r="H14" s="50"/>
      <c r="I14" s="178">
        <f t="shared" si="0"/>
        <v>0</v>
      </c>
      <c r="J14" s="221"/>
    </row>
    <row r="15" spans="1:11" x14ac:dyDescent="0.2">
      <c r="A15" s="158">
        <f t="shared" si="1"/>
        <v>9</v>
      </c>
      <c r="B15" s="50"/>
      <c r="C15" s="50"/>
      <c r="D15" s="50"/>
      <c r="E15" s="50"/>
      <c r="F15" s="212"/>
      <c r="G15" s="50"/>
      <c r="H15" s="50"/>
      <c r="I15" s="178">
        <f t="shared" si="0"/>
        <v>0</v>
      </c>
      <c r="J15" s="221"/>
    </row>
    <row r="16" spans="1:11" x14ac:dyDescent="0.2">
      <c r="A16" s="158">
        <f t="shared" si="1"/>
        <v>10</v>
      </c>
      <c r="B16" s="50"/>
      <c r="C16" s="50"/>
      <c r="D16" s="50"/>
      <c r="E16" s="50"/>
      <c r="F16" s="212"/>
      <c r="G16" s="50"/>
      <c r="H16" s="50"/>
      <c r="I16" s="178">
        <f t="shared" si="0"/>
        <v>0</v>
      </c>
      <c r="J16" s="221"/>
    </row>
    <row r="17" spans="1:16" x14ac:dyDescent="0.2">
      <c r="A17" s="158">
        <f t="shared" si="1"/>
        <v>11</v>
      </c>
      <c r="B17" s="50"/>
      <c r="C17" s="50"/>
      <c r="D17" s="50"/>
      <c r="E17" s="50"/>
      <c r="F17" s="212"/>
      <c r="G17" s="50"/>
      <c r="H17" s="50"/>
      <c r="I17" s="178">
        <f t="shared" si="0"/>
        <v>0</v>
      </c>
      <c r="J17" s="221"/>
    </row>
    <row r="18" spans="1:16" x14ac:dyDescent="0.2">
      <c r="A18" s="158">
        <f t="shared" si="1"/>
        <v>12</v>
      </c>
      <c r="B18" s="50"/>
      <c r="C18" s="50"/>
      <c r="D18" s="50"/>
      <c r="E18" s="50"/>
      <c r="F18" s="212"/>
      <c r="G18" s="50"/>
      <c r="H18" s="50"/>
      <c r="I18" s="178">
        <f t="shared" si="0"/>
        <v>0</v>
      </c>
      <c r="J18" s="221"/>
    </row>
    <row r="19" spans="1:16" x14ac:dyDescent="0.2">
      <c r="A19" s="158">
        <f t="shared" si="1"/>
        <v>13</v>
      </c>
      <c r="B19" s="50"/>
      <c r="C19" s="50"/>
      <c r="D19" s="50"/>
      <c r="E19" s="50"/>
      <c r="F19" s="212"/>
      <c r="G19" s="50"/>
      <c r="H19" s="50"/>
      <c r="I19" s="178">
        <f t="shared" si="0"/>
        <v>0</v>
      </c>
      <c r="J19" s="221"/>
    </row>
    <row r="20" spans="1:16" x14ac:dyDescent="0.2">
      <c r="A20" s="158">
        <f t="shared" si="1"/>
        <v>14</v>
      </c>
      <c r="B20" s="50"/>
      <c r="C20" s="50"/>
      <c r="D20" s="50"/>
      <c r="E20" s="50"/>
      <c r="F20" s="212"/>
      <c r="G20" s="50"/>
      <c r="H20" s="50"/>
      <c r="I20" s="178">
        <f t="shared" si="0"/>
        <v>0</v>
      </c>
      <c r="J20" s="221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3"/>
      <c r="G21" s="159"/>
      <c r="H21" s="159"/>
      <c r="I21" s="222">
        <f t="shared" si="0"/>
        <v>0</v>
      </c>
      <c r="J21" s="223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7" t="s">
        <v>145</v>
      </c>
      <c r="B24" s="447"/>
      <c r="C24" s="447"/>
      <c r="D24" s="447"/>
      <c r="E24" s="451"/>
      <c r="F24" s="452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4"/>
      <c r="D26" s="50"/>
      <c r="E26" s="50"/>
      <c r="F26" s="215"/>
      <c r="H26" s="1"/>
      <c r="I26" s="1"/>
      <c r="J26" s="1"/>
    </row>
    <row r="27" spans="1:16" x14ac:dyDescent="0.2">
      <c r="A27" s="158">
        <f>A26+1</f>
        <v>2</v>
      </c>
      <c r="B27" s="50"/>
      <c r="C27" s="214"/>
      <c r="D27" s="50"/>
      <c r="E27" s="50"/>
      <c r="F27" s="215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4"/>
      <c r="D28" s="50"/>
      <c r="E28" s="50"/>
      <c r="F28" s="215"/>
      <c r="H28" s="1"/>
      <c r="I28" s="1"/>
      <c r="J28" s="1"/>
    </row>
    <row r="29" spans="1:16" x14ac:dyDescent="0.2">
      <c r="A29" s="158">
        <f t="shared" si="2"/>
        <v>4</v>
      </c>
      <c r="B29" s="50"/>
      <c r="C29" s="214"/>
      <c r="D29" s="50"/>
      <c r="E29" s="50"/>
      <c r="F29" s="215"/>
      <c r="H29" s="1"/>
      <c r="I29" s="1"/>
      <c r="J29" s="1"/>
    </row>
    <row r="30" spans="1:16" x14ac:dyDescent="0.2">
      <c r="A30" s="158">
        <f t="shared" si="2"/>
        <v>5</v>
      </c>
      <c r="B30" s="50"/>
      <c r="C30" s="214"/>
      <c r="D30" s="50"/>
      <c r="E30" s="50"/>
      <c r="F30" s="215"/>
      <c r="H30" s="1"/>
      <c r="I30" s="1"/>
      <c r="J30" s="1"/>
    </row>
    <row r="31" spans="1:16" x14ac:dyDescent="0.2">
      <c r="A31" s="158">
        <f t="shared" si="2"/>
        <v>6</v>
      </c>
      <c r="B31" s="50"/>
      <c r="C31" s="214"/>
      <c r="D31" s="50"/>
      <c r="E31" s="50"/>
      <c r="F31" s="215"/>
      <c r="H31" s="1"/>
      <c r="I31" s="1"/>
      <c r="J31" s="1"/>
    </row>
    <row r="32" spans="1:16" x14ac:dyDescent="0.2">
      <c r="A32" s="158">
        <f t="shared" si="2"/>
        <v>7</v>
      </c>
      <c r="B32" s="50"/>
      <c r="C32" s="214"/>
      <c r="D32" s="50"/>
      <c r="E32" s="50"/>
      <c r="F32" s="215"/>
      <c r="H32" s="1"/>
      <c r="I32" s="1"/>
      <c r="J32" s="1"/>
    </row>
    <row r="33" spans="1:10" x14ac:dyDescent="0.2">
      <c r="A33" s="158">
        <f t="shared" si="2"/>
        <v>8</v>
      </c>
      <c r="B33" s="50"/>
      <c r="C33" s="214"/>
      <c r="D33" s="50"/>
      <c r="E33" s="50"/>
      <c r="F33" s="215"/>
      <c r="H33" s="1"/>
      <c r="I33" s="1"/>
      <c r="J33" s="1"/>
    </row>
    <row r="34" spans="1:10" x14ac:dyDescent="0.2">
      <c r="A34" s="158">
        <f t="shared" si="2"/>
        <v>9</v>
      </c>
      <c r="B34" s="180"/>
      <c r="C34" s="216"/>
      <c r="D34" s="180"/>
      <c r="E34" s="180"/>
      <c r="F34" s="217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8"/>
      <c r="D35" s="159"/>
      <c r="E35" s="159"/>
      <c r="F35" s="219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Stern, Richard B (OIG/OEI)</cp:lastModifiedBy>
  <cp:lastPrinted>2012-11-01T18:51:53Z</cp:lastPrinted>
  <dcterms:created xsi:type="dcterms:W3CDTF">2009-02-26T10:56:03Z</dcterms:created>
  <dcterms:modified xsi:type="dcterms:W3CDTF">2013-01-09T20:19:15Z</dcterms:modified>
</cp:coreProperties>
</file>