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55" yWindow="-210" windowWidth="19275" windowHeight="12375"/>
  </bookViews>
  <sheets>
    <sheet name="Financial Data" sheetId="6" r:id="rId1"/>
    <sheet name="Monetary Results" sheetId="16" r:id="rId2"/>
    <sheet name="Work Products" sheetId="13" r:id="rId3"/>
    <sheet name="Significant Activities" sheetId="9" r:id="rId4"/>
    <sheet name="Training-Outreach Activities" sheetId="10" r:id="rId5"/>
    <sheet name="Material for Drop Down Menus" sheetId="11" state="hidden" r:id="rId6"/>
  </sheets>
  <externalReferences>
    <externalReference r:id="rId7"/>
    <externalReference r:id="rId8"/>
  </externalReferences>
  <definedNames>
    <definedName name="AwardType" localSheetId="1">'[1]Material for Drop Down Menus'!$C$2:$C$10</definedName>
    <definedName name="AwardType">'Material for Drop Down Menus'!$C$2:$C$10</definedName>
    <definedName name="DirectReimbursable" localSheetId="1">'[1]Material for Drop Down Menus'!$F$2:$F$3</definedName>
    <definedName name="DirectReimbursable">'Material for Drop Down Menus'!$F$2:$F$3</definedName>
    <definedName name="iiiiii">'[1]Material for Drop Down Menus'!#REF!</definedName>
    <definedName name="ObligationType" localSheetId="1">'[2]Material for Drop Down Menus'!#REF!</definedName>
    <definedName name="ObligationType" localSheetId="2">'[2]Material for Drop Down Menus'!#REF!</definedName>
    <definedName name="ObligationType">'Material for Drop Down Menus'!#REF!</definedName>
    <definedName name="OIGNONRECOVERYACTTAFS2011">'Material for Drop Down Menus'!$K$2:$K$31</definedName>
    <definedName name="OIGNONRECOVERYACTTAFS2012">'Material for Drop Down Menus'!$L$1</definedName>
    <definedName name="OIGNonRecoveryTAFS" localSheetId="1">'[1]Material for Drop Down Menus'!$E$2:$E$31</definedName>
    <definedName name="OIGNonRecoveryTAFS">'Material for Drop Down Menus'!$E$2:$E$30</definedName>
    <definedName name="OIGNonRecoveryTAFS2009" localSheetId="1">'[1]Material for Drop Down Menus'!$E$2:$E$32</definedName>
    <definedName name="OIGNonRecoveryTAFS2009">'Material for Drop Down Menus'!$E$2:$E$31</definedName>
    <definedName name="OIGNonRecoveryTAFS2010" localSheetId="1">'[1]Material for Drop Down Menus'!$G$2:$G$31</definedName>
    <definedName name="OIGNonRecoveryTAFS2010">'Material for Drop Down Menus'!$G$2:$G$30</definedName>
    <definedName name="OIGNONRECOVERYTAFS2012">'Material for Drop Down Menus'!$L$2:$L$31</definedName>
    <definedName name="OIGNONRECOVERYTAFS2013">'Material for Drop Down Menus'!$M$2:$M$31</definedName>
    <definedName name="OIGNonRecoveryTAFSCYR" localSheetId="1">'[1]Material for Drop Down Menus'!$G$2:$G$32</definedName>
    <definedName name="OIGNonRecoveryTAFSCYR">'Material for Drop Down Menus'!$G$2:$G$31</definedName>
    <definedName name="OIGOrganizations" localSheetId="1">'[1]Material for Drop Down Menus'!$A$2:$A$31</definedName>
    <definedName name="OIGOrganizations">'Material for Drop Down Menus'!$A$2:$A$31</definedName>
    <definedName name="OIGRecoveryActTAFS" localSheetId="1">'[1]Material for Drop Down Menus'!$B$2:$B$28</definedName>
    <definedName name="OIGRecoveryActTAFS">'Material for Drop Down Menus'!$B$2:$B$28</definedName>
    <definedName name="PanelPresentation">'Material for Drop Down Menus'!$I$2:$I$3</definedName>
    <definedName name="_xlnm.Print_Area" localSheetId="0">'Financial Data'!$A$1:$K$37</definedName>
    <definedName name="_xlnm.Print_Area" localSheetId="1">'Monetary Results'!$A$1:$G$39</definedName>
    <definedName name="_xlnm.Print_Area" localSheetId="4">'Training-Outreach Activities'!$A$1:$J$35</definedName>
    <definedName name="_xlnm.Print_Area" localSheetId="2">'Work Products'!$A$1:$O$25</definedName>
    <definedName name="StateCode" localSheetId="1">'[2]Material for Drop Down Menus'!#REF!</definedName>
    <definedName name="StateCode" localSheetId="2">'[2]Material for Drop Down Menus'!#REF!</definedName>
    <definedName name="StateCode">'Material for Drop Down Menus'!#REF!</definedName>
    <definedName name="TargetAudience" localSheetId="1">'[1]Material for Drop Down Menus'!$H$2:$H$8</definedName>
    <definedName name="TargetAudience">'Material for Drop Down Menus'!$H$2:$H$8</definedName>
    <definedName name="TypeofTraining" localSheetId="1">'[1]Material for Drop Down Menus'!$J$2:$J$12</definedName>
    <definedName name="TypeofTraining">'Material for Drop Down Menus'!$J$2:$J$12</definedName>
    <definedName name="USIndicator" localSheetId="1">'[1]Material for Drop Down Menus'!$D$2:$D$3</definedName>
    <definedName name="USIndicator">'Material for Drop Down Menus'!$D$2:$D$3</definedName>
  </definedNames>
  <calcPr calcId="125725"/>
</workbook>
</file>

<file path=xl/calcChain.xml><?xml version="1.0" encoding="utf-8"?>
<calcChain xmlns="http://schemas.openxmlformats.org/spreadsheetml/2006/main">
  <c r="E8" i="13"/>
  <c r="E9" l="1"/>
  <c r="E29" i="6"/>
  <c r="D29"/>
  <c r="L21" i="13"/>
  <c r="L14"/>
  <c r="G7" i="6"/>
  <c r="F7"/>
  <c r="K18" l="1"/>
  <c r="J18"/>
  <c r="D9" i="13" l="1"/>
  <c r="F9" s="1"/>
  <c r="D8"/>
  <c r="C8"/>
  <c r="B9"/>
  <c r="H18" i="6"/>
  <c r="G18"/>
  <c r="E18"/>
  <c r="D18"/>
  <c r="F8" i="13"/>
  <c r="F7"/>
  <c r="F38" i="16"/>
  <c r="F37"/>
  <c r="C39"/>
  <c r="C38"/>
  <c r="C37"/>
  <c r="B2"/>
  <c r="B3"/>
  <c r="B2" i="13"/>
  <c r="B3"/>
  <c r="A8" i="10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7"/>
  <c r="A28"/>
  <c r="A29" s="1"/>
  <c r="A30" s="1"/>
  <c r="A31" s="1"/>
  <c r="A32" s="1"/>
  <c r="A33" s="1"/>
  <c r="A34" s="1"/>
  <c r="A35" s="1"/>
  <c r="L25" i="13"/>
  <c r="I25"/>
  <c r="I7" i="10"/>
  <c r="I21"/>
  <c r="I20"/>
  <c r="I19"/>
  <c r="I18"/>
  <c r="I17"/>
  <c r="I16"/>
  <c r="I15"/>
  <c r="I14"/>
  <c r="I13"/>
  <c r="I12"/>
  <c r="I11"/>
  <c r="I10"/>
  <c r="I9"/>
  <c r="I8"/>
  <c r="I22" s="1"/>
  <c r="H22"/>
  <c r="B3"/>
  <c r="B2"/>
  <c r="B3" i="9"/>
  <c r="B2"/>
</calcChain>
</file>

<file path=xl/sharedStrings.xml><?xml version="1.0" encoding="utf-8"?>
<sst xmlns="http://schemas.openxmlformats.org/spreadsheetml/2006/main" count="441" uniqueCount="336">
  <si>
    <t>No.</t>
  </si>
  <si>
    <t>Reporting OIG:</t>
  </si>
  <si>
    <t>Month Ending Date:</t>
  </si>
  <si>
    <t>Recovery Act Funds Used on Recovery Act Activity</t>
  </si>
  <si>
    <t>Non-Recovery Act Funds Used on Recovery Act Activity</t>
  </si>
  <si>
    <t>Investigations</t>
  </si>
  <si>
    <t>Agency / Bureau</t>
  </si>
  <si>
    <t>US Indicator</t>
  </si>
  <si>
    <t>Department of Agriculture - OIG</t>
  </si>
  <si>
    <t>Department of Commerce - OIG</t>
  </si>
  <si>
    <t>Department of Education - OIG</t>
  </si>
  <si>
    <t>Department of Energy - OIG</t>
  </si>
  <si>
    <t>Department of Health &amp; Human Services - OIG</t>
  </si>
  <si>
    <t>Department of Homeland Security - OIG</t>
  </si>
  <si>
    <t>Department of Justice - OIG</t>
  </si>
  <si>
    <t>Department of Transportation - OIG</t>
  </si>
  <si>
    <t>Department of Treasury - OIG</t>
  </si>
  <si>
    <t>Treasury Inspector General for Tax Administration</t>
  </si>
  <si>
    <t>Amtrak - OIG</t>
  </si>
  <si>
    <t>Corporation for National and Community Service - OIG</t>
  </si>
  <si>
    <t>Department of Defense - OIG</t>
  </si>
  <si>
    <t>Environmental Protection Agency - OIG</t>
  </si>
  <si>
    <t>Federal Communication Commission - OIG</t>
  </si>
  <si>
    <t>General Services Administration - OIG</t>
  </si>
  <si>
    <t>Department of Housing and Urban Development - OIG</t>
  </si>
  <si>
    <t>Department of Interior - OIG</t>
  </si>
  <si>
    <t>Department of Labor - OIG</t>
  </si>
  <si>
    <t>National Aeronautics and Space Administration - OIG</t>
  </si>
  <si>
    <t>National Endowment for the Arts - OIG</t>
  </si>
  <si>
    <t>National Science Foundation - OIG</t>
  </si>
  <si>
    <t>Railroad Retirement Board - OIG</t>
  </si>
  <si>
    <t>Small Business Administration - OIG</t>
  </si>
  <si>
    <t>Social Security Administration - OIG</t>
  </si>
  <si>
    <t>Department of State - OIG</t>
  </si>
  <si>
    <t>US Agency for International Development - OIG</t>
  </si>
  <si>
    <t>Department of Veterans Affairs - OIG</t>
  </si>
  <si>
    <t>(95-3725 2009 \ 2011) Recovery Act Accountability and Transparency Board, Recovery Act</t>
  </si>
  <si>
    <t>Contracts and Orders (including modifications)</t>
  </si>
  <si>
    <t>Formula and Block Grant</t>
  </si>
  <si>
    <t>Discretionary Grant</t>
  </si>
  <si>
    <t>Guaranteed Loan</t>
  </si>
  <si>
    <t>Cooperative Agreement</t>
  </si>
  <si>
    <t>Tribal Agreement</t>
  </si>
  <si>
    <t>Other</t>
  </si>
  <si>
    <t>Y - US</t>
  </si>
  <si>
    <t>Total Obligations</t>
  </si>
  <si>
    <t>Total Gross Outlays</t>
  </si>
  <si>
    <t>Total FY 2009 Obligations</t>
  </si>
  <si>
    <t>Total FY 2009 Gross Outlays</t>
  </si>
  <si>
    <t>Complaints</t>
  </si>
  <si>
    <t>Monthly Data</t>
  </si>
  <si>
    <t>OIG Organizations</t>
  </si>
  <si>
    <t>Recovery Act TAFS</t>
  </si>
  <si>
    <t>Received:</t>
  </si>
  <si>
    <t>Accepted:</t>
  </si>
  <si>
    <t>Referred for Alternative Resolution:</t>
  </si>
  <si>
    <t>(28-0403 2009 \ 2012) Social Security Administration - OIG - Recovery Act</t>
  </si>
  <si>
    <t>(47-0112 2009 \ 2013) General Services Administration - OIG - Recovery Act</t>
  </si>
  <si>
    <t>(49-0301 2009 \ 2013) National Science Foundation - OIG - Recovery Act</t>
  </si>
  <si>
    <t>(68-0113 2009 \ 2012) Environmental Protection Agency - OIG - Recovery Act</t>
  </si>
  <si>
    <t>(80-0116 2009 \ 2013) NASA - OIG - Recovery Act</t>
  </si>
  <si>
    <t>(95-2730 2009 \ 2012) Corporation for National and Community Service - OIG - Recovery Act</t>
  </si>
  <si>
    <t>(69-0724 2009 \ 2013) Amtrak - OIG - Recovery Act</t>
  </si>
  <si>
    <t>(12-0803 2009 \ 2013) Agriculture - OIG - Recovery Act</t>
  </si>
  <si>
    <t>(13-0110      \ X   ) Commerce - OIG - Recovery Act</t>
  </si>
  <si>
    <t>(13-0110 2009 \ 2013) Commerce - OIG - Recovery Act</t>
  </si>
  <si>
    <t>(14-0101 2009\ 2012) Interior - OIG - Recovery Act</t>
  </si>
  <si>
    <t>(15-0326 2009 \ 2013) Justice - OIG - Recovery Act</t>
  </si>
  <si>
    <t>(16-0107 2009 \ 2012) Labor - OIG - Recovery Act</t>
  </si>
  <si>
    <t>(19-0530 2009 \ 2010) State - OIG - Recovery Act</t>
  </si>
  <si>
    <t>(36-0150 2009 \ 2010) Veterans Affairs - OIG - Recovery Act</t>
  </si>
  <si>
    <t>(36-0150 2009 \ 2011) Veterans Affairs - OIG - Recovery Act</t>
  </si>
  <si>
    <t>(36-0171 2009 \ 2011) Veterans Affairs - OIG - Recovery Act</t>
  </si>
  <si>
    <t>(69-0131 2009 \ 2013) Transportation - OIG - Recovery Act</t>
  </si>
  <si>
    <t>(70-0201 2009 \2012) Homeland Security - OIG - Recovery Act</t>
  </si>
  <si>
    <t>(75-0129 2009 \ 2012) Health and Human Services - OIG - Recovery Act</t>
  </si>
  <si>
    <t>(86-0190 2009 \ 2013) Housing &amp; Urban Development - OIG - Recovery Act</t>
  </si>
  <si>
    <t>(89-0237 2009 \ 2012) Energy - OIG - Recovery Act</t>
  </si>
  <si>
    <t>(91-1401 2009 \ 2012) Education - OIG - Recovery Act</t>
  </si>
  <si>
    <t>(97-0112 2009 \ 2011) Defense - OIG - Recovery Act</t>
  </si>
  <si>
    <t>(20-0135 2009 \ 2013) TIGTA - Recovery Act</t>
  </si>
  <si>
    <t>OIG Recovery Act TAFS</t>
  </si>
  <si>
    <t>OIG Non-Recovery Act TAFS</t>
  </si>
  <si>
    <t>(12-0900 2009) Agriculture - OIG</t>
  </si>
  <si>
    <t>(13-0126 2009) Commerce - OIG</t>
  </si>
  <si>
    <t>(97-0107 2009) Defense - OIG</t>
  </si>
  <si>
    <t>(91-1400 2009) Education - OIG</t>
  </si>
  <si>
    <t>(89-0236 2009) Energy - OIG</t>
  </si>
  <si>
    <t>(70-0200 2009) Homeland Security - OIG</t>
  </si>
  <si>
    <t>(86-0189 2009) Housing &amp; Urban Development - OIG</t>
  </si>
  <si>
    <t>(14-0104 2009) Interior - OIG</t>
  </si>
  <si>
    <t>(15-0328 2009) Justice - OIG</t>
  </si>
  <si>
    <t>(16-0106 2009) Labor - OIG</t>
  </si>
  <si>
    <t>(19-0529 2009) State - OIG</t>
  </si>
  <si>
    <t>(69-0130 2009) Transportation - OIG</t>
  </si>
  <si>
    <t>(20-0119 2009) TIGTA</t>
  </si>
  <si>
    <t>(36-0151 2009) Veterans Affairs - OIG</t>
  </si>
  <si>
    <t>(36-0170 2009) Veterans Affairs - OIG</t>
  </si>
  <si>
    <t>(68-0112 2009) Environmental Protection Agency - OIG</t>
  </si>
  <si>
    <t>(47-0108 2009) General Services Administration - OIG</t>
  </si>
  <si>
    <t>(80-0109 2009 ) NASA - OIG</t>
  </si>
  <si>
    <t>(49-0300 2009) National Science Foundation - OIG</t>
  </si>
  <si>
    <t>(28-0400 2009) Social Security Administration - OIG</t>
  </si>
  <si>
    <t>(95-2721 2009) Corporation for National and Community Service - OIG</t>
  </si>
  <si>
    <t>Treasury - OIG</t>
  </si>
  <si>
    <t>Federal Communications Commission - OIG</t>
  </si>
  <si>
    <t xml:space="preserve">US Agency for International Development - OIG </t>
  </si>
  <si>
    <t>Total FY 2010 Obligations</t>
  </si>
  <si>
    <t>Total FY 2010 Gross Outlays</t>
  </si>
  <si>
    <t>Closed without Action:</t>
  </si>
  <si>
    <t>Audits / Inspections / Evaluations / Reviews</t>
  </si>
  <si>
    <t>Whistleblower Reprisal Allegations</t>
  </si>
  <si>
    <t>OTHER TYPES OF SIGNIFICANT ACTIVITIES (Completed/On-Going During Reporting Month)</t>
  </si>
  <si>
    <t>Testimonies:</t>
  </si>
  <si>
    <t>Provided (monthly):</t>
  </si>
  <si>
    <t>Provided (cumulative):</t>
  </si>
  <si>
    <t>(59-0100 2009) National Endowments of the Arts</t>
  </si>
  <si>
    <t>Recovery Accountability and Transparency Board</t>
  </si>
  <si>
    <t>(73-0201 2009 \ 2013) Small Business Adminstration - OIG - Recovery Act</t>
  </si>
  <si>
    <t>(73-0200 2009) Small Business Adminstration - OIG</t>
  </si>
  <si>
    <t>Cumulative Total:</t>
  </si>
  <si>
    <t>Completed Final Published Work Products:</t>
  </si>
  <si>
    <t>Cumulative Data Since 2/17/2009</t>
  </si>
  <si>
    <t>Local</t>
  </si>
  <si>
    <t>State</t>
  </si>
  <si>
    <t>Tribal</t>
  </si>
  <si>
    <t>Federal</t>
  </si>
  <si>
    <t>Private</t>
  </si>
  <si>
    <t>Target Audience</t>
  </si>
  <si>
    <t>Type of Training</t>
  </si>
  <si>
    <t>Title of Training</t>
  </si>
  <si>
    <t>Recovery Act Orientation/Overview</t>
  </si>
  <si>
    <t>Mixed</t>
  </si>
  <si>
    <t>Individuals Trained:</t>
  </si>
  <si>
    <t>Training Sessions Provided:</t>
  </si>
  <si>
    <t>Hours of Training Provided:</t>
  </si>
  <si>
    <t>Training Location (City, State)</t>
  </si>
  <si>
    <t>Length of Training (hours)</t>
  </si>
  <si>
    <t>Number of Participants</t>
  </si>
  <si>
    <t>Training / Outreach</t>
  </si>
  <si>
    <t>Outreach Sessions Conducted:</t>
  </si>
  <si>
    <t>Unpublished Work Products*:</t>
  </si>
  <si>
    <t>Initiated (this month):</t>
  </si>
  <si>
    <t>In Process (as of the end of the month):</t>
  </si>
  <si>
    <t>TRAINING ACTIVITIES</t>
  </si>
  <si>
    <t>OUTREACH ACTIVITIES</t>
  </si>
  <si>
    <t>Organization to which Outreach Provided</t>
  </si>
  <si>
    <t>Description of Outreach</t>
  </si>
  <si>
    <t>Outreach Location (City, State)</t>
  </si>
  <si>
    <t>Priority Interim Published Work Products:</t>
  </si>
  <si>
    <t>Newly Hired FTE (cumulative):</t>
  </si>
  <si>
    <t>Panel Presentation</t>
  </si>
  <si>
    <t>Yes</t>
  </si>
  <si>
    <t>No</t>
  </si>
  <si>
    <t>Number of Organizations Represented at Outreach Session</t>
  </si>
  <si>
    <t>FTE Funded by Recovery Act Funds (cumulative):</t>
  </si>
  <si>
    <r>
      <t xml:space="preserve">FTE </t>
    </r>
    <r>
      <rPr>
        <u/>
        <sz val="11"/>
        <color indexed="8"/>
        <rFont val="Calibri"/>
        <family val="2"/>
      </rPr>
      <t>Not</t>
    </r>
    <r>
      <rPr>
        <sz val="11"/>
        <color indexed="8"/>
        <rFont val="Calibri"/>
        <family val="2"/>
      </rPr>
      <t xml:space="preserve"> Funded by Recovery Act Funds (cumulative):</t>
    </r>
  </si>
  <si>
    <t>Anti-trust</t>
  </si>
  <si>
    <t>Financial Management</t>
  </si>
  <si>
    <t>Fraud Prevention/Awareness</t>
  </si>
  <si>
    <t>Grants and Contracts Management</t>
  </si>
  <si>
    <t>Program Specific Compliance</t>
  </si>
  <si>
    <t>Single Audit</t>
  </si>
  <si>
    <t>Suspension/Debarment</t>
  </si>
  <si>
    <t>Whistleblower</t>
  </si>
  <si>
    <t>Cost of Training</t>
  </si>
  <si>
    <t>Date of Training</t>
  </si>
  <si>
    <t>Date of Outreach</t>
  </si>
  <si>
    <t>TOTAL</t>
  </si>
  <si>
    <t>Hours of Training Provided (length x participants)</t>
  </si>
  <si>
    <t>FTE Working on Recovery</t>
  </si>
  <si>
    <t>Smithsonian Institution - OIG</t>
  </si>
  <si>
    <t>N - US</t>
  </si>
  <si>
    <t>Active (as of the end of the month):</t>
  </si>
  <si>
    <t>Opened (this month):</t>
  </si>
  <si>
    <t>Award Type</t>
  </si>
  <si>
    <t>Entitlement</t>
  </si>
  <si>
    <t>Direct Loan</t>
  </si>
  <si>
    <t>Direct or Reimbursable</t>
  </si>
  <si>
    <t>Ordering TAFS</t>
  </si>
  <si>
    <t>Direct</t>
  </si>
  <si>
    <t>Reimbursable</t>
  </si>
  <si>
    <t>FY 2009 Non-Recovery Act TAFS</t>
  </si>
  <si>
    <t>FY 2010 Non-Recovery Act TAFS</t>
  </si>
  <si>
    <t>(12-0900 2010) Agriculture - OIG</t>
  </si>
  <si>
    <t>(13-0126 2010) Commerce - OIG</t>
  </si>
  <si>
    <t>(14-0104 2010) Interior - OIG</t>
  </si>
  <si>
    <t>(15-0328 2010) Justice - OIG</t>
  </si>
  <si>
    <t>(16-0106 2010) Labor - OIG</t>
  </si>
  <si>
    <t>(19-0529 2010) State - OIG</t>
  </si>
  <si>
    <t>(20-0119 2010) TIGTA</t>
  </si>
  <si>
    <t>(28-0400 2010) Social Security Administration - OIG</t>
  </si>
  <si>
    <t>(36-0151 2010) Veterans Affairs - OIG</t>
  </si>
  <si>
    <t>(36-0170 2010) Veterans Affairs - OIG</t>
  </si>
  <si>
    <t>(47-0108 2010) General Services Administration - OIG</t>
  </si>
  <si>
    <t>(49-0300 2010) National Science Foundation - OIG</t>
  </si>
  <si>
    <t>(59-0100 2010) National Endowments of the Arts</t>
  </si>
  <si>
    <t>(68-0112 2010) Environmental Protection Agency - OIG</t>
  </si>
  <si>
    <t>(69-0130 2010) Transportation - OIG</t>
  </si>
  <si>
    <t>(70-0200 2010) Homeland Security - OIG</t>
  </si>
  <si>
    <t>(73-0200 2010) Small Business Adminstration - OIG</t>
  </si>
  <si>
    <t>(80-0109 2010 ) NASA - OIG</t>
  </si>
  <si>
    <t>(86-0189 2010) Housing &amp; Urban Development - OIG</t>
  </si>
  <si>
    <t>(89-0236 2010) Energy - OIG</t>
  </si>
  <si>
    <t>(91-1400 2010) Education - OIG</t>
  </si>
  <si>
    <t>(95-2721 2010) Corporation for National and Community Service - OIG</t>
  </si>
  <si>
    <t>(97-0107 2010) Defense - OIG</t>
  </si>
  <si>
    <t>OTHER TYPES OF SIGNIFICANT ACTIVITIES (Planned for Next Three Months)</t>
  </si>
  <si>
    <t>Health and Human Services - OIG</t>
  </si>
  <si>
    <t xml:space="preserve">Section 1512 Reporting </t>
  </si>
  <si>
    <t>Prosecution Declined:</t>
  </si>
  <si>
    <t>QCRs Issued:</t>
  </si>
  <si>
    <t>Recoveries (cumulative):</t>
  </si>
  <si>
    <t>Estimated Savings (cumulative):</t>
  </si>
  <si>
    <t>Unsupported Costs (cumulative):</t>
  </si>
  <si>
    <t>Questioned Costs (cumulative):</t>
  </si>
  <si>
    <t>Recommendations for Better Use of Funds (cumulative):</t>
  </si>
  <si>
    <t>Fiscal Year 2009</t>
  </si>
  <si>
    <t>Fiscal Year 2010</t>
  </si>
  <si>
    <t>Recoveries (FY 09):</t>
  </si>
  <si>
    <t>Estimated Savings (FY 09):</t>
  </si>
  <si>
    <t>Recoveries (FY 10):</t>
  </si>
  <si>
    <t>Questioned Costs (FY 09):</t>
  </si>
  <si>
    <t>Unsupported Costs (FY 09):</t>
  </si>
  <si>
    <t>Recommendations for Better Use of Funds (FY 09):</t>
  </si>
  <si>
    <t>Monthly Update Report Data (sheet 1 of 5) Version 5.0a</t>
  </si>
  <si>
    <t>Monthly Update Report Data (sheet 2 of 5) Version 5.0a</t>
  </si>
  <si>
    <t>Monthly Update Report Data (sheet 3 of 5) Version 5.0a</t>
  </si>
  <si>
    <t>Monthly Update Report Data (sheet 4 of 5) Version 5.0a</t>
  </si>
  <si>
    <t>Monthly Update Report Data (sheet 5 of 5) Version 5.0a</t>
  </si>
  <si>
    <t>Estimated Savings (FY 10):</t>
  </si>
  <si>
    <t>Questioned Costs (FY 10):</t>
  </si>
  <si>
    <t>Unsupported Costs (FY 10):</t>
  </si>
  <si>
    <t>Recommendations for Better Use of Funds (FY 10):</t>
  </si>
  <si>
    <t>Cumulative Since 2/17/2009</t>
  </si>
  <si>
    <t>Fiscal Year</t>
  </si>
  <si>
    <t>Cumulative</t>
  </si>
  <si>
    <t>Convictions, Settlements, Pleas, Judgments:</t>
  </si>
  <si>
    <t>Monetary Results -Investigations</t>
  </si>
  <si>
    <t xml:space="preserve">Monetary Results - Audits, Inspections, Reviews* </t>
  </si>
  <si>
    <t>Forfeitures/Seizures (FY 09):</t>
  </si>
  <si>
    <t>Forfeitures/Seizures (FY 10):</t>
  </si>
  <si>
    <t>Forfeitures/Seizures (cumulative):</t>
  </si>
  <si>
    <t>Total FY 2011 Obligations</t>
  </si>
  <si>
    <t>Total FY 2011 Gross Outlays</t>
  </si>
  <si>
    <t>Fiscal Year 2011</t>
  </si>
  <si>
    <t>(12-0900 2011) Agriculture - OIG</t>
  </si>
  <si>
    <t>(13-0126 2011) Commerce - OIG</t>
  </si>
  <si>
    <t>(14-0104 2011) Interior - OIG</t>
  </si>
  <si>
    <t>(15-0328 2011) Justice - OIG</t>
  </si>
  <si>
    <t>(16-0106 2011) Labor - OIG</t>
  </si>
  <si>
    <t>(19-0529 2011) State - OIG</t>
  </si>
  <si>
    <t>(20-0119 2011) TIGTA</t>
  </si>
  <si>
    <t>(28-0400 2011) Social Security Administration - OIG</t>
  </si>
  <si>
    <t>(36-0151 2011) Veterans Affairs - OIG</t>
  </si>
  <si>
    <t>(36-0170 2011) Veterans Affairs - OIG</t>
  </si>
  <si>
    <t>(47-0108 2011) General Services Administration - OIG</t>
  </si>
  <si>
    <t>(49-0300 2011) National Science Foundation - OIG</t>
  </si>
  <si>
    <t>(59-0100 2011) National Endowments of the Arts</t>
  </si>
  <si>
    <t>(68-0112 2011) Environmental Protection Agency - OIG</t>
  </si>
  <si>
    <t>(69-0130 2011) Transportation - OIG</t>
  </si>
  <si>
    <t>(70-0200 2011) Homeland Security - OIG</t>
  </si>
  <si>
    <t>(73-0200 2011) Small Business Adminstration - OIG</t>
  </si>
  <si>
    <t>(80-0109 2011 ) NASA - OIG</t>
  </si>
  <si>
    <t>(86-0189 2011) Housing &amp; Urban Development - OIG</t>
  </si>
  <si>
    <t>(89-0236 2011) Energy - OIG</t>
  </si>
  <si>
    <t>(91-1400 2011) Education - OIG</t>
  </si>
  <si>
    <t>(95-2721 2011) Corporation for National and Community Service - OIG</t>
  </si>
  <si>
    <t>(97-0107 2011) Defense - OIG</t>
  </si>
  <si>
    <t>Recoveries (FY 11):</t>
  </si>
  <si>
    <t>Forfeitures/Seizures (FY 11):</t>
  </si>
  <si>
    <t>Estimated Savings (FY 11):</t>
  </si>
  <si>
    <t>Questioned Costs (FY 11):</t>
  </si>
  <si>
    <t>Unsupported Costs (FY 11):</t>
  </si>
  <si>
    <t>Recommendations for Better Use of Funds (FY 11):</t>
  </si>
  <si>
    <t>FY 2011 Non-Recovery Act TAFS</t>
  </si>
  <si>
    <t>FY 2012 Non-Recovery Act TAFS</t>
  </si>
  <si>
    <t>Total FY 2012 Obligations</t>
  </si>
  <si>
    <t>Total FY 2012 Gross Outlays</t>
  </si>
  <si>
    <t>FY 2013 Non-Recovery Act TAFS</t>
  </si>
  <si>
    <t>Total FY 2013 Obligations</t>
  </si>
  <si>
    <t>Total FY 2013 Gross Outlays</t>
  </si>
  <si>
    <t>(12-0900 2012) Agriculture - OIG</t>
  </si>
  <si>
    <t>(13-0126 2012) Commerce - OIG</t>
  </si>
  <si>
    <t>(14-0104 2012) Interior - OIG</t>
  </si>
  <si>
    <t>(15-0328 2012) Justice - OIG</t>
  </si>
  <si>
    <t>(16-0106 2012) Labor - OIG</t>
  </si>
  <si>
    <t>(19-0529 2012) State - OIG</t>
  </si>
  <si>
    <t>(20-0119 2012) TIGTA</t>
  </si>
  <si>
    <t>(28-0400 2012) Social Security Administration - OIG</t>
  </si>
  <si>
    <t>(36-0151 2012) Veterans Affairs - OIG</t>
  </si>
  <si>
    <t>(36-0170 2012) Veterans Affairs - OIG</t>
  </si>
  <si>
    <t>(47-0108 2012) General Services Administration - OIG</t>
  </si>
  <si>
    <t>(49-0300 2012) National Science Foundation - OIG</t>
  </si>
  <si>
    <t>(59-0100 2012) National Endowments of the Arts</t>
  </si>
  <si>
    <t>(68-0112 2012) Environmental Protection Agency - OIG</t>
  </si>
  <si>
    <t>(69-0130 2012) Transportation - OIG</t>
  </si>
  <si>
    <t>(70-0200 2012) Homeland Security - OIG</t>
  </si>
  <si>
    <t>(73-0200 2012) Small Business Adminstration - OIG</t>
  </si>
  <si>
    <t>(80-0109 2012 ) NASA - OIG</t>
  </si>
  <si>
    <t>(86-0189 2012) Housing &amp; Urban Development - OIG</t>
  </si>
  <si>
    <t>(89-0236 2012) Energy - OIG</t>
  </si>
  <si>
    <t>(91-1400 2012) Education - OIG</t>
  </si>
  <si>
    <t>(95-2721 2012) Corporation for National and Community Service - OIG</t>
  </si>
  <si>
    <t>(97-0107 2012) Defense - OIG</t>
  </si>
  <si>
    <t>(12-0900 2013) Agriculture - OIG</t>
  </si>
  <si>
    <t>(13-0126 2013) Commerce - OIG</t>
  </si>
  <si>
    <t>(14-0104 2013) Interior - OIG</t>
  </si>
  <si>
    <t>(15-0328 2013) Justice - OIG</t>
  </si>
  <si>
    <t>(16-0106 2013) Labor - OIG</t>
  </si>
  <si>
    <t>(19-0529 2013) State - OIG</t>
  </si>
  <si>
    <t>(20-0119 2013) TIGTA</t>
  </si>
  <si>
    <t>(28-0400 2013) Social Security Administration - OIG</t>
  </si>
  <si>
    <t>(36-0151 2013) Veterans Affairs - OIG</t>
  </si>
  <si>
    <t>(36-0170 2013) Veterans Affairs - OIG</t>
  </si>
  <si>
    <t>(47-0108 2013) General Services Administration - OIG</t>
  </si>
  <si>
    <t>(49-0300 2013) National Science Foundation - OIG</t>
  </si>
  <si>
    <t>(59-0100 2013) National Endowments of the Arts</t>
  </si>
  <si>
    <t>(68-0112 2013) Environmental Protection Agency - OIG</t>
  </si>
  <si>
    <t>(69-0130 2013) Transportation - OIG</t>
  </si>
  <si>
    <t>(70-0200 2013) Homeland Security - OIG</t>
  </si>
  <si>
    <t>(73-0200 2013) Small Business Adminstration - OIG</t>
  </si>
  <si>
    <t>(80-0109 2013 ) NASA - OIG</t>
  </si>
  <si>
    <t>(86-0189 2013) Housing &amp; Urban Development - OIG</t>
  </si>
  <si>
    <t>(89-0236 2013) Energy - OIG</t>
  </si>
  <si>
    <t>(91-1400 2013) Education - OIG</t>
  </si>
  <si>
    <t>(95-2721 2013) Corporation for National and Community Service - OIG</t>
  </si>
  <si>
    <t>(97-0107 2013) Defense - OIG</t>
  </si>
  <si>
    <t>Fiscal Year 2012</t>
  </si>
  <si>
    <t>Recoveries (FY 12):</t>
  </si>
  <si>
    <t>Forfeitures/Seizures (FY 12):</t>
  </si>
  <si>
    <t>Estimated Savings (FY 12):</t>
  </si>
  <si>
    <t>Questioned Costs (FY 12):</t>
  </si>
  <si>
    <t>Unsupported Costs (FY 12):</t>
  </si>
  <si>
    <t>Recommendations for Better Use of Funds (FY 12):</t>
  </si>
  <si>
    <t>N/A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</si>
</sst>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164" formatCode="mm/dd/yyyy"/>
    <numFmt numFmtId="165" formatCode="00"/>
    <numFmt numFmtId="166" formatCode="0000"/>
    <numFmt numFmtId="167" formatCode="&quot;$&quot;#,##0"/>
    <numFmt numFmtId="168" formatCode="m/d/yyyy;@"/>
  </numFmts>
  <fonts count="18">
    <font>
      <sz val="10"/>
      <name val="Arial"/>
    </font>
    <font>
      <b/>
      <i/>
      <sz val="16"/>
      <color indexed="9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color indexed="8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74">
    <xf numFmtId="0" fontId="0" fillId="0" borderId="0" xfId="0"/>
    <xf numFmtId="0" fontId="0" fillId="0" borderId="0" xfId="0" applyAlignment="1">
      <alignment vertical="center"/>
    </xf>
    <xf numFmtId="166" fontId="7" fillId="2" borderId="1" xfId="2" applyNumberFormat="1" applyFill="1" applyBorder="1" applyAlignment="1" applyProtection="1">
      <alignment vertical="top" wrapText="1"/>
      <protection locked="0"/>
    </xf>
    <xf numFmtId="167" fontId="7" fillId="2" borderId="1" xfId="2" applyNumberFormat="1" applyFill="1" applyBorder="1" applyAlignment="1" applyProtection="1">
      <alignment vertical="top" wrapText="1"/>
      <protection locked="0"/>
    </xf>
    <xf numFmtId="0" fontId="7" fillId="0" borderId="1" xfId="2" applyBorder="1"/>
    <xf numFmtId="0" fontId="7" fillId="0" borderId="0" xfId="2" applyFill="1" applyBorder="1"/>
    <xf numFmtId="165" fontId="7" fillId="2" borderId="0" xfId="2" applyNumberFormat="1" applyFill="1" applyBorder="1" applyAlignment="1" applyProtection="1">
      <alignment vertical="top" wrapText="1"/>
      <protection locked="0"/>
    </xf>
    <xf numFmtId="166" fontId="7" fillId="2" borderId="0" xfId="2" applyNumberFormat="1" applyFill="1" applyBorder="1" applyAlignment="1" applyProtection="1">
      <alignment vertical="top" wrapText="1"/>
      <protection locked="0"/>
    </xf>
    <xf numFmtId="167" fontId="7" fillId="2" borderId="0" xfId="2" applyNumberFormat="1" applyFill="1" applyBorder="1" applyAlignment="1" applyProtection="1">
      <alignment vertical="top" wrapText="1"/>
      <protection locked="0"/>
    </xf>
    <xf numFmtId="0" fontId="7" fillId="0" borderId="1" xfId="2" applyFont="1" applyBorder="1"/>
    <xf numFmtId="0" fontId="7" fillId="0" borderId="1" xfId="2" applyFont="1" applyFill="1" applyBorder="1"/>
    <xf numFmtId="0" fontId="7" fillId="0" borderId="2" xfId="2" applyBorder="1"/>
    <xf numFmtId="0" fontId="7" fillId="0" borderId="0" xfId="2" applyBorder="1"/>
    <xf numFmtId="0" fontId="3" fillId="0" borderId="1" xfId="2" applyFont="1" applyBorder="1"/>
    <xf numFmtId="0" fontId="3" fillId="0" borderId="0" xfId="0" applyFont="1"/>
    <xf numFmtId="0" fontId="11" fillId="0" borderId="2" xfId="2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11" fillId="0" borderId="1" xfId="2" applyFont="1" applyFill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1" fillId="0" borderId="3" xfId="2" applyFont="1" applyBorder="1" applyAlignment="1">
      <alignment vertical="center"/>
    </xf>
    <xf numFmtId="0" fontId="11" fillId="0" borderId="2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11" fillId="0" borderId="5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10" fillId="0" borderId="0" xfId="2" applyFont="1" applyFill="1" applyBorder="1" applyAlignment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NumberFormat="1" applyFont="1" applyFill="1" applyBorder="1" applyAlignment="1">
      <alignment vertical="center" wrapText="1"/>
    </xf>
    <xf numFmtId="0" fontId="11" fillId="0" borderId="0" xfId="2" applyFont="1" applyFill="1" applyBorder="1" applyAlignment="1">
      <alignment vertical="center"/>
    </xf>
    <xf numFmtId="0" fontId="11" fillId="0" borderId="7" xfId="2" applyFont="1" applyBorder="1" applyAlignment="1">
      <alignment vertical="center"/>
    </xf>
    <xf numFmtId="0" fontId="11" fillId="0" borderId="8" xfId="2" applyFont="1" applyBorder="1" applyAlignment="1">
      <alignment vertical="center"/>
    </xf>
    <xf numFmtId="0" fontId="4" fillId="0" borderId="0" xfId="2" applyFont="1" applyFill="1" applyBorder="1" applyAlignment="1">
      <alignment horizontal="right" vertical="top" wrapText="1"/>
    </xf>
    <xf numFmtId="0" fontId="8" fillId="0" borderId="0" xfId="1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>
      <alignment wrapText="1"/>
    </xf>
    <xf numFmtId="0" fontId="7" fillId="0" borderId="0" xfId="2" applyFill="1" applyBorder="1" applyAlignment="1"/>
    <xf numFmtId="0" fontId="7" fillId="0" borderId="0" xfId="2" applyFill="1" applyBorder="1" applyAlignment="1">
      <alignment horizontal="center"/>
    </xf>
    <xf numFmtId="165" fontId="6" fillId="2" borderId="9" xfId="2" applyNumberFormat="1" applyFont="1" applyFill="1" applyBorder="1" applyAlignment="1" applyProtection="1">
      <alignment horizontal="left" vertical="top" wrapText="1"/>
      <protection locked="0"/>
    </xf>
    <xf numFmtId="165" fontId="7" fillId="2" borderId="9" xfId="2" applyNumberFormat="1" applyFill="1" applyBorder="1" applyAlignment="1" applyProtection="1">
      <alignment horizontal="left" vertical="top" wrapText="1"/>
      <protection locked="0"/>
    </xf>
    <xf numFmtId="165" fontId="7" fillId="2" borderId="10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vertical="top" wrapText="1"/>
      <protection locked="0"/>
    </xf>
    <xf numFmtId="167" fontId="7" fillId="2" borderId="11" xfId="2" applyNumberFormat="1" applyFill="1" applyBorder="1" applyAlignment="1" applyProtection="1">
      <alignment vertical="top" wrapText="1"/>
      <protection locked="0"/>
    </xf>
    <xf numFmtId="0" fontId="12" fillId="0" borderId="5" xfId="2" applyFont="1" applyBorder="1" applyAlignment="1">
      <alignment vertical="center"/>
    </xf>
    <xf numFmtId="0" fontId="5" fillId="0" borderId="9" xfId="2" applyFont="1" applyFill="1" applyBorder="1" applyAlignment="1" applyProtection="1">
      <alignment horizontal="left" vertical="top" wrapText="1"/>
      <protection locked="0"/>
    </xf>
    <xf numFmtId="0" fontId="5" fillId="0" borderId="1" xfId="2" applyFont="1" applyFill="1" applyBorder="1" applyAlignment="1" applyProtection="1">
      <alignment horizontal="center" vertical="top" wrapText="1"/>
      <protection locked="0"/>
    </xf>
    <xf numFmtId="0" fontId="7" fillId="0" borderId="1" xfId="2" applyBorder="1" applyProtection="1">
      <protection locked="0"/>
    </xf>
    <xf numFmtId="0" fontId="7" fillId="0" borderId="11" xfId="2" applyBorder="1" applyProtection="1">
      <protection locked="0"/>
    </xf>
    <xf numFmtId="165" fontId="6" fillId="2" borderId="9" xfId="2" applyNumberFormat="1" applyFont="1" applyFill="1" applyBorder="1" applyAlignment="1" applyProtection="1">
      <alignment vertical="top" wrapText="1"/>
      <protection locked="0"/>
    </xf>
    <xf numFmtId="165" fontId="7" fillId="2" borderId="9" xfId="2" applyNumberFormat="1" applyFill="1" applyBorder="1" applyAlignment="1" applyProtection="1">
      <alignment vertical="top" wrapText="1"/>
      <protection locked="0"/>
    </xf>
    <xf numFmtId="165" fontId="7" fillId="2" borderId="10" xfId="2" applyNumberFormat="1" applyFill="1" applyBorder="1" applyAlignment="1" applyProtection="1">
      <alignment vertical="top" wrapText="1"/>
      <protection locked="0"/>
    </xf>
    <xf numFmtId="0" fontId="5" fillId="0" borderId="12" xfId="2" applyFont="1" applyFill="1" applyBorder="1" applyAlignment="1" applyProtection="1">
      <alignment horizontal="right"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vertical="center"/>
      <protection locked="0"/>
    </xf>
    <xf numFmtId="6" fontId="5" fillId="0" borderId="1" xfId="2" applyNumberFormat="1" applyFont="1" applyFill="1" applyBorder="1" applyAlignment="1" applyProtection="1">
      <alignment horizontal="center" vertical="top" wrapText="1"/>
      <protection locked="0"/>
    </xf>
    <xf numFmtId="6" fontId="7" fillId="0" borderId="1" xfId="2" applyNumberFormat="1" applyBorder="1" applyProtection="1">
      <protection locked="0"/>
    </xf>
    <xf numFmtId="6" fontId="7" fillId="0" borderId="11" xfId="2" applyNumberFormat="1" applyBorder="1" applyProtection="1">
      <protection locked="0"/>
    </xf>
    <xf numFmtId="0" fontId="7" fillId="0" borderId="1" xfId="2" applyBorder="1" applyAlignment="1">
      <alignment wrapText="1"/>
    </xf>
    <xf numFmtId="0" fontId="2" fillId="0" borderId="5" xfId="2" applyFont="1" applyBorder="1" applyAlignment="1" applyProtection="1">
      <alignment horizontal="right" vertical="center" wrapText="1"/>
    </xf>
    <xf numFmtId="0" fontId="3" fillId="3" borderId="13" xfId="0" applyFont="1" applyFill="1" applyBorder="1" applyAlignment="1" applyProtection="1">
      <alignment horizontal="center" vertical="center" wrapText="1"/>
    </xf>
    <xf numFmtId="0" fontId="7" fillId="0" borderId="0" xfId="0" quotePrefix="1" applyNumberFormat="1" applyFont="1"/>
    <xf numFmtId="0" fontId="7" fillId="0" borderId="0" xfId="0" applyNumberFormat="1" applyFont="1"/>
    <xf numFmtId="0" fontId="7" fillId="0" borderId="0" xfId="0" quotePrefix="1" applyNumberFormat="1" applyFont="1" applyFill="1"/>
    <xf numFmtId="0" fontId="5" fillId="0" borderId="1" xfId="2" applyFont="1" applyFill="1" applyBorder="1" applyAlignment="1" applyProtection="1">
      <alignment horizontal="left" vertical="top" wrapText="1"/>
      <protection locked="0"/>
    </xf>
    <xf numFmtId="166" fontId="7" fillId="2" borderId="1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horizontal="left" vertical="top" wrapText="1"/>
      <protection locked="0"/>
    </xf>
    <xf numFmtId="0" fontId="7" fillId="0" borderId="8" xfId="2" applyFill="1" applyBorder="1"/>
    <xf numFmtId="0" fontId="3" fillId="0" borderId="1" xfId="0" applyFont="1" applyBorder="1"/>
    <xf numFmtId="0" fontId="7" fillId="0" borderId="1" xfId="0" quotePrefix="1" applyNumberFormat="1" applyFont="1" applyBorder="1"/>
    <xf numFmtId="0" fontId="7" fillId="0" borderId="1" xfId="0" applyNumberFormat="1" applyFont="1" applyBorder="1"/>
    <xf numFmtId="0" fontId="7" fillId="0" borderId="1" xfId="0" quotePrefix="1" applyNumberFormat="1" applyFont="1" applyFill="1" applyBorder="1"/>
    <xf numFmtId="0" fontId="7" fillId="4" borderId="14" xfId="2" applyFill="1" applyBorder="1" applyAlignment="1"/>
    <xf numFmtId="0" fontId="7" fillId="4" borderId="15" xfId="2" applyFill="1" applyBorder="1" applyAlignment="1"/>
    <xf numFmtId="0" fontId="7" fillId="4" borderId="16" xfId="0" applyFont="1" applyFill="1" applyBorder="1" applyAlignment="1">
      <alignment horizontal="center"/>
    </xf>
    <xf numFmtId="0" fontId="7" fillId="4" borderId="17" xfId="2" applyFill="1" applyBorder="1"/>
    <xf numFmtId="0" fontId="7" fillId="4" borderId="18" xfId="2" applyFill="1" applyBorder="1"/>
    <xf numFmtId="0" fontId="5" fillId="0" borderId="1" xfId="2" applyFont="1" applyFill="1" applyBorder="1" applyAlignment="1" applyProtection="1">
      <alignment horizontal="right" vertical="center" wrapText="1"/>
    </xf>
    <xf numFmtId="0" fontId="5" fillId="0" borderId="11" xfId="2" applyFont="1" applyFill="1" applyBorder="1" applyAlignment="1" applyProtection="1">
      <alignment horizontal="right" vertical="center" wrapText="1"/>
    </xf>
    <xf numFmtId="0" fontId="5" fillId="4" borderId="19" xfId="2" applyFont="1" applyFill="1" applyBorder="1" applyAlignment="1">
      <alignment vertical="center" wrapText="1"/>
    </xf>
    <xf numFmtId="0" fontId="2" fillId="0" borderId="1" xfId="0" applyFont="1" applyFill="1" applyBorder="1" applyAlignment="1" applyProtection="1">
      <alignment horizontal="right" vertical="center" wrapText="1"/>
    </xf>
    <xf numFmtId="1" fontId="5" fillId="0" borderId="2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vertical="center" wrapText="1"/>
    </xf>
    <xf numFmtId="167" fontId="2" fillId="4" borderId="9" xfId="2" applyNumberFormat="1" applyFont="1" applyFill="1" applyBorder="1" applyAlignment="1" applyProtection="1">
      <alignment vertical="center" wrapText="1"/>
      <protection locked="0"/>
    </xf>
    <xf numFmtId="167" fontId="2" fillId="4" borderId="9" xfId="2" applyNumberFormat="1" applyFont="1" applyFill="1" applyBorder="1" applyAlignment="1" applyProtection="1">
      <alignment vertical="center" wrapText="1"/>
    </xf>
    <xf numFmtId="0" fontId="2" fillId="4" borderId="19" xfId="0" applyNumberFormat="1" applyFont="1" applyFill="1" applyBorder="1" applyAlignment="1">
      <alignment horizontal="right" vertical="center" wrapText="1"/>
    </xf>
    <xf numFmtId="0" fontId="2" fillId="4" borderId="10" xfId="0" applyNumberFormat="1" applyFont="1" applyFill="1" applyBorder="1" applyAlignment="1">
      <alignment horizontal="right" vertical="center" wrapText="1"/>
    </xf>
    <xf numFmtId="0" fontId="7" fillId="0" borderId="8" xfId="2" applyBorder="1"/>
    <xf numFmtId="167" fontId="7" fillId="0" borderId="1" xfId="2" applyNumberFormat="1" applyBorder="1" applyAlignment="1" applyProtection="1">
      <alignment vertical="top"/>
      <protection locked="0"/>
    </xf>
    <xf numFmtId="167" fontId="7" fillId="0" borderId="21" xfId="2" applyNumberFormat="1" applyBorder="1" applyAlignment="1" applyProtection="1">
      <alignment vertical="top"/>
      <protection locked="0"/>
    </xf>
    <xf numFmtId="167" fontId="7" fillId="0" borderId="11" xfId="2" applyNumberFormat="1" applyBorder="1" applyAlignment="1" applyProtection="1">
      <alignment vertical="top"/>
      <protection locked="0"/>
    </xf>
    <xf numFmtId="167" fontId="7" fillId="0" borderId="22" xfId="2" applyNumberFormat="1" applyBorder="1" applyAlignment="1" applyProtection="1">
      <alignment vertical="top"/>
      <protection locked="0"/>
    </xf>
    <xf numFmtId="1" fontId="2" fillId="0" borderId="23" xfId="2" applyNumberFormat="1" applyFont="1" applyFill="1" applyBorder="1" applyAlignment="1" applyProtection="1">
      <alignment horizontal="center" vertical="center"/>
      <protection locked="0"/>
    </xf>
    <xf numFmtId="1" fontId="2" fillId="0" borderId="22" xfId="2" applyNumberFormat="1" applyFont="1" applyFill="1" applyBorder="1" applyAlignment="1" applyProtection="1">
      <alignment horizontal="center" vertical="center"/>
      <protection locked="0"/>
    </xf>
    <xf numFmtId="0" fontId="0" fillId="0" borderId="24" xfId="0" applyBorder="1" applyAlignment="1">
      <alignment vertical="center" wrapText="1"/>
    </xf>
    <xf numFmtId="1" fontId="2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25" xfId="2" applyNumberFormat="1" applyFont="1" applyFill="1" applyBorder="1" applyAlignment="1" applyProtection="1">
      <alignment horizontal="center" vertical="center" wrapText="1"/>
      <protection locked="0"/>
    </xf>
    <xf numFmtId="165" fontId="2" fillId="2" borderId="26" xfId="2" applyNumberFormat="1" applyFont="1" applyFill="1" applyBorder="1" applyAlignment="1" applyProtection="1">
      <alignment horizontal="right" vertical="center" wrapText="1"/>
    </xf>
    <xf numFmtId="1" fontId="2" fillId="2" borderId="27" xfId="2" applyNumberFormat="1" applyFont="1" applyFill="1" applyBorder="1" applyAlignment="1" applyProtection="1">
      <alignment horizontal="center" vertical="center" wrapText="1"/>
      <protection locked="0"/>
    </xf>
    <xf numFmtId="166" fontId="2" fillId="4" borderId="28" xfId="2" applyNumberFormat="1" applyFont="1" applyFill="1" applyBorder="1" applyAlignment="1" applyProtection="1">
      <alignment vertical="center" wrapText="1"/>
      <protection locked="0"/>
    </xf>
    <xf numFmtId="167" fontId="2" fillId="2" borderId="3" xfId="2" applyNumberFormat="1" applyFont="1" applyFill="1" applyBorder="1" applyAlignment="1" applyProtection="1">
      <alignment horizontal="right" vertical="center" wrapText="1"/>
    </xf>
    <xf numFmtId="3" fontId="2" fillId="2" borderId="29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 applyProtection="1">
      <alignment horizontal="right" vertical="center" wrapText="1"/>
    </xf>
    <xf numFmtId="167" fontId="2" fillId="4" borderId="30" xfId="2" applyNumberFormat="1" applyFont="1" applyFill="1" applyBorder="1" applyAlignment="1" applyProtection="1">
      <alignment vertical="center" wrapText="1"/>
      <protection locked="0"/>
    </xf>
    <xf numFmtId="1" fontId="2" fillId="0" borderId="31" xfId="0" applyNumberFormat="1" applyFont="1" applyFill="1" applyBorder="1" applyAlignment="1" applyProtection="1">
      <alignment horizontal="center" vertical="center"/>
      <protection locked="0"/>
    </xf>
    <xf numFmtId="0" fontId="2" fillId="4" borderId="9" xfId="2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0" borderId="23" xfId="2" applyFont="1" applyFill="1" applyBorder="1" applyAlignment="1" applyProtection="1">
      <alignment horizontal="left" vertical="center" wrapText="1"/>
    </xf>
    <xf numFmtId="164" fontId="2" fillId="0" borderId="22" xfId="2" applyNumberFormat="1" applyFont="1" applyFill="1" applyBorder="1" applyAlignment="1" applyProtection="1">
      <alignment horizontal="left" vertical="center" wrapText="1"/>
    </xf>
    <xf numFmtId="0" fontId="5" fillId="4" borderId="10" xfId="2" applyFont="1" applyFill="1" applyBorder="1" applyAlignment="1" applyProtection="1">
      <alignment horizontal="right" vertical="center" wrapText="1"/>
    </xf>
    <xf numFmtId="168" fontId="2" fillId="0" borderId="20" xfId="2" applyNumberFormat="1" applyFont="1" applyFill="1" applyBorder="1" applyAlignment="1" applyProtection="1">
      <alignment horizontal="left" vertical="center"/>
    </xf>
    <xf numFmtId="168" fontId="2" fillId="0" borderId="32" xfId="2" applyNumberFormat="1" applyFont="1" applyFill="1" applyBorder="1" applyAlignment="1" applyProtection="1">
      <alignment horizontal="left" vertical="center"/>
    </xf>
    <xf numFmtId="168" fontId="2" fillId="0" borderId="32" xfId="0" applyNumberFormat="1" applyFont="1" applyBorder="1" applyAlignment="1" applyProtection="1">
      <alignment horizontal="left" vertical="center"/>
    </xf>
    <xf numFmtId="0" fontId="5" fillId="0" borderId="33" xfId="2" applyFont="1" applyFill="1" applyBorder="1" applyAlignment="1" applyProtection="1">
      <alignment horizontal="right" vertical="center" wrapText="1"/>
    </xf>
    <xf numFmtId="1" fontId="5" fillId="0" borderId="34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28" xfId="2" applyFont="1" applyFill="1" applyBorder="1" applyAlignment="1">
      <alignment vertical="center" wrapText="1"/>
    </xf>
    <xf numFmtId="0" fontId="5" fillId="0" borderId="3" xfId="2" applyFont="1" applyFill="1" applyBorder="1" applyAlignment="1" applyProtection="1">
      <alignment horizontal="right" vertical="center" wrapText="1"/>
    </xf>
    <xf numFmtId="1" fontId="5" fillId="0" borderId="35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36" xfId="2" applyFont="1" applyFill="1" applyBorder="1" applyAlignment="1">
      <alignment vertical="center" wrapText="1"/>
    </xf>
    <xf numFmtId="0" fontId="5" fillId="4" borderId="28" xfId="2" applyFont="1" applyFill="1" applyBorder="1" applyAlignment="1" applyProtection="1">
      <alignment horizontal="right" vertical="center" wrapText="1"/>
    </xf>
    <xf numFmtId="0" fontId="2" fillId="0" borderId="35" xfId="2" applyNumberFormat="1" applyFont="1" applyFill="1" applyBorder="1" applyAlignment="1" applyProtection="1">
      <alignment horizontal="left" vertical="center"/>
    </xf>
    <xf numFmtId="0" fontId="2" fillId="0" borderId="37" xfId="2" applyNumberFormat="1" applyFont="1" applyFill="1" applyBorder="1" applyAlignment="1" applyProtection="1">
      <alignment horizontal="left" vertical="center"/>
    </xf>
    <xf numFmtId="0" fontId="2" fillId="0" borderId="37" xfId="0" applyNumberFormat="1" applyFont="1" applyBorder="1" applyAlignment="1" applyProtection="1">
      <alignment vertical="center"/>
    </xf>
    <xf numFmtId="0" fontId="13" fillId="4" borderId="38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right" vertical="center" wrapText="1"/>
    </xf>
    <xf numFmtId="1" fontId="2" fillId="0" borderId="35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8" xfId="2" applyFont="1" applyFill="1" applyBorder="1" applyAlignment="1">
      <alignment vertical="center" wrapText="1"/>
    </xf>
    <xf numFmtId="166" fontId="2" fillId="4" borderId="4" xfId="2" applyNumberFormat="1" applyFont="1" applyFill="1" applyBorder="1" applyAlignment="1" applyProtection="1">
      <alignment vertical="center" wrapText="1"/>
      <protection locked="0"/>
    </xf>
    <xf numFmtId="167" fontId="2" fillId="4" borderId="39" xfId="2" applyNumberFormat="1" applyFont="1" applyFill="1" applyBorder="1" applyAlignment="1" applyProtection="1">
      <alignment vertical="center" wrapText="1"/>
    </xf>
    <xf numFmtId="0" fontId="2" fillId="4" borderId="39" xfId="0" applyFont="1" applyFill="1" applyBorder="1" applyAlignment="1" applyProtection="1">
      <alignment vertical="center"/>
    </xf>
    <xf numFmtId="0" fontId="11" fillId="0" borderId="2" xfId="2" applyFont="1" applyFill="1" applyBorder="1" applyAlignment="1">
      <alignment vertical="center" wrapText="1"/>
    </xf>
    <xf numFmtId="1" fontId="5" fillId="4" borderId="19" xfId="2" applyNumberFormat="1" applyFont="1" applyFill="1" applyBorder="1" applyAlignment="1" applyProtection="1">
      <alignment horizontal="center" vertical="center" wrapText="1"/>
      <protection locked="0"/>
    </xf>
    <xf numFmtId="1" fontId="5" fillId="4" borderId="9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3" borderId="40" xfId="0" applyFont="1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10" fillId="4" borderId="19" xfId="2" applyFont="1" applyFill="1" applyBorder="1" applyAlignment="1" applyProtection="1">
      <alignment horizontal="right" vertical="center" wrapText="1"/>
    </xf>
    <xf numFmtId="0" fontId="10" fillId="4" borderId="10" xfId="2" applyFont="1" applyFill="1" applyBorder="1" applyAlignment="1" applyProtection="1">
      <alignment horizontal="right" vertical="center" wrapText="1"/>
    </xf>
    <xf numFmtId="0" fontId="0" fillId="0" borderId="0" xfId="0" applyFill="1" applyAlignment="1">
      <alignment vertical="center"/>
    </xf>
    <xf numFmtId="0" fontId="10" fillId="4" borderId="16" xfId="2" applyFont="1" applyFill="1" applyBorder="1" applyAlignment="1" applyProtection="1">
      <alignment horizontal="right" vertical="center" wrapText="1"/>
    </xf>
    <xf numFmtId="0" fontId="10" fillId="4" borderId="18" xfId="2" applyFont="1" applyFill="1" applyBorder="1" applyAlignment="1" applyProtection="1">
      <alignment horizontal="right" vertical="center" wrapText="1"/>
    </xf>
    <xf numFmtId="164" fontId="2" fillId="0" borderId="41" xfId="2" applyNumberFormat="1" applyFont="1" applyFill="1" applyBorder="1" applyAlignment="1" applyProtection="1">
      <alignment horizontal="left" vertical="center" wrapText="1"/>
    </xf>
    <xf numFmtId="0" fontId="2" fillId="0" borderId="16" xfId="2" applyFont="1" applyFill="1" applyBorder="1" applyAlignment="1" applyProtection="1">
      <alignment horizontal="left" vertical="center" wrapText="1"/>
    </xf>
    <xf numFmtId="0" fontId="0" fillId="0" borderId="42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" fontId="5" fillId="0" borderId="23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21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2" applyFont="1" applyFill="1" applyBorder="1" applyAlignment="1">
      <alignment horizontal="right" vertical="center" wrapText="1"/>
    </xf>
    <xf numFmtId="0" fontId="2" fillId="0" borderId="1" xfId="2" applyFont="1" applyFill="1" applyBorder="1" applyAlignment="1">
      <alignment horizontal="right" vertical="center"/>
    </xf>
    <xf numFmtId="0" fontId="2" fillId="0" borderId="12" xfId="2" applyFont="1" applyFill="1" applyBorder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vertical="center" wrapText="1"/>
      <protection locked="0"/>
    </xf>
    <xf numFmtId="0" fontId="0" fillId="2" borderId="0" xfId="0" applyFill="1" applyBorder="1" applyAlignment="1">
      <alignment vertical="center" wrapText="1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10" fillId="2" borderId="0" xfId="2" applyFont="1" applyFill="1" applyBorder="1" applyAlignment="1" applyProtection="1">
      <alignment horizontal="right" vertical="center" wrapText="1"/>
    </xf>
    <xf numFmtId="164" fontId="2" fillId="2" borderId="0" xfId="2" applyNumberFormat="1" applyFont="1" applyFill="1" applyBorder="1" applyAlignment="1" applyProtection="1">
      <alignment horizontal="left" vertical="center" wrapText="1"/>
    </xf>
    <xf numFmtId="0" fontId="3" fillId="4" borderId="19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vertical="center"/>
    </xf>
    <xf numFmtId="0" fontId="11" fillId="2" borderId="6" xfId="2" applyFont="1" applyFill="1" applyBorder="1" applyAlignment="1">
      <alignment vertical="center"/>
    </xf>
    <xf numFmtId="0" fontId="11" fillId="2" borderId="3" xfId="2" applyFont="1" applyFill="1" applyBorder="1" applyAlignment="1">
      <alignment vertical="center"/>
    </xf>
    <xf numFmtId="0" fontId="7" fillId="0" borderId="1" xfId="0" applyFont="1" applyBorder="1" applyAlignment="1" applyProtection="1">
      <alignment vertical="center" wrapText="1"/>
      <protection locked="0"/>
    </xf>
    <xf numFmtId="0" fontId="3" fillId="4" borderId="23" xfId="0" applyFont="1" applyFill="1" applyBorder="1" applyAlignment="1">
      <alignment horizontal="center" vertical="center" wrapText="1"/>
    </xf>
    <xf numFmtId="0" fontId="3" fillId="4" borderId="12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3" fillId="4" borderId="23" xfId="0" applyNumberFormat="1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2" borderId="43" xfId="0" applyFont="1" applyFill="1" applyBorder="1" applyAlignment="1">
      <alignment vertical="center" wrapText="1"/>
    </xf>
    <xf numFmtId="0" fontId="0" fillId="0" borderId="5" xfId="0" applyBorder="1" applyAlignment="1" applyProtection="1">
      <alignment vertical="center" wrapText="1"/>
      <protection locked="0"/>
    </xf>
    <xf numFmtId="0" fontId="7" fillId="4" borderId="17" xfId="2" applyFill="1" applyBorder="1" applyAlignment="1">
      <alignment horizontal="right"/>
    </xf>
    <xf numFmtId="0" fontId="7" fillId="4" borderId="18" xfId="2" applyFill="1" applyBorder="1" applyAlignment="1">
      <alignment horizontal="right"/>
    </xf>
    <xf numFmtId="0" fontId="5" fillId="0" borderId="19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center" vertical="top" wrapText="1"/>
      <protection locked="0"/>
    </xf>
    <xf numFmtId="6" fontId="5" fillId="0" borderId="12" xfId="2" applyNumberFormat="1" applyFont="1" applyFill="1" applyBorder="1" applyAlignment="1" applyProtection="1">
      <alignment horizontal="center" vertical="top" wrapText="1"/>
      <protection locked="0"/>
    </xf>
    <xf numFmtId="0" fontId="7" fillId="4" borderId="16" xfId="2" applyFill="1" applyBorder="1" applyAlignment="1">
      <alignment horizontal="center"/>
    </xf>
    <xf numFmtId="0" fontId="5" fillId="4" borderId="40" xfId="2" applyFont="1" applyFill="1" applyBorder="1" applyAlignment="1">
      <alignment horizontal="center" vertical="top" wrapText="1"/>
    </xf>
    <xf numFmtId="0" fontId="5" fillId="4" borderId="43" xfId="2" applyFont="1" applyFill="1" applyBorder="1" applyAlignment="1">
      <alignment horizontal="center" vertical="top" wrapText="1"/>
    </xf>
    <xf numFmtId="0" fontId="7" fillId="4" borderId="44" xfId="2" applyFill="1" applyBorder="1"/>
    <xf numFmtId="0" fontId="7" fillId="4" borderId="24" xfId="2" applyFill="1" applyBorder="1"/>
    <xf numFmtId="165" fontId="6" fillId="2" borderId="28" xfId="2" applyNumberFormat="1" applyFont="1" applyFill="1" applyBorder="1" applyAlignment="1" applyProtection="1">
      <alignment vertical="top" wrapText="1"/>
      <protection locked="0"/>
    </xf>
    <xf numFmtId="166" fontId="7" fillId="2" borderId="3" xfId="2" applyNumberFormat="1" applyFill="1" applyBorder="1" applyAlignment="1" applyProtection="1">
      <alignment vertical="top" wrapText="1"/>
      <protection locked="0"/>
    </xf>
    <xf numFmtId="167" fontId="7" fillId="2" borderId="3" xfId="2" applyNumberFormat="1" applyFill="1" applyBorder="1" applyAlignment="1" applyProtection="1">
      <alignment vertical="top" wrapText="1"/>
      <protection locked="0"/>
    </xf>
    <xf numFmtId="167" fontId="7" fillId="0" borderId="3" xfId="2" applyNumberFormat="1" applyBorder="1" applyAlignment="1" applyProtection="1">
      <alignment vertical="top"/>
      <protection locked="0"/>
    </xf>
    <xf numFmtId="167" fontId="7" fillId="0" borderId="29" xfId="2" applyNumberFormat="1" applyBorder="1" applyAlignment="1" applyProtection="1">
      <alignment vertical="top"/>
      <protection locked="0"/>
    </xf>
    <xf numFmtId="0" fontId="15" fillId="4" borderId="43" xfId="2" applyFont="1" applyFill="1" applyBorder="1" applyAlignment="1">
      <alignment horizontal="center" vertical="top" wrapText="1"/>
    </xf>
    <xf numFmtId="0" fontId="15" fillId="4" borderId="13" xfId="2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7" fillId="0" borderId="34" xfId="2" applyFill="1" applyBorder="1"/>
    <xf numFmtId="0" fontId="15" fillId="4" borderId="13" xfId="2" applyFont="1" applyFill="1" applyBorder="1" applyAlignment="1">
      <alignment horizontal="center" vertical="top"/>
    </xf>
    <xf numFmtId="0" fontId="7" fillId="4" borderId="45" xfId="2" applyFill="1" applyBorder="1" applyAlignment="1"/>
    <xf numFmtId="0" fontId="7" fillId="4" borderId="41" xfId="2" applyFill="1" applyBorder="1" applyAlignment="1"/>
    <xf numFmtId="0" fontId="7" fillId="0" borderId="12" xfId="2" applyBorder="1" applyProtection="1">
      <protection locked="0"/>
    </xf>
    <xf numFmtId="0" fontId="7" fillId="0" borderId="23" xfId="2" applyBorder="1" applyProtection="1">
      <protection locked="0"/>
    </xf>
    <xf numFmtId="0" fontId="7" fillId="0" borderId="1" xfId="2" applyFont="1" applyBorder="1" applyProtection="1">
      <protection locked="0"/>
    </xf>
    <xf numFmtId="0" fontId="7" fillId="0" borderId="21" xfId="2" applyFont="1" applyBorder="1" applyProtection="1">
      <protection locked="0"/>
    </xf>
    <xf numFmtId="0" fontId="7" fillId="0" borderId="1" xfId="2" applyFont="1" applyFill="1" applyBorder="1" applyProtection="1">
      <protection locked="0"/>
    </xf>
    <xf numFmtId="0" fontId="7" fillId="0" borderId="21" xfId="2" applyFont="1" applyFill="1" applyBorder="1" applyProtection="1">
      <protection locked="0"/>
    </xf>
    <xf numFmtId="0" fontId="7" fillId="0" borderId="21" xfId="2" applyBorder="1" applyProtection="1">
      <protection locked="0"/>
    </xf>
    <xf numFmtId="0" fontId="7" fillId="0" borderId="22" xfId="2" applyBorder="1" applyProtection="1">
      <protection locked="0"/>
    </xf>
    <xf numFmtId="0" fontId="0" fillId="0" borderId="1" xfId="0" applyNumberFormat="1" applyBorder="1" applyAlignment="1" applyProtection="1">
      <alignment vertical="center" wrapText="1"/>
      <protection locked="0"/>
    </xf>
    <xf numFmtId="0" fontId="0" fillId="0" borderId="1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0" fontId="0" fillId="0" borderId="21" xfId="0" applyNumberFormat="1" applyBorder="1" applyAlignment="1" applyProtection="1">
      <alignment vertical="center" wrapText="1"/>
      <protection locked="0"/>
    </xf>
    <xf numFmtId="1" fontId="0" fillId="0" borderId="5" xfId="0" applyNumberFormat="1" applyBorder="1" applyAlignment="1" applyProtection="1">
      <alignment vertical="center" wrapText="1"/>
      <protection locked="0"/>
    </xf>
    <xf numFmtId="0" fontId="0" fillId="0" borderId="25" xfId="0" applyNumberFormat="1" applyBorder="1" applyAlignment="1" applyProtection="1">
      <alignment vertical="center" wrapText="1"/>
      <protection locked="0"/>
    </xf>
    <xf numFmtId="1" fontId="0" fillId="0" borderId="11" xfId="0" applyNumberFormat="1" applyBorder="1" applyAlignment="1" applyProtection="1">
      <alignment vertical="center" wrapText="1"/>
      <protection locked="0"/>
    </xf>
    <xf numFmtId="0" fontId="0" fillId="0" borderId="22" xfId="0" applyNumberFormat="1" applyBorder="1" applyAlignment="1" applyProtection="1">
      <alignment vertical="center" wrapText="1"/>
      <protection locked="0"/>
    </xf>
    <xf numFmtId="0" fontId="0" fillId="4" borderId="46" xfId="0" applyFill="1" applyBorder="1" applyAlignment="1"/>
    <xf numFmtId="167" fontId="0" fillId="0" borderId="21" xfId="0" applyNumberFormat="1" applyBorder="1" applyAlignment="1" applyProtection="1">
      <alignment vertical="center" wrapText="1"/>
      <protection locked="0"/>
    </xf>
    <xf numFmtId="0" fontId="7" fillId="0" borderId="11" xfId="0" applyFont="1" applyBorder="1" applyAlignment="1">
      <alignment vertical="center" wrapText="1"/>
    </xf>
    <xf numFmtId="167" fontId="0" fillId="0" borderId="22" xfId="0" applyNumberFormat="1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" fontId="5" fillId="0" borderId="37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47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1" xfId="2" applyNumberFormat="1" applyFont="1" applyFill="1" applyBorder="1" applyAlignment="1" applyProtection="1">
      <alignment horizontal="center" vertical="center"/>
      <protection locked="0"/>
    </xf>
    <xf numFmtId="1" fontId="2" fillId="0" borderId="47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right" vertical="center" wrapText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>
      <alignment horizontal="right" vertical="center" wrapText="1"/>
    </xf>
    <xf numFmtId="1" fontId="2" fillId="0" borderId="35" xfId="2" applyNumberFormat="1" applyFont="1" applyBorder="1" applyAlignment="1" applyProtection="1">
      <alignment horizontal="center" vertical="center" wrapText="1"/>
      <protection locked="0"/>
    </xf>
    <xf numFmtId="1" fontId="2" fillId="4" borderId="19" xfId="2" applyNumberFormat="1" applyFont="1" applyFill="1" applyBorder="1" applyAlignment="1" applyProtection="1">
      <alignment horizontal="center" vertical="center" wrapText="1"/>
    </xf>
    <xf numFmtId="0" fontId="2" fillId="0" borderId="12" xfId="2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" fontId="2" fillId="2" borderId="31" xfId="0" applyNumberFormat="1" applyFont="1" applyFill="1" applyBorder="1" applyAlignment="1" applyProtection="1">
      <alignment horizontal="center" vertical="center"/>
      <protection locked="0"/>
    </xf>
    <xf numFmtId="1" fontId="2" fillId="4" borderId="9" xfId="0" applyNumberFormat="1" applyFont="1" applyFill="1" applyBorder="1" applyAlignment="1" applyProtection="1">
      <alignment horizontal="center" vertical="center"/>
    </xf>
    <xf numFmtId="0" fontId="2" fillId="0" borderId="1" xfId="2" applyFont="1" applyFill="1" applyBorder="1" applyAlignment="1" applyProtection="1">
      <alignment horizontal="right" vertical="center" wrapText="1"/>
    </xf>
    <xf numFmtId="0" fontId="5" fillId="4" borderId="48" xfId="2" applyFont="1" applyFill="1" applyBorder="1" applyAlignment="1">
      <alignment vertical="center" wrapText="1"/>
    </xf>
    <xf numFmtId="0" fontId="5" fillId="4" borderId="2" xfId="2" applyFont="1" applyFill="1" applyBorder="1" applyAlignment="1">
      <alignment vertical="center" wrapText="1"/>
    </xf>
    <xf numFmtId="167" fontId="2" fillId="4" borderId="2" xfId="2" applyNumberFormat="1" applyFont="1" applyFill="1" applyBorder="1" applyAlignment="1" applyProtection="1">
      <alignment vertical="center" wrapText="1"/>
      <protection locked="0"/>
    </xf>
    <xf numFmtId="167" fontId="2" fillId="4" borderId="2" xfId="2" applyNumberFormat="1" applyFont="1" applyFill="1" applyBorder="1" applyAlignment="1" applyProtection="1">
      <alignment vertical="center" wrapText="1"/>
    </xf>
    <xf numFmtId="0" fontId="13" fillId="4" borderId="49" xfId="0" applyFont="1" applyFill="1" applyBorder="1" applyAlignment="1">
      <alignment horizontal="center" vertical="center" wrapText="1"/>
    </xf>
    <xf numFmtId="167" fontId="2" fillId="4" borderId="17" xfId="2" applyNumberFormat="1" applyFont="1" applyFill="1" applyBorder="1" applyAlignment="1" applyProtection="1">
      <alignment vertical="center" wrapText="1"/>
      <protection locked="0"/>
    </xf>
    <xf numFmtId="167" fontId="2" fillId="4" borderId="47" xfId="2" applyNumberFormat="1" applyFont="1" applyFill="1" applyBorder="1" applyAlignment="1" applyProtection="1">
      <alignment vertical="center" wrapText="1"/>
    </xf>
    <xf numFmtId="0" fontId="2" fillId="4" borderId="47" xfId="0" applyFont="1" applyFill="1" applyBorder="1" applyAlignment="1" applyProtection="1">
      <alignment vertical="center"/>
    </xf>
    <xf numFmtId="0" fontId="0" fillId="4" borderId="50" xfId="0" applyFill="1" applyBorder="1" applyAlignment="1"/>
    <xf numFmtId="0" fontId="0" fillId="4" borderId="33" xfId="0" applyFill="1" applyBorder="1" applyAlignment="1"/>
    <xf numFmtId="1" fontId="2" fillId="0" borderId="39" xfId="0" applyNumberFormat="1" applyFont="1" applyBorder="1" applyAlignment="1" applyProtection="1">
      <alignment horizontal="center" vertical="center"/>
      <protection locked="0"/>
    </xf>
    <xf numFmtId="0" fontId="9" fillId="4" borderId="50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5" fillId="0" borderId="12" xfId="2" applyFont="1" applyFill="1" applyBorder="1" applyAlignment="1">
      <alignment horizontal="right" vertical="center" wrapText="1"/>
    </xf>
    <xf numFmtId="0" fontId="5" fillId="0" borderId="1" xfId="2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right" vertical="center" wrapText="1"/>
    </xf>
    <xf numFmtId="167" fontId="2" fillId="4" borderId="50" xfId="2" applyNumberFormat="1" applyFont="1" applyFill="1" applyBorder="1" applyAlignment="1" applyProtection="1">
      <alignment vertical="center" wrapText="1"/>
    </xf>
    <xf numFmtId="167" fontId="2" fillId="4" borderId="4" xfId="2" applyNumberFormat="1" applyFont="1" applyFill="1" applyBorder="1" applyAlignment="1" applyProtection="1">
      <alignment vertical="center" wrapText="1"/>
    </xf>
    <xf numFmtId="1" fontId="2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1" xfId="0" applyFont="1" applyFill="1" applyBorder="1" applyAlignment="1" applyProtection="1">
      <alignment horizontal="right" vertical="center" wrapText="1"/>
    </xf>
    <xf numFmtId="0" fontId="2" fillId="4" borderId="50" xfId="2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 wrapText="1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167" fontId="13" fillId="2" borderId="18" xfId="2" applyNumberFormat="1" applyFont="1" applyFill="1" applyBorder="1" applyAlignment="1" applyProtection="1">
      <alignment horizontal="right" vertical="center" wrapText="1"/>
    </xf>
    <xf numFmtId="1" fontId="13" fillId="0" borderId="52" xfId="2" applyNumberFormat="1" applyFont="1" applyBorder="1" applyAlignment="1" applyProtection="1">
      <alignment horizontal="center" vertical="center"/>
    </xf>
    <xf numFmtId="1" fontId="0" fillId="4" borderId="50" xfId="0" applyNumberFormat="1" applyFill="1" applyBorder="1" applyAlignment="1" applyProtection="1">
      <alignment horizontal="center" vertical="center"/>
    </xf>
    <xf numFmtId="0" fontId="11" fillId="4" borderId="28" xfId="2" applyFont="1" applyFill="1" applyBorder="1" applyAlignment="1">
      <alignment horizontal="right" vertical="center" wrapText="1"/>
    </xf>
    <xf numFmtId="2" fontId="0" fillId="0" borderId="0" xfId="0" applyNumberFormat="1" applyBorder="1" applyAlignment="1" applyProtection="1">
      <alignment horizontal="center" vertical="center"/>
    </xf>
    <xf numFmtId="0" fontId="11" fillId="4" borderId="10" xfId="2" applyFont="1" applyFill="1" applyBorder="1" applyAlignment="1">
      <alignment horizontal="right" vertical="center" wrapText="1"/>
    </xf>
    <xf numFmtId="0" fontId="11" fillId="4" borderId="26" xfId="2" applyFont="1" applyFill="1" applyBorder="1" applyAlignment="1">
      <alignment horizontal="right" vertical="center" wrapText="1"/>
    </xf>
    <xf numFmtId="0" fontId="11" fillId="4" borderId="19" xfId="2" applyFont="1" applyFill="1" applyBorder="1" applyAlignment="1">
      <alignment horizontal="right" vertical="center" wrapText="1"/>
    </xf>
    <xf numFmtId="0" fontId="11" fillId="4" borderId="9" xfId="2" applyFont="1" applyFill="1" applyBorder="1" applyAlignment="1">
      <alignment horizontal="right" vertical="center" wrapText="1"/>
    </xf>
    <xf numFmtId="168" fontId="2" fillId="0" borderId="0" xfId="2" applyNumberFormat="1" applyFont="1" applyFill="1" applyBorder="1" applyAlignment="1" applyProtection="1">
      <alignment horizontal="left" vertical="center"/>
    </xf>
    <xf numFmtId="0" fontId="5" fillId="0" borderId="0" xfId="2" applyFont="1" applyFill="1" applyBorder="1" applyAlignment="1" applyProtection="1">
      <alignment horizontal="right" vertical="center" wrapText="1"/>
    </xf>
    <xf numFmtId="0" fontId="13" fillId="2" borderId="11" xfId="0" applyFont="1" applyFill="1" applyBorder="1" applyAlignment="1">
      <alignment horizontal="right" vertical="center"/>
    </xf>
    <xf numFmtId="1" fontId="13" fillId="2" borderId="22" xfId="0" applyNumberFormat="1" applyFont="1" applyFill="1" applyBorder="1" applyAlignment="1">
      <alignment horizontal="center" vertical="center"/>
    </xf>
    <xf numFmtId="0" fontId="2" fillId="4" borderId="41" xfId="2" applyFont="1" applyFill="1" applyBorder="1" applyAlignment="1" applyProtection="1">
      <alignment horizontal="right" vertical="center"/>
    </xf>
    <xf numFmtId="0" fontId="9" fillId="4" borderId="26" xfId="0" applyFont="1" applyFill="1" applyBorder="1" applyAlignment="1">
      <alignment vertical="center"/>
    </xf>
    <xf numFmtId="0" fontId="2" fillId="4" borderId="53" xfId="0" applyFont="1" applyFill="1" applyBorder="1" applyAlignment="1" applyProtection="1">
      <alignment vertical="center"/>
    </xf>
    <xf numFmtId="0" fontId="2" fillId="4" borderId="54" xfId="0" applyFont="1" applyFill="1" applyBorder="1" applyAlignment="1" applyProtection="1">
      <alignment vertical="center"/>
    </xf>
    <xf numFmtId="0" fontId="2" fillId="0" borderId="10" xfId="0" applyFont="1" applyFill="1" applyBorder="1" applyAlignment="1" applyProtection="1">
      <alignment horizontal="right" vertical="center" wrapText="1"/>
    </xf>
    <xf numFmtId="0" fontId="10" fillId="4" borderId="40" xfId="2" applyFont="1" applyFill="1" applyBorder="1" applyAlignment="1">
      <alignment horizontal="center" vertical="center" wrapText="1"/>
    </xf>
    <xf numFmtId="0" fontId="13" fillId="4" borderId="43" xfId="0" applyNumberFormat="1" applyFont="1" applyFill="1" applyBorder="1" applyAlignment="1">
      <alignment horizontal="center" vertical="center" wrapText="1"/>
    </xf>
    <xf numFmtId="0" fontId="5" fillId="4" borderId="28" xfId="2" applyFont="1" applyFill="1" applyBorder="1" applyAlignment="1">
      <alignment horizontal="right" vertical="center" wrapText="1"/>
    </xf>
    <xf numFmtId="2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horizontal="right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0" xfId="2" applyFont="1" applyFill="1" applyBorder="1" applyAlignment="1">
      <alignment horizontal="right" vertical="center" wrapText="1"/>
    </xf>
    <xf numFmtId="0" fontId="12" fillId="4" borderId="43" xfId="0" applyFont="1" applyFill="1" applyBorder="1" applyAlignment="1">
      <alignment horizontal="center" vertical="center" wrapText="1"/>
    </xf>
    <xf numFmtId="2" fontId="2" fillId="0" borderId="3" xfId="2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" fillId="4" borderId="13" xfId="0" applyFont="1" applyFill="1" applyBorder="1" applyAlignment="1">
      <alignment horizontal="center" vertical="center"/>
    </xf>
    <xf numFmtId="2" fontId="2" fillId="0" borderId="29" xfId="2" applyNumberFormat="1" applyFont="1" applyFill="1" applyBorder="1" applyAlignment="1" applyProtection="1">
      <alignment horizontal="center" vertical="center"/>
    </xf>
    <xf numFmtId="2" fontId="2" fillId="2" borderId="11" xfId="2" applyNumberFormat="1" applyFont="1" applyFill="1" applyBorder="1" applyAlignment="1" applyProtection="1">
      <alignment horizontal="center" vertical="center" wrapText="1"/>
      <protection locked="0"/>
    </xf>
    <xf numFmtId="2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22" xfId="2" applyNumberFormat="1" applyFont="1" applyFill="1" applyBorder="1" applyAlignment="1" applyProtection="1">
      <alignment horizontal="center" vertical="center"/>
    </xf>
    <xf numFmtId="0" fontId="0" fillId="0" borderId="14" xfId="0" applyBorder="1" applyAlignment="1"/>
    <xf numFmtId="0" fontId="11" fillId="5" borderId="45" xfId="2" applyFont="1" applyFill="1" applyBorder="1" applyAlignment="1">
      <alignment vertical="center"/>
    </xf>
    <xf numFmtId="0" fontId="2" fillId="0" borderId="37" xfId="2" applyNumberFormat="1" applyFont="1" applyBorder="1" applyAlignment="1" applyProtection="1">
      <alignment vertical="center"/>
    </xf>
    <xf numFmtId="168" fontId="2" fillId="0" borderId="32" xfId="2" applyNumberFormat="1" applyFont="1" applyBorder="1" applyAlignment="1" applyProtection="1">
      <alignment horizontal="left" vertical="center"/>
    </xf>
    <xf numFmtId="0" fontId="7" fillId="5" borderId="41" xfId="2" applyFill="1" applyBorder="1" applyAlignment="1">
      <alignment vertical="center"/>
    </xf>
    <xf numFmtId="0" fontId="7" fillId="5" borderId="15" xfId="2" applyFill="1" applyBorder="1" applyAlignment="1">
      <alignment vertical="center"/>
    </xf>
    <xf numFmtId="0" fontId="7" fillId="5" borderId="24" xfId="2" applyFill="1" applyBorder="1" applyAlignment="1">
      <alignment vertical="center"/>
    </xf>
    <xf numFmtId="168" fontId="2" fillId="0" borderId="0" xfId="2" applyNumberFormat="1" applyFont="1" applyBorder="1" applyAlignment="1" applyProtection="1">
      <alignment horizontal="left" vertical="center"/>
    </xf>
    <xf numFmtId="0" fontId="7" fillId="0" borderId="0" xfId="2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 wrapText="1"/>
    </xf>
    <xf numFmtId="0" fontId="5" fillId="0" borderId="0" xfId="2" applyFont="1" applyFill="1" applyBorder="1" applyAlignment="1">
      <alignment horizontal="right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7" fillId="0" borderId="0" xfId="2" applyBorder="1" applyAlignment="1"/>
    <xf numFmtId="0" fontId="7" fillId="5" borderId="14" xfId="2" applyFill="1" applyBorder="1" applyAlignment="1">
      <alignment vertical="center"/>
    </xf>
    <xf numFmtId="0" fontId="7" fillId="5" borderId="44" xfId="2" applyFill="1" applyBorder="1" applyAlignment="1">
      <alignment vertical="center"/>
    </xf>
    <xf numFmtId="168" fontId="2" fillId="0" borderId="15" xfId="2" applyNumberFormat="1" applyFont="1" applyBorder="1" applyAlignment="1" applyProtection="1">
      <alignment horizontal="left" vertical="center"/>
    </xf>
    <xf numFmtId="8" fontId="11" fillId="0" borderId="15" xfId="2" applyNumberFormat="1" applyFont="1" applyFill="1" applyBorder="1" applyAlignment="1">
      <alignment vertical="center"/>
    </xf>
    <xf numFmtId="0" fontId="0" fillId="0" borderId="55" xfId="0" applyBorder="1" applyAlignment="1"/>
    <xf numFmtId="8" fontId="2" fillId="0" borderId="55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56" xfId="2" applyNumberFormat="1" applyFont="1" applyFill="1" applyBorder="1" applyAlignment="1" applyProtection="1">
      <alignment horizontal="center" vertical="center" wrapText="1"/>
      <protection locked="0"/>
    </xf>
    <xf numFmtId="8" fontId="11" fillId="0" borderId="55" xfId="2" applyNumberFormat="1" applyFont="1" applyFill="1" applyBorder="1" applyAlignment="1">
      <alignment vertical="center"/>
    </xf>
    <xf numFmtId="0" fontId="2" fillId="0" borderId="42" xfId="2" applyNumberFormat="1" applyFont="1" applyBorder="1" applyAlignment="1" applyProtection="1">
      <alignment vertical="center"/>
    </xf>
    <xf numFmtId="8" fontId="11" fillId="0" borderId="42" xfId="2" applyNumberFormat="1" applyFont="1" applyFill="1" applyBorder="1" applyAlignment="1" applyProtection="1">
      <alignment vertical="center"/>
      <protection locked="0"/>
    </xf>
    <xf numFmtId="8" fontId="11" fillId="0" borderId="39" xfId="2" applyNumberFormat="1" applyFont="1" applyFill="1" applyBorder="1" applyAlignment="1" applyProtection="1">
      <alignment vertical="center"/>
      <protection locked="0"/>
    </xf>
    <xf numFmtId="8" fontId="11" fillId="0" borderId="24" xfId="2" applyNumberFormat="1" applyFont="1" applyFill="1" applyBorder="1" applyAlignment="1" applyProtection="1">
      <alignment vertical="center"/>
      <protection locked="0"/>
    </xf>
    <xf numFmtId="8" fontId="11" fillId="0" borderId="57" xfId="2" applyNumberFormat="1" applyFont="1" applyFill="1" applyBorder="1" applyAlignment="1" applyProtection="1">
      <alignment vertical="center"/>
      <protection locked="0"/>
    </xf>
    <xf numFmtId="8" fontId="2" fillId="0" borderId="24" xfId="2" applyNumberFormat="1" applyFont="1" applyFill="1" applyBorder="1" applyAlignment="1" applyProtection="1">
      <alignment vertical="center"/>
      <protection locked="0"/>
    </xf>
    <xf numFmtId="8" fontId="11" fillId="0" borderId="54" xfId="2" applyNumberFormat="1" applyFont="1" applyFill="1" applyBorder="1" applyAlignment="1" applyProtection="1">
      <alignment vertical="center"/>
      <protection locked="0"/>
    </xf>
    <xf numFmtId="8" fontId="2" fillId="0" borderId="54" xfId="2" applyNumberFormat="1" applyFont="1" applyFill="1" applyBorder="1" applyAlignment="1" applyProtection="1">
      <alignment vertical="center"/>
      <protection locked="0"/>
    </xf>
    <xf numFmtId="8" fontId="2" fillId="0" borderId="29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22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2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58" xfId="0" applyNumberFormat="1" applyFont="1" applyFill="1" applyBorder="1" applyAlignment="1" applyProtection="1">
      <alignment horizontal="center" vertical="center"/>
      <protection locked="0"/>
    </xf>
    <xf numFmtId="1" fontId="2" fillId="0" borderId="39" xfId="0" applyNumberFormat="1" applyFont="1" applyFill="1" applyBorder="1" applyAlignment="1" applyProtection="1">
      <alignment horizontal="center" vertical="center"/>
      <protection locked="0"/>
    </xf>
    <xf numFmtId="1" fontId="2" fillId="0" borderId="15" xfId="0" applyNumberFormat="1" applyFont="1" applyFill="1" applyBorder="1" applyAlignment="1" applyProtection="1">
      <alignment horizontal="center" vertical="center"/>
      <protection locked="0"/>
    </xf>
    <xf numFmtId="0" fontId="2" fillId="4" borderId="43" xfId="2" applyFont="1" applyFill="1" applyBorder="1" applyAlignment="1">
      <alignment horizontal="center" vertical="top" wrapText="1"/>
    </xf>
    <xf numFmtId="0" fontId="2" fillId="4" borderId="13" xfId="2" applyFont="1" applyFill="1" applyBorder="1" applyAlignment="1">
      <alignment horizontal="center" vertical="top" wrapText="1"/>
    </xf>
    <xf numFmtId="167" fontId="7" fillId="2" borderId="10" xfId="2" applyNumberFormat="1" applyFill="1" applyBorder="1" applyAlignment="1" applyProtection="1">
      <alignment vertical="top" wrapText="1"/>
      <protection locked="0"/>
    </xf>
    <xf numFmtId="0" fontId="7" fillId="0" borderId="2" xfId="2" applyFont="1" applyBorder="1"/>
    <xf numFmtId="0" fontId="7" fillId="0" borderId="2" xfId="2" applyFont="1" applyFill="1" applyBorder="1"/>
    <xf numFmtId="0" fontId="7" fillId="0" borderId="34" xfId="2" applyBorder="1"/>
    <xf numFmtId="0" fontId="7" fillId="0" borderId="34" xfId="2" applyFont="1" applyBorder="1"/>
    <xf numFmtId="0" fontId="7" fillId="0" borderId="0" xfId="2" applyFont="1" applyBorder="1"/>
    <xf numFmtId="0" fontId="7" fillId="0" borderId="34" xfId="2" applyFont="1" applyFill="1" applyBorder="1"/>
    <xf numFmtId="0" fontId="7" fillId="0" borderId="0" xfId="2" applyFont="1" applyFill="1" applyBorder="1"/>
    <xf numFmtId="0" fontId="7" fillId="0" borderId="15" xfId="2" applyBorder="1"/>
    <xf numFmtId="0" fontId="7" fillId="0" borderId="46" xfId="2" applyBorder="1"/>
    <xf numFmtId="167" fontId="7" fillId="0" borderId="0" xfId="2" applyNumberFormat="1" applyBorder="1" applyAlignment="1" applyProtection="1">
      <alignment vertical="top"/>
      <protection locked="0"/>
    </xf>
    <xf numFmtId="0" fontId="5" fillId="0" borderId="0" xfId="2" applyFont="1" applyFill="1" applyBorder="1" applyAlignment="1">
      <alignment horizontal="center" vertical="top" wrapText="1"/>
    </xf>
    <xf numFmtId="0" fontId="2" fillId="0" borderId="0" xfId="2" applyFont="1" applyFill="1" applyBorder="1" applyAlignment="1">
      <alignment horizontal="center" vertical="top" wrapText="1"/>
    </xf>
    <xf numFmtId="0" fontId="7" fillId="0" borderId="14" xfId="2" applyBorder="1"/>
    <xf numFmtId="0" fontId="7" fillId="0" borderId="37" xfId="2" applyBorder="1"/>
    <xf numFmtId="0" fontId="7" fillId="0" borderId="14" xfId="2" applyBorder="1" applyAlignment="1">
      <alignment wrapText="1"/>
    </xf>
    <xf numFmtId="167" fontId="7" fillId="6" borderId="3" xfId="2" applyNumberFormat="1" applyFill="1" applyBorder="1" applyAlignment="1" applyProtection="1">
      <alignment vertical="top" wrapText="1"/>
      <protection locked="0" hidden="1"/>
    </xf>
    <xf numFmtId="167" fontId="7" fillId="6" borderId="3" xfId="2" applyNumberFormat="1" applyFill="1" applyBorder="1" applyAlignment="1" applyProtection="1">
      <alignment vertical="top"/>
      <protection locked="0" hidden="1"/>
    </xf>
    <xf numFmtId="167" fontId="7" fillId="6" borderId="29" xfId="2" applyNumberFormat="1" applyFill="1" applyBorder="1" applyAlignment="1" applyProtection="1">
      <alignment vertical="top"/>
      <protection locked="0" hidden="1"/>
    </xf>
    <xf numFmtId="167" fontId="7" fillId="6" borderId="1" xfId="2" applyNumberFormat="1" applyFill="1" applyBorder="1" applyAlignment="1" applyProtection="1">
      <alignment vertical="top" wrapText="1"/>
      <protection locked="0" hidden="1"/>
    </xf>
    <xf numFmtId="167" fontId="7" fillId="6" borderId="1" xfId="2" applyNumberFormat="1" applyFill="1" applyBorder="1" applyAlignment="1" applyProtection="1">
      <alignment vertical="top"/>
      <protection locked="0" hidden="1"/>
    </xf>
    <xf numFmtId="167" fontId="7" fillId="6" borderId="21" xfId="2" applyNumberFormat="1" applyFill="1" applyBorder="1" applyAlignment="1" applyProtection="1">
      <alignment vertical="top"/>
      <protection locked="0" hidden="1"/>
    </xf>
    <xf numFmtId="167" fontId="7" fillId="6" borderId="11" xfId="2" applyNumberFormat="1" applyFill="1" applyBorder="1" applyAlignment="1" applyProtection="1">
      <alignment vertical="top" wrapText="1"/>
      <protection locked="0" hidden="1"/>
    </xf>
    <xf numFmtId="167" fontId="7" fillId="6" borderId="11" xfId="2" applyNumberFormat="1" applyFill="1" applyBorder="1" applyAlignment="1" applyProtection="1">
      <alignment vertical="top"/>
      <protection locked="0" hidden="1"/>
    </xf>
    <xf numFmtId="167" fontId="7" fillId="6" borderId="22" xfId="2" applyNumberFormat="1" applyFill="1" applyBorder="1" applyAlignment="1" applyProtection="1">
      <alignment vertical="top"/>
      <protection locked="0" hidden="1"/>
    </xf>
    <xf numFmtId="0" fontId="11" fillId="4" borderId="0" xfId="2" applyFont="1" applyFill="1" applyBorder="1" applyAlignment="1">
      <alignment horizontal="right" vertical="center" wrapText="1"/>
    </xf>
    <xf numFmtId="8" fontId="11" fillId="0" borderId="0" xfId="2" applyNumberFormat="1" applyFont="1" applyFill="1" applyBorder="1" applyAlignment="1" applyProtection="1">
      <alignment vertical="center"/>
      <protection locked="0"/>
    </xf>
    <xf numFmtId="8" fontId="11" fillId="0" borderId="0" xfId="2" applyNumberFormat="1" applyFont="1" applyFill="1" applyBorder="1" applyAlignment="1">
      <alignment vertical="center"/>
    </xf>
    <xf numFmtId="8" fontId="2" fillId="0" borderId="0" xfId="2" applyNumberFormat="1" applyFont="1" applyFill="1" applyBorder="1" applyAlignment="1" applyProtection="1">
      <alignment vertical="center"/>
      <protection locked="0"/>
    </xf>
    <xf numFmtId="0" fontId="7" fillId="4" borderId="49" xfId="0" applyFont="1" applyFill="1" applyBorder="1" applyAlignment="1">
      <alignment horizontal="center"/>
    </xf>
    <xf numFmtId="0" fontId="5" fillId="4" borderId="26" xfId="2" applyFont="1" applyFill="1" applyBorder="1" applyAlignment="1">
      <alignment horizontal="center" vertical="top" wrapText="1"/>
    </xf>
    <xf numFmtId="0" fontId="5" fillId="4" borderId="51" xfId="2" applyFont="1" applyFill="1" applyBorder="1" applyAlignment="1">
      <alignment horizontal="center" vertical="top" wrapText="1"/>
    </xf>
    <xf numFmtId="0" fontId="5" fillId="6" borderId="51" xfId="2" applyFont="1" applyFill="1" applyBorder="1" applyAlignment="1" applyProtection="1">
      <alignment horizontal="center" vertical="top" wrapText="1"/>
      <protection hidden="1"/>
    </xf>
    <xf numFmtId="0" fontId="2" fillId="6" borderId="51" xfId="2" applyFont="1" applyFill="1" applyBorder="1" applyAlignment="1" applyProtection="1">
      <alignment horizontal="center" vertical="top" wrapText="1"/>
      <protection hidden="1"/>
    </xf>
    <xf numFmtId="0" fontId="2" fillId="6" borderId="59" xfId="2" applyFont="1" applyFill="1" applyBorder="1" applyAlignment="1" applyProtection="1">
      <alignment horizontal="center" vertical="top" wrapText="1"/>
      <protection hidden="1"/>
    </xf>
    <xf numFmtId="0" fontId="0" fillId="0" borderId="0" xfId="0" applyFill="1" applyBorder="1" applyAlignment="1"/>
    <xf numFmtId="0" fontId="7" fillId="0" borderId="47" xfId="2" applyBorder="1"/>
    <xf numFmtId="0" fontId="7" fillId="0" borderId="47" xfId="2" applyBorder="1" applyAlignment="1">
      <alignment wrapText="1"/>
    </xf>
    <xf numFmtId="2" fontId="2" fillId="0" borderId="29" xfId="2" applyNumberFormat="1" applyFont="1" applyFill="1" applyBorder="1" applyAlignment="1" applyProtection="1">
      <alignment horizontal="center" vertical="center"/>
      <protection locked="0"/>
    </xf>
    <xf numFmtId="2" fontId="2" fillId="0" borderId="21" xfId="2" applyNumberFormat="1" applyFont="1" applyFill="1" applyBorder="1" applyAlignment="1" applyProtection="1">
      <alignment horizontal="center" vertical="center"/>
      <protection locked="0"/>
    </xf>
    <xf numFmtId="2" fontId="2" fillId="2" borderId="22" xfId="2" applyNumberFormat="1" applyFont="1" applyFill="1" applyBorder="1" applyAlignment="1" applyProtection="1">
      <alignment horizontal="center" vertical="center"/>
      <protection locked="0"/>
    </xf>
    <xf numFmtId="167" fontId="7" fillId="2" borderId="3" xfId="2" applyNumberFormat="1" applyFont="1" applyFill="1" applyBorder="1" applyAlignment="1" applyProtection="1">
      <alignment vertical="top" wrapText="1"/>
      <protection locked="0"/>
    </xf>
    <xf numFmtId="0" fontId="1" fillId="7" borderId="60" xfId="2" applyFont="1" applyFill="1" applyBorder="1" applyAlignment="1">
      <alignment horizontal="left" vertical="center"/>
    </xf>
    <xf numFmtId="0" fontId="0" fillId="0" borderId="61" xfId="0" applyBorder="1" applyAlignment="1">
      <alignment vertical="center"/>
    </xf>
    <xf numFmtId="0" fontId="0" fillId="0" borderId="62" xfId="0" applyBorder="1" applyAlignment="1"/>
    <xf numFmtId="0" fontId="2" fillId="0" borderId="45" xfId="2" applyFont="1" applyFill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protection locked="0"/>
    </xf>
    <xf numFmtId="164" fontId="2" fillId="0" borderId="41" xfId="2" applyNumberFormat="1" applyFont="1" applyFill="1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wrapText="1"/>
      <protection locked="0"/>
    </xf>
    <xf numFmtId="0" fontId="3" fillId="3" borderId="60" xfId="2" applyFont="1" applyFill="1" applyBorder="1" applyAlignment="1">
      <alignment horizontal="center"/>
    </xf>
    <xf numFmtId="0" fontId="0" fillId="3" borderId="61" xfId="0" applyFill="1" applyBorder="1" applyAlignment="1"/>
    <xf numFmtId="0" fontId="0" fillId="3" borderId="62" xfId="0" applyFill="1" applyBorder="1" applyAlignment="1"/>
    <xf numFmtId="0" fontId="3" fillId="3" borderId="61" xfId="0" applyFont="1" applyFill="1" applyBorder="1" applyAlignment="1">
      <alignment horizontal="center"/>
    </xf>
    <xf numFmtId="0" fontId="0" fillId="0" borderId="61" xfId="0" applyBorder="1" applyAlignment="1"/>
    <xf numFmtId="0" fontId="4" fillId="4" borderId="19" xfId="2" applyFont="1" applyFill="1" applyBorder="1" applyAlignment="1">
      <alignment horizontal="right" vertical="top" wrapText="1"/>
    </xf>
    <xf numFmtId="0" fontId="0" fillId="4" borderId="23" xfId="0" applyFill="1" applyBorder="1" applyAlignment="1"/>
    <xf numFmtId="0" fontId="4" fillId="4" borderId="10" xfId="2" applyFont="1" applyFill="1" applyBorder="1" applyAlignment="1">
      <alignment horizontal="right" vertical="top" wrapText="1"/>
    </xf>
    <xf numFmtId="0" fontId="0" fillId="4" borderId="22" xfId="0" applyFill="1" applyBorder="1" applyAlignment="1"/>
    <xf numFmtId="0" fontId="10" fillId="3" borderId="45" xfId="2" applyFont="1" applyFill="1" applyBorder="1" applyAlignment="1">
      <alignment horizontal="center" vertical="center" wrapText="1"/>
    </xf>
    <xf numFmtId="0" fontId="0" fillId="0" borderId="44" xfId="0" applyBorder="1" applyAlignment="1"/>
    <xf numFmtId="0" fontId="0" fillId="0" borderId="41" xfId="0" applyBorder="1" applyAlignment="1"/>
    <xf numFmtId="0" fontId="0" fillId="0" borderId="24" xfId="0" applyBorder="1" applyAlignment="1"/>
    <xf numFmtId="0" fontId="1" fillId="7" borderId="60" xfId="2" applyFont="1" applyFill="1" applyBorder="1" applyAlignment="1" applyProtection="1">
      <alignment horizontal="left" vertical="center"/>
    </xf>
    <xf numFmtId="0" fontId="1" fillId="7" borderId="61" xfId="2" applyFont="1" applyFill="1" applyBorder="1" applyAlignment="1" applyProtection="1">
      <alignment horizontal="left" vertical="center"/>
    </xf>
    <xf numFmtId="0" fontId="1" fillId="7" borderId="62" xfId="2" applyFont="1" applyFill="1" applyBorder="1" applyAlignment="1" applyProtection="1">
      <alignment horizontal="left" vertical="center"/>
    </xf>
    <xf numFmtId="0" fontId="10" fillId="4" borderId="60" xfId="2" applyFont="1" applyFill="1" applyBorder="1" applyAlignment="1">
      <alignment horizontal="center" vertical="center" wrapText="1"/>
    </xf>
    <xf numFmtId="0" fontId="11" fillId="0" borderId="61" xfId="2" applyFont="1" applyBorder="1" applyAlignment="1" applyProtection="1">
      <alignment vertical="center"/>
    </xf>
    <xf numFmtId="0" fontId="0" fillId="0" borderId="62" xfId="0" applyBorder="1" applyAlignment="1">
      <alignment vertical="center"/>
    </xf>
    <xf numFmtId="0" fontId="11" fillId="4" borderId="45" xfId="2" applyFont="1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44" xfId="0" applyFill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4" xfId="0" applyBorder="1" applyAlignment="1">
      <alignment vertical="center"/>
    </xf>
    <xf numFmtId="0" fontId="11" fillId="3" borderId="44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0" fillId="3" borderId="14" xfId="2" applyFont="1" applyFill="1" applyBorder="1" applyAlignment="1">
      <alignment horizontal="center" vertical="center" wrapText="1"/>
    </xf>
    <xf numFmtId="0" fontId="13" fillId="3" borderId="45" xfId="0" applyNumberFormat="1" applyFont="1" applyFill="1" applyBorder="1" applyAlignment="1">
      <alignment horizontal="center" vertical="center" wrapText="1"/>
    </xf>
    <xf numFmtId="0" fontId="10" fillId="3" borderId="60" xfId="2" applyFont="1" applyFill="1" applyBorder="1" applyAlignment="1">
      <alignment horizontal="center" vertical="center" wrapText="1"/>
    </xf>
    <xf numFmtId="0" fontId="0" fillId="3" borderId="61" xfId="0" applyFill="1" applyBorder="1" applyAlignment="1">
      <alignment vertical="center"/>
    </xf>
    <xf numFmtId="0" fontId="10" fillId="4" borderId="61" xfId="2" applyFont="1" applyFill="1" applyBorder="1" applyAlignment="1">
      <alignment horizontal="center" vertical="center" wrapText="1"/>
    </xf>
    <xf numFmtId="0" fontId="10" fillId="4" borderId="62" xfId="2" applyFont="1" applyFill="1" applyBorder="1" applyAlignment="1">
      <alignment horizontal="center" vertical="center" wrapText="1"/>
    </xf>
    <xf numFmtId="0" fontId="13" fillId="4" borderId="60" xfId="0" applyFont="1" applyFill="1" applyBorder="1" applyAlignment="1">
      <alignment horizontal="center" vertical="center" wrapText="1"/>
    </xf>
    <xf numFmtId="0" fontId="13" fillId="4" borderId="61" xfId="0" applyFont="1" applyFill="1" applyBorder="1" applyAlignment="1">
      <alignment horizontal="center" vertical="center" wrapText="1"/>
    </xf>
    <xf numFmtId="0" fontId="13" fillId="4" borderId="62" xfId="0" applyFont="1" applyFill="1" applyBorder="1" applyAlignment="1">
      <alignment horizontal="center" vertical="center" wrapText="1"/>
    </xf>
    <xf numFmtId="165" fontId="2" fillId="4" borderId="45" xfId="2" applyNumberFormat="1" applyFont="1" applyFill="1" applyBorder="1" applyAlignment="1" applyProtection="1">
      <alignment horizontal="left" vertical="center" wrapText="1"/>
    </xf>
    <xf numFmtId="0" fontId="2" fillId="4" borderId="44" xfId="0" applyFont="1" applyFill="1" applyBorder="1" applyAlignment="1" applyProtection="1">
      <alignment vertical="center" wrapText="1"/>
    </xf>
    <xf numFmtId="0" fontId="2" fillId="4" borderId="46" xfId="0" applyFont="1" applyFill="1" applyBorder="1" applyAlignment="1" applyProtection="1">
      <alignment vertical="center" wrapText="1"/>
    </xf>
    <xf numFmtId="0" fontId="2" fillId="4" borderId="63" xfId="0" applyFont="1" applyFill="1" applyBorder="1" applyAlignment="1" applyProtection="1">
      <alignment vertical="center" wrapText="1"/>
    </xf>
    <xf numFmtId="0" fontId="9" fillId="0" borderId="46" xfId="0" applyFont="1" applyBorder="1" applyAlignment="1">
      <alignment vertical="center" wrapText="1"/>
    </xf>
    <xf numFmtId="0" fontId="9" fillId="0" borderId="63" xfId="0" applyFont="1" applyBorder="1" applyAlignment="1">
      <alignment vertical="center" wrapText="1"/>
    </xf>
    <xf numFmtId="0" fontId="9" fillId="0" borderId="41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166" fontId="2" fillId="4" borderId="45" xfId="2" applyNumberFormat="1" applyFont="1" applyFill="1" applyBorder="1" applyAlignment="1" applyProtection="1">
      <alignment vertical="center" wrapText="1"/>
    </xf>
    <xf numFmtId="0" fontId="2" fillId="4" borderId="14" xfId="0" applyFont="1" applyFill="1" applyBorder="1" applyAlignment="1" applyProtection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165" fontId="10" fillId="4" borderId="6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45" xfId="2" applyFont="1" applyFill="1" applyBorder="1" applyAlignment="1" applyProtection="1">
      <alignment horizontal="right" vertical="center" wrapText="1"/>
    </xf>
    <xf numFmtId="0" fontId="11" fillId="4" borderId="44" xfId="0" applyFont="1" applyFill="1" applyBorder="1" applyAlignment="1">
      <alignment vertical="center" wrapText="1"/>
    </xf>
    <xf numFmtId="0" fontId="5" fillId="4" borderId="46" xfId="2" applyFont="1" applyFill="1" applyBorder="1" applyAlignment="1" applyProtection="1">
      <alignment horizontal="right" vertical="center" wrapText="1"/>
    </xf>
    <xf numFmtId="0" fontId="11" fillId="4" borderId="63" xfId="0" applyFont="1" applyFill="1" applyBorder="1" applyAlignment="1">
      <alignment vertical="center" wrapText="1"/>
    </xf>
    <xf numFmtId="0" fontId="11" fillId="4" borderId="46" xfId="0" applyFont="1" applyFill="1" applyBorder="1" applyAlignment="1">
      <alignment vertical="center" wrapText="1"/>
    </xf>
    <xf numFmtId="0" fontId="5" fillId="4" borderId="45" xfId="2" applyFont="1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2" fillId="4" borderId="61" xfId="0" applyFont="1" applyFill="1" applyBorder="1" applyAlignment="1" applyProtection="1">
      <alignment horizontal="right" vertical="center" wrapText="1"/>
    </xf>
    <xf numFmtId="0" fontId="0" fillId="4" borderId="62" xfId="0" applyFill="1" applyBorder="1" applyAlignment="1">
      <alignment vertical="center"/>
    </xf>
    <xf numFmtId="0" fontId="0" fillId="4" borderId="46" xfId="0" applyFill="1" applyBorder="1" applyAlignment="1"/>
    <xf numFmtId="0" fontId="0" fillId="4" borderId="14" xfId="0" applyFill="1" applyBorder="1" applyAlignment="1"/>
    <xf numFmtId="0" fontId="0" fillId="4" borderId="44" xfId="0" applyFill="1" applyBorder="1" applyAlignment="1"/>
    <xf numFmtId="0" fontId="0" fillId="4" borderId="0" xfId="0" applyFill="1" applyAlignment="1"/>
    <xf numFmtId="0" fontId="0" fillId="4" borderId="63" xfId="0" applyFill="1" applyBorder="1" applyAlignment="1"/>
    <xf numFmtId="0" fontId="13" fillId="4" borderId="4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3" borderId="60" xfId="2" applyFont="1" applyFill="1" applyBorder="1" applyAlignment="1">
      <alignment horizontal="center" vertical="center" wrapText="1"/>
    </xf>
    <xf numFmtId="0" fontId="10" fillId="4" borderId="45" xfId="2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44" xfId="0" applyBorder="1" applyAlignment="1">
      <alignment vertical="center"/>
    </xf>
    <xf numFmtId="0" fontId="2" fillId="4" borderId="14" xfId="0" applyFont="1" applyFill="1" applyBorder="1" applyAlignment="1">
      <alignment horizontal="right" vertical="center" wrapText="1"/>
    </xf>
    <xf numFmtId="0" fontId="1" fillId="7" borderId="64" xfId="2" applyFont="1" applyFill="1" applyBorder="1" applyAlignment="1" applyProtection="1">
      <alignment horizontal="left" vertical="center"/>
    </xf>
    <xf numFmtId="0" fontId="0" fillId="0" borderId="65" xfId="0" applyBorder="1" applyAlignment="1" applyProtection="1">
      <alignment vertical="center"/>
    </xf>
    <xf numFmtId="0" fontId="3" fillId="3" borderId="45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>
      <alignment vertical="center" wrapText="1"/>
    </xf>
    <xf numFmtId="0" fontId="3" fillId="3" borderId="4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1" xfId="0" applyBorder="1" applyAlignment="1" applyProtection="1">
      <alignment vertical="center"/>
    </xf>
    <xf numFmtId="0" fontId="0" fillId="4" borderId="45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44" xfId="0" applyFill="1" applyBorder="1" applyAlignment="1">
      <alignment vertical="center" wrapText="1"/>
    </xf>
    <xf numFmtId="0" fontId="0" fillId="4" borderId="41" xfId="0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24" xfId="0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ynthia.Williams\Local%20Settings\Temporary%20Internet%20Files\Content.Outlook\E467W06D\Proposed_OIG%20Monthly%20Reporting%20Template%200511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tara.porter\Local%20Settings\Temporary%20Internet%20Files\Content.Outlook\8PABDAKE\OIG%20Monthly%20Reporting%20Template%200430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Cost Data"/>
      <sheetName val="Work Products"/>
      <sheetName val="Significant Activities"/>
      <sheetName val="Training-Outreach Activities"/>
      <sheetName val="Material for Drop Down Menu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Amtrak - OIG</v>
          </cell>
          <cell r="B2" t="str">
            <v>(12-0803 2009 \ 2013) Agriculture - OIG - Recovery Act</v>
          </cell>
          <cell r="C2" t="str">
            <v>Contracts and Orders (including modifications)</v>
          </cell>
          <cell r="D2" t="str">
            <v>Y - US</v>
          </cell>
          <cell r="E2" t="str">
            <v>(12-0900 2009) Agriculture - OIG</v>
          </cell>
          <cell r="F2" t="str">
            <v>Direct</v>
          </cell>
          <cell r="G2" t="str">
            <v>(12-0900 2010) Agriculture - OIG</v>
          </cell>
          <cell r="H2" t="str">
            <v>Local</v>
          </cell>
          <cell r="J2" t="str">
            <v>Anti-trust</v>
          </cell>
        </row>
        <row r="3">
          <cell r="A3" t="str">
            <v>Corporation for National and Community Service - OIG</v>
          </cell>
          <cell r="B3" t="str">
            <v>(13-0110      \ X   ) Commerce - OIG - Recovery Act</v>
          </cell>
          <cell r="C3" t="str">
            <v>Formula and Block Grant</v>
          </cell>
          <cell r="D3" t="str">
            <v>N - US</v>
          </cell>
          <cell r="E3" t="str">
            <v>(13-0126 2009) Commerce - OIG</v>
          </cell>
          <cell r="F3" t="str">
            <v>Reimbursable</v>
          </cell>
          <cell r="G3" t="str">
            <v>(13-0126 2010) Commerce - OIG</v>
          </cell>
          <cell r="H3" t="str">
            <v>State</v>
          </cell>
          <cell r="J3" t="str">
            <v>Financial Management</v>
          </cell>
        </row>
        <row r="4">
          <cell r="A4" t="str">
            <v>Department of Agriculture - OIG</v>
          </cell>
          <cell r="B4" t="str">
            <v>(13-0110 2009 \ 2013) Commerce - OIG - Recovery Act</v>
          </cell>
          <cell r="C4" t="str">
            <v>Discretionary Grant</v>
          </cell>
          <cell r="E4" t="str">
            <v>(14-0104 2009) Interior - OIG</v>
          </cell>
          <cell r="G4" t="str">
            <v>(14-0104 2010) Interior - OIG</v>
          </cell>
          <cell r="H4" t="str">
            <v>Tribal</v>
          </cell>
          <cell r="J4" t="str">
            <v>Fraud Prevention/Awareness</v>
          </cell>
        </row>
        <row r="5">
          <cell r="A5" t="str">
            <v>Department of Commerce - OIG</v>
          </cell>
          <cell r="B5" t="str">
            <v>(14-0101 2009\ 2012) Interior - OIG - Recovery Act</v>
          </cell>
          <cell r="C5" t="str">
            <v>Direct Loan</v>
          </cell>
          <cell r="E5" t="str">
            <v>(15-0328 2009) Justice - OIG</v>
          </cell>
          <cell r="G5" t="str">
            <v>(15-0328 2010) Justice - OIG</v>
          </cell>
          <cell r="H5" t="str">
            <v>Federal</v>
          </cell>
          <cell r="J5" t="str">
            <v>Grants and Contracts Management</v>
          </cell>
        </row>
        <row r="6">
          <cell r="A6" t="str">
            <v>Department of Defense - OIG</v>
          </cell>
          <cell r="B6" t="str">
            <v>(15-0326 2009 \ 2013) Justice - OIG - Recovery Act</v>
          </cell>
          <cell r="C6" t="str">
            <v>Guaranteed Loan</v>
          </cell>
          <cell r="E6" t="str">
            <v>(16-0106 2009) Labor - OIG</v>
          </cell>
          <cell r="G6" t="str">
            <v>(16-0106 2010) Labor - OIG</v>
          </cell>
          <cell r="H6" t="str">
            <v>Private</v>
          </cell>
          <cell r="J6" t="str">
            <v>Program Specific Compliance</v>
          </cell>
        </row>
        <row r="7">
          <cell r="A7" t="str">
            <v>Department of Education - OIG</v>
          </cell>
          <cell r="B7" t="str">
            <v>(16-0107 2009 \ 2012) Labor - OIG - Recovery Act</v>
          </cell>
          <cell r="C7" t="str">
            <v>Cooperative Agreement</v>
          </cell>
          <cell r="E7" t="str">
            <v>(19-0529 2009) State - OIG</v>
          </cell>
          <cell r="G7" t="str">
            <v>(19-0529 2010) State - OIG</v>
          </cell>
          <cell r="H7" t="str">
            <v>Mixed</v>
          </cell>
          <cell r="J7" t="str">
            <v>Recovery Act Orientation/Overview</v>
          </cell>
        </row>
        <row r="8">
          <cell r="A8" t="str">
            <v>Department of Energy - OIG</v>
          </cell>
          <cell r="B8" t="str">
            <v>(19-0530 2009 \ 2010) State - OIG - Recovery Act</v>
          </cell>
          <cell r="C8" t="str">
            <v>Tribal Agreement</v>
          </cell>
          <cell r="E8" t="str">
            <v>(20-0119 2009) TIGTA</v>
          </cell>
          <cell r="G8" t="str">
            <v>(20-0119 2010) TIGTA</v>
          </cell>
          <cell r="H8" t="str">
            <v>Other</v>
          </cell>
          <cell r="J8" t="str">
            <v>Single Audit</v>
          </cell>
        </row>
        <row r="9">
          <cell r="A9" t="str">
            <v>Department of Health &amp; Human Services - OIG</v>
          </cell>
          <cell r="B9" t="str">
            <v>(20-0135 2009 \ 2013) TIGTA - Recovery Act</v>
          </cell>
          <cell r="C9" t="str">
            <v>Entitlement</v>
          </cell>
          <cell r="E9" t="str">
            <v>(28-0400 2009) Social Security Administration - OIG</v>
          </cell>
          <cell r="G9" t="str">
            <v>(28-0400 2010) Social Security Administration - OIG</v>
          </cell>
          <cell r="J9" t="str">
            <v>Suspension/Debarment</v>
          </cell>
        </row>
        <row r="10">
          <cell r="A10" t="str">
            <v>Department of Homeland Security - OIG</v>
          </cell>
          <cell r="B10" t="str">
            <v>(28-0403 2009 \ 2012) Social Security Administration - OIG - Recovery Act</v>
          </cell>
          <cell r="C10" t="str">
            <v>Other</v>
          </cell>
          <cell r="E10" t="str">
            <v>(36-0151 2009) Veterans Affairs - OIG</v>
          </cell>
          <cell r="G10" t="str">
            <v>(36-0151 2010) Veterans Affairs - OIG</v>
          </cell>
          <cell r="J10" t="str">
            <v>Whistleblower</v>
          </cell>
        </row>
        <row r="11">
          <cell r="A11" t="str">
            <v>Department of Housing and Urban Development - OIG</v>
          </cell>
          <cell r="B11" t="str">
            <v>(36-0150 2009 \ 2010) Veterans Affairs - OIG - Recovery Act</v>
          </cell>
          <cell r="E11" t="str">
            <v>(36-0170 2009) Veterans Affairs - OIG</v>
          </cell>
          <cell r="G11" t="str">
            <v>(36-0170 2010) Veterans Affairs - OIG</v>
          </cell>
          <cell r="J11" t="str">
            <v xml:space="preserve">Section 1512 Reporting </v>
          </cell>
        </row>
        <row r="12">
          <cell r="A12" t="str">
            <v>Department of Interior - OIG</v>
          </cell>
          <cell r="B12" t="str">
            <v>(36-0150 2009 \ 2011) Veterans Affairs - OIG - Recovery Act</v>
          </cell>
          <cell r="E12" t="str">
            <v>(47-0108 2009) General Services Administration - OIG</v>
          </cell>
          <cell r="G12" t="str">
            <v>(47-0108 2010) General Services Administration - OIG</v>
          </cell>
          <cell r="J12" t="str">
            <v>Other</v>
          </cell>
        </row>
        <row r="13">
          <cell r="A13" t="str">
            <v>Department of Justice - OIG</v>
          </cell>
          <cell r="B13" t="str">
            <v>(36-0171 2009 \ 2011) Veterans Affairs - OIG - Recovery Act</v>
          </cell>
          <cell r="E13" t="str">
            <v>(49-0300 2009) National Science Foundation - OIG</v>
          </cell>
          <cell r="G13" t="str">
            <v>(49-0300 2010) National Science Foundation - OIG</v>
          </cell>
        </row>
        <row r="14">
          <cell r="A14" t="str">
            <v>Department of Labor - OIG</v>
          </cell>
          <cell r="B14" t="str">
            <v>(47-0112 2009 \ 2013) General Services Administration - OIG - Recovery Act</v>
          </cell>
          <cell r="E14" t="str">
            <v>(59-0100 2009) National Endowments of the Arts</v>
          </cell>
          <cell r="G14" t="str">
            <v>(59-0100 2010) National Endowments of the Arts</v>
          </cell>
        </row>
        <row r="15">
          <cell r="A15" t="str">
            <v>Department of State - OIG</v>
          </cell>
          <cell r="B15" t="str">
            <v>(49-0301 2009 \ 2013) National Science Foundation - OIG - Recovery Act</v>
          </cell>
          <cell r="E15" t="str">
            <v>(68-0112 2009) Environmental Protection Agency - OIG</v>
          </cell>
          <cell r="G15" t="str">
            <v>(68-0112 2010) Environmental Protection Agency - OIG</v>
          </cell>
        </row>
        <row r="16">
          <cell r="A16" t="str">
            <v>Department of Transportation - OIG</v>
          </cell>
          <cell r="B16" t="str">
            <v>(68-0113 2009 \ 2012) Environmental Protection Agency - OIG - Recovery Act</v>
          </cell>
          <cell r="E16" t="str">
            <v>(69-0130 2009) Transportation - OIG</v>
          </cell>
          <cell r="G16" t="str">
            <v>(69-0130 2010) Transportation - OIG</v>
          </cell>
        </row>
        <row r="17">
          <cell r="A17" t="str">
            <v>Department of Treasury - OIG</v>
          </cell>
          <cell r="B17" t="str">
            <v>(69-0131 2009 \ 2013) Transportation - OIG - Recovery Act</v>
          </cell>
          <cell r="E17" t="str">
            <v>(70-0200 2009) Homeland Security - OIG</v>
          </cell>
          <cell r="G17" t="str">
            <v>(70-0200 2010) Homeland Security - OIG</v>
          </cell>
        </row>
        <row r="18">
          <cell r="A18" t="str">
            <v>Department of Veterans Affairs - OIG</v>
          </cell>
          <cell r="B18" t="str">
            <v>(69-0724 2009 \ 2013) Amtrak - OIG - Recovery Act</v>
          </cell>
          <cell r="E18" t="str">
            <v>(73-0200 2009) Small Business Adminstration - OIG</v>
          </cell>
          <cell r="G18" t="str">
            <v>(73-0200 2010) Small Business Adminstration - OIG</v>
          </cell>
        </row>
        <row r="19">
          <cell r="A19" t="str">
            <v>Environmental Protection Agency - OIG</v>
          </cell>
          <cell r="B19" t="str">
            <v>(70-0201 2009 \2012) Homeland Security - OIG - Recovery Act</v>
          </cell>
          <cell r="E19" t="str">
            <v>(75-0128 2009) Health and Human Services - OIG</v>
          </cell>
          <cell r="G19" t="str">
            <v>(75-0128 2010) Health and Human Services - OIG</v>
          </cell>
        </row>
        <row r="20">
          <cell r="A20" t="str">
            <v>Federal Communication Commission - OIG</v>
          </cell>
          <cell r="B20" t="str">
            <v>(73-0201 2009 \ 2013) Small Business Adminstration - OIG - Recovery Act</v>
          </cell>
          <cell r="E20" t="str">
            <v>(80-0109 2009 ) NASA - OIG</v>
          </cell>
          <cell r="G20" t="str">
            <v>(80-0109 2010 ) NASA - OIG</v>
          </cell>
        </row>
        <row r="21">
          <cell r="A21" t="str">
            <v>General Services Administration - OIG</v>
          </cell>
          <cell r="B21" t="str">
            <v>(75-0129 2009 \ 2012) Health and Human Services - OIG - Recovery Act</v>
          </cell>
          <cell r="E21" t="str">
            <v>(86-0189 2009) Housing &amp; Urban Development - OIG</v>
          </cell>
          <cell r="G21" t="str">
            <v>(86-0189 2010) Housing &amp; Urban Development - OIG</v>
          </cell>
        </row>
        <row r="22">
          <cell r="A22" t="str">
            <v>National Aeronautics and Space Administration - OIG</v>
          </cell>
          <cell r="B22" t="str">
            <v>(80-0116 2009 \ 2013) NASA - OIG - Recovery Act</v>
          </cell>
          <cell r="E22" t="str">
            <v>(89-0236 2009) Energy - OIG</v>
          </cell>
          <cell r="G22" t="str">
            <v>(89-0236 2010) Energy - OIG</v>
          </cell>
        </row>
        <row r="23">
          <cell r="A23" t="str">
            <v>National Endowment for the Arts - OIG</v>
          </cell>
          <cell r="B23" t="str">
            <v>(86-0190 2009 \ 2013) Housing &amp; Urban Development - OIG - Recovery Act</v>
          </cell>
          <cell r="E23" t="str">
            <v>(91-1400 2009) Education - OIG</v>
          </cell>
          <cell r="G23" t="str">
            <v>(91-1400 2010) Education - OIG</v>
          </cell>
        </row>
        <row r="24">
          <cell r="A24" t="str">
            <v>National Science Foundation - OIG</v>
          </cell>
          <cell r="B24" t="str">
            <v>(89-0237 2009 \ 2012) Energy - OIG - Recovery Act</v>
          </cell>
          <cell r="E24" t="str">
            <v>(95-2721 2009) Corporation for National and Community Service - OIG</v>
          </cell>
          <cell r="G24" t="str">
            <v>(95-2721 2010) Corporation for National and Community Service - OIG</v>
          </cell>
        </row>
        <row r="25">
          <cell r="A25" t="str">
            <v>Railroad Retirement Board - OIG</v>
          </cell>
          <cell r="B25" t="str">
            <v>(91-1401 2009 \ 2012) Education - OIG - Recovery Act</v>
          </cell>
          <cell r="E25" t="str">
            <v>(97-0107 2009) Defense - OIG</v>
          </cell>
          <cell r="G25" t="str">
            <v>(97-0107 2010) Defense - OIG</v>
          </cell>
        </row>
        <row r="26">
          <cell r="A26" t="str">
            <v>Small Business Administration - OIG</v>
          </cell>
          <cell r="B26" t="str">
            <v>(95-2730 2009 \ 2012) Corporation for National and Community Service - OIG - Recovery Act</v>
          </cell>
          <cell r="E26" t="str">
            <v>Amtrak - OIG</v>
          </cell>
          <cell r="G26" t="str">
            <v>Amtrak - OIG</v>
          </cell>
        </row>
        <row r="27">
          <cell r="A27" t="str">
            <v>Smithsonian Institution - OIG</v>
          </cell>
          <cell r="B27" t="str">
            <v>(95-3725 2009 \ 2011) Recovery Act Accountability and Transparency Board, Recovery Act</v>
          </cell>
          <cell r="E27" t="str">
            <v>Federal Communications Commission - OIG</v>
          </cell>
          <cell r="G27" t="str">
            <v>Federal Communications Commission - OIG</v>
          </cell>
        </row>
        <row r="28">
          <cell r="A28" t="str">
            <v>Social Security Administration - OIG</v>
          </cell>
          <cell r="B28" t="str">
            <v>(97-0112 2009 \ 2011) Defense - OIG - Recovery Act</v>
          </cell>
          <cell r="E28" t="str">
            <v>Railroad Retirement Board - OIG</v>
          </cell>
          <cell r="G28" t="str">
            <v>Railroad Retirement Board - OIG</v>
          </cell>
        </row>
        <row r="29">
          <cell r="A29" t="str">
            <v>Recovery Accountability and Transparency Board</v>
          </cell>
          <cell r="E29" t="str">
            <v>Smithsonian Institution - OIG</v>
          </cell>
          <cell r="G29" t="str">
            <v>Smithsonian Institution - OIG</v>
          </cell>
        </row>
        <row r="30">
          <cell r="A30" t="str">
            <v>Treasury Inspector General for Tax Administration</v>
          </cell>
          <cell r="E30" t="str">
            <v>Treasury - OIG</v>
          </cell>
          <cell r="G30" t="str">
            <v>Treasury - OIG</v>
          </cell>
        </row>
        <row r="31">
          <cell r="A31" t="str">
            <v>US Agency for International Development - OIG</v>
          </cell>
          <cell r="E31" t="str">
            <v xml:space="preserve">US Agency for International Development - OIG </v>
          </cell>
          <cell r="G31" t="str">
            <v xml:space="preserve">US Agency for International Development - OIG </v>
          </cell>
        </row>
        <row r="32">
          <cell r="E32" t="str">
            <v>Health and Human Services - OIG</v>
          </cell>
          <cell r="G32" t="str">
            <v>Health and Human Services - OIG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Work Products"/>
      <sheetName val="Significant Activities"/>
      <sheetName val="Training-Outreach Activities"/>
      <sheetName val="Material for Drop Down Men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1"/>
  <sheetViews>
    <sheetView showGridLines="0" tabSelected="1" topLeftCell="C1" zoomScale="110" zoomScaleNormal="110" workbookViewId="0">
      <selection activeCell="I33" sqref="I33"/>
    </sheetView>
  </sheetViews>
  <sheetFormatPr defaultRowHeight="12.75"/>
  <cols>
    <col min="1" max="1" width="3.85546875" style="4" bestFit="1" customWidth="1"/>
    <col min="2" max="2" width="25.7109375" style="4" customWidth="1"/>
    <col min="3" max="3" width="18.42578125" style="4" customWidth="1"/>
    <col min="4" max="5" width="15.7109375" style="4" customWidth="1"/>
    <col min="6" max="6" width="20.7109375" style="4" customWidth="1"/>
    <col min="7" max="8" width="15.7109375" style="4" customWidth="1"/>
    <col min="9" max="9" width="19" style="4" customWidth="1"/>
    <col min="10" max="10" width="14.28515625" style="4" customWidth="1"/>
    <col min="11" max="11" width="14.85546875" style="4" customWidth="1"/>
    <col min="12" max="16384" width="9.140625" style="4"/>
  </cols>
  <sheetData>
    <row r="1" spans="1:12" ht="21.75" thickBot="1">
      <c r="A1" s="376" t="s">
        <v>225</v>
      </c>
      <c r="B1" s="377"/>
      <c r="C1" s="377"/>
      <c r="D1" s="377"/>
      <c r="E1" s="377"/>
      <c r="F1" s="377"/>
      <c r="G1" s="377"/>
      <c r="H1" s="377"/>
      <c r="I1" s="378"/>
      <c r="J1" s="343"/>
      <c r="K1" s="12"/>
      <c r="L1" s="11"/>
    </row>
    <row r="2" spans="1:12" ht="15">
      <c r="A2" s="388" t="s">
        <v>1</v>
      </c>
      <c r="B2" s="389"/>
      <c r="C2" s="379" t="s">
        <v>12</v>
      </c>
      <c r="D2" s="380"/>
      <c r="E2" s="380"/>
      <c r="F2" s="203"/>
      <c r="G2" s="71"/>
      <c r="H2" s="71"/>
      <c r="I2" s="191"/>
      <c r="J2" s="12"/>
      <c r="K2" s="12"/>
      <c r="L2" s="11"/>
    </row>
    <row r="3" spans="1:12" ht="17.25" customHeight="1" thickBot="1">
      <c r="A3" s="390" t="s">
        <v>2</v>
      </c>
      <c r="B3" s="391"/>
      <c r="C3" s="381">
        <v>41182</v>
      </c>
      <c r="D3" s="382"/>
      <c r="E3" s="382"/>
      <c r="F3" s="204"/>
      <c r="G3" s="72"/>
      <c r="H3" s="72"/>
      <c r="I3" s="192"/>
      <c r="J3" s="12"/>
      <c r="K3" s="12"/>
      <c r="L3" s="11"/>
    </row>
    <row r="4" spans="1:12" ht="15" customHeight="1" thickBot="1">
      <c r="A4" s="35"/>
      <c r="B4" s="31"/>
      <c r="C4" s="32"/>
      <c r="D4" s="33"/>
      <c r="E4" s="33"/>
      <c r="F4" s="34"/>
      <c r="G4" s="34"/>
      <c r="H4" s="34"/>
      <c r="I4" s="12"/>
      <c r="J4" s="12"/>
      <c r="K4" s="12"/>
      <c r="L4" s="11"/>
    </row>
    <row r="5" spans="1:12" ht="15" customHeight="1" thickBot="1">
      <c r="A5" s="383" t="s">
        <v>3</v>
      </c>
      <c r="B5" s="387"/>
      <c r="C5" s="387"/>
      <c r="D5" s="387"/>
      <c r="E5" s="387"/>
      <c r="F5" s="387"/>
      <c r="G5" s="387"/>
      <c r="H5" s="387"/>
      <c r="I5" s="378"/>
      <c r="J5" s="12"/>
      <c r="K5" s="12"/>
      <c r="L5" s="11"/>
    </row>
    <row r="6" spans="1:12" ht="30.75" thickBot="1">
      <c r="A6" s="188" t="s">
        <v>0</v>
      </c>
      <c r="B6" s="189" t="s">
        <v>6</v>
      </c>
      <c r="C6" s="190" t="s">
        <v>52</v>
      </c>
      <c r="D6" s="190" t="s">
        <v>175</v>
      </c>
      <c r="E6" s="190" t="s">
        <v>7</v>
      </c>
      <c r="F6" s="190" t="s">
        <v>45</v>
      </c>
      <c r="G6" s="190" t="s">
        <v>46</v>
      </c>
      <c r="H6" s="198" t="s">
        <v>178</v>
      </c>
      <c r="I6" s="202" t="s">
        <v>179</v>
      </c>
      <c r="J6" s="337"/>
      <c r="K6" s="12"/>
      <c r="L6" s="11"/>
    </row>
    <row r="7" spans="1:12" ht="60">
      <c r="A7" s="182">
        <v>1</v>
      </c>
      <c r="B7" s="184" t="s">
        <v>12</v>
      </c>
      <c r="C7" s="185" t="s">
        <v>75</v>
      </c>
      <c r="D7" s="186" t="s">
        <v>43</v>
      </c>
      <c r="E7" s="186" t="s">
        <v>44</v>
      </c>
      <c r="F7" s="187">
        <f>2366808.58+4234340.35+4964361.36+5382339.27</f>
        <v>16947849.559999999</v>
      </c>
      <c r="G7" s="187">
        <f>2366779.39+4234244.51+4960352.84+5365336.54</f>
        <v>16926713.280000001</v>
      </c>
      <c r="H7" s="205" t="s">
        <v>180</v>
      </c>
      <c r="I7" s="206"/>
      <c r="J7" s="337"/>
      <c r="K7" s="12"/>
      <c r="L7" s="11"/>
    </row>
    <row r="8" spans="1:12" s="9" customFormat="1" ht="15">
      <c r="A8" s="182">
        <v>2</v>
      </c>
      <c r="B8" s="42"/>
      <c r="C8" s="63"/>
      <c r="D8" s="43"/>
      <c r="E8" s="43"/>
      <c r="F8" s="54"/>
      <c r="G8" s="54"/>
      <c r="H8" s="207"/>
      <c r="I8" s="208"/>
      <c r="J8" s="338"/>
      <c r="K8" s="339"/>
      <c r="L8" s="335"/>
    </row>
    <row r="9" spans="1:12" s="10" customFormat="1" ht="15">
      <c r="A9" s="182">
        <v>3</v>
      </c>
      <c r="B9" s="42"/>
      <c r="C9" s="63"/>
      <c r="D9" s="43"/>
      <c r="E9" s="43"/>
      <c r="F9" s="54"/>
      <c r="G9" s="54"/>
      <c r="H9" s="209"/>
      <c r="I9" s="210"/>
      <c r="J9" s="340"/>
      <c r="K9" s="341"/>
      <c r="L9" s="336"/>
    </row>
    <row r="10" spans="1:12" s="10" customFormat="1">
      <c r="A10" s="182">
        <v>4</v>
      </c>
      <c r="B10" s="36"/>
      <c r="C10" s="64"/>
      <c r="D10" s="3"/>
      <c r="E10" s="3"/>
      <c r="F10" s="55"/>
      <c r="G10" s="55"/>
      <c r="H10" s="209"/>
      <c r="I10" s="210"/>
      <c r="J10" s="340"/>
      <c r="K10" s="341"/>
      <c r="L10" s="336"/>
    </row>
    <row r="11" spans="1:12" s="10" customFormat="1">
      <c r="A11" s="182">
        <v>5</v>
      </c>
      <c r="B11" s="37"/>
      <c r="C11" s="64"/>
      <c r="D11" s="3"/>
      <c r="E11" s="3"/>
      <c r="F11" s="55"/>
      <c r="G11" s="55"/>
      <c r="H11" s="209"/>
      <c r="I11" s="210"/>
      <c r="J11" s="340"/>
      <c r="K11" s="341"/>
      <c r="L11" s="336"/>
    </row>
    <row r="12" spans="1:12">
      <c r="A12" s="182">
        <v>6</v>
      </c>
      <c r="B12" s="37"/>
      <c r="C12" s="64"/>
      <c r="D12" s="3"/>
      <c r="E12" s="3"/>
      <c r="F12" s="55"/>
      <c r="G12" s="55"/>
      <c r="H12" s="44"/>
      <c r="I12" s="211"/>
      <c r="J12" s="337"/>
      <c r="K12" s="12"/>
      <c r="L12" s="11"/>
    </row>
    <row r="13" spans="1:12">
      <c r="A13" s="182">
        <v>7</v>
      </c>
      <c r="B13" s="37"/>
      <c r="C13" s="64"/>
      <c r="D13" s="3"/>
      <c r="E13" s="3"/>
      <c r="F13" s="55"/>
      <c r="G13" s="55"/>
      <c r="H13" s="44"/>
      <c r="I13" s="211"/>
      <c r="J13" s="337"/>
      <c r="K13" s="12"/>
      <c r="L13" s="11"/>
    </row>
    <row r="14" spans="1:12" ht="13.5" thickBot="1">
      <c r="A14" s="183">
        <v>8</v>
      </c>
      <c r="B14" s="38"/>
      <c r="C14" s="65"/>
      <c r="D14" s="40"/>
      <c r="E14" s="40"/>
      <c r="F14" s="56"/>
      <c r="G14" s="56"/>
      <c r="H14" s="45"/>
      <c r="I14" s="212"/>
      <c r="J14" s="337"/>
      <c r="K14" s="12"/>
      <c r="L14" s="11"/>
    </row>
    <row r="15" spans="1:12" ht="13.5" thickBot="1">
      <c r="A15" s="5"/>
      <c r="B15" s="6"/>
      <c r="C15" s="7"/>
      <c r="D15" s="8"/>
      <c r="E15" s="8"/>
      <c r="F15" s="12"/>
      <c r="G15" s="12"/>
      <c r="H15" s="12"/>
      <c r="I15" s="12"/>
      <c r="J15" s="12"/>
      <c r="K15" s="342"/>
      <c r="L15" s="11"/>
    </row>
    <row r="16" spans="1:12" ht="13.5" thickBot="1">
      <c r="A16" s="383" t="s">
        <v>4</v>
      </c>
      <c r="B16" s="386"/>
      <c r="C16" s="386"/>
      <c r="D16" s="386"/>
      <c r="E16" s="386"/>
      <c r="F16" s="387"/>
      <c r="G16" s="387"/>
      <c r="H16" s="387"/>
      <c r="I16" s="387"/>
      <c r="J16" s="387"/>
      <c r="K16" s="378"/>
      <c r="L16" s="11"/>
    </row>
    <row r="17" spans="1:12" ht="30.75" thickBot="1">
      <c r="A17" s="73" t="s">
        <v>0</v>
      </c>
      <c r="B17" s="189" t="s">
        <v>6</v>
      </c>
      <c r="C17" s="190" t="s">
        <v>182</v>
      </c>
      <c r="D17" s="190" t="s">
        <v>47</v>
      </c>
      <c r="E17" s="190" t="s">
        <v>48</v>
      </c>
      <c r="F17" s="190" t="s">
        <v>183</v>
      </c>
      <c r="G17" s="198" t="s">
        <v>107</v>
      </c>
      <c r="H17" s="199" t="s">
        <v>108</v>
      </c>
      <c r="I17" s="190" t="s">
        <v>275</v>
      </c>
      <c r="J17" s="332" t="s">
        <v>243</v>
      </c>
      <c r="K17" s="333" t="s">
        <v>244</v>
      </c>
    </row>
    <row r="18" spans="1:12" ht="25.5">
      <c r="A18" s="74">
        <v>1</v>
      </c>
      <c r="B18" s="193" t="s">
        <v>12</v>
      </c>
      <c r="C18" s="194" t="s">
        <v>208</v>
      </c>
      <c r="D18" s="195">
        <f>3353383+21704</f>
        <v>3375087</v>
      </c>
      <c r="E18" s="195">
        <f>3353383+21704</f>
        <v>3375087</v>
      </c>
      <c r="F18" s="195" t="s">
        <v>208</v>
      </c>
      <c r="G18" s="196">
        <f>7943893+40290</f>
        <v>7984183</v>
      </c>
      <c r="H18" s="197">
        <f>7943893+40290</f>
        <v>7984183</v>
      </c>
      <c r="I18" s="195" t="s">
        <v>208</v>
      </c>
      <c r="J18" s="196">
        <f>2321434+263273</f>
        <v>2584707</v>
      </c>
      <c r="K18" s="197">
        <f>2321434+263273</f>
        <v>2584707</v>
      </c>
    </row>
    <row r="19" spans="1:12" s="9" customFormat="1">
      <c r="A19" s="74">
        <v>2</v>
      </c>
      <c r="B19" s="46"/>
      <c r="C19" s="2"/>
      <c r="D19" s="3"/>
      <c r="E19" s="3"/>
      <c r="F19" s="3"/>
      <c r="G19" s="87"/>
      <c r="H19" s="88"/>
      <c r="I19" s="195"/>
      <c r="J19" s="87"/>
      <c r="K19" s="88"/>
    </row>
    <row r="20" spans="1:12">
      <c r="A20" s="74">
        <v>3</v>
      </c>
      <c r="B20" s="46"/>
      <c r="C20" s="2"/>
      <c r="D20" s="3"/>
      <c r="E20" s="3"/>
      <c r="F20" s="3"/>
      <c r="G20" s="87"/>
      <c r="H20" s="88"/>
      <c r="I20" s="195"/>
      <c r="J20" s="87"/>
      <c r="K20" s="88"/>
    </row>
    <row r="21" spans="1:12">
      <c r="A21" s="74">
        <v>4</v>
      </c>
      <c r="B21" s="46"/>
      <c r="C21" s="2"/>
      <c r="D21" s="3"/>
      <c r="E21" s="3"/>
      <c r="F21" s="3"/>
      <c r="G21" s="87"/>
      <c r="H21" s="88"/>
      <c r="I21" s="195"/>
      <c r="J21" s="87"/>
      <c r="K21" s="88"/>
    </row>
    <row r="22" spans="1:12">
      <c r="A22" s="74">
        <v>5</v>
      </c>
      <c r="B22" s="46"/>
      <c r="C22" s="2"/>
      <c r="D22" s="3"/>
      <c r="E22" s="3"/>
      <c r="F22" s="3"/>
      <c r="G22" s="87"/>
      <c r="H22" s="88"/>
      <c r="I22" s="195"/>
      <c r="J22" s="87"/>
      <c r="K22" s="88"/>
    </row>
    <row r="23" spans="1:12" ht="15.75" customHeight="1">
      <c r="A23" s="74">
        <v>6</v>
      </c>
      <c r="B23" s="47"/>
      <c r="C23" s="2"/>
      <c r="D23" s="3"/>
      <c r="E23" s="3"/>
      <c r="F23" s="3"/>
      <c r="G23" s="87"/>
      <c r="H23" s="88"/>
      <c r="I23" s="195"/>
      <c r="J23" s="87"/>
      <c r="K23" s="88"/>
    </row>
    <row r="24" spans="1:12" ht="15.75" customHeight="1">
      <c r="A24" s="74">
        <v>7</v>
      </c>
      <c r="B24" s="47"/>
      <c r="C24" s="2"/>
      <c r="D24" s="3"/>
      <c r="E24" s="3"/>
      <c r="F24" s="3"/>
      <c r="G24" s="87"/>
      <c r="H24" s="88"/>
      <c r="I24" s="195"/>
      <c r="J24" s="87"/>
      <c r="K24" s="88"/>
    </row>
    <row r="25" spans="1:12" ht="15.75" customHeight="1" thickBot="1">
      <c r="A25" s="75">
        <v>8</v>
      </c>
      <c r="B25" s="48"/>
      <c r="C25" s="39"/>
      <c r="D25" s="40"/>
      <c r="E25" s="40"/>
      <c r="F25" s="40"/>
      <c r="G25" s="89"/>
      <c r="H25" s="90"/>
      <c r="I25" s="334"/>
      <c r="J25" s="89"/>
      <c r="K25" s="90"/>
    </row>
    <row r="26" spans="1:12" ht="15.75" customHeight="1" thickBot="1">
      <c r="A26" s="347"/>
      <c r="B26" s="349"/>
      <c r="C26" s="347"/>
      <c r="D26" s="347"/>
      <c r="E26" s="347"/>
      <c r="F26" s="347"/>
      <c r="G26" s="347"/>
      <c r="H26" s="347"/>
      <c r="I26" s="347"/>
      <c r="J26" s="347"/>
      <c r="K26" s="347"/>
      <c r="L26" s="11"/>
    </row>
    <row r="27" spans="1:12" ht="15.75" customHeight="1" thickBot="1">
      <c r="A27" s="383" t="s">
        <v>4</v>
      </c>
      <c r="B27" s="384"/>
      <c r="C27" s="384"/>
      <c r="D27" s="384"/>
      <c r="E27" s="384"/>
      <c r="F27" s="384"/>
      <c r="G27" s="384"/>
      <c r="H27" s="385"/>
      <c r="I27" s="369"/>
      <c r="J27" s="369"/>
      <c r="K27" s="369"/>
      <c r="L27" s="11"/>
    </row>
    <row r="28" spans="1:12" ht="30.75" thickBot="1">
      <c r="A28" s="363" t="s">
        <v>0</v>
      </c>
      <c r="B28" s="364" t="s">
        <v>6</v>
      </c>
      <c r="C28" s="365" t="s">
        <v>276</v>
      </c>
      <c r="D28" s="365" t="s">
        <v>277</v>
      </c>
      <c r="E28" s="365" t="s">
        <v>278</v>
      </c>
      <c r="F28" s="366" t="s">
        <v>279</v>
      </c>
      <c r="G28" s="367" t="s">
        <v>280</v>
      </c>
      <c r="H28" s="368" t="s">
        <v>281</v>
      </c>
      <c r="I28" s="345"/>
      <c r="J28" s="346"/>
      <c r="K28" s="346"/>
      <c r="L28" s="11"/>
    </row>
    <row r="29" spans="1:12" ht="25.5">
      <c r="A29" s="74">
        <v>1</v>
      </c>
      <c r="B29" s="193" t="s">
        <v>12</v>
      </c>
      <c r="C29" s="194" t="s">
        <v>208</v>
      </c>
      <c r="D29" s="375">
        <f>3994302+498804</f>
        <v>4493106</v>
      </c>
      <c r="E29" s="195">
        <f>3994302+498804</f>
        <v>4493106</v>
      </c>
      <c r="F29" s="350" t="s">
        <v>208</v>
      </c>
      <c r="G29" s="351"/>
      <c r="H29" s="352"/>
      <c r="I29" s="8"/>
      <c r="J29" s="344"/>
      <c r="K29" s="344"/>
      <c r="L29" s="11"/>
    </row>
    <row r="30" spans="1:12" s="9" customFormat="1">
      <c r="A30" s="74">
        <v>2</v>
      </c>
      <c r="B30" s="46"/>
      <c r="C30" s="2"/>
      <c r="D30" s="3"/>
      <c r="E30" s="3"/>
      <c r="F30" s="353"/>
      <c r="G30" s="354"/>
      <c r="H30" s="355"/>
      <c r="I30" s="8"/>
      <c r="J30" s="344"/>
      <c r="K30" s="344"/>
      <c r="L30" s="335"/>
    </row>
    <row r="31" spans="1:12">
      <c r="A31" s="74">
        <v>3</v>
      </c>
      <c r="B31" s="46"/>
      <c r="C31" s="2"/>
      <c r="D31" s="3"/>
      <c r="E31" s="3"/>
      <c r="F31" s="353"/>
      <c r="G31" s="354"/>
      <c r="H31" s="355"/>
      <c r="I31" s="8"/>
      <c r="J31" s="344"/>
      <c r="K31" s="344"/>
      <c r="L31" s="11"/>
    </row>
    <row r="32" spans="1:12">
      <c r="A32" s="74">
        <v>4</v>
      </c>
      <c r="B32" s="46"/>
      <c r="C32" s="2"/>
      <c r="D32" s="3"/>
      <c r="E32" s="3"/>
      <c r="F32" s="353"/>
      <c r="G32" s="354"/>
      <c r="H32" s="355"/>
      <c r="I32" s="8"/>
      <c r="J32" s="344"/>
      <c r="K32" s="344"/>
      <c r="L32" s="11"/>
    </row>
    <row r="33" spans="1:12">
      <c r="A33" s="74">
        <v>5</v>
      </c>
      <c r="B33" s="46"/>
      <c r="C33" s="2"/>
      <c r="D33" s="3"/>
      <c r="E33" s="3"/>
      <c r="F33" s="353"/>
      <c r="G33" s="354"/>
      <c r="H33" s="355"/>
      <c r="I33" s="8"/>
      <c r="J33" s="344"/>
      <c r="K33" s="344"/>
      <c r="L33" s="11"/>
    </row>
    <row r="34" spans="1:12" ht="15.75" customHeight="1">
      <c r="A34" s="74">
        <v>6</v>
      </c>
      <c r="B34" s="47"/>
      <c r="C34" s="2"/>
      <c r="D34" s="3"/>
      <c r="E34" s="3"/>
      <c r="F34" s="353"/>
      <c r="G34" s="354"/>
      <c r="H34" s="355"/>
      <c r="I34" s="8"/>
      <c r="J34" s="344"/>
      <c r="K34" s="344"/>
      <c r="L34" s="11"/>
    </row>
    <row r="35" spans="1:12" ht="15.75" customHeight="1">
      <c r="A35" s="74">
        <v>7</v>
      </c>
      <c r="B35" s="47"/>
      <c r="C35" s="2"/>
      <c r="D35" s="3"/>
      <c r="E35" s="3"/>
      <c r="F35" s="353"/>
      <c r="G35" s="354"/>
      <c r="H35" s="355"/>
      <c r="I35" s="8"/>
      <c r="J35" s="344"/>
      <c r="K35" s="344"/>
      <c r="L35" s="11"/>
    </row>
    <row r="36" spans="1:12" ht="15.75" customHeight="1" thickBot="1">
      <c r="A36" s="75">
        <v>8</v>
      </c>
      <c r="B36" s="48"/>
      <c r="C36" s="39"/>
      <c r="D36" s="40"/>
      <c r="E36" s="40"/>
      <c r="F36" s="356"/>
      <c r="G36" s="357"/>
      <c r="H36" s="358"/>
      <c r="I36" s="8"/>
      <c r="J36" s="344"/>
      <c r="K36" s="344"/>
      <c r="L36" s="11"/>
    </row>
    <row r="37" spans="1:12">
      <c r="A37" s="370"/>
      <c r="B37" s="371"/>
      <c r="C37" s="370"/>
      <c r="D37" s="370"/>
      <c r="E37" s="370"/>
      <c r="F37" s="370"/>
      <c r="G37" s="370"/>
      <c r="H37" s="370"/>
      <c r="I37" s="348"/>
      <c r="J37" s="348"/>
      <c r="K37" s="348"/>
      <c r="L37" s="11"/>
    </row>
    <row r="38" spans="1:12">
      <c r="B38" s="57"/>
    </row>
    <row r="39" spans="1:12">
      <c r="B39" s="57"/>
    </row>
    <row r="40" spans="1:12">
      <c r="B40" s="57"/>
    </row>
    <row r="41" spans="1:12">
      <c r="B41" s="57"/>
    </row>
  </sheetData>
  <sheetProtection password="C4F4" sheet="1" formatCells="0" formatRows="0" insertRows="0"/>
  <dataConsolidate/>
  <mergeCells count="8">
    <mergeCell ref="A1:I1"/>
    <mergeCell ref="C2:E2"/>
    <mergeCell ref="C3:E3"/>
    <mergeCell ref="A27:H27"/>
    <mergeCell ref="A16:K16"/>
    <mergeCell ref="A2:B2"/>
    <mergeCell ref="A3:B3"/>
    <mergeCell ref="A5:I5"/>
  </mergeCells>
  <phoneticPr fontId="0" type="noConversion"/>
  <dataValidations xWindow="288" yWindow="410" count="19">
    <dataValidation type="whole" allowBlank="1" showInputMessage="1" showErrorMessage="1" errorTitle="Total Obligations" error="Provide Integer only." promptTitle="Total Obligations" prompt="Provide Integer only." sqref="D15">
      <formula1>-999999999999</formula1>
      <formula2>999999999999</formula2>
    </dataValidation>
    <dataValidation type="whole" allowBlank="1" showInputMessage="1" showErrorMessage="1" errorTitle="Total Disbursements" error="Provide Integer only." promptTitle="Total Disbursement" prompt="Provide Integer only." sqref="E15">
      <formula1>-999999999999</formula1>
      <formula2>999999999999</formula2>
    </dataValidation>
    <dataValidation type="whole" allowBlank="1" showInputMessage="1" showErrorMessage="1" errorTitle="Provide Treasury Account Code" error="4-digit Account Code" promptTitle="Provide Treasury Account Code" prompt="4-digit Account Code" sqref="C15">
      <formula1>0</formula1>
      <formula2>9999</formula2>
    </dataValidation>
    <dataValidation type="whole" allowBlank="1" showInputMessage="1" showErrorMessage="1" errorTitle="Treasury Agency Code" error="2-digit Agency Code" promptTitle="Provide Treasury Agency Code" prompt="2-digit Agency Code" sqref="B15">
      <formula1>0</formula1>
      <formula2>99</formula2>
    </dataValidation>
    <dataValidation type="list" allowBlank="1" showInputMessage="1" showErrorMessage="1" promptTitle="TAFS:" prompt="Choose OIG Non-Recovery Act TAFS from drop down list." sqref="C19:C25">
      <formula1>OIGNonRecoveryTAFS</formula1>
    </dataValidation>
    <dataValidation type="list" allowBlank="1" showInputMessage="1" showErrorMessage="1" promptTitle="Agency / Bureau:" prompt="Choose organization name from drop down list." sqref="B18:B25 B7:B14 B29:B36">
      <formula1>OIGOrganizations</formula1>
    </dataValidation>
    <dataValidation type="list" allowBlank="1" showInputMessage="1" showErrorMessage="1" sqref="F19:F25">
      <formula1>OIGNonRecoveryTAFS2010</formula1>
    </dataValidation>
    <dataValidation type="list" allowBlank="1" showInputMessage="1" showErrorMessage="1" promptTitle="TAFS:" prompt="Choose OIG Non-Recovery Act TAFS from drop down list." sqref="C18">
      <formula1>OIGNonRecoveryTAFS2009</formula1>
    </dataValidation>
    <dataValidation type="list" allowBlank="1" showInputMessage="1" showErrorMessage="1" sqref="F18">
      <formula1>OIGNonRecoveryTAFSCYR</formula1>
    </dataValidation>
    <dataValidation type="list" allowBlank="1" showInputMessage="1" showErrorMessage="1" sqref="H7:H14">
      <formula1>DirectReimbursable</formula1>
    </dataValidation>
    <dataValidation type="list" allowBlank="1" showInputMessage="1" showErrorMessage="1" promptTitle="US Indicator:" prompt="Choose indicator as to whether place of performance is within US or its territories (Y or N)." sqref="E7:E14">
      <formula1>USIndicator</formula1>
    </dataValidation>
    <dataValidation type="list" allowBlank="1" showInputMessage="1" showErrorMessage="1" promptTitle="TAFS:" prompt="Choose OIG Recovery Act TAFS from drop down list." sqref="C7:C14">
      <formula1>OIGRecoveryActTAFS</formula1>
    </dataValidation>
    <dataValidation type="list" allowBlank="1" showInputMessage="1" showErrorMessage="1" promptTitle="Award Type:" prompt="Chose selection from drop down list" sqref="D7:D14">
      <formula1>AwardType</formula1>
    </dataValidation>
    <dataValidation allowBlank="1" showInputMessage="1" showErrorMessage="1" promptTitle="Submitter Contact Info:" prompt="Provide email address and telephone number for submitter." sqref="C4:E4"/>
    <dataValidation type="date" allowBlank="1" showInputMessage="1" showErrorMessage="1" promptTitle="Month Ending Date:" prompt="Enter date in mm/dd/yyyy format." sqref="C3">
      <formula1>39814</formula1>
      <formula2>42004</formula2>
    </dataValidation>
    <dataValidation type="list" allowBlank="1" showInputMessage="1" showErrorMessage="1" promptTitle="Reporting OIG:" prompt="Choose organization name from drop down list." sqref="C2">
      <formula1>OIGOrganizations</formula1>
    </dataValidation>
    <dataValidation type="list" allowBlank="1" showInputMessage="1" showErrorMessage="1" sqref="I18:I25 I29:I36">
      <formula1>OIGNONRECOVERYACTTAFS2011</formula1>
    </dataValidation>
    <dataValidation type="list" allowBlank="1" showInputMessage="1" showErrorMessage="1" promptTitle="TAFS:" prompt="Choose OIG Non-Recovery Act TAFS from drop down list." sqref="C29:C36">
      <formula1>OIGNONRECOVERYTAFS2012</formula1>
    </dataValidation>
    <dataValidation type="list" allowBlank="1" showInputMessage="1" showErrorMessage="1" promptTitle="TAFS" prompt="NOT FOR USE THIS FISCAL YEAR" sqref="F29:F36">
      <formula1>OIGNONRECOVERYTAFS2013</formula1>
    </dataValidation>
  </dataValidations>
  <pageMargins left="0.14000000000000001" right="0.14000000000000001" top="1" bottom="0.4" header="0.5" footer="0.14000000000000001"/>
  <pageSetup scale="76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5"/>
  <sheetViews>
    <sheetView topLeftCell="A16" zoomScale="70" zoomScaleNormal="75" workbookViewId="0">
      <selection activeCell="F32" sqref="F32"/>
    </sheetView>
  </sheetViews>
  <sheetFormatPr defaultRowHeight="12.75"/>
  <cols>
    <col min="1" max="1" width="18.28515625" style="16" customWidth="1"/>
    <col min="2" max="2" width="24.7109375" style="16" customWidth="1"/>
    <col min="3" max="3" width="18.28515625" style="16" customWidth="1"/>
    <col min="4" max="4" width="1.5703125" style="16" customWidth="1"/>
    <col min="5" max="5" width="25.28515625" style="16" customWidth="1"/>
    <col min="6" max="6" width="18.28515625" style="16" customWidth="1"/>
    <col min="7" max="7" width="17.7109375" style="16" customWidth="1"/>
    <col min="8" max="16384" width="9.140625" style="16"/>
  </cols>
  <sheetData>
    <row r="1" spans="1:8" ht="21.75" thickBot="1">
      <c r="A1" s="396" t="s">
        <v>226</v>
      </c>
      <c r="B1" s="397"/>
      <c r="C1" s="397"/>
      <c r="D1" s="397"/>
      <c r="E1" s="397"/>
      <c r="F1" s="397"/>
      <c r="G1" s="398"/>
      <c r="H1" s="15"/>
    </row>
    <row r="2" spans="1:8" ht="15">
      <c r="A2" s="118" t="s">
        <v>1</v>
      </c>
      <c r="B2" s="119" t="str">
        <f>'Financial Data'!C2</f>
        <v>Department of Health &amp; Human Services - OIG</v>
      </c>
      <c r="C2" s="298"/>
      <c r="D2" s="318"/>
      <c r="E2" s="297"/>
      <c r="F2" s="310"/>
      <c r="G2" s="311"/>
      <c r="H2" s="15"/>
    </row>
    <row r="3" spans="1:8" ht="30.75" thickBot="1">
      <c r="A3" s="108" t="s">
        <v>2</v>
      </c>
      <c r="B3" s="109">
        <f>'Financial Data'!C3</f>
        <v>41182</v>
      </c>
      <c r="C3" s="299"/>
      <c r="D3" s="312"/>
      <c r="E3" s="300"/>
      <c r="F3" s="301"/>
      <c r="G3" s="302"/>
      <c r="H3" s="15"/>
    </row>
    <row r="4" spans="1:8" ht="15" customHeight="1" thickBot="1">
      <c r="A4" s="273"/>
      <c r="B4" s="272"/>
      <c r="C4" s="303"/>
      <c r="D4" s="303"/>
      <c r="E4" s="304"/>
      <c r="F4" s="304"/>
      <c r="G4" s="304"/>
      <c r="H4" s="15"/>
    </row>
    <row r="5" spans="1:8" ht="20.25" customHeight="1" thickBot="1">
      <c r="A5" s="18"/>
      <c r="B5" s="399" t="s">
        <v>217</v>
      </c>
      <c r="C5" s="387"/>
      <c r="D5" s="387"/>
      <c r="E5" s="387"/>
      <c r="F5" s="378"/>
      <c r="G5" s="309"/>
      <c r="H5" s="15"/>
    </row>
    <row r="6" spans="1:8" s="23" customFormat="1" ht="15.75" customHeight="1">
      <c r="A6" s="307"/>
      <c r="B6" s="392" t="s">
        <v>238</v>
      </c>
      <c r="C6" s="393"/>
      <c r="D6" s="296"/>
      <c r="E6" s="392" t="s">
        <v>239</v>
      </c>
      <c r="F6" s="393"/>
      <c r="G6" s="18"/>
      <c r="H6" s="22"/>
    </row>
    <row r="7" spans="1:8" s="18" customFormat="1" ht="13.5" thickBot="1">
      <c r="A7" s="308"/>
      <c r="B7" s="394"/>
      <c r="C7" s="395"/>
      <c r="D7" s="314"/>
      <c r="E7" s="394"/>
      <c r="F7" s="395"/>
    </row>
    <row r="8" spans="1:8" s="28" customFormat="1" ht="50.1" customHeight="1">
      <c r="A8" s="306"/>
      <c r="B8" s="270" t="s">
        <v>219</v>
      </c>
      <c r="C8" s="319"/>
      <c r="D8" s="317"/>
      <c r="E8" s="270" t="s">
        <v>222</v>
      </c>
      <c r="F8" s="319"/>
    </row>
    <row r="9" spans="1:8" s="19" customFormat="1" ht="50.1" customHeight="1">
      <c r="A9" s="306"/>
      <c r="B9" s="271" t="s">
        <v>240</v>
      </c>
      <c r="C9" s="320"/>
      <c r="D9" s="317"/>
      <c r="E9" s="266" t="s">
        <v>223</v>
      </c>
      <c r="F9" s="322"/>
      <c r="G9" s="18"/>
      <c r="H9" s="24"/>
    </row>
    <row r="10" spans="1:8" s="167" customFormat="1" ht="50.1" customHeight="1" thickBot="1">
      <c r="A10" s="306"/>
      <c r="B10" s="269" t="s">
        <v>220</v>
      </c>
      <c r="C10" s="321"/>
      <c r="D10" s="313"/>
      <c r="E10" s="268" t="s">
        <v>224</v>
      </c>
      <c r="F10" s="323"/>
      <c r="G10" s="165"/>
      <c r="H10" s="166"/>
    </row>
    <row r="11" spans="1:8" s="19" customFormat="1" ht="15">
      <c r="A11" s="25"/>
      <c r="B11" s="26"/>
      <c r="C11" s="305"/>
      <c r="D11" s="305"/>
      <c r="E11" s="21"/>
      <c r="F11" s="21"/>
      <c r="G11" s="21"/>
      <c r="H11" s="24"/>
    </row>
    <row r="12" spans="1:8" ht="13.5" thickBot="1">
      <c r="A12" s="18"/>
      <c r="B12" s="18"/>
      <c r="C12" s="18"/>
      <c r="D12" s="18"/>
      <c r="E12" s="18"/>
      <c r="F12" s="18"/>
      <c r="G12" s="18"/>
      <c r="H12" s="15"/>
    </row>
    <row r="13" spans="1:8" ht="16.5" customHeight="1" thickBot="1">
      <c r="A13" s="18"/>
      <c r="B13" s="399" t="s">
        <v>218</v>
      </c>
      <c r="C13" s="387"/>
      <c r="D13" s="387"/>
      <c r="E13" s="387"/>
      <c r="F13" s="378"/>
      <c r="G13" s="309"/>
      <c r="H13" s="15"/>
    </row>
    <row r="14" spans="1:8" ht="15" customHeight="1">
      <c r="A14" s="307"/>
      <c r="B14" s="392" t="s">
        <v>238</v>
      </c>
      <c r="C14" s="393"/>
      <c r="D14" s="296"/>
      <c r="E14" s="392" t="s">
        <v>239</v>
      </c>
      <c r="F14" s="393"/>
      <c r="G14" s="18"/>
      <c r="H14" s="15"/>
    </row>
    <row r="15" spans="1:8" ht="13.5" thickBot="1">
      <c r="A15" s="308"/>
      <c r="B15" s="394"/>
      <c r="C15" s="395"/>
      <c r="D15" s="314"/>
      <c r="E15" s="394"/>
      <c r="F15" s="395"/>
      <c r="G15" s="18"/>
      <c r="H15" s="15"/>
    </row>
    <row r="16" spans="1:8" ht="50.1" customHeight="1">
      <c r="A16" s="306"/>
      <c r="B16" s="270" t="s">
        <v>221</v>
      </c>
      <c r="C16" s="319"/>
      <c r="D16" s="317"/>
      <c r="E16" s="270" t="s">
        <v>231</v>
      </c>
      <c r="F16" s="319"/>
      <c r="G16" s="18"/>
      <c r="H16" s="15"/>
    </row>
    <row r="17" spans="1:8" ht="50.1" customHeight="1">
      <c r="A17" s="306"/>
      <c r="B17" s="271" t="s">
        <v>241</v>
      </c>
      <c r="C17" s="320"/>
      <c r="D17" s="317"/>
      <c r="E17" s="266" t="s">
        <v>232</v>
      </c>
      <c r="F17" s="322"/>
      <c r="G17" s="18"/>
      <c r="H17" s="15"/>
    </row>
    <row r="18" spans="1:8" ht="50.1" customHeight="1" thickBot="1">
      <c r="A18" s="306"/>
      <c r="B18" s="269" t="s">
        <v>230</v>
      </c>
      <c r="C18" s="324"/>
      <c r="D18" s="313"/>
      <c r="E18" s="268" t="s">
        <v>233</v>
      </c>
      <c r="F18" s="325"/>
      <c r="G18" s="18"/>
      <c r="H18" s="15"/>
    </row>
    <row r="19" spans="1:8" ht="13.5" thickBot="1">
      <c r="A19" s="18"/>
      <c r="B19" s="18"/>
      <c r="C19" s="18"/>
      <c r="D19" s="18"/>
      <c r="E19" s="18"/>
      <c r="F19" s="18"/>
      <c r="G19" s="18"/>
      <c r="H19" s="15"/>
    </row>
    <row r="20" spans="1:8" ht="16.5" customHeight="1" thickBot="1">
      <c r="A20" s="18"/>
      <c r="B20" s="399" t="s">
        <v>245</v>
      </c>
      <c r="C20" s="387"/>
      <c r="D20" s="387"/>
      <c r="E20" s="387"/>
      <c r="F20" s="378"/>
      <c r="G20" s="309"/>
      <c r="H20" s="15"/>
    </row>
    <row r="21" spans="1:8" ht="15" customHeight="1">
      <c r="A21" s="307"/>
      <c r="B21" s="392" t="s">
        <v>238</v>
      </c>
      <c r="C21" s="393"/>
      <c r="D21" s="296"/>
      <c r="E21" s="392" t="s">
        <v>239</v>
      </c>
      <c r="F21" s="393"/>
      <c r="G21" s="18"/>
      <c r="H21" s="15"/>
    </row>
    <row r="22" spans="1:8" ht="13.5" thickBot="1">
      <c r="A22" s="308"/>
      <c r="B22" s="394"/>
      <c r="C22" s="395"/>
      <c r="D22" s="314"/>
      <c r="E22" s="394"/>
      <c r="F22" s="395"/>
      <c r="G22" s="18"/>
      <c r="H22" s="15"/>
    </row>
    <row r="23" spans="1:8" ht="50.1" customHeight="1">
      <c r="A23" s="306"/>
      <c r="B23" s="270" t="s">
        <v>269</v>
      </c>
      <c r="C23" s="319"/>
      <c r="D23" s="317"/>
      <c r="E23" s="270" t="s">
        <v>272</v>
      </c>
      <c r="F23" s="319">
        <v>2651327</v>
      </c>
      <c r="G23" s="18"/>
      <c r="H23" s="15"/>
    </row>
    <row r="24" spans="1:8" ht="50.1" customHeight="1">
      <c r="A24" s="306"/>
      <c r="B24" s="271" t="s">
        <v>270</v>
      </c>
      <c r="C24" s="320"/>
      <c r="D24" s="317"/>
      <c r="E24" s="266" t="s">
        <v>273</v>
      </c>
      <c r="F24" s="322">
        <v>418722</v>
      </c>
      <c r="G24" s="18"/>
      <c r="H24" s="15"/>
    </row>
    <row r="25" spans="1:8" ht="50.1" customHeight="1" thickBot="1">
      <c r="A25" s="306"/>
      <c r="B25" s="269" t="s">
        <v>271</v>
      </c>
      <c r="C25" s="324"/>
      <c r="D25" s="313"/>
      <c r="E25" s="268" t="s">
        <v>274</v>
      </c>
      <c r="F25" s="325"/>
      <c r="G25" s="18"/>
      <c r="H25" s="15"/>
    </row>
    <row r="26" spans="1:8" ht="15.6" customHeight="1" thickBot="1">
      <c r="A26" s="306"/>
      <c r="B26" s="359"/>
      <c r="C26" s="360"/>
      <c r="D26" s="361"/>
      <c r="E26" s="359"/>
      <c r="F26" s="362"/>
      <c r="G26" s="18"/>
      <c r="H26" s="15"/>
    </row>
    <row r="27" spans="1:8" ht="21" customHeight="1" thickBot="1">
      <c r="A27" s="306"/>
      <c r="B27" s="399" t="s">
        <v>328</v>
      </c>
      <c r="C27" s="387"/>
      <c r="D27" s="387"/>
      <c r="E27" s="387"/>
      <c r="F27" s="378"/>
      <c r="G27" s="18"/>
      <c r="H27" s="15"/>
    </row>
    <row r="28" spans="1:8" ht="31.15" customHeight="1" thickBot="1">
      <c r="A28" s="306"/>
      <c r="B28" s="392" t="s">
        <v>238</v>
      </c>
      <c r="C28" s="393"/>
      <c r="D28" s="296"/>
      <c r="E28" s="392" t="s">
        <v>239</v>
      </c>
      <c r="F28" s="393"/>
      <c r="G28" s="18"/>
      <c r="H28" s="15"/>
    </row>
    <row r="29" spans="1:8" ht="49.9" hidden="1" customHeight="1" thickBot="1">
      <c r="A29" s="306"/>
      <c r="B29" s="394"/>
      <c r="C29" s="395"/>
      <c r="D29" s="314"/>
      <c r="E29" s="394"/>
      <c r="F29" s="395"/>
      <c r="G29" s="18"/>
      <c r="H29" s="15"/>
    </row>
    <row r="30" spans="1:8" ht="50.1" customHeight="1">
      <c r="A30" s="306"/>
      <c r="B30" s="270" t="s">
        <v>329</v>
      </c>
      <c r="C30" s="319"/>
      <c r="D30" s="317"/>
      <c r="E30" s="270" t="s">
        <v>332</v>
      </c>
      <c r="F30" s="319">
        <v>57413867</v>
      </c>
      <c r="G30" s="18"/>
      <c r="H30" s="15"/>
    </row>
    <row r="31" spans="1:8" ht="50.1" customHeight="1">
      <c r="A31" s="306"/>
      <c r="B31" s="271" t="s">
        <v>330</v>
      </c>
      <c r="C31" s="320"/>
      <c r="D31" s="317"/>
      <c r="E31" s="266" t="s">
        <v>333</v>
      </c>
      <c r="F31" s="322">
        <v>8254381</v>
      </c>
      <c r="G31" s="18"/>
      <c r="H31" s="15"/>
    </row>
    <row r="32" spans="1:8" ht="50.1" customHeight="1" thickBot="1">
      <c r="A32" s="306"/>
      <c r="B32" s="269" t="s">
        <v>331</v>
      </c>
      <c r="C32" s="324"/>
      <c r="D32" s="313"/>
      <c r="E32" s="268" t="s">
        <v>334</v>
      </c>
      <c r="F32" s="325">
        <v>31000000</v>
      </c>
      <c r="G32" s="18"/>
      <c r="H32" s="15"/>
    </row>
    <row r="33" spans="1:8" ht="13.5" thickBot="1">
      <c r="A33" s="18"/>
      <c r="B33" s="18"/>
      <c r="C33" s="18"/>
      <c r="D33" s="18"/>
      <c r="E33" s="18"/>
      <c r="F33" s="18"/>
      <c r="G33" s="18"/>
      <c r="H33" s="15"/>
    </row>
    <row r="34" spans="1:8" ht="16.5" customHeight="1" thickBot="1">
      <c r="A34" s="18"/>
      <c r="B34" s="399" t="s">
        <v>234</v>
      </c>
      <c r="C34" s="387"/>
      <c r="D34" s="387"/>
      <c r="E34" s="387"/>
      <c r="F34" s="378"/>
      <c r="G34" s="309"/>
      <c r="H34" s="15"/>
    </row>
    <row r="35" spans="1:8" ht="15" customHeight="1">
      <c r="A35" s="307"/>
      <c r="B35" s="392" t="s">
        <v>238</v>
      </c>
      <c r="C35" s="393"/>
      <c r="D35" s="296"/>
      <c r="E35" s="392" t="s">
        <v>239</v>
      </c>
      <c r="F35" s="393"/>
      <c r="G35" s="18"/>
      <c r="H35" s="15"/>
    </row>
    <row r="36" spans="1:8" ht="13.5" thickBot="1">
      <c r="A36" s="308"/>
      <c r="B36" s="394"/>
      <c r="C36" s="395"/>
      <c r="D36" s="314"/>
      <c r="E36" s="394"/>
      <c r="F36" s="395"/>
      <c r="G36" s="18"/>
      <c r="H36" s="15"/>
    </row>
    <row r="37" spans="1:8" ht="50.1" customHeight="1">
      <c r="A37" s="306"/>
      <c r="B37" s="270" t="s">
        <v>212</v>
      </c>
      <c r="C37" s="326">
        <f>C8+C16+C23+C30</f>
        <v>0</v>
      </c>
      <c r="D37" s="315"/>
      <c r="E37" s="270" t="s">
        <v>215</v>
      </c>
      <c r="F37" s="326">
        <f>F8+F16+F23+F30</f>
        <v>60065194</v>
      </c>
      <c r="G37" s="18"/>
      <c r="H37" s="15"/>
    </row>
    <row r="38" spans="1:8" ht="50.1" customHeight="1">
      <c r="A38" s="306"/>
      <c r="B38" s="271" t="s">
        <v>242</v>
      </c>
      <c r="C38" s="326">
        <f>C9+C17+C24+C31</f>
        <v>0</v>
      </c>
      <c r="D38" s="315"/>
      <c r="E38" s="266" t="s">
        <v>214</v>
      </c>
      <c r="F38" s="326">
        <f>F9+F17+F24+F31</f>
        <v>8673103</v>
      </c>
      <c r="G38" s="18"/>
      <c r="H38" s="15"/>
    </row>
    <row r="39" spans="1:8" ht="61.5" customHeight="1" thickBot="1">
      <c r="A39" s="306"/>
      <c r="B39" s="268" t="s">
        <v>213</v>
      </c>
      <c r="C39" s="327">
        <f>C10+C18+C25+C32</f>
        <v>0</v>
      </c>
      <c r="D39" s="316"/>
      <c r="E39" s="268" t="s">
        <v>216</v>
      </c>
      <c r="F39" s="327">
        <v>31000000</v>
      </c>
      <c r="G39" s="18"/>
      <c r="H39" s="15"/>
    </row>
    <row r="40" spans="1:8">
      <c r="A40" s="18"/>
      <c r="B40" s="18"/>
      <c r="C40" s="18"/>
      <c r="D40" s="18"/>
      <c r="E40" s="18"/>
      <c r="F40" s="18"/>
      <c r="G40" s="18"/>
      <c r="H40" s="15"/>
    </row>
    <row r="41" spans="1:8">
      <c r="A41" s="18"/>
      <c r="B41" s="18"/>
      <c r="C41" s="18"/>
      <c r="D41" s="18"/>
      <c r="E41" s="18"/>
      <c r="F41" s="18"/>
      <c r="G41" s="18"/>
      <c r="H41" s="15"/>
    </row>
    <row r="42" spans="1:8">
      <c r="A42" s="18"/>
      <c r="B42" s="18"/>
      <c r="C42" s="18"/>
      <c r="D42" s="18"/>
      <c r="E42" s="18"/>
      <c r="F42" s="18"/>
      <c r="G42" s="18"/>
      <c r="H42" s="15"/>
    </row>
    <row r="43" spans="1:8">
      <c r="A43" s="18"/>
      <c r="B43" s="18"/>
      <c r="C43" s="18"/>
      <c r="D43" s="18"/>
      <c r="E43" s="18"/>
      <c r="F43" s="18"/>
      <c r="G43" s="18"/>
      <c r="H43" s="15"/>
    </row>
    <row r="44" spans="1:8">
      <c r="A44" s="18"/>
      <c r="B44" s="18"/>
      <c r="C44" s="18"/>
      <c r="D44" s="18"/>
      <c r="E44" s="18"/>
      <c r="F44" s="18"/>
      <c r="G44" s="18"/>
      <c r="H44" s="15"/>
    </row>
    <row r="45" spans="1:8">
      <c r="A45" s="19"/>
      <c r="B45" s="19"/>
      <c r="C45" s="19"/>
      <c r="D45" s="19"/>
      <c r="E45" s="19"/>
      <c r="F45" s="19"/>
      <c r="G45" s="19"/>
    </row>
  </sheetData>
  <sheetProtection password="C4F4" sheet="1" formatCells="0" formatRows="0" insertRows="0"/>
  <dataConsolidate/>
  <mergeCells count="16">
    <mergeCell ref="B35:C36"/>
    <mergeCell ref="E35:F36"/>
    <mergeCell ref="A1:G1"/>
    <mergeCell ref="B5:F5"/>
    <mergeCell ref="B13:F13"/>
    <mergeCell ref="B34:F34"/>
    <mergeCell ref="B6:C7"/>
    <mergeCell ref="E6:F7"/>
    <mergeCell ref="B14:C15"/>
    <mergeCell ref="E14:F15"/>
    <mergeCell ref="B27:F27"/>
    <mergeCell ref="B28:C29"/>
    <mergeCell ref="E28:F29"/>
    <mergeCell ref="B20:F20"/>
    <mergeCell ref="B21:C22"/>
    <mergeCell ref="E21:F22"/>
  </mergeCells>
  <phoneticPr fontId="17" type="noConversion"/>
  <dataValidations count="2">
    <dataValidation allowBlank="1" showInputMessage="1" showErrorMessage="1" promptTitle="Month Ending Date:" prompt="Data will automatically populate from sheet 1." sqref="B3:B4"/>
    <dataValidation allowBlank="1" showInputMessage="1" showErrorMessage="1" promptTitle="Reporting OIG:" prompt="Data will automatically populate from sheet 1." sqref="B2"/>
  </dataValidations>
  <printOptions horizontalCentered="1"/>
  <pageMargins left="0.14000000000000001" right="0.14000000000000001" top="1" bottom="0.4" header="0.5" footer="0.14000000000000001"/>
  <pageSetup scale="45" orientation="landscape" r:id="rId1"/>
  <headerFooter alignWithMargins="0">
    <oddHeader>&amp;C&amp;"Arial,Bold"&amp;16OIG Recovery Act Monthly Report</oddHeader>
    <oddFooter>&amp;L* These data include Federal Audits, Inspections, and Reviews only&amp;R&amp;F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26"/>
  <sheetViews>
    <sheetView topLeftCell="A7" zoomScale="75" zoomScaleNormal="75" workbookViewId="0">
      <selection activeCell="L14" sqref="L14"/>
    </sheetView>
  </sheetViews>
  <sheetFormatPr defaultRowHeight="12.75"/>
  <cols>
    <col min="1" max="1" width="20.7109375" style="16" customWidth="1"/>
    <col min="2" max="2" width="14.5703125" style="16" customWidth="1"/>
    <col min="3" max="3" width="16" style="16" customWidth="1"/>
    <col min="4" max="4" width="17.140625" style="16" customWidth="1"/>
    <col min="5" max="6" width="17.42578125" style="16" customWidth="1"/>
    <col min="7" max="7" width="1.7109375" style="16" customWidth="1"/>
    <col min="8" max="8" width="20.7109375" style="16" customWidth="1"/>
    <col min="9" max="9" width="10.7109375" style="16" customWidth="1"/>
    <col min="10" max="10" width="1.7109375" style="16" customWidth="1"/>
    <col min="11" max="11" width="20.7109375" style="16" customWidth="1"/>
    <col min="12" max="12" width="10.7109375" style="16" customWidth="1"/>
    <col min="13" max="13" width="1.7109375" style="16" customWidth="1"/>
    <col min="14" max="14" width="20.7109375" style="16" customWidth="1"/>
    <col min="15" max="15" width="10.7109375" style="16" customWidth="1"/>
    <col min="16" max="16384" width="9.140625" style="16"/>
  </cols>
  <sheetData>
    <row r="1" spans="1:23" ht="21.75" thickBot="1">
      <c r="A1" s="396" t="s">
        <v>227</v>
      </c>
      <c r="B1" s="397"/>
      <c r="C1" s="397"/>
      <c r="D1" s="397"/>
      <c r="E1" s="397"/>
      <c r="F1" s="397"/>
      <c r="G1" s="397"/>
      <c r="H1" s="397"/>
      <c r="I1" s="400"/>
      <c r="J1" s="400"/>
      <c r="K1" s="400"/>
      <c r="L1" s="400"/>
      <c r="M1" s="400"/>
      <c r="N1" s="377"/>
      <c r="O1" s="401"/>
      <c r="P1" s="15"/>
    </row>
    <row r="2" spans="1:23" ht="15">
      <c r="A2" s="118" t="s">
        <v>1</v>
      </c>
      <c r="B2" s="119" t="str">
        <f>'Financial Data'!C2</f>
        <v>Department of Health &amp; Human Services - OIG</v>
      </c>
      <c r="C2" s="120"/>
      <c r="D2" s="121"/>
      <c r="E2" s="121"/>
      <c r="F2" s="121"/>
      <c r="G2" s="121"/>
      <c r="H2" s="121"/>
      <c r="I2" s="402"/>
      <c r="J2" s="403"/>
      <c r="K2" s="403"/>
      <c r="L2" s="403"/>
      <c r="M2" s="403"/>
      <c r="N2" s="403"/>
      <c r="O2" s="404"/>
      <c r="P2" s="15"/>
    </row>
    <row r="3" spans="1:23" ht="15.75" thickBot="1">
      <c r="A3" s="108" t="s">
        <v>2</v>
      </c>
      <c r="B3" s="109">
        <f>'Financial Data'!C3</f>
        <v>41182</v>
      </c>
      <c r="C3" s="110"/>
      <c r="D3" s="111"/>
      <c r="E3" s="111"/>
      <c r="F3" s="111"/>
      <c r="G3" s="111"/>
      <c r="H3" s="111"/>
      <c r="I3" s="405"/>
      <c r="J3" s="406"/>
      <c r="K3" s="406"/>
      <c r="L3" s="406"/>
      <c r="M3" s="406"/>
      <c r="N3" s="406"/>
      <c r="O3" s="407"/>
      <c r="P3" s="15"/>
    </row>
    <row r="4" spans="1:23" ht="15.75" thickBot="1">
      <c r="A4" s="25"/>
      <c r="B4" s="26"/>
      <c r="C4" s="26"/>
      <c r="D4" s="27"/>
      <c r="E4" s="27"/>
      <c r="F4" s="27"/>
      <c r="G4" s="27"/>
      <c r="H4" s="27"/>
      <c r="I4" s="21"/>
      <c r="J4" s="21"/>
      <c r="K4" s="21"/>
      <c r="L4" s="21"/>
      <c r="M4" s="21"/>
      <c r="N4" s="18"/>
      <c r="O4" s="18"/>
      <c r="P4" s="22"/>
      <c r="Q4" s="23"/>
      <c r="R4" s="23"/>
      <c r="S4" s="23"/>
      <c r="T4" s="23"/>
      <c r="U4" s="23"/>
      <c r="V4" s="23"/>
      <c r="W4" s="23"/>
    </row>
    <row r="5" spans="1:23" s="4" customFormat="1" ht="15" customHeight="1" thickBot="1">
      <c r="A5" s="412" t="s">
        <v>170</v>
      </c>
      <c r="B5" s="413"/>
      <c r="C5" s="413"/>
      <c r="D5" s="413"/>
      <c r="E5" s="384"/>
      <c r="F5" s="385"/>
      <c r="G5" s="225"/>
      <c r="H5" s="34"/>
      <c r="I5" s="12"/>
      <c r="J5" s="12"/>
      <c r="K5" s="411" t="s">
        <v>113</v>
      </c>
      <c r="L5" s="39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s="4" customFormat="1" ht="15" customHeight="1" thickBot="1">
      <c r="A6" s="281" t="s">
        <v>235</v>
      </c>
      <c r="B6" s="288">
        <v>2009</v>
      </c>
      <c r="C6" s="282">
        <v>2010</v>
      </c>
      <c r="D6" s="282">
        <v>2011</v>
      </c>
      <c r="E6" s="291">
        <v>2012</v>
      </c>
      <c r="F6" s="291" t="s">
        <v>236</v>
      </c>
      <c r="G6" s="225"/>
      <c r="H6" s="34"/>
      <c r="I6" s="12"/>
      <c r="J6" s="12"/>
      <c r="K6" s="394"/>
      <c r="L6" s="395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s="4" customFormat="1" ht="37.5" customHeight="1">
      <c r="A7" s="283" t="s">
        <v>150</v>
      </c>
      <c r="B7" s="289">
        <v>10.61</v>
      </c>
      <c r="C7" s="284">
        <v>33.11</v>
      </c>
      <c r="D7" s="284">
        <v>0</v>
      </c>
      <c r="E7" s="372">
        <v>0</v>
      </c>
      <c r="F7" s="292">
        <f>SUM(B7:E7)</f>
        <v>43.72</v>
      </c>
      <c r="G7" s="267"/>
      <c r="H7" s="34"/>
      <c r="I7" s="12"/>
      <c r="J7" s="12"/>
      <c r="K7" s="84" t="s">
        <v>114</v>
      </c>
      <c r="L7" s="91">
        <v>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s="4" customFormat="1" ht="49.5" customHeight="1" thickBot="1">
      <c r="A8" s="285" t="s">
        <v>155</v>
      </c>
      <c r="B8" s="290">
        <v>10.61</v>
      </c>
      <c r="C8" s="286">
        <f>33.11+1.56</f>
        <v>34.67</v>
      </c>
      <c r="D8" s="286">
        <f>33.32+4.51</f>
        <v>37.83</v>
      </c>
      <c r="E8" s="373">
        <f>34.05+3.24</f>
        <v>37.29</v>
      </c>
      <c r="F8" s="292">
        <f>SUM(B8:E8)</f>
        <v>120.4</v>
      </c>
      <c r="G8" s="267"/>
      <c r="H8" s="34"/>
      <c r="I8" s="12"/>
      <c r="J8" s="12"/>
      <c r="K8" s="85" t="s">
        <v>115</v>
      </c>
      <c r="L8" s="92">
        <v>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s="4" customFormat="1" ht="51.75" customHeight="1" thickBot="1">
      <c r="A9" s="287" t="s">
        <v>156</v>
      </c>
      <c r="B9" s="293">
        <f>38.58+0.14</f>
        <v>38.72</v>
      </c>
      <c r="C9" s="294">
        <v>65.69</v>
      </c>
      <c r="D9" s="294">
        <f>18.44+0.7</f>
        <v>19.14</v>
      </c>
      <c r="E9" s="374">
        <f>33.46+1.35</f>
        <v>34.81</v>
      </c>
      <c r="F9" s="295">
        <f>SUM(B9:E9)</f>
        <v>158.36000000000001</v>
      </c>
      <c r="G9" s="267"/>
      <c r="H9" s="34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s="4" customFormat="1" ht="15" customHeight="1" thickBot="1">
      <c r="A10" s="35"/>
      <c r="B10" s="31"/>
      <c r="C10" s="32"/>
      <c r="D10" s="33"/>
      <c r="E10" s="33"/>
      <c r="F10" s="34"/>
      <c r="G10" s="34"/>
      <c r="H10" s="34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s="30" customFormat="1" ht="30" customHeight="1" thickBot="1">
      <c r="A11" s="392" t="s">
        <v>49</v>
      </c>
      <c r="B11" s="408"/>
      <c r="C11" s="392" t="s">
        <v>111</v>
      </c>
      <c r="D11" s="409"/>
      <c r="E11" s="408"/>
      <c r="F11" s="392" t="s">
        <v>5</v>
      </c>
      <c r="G11" s="410"/>
      <c r="H11" s="409"/>
      <c r="I11" s="408"/>
      <c r="J11" s="392" t="s">
        <v>110</v>
      </c>
      <c r="K11" s="409"/>
      <c r="L11" s="408"/>
      <c r="M11" s="455" t="s">
        <v>139</v>
      </c>
      <c r="N11" s="432"/>
      <c r="O11" s="431"/>
      <c r="P11" s="29"/>
    </row>
    <row r="12" spans="1:23" s="28" customFormat="1" ht="15.75" thickBot="1">
      <c r="A12" s="399" t="s">
        <v>50</v>
      </c>
      <c r="B12" s="431"/>
      <c r="C12" s="399" t="s">
        <v>50</v>
      </c>
      <c r="D12" s="432"/>
      <c r="E12" s="431"/>
      <c r="F12" s="399" t="s">
        <v>50</v>
      </c>
      <c r="G12" s="414"/>
      <c r="H12" s="414"/>
      <c r="I12" s="415"/>
      <c r="J12" s="399" t="s">
        <v>50</v>
      </c>
      <c r="K12" s="414"/>
      <c r="L12" s="415"/>
      <c r="M12" s="456" t="s">
        <v>50</v>
      </c>
      <c r="N12" s="457"/>
      <c r="O12" s="458"/>
    </row>
    <row r="13" spans="1:23" s="17" customFormat="1" ht="45.75" customHeight="1" thickBot="1">
      <c r="A13" s="112" t="s">
        <v>53</v>
      </c>
      <c r="B13" s="113">
        <v>0</v>
      </c>
      <c r="C13" s="114"/>
      <c r="D13" s="115" t="s">
        <v>53</v>
      </c>
      <c r="E13" s="116">
        <v>0</v>
      </c>
      <c r="F13" s="78"/>
      <c r="G13" s="240"/>
      <c r="H13" s="49" t="s">
        <v>174</v>
      </c>
      <c r="I13" s="148">
        <v>2</v>
      </c>
      <c r="J13" s="114"/>
      <c r="K13" s="253" t="s">
        <v>142</v>
      </c>
      <c r="L13" s="226">
        <v>0</v>
      </c>
      <c r="M13" s="130">
        <v>1</v>
      </c>
      <c r="N13" s="152" t="s">
        <v>134</v>
      </c>
      <c r="O13" s="91">
        <v>0</v>
      </c>
      <c r="P13" s="129"/>
    </row>
    <row r="14" spans="1:23" s="17" customFormat="1" ht="30.75" thickBot="1">
      <c r="A14" s="434"/>
      <c r="B14" s="435"/>
      <c r="C14" s="117"/>
      <c r="D14" s="77" t="s">
        <v>54</v>
      </c>
      <c r="E14" s="80">
        <v>0</v>
      </c>
      <c r="F14" s="81"/>
      <c r="G14" s="241"/>
      <c r="H14" s="76" t="s">
        <v>173</v>
      </c>
      <c r="I14" s="149">
        <v>19</v>
      </c>
      <c r="J14" s="81"/>
      <c r="K14" s="254" t="s">
        <v>143</v>
      </c>
      <c r="L14" s="227">
        <f>64+5</f>
        <v>69</v>
      </c>
      <c r="M14" s="131"/>
      <c r="N14" s="151" t="s">
        <v>133</v>
      </c>
      <c r="O14" s="228">
        <v>0</v>
      </c>
      <c r="P14" s="20"/>
    </row>
    <row r="15" spans="1:23" s="17" customFormat="1" ht="45">
      <c r="A15" s="436"/>
      <c r="B15" s="437"/>
      <c r="C15" s="439"/>
      <c r="D15" s="440"/>
      <c r="E15" s="441"/>
      <c r="F15" s="81"/>
      <c r="G15" s="241"/>
      <c r="H15" s="76" t="s">
        <v>109</v>
      </c>
      <c r="I15" s="149">
        <v>1</v>
      </c>
      <c r="J15" s="81"/>
      <c r="K15" s="254" t="s">
        <v>121</v>
      </c>
      <c r="L15" s="227">
        <v>10</v>
      </c>
      <c r="M15" s="131"/>
      <c r="N15" s="150" t="s">
        <v>135</v>
      </c>
      <c r="O15" s="228">
        <v>0</v>
      </c>
      <c r="P15" s="20"/>
    </row>
    <row r="16" spans="1:23" s="17" customFormat="1" ht="45.75" thickBot="1">
      <c r="A16" s="436"/>
      <c r="B16" s="437"/>
      <c r="C16" s="442"/>
      <c r="D16" s="443"/>
      <c r="E16" s="444"/>
      <c r="F16" s="81"/>
      <c r="G16" s="241"/>
      <c r="H16" s="79" t="s">
        <v>210</v>
      </c>
      <c r="I16" s="94">
        <v>0</v>
      </c>
      <c r="J16" s="81"/>
      <c r="K16" s="252" t="s">
        <v>149</v>
      </c>
      <c r="L16" s="229">
        <v>0</v>
      </c>
      <c r="M16" s="265"/>
      <c r="N16" s="230" t="s">
        <v>140</v>
      </c>
      <c r="O16" s="231">
        <v>0</v>
      </c>
      <c r="P16" s="20"/>
    </row>
    <row r="17" spans="1:16" s="17" customFormat="1" ht="45">
      <c r="A17" s="438"/>
      <c r="B17" s="437"/>
      <c r="C17" s="442"/>
      <c r="D17" s="443"/>
      <c r="E17" s="444"/>
      <c r="F17" s="82"/>
      <c r="G17" s="242"/>
      <c r="H17" s="79" t="s">
        <v>55</v>
      </c>
      <c r="I17" s="258">
        <v>0</v>
      </c>
      <c r="J17" s="248"/>
      <c r="K17" s="252" t="s">
        <v>141</v>
      </c>
      <c r="L17" s="250">
        <v>0</v>
      </c>
      <c r="M17" s="447"/>
      <c r="N17" s="448"/>
      <c r="O17" s="449"/>
      <c r="P17" s="20"/>
    </row>
    <row r="18" spans="1:16" s="17" customFormat="1" ht="45.75" thickBot="1">
      <c r="A18" s="438"/>
      <c r="B18" s="437"/>
      <c r="C18" s="442"/>
      <c r="D18" s="443"/>
      <c r="E18" s="444"/>
      <c r="F18" s="83"/>
      <c r="G18" s="243"/>
      <c r="H18" s="259" t="s">
        <v>237</v>
      </c>
      <c r="I18" s="328">
        <v>0</v>
      </c>
      <c r="J18" s="249"/>
      <c r="K18" s="255" t="s">
        <v>211</v>
      </c>
      <c r="L18" s="331">
        <v>0</v>
      </c>
      <c r="M18" s="447"/>
      <c r="N18" s="450"/>
      <c r="O18" s="451"/>
      <c r="P18" s="20"/>
    </row>
    <row r="19" spans="1:16" s="17" customFormat="1" ht="15.75" thickBot="1">
      <c r="A19" s="438"/>
      <c r="B19" s="437"/>
      <c r="C19" s="442"/>
      <c r="D19" s="443"/>
      <c r="E19" s="444"/>
      <c r="F19" s="256"/>
      <c r="G19" s="257"/>
      <c r="J19" s="221"/>
      <c r="K19" s="459"/>
      <c r="L19" s="449"/>
      <c r="M19" s="447"/>
      <c r="N19" s="450"/>
      <c r="O19" s="451"/>
      <c r="P19" s="20"/>
    </row>
    <row r="20" spans="1:16" ht="15.75" thickBot="1">
      <c r="A20" s="433" t="s">
        <v>122</v>
      </c>
      <c r="B20" s="431"/>
      <c r="C20" s="416" t="s">
        <v>122</v>
      </c>
      <c r="D20" s="417"/>
      <c r="E20" s="417"/>
      <c r="F20" s="416" t="s">
        <v>122</v>
      </c>
      <c r="G20" s="417"/>
      <c r="H20" s="417"/>
      <c r="I20" s="418"/>
      <c r="J20" s="416" t="s">
        <v>122</v>
      </c>
      <c r="K20" s="417"/>
      <c r="L20" s="418"/>
      <c r="M20" s="452" t="s">
        <v>122</v>
      </c>
      <c r="N20" s="453"/>
      <c r="O20" s="454"/>
      <c r="P20" s="15"/>
    </row>
    <row r="21" spans="1:16" ht="45.75" thickBot="1">
      <c r="A21" s="96" t="s">
        <v>53</v>
      </c>
      <c r="B21" s="97">
        <v>132</v>
      </c>
      <c r="C21" s="98"/>
      <c r="D21" s="99" t="s">
        <v>53</v>
      </c>
      <c r="E21" s="100">
        <v>10</v>
      </c>
      <c r="F21" s="122"/>
      <c r="G21" s="244"/>
      <c r="H21" s="123" t="s">
        <v>109</v>
      </c>
      <c r="I21" s="124">
        <v>22</v>
      </c>
      <c r="J21" s="125"/>
      <c r="K21" s="232" t="s">
        <v>121</v>
      </c>
      <c r="L21" s="233">
        <f>205+1</f>
        <v>206</v>
      </c>
      <c r="M21" s="234"/>
      <c r="N21" s="235" t="s">
        <v>134</v>
      </c>
      <c r="O21" s="91">
        <v>48</v>
      </c>
      <c r="P21" s="15"/>
    </row>
    <row r="22" spans="1:16" ht="45.75" thickBot="1">
      <c r="A22" s="419"/>
      <c r="B22" s="420"/>
      <c r="C22" s="126"/>
      <c r="D22" s="58" t="s">
        <v>54</v>
      </c>
      <c r="E22" s="95">
        <v>0</v>
      </c>
      <c r="F22" s="102"/>
      <c r="G22" s="245"/>
      <c r="H22" s="101" t="s">
        <v>210</v>
      </c>
      <c r="I22" s="103">
        <v>7</v>
      </c>
      <c r="J22" s="104"/>
      <c r="K22" s="236" t="s">
        <v>149</v>
      </c>
      <c r="L22" s="237">
        <v>0</v>
      </c>
      <c r="M22" s="238"/>
      <c r="N22" s="239" t="s">
        <v>133</v>
      </c>
      <c r="O22" s="228">
        <v>4861</v>
      </c>
      <c r="P22" s="15"/>
    </row>
    <row r="23" spans="1:16" ht="45">
      <c r="A23" s="421"/>
      <c r="B23" s="422"/>
      <c r="C23" s="427"/>
      <c r="D23" s="428"/>
      <c r="E23" s="420"/>
      <c r="F23" s="127"/>
      <c r="G23" s="246"/>
      <c r="H23" s="101" t="s">
        <v>55</v>
      </c>
      <c r="I23" s="103">
        <v>9</v>
      </c>
      <c r="J23" s="105"/>
      <c r="K23" s="236" t="s">
        <v>141</v>
      </c>
      <c r="L23" s="237">
        <v>91</v>
      </c>
      <c r="M23" s="238"/>
      <c r="N23" s="239" t="s">
        <v>135</v>
      </c>
      <c r="O23" s="228">
        <v>12038</v>
      </c>
      <c r="P23" s="15"/>
    </row>
    <row r="24" spans="1:16" ht="45.75" thickBot="1">
      <c r="A24" s="423"/>
      <c r="B24" s="424"/>
      <c r="C24" s="423"/>
      <c r="D24" s="429"/>
      <c r="E24" s="424"/>
      <c r="F24" s="128"/>
      <c r="G24" s="247"/>
      <c r="H24" s="280" t="s">
        <v>237</v>
      </c>
      <c r="I24" s="329">
        <v>0</v>
      </c>
      <c r="J24" s="251"/>
      <c r="K24" s="252" t="s">
        <v>211</v>
      </c>
      <c r="L24" s="330">
        <v>16</v>
      </c>
      <c r="M24" s="260"/>
      <c r="N24" s="261" t="s">
        <v>140</v>
      </c>
      <c r="O24" s="262">
        <v>51</v>
      </c>
      <c r="P24" s="15"/>
    </row>
    <row r="25" spans="1:16" ht="46.5" customHeight="1" thickBot="1">
      <c r="A25" s="425"/>
      <c r="B25" s="426"/>
      <c r="C25" s="425"/>
      <c r="D25" s="430"/>
      <c r="E25" s="426"/>
      <c r="F25" s="278"/>
      <c r="G25" s="279"/>
      <c r="H25" s="263" t="s">
        <v>120</v>
      </c>
      <c r="I25" s="264">
        <f>SUM(I21:I24)</f>
        <v>38</v>
      </c>
      <c r="J25" s="277"/>
      <c r="K25" s="274" t="s">
        <v>120</v>
      </c>
      <c r="L25" s="275">
        <f>SUM(L21:L24)</f>
        <v>313</v>
      </c>
      <c r="M25" s="276"/>
      <c r="N25" s="445"/>
      <c r="O25" s="446"/>
      <c r="P25" s="15"/>
    </row>
    <row r="26" spans="1:1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</row>
  </sheetData>
  <sheetProtection password="C4F4" sheet="1" formatCells="0" formatRows="0" insertRows="0"/>
  <dataConsolidate/>
  <mergeCells count="26">
    <mergeCell ref="N25:O25"/>
    <mergeCell ref="J11:L11"/>
    <mergeCell ref="M17:O19"/>
    <mergeCell ref="J20:L20"/>
    <mergeCell ref="M20:O20"/>
    <mergeCell ref="M11:O11"/>
    <mergeCell ref="M12:O12"/>
    <mergeCell ref="K19:L19"/>
    <mergeCell ref="J12:L12"/>
    <mergeCell ref="F12:I12"/>
    <mergeCell ref="F20:I20"/>
    <mergeCell ref="A22:B25"/>
    <mergeCell ref="C23:E25"/>
    <mergeCell ref="A12:B12"/>
    <mergeCell ref="C12:E12"/>
    <mergeCell ref="A20:B20"/>
    <mergeCell ref="C20:E20"/>
    <mergeCell ref="A14:B19"/>
    <mergeCell ref="C15:E19"/>
    <mergeCell ref="A1:O1"/>
    <mergeCell ref="I2:O3"/>
    <mergeCell ref="A11:B11"/>
    <mergeCell ref="C11:E11"/>
    <mergeCell ref="F11:I11"/>
    <mergeCell ref="K5:L6"/>
    <mergeCell ref="A5:F5"/>
  </mergeCells>
  <phoneticPr fontId="0" type="noConversion"/>
  <dataValidations count="3">
    <dataValidation allowBlank="1" showInputMessage="1" showErrorMessage="1" errorTitle="Total Disbursements" error="Provide Integer only." sqref="H25"/>
    <dataValidation allowBlank="1" showInputMessage="1" showErrorMessage="1" promptTitle="Reporting OIG:" prompt="Data will automatically populate from sheet 1." sqref="B2"/>
    <dataValidation allowBlank="1" showInputMessage="1" showErrorMessage="1" promptTitle="Month Ending Date:" prompt="Data will automatically populate from sheet 1." sqref="B3"/>
  </dataValidations>
  <pageMargins left="0.14000000000000001" right="0.14000000000000001" top="1" bottom="0.4" header="0.5" footer="0.14000000000000001"/>
  <pageSetup scale="64" orientation="landscape" r:id="rId1"/>
  <headerFooter alignWithMargins="0">
    <oddHeader>&amp;C&amp;"Arial,Bold"&amp;16OIG Recovery Act Monthly Report</oddHeader>
    <oddFooter>&amp;L*These work products were not published because they contain proprietary or other sensitive information that cannot be made available to the public.&amp;R&amp;F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120"/>
  <sheetViews>
    <sheetView zoomScaleNormal="100" workbookViewId="0">
      <selection activeCell="B6" sqref="B6"/>
    </sheetView>
  </sheetViews>
  <sheetFormatPr defaultRowHeight="12.75"/>
  <cols>
    <col min="1" max="1" width="20.7109375" style="1" customWidth="1"/>
    <col min="2" max="2" width="98" style="1" customWidth="1"/>
    <col min="3" max="16384" width="9.140625" style="1"/>
  </cols>
  <sheetData>
    <row r="1" spans="1:2" ht="21.75" thickBot="1">
      <c r="A1" s="460" t="s">
        <v>228</v>
      </c>
      <c r="B1" s="461"/>
    </row>
    <row r="2" spans="1:2" ht="15" customHeight="1">
      <c r="A2" s="138" t="s">
        <v>1</v>
      </c>
      <c r="B2" s="106" t="str">
        <f>'Financial Data'!C2</f>
        <v>Department of Health &amp; Human Services - OIG</v>
      </c>
    </row>
    <row r="3" spans="1:2" ht="15" customHeight="1" thickBot="1">
      <c r="A3" s="139" t="s">
        <v>2</v>
      </c>
      <c r="B3" s="107">
        <f>'Financial Data'!C3</f>
        <v>41182</v>
      </c>
    </row>
    <row r="4" spans="1:2" ht="15" customHeight="1" thickBot="1">
      <c r="A4" s="140"/>
    </row>
    <row r="5" spans="1:2" ht="15" customHeight="1" thickBot="1">
      <c r="A5" s="135" t="s">
        <v>0</v>
      </c>
      <c r="B5" s="59" t="s">
        <v>112</v>
      </c>
    </row>
    <row r="6" spans="1:2">
      <c r="A6" s="136">
        <v>1</v>
      </c>
      <c r="B6" s="51" t="s">
        <v>335</v>
      </c>
    </row>
    <row r="7" spans="1:2">
      <c r="A7" s="137">
        <v>2</v>
      </c>
      <c r="B7" s="50"/>
    </row>
    <row r="8" spans="1:2">
      <c r="A8" s="137">
        <v>3</v>
      </c>
      <c r="B8" s="50"/>
    </row>
    <row r="9" spans="1:2">
      <c r="A9" s="137">
        <v>4</v>
      </c>
      <c r="B9" s="50"/>
    </row>
    <row r="10" spans="1:2">
      <c r="A10" s="137">
        <v>5</v>
      </c>
      <c r="B10" s="50"/>
    </row>
    <row r="11" spans="1:2">
      <c r="A11" s="137">
        <v>6</v>
      </c>
      <c r="B11" s="50"/>
    </row>
    <row r="12" spans="1:2">
      <c r="A12" s="137">
        <v>7</v>
      </c>
      <c r="B12" s="50"/>
    </row>
    <row r="13" spans="1:2">
      <c r="A13" s="137">
        <v>8</v>
      </c>
      <c r="B13" s="50"/>
    </row>
    <row r="14" spans="1:2">
      <c r="A14" s="137">
        <v>9</v>
      </c>
      <c r="B14" s="50"/>
    </row>
    <row r="15" spans="1:2">
      <c r="A15" s="137">
        <v>10</v>
      </c>
      <c r="B15" s="50"/>
    </row>
    <row r="16" spans="1:2" ht="13.5" thickBot="1">
      <c r="A16" s="140"/>
      <c r="B16" s="52"/>
    </row>
    <row r="17" spans="1:2" ht="13.5" thickBot="1">
      <c r="A17" s="135" t="s">
        <v>0</v>
      </c>
      <c r="B17" s="59" t="s">
        <v>207</v>
      </c>
    </row>
    <row r="18" spans="1:2">
      <c r="A18" s="136">
        <v>1</v>
      </c>
      <c r="B18" s="51"/>
    </row>
    <row r="19" spans="1:2">
      <c r="A19" s="137">
        <v>2</v>
      </c>
      <c r="B19" s="50"/>
    </row>
    <row r="20" spans="1:2">
      <c r="A20" s="137">
        <v>3</v>
      </c>
      <c r="B20" s="50"/>
    </row>
    <row r="21" spans="1:2">
      <c r="A21" s="137">
        <v>4</v>
      </c>
      <c r="B21" s="50"/>
    </row>
    <row r="22" spans="1:2">
      <c r="A22" s="137">
        <v>5</v>
      </c>
      <c r="B22" s="50"/>
    </row>
    <row r="23" spans="1:2">
      <c r="A23" s="137">
        <v>6</v>
      </c>
      <c r="B23" s="50"/>
    </row>
    <row r="24" spans="1:2">
      <c r="A24" s="137">
        <v>7</v>
      </c>
      <c r="B24" s="50"/>
    </row>
    <row r="25" spans="1:2">
      <c r="A25" s="137">
        <v>8</v>
      </c>
      <c r="B25" s="50"/>
    </row>
    <row r="26" spans="1:2">
      <c r="A26" s="137">
        <v>9</v>
      </c>
      <c r="B26" s="50"/>
    </row>
    <row r="27" spans="1:2">
      <c r="A27" s="137">
        <v>10</v>
      </c>
      <c r="B27" s="50"/>
    </row>
    <row r="28" spans="1:2">
      <c r="B28" s="52"/>
    </row>
    <row r="29" spans="1:2">
      <c r="B29" s="52"/>
    </row>
    <row r="30" spans="1:2">
      <c r="B30" s="52"/>
    </row>
    <row r="31" spans="1:2">
      <c r="B31" s="52"/>
    </row>
    <row r="32" spans="1:2">
      <c r="B32" s="52"/>
    </row>
    <row r="33" spans="2:2">
      <c r="B33" s="52"/>
    </row>
    <row r="34" spans="2:2">
      <c r="B34" s="52"/>
    </row>
    <row r="35" spans="2:2">
      <c r="B35" s="52"/>
    </row>
    <row r="36" spans="2:2">
      <c r="B36" s="52"/>
    </row>
    <row r="37" spans="2:2">
      <c r="B37" s="52"/>
    </row>
    <row r="38" spans="2:2">
      <c r="B38" s="52"/>
    </row>
    <row r="39" spans="2:2">
      <c r="B39" s="53"/>
    </row>
    <row r="40" spans="2:2">
      <c r="B40" s="53"/>
    </row>
    <row r="41" spans="2:2">
      <c r="B41" s="53"/>
    </row>
    <row r="42" spans="2:2">
      <c r="B42" s="53"/>
    </row>
    <row r="43" spans="2:2">
      <c r="B43" s="53"/>
    </row>
    <row r="44" spans="2:2">
      <c r="B44" s="53"/>
    </row>
    <row r="45" spans="2:2">
      <c r="B45" s="53"/>
    </row>
    <row r="46" spans="2:2">
      <c r="B46" s="53"/>
    </row>
    <row r="47" spans="2:2">
      <c r="B47" s="53"/>
    </row>
    <row r="48" spans="2:2">
      <c r="B48" s="53"/>
    </row>
    <row r="49" spans="2:2">
      <c r="B49" s="53"/>
    </row>
    <row r="50" spans="2:2">
      <c r="B50" s="53"/>
    </row>
    <row r="51" spans="2:2">
      <c r="B51" s="53"/>
    </row>
    <row r="52" spans="2:2">
      <c r="B52" s="53"/>
    </row>
    <row r="53" spans="2:2">
      <c r="B53" s="53"/>
    </row>
    <row r="54" spans="2:2">
      <c r="B54" s="53"/>
    </row>
    <row r="55" spans="2:2">
      <c r="B55" s="53"/>
    </row>
    <row r="56" spans="2:2">
      <c r="B56" s="53"/>
    </row>
    <row r="57" spans="2:2">
      <c r="B57" s="53"/>
    </row>
    <row r="58" spans="2:2">
      <c r="B58" s="53"/>
    </row>
    <row r="59" spans="2:2">
      <c r="B59" s="53"/>
    </row>
    <row r="60" spans="2:2">
      <c r="B60" s="53"/>
    </row>
    <row r="61" spans="2:2">
      <c r="B61" s="53"/>
    </row>
    <row r="62" spans="2:2">
      <c r="B62" s="53"/>
    </row>
    <row r="63" spans="2:2">
      <c r="B63" s="53"/>
    </row>
    <row r="64" spans="2:2">
      <c r="B64" s="53"/>
    </row>
    <row r="65" spans="2:2">
      <c r="B65" s="53"/>
    </row>
    <row r="66" spans="2:2">
      <c r="B66" s="53"/>
    </row>
    <row r="67" spans="2:2">
      <c r="B67" s="53"/>
    </row>
    <row r="68" spans="2:2">
      <c r="B68" s="53"/>
    </row>
    <row r="69" spans="2:2">
      <c r="B69" s="53"/>
    </row>
    <row r="70" spans="2:2">
      <c r="B70" s="53"/>
    </row>
    <row r="71" spans="2:2">
      <c r="B71" s="53"/>
    </row>
    <row r="72" spans="2:2">
      <c r="B72" s="53"/>
    </row>
    <row r="73" spans="2:2">
      <c r="B73" s="53"/>
    </row>
    <row r="74" spans="2:2">
      <c r="B74" s="53"/>
    </row>
    <row r="75" spans="2:2">
      <c r="B75" s="53"/>
    </row>
    <row r="76" spans="2:2">
      <c r="B76" s="53"/>
    </row>
    <row r="77" spans="2:2">
      <c r="B77" s="53"/>
    </row>
    <row r="78" spans="2:2">
      <c r="B78" s="53"/>
    </row>
    <row r="79" spans="2:2">
      <c r="B79" s="53"/>
    </row>
    <row r="80" spans="2:2">
      <c r="B80" s="53"/>
    </row>
    <row r="81" spans="2:2">
      <c r="B81" s="53"/>
    </row>
    <row r="82" spans="2:2">
      <c r="B82" s="53"/>
    </row>
    <row r="83" spans="2:2">
      <c r="B83" s="53"/>
    </row>
    <row r="84" spans="2:2">
      <c r="B84" s="53"/>
    </row>
    <row r="85" spans="2:2">
      <c r="B85" s="53"/>
    </row>
    <row r="86" spans="2:2">
      <c r="B86" s="53"/>
    </row>
    <row r="87" spans="2:2">
      <c r="B87" s="53"/>
    </row>
    <row r="88" spans="2:2">
      <c r="B88" s="53"/>
    </row>
    <row r="89" spans="2:2">
      <c r="B89" s="53"/>
    </row>
    <row r="90" spans="2:2">
      <c r="B90" s="53"/>
    </row>
    <row r="91" spans="2:2">
      <c r="B91" s="53"/>
    </row>
    <row r="92" spans="2:2">
      <c r="B92" s="53"/>
    </row>
    <row r="93" spans="2:2">
      <c r="B93" s="53"/>
    </row>
    <row r="94" spans="2:2">
      <c r="B94" s="53"/>
    </row>
    <row r="95" spans="2:2">
      <c r="B95" s="53"/>
    </row>
    <row r="96" spans="2:2">
      <c r="B96" s="53"/>
    </row>
    <row r="97" spans="2:2">
      <c r="B97" s="53"/>
    </row>
    <row r="98" spans="2:2">
      <c r="B98" s="53"/>
    </row>
    <row r="99" spans="2:2">
      <c r="B99" s="53"/>
    </row>
    <row r="100" spans="2:2">
      <c r="B100" s="53"/>
    </row>
    <row r="101" spans="2:2">
      <c r="B101" s="53"/>
    </row>
    <row r="102" spans="2:2">
      <c r="B102" s="53"/>
    </row>
    <row r="103" spans="2:2">
      <c r="B103" s="53"/>
    </row>
    <row r="104" spans="2:2">
      <c r="B104" s="53"/>
    </row>
    <row r="105" spans="2:2">
      <c r="B105" s="53"/>
    </row>
    <row r="106" spans="2:2">
      <c r="B106" s="53"/>
    </row>
    <row r="107" spans="2:2">
      <c r="B107" s="53"/>
    </row>
    <row r="108" spans="2:2">
      <c r="B108" s="53"/>
    </row>
    <row r="109" spans="2:2">
      <c r="B109" s="53"/>
    </row>
    <row r="110" spans="2:2">
      <c r="B110" s="53"/>
    </row>
    <row r="111" spans="2:2">
      <c r="B111" s="53"/>
    </row>
    <row r="112" spans="2:2">
      <c r="B112" s="53"/>
    </row>
    <row r="113" spans="2:2">
      <c r="B113" s="53"/>
    </row>
    <row r="114" spans="2:2">
      <c r="B114" s="53"/>
    </row>
    <row r="115" spans="2:2">
      <c r="B115" s="53"/>
    </row>
    <row r="116" spans="2:2">
      <c r="B116" s="53"/>
    </row>
    <row r="117" spans="2:2">
      <c r="B117" s="53"/>
    </row>
    <row r="118" spans="2:2">
      <c r="B118" s="53"/>
    </row>
    <row r="119" spans="2:2">
      <c r="B119" s="53"/>
    </row>
    <row r="120" spans="2:2">
      <c r="B120" s="53"/>
    </row>
  </sheetData>
  <sheetProtection password="C4F4" sheet="1" formatColumns="0" formatRows="0" insertRows="0" deleteRows="0"/>
  <mergeCells count="1">
    <mergeCell ref="A1:B1"/>
  </mergeCells>
  <phoneticPr fontId="16" type="noConversion"/>
  <dataValidations count="2">
    <dataValidation allowBlank="1" showInputMessage="1" showErrorMessage="1" error="Enter date in mm/dd/yyyy format" promptTitle="Month Ending Date:" prompt="Data will automatically populate from sheet 1." sqref="B3"/>
    <dataValidation allowBlank="1" showInputMessage="1" showErrorMessage="1" promptTitle="Reporting OIG:" prompt="Data will automatically populate from sheet 1." sqref="B2"/>
  </dataValidations>
  <pageMargins left="0.14000000000000001" right="0.14000000000000001" top="1" bottom="0.4" header="0.5" footer="0.14000000000000001"/>
  <pageSetup fitToHeight="0" orientation="landscape" r:id="rId1"/>
  <headerFooter alignWithMargins="0">
    <oddHeader>&amp;C&amp;"Arial,Bold"&amp;16OIG Recovery Act Monthly Report</oddHeader>
    <oddFooter>&amp;R&amp;F Page &amp;P</oddFooter>
  </headerFooter>
  <ignoredErrors>
    <ignoredError sqref="B2:B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P118"/>
  <sheetViews>
    <sheetView topLeftCell="A4" zoomScaleNormal="100" workbookViewId="0">
      <selection activeCell="I32" sqref="I32"/>
    </sheetView>
  </sheetViews>
  <sheetFormatPr defaultRowHeight="12.75"/>
  <cols>
    <col min="1" max="1" width="15.7109375" style="1" customWidth="1"/>
    <col min="2" max="2" width="25.7109375" style="133" customWidth="1"/>
    <col min="3" max="3" width="13.7109375" style="133" customWidth="1"/>
    <col min="4" max="4" width="20.7109375" style="133" customWidth="1"/>
    <col min="5" max="5" width="15.7109375" style="133" customWidth="1"/>
    <col min="6" max="6" width="10.7109375" style="172" customWidth="1"/>
    <col min="7" max="7" width="10.7109375" style="133" customWidth="1"/>
    <col min="8" max="8" width="11.7109375" style="133" customWidth="1"/>
    <col min="9" max="9" width="12.7109375" style="133" customWidth="1"/>
    <col min="10" max="10" width="11.7109375" style="133" customWidth="1"/>
    <col min="11" max="12" width="9.140625" style="1"/>
    <col min="13" max="13" width="8.85546875" customWidth="1"/>
    <col min="14" max="14" width="9.140625" style="1"/>
    <col min="15" max="15" width="8.85546875" customWidth="1"/>
    <col min="16" max="16384" width="9.140625" style="1"/>
  </cols>
  <sheetData>
    <row r="1" spans="1:11" ht="21.75" thickBot="1">
      <c r="A1" s="396" t="s">
        <v>229</v>
      </c>
      <c r="B1" s="467"/>
      <c r="C1" s="377"/>
      <c r="D1" s="377"/>
      <c r="E1" s="377"/>
      <c r="F1" s="377"/>
      <c r="G1" s="377"/>
      <c r="H1" s="377"/>
      <c r="I1" s="377"/>
      <c r="J1" s="401"/>
      <c r="K1" s="146"/>
    </row>
    <row r="2" spans="1:11" ht="15" customHeight="1">
      <c r="A2" s="141" t="s">
        <v>1</v>
      </c>
      <c r="B2" s="144" t="str">
        <f>'Financial Data'!C2</f>
        <v>Department of Health &amp; Human Services - OIG</v>
      </c>
      <c r="C2" s="145"/>
      <c r="D2" s="468"/>
      <c r="E2" s="469"/>
      <c r="F2" s="469"/>
      <c r="G2" s="469"/>
      <c r="H2" s="469"/>
      <c r="I2" s="469"/>
      <c r="J2" s="470"/>
      <c r="K2" s="132"/>
    </row>
    <row r="3" spans="1:11" ht="15" customHeight="1" thickBot="1">
      <c r="A3" s="142" t="s">
        <v>2</v>
      </c>
      <c r="B3" s="143">
        <f>'Financial Data'!C3</f>
        <v>41182</v>
      </c>
      <c r="C3" s="93"/>
      <c r="D3" s="471"/>
      <c r="E3" s="472"/>
      <c r="F3" s="472"/>
      <c r="G3" s="472"/>
      <c r="H3" s="472"/>
      <c r="I3" s="472"/>
      <c r="J3" s="473"/>
      <c r="K3" s="132"/>
    </row>
    <row r="4" spans="1:11" s="154" customFormat="1" ht="15.75" thickBot="1">
      <c r="A4" s="160"/>
      <c r="B4" s="161"/>
      <c r="C4" s="157"/>
      <c r="D4" s="157"/>
      <c r="E4" s="463"/>
      <c r="F4" s="463"/>
      <c r="G4" s="443"/>
      <c r="H4" s="443"/>
      <c r="I4" s="443"/>
      <c r="J4" s="443"/>
      <c r="K4" s="132"/>
    </row>
    <row r="5" spans="1:11" ht="15" customHeight="1" thickBot="1">
      <c r="A5" s="464" t="s">
        <v>144</v>
      </c>
      <c r="B5" s="465"/>
      <c r="C5" s="465"/>
      <c r="D5" s="465"/>
      <c r="E5" s="465"/>
      <c r="F5" s="465"/>
      <c r="G5" s="465"/>
      <c r="H5" s="465"/>
      <c r="I5" s="465"/>
      <c r="J5" s="466"/>
      <c r="K5" s="132"/>
    </row>
    <row r="6" spans="1:11" ht="63.75">
      <c r="A6" s="162" t="s">
        <v>0</v>
      </c>
      <c r="B6" s="163" t="s">
        <v>129</v>
      </c>
      <c r="C6" s="164" t="s">
        <v>128</v>
      </c>
      <c r="D6" s="164" t="s">
        <v>130</v>
      </c>
      <c r="E6" s="164" t="s">
        <v>136</v>
      </c>
      <c r="F6" s="170" t="s">
        <v>166</v>
      </c>
      <c r="G6" s="164" t="s">
        <v>137</v>
      </c>
      <c r="H6" s="164" t="s">
        <v>138</v>
      </c>
      <c r="I6" s="164" t="s">
        <v>169</v>
      </c>
      <c r="J6" s="169" t="s">
        <v>165</v>
      </c>
      <c r="K6" s="132"/>
    </row>
    <row r="7" spans="1:11">
      <c r="A7" s="158">
        <v>1</v>
      </c>
      <c r="B7" s="168"/>
      <c r="C7" s="50"/>
      <c r="D7" s="50"/>
      <c r="E7" s="50"/>
      <c r="F7" s="213"/>
      <c r="G7" s="50"/>
      <c r="H7" s="168"/>
      <c r="I7" s="179">
        <f>G7*H7</f>
        <v>0</v>
      </c>
      <c r="J7" s="222"/>
      <c r="K7" s="132"/>
    </row>
    <row r="8" spans="1:11">
      <c r="A8" s="158">
        <f>A7+1</f>
        <v>2</v>
      </c>
      <c r="B8" s="50"/>
      <c r="C8" s="50"/>
      <c r="D8" s="50"/>
      <c r="E8" s="50"/>
      <c r="F8" s="213"/>
      <c r="G8" s="50"/>
      <c r="H8" s="50"/>
      <c r="I8" s="179">
        <f t="shared" ref="I8:I21" si="0">G8*H8</f>
        <v>0</v>
      </c>
      <c r="J8" s="222"/>
      <c r="K8" s="132"/>
    </row>
    <row r="9" spans="1:11">
      <c r="A9" s="158">
        <f t="shared" ref="A9:A21" si="1">A8+1</f>
        <v>3</v>
      </c>
      <c r="B9" s="50"/>
      <c r="C9" s="50"/>
      <c r="D9" s="50"/>
      <c r="E9" s="50"/>
      <c r="F9" s="213"/>
      <c r="G9" s="50"/>
      <c r="H9" s="50"/>
      <c r="I9" s="179">
        <f t="shared" si="0"/>
        <v>0</v>
      </c>
      <c r="J9" s="222"/>
    </row>
    <row r="10" spans="1:11">
      <c r="A10" s="158">
        <f t="shared" si="1"/>
        <v>4</v>
      </c>
      <c r="B10" s="50"/>
      <c r="C10" s="50"/>
      <c r="D10" s="50"/>
      <c r="E10" s="50"/>
      <c r="F10" s="213"/>
      <c r="G10" s="50"/>
      <c r="H10" s="50"/>
      <c r="I10" s="179">
        <f t="shared" si="0"/>
        <v>0</v>
      </c>
      <c r="J10" s="222"/>
    </row>
    <row r="11" spans="1:11">
      <c r="A11" s="158">
        <f t="shared" si="1"/>
        <v>5</v>
      </c>
      <c r="B11" s="50"/>
      <c r="C11" s="50"/>
      <c r="D11" s="50"/>
      <c r="E11" s="50"/>
      <c r="F11" s="213"/>
      <c r="G11" s="50"/>
      <c r="H11" s="50"/>
      <c r="I11" s="179">
        <f t="shared" si="0"/>
        <v>0</v>
      </c>
      <c r="J11" s="222"/>
    </row>
    <row r="12" spans="1:11">
      <c r="A12" s="158">
        <f t="shared" si="1"/>
        <v>6</v>
      </c>
      <c r="B12" s="50"/>
      <c r="C12" s="50"/>
      <c r="D12" s="50"/>
      <c r="E12" s="50"/>
      <c r="F12" s="213"/>
      <c r="G12" s="50"/>
      <c r="H12" s="50"/>
      <c r="I12" s="179">
        <f t="shared" si="0"/>
        <v>0</v>
      </c>
      <c r="J12" s="222"/>
    </row>
    <row r="13" spans="1:11">
      <c r="A13" s="158">
        <f t="shared" si="1"/>
        <v>7</v>
      </c>
      <c r="B13" s="50"/>
      <c r="C13" s="50"/>
      <c r="D13" s="50"/>
      <c r="E13" s="50"/>
      <c r="F13" s="213"/>
      <c r="G13" s="50"/>
      <c r="H13" s="50"/>
      <c r="I13" s="179">
        <f t="shared" si="0"/>
        <v>0</v>
      </c>
      <c r="J13" s="222"/>
    </row>
    <row r="14" spans="1:11">
      <c r="A14" s="158">
        <f t="shared" si="1"/>
        <v>8</v>
      </c>
      <c r="B14" s="50"/>
      <c r="C14" s="50"/>
      <c r="D14" s="50"/>
      <c r="E14" s="50"/>
      <c r="F14" s="213"/>
      <c r="G14" s="50"/>
      <c r="H14" s="50"/>
      <c r="I14" s="179">
        <f t="shared" si="0"/>
        <v>0</v>
      </c>
      <c r="J14" s="222"/>
    </row>
    <row r="15" spans="1:11">
      <c r="A15" s="158">
        <f t="shared" si="1"/>
        <v>9</v>
      </c>
      <c r="B15" s="50"/>
      <c r="C15" s="50"/>
      <c r="D15" s="50"/>
      <c r="E15" s="50"/>
      <c r="F15" s="213"/>
      <c r="G15" s="50"/>
      <c r="H15" s="50"/>
      <c r="I15" s="179">
        <f t="shared" si="0"/>
        <v>0</v>
      </c>
      <c r="J15" s="222"/>
    </row>
    <row r="16" spans="1:11">
      <c r="A16" s="158">
        <f t="shared" si="1"/>
        <v>10</v>
      </c>
      <c r="B16" s="50"/>
      <c r="C16" s="50"/>
      <c r="D16" s="50"/>
      <c r="E16" s="50"/>
      <c r="F16" s="213"/>
      <c r="G16" s="50"/>
      <c r="H16" s="50"/>
      <c r="I16" s="179">
        <f t="shared" si="0"/>
        <v>0</v>
      </c>
      <c r="J16" s="222"/>
    </row>
    <row r="17" spans="1:16">
      <c r="A17" s="158">
        <f t="shared" si="1"/>
        <v>11</v>
      </c>
      <c r="B17" s="50"/>
      <c r="C17" s="50"/>
      <c r="D17" s="50"/>
      <c r="E17" s="50"/>
      <c r="F17" s="213"/>
      <c r="G17" s="50"/>
      <c r="H17" s="50"/>
      <c r="I17" s="179">
        <f t="shared" si="0"/>
        <v>0</v>
      </c>
      <c r="J17" s="222"/>
    </row>
    <row r="18" spans="1:16">
      <c r="A18" s="158">
        <f t="shared" si="1"/>
        <v>12</v>
      </c>
      <c r="B18" s="50"/>
      <c r="C18" s="50"/>
      <c r="D18" s="50"/>
      <c r="E18" s="50"/>
      <c r="F18" s="213"/>
      <c r="G18" s="50"/>
      <c r="H18" s="50"/>
      <c r="I18" s="179">
        <f t="shared" si="0"/>
        <v>0</v>
      </c>
      <c r="J18" s="222"/>
    </row>
    <row r="19" spans="1:16">
      <c r="A19" s="158">
        <f t="shared" si="1"/>
        <v>13</v>
      </c>
      <c r="B19" s="50"/>
      <c r="C19" s="50"/>
      <c r="D19" s="50"/>
      <c r="E19" s="50"/>
      <c r="F19" s="213"/>
      <c r="G19" s="50"/>
      <c r="H19" s="50"/>
      <c r="I19" s="179">
        <f t="shared" si="0"/>
        <v>0</v>
      </c>
      <c r="J19" s="222"/>
    </row>
    <row r="20" spans="1:16">
      <c r="A20" s="158">
        <f t="shared" si="1"/>
        <v>14</v>
      </c>
      <c r="B20" s="50"/>
      <c r="C20" s="50"/>
      <c r="D20" s="50"/>
      <c r="E20" s="50"/>
      <c r="F20" s="213"/>
      <c r="G20" s="50"/>
      <c r="H20" s="50"/>
      <c r="I20" s="179">
        <f t="shared" si="0"/>
        <v>0</v>
      </c>
      <c r="J20" s="222"/>
    </row>
    <row r="21" spans="1:16" ht="13.5" thickBot="1">
      <c r="A21" s="158">
        <f t="shared" si="1"/>
        <v>15</v>
      </c>
      <c r="B21" s="159"/>
      <c r="C21" s="159"/>
      <c r="D21" s="159"/>
      <c r="E21" s="159"/>
      <c r="F21" s="214"/>
      <c r="G21" s="159"/>
      <c r="H21" s="159"/>
      <c r="I21" s="223">
        <f t="shared" si="0"/>
        <v>0</v>
      </c>
      <c r="J21" s="224"/>
      <c r="L21" s="132"/>
    </row>
    <row r="22" spans="1:16" s="154" customFormat="1" ht="13.5" thickBot="1">
      <c r="A22" s="155"/>
      <c r="B22" s="156"/>
      <c r="C22" s="157"/>
      <c r="D22" s="157"/>
      <c r="E22" s="157"/>
      <c r="F22" s="171"/>
      <c r="G22" s="174" t="s">
        <v>168</v>
      </c>
      <c r="H22" s="180">
        <f>SUM(H7:H21)</f>
        <v>0</v>
      </c>
      <c r="I22" s="177">
        <f>SUM(I7:I21)</f>
        <v>0</v>
      </c>
      <c r="J22" s="157"/>
      <c r="K22" s="175"/>
      <c r="L22" s="175"/>
      <c r="N22" s="175"/>
      <c r="P22" s="178"/>
    </row>
    <row r="23" spans="1:16" s="154" customFormat="1" ht="13.5" thickBot="1">
      <c r="A23" s="155"/>
      <c r="B23" s="156"/>
      <c r="C23" s="157"/>
      <c r="D23" s="157"/>
      <c r="E23" s="157"/>
      <c r="F23" s="171"/>
      <c r="G23" s="157"/>
      <c r="H23" s="157"/>
      <c r="I23" s="157"/>
      <c r="J23" s="157"/>
    </row>
    <row r="24" spans="1:16" s="154" customFormat="1" ht="13.5" thickBot="1">
      <c r="A24" s="462" t="s">
        <v>145</v>
      </c>
      <c r="B24" s="453"/>
      <c r="C24" s="453"/>
      <c r="D24" s="453"/>
      <c r="E24" s="457"/>
      <c r="F24" s="458"/>
      <c r="G24" s="153"/>
    </row>
    <row r="25" spans="1:16" ht="63.75">
      <c r="A25" s="162" t="s">
        <v>0</v>
      </c>
      <c r="B25" s="163" t="s">
        <v>146</v>
      </c>
      <c r="C25" s="164" t="s">
        <v>154</v>
      </c>
      <c r="D25" s="164" t="s">
        <v>147</v>
      </c>
      <c r="E25" s="164" t="s">
        <v>148</v>
      </c>
      <c r="F25" s="173" t="s">
        <v>167</v>
      </c>
      <c r="G25" s="134"/>
      <c r="H25" s="132"/>
      <c r="I25" s="132"/>
      <c r="J25" s="132"/>
    </row>
    <row r="26" spans="1:16">
      <c r="A26" s="158">
        <v>1</v>
      </c>
      <c r="B26" s="50"/>
      <c r="C26" s="215"/>
      <c r="D26" s="50"/>
      <c r="E26" s="50"/>
      <c r="F26" s="216"/>
      <c r="H26" s="1"/>
      <c r="I26" s="1"/>
      <c r="J26" s="1"/>
    </row>
    <row r="27" spans="1:16">
      <c r="A27" s="158">
        <f>A26+1</f>
        <v>2</v>
      </c>
      <c r="B27" s="50"/>
      <c r="C27" s="215"/>
      <c r="D27" s="50"/>
      <c r="E27" s="50"/>
      <c r="F27" s="216"/>
      <c r="H27" s="1"/>
      <c r="I27" s="1"/>
      <c r="J27" s="1"/>
    </row>
    <row r="28" spans="1:16">
      <c r="A28" s="158">
        <f t="shared" ref="A28:A35" si="2">A27+1</f>
        <v>3</v>
      </c>
      <c r="B28" s="50"/>
      <c r="C28" s="215"/>
      <c r="D28" s="50"/>
      <c r="E28" s="50"/>
      <c r="F28" s="216"/>
      <c r="H28" s="1"/>
      <c r="I28" s="1"/>
      <c r="J28" s="1"/>
    </row>
    <row r="29" spans="1:16">
      <c r="A29" s="158">
        <f t="shared" si="2"/>
        <v>4</v>
      </c>
      <c r="B29" s="50"/>
      <c r="C29" s="215"/>
      <c r="D29" s="50"/>
      <c r="E29" s="50"/>
      <c r="F29" s="216"/>
      <c r="H29" s="1"/>
      <c r="I29" s="1"/>
      <c r="J29" s="1"/>
    </row>
    <row r="30" spans="1:16">
      <c r="A30" s="158">
        <f t="shared" si="2"/>
        <v>5</v>
      </c>
      <c r="B30" s="50"/>
      <c r="C30" s="215"/>
      <c r="D30" s="50"/>
      <c r="E30" s="50"/>
      <c r="F30" s="216"/>
      <c r="H30" s="1"/>
      <c r="I30" s="1"/>
      <c r="J30" s="1"/>
    </row>
    <row r="31" spans="1:16">
      <c r="A31" s="158">
        <f t="shared" si="2"/>
        <v>6</v>
      </c>
      <c r="B31" s="50"/>
      <c r="C31" s="215"/>
      <c r="D31" s="50"/>
      <c r="E31" s="50"/>
      <c r="F31" s="216"/>
      <c r="H31" s="1"/>
      <c r="I31" s="1"/>
      <c r="J31" s="1"/>
    </row>
    <row r="32" spans="1:16">
      <c r="A32" s="158">
        <f t="shared" si="2"/>
        <v>7</v>
      </c>
      <c r="B32" s="50"/>
      <c r="C32" s="215"/>
      <c r="D32" s="50"/>
      <c r="E32" s="50"/>
      <c r="F32" s="216"/>
      <c r="H32" s="1"/>
      <c r="I32" s="1"/>
      <c r="J32" s="1"/>
    </row>
    <row r="33" spans="1:10">
      <c r="A33" s="158">
        <f t="shared" si="2"/>
        <v>8</v>
      </c>
      <c r="B33" s="50"/>
      <c r="C33" s="215"/>
      <c r="D33" s="50"/>
      <c r="E33" s="50"/>
      <c r="F33" s="216"/>
      <c r="H33" s="1"/>
      <c r="I33" s="1"/>
      <c r="J33" s="1"/>
    </row>
    <row r="34" spans="1:10">
      <c r="A34" s="158">
        <f t="shared" si="2"/>
        <v>9</v>
      </c>
      <c r="B34" s="181"/>
      <c r="C34" s="217"/>
      <c r="D34" s="181"/>
      <c r="E34" s="181"/>
      <c r="F34" s="218"/>
      <c r="H34" s="1"/>
      <c r="I34" s="1"/>
      <c r="J34" s="1"/>
    </row>
    <row r="35" spans="1:10" ht="13.5" thickBot="1">
      <c r="A35" s="158">
        <f t="shared" si="2"/>
        <v>10</v>
      </c>
      <c r="B35" s="159"/>
      <c r="C35" s="219"/>
      <c r="D35" s="159"/>
      <c r="E35" s="159"/>
      <c r="F35" s="220"/>
      <c r="H35" s="1"/>
      <c r="I35" s="1"/>
      <c r="J35" s="1"/>
    </row>
    <row r="36" spans="1:10">
      <c r="B36" s="52"/>
    </row>
    <row r="37" spans="1:10">
      <c r="B37" s="52"/>
    </row>
    <row r="38" spans="1:10">
      <c r="B38" s="52"/>
    </row>
    <row r="39" spans="1:10">
      <c r="B39" s="52"/>
    </row>
    <row r="40" spans="1:10">
      <c r="B40" s="52"/>
    </row>
    <row r="41" spans="1:10">
      <c r="B41" s="52"/>
    </row>
    <row r="42" spans="1:10">
      <c r="B42" s="52"/>
    </row>
    <row r="43" spans="1:10">
      <c r="B43" s="52"/>
    </row>
    <row r="44" spans="1:10">
      <c r="B44" s="52"/>
    </row>
    <row r="45" spans="1:10">
      <c r="B45" s="52"/>
    </row>
    <row r="46" spans="1:10">
      <c r="B46" s="52"/>
    </row>
    <row r="47" spans="1:10">
      <c r="B47" s="52"/>
    </row>
    <row r="48" spans="1:10">
      <c r="B48" s="52"/>
    </row>
    <row r="49" spans="2:2">
      <c r="B49" s="52"/>
    </row>
    <row r="50" spans="2:2">
      <c r="B50" s="52"/>
    </row>
    <row r="51" spans="2:2">
      <c r="B51" s="52"/>
    </row>
    <row r="52" spans="2:2">
      <c r="B52" s="52"/>
    </row>
    <row r="53" spans="2:2">
      <c r="B53" s="52"/>
    </row>
    <row r="54" spans="2:2">
      <c r="B54" s="52"/>
    </row>
    <row r="55" spans="2:2">
      <c r="B55" s="52"/>
    </row>
    <row r="56" spans="2:2">
      <c r="B56" s="52"/>
    </row>
    <row r="57" spans="2:2">
      <c r="B57" s="52"/>
    </row>
    <row r="58" spans="2:2">
      <c r="B58" s="52"/>
    </row>
    <row r="59" spans="2:2">
      <c r="B59" s="52"/>
    </row>
    <row r="60" spans="2:2">
      <c r="B60" s="52"/>
    </row>
    <row r="61" spans="2:2">
      <c r="B61" s="52"/>
    </row>
    <row r="62" spans="2:2">
      <c r="B62" s="52"/>
    </row>
    <row r="63" spans="2:2">
      <c r="B63" s="52"/>
    </row>
    <row r="64" spans="2:2">
      <c r="B64" s="52"/>
    </row>
    <row r="65" spans="2:2">
      <c r="B65" s="52"/>
    </row>
    <row r="66" spans="2:2">
      <c r="B66" s="52"/>
    </row>
    <row r="67" spans="2:2">
      <c r="B67" s="52"/>
    </row>
    <row r="68" spans="2:2">
      <c r="B68" s="52"/>
    </row>
    <row r="69" spans="2:2">
      <c r="B69" s="52"/>
    </row>
    <row r="70" spans="2:2">
      <c r="B70" s="52"/>
    </row>
    <row r="71" spans="2:2">
      <c r="B71" s="52"/>
    </row>
    <row r="72" spans="2:2">
      <c r="B72" s="52"/>
    </row>
    <row r="73" spans="2:2">
      <c r="B73" s="52"/>
    </row>
    <row r="74" spans="2:2">
      <c r="B74" s="52"/>
    </row>
    <row r="75" spans="2:2">
      <c r="B75" s="52"/>
    </row>
    <row r="76" spans="2:2">
      <c r="B76" s="52"/>
    </row>
    <row r="77" spans="2:2">
      <c r="B77" s="52"/>
    </row>
    <row r="78" spans="2:2">
      <c r="B78" s="52"/>
    </row>
    <row r="79" spans="2:2">
      <c r="B79" s="52"/>
    </row>
    <row r="80" spans="2:2">
      <c r="B80" s="52"/>
    </row>
    <row r="81" spans="2:2">
      <c r="B81" s="52"/>
    </row>
    <row r="82" spans="2:2">
      <c r="B82" s="52"/>
    </row>
    <row r="83" spans="2:2">
      <c r="B83" s="52"/>
    </row>
    <row r="84" spans="2:2">
      <c r="B84" s="52"/>
    </row>
    <row r="85" spans="2:2">
      <c r="B85" s="52"/>
    </row>
    <row r="86" spans="2:2">
      <c r="B86" s="52"/>
    </row>
    <row r="87" spans="2:2">
      <c r="B87" s="52"/>
    </row>
    <row r="88" spans="2:2">
      <c r="B88" s="52"/>
    </row>
    <row r="89" spans="2:2">
      <c r="B89" s="52"/>
    </row>
    <row r="90" spans="2:2">
      <c r="B90" s="52"/>
    </row>
    <row r="91" spans="2:2">
      <c r="B91" s="52"/>
    </row>
    <row r="92" spans="2:2">
      <c r="B92" s="52"/>
    </row>
    <row r="93" spans="2:2">
      <c r="B93" s="52"/>
    </row>
    <row r="94" spans="2:2">
      <c r="B94" s="52"/>
    </row>
    <row r="95" spans="2:2">
      <c r="B95" s="52"/>
    </row>
    <row r="96" spans="2:2">
      <c r="B96" s="52"/>
    </row>
    <row r="97" spans="2:2">
      <c r="B97" s="52"/>
    </row>
    <row r="98" spans="2:2">
      <c r="B98" s="52"/>
    </row>
    <row r="99" spans="2:2">
      <c r="B99" s="52"/>
    </row>
    <row r="100" spans="2:2">
      <c r="B100" s="52"/>
    </row>
    <row r="101" spans="2:2">
      <c r="B101" s="52"/>
    </row>
    <row r="102" spans="2:2">
      <c r="B102" s="52"/>
    </row>
    <row r="103" spans="2:2">
      <c r="B103" s="52"/>
    </row>
    <row r="104" spans="2:2">
      <c r="B104" s="52"/>
    </row>
    <row r="105" spans="2:2">
      <c r="B105" s="52"/>
    </row>
    <row r="106" spans="2:2">
      <c r="B106" s="52"/>
    </row>
    <row r="107" spans="2:2">
      <c r="B107" s="52"/>
    </row>
    <row r="108" spans="2:2">
      <c r="B108" s="52"/>
    </row>
    <row r="109" spans="2:2">
      <c r="B109" s="52"/>
    </row>
    <row r="110" spans="2:2">
      <c r="B110" s="52"/>
    </row>
    <row r="111" spans="2:2">
      <c r="B111" s="52"/>
    </row>
    <row r="112" spans="2:2">
      <c r="B112" s="52"/>
    </row>
    <row r="113" spans="2:2">
      <c r="B113" s="52"/>
    </row>
    <row r="114" spans="2:2">
      <c r="B114" s="52"/>
    </row>
    <row r="115" spans="2:2">
      <c r="B115" s="52"/>
    </row>
    <row r="116" spans="2:2">
      <c r="B116" s="52"/>
    </row>
    <row r="117" spans="2:2">
      <c r="B117" s="52"/>
    </row>
    <row r="118" spans="2:2">
      <c r="B118" s="52"/>
    </row>
  </sheetData>
  <sheetProtection password="C4F4" sheet="1" formatColumns="0" formatRows="0" insertRows="0" deleteRows="0"/>
  <mergeCells count="5">
    <mergeCell ref="A24:F24"/>
    <mergeCell ref="E4:J4"/>
    <mergeCell ref="A5:J5"/>
    <mergeCell ref="A1:J1"/>
    <mergeCell ref="D2:J3"/>
  </mergeCells>
  <phoneticPr fontId="16" type="noConversion"/>
  <dataValidations disablePrompts="1" count="6">
    <dataValidation type="list" allowBlank="1" showInputMessage="1" showErrorMessage="1" errorTitle="Select from List" error="Select from List" promptTitle="Training Type" prompt="Select from Drop Down List" sqref="B22:B23">
      <formula1>#REF!</formula1>
    </dataValidation>
    <dataValidation allowBlank="1" showInputMessage="1" showErrorMessage="1" promptTitle="Reporting OIG:" prompt="Data will automatically populate from sheet 1." sqref="B2"/>
    <dataValidation allowBlank="1" showInputMessage="1" showErrorMessage="1" error="Enter date in mm/dd/yyyy format" promptTitle="Month Ending Date:" prompt="Data will automatically populate from sheet 1." sqref="B3:B4"/>
    <dataValidation type="list" allowBlank="1" showInputMessage="1" showErrorMessage="1" errorTitle="Select from List" error="Select from List" promptTitle="Training Type" prompt="Select from Drop Down List" sqref="B7:B21">
      <formula1>TypeofTraining</formula1>
    </dataValidation>
    <dataValidation type="list" allowBlank="1" showInputMessage="1" showErrorMessage="1" errorTitle="Select from List" promptTitle="Target Audience" prompt="Select from Drop Down List" sqref="C7:C21">
      <formula1>TargetAudience</formula1>
    </dataValidation>
    <dataValidation type="list" allowBlank="1" showInputMessage="1" showErrorMessage="1" errorTitle="Select from List" promptTitle="Target Audience" prompt="Select from Drop Down List" sqref="C22:C23">
      <formula1>$K$2:$K$8</formula1>
    </dataValidation>
  </dataValidations>
  <pageMargins left="0.14000000000000001" right="0.14000000000000001" top="1" bottom="0.4" header="0.5" footer="0.14000000000000001"/>
  <pageSetup scale="90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40"/>
  <sheetViews>
    <sheetView topLeftCell="L1" workbookViewId="0">
      <selection activeCell="M1" sqref="M1"/>
    </sheetView>
  </sheetViews>
  <sheetFormatPr defaultRowHeight="12.75"/>
  <cols>
    <col min="1" max="1" width="46.7109375" style="4" customWidth="1"/>
    <col min="2" max="2" width="79.7109375" customWidth="1"/>
    <col min="3" max="3" width="31.7109375" customWidth="1"/>
    <col min="4" max="4" width="12.140625" style="4" customWidth="1"/>
    <col min="5" max="5" width="60" customWidth="1"/>
    <col min="6" max="6" width="22.28515625" bestFit="1" customWidth="1"/>
    <col min="7" max="7" width="60" customWidth="1"/>
    <col min="8" max="8" width="16.140625" style="1" bestFit="1" customWidth="1"/>
    <col min="9" max="9" width="18.5703125" style="1" bestFit="1" customWidth="1"/>
    <col min="10" max="10" width="30.7109375" style="133" bestFit="1" customWidth="1"/>
    <col min="11" max="11" width="63.140625" customWidth="1"/>
    <col min="12" max="13" width="59.7109375" bestFit="1" customWidth="1"/>
  </cols>
  <sheetData>
    <row r="1" spans="1:13">
      <c r="A1" s="41" t="s">
        <v>51</v>
      </c>
      <c r="B1" s="67" t="s">
        <v>81</v>
      </c>
      <c r="C1" s="67" t="s">
        <v>175</v>
      </c>
      <c r="D1" s="13" t="s">
        <v>7</v>
      </c>
      <c r="E1" s="14" t="s">
        <v>82</v>
      </c>
      <c r="F1" s="200" t="s">
        <v>178</v>
      </c>
      <c r="G1" s="14" t="s">
        <v>82</v>
      </c>
      <c r="H1" s="146" t="s">
        <v>128</v>
      </c>
      <c r="I1" s="146" t="s">
        <v>151</v>
      </c>
      <c r="J1" s="147" t="s">
        <v>129</v>
      </c>
      <c r="K1" s="14" t="s">
        <v>82</v>
      </c>
      <c r="L1" s="14" t="s">
        <v>82</v>
      </c>
      <c r="M1" s="14" t="s">
        <v>82</v>
      </c>
    </row>
    <row r="2" spans="1:13">
      <c r="A2" s="4" t="s">
        <v>18</v>
      </c>
      <c r="B2" s="68" t="s">
        <v>63</v>
      </c>
      <c r="C2" s="69" t="s">
        <v>37</v>
      </c>
      <c r="D2" s="4" t="s">
        <v>44</v>
      </c>
      <c r="E2" s="60" t="s">
        <v>83</v>
      </c>
      <c r="F2" s="201" t="s">
        <v>180</v>
      </c>
      <c r="G2" s="60" t="s">
        <v>184</v>
      </c>
      <c r="H2" s="132" t="s">
        <v>123</v>
      </c>
      <c r="I2" s="132" t="s">
        <v>152</v>
      </c>
      <c r="J2" s="132" t="s">
        <v>157</v>
      </c>
      <c r="K2" s="60" t="s">
        <v>246</v>
      </c>
      <c r="L2" s="60" t="s">
        <v>282</v>
      </c>
      <c r="M2" s="60" t="s">
        <v>305</v>
      </c>
    </row>
    <row r="3" spans="1:13">
      <c r="A3" s="4" t="s">
        <v>19</v>
      </c>
      <c r="B3" s="68" t="s">
        <v>64</v>
      </c>
      <c r="C3" s="69" t="s">
        <v>38</v>
      </c>
      <c r="D3" s="4" t="s">
        <v>172</v>
      </c>
      <c r="E3" s="60" t="s">
        <v>84</v>
      </c>
      <c r="F3" s="201" t="s">
        <v>181</v>
      </c>
      <c r="G3" s="60" t="s">
        <v>185</v>
      </c>
      <c r="H3" s="132" t="s">
        <v>124</v>
      </c>
      <c r="I3" s="132" t="s">
        <v>153</v>
      </c>
      <c r="J3" s="132" t="s">
        <v>158</v>
      </c>
      <c r="K3" s="60" t="s">
        <v>247</v>
      </c>
      <c r="L3" s="60" t="s">
        <v>283</v>
      </c>
      <c r="M3" s="60" t="s">
        <v>306</v>
      </c>
    </row>
    <row r="4" spans="1:13">
      <c r="A4" s="4" t="s">
        <v>8</v>
      </c>
      <c r="B4" s="68" t="s">
        <v>65</v>
      </c>
      <c r="C4" s="69" t="s">
        <v>39</v>
      </c>
      <c r="E4" s="60" t="s">
        <v>90</v>
      </c>
      <c r="G4" s="60" t="s">
        <v>186</v>
      </c>
      <c r="H4" s="132" t="s">
        <v>125</v>
      </c>
      <c r="I4" s="154"/>
      <c r="J4" s="132" t="s">
        <v>159</v>
      </c>
      <c r="K4" s="60" t="s">
        <v>248</v>
      </c>
      <c r="L4" s="60" t="s">
        <v>284</v>
      </c>
      <c r="M4" s="60" t="s">
        <v>307</v>
      </c>
    </row>
    <row r="5" spans="1:13">
      <c r="A5" s="4" t="s">
        <v>9</v>
      </c>
      <c r="B5" s="68" t="s">
        <v>66</v>
      </c>
      <c r="C5" s="69" t="s">
        <v>177</v>
      </c>
      <c r="E5" s="60" t="s">
        <v>91</v>
      </c>
      <c r="G5" s="60" t="s">
        <v>187</v>
      </c>
      <c r="H5" s="132" t="s">
        <v>126</v>
      </c>
      <c r="J5" s="132" t="s">
        <v>160</v>
      </c>
      <c r="K5" s="60" t="s">
        <v>249</v>
      </c>
      <c r="L5" s="60" t="s">
        <v>285</v>
      </c>
      <c r="M5" s="60" t="s">
        <v>308</v>
      </c>
    </row>
    <row r="6" spans="1:13">
      <c r="A6" s="4" t="s">
        <v>20</v>
      </c>
      <c r="B6" s="68" t="s">
        <v>67</v>
      </c>
      <c r="C6" s="69" t="s">
        <v>40</v>
      </c>
      <c r="E6" s="60" t="s">
        <v>92</v>
      </c>
      <c r="G6" s="60" t="s">
        <v>188</v>
      </c>
      <c r="H6" s="132" t="s">
        <v>127</v>
      </c>
      <c r="J6" s="132" t="s">
        <v>161</v>
      </c>
      <c r="K6" s="60" t="s">
        <v>250</v>
      </c>
      <c r="L6" s="60" t="s">
        <v>286</v>
      </c>
      <c r="M6" s="60" t="s">
        <v>309</v>
      </c>
    </row>
    <row r="7" spans="1:13">
      <c r="A7" s="4" t="s">
        <v>10</v>
      </c>
      <c r="B7" s="68" t="s">
        <v>68</v>
      </c>
      <c r="C7" s="69" t="s">
        <v>41</v>
      </c>
      <c r="D7" s="9"/>
      <c r="E7" s="60" t="s">
        <v>93</v>
      </c>
      <c r="G7" s="60" t="s">
        <v>189</v>
      </c>
      <c r="H7" s="132" t="s">
        <v>132</v>
      </c>
      <c r="J7" s="132" t="s">
        <v>131</v>
      </c>
      <c r="K7" s="60" t="s">
        <v>251</v>
      </c>
      <c r="L7" s="60" t="s">
        <v>287</v>
      </c>
      <c r="M7" s="60" t="s">
        <v>310</v>
      </c>
    </row>
    <row r="8" spans="1:13">
      <c r="A8" s="4" t="s">
        <v>11</v>
      </c>
      <c r="B8" s="68" t="s">
        <v>69</v>
      </c>
      <c r="C8" s="69" t="s">
        <v>42</v>
      </c>
      <c r="D8" s="10"/>
      <c r="E8" s="60" t="s">
        <v>95</v>
      </c>
      <c r="G8" s="60" t="s">
        <v>190</v>
      </c>
      <c r="H8" s="132" t="s">
        <v>43</v>
      </c>
      <c r="J8" s="132" t="s">
        <v>162</v>
      </c>
      <c r="K8" s="60" t="s">
        <v>252</v>
      </c>
      <c r="L8" s="60" t="s">
        <v>288</v>
      </c>
      <c r="M8" s="60" t="s">
        <v>311</v>
      </c>
    </row>
    <row r="9" spans="1:13">
      <c r="A9" s="4" t="s">
        <v>12</v>
      </c>
      <c r="B9" s="68" t="s">
        <v>80</v>
      </c>
      <c r="C9" s="69" t="s">
        <v>176</v>
      </c>
      <c r="D9" s="10"/>
      <c r="E9" s="60" t="s">
        <v>102</v>
      </c>
      <c r="G9" s="60" t="s">
        <v>191</v>
      </c>
      <c r="J9" s="132" t="s">
        <v>163</v>
      </c>
      <c r="K9" s="60" t="s">
        <v>253</v>
      </c>
      <c r="L9" s="60" t="s">
        <v>289</v>
      </c>
      <c r="M9" s="60" t="s">
        <v>312</v>
      </c>
    </row>
    <row r="10" spans="1:13">
      <c r="A10" s="9" t="s">
        <v>13</v>
      </c>
      <c r="B10" s="68" t="s">
        <v>56</v>
      </c>
      <c r="C10" s="69" t="s">
        <v>43</v>
      </c>
      <c r="D10" s="10"/>
      <c r="E10" s="61" t="s">
        <v>96</v>
      </c>
      <c r="G10" s="61" t="s">
        <v>192</v>
      </c>
      <c r="J10" s="132" t="s">
        <v>164</v>
      </c>
      <c r="K10" s="61" t="s">
        <v>254</v>
      </c>
      <c r="L10" s="61" t="s">
        <v>290</v>
      </c>
      <c r="M10" s="61" t="s">
        <v>313</v>
      </c>
    </row>
    <row r="11" spans="1:13">
      <c r="A11" s="4" t="s">
        <v>24</v>
      </c>
      <c r="B11" s="69" t="s">
        <v>70</v>
      </c>
      <c r="C11" s="68"/>
      <c r="E11" s="60" t="s">
        <v>97</v>
      </c>
      <c r="G11" s="60" t="s">
        <v>193</v>
      </c>
      <c r="J11" s="132" t="s">
        <v>209</v>
      </c>
      <c r="K11" s="60" t="s">
        <v>255</v>
      </c>
      <c r="L11" s="60" t="s">
        <v>291</v>
      </c>
      <c r="M11" s="60" t="s">
        <v>314</v>
      </c>
    </row>
    <row r="12" spans="1:13">
      <c r="A12" s="4" t="s">
        <v>25</v>
      </c>
      <c r="B12" s="69" t="s">
        <v>71</v>
      </c>
      <c r="C12" s="69"/>
      <c r="E12" s="60" t="s">
        <v>99</v>
      </c>
      <c r="G12" s="60" t="s">
        <v>194</v>
      </c>
      <c r="J12" s="132" t="s">
        <v>43</v>
      </c>
      <c r="K12" s="60" t="s">
        <v>256</v>
      </c>
      <c r="L12" s="60" t="s">
        <v>292</v>
      </c>
      <c r="M12" s="60" t="s">
        <v>315</v>
      </c>
    </row>
    <row r="13" spans="1:13">
      <c r="A13" s="10" t="s">
        <v>14</v>
      </c>
      <c r="B13" s="68" t="s">
        <v>72</v>
      </c>
      <c r="C13" s="69"/>
      <c r="E13" s="60" t="s">
        <v>101</v>
      </c>
      <c r="G13" s="60" t="s">
        <v>195</v>
      </c>
      <c r="K13" s="60" t="s">
        <v>257</v>
      </c>
      <c r="L13" s="60" t="s">
        <v>293</v>
      </c>
      <c r="M13" s="60" t="s">
        <v>316</v>
      </c>
    </row>
    <row r="14" spans="1:13">
      <c r="A14" s="9" t="s">
        <v>26</v>
      </c>
      <c r="B14" s="68" t="s">
        <v>57</v>
      </c>
      <c r="C14" s="68"/>
      <c r="E14" s="5" t="s">
        <v>116</v>
      </c>
      <c r="G14" s="5" t="s">
        <v>196</v>
      </c>
      <c r="K14" s="5" t="s">
        <v>258</v>
      </c>
      <c r="L14" s="5" t="s">
        <v>294</v>
      </c>
      <c r="M14" s="5" t="s">
        <v>317</v>
      </c>
    </row>
    <row r="15" spans="1:13">
      <c r="A15" s="4" t="s">
        <v>33</v>
      </c>
      <c r="B15" s="68" t="s">
        <v>58</v>
      </c>
      <c r="C15" s="68"/>
      <c r="E15" s="60" t="s">
        <v>98</v>
      </c>
      <c r="G15" s="60" t="s">
        <v>197</v>
      </c>
      <c r="K15" s="60" t="s">
        <v>259</v>
      </c>
      <c r="L15" s="60" t="s">
        <v>295</v>
      </c>
      <c r="M15" s="60" t="s">
        <v>318</v>
      </c>
    </row>
    <row r="16" spans="1:13">
      <c r="A16" s="10" t="s">
        <v>15</v>
      </c>
      <c r="B16" s="68" t="s">
        <v>59</v>
      </c>
      <c r="C16" s="68"/>
      <c r="E16" s="60" t="s">
        <v>94</v>
      </c>
      <c r="G16" s="60" t="s">
        <v>198</v>
      </c>
      <c r="K16" s="60" t="s">
        <v>260</v>
      </c>
      <c r="L16" s="60" t="s">
        <v>296</v>
      </c>
      <c r="M16" s="60" t="s">
        <v>319</v>
      </c>
    </row>
    <row r="17" spans="1:13">
      <c r="A17" s="10" t="s">
        <v>16</v>
      </c>
      <c r="B17" s="68" t="s">
        <v>73</v>
      </c>
      <c r="C17" s="68"/>
      <c r="E17" s="60" t="s">
        <v>88</v>
      </c>
      <c r="G17" s="60" t="s">
        <v>199</v>
      </c>
      <c r="K17" s="60" t="s">
        <v>261</v>
      </c>
      <c r="L17" s="60" t="s">
        <v>297</v>
      </c>
      <c r="M17" s="60" t="s">
        <v>320</v>
      </c>
    </row>
    <row r="18" spans="1:13">
      <c r="A18" s="4" t="s">
        <v>35</v>
      </c>
      <c r="B18" s="68" t="s">
        <v>62</v>
      </c>
      <c r="C18" s="68"/>
      <c r="E18" s="60" t="s">
        <v>119</v>
      </c>
      <c r="G18" s="60" t="s">
        <v>200</v>
      </c>
      <c r="K18" s="60" t="s">
        <v>262</v>
      </c>
      <c r="L18" s="60" t="s">
        <v>298</v>
      </c>
      <c r="M18" s="60" t="s">
        <v>321</v>
      </c>
    </row>
    <row r="19" spans="1:13">
      <c r="A19" s="4" t="s">
        <v>21</v>
      </c>
      <c r="B19" s="68" t="s">
        <v>74</v>
      </c>
      <c r="C19" s="68"/>
      <c r="E19" s="60" t="s">
        <v>100</v>
      </c>
      <c r="G19" s="60" t="s">
        <v>201</v>
      </c>
      <c r="K19" s="60" t="s">
        <v>263</v>
      </c>
      <c r="L19" s="60" t="s">
        <v>299</v>
      </c>
      <c r="M19" s="60" t="s">
        <v>322</v>
      </c>
    </row>
    <row r="20" spans="1:13">
      <c r="A20" s="4" t="s">
        <v>22</v>
      </c>
      <c r="B20" s="68" t="s">
        <v>118</v>
      </c>
      <c r="C20" s="68"/>
      <c r="D20" s="9"/>
      <c r="E20" s="62" t="s">
        <v>89</v>
      </c>
      <c r="G20" s="62" t="s">
        <v>202</v>
      </c>
      <c r="K20" s="62" t="s">
        <v>264</v>
      </c>
      <c r="L20" s="62" t="s">
        <v>300</v>
      </c>
      <c r="M20" s="62" t="s">
        <v>323</v>
      </c>
    </row>
    <row r="21" spans="1:13">
      <c r="A21" s="4" t="s">
        <v>23</v>
      </c>
      <c r="B21" s="68" t="s">
        <v>75</v>
      </c>
      <c r="C21" s="68"/>
      <c r="E21" s="60" t="s">
        <v>87</v>
      </c>
      <c r="G21" s="60" t="s">
        <v>203</v>
      </c>
      <c r="K21" s="60" t="s">
        <v>265</v>
      </c>
      <c r="L21" s="60" t="s">
        <v>301</v>
      </c>
      <c r="M21" s="60" t="s">
        <v>324</v>
      </c>
    </row>
    <row r="22" spans="1:13">
      <c r="A22" s="4" t="s">
        <v>27</v>
      </c>
      <c r="B22" s="68" t="s">
        <v>60</v>
      </c>
      <c r="C22" s="68"/>
      <c r="E22" s="60" t="s">
        <v>86</v>
      </c>
      <c r="G22" s="60" t="s">
        <v>204</v>
      </c>
      <c r="H22" s="175"/>
      <c r="I22" s="175"/>
      <c r="J22" s="176"/>
      <c r="K22" s="60" t="s">
        <v>266</v>
      </c>
      <c r="L22" s="60" t="s">
        <v>302</v>
      </c>
      <c r="M22" s="60" t="s">
        <v>325</v>
      </c>
    </row>
    <row r="23" spans="1:13">
      <c r="A23" s="4" t="s">
        <v>28</v>
      </c>
      <c r="B23" s="70" t="s">
        <v>76</v>
      </c>
      <c r="C23" s="68"/>
      <c r="E23" s="60" t="s">
        <v>103</v>
      </c>
      <c r="G23" s="60" t="s">
        <v>205</v>
      </c>
      <c r="H23" s="154"/>
      <c r="I23" s="154"/>
      <c r="J23" s="153"/>
      <c r="K23" s="60" t="s">
        <v>267</v>
      </c>
      <c r="L23" s="60" t="s">
        <v>303</v>
      </c>
      <c r="M23" s="60" t="s">
        <v>326</v>
      </c>
    </row>
    <row r="24" spans="1:13">
      <c r="A24" s="4" t="s">
        <v>29</v>
      </c>
      <c r="B24" s="68" t="s">
        <v>77</v>
      </c>
      <c r="C24" s="70"/>
      <c r="E24" s="68" t="s">
        <v>85</v>
      </c>
      <c r="G24" s="68" t="s">
        <v>206</v>
      </c>
      <c r="H24" s="154"/>
      <c r="I24" s="154"/>
      <c r="J24" s="154"/>
      <c r="K24" s="68" t="s">
        <v>268</v>
      </c>
      <c r="L24" s="68" t="s">
        <v>304</v>
      </c>
      <c r="M24" s="68" t="s">
        <v>327</v>
      </c>
    </row>
    <row r="25" spans="1:13">
      <c r="A25" s="4" t="s">
        <v>30</v>
      </c>
      <c r="B25" s="68" t="s">
        <v>78</v>
      </c>
      <c r="C25" s="68"/>
      <c r="E25" s="4" t="s">
        <v>18</v>
      </c>
      <c r="G25" s="4" t="s">
        <v>18</v>
      </c>
      <c r="J25" s="1"/>
      <c r="K25" s="4" t="s">
        <v>18</v>
      </c>
      <c r="L25" s="4" t="s">
        <v>18</v>
      </c>
      <c r="M25" s="4" t="s">
        <v>18</v>
      </c>
    </row>
    <row r="26" spans="1:13">
      <c r="A26" s="4" t="s">
        <v>31</v>
      </c>
      <c r="B26" s="68" t="s">
        <v>61</v>
      </c>
      <c r="C26" s="68"/>
      <c r="E26" s="4" t="s">
        <v>105</v>
      </c>
      <c r="G26" s="4" t="s">
        <v>105</v>
      </c>
      <c r="J26" s="1"/>
      <c r="K26" s="4" t="s">
        <v>105</v>
      </c>
      <c r="L26" s="4" t="s">
        <v>105</v>
      </c>
      <c r="M26" s="4" t="s">
        <v>105</v>
      </c>
    </row>
    <row r="27" spans="1:13">
      <c r="A27" s="4" t="s">
        <v>171</v>
      </c>
      <c r="B27" s="68" t="s">
        <v>36</v>
      </c>
      <c r="C27" s="68"/>
      <c r="E27" s="66" t="s">
        <v>30</v>
      </c>
      <c r="G27" s="66" t="s">
        <v>30</v>
      </c>
      <c r="J27" s="1"/>
      <c r="K27" s="66" t="s">
        <v>30</v>
      </c>
      <c r="L27" s="66" t="s">
        <v>30</v>
      </c>
      <c r="M27" s="66" t="s">
        <v>30</v>
      </c>
    </row>
    <row r="28" spans="1:13">
      <c r="A28" s="4" t="s">
        <v>32</v>
      </c>
      <c r="B28" s="68" t="s">
        <v>79</v>
      </c>
      <c r="C28" s="68"/>
      <c r="E28" s="66" t="s">
        <v>171</v>
      </c>
      <c r="G28" s="66" t="s">
        <v>171</v>
      </c>
      <c r="J28" s="1"/>
      <c r="K28" s="66" t="s">
        <v>171</v>
      </c>
      <c r="L28" s="66" t="s">
        <v>171</v>
      </c>
      <c r="M28" s="66" t="s">
        <v>171</v>
      </c>
    </row>
    <row r="29" spans="1:13">
      <c r="A29" s="4" t="s">
        <v>117</v>
      </c>
      <c r="B29" s="4"/>
      <c r="C29" s="68"/>
      <c r="E29" s="86" t="s">
        <v>104</v>
      </c>
      <c r="G29" s="86" t="s">
        <v>104</v>
      </c>
      <c r="J29" s="1"/>
      <c r="K29" s="86" t="s">
        <v>104</v>
      </c>
      <c r="L29" s="86" t="s">
        <v>104</v>
      </c>
      <c r="M29" s="86" t="s">
        <v>104</v>
      </c>
    </row>
    <row r="30" spans="1:13">
      <c r="A30" s="4" t="s">
        <v>17</v>
      </c>
      <c r="B30" s="4"/>
      <c r="C30" s="4"/>
      <c r="E30" s="66" t="s">
        <v>106</v>
      </c>
      <c r="G30" s="66" t="s">
        <v>106</v>
      </c>
      <c r="J30" s="1"/>
      <c r="K30" s="66" t="s">
        <v>106</v>
      </c>
      <c r="L30" s="66" t="s">
        <v>106</v>
      </c>
      <c r="M30" s="66" t="s">
        <v>106</v>
      </c>
    </row>
    <row r="31" spans="1:13">
      <c r="A31" s="4" t="s">
        <v>34</v>
      </c>
      <c r="B31" s="4"/>
      <c r="C31" s="4"/>
      <c r="E31" s="66" t="s">
        <v>208</v>
      </c>
      <c r="G31" s="66" t="s">
        <v>208</v>
      </c>
      <c r="J31" s="1"/>
      <c r="K31" s="66" t="s">
        <v>208</v>
      </c>
      <c r="L31" s="66" t="s">
        <v>208</v>
      </c>
      <c r="M31" s="66" t="s">
        <v>208</v>
      </c>
    </row>
    <row r="32" spans="1:13">
      <c r="C32" s="4"/>
      <c r="J32" s="1"/>
    </row>
    <row r="33" spans="10:10">
      <c r="J33" s="1"/>
    </row>
    <row r="34" spans="10:10">
      <c r="J34" s="1"/>
    </row>
    <row r="35" spans="10:10">
      <c r="J35" s="1"/>
    </row>
    <row r="36" spans="10:10">
      <c r="J36" s="1"/>
    </row>
    <row r="37" spans="10:10">
      <c r="J37" s="1"/>
    </row>
    <row r="38" spans="10:10">
      <c r="J38" s="1"/>
    </row>
    <row r="39" spans="10:10">
      <c r="J39" s="1"/>
    </row>
    <row r="40" spans="10:10">
      <c r="J40" s="1"/>
    </row>
  </sheetData>
  <phoneticPr fontId="16" type="noConversion"/>
  <pageMargins left="0.7" right="0.7" top="0.75" bottom="0.75" header="0.3" footer="0.3"/>
  <pageSetup scale="1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20</vt:i4>
      </vt:variant>
    </vt:vector>
  </HeadingPairs>
  <TitlesOfParts>
    <vt:vector size="26" baseType="lpstr">
      <vt:lpstr>Financial Data</vt:lpstr>
      <vt:lpstr>Monetary Results</vt:lpstr>
      <vt:lpstr>Work Products</vt:lpstr>
      <vt:lpstr>Significant Activities</vt:lpstr>
      <vt:lpstr>Training-Outreach Activities</vt:lpstr>
      <vt:lpstr>Material for Drop Down Menus</vt:lpstr>
      <vt:lpstr>AwardType</vt:lpstr>
      <vt:lpstr>DirectReimbursable</vt:lpstr>
      <vt:lpstr>OIGNONRECOVERYACTTAFS2011</vt:lpstr>
      <vt:lpstr>OIGNONRECOVERYACTTAFS2012</vt:lpstr>
      <vt:lpstr>OIGNonRecoveryTAFS</vt:lpstr>
      <vt:lpstr>OIGNonRecoveryTAFS2009</vt:lpstr>
      <vt:lpstr>OIGNonRecoveryTAFS2010</vt:lpstr>
      <vt:lpstr>OIGNONRECOVERYTAFS2012</vt:lpstr>
      <vt:lpstr>OIGNONRECOVERYTAFS2013</vt:lpstr>
      <vt:lpstr>OIGNonRecoveryTAFSCYR</vt:lpstr>
      <vt:lpstr>OIGOrganizations</vt:lpstr>
      <vt:lpstr>OIGRecoveryActTAFS</vt:lpstr>
      <vt:lpstr>PanelPresentation</vt:lpstr>
      <vt:lpstr>'Financial Data'!Print_Area</vt:lpstr>
      <vt:lpstr>'Monetary Results'!Print_Area</vt:lpstr>
      <vt:lpstr>'Training-Outreach Activities'!Print_Area</vt:lpstr>
      <vt:lpstr>'Work Products'!Print_Area</vt:lpstr>
      <vt:lpstr>TargetAudience</vt:lpstr>
      <vt:lpstr>TypeofTraining</vt:lpstr>
      <vt:lpstr>USIndicator</vt:lpstr>
    </vt:vector>
  </TitlesOfParts>
  <Company>USDA Office of the Inspector General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MDJONES</dc:creator>
  <cp:lastModifiedBy>Kari-Anna Wing</cp:lastModifiedBy>
  <cp:lastPrinted>2011-11-04T18:32:32Z</cp:lastPrinted>
  <dcterms:created xsi:type="dcterms:W3CDTF">2009-02-26T10:56:03Z</dcterms:created>
  <dcterms:modified xsi:type="dcterms:W3CDTF">2012-10-10T17:34:23Z</dcterms:modified>
</cp:coreProperties>
</file>