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60" windowWidth="18840" windowHeight="11820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45621"/>
</workbook>
</file>

<file path=xl/calcChain.xml><?xml version="1.0" encoding="utf-8"?>
<calcChain xmlns="http://schemas.openxmlformats.org/spreadsheetml/2006/main">
  <c r="G7" i="6" l="1"/>
  <c r="F9" i="13"/>
  <c r="K21" i="13"/>
  <c r="K14" i="13"/>
  <c r="F7" i="6" l="1"/>
  <c r="I23" i="16" l="1"/>
  <c r="C25" i="16" l="1"/>
  <c r="E9" i="13" l="1"/>
  <c r="D9" i="13"/>
  <c r="B9" i="13"/>
  <c r="E8" i="13"/>
  <c r="D8" i="13"/>
  <c r="C8" i="13"/>
  <c r="E29" i="6"/>
  <c r="D29" i="6"/>
  <c r="K18" i="6"/>
  <c r="J18" i="6"/>
  <c r="H18" i="6"/>
  <c r="G18" i="6"/>
  <c r="E18" i="6"/>
  <c r="D18" i="6"/>
  <c r="G9" i="13" l="1"/>
  <c r="H25" i="13"/>
  <c r="G8" i="13"/>
  <c r="G7" i="13"/>
  <c r="L25" i="16"/>
  <c r="L24" i="16"/>
  <c r="L23" i="16"/>
  <c r="I25" i="16"/>
  <c r="I24" i="16"/>
  <c r="B2" i="16"/>
  <c r="B3" i="16"/>
  <c r="B2" i="13"/>
  <c r="B3" i="1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7" i="10"/>
  <c r="A28" i="10" s="1"/>
  <c r="A29" i="10" s="1"/>
  <c r="A30" i="10" s="1"/>
  <c r="A31" i="10" s="1"/>
  <c r="A32" i="10" s="1"/>
  <c r="A33" i="10" s="1"/>
  <c r="A34" i="10" s="1"/>
  <c r="A35" i="10" s="1"/>
  <c r="K25" i="13"/>
  <c r="I7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22" i="10" s="1"/>
  <c r="H22" i="10"/>
  <c r="B3" i="10"/>
  <c r="B2" i="10"/>
  <c r="B3" i="9"/>
  <c r="B2" i="9"/>
</calcChain>
</file>

<file path=xl/sharedStrings.xml><?xml version="1.0" encoding="utf-8"?>
<sst xmlns="http://schemas.openxmlformats.org/spreadsheetml/2006/main" count="450" uniqueCount="343">
  <si>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</si>
  <si>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</si>
  <si>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</si>
  <si>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</si>
  <si>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</si>
  <si>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</si>
  <si>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</si>
  <si>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</si>
  <si>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</si>
  <si>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</si>
  <si>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</si>
  <si>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</si>
  <si>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</si>
  <si>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</si>
  <si>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</si>
  <si>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</si>
  <si>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</si>
  <si>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</si>
  <si>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</si>
  <si>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</si>
  <si>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</si>
  <si>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</si>
  <si>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</si>
  <si>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</si>
  <si>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</si>
  <si>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</si>
  <si>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</si>
  <si>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</si>
  <si>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</si>
  <si>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</si>
  <si>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</si>
  <si>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</si>
  <si>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</si>
  <si>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</si>
  <si>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</si>
  <si>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</si>
  <si>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</si>
  <si>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</si>
  <si>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</si>
  <si>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</si>
  <si>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</si>
  <si>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</si>
  <si>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</si>
  <si>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</si>
  <si>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</si>
  <si>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</si>
  <si>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</si>
  <si>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</si>
  <si>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</si>
  <si>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</si>
  <si>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</si>
  <si>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</si>
  <si>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</si>
  <si>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</si>
  <si>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</si>
  <si>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</si>
  <si>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</si>
  <si>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</si>
  <si>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</si>
  <si>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</si>
  <si>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</si>
  <si>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</si>
  <si>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</si>
  <si>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</si>
  <si>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</si>
  <si>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</si>
  <si>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</si>
  <si>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</si>
  <si>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</si>
  <si>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</si>
  <si>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</si>
  <si>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</si>
  <si>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</si>
  <si>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</si>
  <si>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</si>
  <si>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</si>
  <si>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</si>
  <si>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</si>
  <si>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</si>
  <si>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</si>
  <si>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</si>
  <si>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</si>
  <si>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</si>
  <si>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</si>
  <si>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</si>
  <si>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</si>
  <si>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</si>
  <si>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</si>
  <si>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</si>
  <si>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</si>
  <si>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</si>
  <si>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</si>
  <si>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</si>
  <si>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</si>
  <si>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</si>
  <si>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</si>
  <si>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</si>
  <si>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</si>
  <si>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</si>
  <si>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</si>
  <si>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</si>
  <si>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</si>
  <si>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</si>
  <si>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</si>
  <si>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</si>
  <si>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</si>
  <si>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</si>
  <si>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</si>
  <si>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</si>
  <si>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</si>
  <si>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</si>
  <si>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</si>
  <si>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</si>
  <si>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</si>
  <si>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</si>
  <si>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</si>
  <si>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</si>
  <si>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</si>
  <si>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</si>
  <si>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</si>
  <si>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</si>
  <si>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</si>
  <si>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</si>
  <si>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</si>
  <si>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</si>
  <si>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</si>
  <si>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</si>
  <si>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</si>
  <si>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</si>
  <si>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</si>
  <si>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</si>
  <si>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</si>
  <si>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</si>
  <si>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</si>
  <si>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</si>
  <si>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</si>
  <si>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</si>
  <si>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</si>
  <si>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</si>
  <si>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</si>
  <si>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</si>
  <si>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</si>
  <si>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</si>
  <si>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</si>
  <si>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</si>
  <si>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</si>
  <si>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</si>
  <si>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</si>
  <si>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</si>
  <si>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</si>
  <si>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</si>
  <si>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</si>
  <si>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</si>
  <si>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</si>
  <si>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</si>
  <si>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</si>
  <si>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</si>
  <si>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</si>
  <si>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</si>
  <si>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</si>
  <si>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</si>
  <si>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</si>
  <si>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</si>
  <si>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</si>
  <si>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</si>
  <si>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</si>
  <si>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</si>
  <si>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</si>
  <si>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</si>
  <si>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</si>
  <si>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</si>
  <si>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</si>
  <si>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</si>
  <si>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</si>
  <si>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</si>
  <si>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</si>
  <si>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</si>
  <si>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</si>
  <si>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</si>
  <si>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</si>
  <si>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</si>
  <si>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</si>
  <si>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</si>
  <si>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</si>
  <si>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</si>
  <si>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</si>
  <si>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</si>
  <si>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</si>
  <si>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</si>
  <si>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</si>
  <si>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</si>
  <si>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</si>
  <si>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</si>
  <si>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</si>
  <si>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</si>
  <si>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</si>
  <si>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</si>
  <si>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</si>
  <si>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</si>
  <si>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</si>
  <si>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</si>
  <si>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</si>
  <si>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</si>
  <si>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</si>
  <si>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</si>
  <si>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</si>
  <si>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</si>
  <si>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</si>
  <si>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</si>
  <si>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</si>
  <si>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</si>
  <si>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</si>
  <si>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</si>
  <si>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</si>
  <si>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</si>
  <si>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</si>
  <si>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</si>
  <si>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</si>
  <si>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</si>
  <si>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</si>
  <si>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</si>
  <si>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</si>
  <si>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</si>
  <si>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</si>
  <si>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</si>
  <si>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</si>
  <si>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</si>
  <si>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</si>
  <si>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</si>
  <si>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</si>
  <si>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</si>
  <si>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</si>
  <si>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</si>
  <si>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</si>
  <si>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</si>
  <si>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</si>
  <si>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</si>
  <si>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</si>
  <si>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</si>
  <si>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</si>
  <si>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</si>
  <si>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</si>
  <si>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</si>
  <si>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</si>
  <si>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</si>
  <si>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</si>
  <si>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</si>
  <si>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</si>
  <si>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</si>
  <si>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</si>
  <si>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</si>
  <si>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</si>
  <si>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</si>
  <si>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</si>
  <si>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</si>
  <si>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</si>
  <si>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</si>
  <si>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</si>
  <si>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</si>
  <si>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</si>
  <si>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</si>
  <si>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</si>
  <si>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</si>
  <si>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</si>
  <si>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</si>
  <si>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</si>
  <si>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</si>
  <si>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</si>
  <si>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</si>
  <si>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</si>
  <si>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</si>
  <si>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</si>
  <si>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</si>
  <si>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</si>
  <si>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</si>
  <si>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</si>
  <si>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</si>
  <si>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</si>
  <si>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</si>
  <si>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</si>
  <si>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</si>
  <si>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</si>
  <si>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</si>
  <si>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</si>
  <si>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</si>
  <si>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</si>
  <si>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</si>
  <si>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</si>
  <si>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</si>
  <si>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</si>
  <si>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</si>
  <si>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</si>
  <si>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</si>
  <si>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</si>
  <si>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</si>
  <si>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</si>
  <si>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</si>
  <si>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</si>
  <si>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</si>
  <si>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</si>
  <si>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</si>
  <si>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</si>
  <si>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</si>
  <si>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</si>
  <si>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</si>
  <si>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</si>
  <si>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</si>
  <si>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</si>
  <si>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</si>
  <si>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</si>
  <si>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</si>
  <si>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</si>
  <si>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</si>
  <si>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</si>
  <si>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</si>
  <si>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</si>
  <si>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</si>
  <si>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</si>
  <si>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</si>
  <si>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</si>
  <si>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</si>
  <si>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</si>
  <si>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</si>
  <si>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</si>
  <si>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</si>
  <si>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</si>
  <si>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</si>
  <si>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</si>
  <si>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</si>
  <si>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</si>
  <si>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</si>
  <si>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</si>
  <si>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</si>
  <si>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</si>
  <si>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</si>
  <si>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</si>
  <si>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</si>
  <si>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</si>
  <si>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</si>
  <si>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</si>
  <si>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</si>
  <si>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</si>
  <si>
    <t xml:space="preserve">Note: OIG is no longer obligating Recovery Act Funds from its 75-0912-0129 Recovery Act TAFS. Total obligations and outlays  represent amounts as of April 30, 2013.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</si>
</sst>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 x14ac:knownFonts="1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1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/>
      <protection locked="0"/>
    </xf>
    <xf numFmtId="0" fontId="7" fillId="0" borderId="1" xfId="2" applyFont="1" applyBorder="1" applyAlignment="1" applyProtection="1">
      <alignment horizontal="left" wrapText="1"/>
      <protection locked="0"/>
    </xf>
    <xf numFmtId="0" fontId="7" fillId="0" borderId="21" xfId="2" applyFont="1" applyBorder="1" applyAlignment="1" applyProtection="1">
      <alignment horizontal="left" wrapText="1"/>
      <protection locked="0"/>
    </xf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0" fillId="4" borderId="60" xfId="2" applyFont="1" applyFill="1" applyBorder="1" applyAlignment="1">
      <alignment horizontal="center" vertical="center" wrapText="1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abSelected="1" zoomScaleNormal="100" workbookViewId="0">
      <selection activeCell="H8" sqref="H8"/>
    </sheetView>
  </sheetViews>
  <sheetFormatPr defaultRowHeight="12.75" x14ac:dyDescent="0.2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 x14ac:dyDescent="0.25">
      <c r="A1" s="370" t="s">
        <v>225</v>
      </c>
      <c r="B1" s="371"/>
      <c r="C1" s="371"/>
      <c r="D1" s="371"/>
      <c r="E1" s="371"/>
      <c r="F1" s="371"/>
      <c r="G1" s="371"/>
      <c r="H1" s="371"/>
      <c r="I1" s="372"/>
      <c r="J1" s="317"/>
      <c r="K1" s="12"/>
      <c r="L1" s="11"/>
    </row>
    <row r="2" spans="1:12" ht="15" x14ac:dyDescent="0.2">
      <c r="A2" s="382" t="s">
        <v>1</v>
      </c>
      <c r="B2" s="383"/>
      <c r="C2" s="373" t="s">
        <v>12</v>
      </c>
      <c r="D2" s="374"/>
      <c r="E2" s="374"/>
      <c r="F2" s="202"/>
      <c r="G2" s="71"/>
      <c r="H2" s="71"/>
      <c r="I2" s="190"/>
      <c r="J2" s="12"/>
      <c r="K2" s="12"/>
      <c r="L2" s="11"/>
    </row>
    <row r="3" spans="1:12" ht="17.25" customHeight="1" thickBot="1" x14ac:dyDescent="0.25">
      <c r="A3" s="384" t="s">
        <v>2</v>
      </c>
      <c r="B3" s="385"/>
      <c r="C3" s="375">
        <v>41394</v>
      </c>
      <c r="D3" s="376"/>
      <c r="E3" s="376"/>
      <c r="F3" s="203"/>
      <c r="G3" s="72"/>
      <c r="H3" s="72"/>
      <c r="I3" s="191"/>
      <c r="J3" s="12"/>
      <c r="K3" s="12"/>
      <c r="L3" s="11"/>
    </row>
    <row r="4" spans="1:12" ht="15" customHeight="1" thickBot="1" x14ac:dyDescent="0.25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 x14ac:dyDescent="0.25">
      <c r="A5" s="377" t="s">
        <v>3</v>
      </c>
      <c r="B5" s="381"/>
      <c r="C5" s="381"/>
      <c r="D5" s="381"/>
      <c r="E5" s="381"/>
      <c r="F5" s="381"/>
      <c r="G5" s="381"/>
      <c r="H5" s="381"/>
      <c r="I5" s="372"/>
      <c r="J5" s="12"/>
      <c r="K5" s="12"/>
      <c r="L5" s="11"/>
    </row>
    <row r="6" spans="1:12" ht="30.75" thickBot="1" x14ac:dyDescent="0.25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1"/>
      <c r="K6" s="12"/>
      <c r="L6" s="11"/>
    </row>
    <row r="7" spans="1:12" ht="60" x14ac:dyDescent="0.2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f>2366779.39+4234340.35+4961693.68+5381804.05</f>
        <v>16944617.469999999</v>
      </c>
      <c r="G7" s="186">
        <f>2366779.39+4234244.51+4960352.84+5375744.05</f>
        <v>16937120.789999999</v>
      </c>
      <c r="H7" s="204" t="s">
        <v>180</v>
      </c>
      <c r="I7" s="205"/>
      <c r="J7" s="311"/>
      <c r="K7" s="12"/>
      <c r="L7" s="11"/>
    </row>
    <row r="8" spans="1:12" s="9" customFormat="1" ht="135" x14ac:dyDescent="0.2">
      <c r="A8" s="181">
        <v>2</v>
      </c>
      <c r="B8" s="42"/>
      <c r="C8" s="63"/>
      <c r="D8" s="43"/>
      <c r="E8" s="43"/>
      <c r="F8" s="366" t="s">
        <v>342</v>
      </c>
      <c r="G8" s="367"/>
      <c r="H8" s="368"/>
      <c r="I8" s="369"/>
      <c r="J8" s="312"/>
      <c r="K8" s="313"/>
      <c r="L8" s="309"/>
    </row>
    <row r="9" spans="1:12" s="10" customFormat="1" ht="15" x14ac:dyDescent="0.2">
      <c r="A9" s="181">
        <v>3</v>
      </c>
      <c r="B9" s="42"/>
      <c r="C9" s="63"/>
      <c r="D9" s="43"/>
      <c r="E9" s="43"/>
      <c r="F9" s="54"/>
      <c r="G9" s="54"/>
      <c r="H9" s="206"/>
      <c r="I9" s="207"/>
      <c r="J9" s="314"/>
      <c r="K9" s="315"/>
      <c r="L9" s="310"/>
    </row>
    <row r="10" spans="1:12" s="10" customFormat="1" x14ac:dyDescent="0.2">
      <c r="A10" s="181">
        <v>4</v>
      </c>
      <c r="B10" s="36"/>
      <c r="C10" s="64"/>
      <c r="D10" s="3"/>
      <c r="E10" s="3"/>
      <c r="F10" s="55"/>
      <c r="G10" s="55"/>
      <c r="H10" s="206"/>
      <c r="I10" s="207"/>
      <c r="J10" s="314"/>
      <c r="K10" s="315"/>
      <c r="L10" s="310"/>
    </row>
    <row r="11" spans="1:12" s="10" customFormat="1" x14ac:dyDescent="0.2">
      <c r="A11" s="181">
        <v>5</v>
      </c>
      <c r="B11" s="37"/>
      <c r="C11" s="64"/>
      <c r="D11" s="3"/>
      <c r="E11" s="3"/>
      <c r="F11" s="55"/>
      <c r="G11" s="55"/>
      <c r="H11" s="206"/>
      <c r="I11" s="207"/>
      <c r="J11" s="314"/>
      <c r="K11" s="315"/>
      <c r="L11" s="310"/>
    </row>
    <row r="12" spans="1:12" x14ac:dyDescent="0.2">
      <c r="A12" s="181">
        <v>6</v>
      </c>
      <c r="B12" s="37"/>
      <c r="C12" s="64"/>
      <c r="D12" s="3"/>
      <c r="E12" s="3"/>
      <c r="F12" s="55"/>
      <c r="G12" s="55"/>
      <c r="H12" s="44"/>
      <c r="I12" s="208"/>
      <c r="J12" s="311"/>
      <c r="K12" s="12"/>
      <c r="L12" s="11"/>
    </row>
    <row r="13" spans="1:12" x14ac:dyDescent="0.2">
      <c r="A13" s="181">
        <v>7</v>
      </c>
      <c r="B13" s="37"/>
      <c r="C13" s="64"/>
      <c r="D13" s="3"/>
      <c r="E13" s="3"/>
      <c r="F13" s="55"/>
      <c r="G13" s="55"/>
      <c r="H13" s="44"/>
      <c r="I13" s="208"/>
      <c r="J13" s="311"/>
      <c r="K13" s="12"/>
      <c r="L13" s="11"/>
    </row>
    <row r="14" spans="1:12" ht="13.5" thickBot="1" x14ac:dyDescent="0.25">
      <c r="A14" s="182">
        <v>8</v>
      </c>
      <c r="B14" s="38"/>
      <c r="C14" s="65"/>
      <c r="D14" s="40"/>
      <c r="E14" s="40"/>
      <c r="F14" s="56"/>
      <c r="G14" s="56"/>
      <c r="H14" s="45"/>
      <c r="I14" s="209"/>
      <c r="J14" s="311"/>
      <c r="K14" s="12"/>
      <c r="L14" s="11"/>
    </row>
    <row r="15" spans="1:12" ht="13.5" thickBot="1" x14ac:dyDescent="0.25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6"/>
      <c r="L15" s="11"/>
    </row>
    <row r="16" spans="1:12" ht="13.5" thickBot="1" x14ac:dyDescent="0.25">
      <c r="A16" s="377" t="s">
        <v>4</v>
      </c>
      <c r="B16" s="380"/>
      <c r="C16" s="380"/>
      <c r="D16" s="380"/>
      <c r="E16" s="380"/>
      <c r="F16" s="381"/>
      <c r="G16" s="381"/>
      <c r="H16" s="381"/>
      <c r="I16" s="381"/>
      <c r="J16" s="381"/>
      <c r="K16" s="372"/>
      <c r="L16" s="11"/>
    </row>
    <row r="17" spans="1:12" ht="30.75" thickBot="1" x14ac:dyDescent="0.25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6" t="s">
        <v>243</v>
      </c>
      <c r="K17" s="307" t="s">
        <v>244</v>
      </c>
    </row>
    <row r="18" spans="1:12" ht="25.5" x14ac:dyDescent="0.2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 x14ac:dyDescent="0.2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 x14ac:dyDescent="0.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 x14ac:dyDescent="0.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 x14ac:dyDescent="0.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 x14ac:dyDescent="0.2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 x14ac:dyDescent="0.2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 x14ac:dyDescent="0.25">
      <c r="A25" s="75">
        <v>8</v>
      </c>
      <c r="B25" s="48"/>
      <c r="C25" s="39"/>
      <c r="D25" s="40"/>
      <c r="E25" s="40"/>
      <c r="F25" s="40"/>
      <c r="G25" s="89"/>
      <c r="H25" s="90"/>
      <c r="I25" s="308"/>
      <c r="J25" s="89"/>
      <c r="K25" s="90"/>
    </row>
    <row r="26" spans="1:12" ht="15.75" customHeight="1" thickBot="1" x14ac:dyDescent="0.25">
      <c r="A26" s="321"/>
      <c r="B26" s="323"/>
      <c r="C26" s="321"/>
      <c r="D26" s="321"/>
      <c r="E26" s="321"/>
      <c r="F26" s="321"/>
      <c r="G26" s="321"/>
      <c r="H26" s="321"/>
      <c r="I26" s="321"/>
      <c r="J26" s="321"/>
      <c r="K26" s="321"/>
      <c r="L26" s="11"/>
    </row>
    <row r="27" spans="1:12" ht="15.75" customHeight="1" thickBot="1" x14ac:dyDescent="0.25">
      <c r="A27" s="377" t="s">
        <v>4</v>
      </c>
      <c r="B27" s="378"/>
      <c r="C27" s="378"/>
      <c r="D27" s="378"/>
      <c r="E27" s="378"/>
      <c r="F27" s="378"/>
      <c r="G27" s="378"/>
      <c r="H27" s="379"/>
      <c r="I27" s="328"/>
      <c r="J27" s="328"/>
      <c r="K27" s="328"/>
      <c r="L27" s="11"/>
    </row>
    <row r="28" spans="1:12" ht="30.75" thickBot="1" x14ac:dyDescent="0.25">
      <c r="A28" s="325" t="s">
        <v>0</v>
      </c>
      <c r="B28" s="326" t="s">
        <v>6</v>
      </c>
      <c r="C28" s="327" t="s">
        <v>276</v>
      </c>
      <c r="D28" s="327" t="s">
        <v>277</v>
      </c>
      <c r="E28" s="327" t="s">
        <v>278</v>
      </c>
      <c r="F28" s="342" t="s">
        <v>279</v>
      </c>
      <c r="G28" s="343" t="s">
        <v>280</v>
      </c>
      <c r="H28" s="344" t="s">
        <v>281</v>
      </c>
      <c r="I28" s="319"/>
      <c r="J28" s="320"/>
      <c r="K28" s="320"/>
      <c r="L28" s="11"/>
    </row>
    <row r="29" spans="1:12" ht="25.5" x14ac:dyDescent="0.2">
      <c r="A29" s="74">
        <v>1</v>
      </c>
      <c r="B29" s="192" t="s">
        <v>12</v>
      </c>
      <c r="C29" s="193" t="s">
        <v>208</v>
      </c>
      <c r="D29" s="365">
        <f>3994302+498804</f>
        <v>4493106</v>
      </c>
      <c r="E29" s="194">
        <f>3994302+498804</f>
        <v>4493106</v>
      </c>
      <c r="F29" s="334" t="s">
        <v>208</v>
      </c>
      <c r="G29" s="335">
        <v>2585772</v>
      </c>
      <c r="H29" s="335">
        <v>2585772</v>
      </c>
      <c r="I29" s="8"/>
      <c r="J29" s="318"/>
      <c r="K29" s="318"/>
      <c r="L29" s="11"/>
    </row>
    <row r="30" spans="1:12" s="9" customFormat="1" x14ac:dyDescent="0.2">
      <c r="A30" s="74">
        <v>2</v>
      </c>
      <c r="B30" s="46"/>
      <c r="C30" s="2"/>
      <c r="D30" s="3"/>
      <c r="E30" s="3"/>
      <c r="F30" s="336"/>
      <c r="G30" s="337"/>
      <c r="H30" s="338"/>
      <c r="I30" s="8"/>
      <c r="J30" s="318"/>
      <c r="K30" s="318"/>
      <c r="L30" s="309"/>
    </row>
    <row r="31" spans="1:12" x14ac:dyDescent="0.2">
      <c r="A31" s="74">
        <v>3</v>
      </c>
      <c r="B31" s="46"/>
      <c r="C31" s="2"/>
      <c r="D31" s="3"/>
      <c r="E31" s="3"/>
      <c r="F31" s="336"/>
      <c r="G31" s="337"/>
      <c r="H31" s="338"/>
      <c r="I31" s="8"/>
      <c r="J31" s="318"/>
      <c r="K31" s="318"/>
      <c r="L31" s="11"/>
    </row>
    <row r="32" spans="1:12" x14ac:dyDescent="0.2">
      <c r="A32" s="74">
        <v>4</v>
      </c>
      <c r="B32" s="46"/>
      <c r="C32" s="2"/>
      <c r="D32" s="3"/>
      <c r="E32" s="3"/>
      <c r="F32" s="336"/>
      <c r="G32" s="337"/>
      <c r="H32" s="338"/>
      <c r="I32" s="8"/>
      <c r="J32" s="318"/>
      <c r="K32" s="318"/>
      <c r="L32" s="11"/>
    </row>
    <row r="33" spans="1:12" x14ac:dyDescent="0.2">
      <c r="A33" s="74">
        <v>5</v>
      </c>
      <c r="B33" s="46"/>
      <c r="C33" s="2"/>
      <c r="D33" s="3"/>
      <c r="E33" s="3"/>
      <c r="F33" s="336"/>
      <c r="G33" s="337"/>
      <c r="H33" s="338"/>
      <c r="I33" s="8"/>
      <c r="J33" s="318"/>
      <c r="K33" s="318"/>
      <c r="L33" s="11"/>
    </row>
    <row r="34" spans="1:12" ht="15.75" customHeight="1" x14ac:dyDescent="0.2">
      <c r="A34" s="74">
        <v>6</v>
      </c>
      <c r="B34" s="47"/>
      <c r="C34" s="2"/>
      <c r="D34" s="3"/>
      <c r="E34" s="3"/>
      <c r="F34" s="336"/>
      <c r="G34" s="337"/>
      <c r="H34" s="338"/>
      <c r="I34" s="8"/>
      <c r="J34" s="318"/>
      <c r="K34" s="318"/>
      <c r="L34" s="11"/>
    </row>
    <row r="35" spans="1:12" ht="15.75" customHeight="1" x14ac:dyDescent="0.2">
      <c r="A35" s="74">
        <v>7</v>
      </c>
      <c r="B35" s="47"/>
      <c r="C35" s="2"/>
      <c r="D35" s="3"/>
      <c r="E35" s="3"/>
      <c r="F35" s="336"/>
      <c r="G35" s="337"/>
      <c r="H35" s="338"/>
      <c r="I35" s="8"/>
      <c r="J35" s="318"/>
      <c r="K35" s="318"/>
      <c r="L35" s="11"/>
    </row>
    <row r="36" spans="1:12" ht="15.75" customHeight="1" thickBot="1" x14ac:dyDescent="0.25">
      <c r="A36" s="75">
        <v>8</v>
      </c>
      <c r="B36" s="48"/>
      <c r="C36" s="39"/>
      <c r="D36" s="40"/>
      <c r="E36" s="40"/>
      <c r="F36" s="339"/>
      <c r="G36" s="340"/>
      <c r="H36" s="341"/>
      <c r="I36" s="8"/>
      <c r="J36" s="318"/>
      <c r="K36" s="318"/>
      <c r="L36" s="11"/>
    </row>
    <row r="37" spans="1:12" x14ac:dyDescent="0.2">
      <c r="A37" s="329"/>
      <c r="B37" s="330"/>
      <c r="C37" s="329"/>
      <c r="D37" s="329"/>
      <c r="E37" s="329"/>
      <c r="F37" s="329"/>
      <c r="G37" s="329"/>
      <c r="H37" s="329"/>
      <c r="I37" s="322"/>
      <c r="J37" s="322"/>
      <c r="K37" s="322"/>
      <c r="L37" s="11"/>
    </row>
    <row r="38" spans="1:12" x14ac:dyDescent="0.2">
      <c r="B38" s="57"/>
    </row>
    <row r="39" spans="1:12" x14ac:dyDescent="0.2">
      <c r="B39" s="57"/>
    </row>
    <row r="40" spans="1:12" x14ac:dyDescent="0.2">
      <c r="B40" s="57"/>
    </row>
    <row r="41" spans="1:12" x14ac:dyDescent="0.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zoomScale="70" zoomScaleNormal="75" workbookViewId="0">
      <selection activeCell="F25" sqref="F25"/>
    </sheetView>
  </sheetViews>
  <sheetFormatPr defaultRowHeight="12.75" x14ac:dyDescent="0.2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 x14ac:dyDescent="0.25">
      <c r="A1" s="393" t="s">
        <v>226</v>
      </c>
      <c r="B1" s="394"/>
      <c r="C1" s="394"/>
      <c r="D1" s="394"/>
      <c r="E1" s="394"/>
      <c r="F1" s="394"/>
      <c r="G1" s="394"/>
      <c r="H1" s="395"/>
      <c r="I1" s="395"/>
      <c r="J1" s="395"/>
      <c r="K1" s="395"/>
      <c r="L1" s="396"/>
      <c r="M1" s="18"/>
      <c r="N1" s="18"/>
      <c r="O1" s="18"/>
      <c r="P1" s="18"/>
    </row>
    <row r="2" spans="1:16" ht="15" x14ac:dyDescent="0.2">
      <c r="A2" s="118" t="s">
        <v>1</v>
      </c>
      <c r="B2" s="354" t="str">
        <f>'Financial Data'!C2</f>
        <v>Department of Health &amp; Human Services - OIG</v>
      </c>
      <c r="C2" s="350"/>
      <c r="D2" s="350"/>
      <c r="E2" s="351"/>
      <c r="F2" s="352"/>
      <c r="G2" s="352"/>
      <c r="H2" s="355"/>
      <c r="I2" s="355"/>
      <c r="J2" s="355"/>
      <c r="K2" s="355"/>
      <c r="L2" s="356"/>
      <c r="M2" s="18"/>
      <c r="N2" s="18"/>
      <c r="O2" s="18"/>
      <c r="P2" s="18"/>
    </row>
    <row r="3" spans="1:16" ht="30.75" thickBot="1" x14ac:dyDescent="0.25">
      <c r="A3" s="108" t="s">
        <v>2</v>
      </c>
      <c r="B3" s="353">
        <f>'Financial Data'!C3</f>
        <v>41394</v>
      </c>
      <c r="C3" s="288"/>
      <c r="D3" s="288"/>
      <c r="E3" s="348"/>
      <c r="F3" s="348"/>
      <c r="G3" s="348"/>
      <c r="H3" s="357"/>
      <c r="I3" s="357"/>
      <c r="J3" s="357"/>
      <c r="K3" s="357"/>
      <c r="L3" s="358"/>
      <c r="M3" s="18"/>
      <c r="N3" s="18"/>
      <c r="O3" s="18"/>
      <c r="P3" s="18"/>
    </row>
    <row r="4" spans="1:16" ht="15" customHeight="1" thickBot="1" x14ac:dyDescent="0.25">
      <c r="A4" s="259"/>
      <c r="B4" s="258"/>
      <c r="C4" s="281"/>
      <c r="D4" s="281"/>
      <c r="E4" s="282"/>
      <c r="F4" s="282"/>
      <c r="G4" s="282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 x14ac:dyDescent="0.25">
      <c r="A5" s="18"/>
      <c r="B5" s="390" t="s">
        <v>217</v>
      </c>
      <c r="C5" s="381"/>
      <c r="D5" s="381"/>
      <c r="E5" s="381"/>
      <c r="F5" s="372"/>
      <c r="G5" s="287"/>
      <c r="H5" s="391" t="s">
        <v>218</v>
      </c>
      <c r="I5" s="392"/>
      <c r="J5" s="392"/>
      <c r="K5" s="392"/>
      <c r="L5" s="389"/>
      <c r="M5" s="359"/>
      <c r="N5" s="18"/>
      <c r="O5" s="18"/>
      <c r="P5" s="18"/>
    </row>
    <row r="6" spans="1:16" s="23" customFormat="1" ht="15.75" customHeight="1" x14ac:dyDescent="0.2">
      <c r="A6" s="285"/>
      <c r="B6" s="386" t="s">
        <v>238</v>
      </c>
      <c r="C6" s="387"/>
      <c r="D6" s="280"/>
      <c r="E6" s="386" t="s">
        <v>239</v>
      </c>
      <c r="F6" s="387"/>
      <c r="G6" s="18"/>
      <c r="H6" s="386" t="s">
        <v>238</v>
      </c>
      <c r="I6" s="387"/>
      <c r="J6" s="280"/>
      <c r="K6" s="386" t="s">
        <v>239</v>
      </c>
      <c r="L6" s="387"/>
      <c r="M6" s="359"/>
      <c r="N6" s="18"/>
      <c r="O6" s="18"/>
      <c r="P6" s="18"/>
    </row>
    <row r="7" spans="1:16" s="18" customFormat="1" ht="13.5" thickBot="1" x14ac:dyDescent="0.25">
      <c r="A7" s="286"/>
      <c r="B7" s="388"/>
      <c r="C7" s="389"/>
      <c r="D7" s="290"/>
      <c r="E7" s="388"/>
      <c r="F7" s="389"/>
      <c r="H7" s="388"/>
      <c r="I7" s="389"/>
      <c r="J7" s="290"/>
      <c r="K7" s="388"/>
      <c r="L7" s="389"/>
    </row>
    <row r="8" spans="1:16" s="28" customFormat="1" ht="50.1" customHeight="1" x14ac:dyDescent="0.2">
      <c r="A8" s="284"/>
      <c r="B8" s="256" t="s">
        <v>219</v>
      </c>
      <c r="C8" s="294"/>
      <c r="D8" s="293"/>
      <c r="E8" s="256" t="s">
        <v>222</v>
      </c>
      <c r="F8" s="294"/>
      <c r="H8" s="256" t="s">
        <v>221</v>
      </c>
      <c r="I8" s="294"/>
      <c r="J8" s="293"/>
      <c r="K8" s="256" t="s">
        <v>231</v>
      </c>
      <c r="L8" s="294"/>
    </row>
    <row r="9" spans="1:16" s="19" customFormat="1" ht="50.1" customHeight="1" x14ac:dyDescent="0.2">
      <c r="A9" s="284"/>
      <c r="B9" s="257" t="s">
        <v>240</v>
      </c>
      <c r="C9" s="295"/>
      <c r="D9" s="293"/>
      <c r="E9" s="253" t="s">
        <v>223</v>
      </c>
      <c r="F9" s="297"/>
      <c r="G9" s="18"/>
      <c r="H9" s="257" t="s">
        <v>241</v>
      </c>
      <c r="I9" s="295"/>
      <c r="J9" s="293"/>
      <c r="K9" s="253" t="s">
        <v>232</v>
      </c>
      <c r="L9" s="297"/>
      <c r="M9" s="359"/>
      <c r="N9" s="18"/>
      <c r="O9" s="18"/>
      <c r="P9" s="18"/>
    </row>
    <row r="10" spans="1:16" s="166" customFormat="1" ht="50.1" customHeight="1" thickBot="1" x14ac:dyDescent="0.25">
      <c r="A10" s="284"/>
      <c r="B10" s="255" t="s">
        <v>220</v>
      </c>
      <c r="C10" s="296"/>
      <c r="D10" s="289"/>
      <c r="E10" s="254" t="s">
        <v>224</v>
      </c>
      <c r="F10" s="298"/>
      <c r="G10" s="165"/>
      <c r="H10" s="255" t="s">
        <v>230</v>
      </c>
      <c r="I10" s="299"/>
      <c r="J10" s="289"/>
      <c r="K10" s="254" t="s">
        <v>233</v>
      </c>
      <c r="L10" s="300"/>
      <c r="M10" s="360"/>
      <c r="N10" s="165"/>
      <c r="O10" s="165"/>
      <c r="P10" s="165"/>
    </row>
    <row r="11" spans="1:16" s="19" customFormat="1" ht="15" x14ac:dyDescent="0.2">
      <c r="A11" s="25"/>
      <c r="B11" s="26"/>
      <c r="C11" s="283"/>
      <c r="D11" s="283"/>
      <c r="E11" s="21"/>
      <c r="F11" s="21"/>
      <c r="G11" s="21"/>
      <c r="H11" s="24"/>
      <c r="M11" s="359"/>
      <c r="N11" s="18"/>
      <c r="O11" s="18"/>
      <c r="P11" s="18"/>
    </row>
    <row r="12" spans="1:16" ht="13.5" thickBot="1" x14ac:dyDescent="0.25">
      <c r="A12" s="18"/>
      <c r="B12" s="18"/>
      <c r="C12" s="18"/>
      <c r="D12" s="18"/>
      <c r="E12" s="18"/>
      <c r="F12" s="18"/>
      <c r="G12" s="18"/>
      <c r="H12" s="15"/>
      <c r="M12" s="359"/>
      <c r="N12" s="18"/>
      <c r="O12" s="18"/>
      <c r="P12" s="18"/>
    </row>
    <row r="13" spans="1:16" ht="16.5" customHeight="1" thickBot="1" x14ac:dyDescent="0.25">
      <c r="A13" s="18"/>
      <c r="B13" s="390" t="s">
        <v>245</v>
      </c>
      <c r="C13" s="381"/>
      <c r="D13" s="381"/>
      <c r="E13" s="381"/>
      <c r="F13" s="372"/>
      <c r="G13" s="287"/>
      <c r="H13" s="390" t="s">
        <v>328</v>
      </c>
      <c r="I13" s="381"/>
      <c r="J13" s="381"/>
      <c r="K13" s="381"/>
      <c r="L13" s="372"/>
      <c r="M13" s="359"/>
      <c r="N13" s="18"/>
      <c r="O13" s="18"/>
      <c r="P13" s="18"/>
    </row>
    <row r="14" spans="1:16" ht="15" customHeight="1" x14ac:dyDescent="0.2">
      <c r="A14" s="285"/>
      <c r="B14" s="386" t="s">
        <v>238</v>
      </c>
      <c r="C14" s="387"/>
      <c r="D14" s="280"/>
      <c r="E14" s="386" t="s">
        <v>239</v>
      </c>
      <c r="F14" s="387"/>
      <c r="G14" s="18"/>
      <c r="H14" s="386" t="s">
        <v>238</v>
      </c>
      <c r="I14" s="387"/>
      <c r="J14" s="280"/>
      <c r="K14" s="386" t="s">
        <v>239</v>
      </c>
      <c r="L14" s="387"/>
      <c r="M14" s="359"/>
      <c r="N14" s="18"/>
      <c r="O14" s="18"/>
      <c r="P14" s="18"/>
    </row>
    <row r="15" spans="1:16" ht="13.5" thickBot="1" x14ac:dyDescent="0.25">
      <c r="A15" s="286"/>
      <c r="B15" s="388"/>
      <c r="C15" s="389"/>
      <c r="D15" s="290"/>
      <c r="E15" s="388"/>
      <c r="F15" s="389"/>
      <c r="G15" s="18"/>
      <c r="H15" s="388"/>
      <c r="I15" s="389"/>
      <c r="J15" s="290"/>
      <c r="K15" s="388"/>
      <c r="L15" s="389"/>
      <c r="M15" s="359"/>
      <c r="N15" s="18"/>
      <c r="O15" s="18"/>
      <c r="P15" s="18"/>
    </row>
    <row r="16" spans="1:16" ht="50.1" customHeight="1" x14ac:dyDescent="0.2">
      <c r="A16" s="284"/>
      <c r="B16" s="256" t="s">
        <v>269</v>
      </c>
      <c r="C16" s="294"/>
      <c r="D16" s="293"/>
      <c r="E16" s="256" t="s">
        <v>272</v>
      </c>
      <c r="F16" s="294">
        <v>2651327</v>
      </c>
      <c r="G16" s="18"/>
      <c r="H16" s="256" t="s">
        <v>329</v>
      </c>
      <c r="I16" s="294"/>
      <c r="J16" s="293"/>
      <c r="K16" s="256" t="s">
        <v>332</v>
      </c>
      <c r="L16" s="294">
        <v>57413867</v>
      </c>
      <c r="M16" s="359"/>
      <c r="N16" s="18"/>
      <c r="O16" s="18"/>
      <c r="P16" s="18"/>
    </row>
    <row r="17" spans="1:16" ht="50.1" customHeight="1" x14ac:dyDescent="0.2">
      <c r="A17" s="284"/>
      <c r="B17" s="257" t="s">
        <v>270</v>
      </c>
      <c r="C17" s="295"/>
      <c r="D17" s="293"/>
      <c r="E17" s="253" t="s">
        <v>273</v>
      </c>
      <c r="F17" s="297">
        <v>418722</v>
      </c>
      <c r="G17" s="18"/>
      <c r="H17" s="257" t="s">
        <v>330</v>
      </c>
      <c r="I17" s="295"/>
      <c r="J17" s="293"/>
      <c r="K17" s="253" t="s">
        <v>333</v>
      </c>
      <c r="L17" s="297">
        <v>8254381</v>
      </c>
      <c r="M17" s="359"/>
      <c r="N17" s="18"/>
      <c r="O17" s="18"/>
      <c r="P17" s="18"/>
    </row>
    <row r="18" spans="1:16" ht="50.1" customHeight="1" thickBot="1" x14ac:dyDescent="0.25">
      <c r="A18" s="284"/>
      <c r="B18" s="255" t="s">
        <v>271</v>
      </c>
      <c r="C18" s="299"/>
      <c r="D18" s="289"/>
      <c r="E18" s="254" t="s">
        <v>274</v>
      </c>
      <c r="F18" s="300"/>
      <c r="G18" s="18"/>
      <c r="H18" s="255" t="s">
        <v>331</v>
      </c>
      <c r="I18" s="299"/>
      <c r="J18" s="289"/>
      <c r="K18" s="254" t="s">
        <v>334</v>
      </c>
      <c r="L18" s="300">
        <v>31000000</v>
      </c>
      <c r="M18" s="359"/>
      <c r="N18" s="18"/>
      <c r="O18" s="18"/>
      <c r="P18" s="18"/>
    </row>
    <row r="19" spans="1:16" ht="13.5" thickBot="1" x14ac:dyDescent="0.25">
      <c r="A19" s="18"/>
      <c r="B19" s="18"/>
      <c r="C19" s="18"/>
      <c r="D19" s="18"/>
      <c r="E19" s="18"/>
      <c r="F19" s="18"/>
      <c r="G19" s="18"/>
      <c r="H19" s="15"/>
      <c r="M19" s="359"/>
      <c r="N19" s="18"/>
      <c r="O19" s="18"/>
      <c r="P19" s="18"/>
    </row>
    <row r="20" spans="1:16" ht="16.5" customHeight="1" thickBot="1" x14ac:dyDescent="0.25">
      <c r="A20" s="18"/>
      <c r="B20" s="390" t="s">
        <v>335</v>
      </c>
      <c r="C20" s="381"/>
      <c r="D20" s="381"/>
      <c r="E20" s="381"/>
      <c r="F20" s="372"/>
      <c r="G20" s="287"/>
      <c r="H20" s="390" t="s">
        <v>234</v>
      </c>
      <c r="I20" s="381"/>
      <c r="J20" s="381"/>
      <c r="K20" s="381"/>
      <c r="L20" s="372"/>
      <c r="M20" s="359"/>
      <c r="N20" s="18"/>
      <c r="O20" s="18"/>
      <c r="P20" s="18"/>
    </row>
    <row r="21" spans="1:16" ht="15" customHeight="1" x14ac:dyDescent="0.2">
      <c r="A21" s="285"/>
      <c r="B21" s="386" t="s">
        <v>238</v>
      </c>
      <c r="C21" s="387"/>
      <c r="D21" s="280"/>
      <c r="E21" s="386" t="s">
        <v>239</v>
      </c>
      <c r="F21" s="387"/>
      <c r="G21" s="18"/>
      <c r="H21" s="386" t="s">
        <v>238</v>
      </c>
      <c r="I21" s="387"/>
      <c r="J21" s="280"/>
      <c r="K21" s="386" t="s">
        <v>239</v>
      </c>
      <c r="L21" s="387"/>
      <c r="M21" s="359"/>
      <c r="N21" s="18"/>
      <c r="O21" s="18"/>
      <c r="P21" s="18"/>
    </row>
    <row r="22" spans="1:16" ht="13.5" thickBot="1" x14ac:dyDescent="0.25">
      <c r="A22" s="286"/>
      <c r="B22" s="388"/>
      <c r="C22" s="389"/>
      <c r="D22" s="290"/>
      <c r="E22" s="388"/>
      <c r="F22" s="389"/>
      <c r="G22" s="18"/>
      <c r="H22" s="388"/>
      <c r="I22" s="389"/>
      <c r="J22" s="290"/>
      <c r="K22" s="388"/>
      <c r="L22" s="389"/>
      <c r="M22" s="359"/>
      <c r="N22" s="18"/>
      <c r="O22" s="18"/>
      <c r="P22" s="18"/>
    </row>
    <row r="23" spans="1:16" ht="50.1" customHeight="1" x14ac:dyDescent="0.2">
      <c r="A23" s="284"/>
      <c r="B23" s="256" t="s">
        <v>336</v>
      </c>
      <c r="C23" s="294">
        <v>4650</v>
      </c>
      <c r="D23" s="293"/>
      <c r="E23" s="256" t="s">
        <v>337</v>
      </c>
      <c r="F23" s="294">
        <v>6220650</v>
      </c>
      <c r="G23" s="18"/>
      <c r="H23" s="256" t="s">
        <v>212</v>
      </c>
      <c r="I23" s="301">
        <f>C8+I8+C16+I16+C23</f>
        <v>4650</v>
      </c>
      <c r="J23" s="291"/>
      <c r="K23" s="256" t="s">
        <v>215</v>
      </c>
      <c r="L23" s="301">
        <f>F8+L8+F16+L16+F23</f>
        <v>66285844</v>
      </c>
      <c r="M23" s="359"/>
      <c r="N23" s="18"/>
      <c r="O23" s="18"/>
      <c r="P23" s="18"/>
    </row>
    <row r="24" spans="1:16" ht="50.1" customHeight="1" x14ac:dyDescent="0.2">
      <c r="A24" s="284"/>
      <c r="B24" s="257" t="s">
        <v>338</v>
      </c>
      <c r="C24" s="295"/>
      <c r="D24" s="293"/>
      <c r="E24" s="253" t="s">
        <v>339</v>
      </c>
      <c r="F24" s="297">
        <v>5414874</v>
      </c>
      <c r="G24" s="18"/>
      <c r="H24" s="257" t="s">
        <v>242</v>
      </c>
      <c r="I24" s="301">
        <f>C9+I9+C17+I17+C24</f>
        <v>0</v>
      </c>
      <c r="J24" s="291"/>
      <c r="K24" s="253" t="s">
        <v>214</v>
      </c>
      <c r="L24" s="301">
        <f>F9+L9+F17+L17+F24</f>
        <v>14087977</v>
      </c>
      <c r="M24" s="359"/>
      <c r="N24" s="18"/>
      <c r="O24" s="18"/>
      <c r="P24" s="18"/>
    </row>
    <row r="25" spans="1:16" ht="50.1" customHeight="1" thickBot="1" x14ac:dyDescent="0.25">
      <c r="A25" s="284"/>
      <c r="B25" s="255" t="s">
        <v>340</v>
      </c>
      <c r="C25" s="299">
        <f>4650</f>
        <v>4650</v>
      </c>
      <c r="D25" s="289"/>
      <c r="E25" s="254" t="s">
        <v>341</v>
      </c>
      <c r="F25" s="300">
        <v>53966</v>
      </c>
      <c r="G25" s="18"/>
      <c r="H25" s="254" t="s">
        <v>213</v>
      </c>
      <c r="I25" s="349">
        <f>C10+I10+C18+I18+C25</f>
        <v>4650</v>
      </c>
      <c r="J25" s="292"/>
      <c r="K25" s="254" t="s">
        <v>216</v>
      </c>
      <c r="L25" s="349">
        <f>F10+L10+F18+L18+F25</f>
        <v>31053966</v>
      </c>
      <c r="M25" s="359"/>
      <c r="N25" s="18"/>
      <c r="O25" s="18"/>
      <c r="P25" s="18"/>
    </row>
    <row r="26" spans="1:16" ht="15.6" customHeight="1" x14ac:dyDescent="0.2">
      <c r="A26" s="284"/>
      <c r="B26" s="345"/>
      <c r="C26" s="346"/>
      <c r="D26" s="347"/>
      <c r="E26" s="345"/>
      <c r="F26" s="324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59"/>
      <c r="N32" s="18"/>
      <c r="O32" s="18"/>
      <c r="P32" s="18"/>
    </row>
    <row r="33" spans="13:16" x14ac:dyDescent="0.2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A1:L1"/>
    <mergeCell ref="H20:L20"/>
    <mergeCell ref="B20:F20"/>
    <mergeCell ref="H21:I22"/>
    <mergeCell ref="K21:L22"/>
    <mergeCell ref="H5:L5"/>
    <mergeCell ref="H6:I7"/>
    <mergeCell ref="K6:L7"/>
    <mergeCell ref="H13:L13"/>
    <mergeCell ref="H14:I15"/>
    <mergeCell ref="K14:L15"/>
    <mergeCell ref="B21:C22"/>
    <mergeCell ref="E21:F22"/>
    <mergeCell ref="B5:F5"/>
    <mergeCell ref="B13:F13"/>
    <mergeCell ref="B6:C7"/>
    <mergeCell ref="E6:F7"/>
    <mergeCell ref="B14:C15"/>
    <mergeCell ref="E14:F15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A10" zoomScale="75" zoomScaleNormal="75" workbookViewId="0">
      <selection activeCell="N33" sqref="N33"/>
    </sheetView>
  </sheetViews>
  <sheetFormatPr defaultRowHeight="12.75" x14ac:dyDescent="0.2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 x14ac:dyDescent="0.25">
      <c r="A1" s="397" t="s">
        <v>227</v>
      </c>
      <c r="B1" s="398"/>
      <c r="C1" s="398"/>
      <c r="D1" s="398"/>
      <c r="E1" s="398"/>
      <c r="F1" s="398"/>
      <c r="G1" s="398"/>
      <c r="H1" s="398"/>
      <c r="I1" s="399"/>
      <c r="J1" s="399"/>
      <c r="K1" s="399"/>
      <c r="L1" s="399"/>
      <c r="M1" s="371"/>
      <c r="N1" s="400"/>
      <c r="O1" s="15"/>
    </row>
    <row r="2" spans="1:22" ht="15" x14ac:dyDescent="0.2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1"/>
      <c r="J2" s="401"/>
      <c r="K2" s="401"/>
      <c r="L2" s="401"/>
      <c r="M2" s="401"/>
      <c r="N2" s="402"/>
      <c r="O2" s="15"/>
    </row>
    <row r="3" spans="1:22" ht="15.75" thickBot="1" x14ac:dyDescent="0.25">
      <c r="A3" s="108" t="s">
        <v>2</v>
      </c>
      <c r="B3" s="109">
        <f>'Financial Data'!C3</f>
        <v>41394</v>
      </c>
      <c r="C3" s="110"/>
      <c r="D3" s="111"/>
      <c r="E3" s="111"/>
      <c r="F3" s="111"/>
      <c r="G3" s="111"/>
      <c r="H3" s="111"/>
      <c r="I3" s="403"/>
      <c r="J3" s="403"/>
      <c r="K3" s="403"/>
      <c r="L3" s="403"/>
      <c r="M3" s="403"/>
      <c r="N3" s="404"/>
      <c r="O3" s="15"/>
    </row>
    <row r="4" spans="1:22" ht="15.75" thickBot="1" x14ac:dyDescent="0.25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 x14ac:dyDescent="0.25">
      <c r="A5" s="409" t="s">
        <v>170</v>
      </c>
      <c r="B5" s="410"/>
      <c r="C5" s="410"/>
      <c r="D5" s="410"/>
      <c r="E5" s="378"/>
      <c r="F5" s="379"/>
      <c r="G5" s="222"/>
      <c r="H5" s="34"/>
      <c r="I5" s="12"/>
      <c r="J5" s="408" t="s">
        <v>113</v>
      </c>
      <c r="K5" s="38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 x14ac:dyDescent="0.25">
      <c r="A6" s="265" t="s">
        <v>235</v>
      </c>
      <c r="B6" s="272">
        <v>2009</v>
      </c>
      <c r="C6" s="266">
        <v>2010</v>
      </c>
      <c r="D6" s="266">
        <v>2011</v>
      </c>
      <c r="E6" s="275">
        <v>2012</v>
      </c>
      <c r="F6" s="275">
        <v>2013</v>
      </c>
      <c r="G6" s="275" t="s">
        <v>236</v>
      </c>
      <c r="H6" s="34"/>
      <c r="I6" s="12"/>
      <c r="J6" s="388"/>
      <c r="K6" s="38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 x14ac:dyDescent="0.2">
      <c r="A7" s="267" t="s">
        <v>150</v>
      </c>
      <c r="B7" s="273">
        <v>10.61</v>
      </c>
      <c r="C7" s="268">
        <v>33.11</v>
      </c>
      <c r="D7" s="268">
        <v>0</v>
      </c>
      <c r="E7" s="331">
        <v>0</v>
      </c>
      <c r="F7" s="331">
        <v>0</v>
      </c>
      <c r="G7" s="276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 x14ac:dyDescent="0.25">
      <c r="A8" s="269" t="s">
        <v>155</v>
      </c>
      <c r="B8" s="274">
        <v>10.61</v>
      </c>
      <c r="C8" s="270">
        <f>33.11+1.56</f>
        <v>34.67</v>
      </c>
      <c r="D8" s="270">
        <f>33.32+4.51</f>
        <v>37.83</v>
      </c>
      <c r="E8" s="332">
        <f>34.05+3.24</f>
        <v>37.29</v>
      </c>
      <c r="F8" s="331">
        <v>0</v>
      </c>
      <c r="G8" s="276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 x14ac:dyDescent="0.25">
      <c r="A9" s="271" t="s">
        <v>156</v>
      </c>
      <c r="B9" s="277">
        <f>38.58+0.14</f>
        <v>38.72</v>
      </c>
      <c r="C9" s="278">
        <v>65.69</v>
      </c>
      <c r="D9" s="278">
        <f>18.44+0.7</f>
        <v>19.14</v>
      </c>
      <c r="E9" s="333">
        <f>33.46+1.35</f>
        <v>34.81</v>
      </c>
      <c r="F9" s="333">
        <f>17.67+0.94+0.36</f>
        <v>18.970000000000002</v>
      </c>
      <c r="G9" s="279">
        <f>SUM(B9:F9)</f>
        <v>177.33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 x14ac:dyDescent="0.25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 x14ac:dyDescent="0.25">
      <c r="A11" s="386" t="s">
        <v>49</v>
      </c>
      <c r="B11" s="405"/>
      <c r="C11" s="386" t="s">
        <v>111</v>
      </c>
      <c r="D11" s="406"/>
      <c r="E11" s="405"/>
      <c r="F11" s="386" t="s">
        <v>5</v>
      </c>
      <c r="G11" s="407"/>
      <c r="H11" s="406"/>
      <c r="I11" s="386" t="s">
        <v>110</v>
      </c>
      <c r="J11" s="406"/>
      <c r="K11" s="405"/>
      <c r="L11" s="451" t="s">
        <v>139</v>
      </c>
      <c r="M11" s="427"/>
      <c r="N11" s="426"/>
      <c r="O11" s="29"/>
    </row>
    <row r="12" spans="1:22" s="28" customFormat="1" ht="15.75" thickBot="1" x14ac:dyDescent="0.25">
      <c r="A12" s="390" t="s">
        <v>50</v>
      </c>
      <c r="B12" s="426"/>
      <c r="C12" s="390" t="s">
        <v>50</v>
      </c>
      <c r="D12" s="427"/>
      <c r="E12" s="426"/>
      <c r="F12" s="390" t="s">
        <v>50</v>
      </c>
      <c r="G12" s="411"/>
      <c r="H12" s="411"/>
      <c r="I12" s="390" t="s">
        <v>50</v>
      </c>
      <c r="J12" s="411"/>
      <c r="K12" s="456"/>
      <c r="L12" s="452" t="s">
        <v>50</v>
      </c>
      <c r="M12" s="453"/>
      <c r="N12" s="454"/>
    </row>
    <row r="13" spans="1:22" s="17" customFormat="1" ht="45.75" customHeight="1" thickBot="1" x14ac:dyDescent="0.25">
      <c r="A13" s="112" t="s">
        <v>53</v>
      </c>
      <c r="B13" s="113">
        <v>0</v>
      </c>
      <c r="C13" s="114"/>
      <c r="D13" s="115" t="s">
        <v>53</v>
      </c>
      <c r="E13" s="116">
        <v>1</v>
      </c>
      <c r="F13" s="78"/>
      <c r="G13" s="49" t="s">
        <v>174</v>
      </c>
      <c r="H13" s="148">
        <v>2</v>
      </c>
      <c r="I13" s="114"/>
      <c r="J13" s="242" t="s">
        <v>142</v>
      </c>
      <c r="K13" s="223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 x14ac:dyDescent="0.25">
      <c r="A14" s="429"/>
      <c r="B14" s="430"/>
      <c r="C14" s="117"/>
      <c r="D14" s="77" t="s">
        <v>54</v>
      </c>
      <c r="E14" s="80">
        <v>0</v>
      </c>
      <c r="F14" s="81"/>
      <c r="G14" s="76" t="s">
        <v>173</v>
      </c>
      <c r="H14" s="149">
        <v>18</v>
      </c>
      <c r="I14" s="81"/>
      <c r="J14" s="243" t="s">
        <v>143</v>
      </c>
      <c r="K14" s="224">
        <f>25+4</f>
        <v>29</v>
      </c>
      <c r="L14" s="131"/>
      <c r="M14" s="151" t="s">
        <v>133</v>
      </c>
      <c r="N14" s="225">
        <v>0</v>
      </c>
      <c r="O14" s="20"/>
    </row>
    <row r="15" spans="1:22" s="17" customFormat="1" ht="45" x14ac:dyDescent="0.2">
      <c r="A15" s="431"/>
      <c r="B15" s="432"/>
      <c r="C15" s="434"/>
      <c r="D15" s="435"/>
      <c r="E15" s="436"/>
      <c r="F15" s="81"/>
      <c r="G15" s="76" t="s">
        <v>109</v>
      </c>
      <c r="H15" s="149">
        <v>0</v>
      </c>
      <c r="I15" s="81"/>
      <c r="J15" s="243" t="s">
        <v>121</v>
      </c>
      <c r="K15" s="224">
        <v>8</v>
      </c>
      <c r="L15" s="131"/>
      <c r="M15" s="150" t="s">
        <v>135</v>
      </c>
      <c r="N15" s="225">
        <v>0</v>
      </c>
      <c r="O15" s="20"/>
    </row>
    <row r="16" spans="1:22" s="17" customFormat="1" ht="45.75" thickBot="1" x14ac:dyDescent="0.25">
      <c r="A16" s="431"/>
      <c r="B16" s="432"/>
      <c r="C16" s="437"/>
      <c r="D16" s="438"/>
      <c r="E16" s="439"/>
      <c r="F16" s="81"/>
      <c r="G16" s="79" t="s">
        <v>210</v>
      </c>
      <c r="H16" s="94">
        <v>1</v>
      </c>
      <c r="I16" s="81"/>
      <c r="J16" s="241" t="s">
        <v>149</v>
      </c>
      <c r="K16" s="226">
        <v>0</v>
      </c>
      <c r="L16" s="252"/>
      <c r="M16" s="227" t="s">
        <v>140</v>
      </c>
      <c r="N16" s="228">
        <v>0</v>
      </c>
      <c r="O16" s="20"/>
    </row>
    <row r="17" spans="1:15" s="17" customFormat="1" ht="45" x14ac:dyDescent="0.2">
      <c r="A17" s="433"/>
      <c r="B17" s="432"/>
      <c r="C17" s="437"/>
      <c r="D17" s="438"/>
      <c r="E17" s="439"/>
      <c r="F17" s="82"/>
      <c r="G17" s="79" t="s">
        <v>55</v>
      </c>
      <c r="H17" s="247">
        <v>1</v>
      </c>
      <c r="I17" s="237"/>
      <c r="J17" s="241" t="s">
        <v>141</v>
      </c>
      <c r="K17" s="239">
        <v>0</v>
      </c>
      <c r="L17" s="442"/>
      <c r="M17" s="443"/>
      <c r="N17" s="444"/>
      <c r="O17" s="20"/>
    </row>
    <row r="18" spans="1:15" s="17" customFormat="1" ht="45.75" thickBot="1" x14ac:dyDescent="0.25">
      <c r="A18" s="433"/>
      <c r="B18" s="432"/>
      <c r="C18" s="437"/>
      <c r="D18" s="438"/>
      <c r="E18" s="439"/>
      <c r="F18" s="83"/>
      <c r="G18" s="248" t="s">
        <v>237</v>
      </c>
      <c r="H18" s="302">
        <v>0</v>
      </c>
      <c r="I18" s="238"/>
      <c r="J18" s="244" t="s">
        <v>211</v>
      </c>
      <c r="K18" s="305">
        <v>1</v>
      </c>
      <c r="L18" s="442"/>
      <c r="M18" s="445"/>
      <c r="N18" s="446"/>
      <c r="O18" s="20"/>
    </row>
    <row r="19" spans="1:15" s="17" customFormat="1" ht="15.75" thickBot="1" x14ac:dyDescent="0.25">
      <c r="A19" s="433"/>
      <c r="B19" s="432"/>
      <c r="C19" s="437"/>
      <c r="D19" s="438"/>
      <c r="E19" s="439"/>
      <c r="F19" s="245"/>
      <c r="G19" s="246"/>
      <c r="H19" s="361"/>
      <c r="I19" s="218"/>
      <c r="J19" s="455"/>
      <c r="K19" s="444"/>
      <c r="L19" s="442"/>
      <c r="M19" s="445"/>
      <c r="N19" s="446"/>
      <c r="O19" s="20"/>
    </row>
    <row r="20" spans="1:15" ht="15.75" thickBot="1" x14ac:dyDescent="0.25">
      <c r="A20" s="428" t="s">
        <v>122</v>
      </c>
      <c r="B20" s="426"/>
      <c r="C20" s="412" t="s">
        <v>122</v>
      </c>
      <c r="D20" s="413"/>
      <c r="E20" s="413"/>
      <c r="F20" s="412" t="s">
        <v>122</v>
      </c>
      <c r="G20" s="413"/>
      <c r="H20" s="413"/>
      <c r="I20" s="412" t="s">
        <v>122</v>
      </c>
      <c r="J20" s="413"/>
      <c r="K20" s="447"/>
      <c r="L20" s="448" t="s">
        <v>122</v>
      </c>
      <c r="M20" s="449"/>
      <c r="N20" s="450"/>
      <c r="O20" s="15"/>
    </row>
    <row r="21" spans="1:15" ht="45.75" thickBot="1" x14ac:dyDescent="0.25">
      <c r="A21" s="96" t="s">
        <v>53</v>
      </c>
      <c r="B21" s="97">
        <v>138</v>
      </c>
      <c r="C21" s="98"/>
      <c r="D21" s="99" t="s">
        <v>53</v>
      </c>
      <c r="E21" s="100">
        <v>12</v>
      </c>
      <c r="F21" s="122"/>
      <c r="G21" s="123" t="s">
        <v>109</v>
      </c>
      <c r="H21" s="124">
        <v>24</v>
      </c>
      <c r="I21" s="125"/>
      <c r="J21" s="229" t="s">
        <v>121</v>
      </c>
      <c r="K21" s="230">
        <f>237+2</f>
        <v>239</v>
      </c>
      <c r="L21" s="231"/>
      <c r="M21" s="232" t="s">
        <v>134</v>
      </c>
      <c r="N21" s="91">
        <v>48</v>
      </c>
      <c r="O21" s="15"/>
    </row>
    <row r="22" spans="1:15" ht="45.75" thickBot="1" x14ac:dyDescent="0.25">
      <c r="A22" s="414"/>
      <c r="B22" s="415"/>
      <c r="C22" s="126"/>
      <c r="D22" s="58" t="s">
        <v>54</v>
      </c>
      <c r="E22" s="95">
        <v>0</v>
      </c>
      <c r="F22" s="102"/>
      <c r="G22" s="101" t="s">
        <v>210</v>
      </c>
      <c r="H22" s="103">
        <v>11</v>
      </c>
      <c r="I22" s="104"/>
      <c r="J22" s="233" t="s">
        <v>149</v>
      </c>
      <c r="K22" s="234">
        <v>0</v>
      </c>
      <c r="L22" s="235"/>
      <c r="M22" s="236" t="s">
        <v>133</v>
      </c>
      <c r="N22" s="225">
        <v>4861</v>
      </c>
      <c r="O22" s="15"/>
    </row>
    <row r="23" spans="1:15" ht="45" x14ac:dyDescent="0.2">
      <c r="A23" s="416"/>
      <c r="B23" s="417"/>
      <c r="C23" s="422"/>
      <c r="D23" s="423"/>
      <c r="E23" s="415"/>
      <c r="F23" s="127"/>
      <c r="G23" s="101" t="s">
        <v>55</v>
      </c>
      <c r="H23" s="103">
        <v>10</v>
      </c>
      <c r="I23" s="105"/>
      <c r="J23" s="233" t="s">
        <v>141</v>
      </c>
      <c r="K23" s="234">
        <v>91</v>
      </c>
      <c r="L23" s="235"/>
      <c r="M23" s="236" t="s">
        <v>135</v>
      </c>
      <c r="N23" s="225">
        <v>12038</v>
      </c>
      <c r="O23" s="15"/>
    </row>
    <row r="24" spans="1:15" ht="45.75" thickBot="1" x14ac:dyDescent="0.25">
      <c r="A24" s="418"/>
      <c r="B24" s="419"/>
      <c r="C24" s="418"/>
      <c r="D24" s="424"/>
      <c r="E24" s="419"/>
      <c r="F24" s="128"/>
      <c r="G24" s="362" t="s">
        <v>237</v>
      </c>
      <c r="H24" s="303">
        <v>0</v>
      </c>
      <c r="I24" s="240"/>
      <c r="J24" s="241" t="s">
        <v>211</v>
      </c>
      <c r="K24" s="304">
        <v>20</v>
      </c>
      <c r="L24" s="249"/>
      <c r="M24" s="250" t="s">
        <v>140</v>
      </c>
      <c r="N24" s="251">
        <v>51</v>
      </c>
      <c r="O24" s="15"/>
    </row>
    <row r="25" spans="1:15" ht="46.5" customHeight="1" thickBot="1" x14ac:dyDescent="0.25">
      <c r="A25" s="420"/>
      <c r="B25" s="421"/>
      <c r="C25" s="420"/>
      <c r="D25" s="425"/>
      <c r="E25" s="421"/>
      <c r="F25" s="264"/>
      <c r="G25" s="364" t="s">
        <v>120</v>
      </c>
      <c r="H25" s="363">
        <f>SUM(H21:H24)</f>
        <v>45</v>
      </c>
      <c r="I25" s="263"/>
      <c r="J25" s="260" t="s">
        <v>120</v>
      </c>
      <c r="K25" s="261">
        <f>SUM(K21:K24)</f>
        <v>350</v>
      </c>
      <c r="L25" s="262"/>
      <c r="M25" s="440"/>
      <c r="N25" s="441"/>
      <c r="O25" s="15"/>
    </row>
    <row r="26" spans="1:1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A1:N1"/>
    <mergeCell ref="I2:N3"/>
    <mergeCell ref="A11:B11"/>
    <mergeCell ref="C11:E11"/>
    <mergeCell ref="F11:H11"/>
    <mergeCell ref="J5:K6"/>
    <mergeCell ref="A5:F5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 x14ac:dyDescent="0.2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 x14ac:dyDescent="0.25">
      <c r="A1" s="457" t="s">
        <v>228</v>
      </c>
      <c r="B1" s="458"/>
    </row>
    <row r="2" spans="1:2" ht="15" customHeight="1" x14ac:dyDescent="0.2">
      <c r="A2" s="138" t="s">
        <v>1</v>
      </c>
      <c r="B2" s="106" t="str">
        <f>'Financial Data'!C2</f>
        <v>Department of Health &amp; Human Services - OIG</v>
      </c>
    </row>
    <row r="3" spans="1:2" ht="15" customHeight="1" thickBot="1" x14ac:dyDescent="0.25">
      <c r="A3" s="139" t="s">
        <v>2</v>
      </c>
      <c r="B3" s="107">
        <f>'Financial Data'!C3</f>
        <v>41394</v>
      </c>
    </row>
    <row r="4" spans="1:2" ht="15" customHeight="1" thickBot="1" x14ac:dyDescent="0.25">
      <c r="A4" s="140"/>
    </row>
    <row r="5" spans="1:2" ht="15" customHeight="1" thickBot="1" x14ac:dyDescent="0.25">
      <c r="A5" s="135" t="s">
        <v>0</v>
      </c>
      <c r="B5" s="59" t="s">
        <v>112</v>
      </c>
    </row>
    <row r="6" spans="1:2" x14ac:dyDescent="0.2">
      <c r="A6" s="136">
        <v>1</v>
      </c>
      <c r="B6" s="51"/>
    </row>
    <row r="7" spans="1:2" x14ac:dyDescent="0.2">
      <c r="A7" s="137">
        <v>2</v>
      </c>
      <c r="B7" s="50"/>
    </row>
    <row r="8" spans="1:2" x14ac:dyDescent="0.2">
      <c r="A8" s="137">
        <v>3</v>
      </c>
      <c r="B8" s="50"/>
    </row>
    <row r="9" spans="1:2" x14ac:dyDescent="0.2">
      <c r="A9" s="137">
        <v>4</v>
      </c>
      <c r="B9" s="50"/>
    </row>
    <row r="10" spans="1:2" x14ac:dyDescent="0.2">
      <c r="A10" s="137">
        <v>5</v>
      </c>
      <c r="B10" s="50"/>
    </row>
    <row r="11" spans="1:2" x14ac:dyDescent="0.2">
      <c r="A11" s="137">
        <v>6</v>
      </c>
      <c r="B11" s="50"/>
    </row>
    <row r="12" spans="1:2" x14ac:dyDescent="0.2">
      <c r="A12" s="137">
        <v>7</v>
      </c>
      <c r="B12" s="50"/>
    </row>
    <row r="13" spans="1:2" x14ac:dyDescent="0.2">
      <c r="A13" s="137">
        <v>8</v>
      </c>
      <c r="B13" s="50"/>
    </row>
    <row r="14" spans="1:2" x14ac:dyDescent="0.2">
      <c r="A14" s="137">
        <v>9</v>
      </c>
      <c r="B14" s="50"/>
    </row>
    <row r="15" spans="1:2" x14ac:dyDescent="0.2">
      <c r="A15" s="137">
        <v>10</v>
      </c>
      <c r="B15" s="50"/>
    </row>
    <row r="16" spans="1:2" ht="13.5" thickBot="1" x14ac:dyDescent="0.25">
      <c r="A16" s="140"/>
      <c r="B16" s="52"/>
    </row>
    <row r="17" spans="1:2" ht="13.5" thickBot="1" x14ac:dyDescent="0.25">
      <c r="A17" s="135" t="s">
        <v>0</v>
      </c>
      <c r="B17" s="59" t="s">
        <v>207</v>
      </c>
    </row>
    <row r="18" spans="1:2" x14ac:dyDescent="0.2">
      <c r="A18" s="136">
        <v>1</v>
      </c>
      <c r="B18" s="51"/>
    </row>
    <row r="19" spans="1:2" x14ac:dyDescent="0.2">
      <c r="A19" s="137">
        <v>2</v>
      </c>
      <c r="B19" s="50"/>
    </row>
    <row r="20" spans="1:2" x14ac:dyDescent="0.2">
      <c r="A20" s="137">
        <v>3</v>
      </c>
      <c r="B20" s="50"/>
    </row>
    <row r="21" spans="1:2" x14ac:dyDescent="0.2">
      <c r="A21" s="137">
        <v>4</v>
      </c>
      <c r="B21" s="50"/>
    </row>
    <row r="22" spans="1:2" x14ac:dyDescent="0.2">
      <c r="A22" s="137">
        <v>5</v>
      </c>
      <c r="B22" s="50"/>
    </row>
    <row r="23" spans="1:2" x14ac:dyDescent="0.2">
      <c r="A23" s="137">
        <v>6</v>
      </c>
      <c r="B23" s="50"/>
    </row>
    <row r="24" spans="1:2" x14ac:dyDescent="0.2">
      <c r="A24" s="137">
        <v>7</v>
      </c>
      <c r="B24" s="50"/>
    </row>
    <row r="25" spans="1:2" x14ac:dyDescent="0.2">
      <c r="A25" s="137">
        <v>8</v>
      </c>
      <c r="B25" s="50"/>
    </row>
    <row r="26" spans="1:2" x14ac:dyDescent="0.2">
      <c r="A26" s="137">
        <v>9</v>
      </c>
      <c r="B26" s="50"/>
    </row>
    <row r="27" spans="1:2" x14ac:dyDescent="0.2">
      <c r="A27" s="137">
        <v>10</v>
      </c>
      <c r="B27" s="50"/>
    </row>
    <row r="28" spans="1:2" x14ac:dyDescent="0.2">
      <c r="B28" s="52"/>
    </row>
    <row r="29" spans="1:2" x14ac:dyDescent="0.2">
      <c r="B29" s="52"/>
    </row>
    <row r="30" spans="1:2" x14ac:dyDescent="0.2">
      <c r="B30" s="52"/>
    </row>
    <row r="31" spans="1:2" x14ac:dyDescent="0.2">
      <c r="B31" s="52"/>
    </row>
    <row r="32" spans="1:2" x14ac:dyDescent="0.2">
      <c r="B32" s="52"/>
    </row>
    <row r="33" spans="2:2" x14ac:dyDescent="0.2">
      <c r="B33" s="52"/>
    </row>
    <row r="34" spans="2:2" x14ac:dyDescent="0.2">
      <c r="B34" s="52"/>
    </row>
    <row r="35" spans="2:2" x14ac:dyDescent="0.2">
      <c r="B35" s="52"/>
    </row>
    <row r="36" spans="2:2" x14ac:dyDescent="0.2">
      <c r="B36" s="52"/>
    </row>
    <row r="37" spans="2:2" x14ac:dyDescent="0.2">
      <c r="B37" s="52"/>
    </row>
    <row r="38" spans="2:2" x14ac:dyDescent="0.2">
      <c r="B38" s="52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J25" sqref="J25"/>
    </sheetView>
  </sheetViews>
  <sheetFormatPr defaultRowHeight="12.75" x14ac:dyDescent="0.2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 x14ac:dyDescent="0.25">
      <c r="A1" s="397" t="s">
        <v>229</v>
      </c>
      <c r="B1" s="464"/>
      <c r="C1" s="371"/>
      <c r="D1" s="371"/>
      <c r="E1" s="371"/>
      <c r="F1" s="371"/>
      <c r="G1" s="371"/>
      <c r="H1" s="371"/>
      <c r="I1" s="371"/>
      <c r="J1" s="400"/>
      <c r="K1" s="146"/>
    </row>
    <row r="2" spans="1:11" ht="15" customHeight="1" x14ac:dyDescent="0.2">
      <c r="A2" s="141" t="s">
        <v>1</v>
      </c>
      <c r="B2" s="144" t="str">
        <f>'Financial Data'!C2</f>
        <v>Department of Health &amp; Human Services - OIG</v>
      </c>
      <c r="C2" s="145"/>
      <c r="D2" s="465"/>
      <c r="E2" s="466"/>
      <c r="F2" s="466"/>
      <c r="G2" s="466"/>
      <c r="H2" s="466"/>
      <c r="I2" s="466"/>
      <c r="J2" s="467"/>
      <c r="K2" s="132"/>
    </row>
    <row r="3" spans="1:11" ht="15" customHeight="1" thickBot="1" x14ac:dyDescent="0.25">
      <c r="A3" s="142" t="s">
        <v>2</v>
      </c>
      <c r="B3" s="143">
        <f>'Financial Data'!C3</f>
        <v>41394</v>
      </c>
      <c r="C3" s="93"/>
      <c r="D3" s="468"/>
      <c r="E3" s="469"/>
      <c r="F3" s="469"/>
      <c r="G3" s="469"/>
      <c r="H3" s="469"/>
      <c r="I3" s="469"/>
      <c r="J3" s="470"/>
      <c r="K3" s="132"/>
    </row>
    <row r="4" spans="1:11" s="154" customFormat="1" ht="15.75" thickBot="1" x14ac:dyDescent="0.25">
      <c r="A4" s="160"/>
      <c r="B4" s="161"/>
      <c r="C4" s="157"/>
      <c r="D4" s="157"/>
      <c r="E4" s="460"/>
      <c r="F4" s="460"/>
      <c r="G4" s="438"/>
      <c r="H4" s="438"/>
      <c r="I4" s="438"/>
      <c r="J4" s="438"/>
      <c r="K4" s="132"/>
    </row>
    <row r="5" spans="1:11" ht="15" customHeight="1" thickBot="1" x14ac:dyDescent="0.25">
      <c r="A5" s="461" t="s">
        <v>144</v>
      </c>
      <c r="B5" s="462"/>
      <c r="C5" s="462"/>
      <c r="D5" s="462"/>
      <c r="E5" s="462"/>
      <c r="F5" s="462"/>
      <c r="G5" s="462"/>
      <c r="H5" s="462"/>
      <c r="I5" s="462"/>
      <c r="J5" s="463"/>
      <c r="K5" s="132"/>
    </row>
    <row r="6" spans="1:11" ht="63.75" x14ac:dyDescent="0.2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 x14ac:dyDescent="0.2">
      <c r="A7" s="158">
        <v>1</v>
      </c>
      <c r="B7" s="167"/>
      <c r="C7" s="50"/>
      <c r="D7" s="50"/>
      <c r="E7" s="50"/>
      <c r="F7" s="210"/>
      <c r="G7" s="50"/>
      <c r="H7" s="167"/>
      <c r="I7" s="178">
        <f>G7*H7</f>
        <v>0</v>
      </c>
      <c r="J7" s="219"/>
      <c r="K7" s="132"/>
    </row>
    <row r="8" spans="1:11" x14ac:dyDescent="0.2">
      <c r="A8" s="158">
        <f>A7+1</f>
        <v>2</v>
      </c>
      <c r="B8" s="50"/>
      <c r="C8" s="50"/>
      <c r="D8" s="50"/>
      <c r="E8" s="50"/>
      <c r="F8" s="210"/>
      <c r="G8" s="50"/>
      <c r="H8" s="50"/>
      <c r="I8" s="178">
        <f t="shared" ref="I8:I21" si="0">G8*H8</f>
        <v>0</v>
      </c>
      <c r="J8" s="219"/>
      <c r="K8" s="132"/>
    </row>
    <row r="9" spans="1:11" x14ac:dyDescent="0.2">
      <c r="A9" s="158">
        <f t="shared" ref="A9:A21" si="1">A8+1</f>
        <v>3</v>
      </c>
      <c r="B9" s="50"/>
      <c r="C9" s="50"/>
      <c r="D9" s="50"/>
      <c r="E9" s="50"/>
      <c r="F9" s="210"/>
      <c r="G9" s="50"/>
      <c r="H9" s="50"/>
      <c r="I9" s="178">
        <f t="shared" si="0"/>
        <v>0</v>
      </c>
      <c r="J9" s="219"/>
    </row>
    <row r="10" spans="1:11" x14ac:dyDescent="0.2">
      <c r="A10" s="158">
        <f t="shared" si="1"/>
        <v>4</v>
      </c>
      <c r="B10" s="50"/>
      <c r="C10" s="50"/>
      <c r="D10" s="50"/>
      <c r="E10" s="50"/>
      <c r="F10" s="210"/>
      <c r="G10" s="50"/>
      <c r="H10" s="50"/>
      <c r="I10" s="178">
        <f t="shared" si="0"/>
        <v>0</v>
      </c>
      <c r="J10" s="219"/>
    </row>
    <row r="11" spans="1:11" x14ac:dyDescent="0.2">
      <c r="A11" s="158">
        <f t="shared" si="1"/>
        <v>5</v>
      </c>
      <c r="B11" s="50"/>
      <c r="C11" s="50"/>
      <c r="D11" s="50"/>
      <c r="E11" s="50"/>
      <c r="F11" s="210"/>
      <c r="G11" s="50"/>
      <c r="H11" s="50"/>
      <c r="I11" s="178">
        <f t="shared" si="0"/>
        <v>0</v>
      </c>
      <c r="J11" s="219"/>
    </row>
    <row r="12" spans="1:11" x14ac:dyDescent="0.2">
      <c r="A12" s="158">
        <f t="shared" si="1"/>
        <v>6</v>
      </c>
      <c r="B12" s="50"/>
      <c r="C12" s="50"/>
      <c r="D12" s="50"/>
      <c r="E12" s="50"/>
      <c r="F12" s="210"/>
      <c r="G12" s="50"/>
      <c r="H12" s="50"/>
      <c r="I12" s="178">
        <f t="shared" si="0"/>
        <v>0</v>
      </c>
      <c r="J12" s="219"/>
    </row>
    <row r="13" spans="1:11" x14ac:dyDescent="0.2">
      <c r="A13" s="158">
        <f t="shared" si="1"/>
        <v>7</v>
      </c>
      <c r="B13" s="50"/>
      <c r="C13" s="50"/>
      <c r="D13" s="50"/>
      <c r="E13" s="50"/>
      <c r="F13" s="210"/>
      <c r="G13" s="50"/>
      <c r="H13" s="50"/>
      <c r="I13" s="178">
        <f t="shared" si="0"/>
        <v>0</v>
      </c>
      <c r="J13" s="219"/>
    </row>
    <row r="14" spans="1:11" x14ac:dyDescent="0.2">
      <c r="A14" s="158">
        <f t="shared" si="1"/>
        <v>8</v>
      </c>
      <c r="B14" s="50"/>
      <c r="C14" s="50"/>
      <c r="D14" s="50"/>
      <c r="E14" s="50"/>
      <c r="F14" s="210"/>
      <c r="G14" s="50"/>
      <c r="H14" s="50"/>
      <c r="I14" s="178">
        <f t="shared" si="0"/>
        <v>0</v>
      </c>
      <c r="J14" s="219"/>
    </row>
    <row r="15" spans="1:11" x14ac:dyDescent="0.2">
      <c r="A15" s="158">
        <f t="shared" si="1"/>
        <v>9</v>
      </c>
      <c r="B15" s="50"/>
      <c r="C15" s="50"/>
      <c r="D15" s="50"/>
      <c r="E15" s="50"/>
      <c r="F15" s="210"/>
      <c r="G15" s="50"/>
      <c r="H15" s="50"/>
      <c r="I15" s="178">
        <f t="shared" si="0"/>
        <v>0</v>
      </c>
      <c r="J15" s="219"/>
    </row>
    <row r="16" spans="1:11" x14ac:dyDescent="0.2">
      <c r="A16" s="158">
        <f t="shared" si="1"/>
        <v>10</v>
      </c>
      <c r="B16" s="50"/>
      <c r="C16" s="50"/>
      <c r="D16" s="50"/>
      <c r="E16" s="50"/>
      <c r="F16" s="210"/>
      <c r="G16" s="50"/>
      <c r="H16" s="50"/>
      <c r="I16" s="178">
        <f t="shared" si="0"/>
        <v>0</v>
      </c>
      <c r="J16" s="219"/>
    </row>
    <row r="17" spans="1:16" x14ac:dyDescent="0.2">
      <c r="A17" s="158">
        <f t="shared" si="1"/>
        <v>11</v>
      </c>
      <c r="B17" s="50"/>
      <c r="C17" s="50"/>
      <c r="D17" s="50"/>
      <c r="E17" s="50"/>
      <c r="F17" s="210"/>
      <c r="G17" s="50"/>
      <c r="H17" s="50"/>
      <c r="I17" s="178">
        <f t="shared" si="0"/>
        <v>0</v>
      </c>
      <c r="J17" s="219"/>
    </row>
    <row r="18" spans="1:16" x14ac:dyDescent="0.2">
      <c r="A18" s="158">
        <f t="shared" si="1"/>
        <v>12</v>
      </c>
      <c r="B18" s="50"/>
      <c r="C18" s="50"/>
      <c r="D18" s="50"/>
      <c r="E18" s="50"/>
      <c r="F18" s="210"/>
      <c r="G18" s="50"/>
      <c r="H18" s="50"/>
      <c r="I18" s="178">
        <f t="shared" si="0"/>
        <v>0</v>
      </c>
      <c r="J18" s="219"/>
    </row>
    <row r="19" spans="1:16" x14ac:dyDescent="0.2">
      <c r="A19" s="158">
        <f t="shared" si="1"/>
        <v>13</v>
      </c>
      <c r="B19" s="50"/>
      <c r="C19" s="50"/>
      <c r="D19" s="50"/>
      <c r="E19" s="50"/>
      <c r="F19" s="210"/>
      <c r="G19" s="50"/>
      <c r="H19" s="50"/>
      <c r="I19" s="178">
        <f t="shared" si="0"/>
        <v>0</v>
      </c>
      <c r="J19" s="219"/>
    </row>
    <row r="20" spans="1:16" x14ac:dyDescent="0.2">
      <c r="A20" s="158">
        <f t="shared" si="1"/>
        <v>14</v>
      </c>
      <c r="B20" s="50"/>
      <c r="C20" s="50"/>
      <c r="D20" s="50"/>
      <c r="E20" s="50"/>
      <c r="F20" s="210"/>
      <c r="G20" s="50"/>
      <c r="H20" s="50"/>
      <c r="I20" s="178">
        <f t="shared" si="0"/>
        <v>0</v>
      </c>
      <c r="J20" s="219"/>
    </row>
    <row r="21" spans="1:16" ht="13.5" thickBot="1" x14ac:dyDescent="0.25">
      <c r="A21" s="158">
        <f t="shared" si="1"/>
        <v>15</v>
      </c>
      <c r="B21" s="159"/>
      <c r="C21" s="159"/>
      <c r="D21" s="159"/>
      <c r="E21" s="159"/>
      <c r="F21" s="211"/>
      <c r="G21" s="159"/>
      <c r="H21" s="159"/>
      <c r="I21" s="220">
        <f t="shared" si="0"/>
        <v>0</v>
      </c>
      <c r="J21" s="221"/>
      <c r="L21" s="132"/>
    </row>
    <row r="22" spans="1:16" s="154" customFormat="1" ht="13.5" thickBot="1" x14ac:dyDescent="0.25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 x14ac:dyDescent="0.25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 x14ac:dyDescent="0.25">
      <c r="A24" s="459" t="s">
        <v>145</v>
      </c>
      <c r="B24" s="449"/>
      <c r="C24" s="449"/>
      <c r="D24" s="449"/>
      <c r="E24" s="453"/>
      <c r="F24" s="454"/>
      <c r="G24" s="153"/>
    </row>
    <row r="25" spans="1:16" ht="63.75" x14ac:dyDescent="0.2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 x14ac:dyDescent="0.2">
      <c r="A26" s="158">
        <v>1</v>
      </c>
      <c r="B26" s="50"/>
      <c r="C26" s="212"/>
      <c r="D26" s="50"/>
      <c r="E26" s="50"/>
      <c r="F26" s="213"/>
      <c r="H26" s="1"/>
      <c r="I26" s="1"/>
      <c r="J26" s="1"/>
    </row>
    <row r="27" spans="1:16" x14ac:dyDescent="0.2">
      <c r="A27" s="158">
        <f>A26+1</f>
        <v>2</v>
      </c>
      <c r="B27" s="50"/>
      <c r="C27" s="212"/>
      <c r="D27" s="50"/>
      <c r="E27" s="50"/>
      <c r="F27" s="213"/>
      <c r="H27" s="1"/>
      <c r="I27" s="1"/>
      <c r="J27" s="1"/>
    </row>
    <row r="28" spans="1:16" x14ac:dyDescent="0.2">
      <c r="A28" s="158">
        <f t="shared" ref="A28:A35" si="2">A27+1</f>
        <v>3</v>
      </c>
      <c r="B28" s="50"/>
      <c r="C28" s="212"/>
      <c r="D28" s="50"/>
      <c r="E28" s="50"/>
      <c r="F28" s="213"/>
      <c r="H28" s="1"/>
      <c r="I28" s="1"/>
      <c r="J28" s="1"/>
    </row>
    <row r="29" spans="1:16" x14ac:dyDescent="0.2">
      <c r="A29" s="158">
        <f t="shared" si="2"/>
        <v>4</v>
      </c>
      <c r="B29" s="50"/>
      <c r="C29" s="212"/>
      <c r="D29" s="50"/>
      <c r="E29" s="50"/>
      <c r="F29" s="213"/>
      <c r="H29" s="1"/>
      <c r="I29" s="1"/>
      <c r="J29" s="1"/>
    </row>
    <row r="30" spans="1:16" x14ac:dyDescent="0.2">
      <c r="A30" s="158">
        <f t="shared" si="2"/>
        <v>5</v>
      </c>
      <c r="B30" s="50"/>
      <c r="C30" s="212"/>
      <c r="D30" s="50"/>
      <c r="E30" s="50"/>
      <c r="F30" s="213"/>
      <c r="H30" s="1"/>
      <c r="I30" s="1"/>
      <c r="J30" s="1"/>
    </row>
    <row r="31" spans="1:16" x14ac:dyDescent="0.2">
      <c r="A31" s="158">
        <f t="shared" si="2"/>
        <v>6</v>
      </c>
      <c r="B31" s="50"/>
      <c r="C31" s="212"/>
      <c r="D31" s="50"/>
      <c r="E31" s="50"/>
      <c r="F31" s="213"/>
      <c r="H31" s="1"/>
      <c r="I31" s="1"/>
      <c r="J31" s="1"/>
    </row>
    <row r="32" spans="1:16" x14ac:dyDescent="0.2">
      <c r="A32" s="158">
        <f t="shared" si="2"/>
        <v>7</v>
      </c>
      <c r="B32" s="50"/>
      <c r="C32" s="212"/>
      <c r="D32" s="50"/>
      <c r="E32" s="50"/>
      <c r="F32" s="213"/>
      <c r="H32" s="1"/>
      <c r="I32" s="1"/>
      <c r="J32" s="1"/>
    </row>
    <row r="33" spans="1:10" x14ac:dyDescent="0.2">
      <c r="A33" s="158">
        <f t="shared" si="2"/>
        <v>8</v>
      </c>
      <c r="B33" s="50"/>
      <c r="C33" s="212"/>
      <c r="D33" s="50"/>
      <c r="E33" s="50"/>
      <c r="F33" s="213"/>
      <c r="H33" s="1"/>
      <c r="I33" s="1"/>
      <c r="J33" s="1"/>
    </row>
    <row r="34" spans="1:10" x14ac:dyDescent="0.2">
      <c r="A34" s="158">
        <f t="shared" si="2"/>
        <v>9</v>
      </c>
      <c r="B34" s="180"/>
      <c r="C34" s="214"/>
      <c r="D34" s="180"/>
      <c r="E34" s="180"/>
      <c r="F34" s="215"/>
      <c r="H34" s="1"/>
      <c r="I34" s="1"/>
      <c r="J34" s="1"/>
    </row>
    <row r="35" spans="1:10" ht="13.5" thickBot="1" x14ac:dyDescent="0.25">
      <c r="A35" s="158">
        <f t="shared" si="2"/>
        <v>10</v>
      </c>
      <c r="B35" s="159"/>
      <c r="C35" s="216"/>
      <c r="D35" s="159"/>
      <c r="E35" s="159"/>
      <c r="F35" s="217"/>
      <c r="H35" s="1"/>
      <c r="I35" s="1"/>
      <c r="J35" s="1"/>
    </row>
    <row r="36" spans="1:10" x14ac:dyDescent="0.2">
      <c r="B36" s="52"/>
    </row>
    <row r="37" spans="1:10" x14ac:dyDescent="0.2">
      <c r="B37" s="52"/>
    </row>
    <row r="38" spans="1:10" x14ac:dyDescent="0.2">
      <c r="B38" s="52"/>
    </row>
    <row r="39" spans="1:10" x14ac:dyDescent="0.2">
      <c r="B39" s="52"/>
    </row>
    <row r="40" spans="1:10" x14ac:dyDescent="0.2">
      <c r="B40" s="52"/>
    </row>
    <row r="41" spans="1:10" x14ac:dyDescent="0.2">
      <c r="B41" s="52"/>
    </row>
    <row r="42" spans="1:10" x14ac:dyDescent="0.2">
      <c r="B42" s="52"/>
    </row>
    <row r="43" spans="1:10" x14ac:dyDescent="0.2">
      <c r="B43" s="52"/>
    </row>
    <row r="44" spans="1:10" x14ac:dyDescent="0.2">
      <c r="B44" s="52"/>
    </row>
    <row r="45" spans="1:10" x14ac:dyDescent="0.2">
      <c r="B45" s="52"/>
    </row>
    <row r="46" spans="1:10" x14ac:dyDescent="0.2">
      <c r="B46" s="52"/>
    </row>
    <row r="47" spans="1:10" x14ac:dyDescent="0.2">
      <c r="B47" s="52"/>
    </row>
    <row r="48" spans="1:10" x14ac:dyDescent="0.2">
      <c r="B48" s="52"/>
    </row>
    <row r="49" spans="2:2" x14ac:dyDescent="0.2">
      <c r="B49" s="52"/>
    </row>
    <row r="50" spans="2:2" x14ac:dyDescent="0.2">
      <c r="B50" s="52"/>
    </row>
    <row r="51" spans="2:2" x14ac:dyDescent="0.2">
      <c r="B51" s="52"/>
    </row>
    <row r="52" spans="2:2" x14ac:dyDescent="0.2">
      <c r="B52" s="52"/>
    </row>
    <row r="53" spans="2:2" x14ac:dyDescent="0.2">
      <c r="B53" s="52"/>
    </row>
    <row r="54" spans="2:2" x14ac:dyDescent="0.2">
      <c r="B54" s="52"/>
    </row>
    <row r="55" spans="2:2" x14ac:dyDescent="0.2">
      <c r="B55" s="52"/>
    </row>
    <row r="56" spans="2:2" x14ac:dyDescent="0.2">
      <c r="B56" s="52"/>
    </row>
    <row r="57" spans="2:2" x14ac:dyDescent="0.2">
      <c r="B57" s="52"/>
    </row>
    <row r="58" spans="2:2" x14ac:dyDescent="0.2">
      <c r="B58" s="52"/>
    </row>
    <row r="59" spans="2:2" x14ac:dyDescent="0.2">
      <c r="B59" s="52"/>
    </row>
    <row r="60" spans="2:2" x14ac:dyDescent="0.2">
      <c r="B60" s="52"/>
    </row>
    <row r="61" spans="2:2" x14ac:dyDescent="0.2">
      <c r="B61" s="52"/>
    </row>
    <row r="62" spans="2:2" x14ac:dyDescent="0.2">
      <c r="B62" s="52"/>
    </row>
    <row r="63" spans="2:2" x14ac:dyDescent="0.2">
      <c r="B63" s="52"/>
    </row>
    <row r="64" spans="2:2" x14ac:dyDescent="0.2">
      <c r="B64" s="52"/>
    </row>
    <row r="65" spans="2:2" x14ac:dyDescent="0.2">
      <c r="B65" s="52"/>
    </row>
    <row r="66" spans="2:2" x14ac:dyDescent="0.2">
      <c r="B66" s="52"/>
    </row>
    <row r="67" spans="2:2" x14ac:dyDescent="0.2">
      <c r="B67" s="52"/>
    </row>
    <row r="68" spans="2:2" x14ac:dyDescent="0.2">
      <c r="B68" s="52"/>
    </row>
    <row r="69" spans="2:2" x14ac:dyDescent="0.2">
      <c r="B69" s="52"/>
    </row>
    <row r="70" spans="2:2" x14ac:dyDescent="0.2">
      <c r="B70" s="52"/>
    </row>
    <row r="71" spans="2:2" x14ac:dyDescent="0.2">
      <c r="B71" s="52"/>
    </row>
    <row r="72" spans="2:2" x14ac:dyDescent="0.2">
      <c r="B72" s="52"/>
    </row>
    <row r="73" spans="2:2" x14ac:dyDescent="0.2">
      <c r="B73" s="52"/>
    </row>
    <row r="74" spans="2:2" x14ac:dyDescent="0.2">
      <c r="B74" s="52"/>
    </row>
    <row r="75" spans="2:2" x14ac:dyDescent="0.2">
      <c r="B75" s="52"/>
    </row>
    <row r="76" spans="2:2" x14ac:dyDescent="0.2">
      <c r="B76" s="52"/>
    </row>
    <row r="77" spans="2:2" x14ac:dyDescent="0.2">
      <c r="B77" s="52"/>
    </row>
    <row r="78" spans="2:2" x14ac:dyDescent="0.2">
      <c r="B78" s="52"/>
    </row>
    <row r="79" spans="2:2" x14ac:dyDescent="0.2">
      <c r="B79" s="52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52"/>
    </row>
    <row r="84" spans="2:2" x14ac:dyDescent="0.2">
      <c r="B84" s="52"/>
    </row>
    <row r="85" spans="2:2" x14ac:dyDescent="0.2">
      <c r="B85" s="52"/>
    </row>
    <row r="86" spans="2:2" x14ac:dyDescent="0.2">
      <c r="B86" s="52"/>
    </row>
    <row r="87" spans="2:2" x14ac:dyDescent="0.2">
      <c r="B87" s="52"/>
    </row>
    <row r="88" spans="2:2" x14ac:dyDescent="0.2">
      <c r="B88" s="52"/>
    </row>
    <row r="89" spans="2:2" x14ac:dyDescent="0.2">
      <c r="B89" s="52"/>
    </row>
    <row r="90" spans="2:2" x14ac:dyDescent="0.2">
      <c r="B90" s="52"/>
    </row>
    <row r="91" spans="2:2" x14ac:dyDescent="0.2">
      <c r="B91" s="52"/>
    </row>
    <row r="92" spans="2:2" x14ac:dyDescent="0.2">
      <c r="B92" s="52"/>
    </row>
    <row r="93" spans="2:2" x14ac:dyDescent="0.2">
      <c r="B93" s="52"/>
    </row>
    <row r="94" spans="2:2" x14ac:dyDescent="0.2">
      <c r="B94" s="52"/>
    </row>
    <row r="95" spans="2:2" x14ac:dyDescent="0.2">
      <c r="B95" s="52"/>
    </row>
    <row r="96" spans="2:2" x14ac:dyDescent="0.2">
      <c r="B96" s="52"/>
    </row>
    <row r="97" spans="2:2" x14ac:dyDescent="0.2">
      <c r="B97" s="52"/>
    </row>
    <row r="98" spans="2:2" x14ac:dyDescent="0.2">
      <c r="B98" s="52"/>
    </row>
    <row r="99" spans="2:2" x14ac:dyDescent="0.2">
      <c r="B99" s="52"/>
    </row>
    <row r="100" spans="2:2" x14ac:dyDescent="0.2">
      <c r="B100" s="52"/>
    </row>
    <row r="101" spans="2:2" x14ac:dyDescent="0.2">
      <c r="B101" s="52"/>
    </row>
    <row r="102" spans="2:2" x14ac:dyDescent="0.2">
      <c r="B102" s="52"/>
    </row>
    <row r="103" spans="2:2" x14ac:dyDescent="0.2">
      <c r="B103" s="52"/>
    </row>
    <row r="104" spans="2:2" x14ac:dyDescent="0.2">
      <c r="B104" s="52"/>
    </row>
    <row r="105" spans="2:2" x14ac:dyDescent="0.2">
      <c r="B105" s="52"/>
    </row>
    <row r="106" spans="2:2" x14ac:dyDescent="0.2">
      <c r="B106" s="52"/>
    </row>
    <row r="107" spans="2:2" x14ac:dyDescent="0.2">
      <c r="B107" s="52"/>
    </row>
    <row r="108" spans="2:2" x14ac:dyDescent="0.2">
      <c r="B108" s="52"/>
    </row>
    <row r="109" spans="2:2" x14ac:dyDescent="0.2">
      <c r="B109" s="52"/>
    </row>
    <row r="110" spans="2:2" x14ac:dyDescent="0.2">
      <c r="B110" s="52"/>
    </row>
    <row r="111" spans="2:2" x14ac:dyDescent="0.2">
      <c r="B111" s="52"/>
    </row>
    <row r="112" spans="2:2" x14ac:dyDescent="0.2">
      <c r="B112" s="52"/>
    </row>
    <row r="113" spans="2:2" x14ac:dyDescent="0.2">
      <c r="B113" s="52"/>
    </row>
    <row r="114" spans="2:2" x14ac:dyDescent="0.2">
      <c r="B114" s="52"/>
    </row>
    <row r="115" spans="2:2" x14ac:dyDescent="0.2">
      <c r="B115" s="52"/>
    </row>
    <row r="116" spans="2:2" x14ac:dyDescent="0.2">
      <c r="B116" s="52"/>
    </row>
    <row r="117" spans="2:2" x14ac:dyDescent="0.2">
      <c r="B117" s="52"/>
    </row>
    <row r="118" spans="2:2" x14ac:dyDescent="0.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L1" workbookViewId="0">
      <selection activeCell="M1" sqref="M1"/>
    </sheetView>
  </sheetViews>
  <sheetFormatPr defaultRowHeight="12.75" x14ac:dyDescent="0.2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 x14ac:dyDescent="0.2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 x14ac:dyDescent="0.2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 x14ac:dyDescent="0.2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 x14ac:dyDescent="0.2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 x14ac:dyDescent="0.2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 x14ac:dyDescent="0.2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 x14ac:dyDescent="0.2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 x14ac:dyDescent="0.2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 x14ac:dyDescent="0.2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 x14ac:dyDescent="0.2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 x14ac:dyDescent="0.2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 x14ac:dyDescent="0.2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 x14ac:dyDescent="0.2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 x14ac:dyDescent="0.2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 x14ac:dyDescent="0.2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 x14ac:dyDescent="0.2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 x14ac:dyDescent="0.2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 x14ac:dyDescent="0.2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 x14ac:dyDescent="0.2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 x14ac:dyDescent="0.2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 x14ac:dyDescent="0.2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 x14ac:dyDescent="0.2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 x14ac:dyDescent="0.2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 x14ac:dyDescent="0.2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 x14ac:dyDescent="0.2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 x14ac:dyDescent="0.2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 x14ac:dyDescent="0.2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 x14ac:dyDescent="0.2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 x14ac:dyDescent="0.2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 x14ac:dyDescent="0.2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 x14ac:dyDescent="0.2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 x14ac:dyDescent="0.2">
      <c r="C32" s="4"/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Stern, Richard B (OIG/OEI)</cp:lastModifiedBy>
  <cp:lastPrinted>2013-05-07T14:39:10Z</cp:lastPrinted>
  <dcterms:created xsi:type="dcterms:W3CDTF">2009-02-26T10:56:03Z</dcterms:created>
  <dcterms:modified xsi:type="dcterms:W3CDTF">2013-05-07T16:23:49Z</dcterms:modified>
</cp:coreProperties>
</file>