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fromtexas/PycharmProjects/college-hoops/Data/"/>
    </mc:Choice>
  </mc:AlternateContent>
  <xr:revisionPtr revIDLastSave="0" documentId="13_ncr:1_{B86C5EEA-590D-2749-8638-CA98B4F619F3}" xr6:coauthVersionLast="47" xr6:coauthVersionMax="47" xr10:uidLastSave="{00000000-0000-0000-0000-000000000000}"/>
  <bookViews>
    <workbookView xWindow="300" yWindow="980" windowWidth="17540" windowHeight="15820" xr2:uid="{4D51EE2E-F055-F14D-A40F-16BBC1BB4E6D}"/>
  </bookViews>
  <sheets>
    <sheet name="tournament_2025" sheetId="1" r:id="rId1"/>
  </sheets>
  <definedNames>
    <definedName name="_xlnm._FilterDatabase" localSheetId="0" hidden="1">tournament_2025!$A$1:$I$65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H2" i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L2" i="1"/>
  <c r="M2" i="1"/>
  <c r="L3" i="1"/>
  <c r="M3" i="1"/>
  <c r="L4" i="1"/>
  <c r="M4" i="1"/>
  <c r="L5" i="1"/>
  <c r="M5" i="1"/>
  <c r="L6" i="1"/>
  <c r="M6" i="1"/>
  <c r="L7" i="1"/>
  <c r="L8" i="1"/>
  <c r="N2" i="1" l="1" a="1"/>
  <c r="N2" i="1" s="1"/>
  <c r="N5" i="1" a="1"/>
  <c r="N5" i="1" s="1"/>
  <c r="N3" i="1" a="1"/>
  <c r="N3" i="1" s="1"/>
  <c r="N8" i="1" a="1"/>
  <c r="N8" i="1" s="1"/>
  <c r="N7" i="1" a="1"/>
  <c r="N7" i="1" s="1"/>
  <c r="N4" i="1" a="1"/>
  <c r="N4" i="1" s="1"/>
  <c r="N6" i="1" a="1"/>
  <c r="N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<sst xmlns="http://schemas.openxmlformats.org/spreadsheetml/2006/main" count="211" uniqueCount="87">
  <si>
    <t>Round</t>
  </si>
  <si>
    <t>Conference</t>
  </si>
  <si>
    <t>Game</t>
  </si>
  <si>
    <t>Team1</t>
  </si>
  <si>
    <t>Team2</t>
  </si>
  <si>
    <t>Score1</t>
  </si>
  <si>
    <t>Score2</t>
  </si>
  <si>
    <t>South</t>
  </si>
  <si>
    <t>Auburn</t>
  </si>
  <si>
    <t>Louisville</t>
  </si>
  <si>
    <t>Creighton</t>
  </si>
  <si>
    <t>Michigan</t>
  </si>
  <si>
    <t>UC San Diego</t>
  </si>
  <si>
    <t>Texas A&amp;M</t>
  </si>
  <si>
    <t>Yale</t>
  </si>
  <si>
    <t>Mississippi</t>
  </si>
  <si>
    <t>Iowa State</t>
  </si>
  <si>
    <t>Lipscomb</t>
  </si>
  <si>
    <t>Marquette</t>
  </si>
  <si>
    <t>New Mexico</t>
  </si>
  <si>
    <t>Michigan State</t>
  </si>
  <si>
    <t>Bryant</t>
  </si>
  <si>
    <t>West</t>
  </si>
  <si>
    <t>Florida</t>
  </si>
  <si>
    <t>Norfolk State</t>
  </si>
  <si>
    <t>Connecticut</t>
  </si>
  <si>
    <t>Oklahoma</t>
  </si>
  <si>
    <t>Memphis</t>
  </si>
  <si>
    <t>Colorado State</t>
  </si>
  <si>
    <t>Maryland</t>
  </si>
  <si>
    <t>Grand Canyon</t>
  </si>
  <si>
    <t>Missouri</t>
  </si>
  <si>
    <t>Drake</t>
  </si>
  <si>
    <t>Texas Tech</t>
  </si>
  <si>
    <t>UNC Wilmington</t>
  </si>
  <si>
    <t>Kansas</t>
  </si>
  <si>
    <t>Arkansas</t>
  </si>
  <si>
    <t>St. John's (NY)</t>
  </si>
  <si>
    <t>Omaha</t>
  </si>
  <si>
    <t>East</t>
  </si>
  <si>
    <t>Duke</t>
  </si>
  <si>
    <t>Mississippi State</t>
  </si>
  <si>
    <t>Baylor</t>
  </si>
  <si>
    <t>Oregon</t>
  </si>
  <si>
    <t>Liberty</t>
  </si>
  <si>
    <t>Arizona</t>
  </si>
  <si>
    <t>Akron</t>
  </si>
  <si>
    <t>Brigham Young</t>
  </si>
  <si>
    <t>Virginia Commonwealth</t>
  </si>
  <si>
    <t>Wisconsin</t>
  </si>
  <si>
    <t>Montana</t>
  </si>
  <si>
    <t>Saint Mary's (CA)</t>
  </si>
  <si>
    <t>Vanderbilt</t>
  </si>
  <si>
    <t>Alabama</t>
  </si>
  <si>
    <t>Robert Morris</t>
  </si>
  <si>
    <t>Midwest</t>
  </si>
  <si>
    <t>Houston</t>
  </si>
  <si>
    <t>Southern Illinois-Edwardsville</t>
  </si>
  <si>
    <t>Gonzaga</t>
  </si>
  <si>
    <t>Georgia</t>
  </si>
  <si>
    <t>Clemson</t>
  </si>
  <si>
    <t>McNeese State</t>
  </si>
  <si>
    <t>Purdue</t>
  </si>
  <si>
    <t>High Point</t>
  </si>
  <si>
    <t>Illinois</t>
  </si>
  <si>
    <t>Kentucky</t>
  </si>
  <si>
    <t>Troy</t>
  </si>
  <si>
    <t>UCLA</t>
  </si>
  <si>
    <t>Utah State</t>
  </si>
  <si>
    <t>Tennessee</t>
  </si>
  <si>
    <t>Wofford</t>
  </si>
  <si>
    <t>Final Four</t>
  </si>
  <si>
    <t>Championship</t>
  </si>
  <si>
    <t>Champion</t>
  </si>
  <si>
    <t>Alabama State</t>
  </si>
  <si>
    <t>North Carolina</t>
  </si>
  <si>
    <t>Mount Saint Mary (NY)</t>
  </si>
  <si>
    <t>Xavier</t>
  </si>
  <si>
    <t>Winner</t>
  </si>
  <si>
    <t>Loser</t>
  </si>
  <si>
    <t>Square</t>
  </si>
  <si>
    <t>Matt T</t>
  </si>
  <si>
    <t>Beth T</t>
  </si>
  <si>
    <t>Colts 79</t>
  </si>
  <si>
    <t>Tim W</t>
  </si>
  <si>
    <t>Enzo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</si>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</sst>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1" fontId="0" fillId="0" borderId="0" xfId="0" applyNumberFormat="1"/>
    <xf numFmtId="1" fontId="0" fillId="35" borderId="10" xfId="0" applyNumberFormat="1" applyFill="1" applyBorder="1" applyAlignment="1">
      <alignment horizontal="center" vertical="center"/>
    </xf>
    <xf numFmtId="1" fontId="0" fillId="36" borderId="10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4349-56BF-F74C-B83E-A9C6B22B5445}">
  <dimension ref="A1:N65"/>
  <sheetViews>
    <sheetView tabSelected="1" topLeftCell="A42" workbookViewId="0">
      <selection activeCell="H64" sqref="H64"/>
    </sheetView>
  </sheetViews>
  <sheetFormatPr baseColWidth="10" defaultRowHeight="16" x14ac:dyDescent="0.2"/>
  <cols>
    <col min="1" max="1" width="6.33203125" bestFit="1" customWidth="1"/>
    <col min="2" max="2" width="12.6640625" bestFit="1" customWidth="1"/>
    <col min="3" max="3" width="6.1640625" bestFit="1" customWidth="1"/>
    <col min="4" max="4" width="15.33203125" bestFit="1" customWidth="1"/>
    <col min="5" max="5" width="25.6640625" bestFit="1" customWidth="1"/>
    <col min="6" max="7" width="6.6640625" bestFit="1" customWidth="1"/>
    <col min="8" max="8" width="7.1640625" bestFit="1" customWidth="1"/>
    <col min="9" max="9" width="5.5" bestFit="1" customWidth="1"/>
    <col min="10" max="10" width="3.33203125" customWidth="1"/>
    <col min="11" max="11" width="7.6640625" bestFit="1" customWidth="1"/>
    <col min="12" max="12" width="7.1640625" bestFit="1" customWidth="1"/>
    <col min="13" max="13" width="5.5" bestFit="1" customWidth="1"/>
    <col min="14" max="14" width="8.1640625" bestFit="1" customWidth="1"/>
    <col min="15" max="15" width="3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78</v>
      </c>
      <c r="I1" t="s">
        <v>79</v>
      </c>
      <c r="K1" s="1" t="s">
        <v>80</v>
      </c>
      <c r="L1" s="1" t="s">
        <v>78</v>
      </c>
      <c r="M1" s="1" t="s">
        <v>79</v>
      </c>
      <c r="N1" s="1" t="s">
        <v>86</v>
      </c>
    </row>
    <row r="2" spans="1:14" x14ac:dyDescent="0.2">
      <c r="A2">
        <v>1</v>
      </c>
      <c r="B2" t="s">
        <v>7</v>
      </c>
      <c r="C2">
        <v>1</v>
      </c>
      <c r="D2" t="s">
        <v>8</v>
      </c>
      <c r="E2" t="s">
        <v>74</v>
      </c>
      <c r="F2">
        <v>83</v>
      </c>
      <c r="G2">
        <v>63</v>
      </c>
      <c r="H2" s="4" t="str">
        <f>IF(F2&gt;G2,RIGHT(F2,1),RIGHT(G2,1))</f>
        <v>3</v>
      </c>
      <c r="I2" s="4" t="str">
        <f>IF(F2&gt;G2,RIGHT(G2,1),RIGHT(F2,1))</f>
        <v>3</v>
      </c>
      <c r="K2" s="2" t="s">
        <v>81</v>
      </c>
      <c r="L2" s="5" t="str">
        <f>"4"</f>
        <v>4</v>
      </c>
      <c r="M2" s="6" t="str">
        <f>"6"</f>
        <v>6</v>
      </c>
      <c r="N2" s="3" cm="1">
        <f t="array" ref="N2">SUMPRODUCT(--($H$2:$H$65=L2), --($I$2:$I$65=M2))</f>
        <v>0</v>
      </c>
    </row>
    <row r="3" spans="1:14" x14ac:dyDescent="0.2">
      <c r="A3">
        <v>1</v>
      </c>
      <c r="B3" t="s">
        <v>7</v>
      </c>
      <c r="C3">
        <v>2</v>
      </c>
      <c r="D3" t="s">
        <v>9</v>
      </c>
      <c r="E3" t="s">
        <v>10</v>
      </c>
      <c r="F3">
        <v>75</v>
      </c>
      <c r="G3">
        <v>89</v>
      </c>
      <c r="H3" s="4" t="str">
        <f t="shared" ref="H3:H65" si="0">IF(F3&gt;G3,RIGHT(F3,1),RIGHT(G3,1))</f>
        <v>9</v>
      </c>
      <c r="I3" s="4" t="str">
        <f t="shared" ref="I3:I65" si="1">IF(F3&gt;G3,RIGHT(G3,1),RIGHT(F3,1))</f>
        <v>5</v>
      </c>
      <c r="K3" s="2" t="s">
        <v>82</v>
      </c>
      <c r="L3" s="5" t="str">
        <f>"7"</f>
        <v>7</v>
      </c>
      <c r="M3" s="6" t="str">
        <f>"8"</f>
        <v>8</v>
      </c>
      <c r="N3" s="3" cm="1">
        <f t="array" ref="N3">SUMPRODUCT(--($H$2:$H$65=L3), --($I$2:$I$65=M3))</f>
        <v>1</v>
      </c>
    </row>
    <row r="4" spans="1:14" x14ac:dyDescent="0.2">
      <c r="A4">
        <v>1</v>
      </c>
      <c r="B4" t="s">
        <v>7</v>
      </c>
      <c r="C4">
        <v>3</v>
      </c>
      <c r="D4" t="s">
        <v>11</v>
      </c>
      <c r="E4" t="s">
        <v>12</v>
      </c>
      <c r="F4">
        <v>68</v>
      </c>
      <c r="G4">
        <v>65</v>
      </c>
      <c r="H4" s="4" t="str">
        <f t="shared" si="0"/>
        <v>8</v>
      </c>
      <c r="I4" s="4" t="str">
        <f t="shared" si="1"/>
        <v>5</v>
      </c>
      <c r="K4" s="2" t="s">
        <v>83</v>
      </c>
      <c r="L4" s="5" t="str">
        <f>"9"</f>
        <v>9</v>
      </c>
      <c r="M4" s="6" t="str">
        <f>"3"</f>
        <v>3</v>
      </c>
      <c r="N4" s="3" cm="1">
        <f t="array" ref="N4">SUMPRODUCT(--($H$2:$H$65=L4), --($I$2:$I$65=M4))</f>
        <v>1</v>
      </c>
    </row>
    <row r="5" spans="1:14" x14ac:dyDescent="0.2">
      <c r="A5">
        <v>1</v>
      </c>
      <c r="B5" t="s">
        <v>7</v>
      </c>
      <c r="C5">
        <v>4</v>
      </c>
      <c r="D5" t="s">
        <v>13</v>
      </c>
      <c r="E5" t="s">
        <v>14</v>
      </c>
      <c r="F5">
        <v>80</v>
      </c>
      <c r="G5">
        <v>71</v>
      </c>
      <c r="H5" s="4" t="str">
        <f t="shared" si="0"/>
        <v>0</v>
      </c>
      <c r="I5" s="4" t="str">
        <f t="shared" si="1"/>
        <v>1</v>
      </c>
      <c r="K5" s="2" t="s">
        <v>83</v>
      </c>
      <c r="L5" s="5" t="str">
        <f>"1"</f>
        <v>1</v>
      </c>
      <c r="M5" s="6" t="str">
        <f>"2"</f>
        <v>2</v>
      </c>
      <c r="N5" s="3" cm="1">
        <f t="array" ref="N5">SUMPRODUCT(--($H$2:$H$65=L5), --($I$2:$I$65=M5))</f>
        <v>1</v>
      </c>
    </row>
    <row r="6" spans="1:14" x14ac:dyDescent="0.2">
      <c r="A6">
        <v>1</v>
      </c>
      <c r="B6" t="s">
        <v>7</v>
      </c>
      <c r="C6">
        <v>5</v>
      </c>
      <c r="D6" t="s">
        <v>15</v>
      </c>
      <c r="E6" t="s">
        <v>75</v>
      </c>
      <c r="F6">
        <v>71</v>
      </c>
      <c r="G6">
        <v>64</v>
      </c>
      <c r="H6" s="4" t="str">
        <f t="shared" si="0"/>
        <v>1</v>
      </c>
      <c r="I6" s="4" t="str">
        <f t="shared" si="1"/>
        <v>4</v>
      </c>
      <c r="K6" s="2" t="s">
        <v>83</v>
      </c>
      <c r="L6" s="5" t="str">
        <f>"3"</f>
        <v>3</v>
      </c>
      <c r="M6" s="6" t="str">
        <f>"7"</f>
        <v>7</v>
      </c>
      <c r="N6" s="3" cm="1">
        <f t="array" ref="N6">SUMPRODUCT(--($H$2:$H$65=L6), --($I$2:$I$65=M6))</f>
        <v>0</v>
      </c>
    </row>
    <row r="7" spans="1:14" x14ac:dyDescent="0.2">
      <c r="A7">
        <v>1</v>
      </c>
      <c r="B7" t="s">
        <v>7</v>
      </c>
      <c r="C7">
        <v>6</v>
      </c>
      <c r="D7" t="s">
        <v>16</v>
      </c>
      <c r="E7" t="s">
        <v>17</v>
      </c>
      <c r="F7">
        <v>82</v>
      </c>
      <c r="G7">
        <v>55</v>
      </c>
      <c r="H7" s="4" t="str">
        <f t="shared" si="0"/>
        <v>2</v>
      </c>
      <c r="I7" s="4" t="str">
        <f t="shared" si="1"/>
        <v>5</v>
      </c>
      <c r="K7" s="2" t="s">
        <v>84</v>
      </c>
      <c r="L7" s="5" t="str">
        <f>"0"</f>
        <v>0</v>
      </c>
      <c r="M7" s="6" t="str">
        <f>"2"</f>
        <v>2</v>
      </c>
      <c r="N7" s="3" cm="1">
        <f t="array" ref="N7">SUMPRODUCT(--($H$2:$H$65=L7), --($I$2:$I$65=M7))</f>
        <v>0</v>
      </c>
    </row>
    <row r="8" spans="1:14" x14ac:dyDescent="0.2">
      <c r="A8">
        <v>1</v>
      </c>
      <c r="B8" t="s">
        <v>7</v>
      </c>
      <c r="C8">
        <v>7</v>
      </c>
      <c r="D8" t="s">
        <v>18</v>
      </c>
      <c r="E8" t="s">
        <v>19</v>
      </c>
      <c r="F8">
        <v>66</v>
      </c>
      <c r="G8">
        <v>75</v>
      </c>
      <c r="H8" s="4" t="str">
        <f t="shared" si="0"/>
        <v>5</v>
      </c>
      <c r="I8" s="4" t="str">
        <f t="shared" si="1"/>
        <v>6</v>
      </c>
      <c r="K8" s="2" t="s">
        <v>85</v>
      </c>
      <c r="L8" s="5" t="str">
        <f>"9"</f>
        <v>9</v>
      </c>
      <c r="M8" s="6">
        <v>1</v>
      </c>
      <c r="N8" s="3" cm="1">
        <f t="array" ref="N8">SUMPRODUCT(--($H$2:$H$65=L8), --($I$2:$I$65=M8))</f>
        <v>0</v>
      </c>
    </row>
    <row r="9" spans="1:14" x14ac:dyDescent="0.2">
      <c r="A9">
        <v>1</v>
      </c>
      <c r="B9" t="s">
        <v>7</v>
      </c>
      <c r="C9">
        <v>8</v>
      </c>
      <c r="D9" t="s">
        <v>20</v>
      </c>
      <c r="E9" t="s">
        <v>21</v>
      </c>
      <c r="F9">
        <v>87</v>
      </c>
      <c r="G9">
        <v>62</v>
      </c>
      <c r="H9" s="4" t="str">
        <f t="shared" si="0"/>
        <v>7</v>
      </c>
      <c r="I9" s="4" t="str">
        <f t="shared" si="1"/>
        <v>2</v>
      </c>
    </row>
    <row r="10" spans="1:14" x14ac:dyDescent="0.2">
      <c r="A10">
        <v>1</v>
      </c>
      <c r="B10" t="s">
        <v>22</v>
      </c>
      <c r="C10">
        <v>9</v>
      </c>
      <c r="D10" t="s">
        <v>23</v>
      </c>
      <c r="E10" t="s">
        <v>24</v>
      </c>
      <c r="F10">
        <v>95</v>
      </c>
      <c r="G10">
        <v>69</v>
      </c>
      <c r="H10" s="4" t="str">
        <f t="shared" si="0"/>
        <v>5</v>
      </c>
      <c r="I10" s="4" t="str">
        <f t="shared" si="1"/>
        <v>9</v>
      </c>
    </row>
    <row r="11" spans="1:14" x14ac:dyDescent="0.2">
      <c r="A11">
        <v>1</v>
      </c>
      <c r="B11" t="s">
        <v>22</v>
      </c>
      <c r="C11">
        <v>10</v>
      </c>
      <c r="D11" t="s">
        <v>25</v>
      </c>
      <c r="E11" t="s">
        <v>26</v>
      </c>
      <c r="F11">
        <v>67</v>
      </c>
      <c r="G11">
        <v>59</v>
      </c>
      <c r="H11" s="4" t="str">
        <f t="shared" si="0"/>
        <v>7</v>
      </c>
      <c r="I11" s="4" t="str">
        <f t="shared" si="1"/>
        <v>9</v>
      </c>
    </row>
    <row r="12" spans="1:14" x14ac:dyDescent="0.2">
      <c r="A12">
        <v>1</v>
      </c>
      <c r="B12" t="s">
        <v>22</v>
      </c>
      <c r="C12">
        <v>11</v>
      </c>
      <c r="D12" t="s">
        <v>27</v>
      </c>
      <c r="E12" t="s">
        <v>28</v>
      </c>
      <c r="F12">
        <v>70</v>
      </c>
      <c r="G12">
        <v>78</v>
      </c>
      <c r="H12" s="4" t="str">
        <f t="shared" si="0"/>
        <v>8</v>
      </c>
      <c r="I12" s="4" t="str">
        <f t="shared" si="1"/>
        <v>0</v>
      </c>
    </row>
    <row r="13" spans="1:14" x14ac:dyDescent="0.2">
      <c r="A13">
        <v>1</v>
      </c>
      <c r="B13" t="s">
        <v>22</v>
      </c>
      <c r="C13">
        <v>12</v>
      </c>
      <c r="D13" t="s">
        <v>29</v>
      </c>
      <c r="E13" t="s">
        <v>30</v>
      </c>
      <c r="F13">
        <v>81</v>
      </c>
      <c r="G13">
        <v>49</v>
      </c>
      <c r="H13" s="4" t="str">
        <f t="shared" si="0"/>
        <v>1</v>
      </c>
      <c r="I13" s="4" t="str">
        <f t="shared" si="1"/>
        <v>9</v>
      </c>
    </row>
    <row r="14" spans="1:14" x14ac:dyDescent="0.2">
      <c r="A14">
        <v>1</v>
      </c>
      <c r="B14" t="s">
        <v>22</v>
      </c>
      <c r="C14">
        <v>13</v>
      </c>
      <c r="D14" t="s">
        <v>31</v>
      </c>
      <c r="E14" t="s">
        <v>32</v>
      </c>
      <c r="F14">
        <v>57</v>
      </c>
      <c r="G14">
        <v>67</v>
      </c>
      <c r="H14" s="4" t="str">
        <f t="shared" si="0"/>
        <v>7</v>
      </c>
      <c r="I14" s="4" t="str">
        <f t="shared" si="1"/>
        <v>7</v>
      </c>
    </row>
    <row r="15" spans="1:14" x14ac:dyDescent="0.2">
      <c r="A15">
        <v>1</v>
      </c>
      <c r="B15" t="s">
        <v>22</v>
      </c>
      <c r="C15">
        <v>14</v>
      </c>
      <c r="D15" t="s">
        <v>33</v>
      </c>
      <c r="E15" t="s">
        <v>34</v>
      </c>
      <c r="F15">
        <v>82</v>
      </c>
      <c r="G15">
        <v>72</v>
      </c>
      <c r="H15" s="4" t="str">
        <f t="shared" si="0"/>
        <v>2</v>
      </c>
      <c r="I15" s="4" t="str">
        <f t="shared" si="1"/>
        <v>2</v>
      </c>
    </row>
    <row r="16" spans="1:14" x14ac:dyDescent="0.2">
      <c r="A16">
        <v>1</v>
      </c>
      <c r="B16" t="s">
        <v>22</v>
      </c>
      <c r="C16">
        <v>15</v>
      </c>
      <c r="D16" t="s">
        <v>35</v>
      </c>
      <c r="E16" t="s">
        <v>36</v>
      </c>
      <c r="F16">
        <v>72</v>
      </c>
      <c r="G16">
        <v>79</v>
      </c>
      <c r="H16" s="4" t="str">
        <f t="shared" si="0"/>
        <v>9</v>
      </c>
      <c r="I16" s="4" t="str">
        <f t="shared" si="1"/>
        <v>2</v>
      </c>
    </row>
    <row r="17" spans="1:9" x14ac:dyDescent="0.2">
      <c r="A17">
        <v>1</v>
      </c>
      <c r="B17" t="s">
        <v>22</v>
      </c>
      <c r="C17">
        <v>16</v>
      </c>
      <c r="D17" t="s">
        <v>37</v>
      </c>
      <c r="E17" t="s">
        <v>38</v>
      </c>
      <c r="F17">
        <v>83</v>
      </c>
      <c r="G17">
        <v>53</v>
      </c>
      <c r="H17" s="4" t="str">
        <f t="shared" si="0"/>
        <v>3</v>
      </c>
      <c r="I17" s="4" t="str">
        <f t="shared" si="1"/>
        <v>3</v>
      </c>
    </row>
    <row r="18" spans="1:9" x14ac:dyDescent="0.2">
      <c r="A18">
        <v>1</v>
      </c>
      <c r="B18" t="s">
        <v>39</v>
      </c>
      <c r="C18">
        <v>17</v>
      </c>
      <c r="D18" t="s">
        <v>40</v>
      </c>
      <c r="E18" t="s">
        <v>76</v>
      </c>
      <c r="F18">
        <v>93</v>
      </c>
      <c r="G18">
        <v>49</v>
      </c>
      <c r="H18" s="4" t="str">
        <f t="shared" si="0"/>
        <v>3</v>
      </c>
      <c r="I18" s="4" t="str">
        <f t="shared" si="1"/>
        <v>9</v>
      </c>
    </row>
    <row r="19" spans="1:9" x14ac:dyDescent="0.2">
      <c r="A19">
        <v>1</v>
      </c>
      <c r="B19" t="s">
        <v>39</v>
      </c>
      <c r="C19">
        <v>18</v>
      </c>
      <c r="D19" t="s">
        <v>41</v>
      </c>
      <c r="E19" t="s">
        <v>42</v>
      </c>
      <c r="F19">
        <v>72</v>
      </c>
      <c r="G19">
        <v>75</v>
      </c>
      <c r="H19" s="4" t="str">
        <f t="shared" si="0"/>
        <v>5</v>
      </c>
      <c r="I19" s="4" t="str">
        <f t="shared" si="1"/>
        <v>2</v>
      </c>
    </row>
    <row r="20" spans="1:9" x14ac:dyDescent="0.2">
      <c r="A20">
        <v>1</v>
      </c>
      <c r="B20" t="s">
        <v>39</v>
      </c>
      <c r="C20">
        <v>19</v>
      </c>
      <c r="D20" t="s">
        <v>43</v>
      </c>
      <c r="E20" t="s">
        <v>44</v>
      </c>
      <c r="F20">
        <v>81</v>
      </c>
      <c r="G20">
        <v>52</v>
      </c>
      <c r="H20" s="4" t="str">
        <f t="shared" si="0"/>
        <v>1</v>
      </c>
      <c r="I20" s="4" t="str">
        <f t="shared" si="1"/>
        <v>2</v>
      </c>
    </row>
    <row r="21" spans="1:9" x14ac:dyDescent="0.2">
      <c r="A21">
        <v>1</v>
      </c>
      <c r="B21" t="s">
        <v>39</v>
      </c>
      <c r="C21">
        <v>20</v>
      </c>
      <c r="D21" t="s">
        <v>45</v>
      </c>
      <c r="E21" t="s">
        <v>46</v>
      </c>
      <c r="F21">
        <v>93</v>
      </c>
      <c r="G21">
        <v>65</v>
      </c>
      <c r="H21" s="4" t="str">
        <f t="shared" si="0"/>
        <v>3</v>
      </c>
      <c r="I21" s="4" t="str">
        <f t="shared" si="1"/>
        <v>5</v>
      </c>
    </row>
    <row r="22" spans="1:9" x14ac:dyDescent="0.2">
      <c r="A22">
        <v>1</v>
      </c>
      <c r="B22" t="s">
        <v>39</v>
      </c>
      <c r="C22">
        <v>21</v>
      </c>
      <c r="D22" t="s">
        <v>47</v>
      </c>
      <c r="E22" t="s">
        <v>48</v>
      </c>
      <c r="F22">
        <v>80</v>
      </c>
      <c r="G22">
        <v>71</v>
      </c>
      <c r="H22" s="4" t="str">
        <f t="shared" si="0"/>
        <v>0</v>
      </c>
      <c r="I22" s="4" t="str">
        <f t="shared" si="1"/>
        <v>1</v>
      </c>
    </row>
    <row r="23" spans="1:9" x14ac:dyDescent="0.2">
      <c r="A23">
        <v>1</v>
      </c>
      <c r="B23" t="s">
        <v>39</v>
      </c>
      <c r="C23">
        <v>22</v>
      </c>
      <c r="D23" t="s">
        <v>49</v>
      </c>
      <c r="E23" t="s">
        <v>50</v>
      </c>
      <c r="F23">
        <v>85</v>
      </c>
      <c r="G23">
        <v>66</v>
      </c>
      <c r="H23" s="4" t="str">
        <f t="shared" si="0"/>
        <v>5</v>
      </c>
      <c r="I23" s="4" t="str">
        <f t="shared" si="1"/>
        <v>6</v>
      </c>
    </row>
    <row r="24" spans="1:9" x14ac:dyDescent="0.2">
      <c r="A24">
        <v>1</v>
      </c>
      <c r="B24" t="s">
        <v>39</v>
      </c>
      <c r="C24">
        <v>23</v>
      </c>
      <c r="D24" t="s">
        <v>51</v>
      </c>
      <c r="E24" t="s">
        <v>52</v>
      </c>
      <c r="F24">
        <v>59</v>
      </c>
      <c r="G24">
        <v>56</v>
      </c>
      <c r="H24" s="4" t="str">
        <f t="shared" si="0"/>
        <v>9</v>
      </c>
      <c r="I24" s="4" t="str">
        <f t="shared" si="1"/>
        <v>6</v>
      </c>
    </row>
    <row r="25" spans="1:9" x14ac:dyDescent="0.2">
      <c r="A25">
        <v>1</v>
      </c>
      <c r="B25" t="s">
        <v>39</v>
      </c>
      <c r="C25">
        <v>24</v>
      </c>
      <c r="D25" t="s">
        <v>53</v>
      </c>
      <c r="E25" t="s">
        <v>54</v>
      </c>
      <c r="F25">
        <v>90</v>
      </c>
      <c r="G25">
        <v>81</v>
      </c>
      <c r="H25" s="4" t="str">
        <f t="shared" si="0"/>
        <v>0</v>
      </c>
      <c r="I25" s="4" t="str">
        <f t="shared" si="1"/>
        <v>1</v>
      </c>
    </row>
    <row r="26" spans="1:9" x14ac:dyDescent="0.2">
      <c r="A26">
        <v>1</v>
      </c>
      <c r="B26" t="s">
        <v>55</v>
      </c>
      <c r="C26">
        <v>25</v>
      </c>
      <c r="D26" t="s">
        <v>56</v>
      </c>
      <c r="E26" t="s">
        <v>57</v>
      </c>
      <c r="F26">
        <v>78</v>
      </c>
      <c r="G26">
        <v>40</v>
      </c>
      <c r="H26" s="4" t="str">
        <f t="shared" si="0"/>
        <v>8</v>
      </c>
      <c r="I26" s="4" t="str">
        <f t="shared" si="1"/>
        <v>0</v>
      </c>
    </row>
    <row r="27" spans="1:9" x14ac:dyDescent="0.2">
      <c r="A27">
        <v>1</v>
      </c>
      <c r="B27" t="s">
        <v>55</v>
      </c>
      <c r="C27">
        <v>26</v>
      </c>
      <c r="D27" t="s">
        <v>58</v>
      </c>
      <c r="E27" t="s">
        <v>59</v>
      </c>
      <c r="F27">
        <v>89</v>
      </c>
      <c r="G27">
        <v>68</v>
      </c>
      <c r="H27" s="4" t="str">
        <f t="shared" si="0"/>
        <v>9</v>
      </c>
      <c r="I27" s="4" t="str">
        <f t="shared" si="1"/>
        <v>8</v>
      </c>
    </row>
    <row r="28" spans="1:9" x14ac:dyDescent="0.2">
      <c r="A28">
        <v>1</v>
      </c>
      <c r="B28" t="s">
        <v>55</v>
      </c>
      <c r="C28">
        <v>27</v>
      </c>
      <c r="D28" t="s">
        <v>60</v>
      </c>
      <c r="E28" t="s">
        <v>61</v>
      </c>
      <c r="F28">
        <v>67</v>
      </c>
      <c r="G28">
        <v>69</v>
      </c>
      <c r="H28" s="4" t="str">
        <f t="shared" si="0"/>
        <v>9</v>
      </c>
      <c r="I28" s="4" t="str">
        <f t="shared" si="1"/>
        <v>7</v>
      </c>
    </row>
    <row r="29" spans="1:9" x14ac:dyDescent="0.2">
      <c r="A29">
        <v>1</v>
      </c>
      <c r="B29" t="s">
        <v>55</v>
      </c>
      <c r="C29">
        <v>28</v>
      </c>
      <c r="D29" t="s">
        <v>62</v>
      </c>
      <c r="E29" t="s">
        <v>63</v>
      </c>
      <c r="F29">
        <v>75</v>
      </c>
      <c r="G29">
        <v>63</v>
      </c>
      <c r="H29" s="4" t="str">
        <f t="shared" si="0"/>
        <v>5</v>
      </c>
      <c r="I29" s="4" t="str">
        <f t="shared" si="1"/>
        <v>3</v>
      </c>
    </row>
    <row r="30" spans="1:9" x14ac:dyDescent="0.2">
      <c r="A30">
        <v>1</v>
      </c>
      <c r="B30" t="s">
        <v>55</v>
      </c>
      <c r="C30">
        <v>29</v>
      </c>
      <c r="D30" t="s">
        <v>64</v>
      </c>
      <c r="E30" t="s">
        <v>77</v>
      </c>
      <c r="F30">
        <v>86</v>
      </c>
      <c r="G30">
        <v>73</v>
      </c>
      <c r="H30" s="4" t="str">
        <f t="shared" si="0"/>
        <v>6</v>
      </c>
      <c r="I30" s="4" t="str">
        <f t="shared" si="1"/>
        <v>3</v>
      </c>
    </row>
    <row r="31" spans="1:9" x14ac:dyDescent="0.2">
      <c r="A31">
        <v>1</v>
      </c>
      <c r="B31" t="s">
        <v>55</v>
      </c>
      <c r="C31">
        <v>30</v>
      </c>
      <c r="D31" t="s">
        <v>65</v>
      </c>
      <c r="E31" t="s">
        <v>66</v>
      </c>
      <c r="F31">
        <v>76</v>
      </c>
      <c r="G31">
        <v>57</v>
      </c>
      <c r="H31" s="4" t="str">
        <f t="shared" si="0"/>
        <v>6</v>
      </c>
      <c r="I31" s="4" t="str">
        <f t="shared" si="1"/>
        <v>7</v>
      </c>
    </row>
    <row r="32" spans="1:9" x14ac:dyDescent="0.2">
      <c r="A32">
        <v>1</v>
      </c>
      <c r="B32" t="s">
        <v>55</v>
      </c>
      <c r="C32">
        <v>31</v>
      </c>
      <c r="D32" t="s">
        <v>67</v>
      </c>
      <c r="E32" t="s">
        <v>68</v>
      </c>
      <c r="F32">
        <v>72</v>
      </c>
      <c r="G32">
        <v>47</v>
      </c>
      <c r="H32" s="4" t="str">
        <f t="shared" si="0"/>
        <v>2</v>
      </c>
      <c r="I32" s="4" t="str">
        <f t="shared" si="1"/>
        <v>7</v>
      </c>
    </row>
    <row r="33" spans="1:9" x14ac:dyDescent="0.2">
      <c r="A33">
        <v>1</v>
      </c>
      <c r="B33" t="s">
        <v>55</v>
      </c>
      <c r="C33">
        <v>32</v>
      </c>
      <c r="D33" t="s">
        <v>69</v>
      </c>
      <c r="E33" t="s">
        <v>70</v>
      </c>
      <c r="F33">
        <v>77</v>
      </c>
      <c r="G33">
        <v>62</v>
      </c>
      <c r="H33" s="4" t="str">
        <f t="shared" si="0"/>
        <v>7</v>
      </c>
      <c r="I33" s="4" t="str">
        <f t="shared" si="1"/>
        <v>2</v>
      </c>
    </row>
    <row r="34" spans="1:9" x14ac:dyDescent="0.2">
      <c r="A34">
        <v>2</v>
      </c>
      <c r="B34" t="s">
        <v>7</v>
      </c>
      <c r="C34">
        <v>1</v>
      </c>
      <c r="D34" t="s">
        <v>8</v>
      </c>
      <c r="E34" t="s">
        <v>10</v>
      </c>
      <c r="F34">
        <v>82</v>
      </c>
      <c r="G34">
        <v>70</v>
      </c>
      <c r="H34" s="4" t="str">
        <f t="shared" si="0"/>
        <v>2</v>
      </c>
      <c r="I34" s="4" t="str">
        <f t="shared" si="1"/>
        <v>0</v>
      </c>
    </row>
    <row r="35" spans="1:9" x14ac:dyDescent="0.2">
      <c r="A35">
        <v>2</v>
      </c>
      <c r="B35" t="s">
        <v>7</v>
      </c>
      <c r="C35">
        <v>2</v>
      </c>
      <c r="D35" t="s">
        <v>11</v>
      </c>
      <c r="E35" t="s">
        <v>13</v>
      </c>
      <c r="F35">
        <v>91</v>
      </c>
      <c r="G35">
        <v>79</v>
      </c>
      <c r="H35" s="4" t="str">
        <f t="shared" si="0"/>
        <v>1</v>
      </c>
      <c r="I35" s="4" t="str">
        <f t="shared" si="1"/>
        <v>9</v>
      </c>
    </row>
    <row r="36" spans="1:9" x14ac:dyDescent="0.2">
      <c r="A36">
        <v>2</v>
      </c>
      <c r="B36" t="s">
        <v>7</v>
      </c>
      <c r="C36">
        <v>3</v>
      </c>
      <c r="D36" t="s">
        <v>15</v>
      </c>
      <c r="E36" t="s">
        <v>16</v>
      </c>
      <c r="F36">
        <v>91</v>
      </c>
      <c r="G36">
        <v>78</v>
      </c>
      <c r="H36" s="4" t="str">
        <f t="shared" si="0"/>
        <v>1</v>
      </c>
      <c r="I36" s="4" t="str">
        <f t="shared" si="1"/>
        <v>8</v>
      </c>
    </row>
    <row r="37" spans="1:9" x14ac:dyDescent="0.2">
      <c r="A37">
        <v>2</v>
      </c>
      <c r="B37" t="s">
        <v>7</v>
      </c>
      <c r="C37">
        <v>4</v>
      </c>
      <c r="D37" t="s">
        <v>19</v>
      </c>
      <c r="E37" t="s">
        <v>20</v>
      </c>
      <c r="F37">
        <v>63</v>
      </c>
      <c r="G37">
        <v>71</v>
      </c>
      <c r="H37" s="4" t="str">
        <f t="shared" si="0"/>
        <v>1</v>
      </c>
      <c r="I37" s="4" t="str">
        <f t="shared" si="1"/>
        <v>3</v>
      </c>
    </row>
    <row r="38" spans="1:9" x14ac:dyDescent="0.2">
      <c r="A38">
        <v>2</v>
      </c>
      <c r="B38" t="s">
        <v>22</v>
      </c>
      <c r="C38">
        <v>5</v>
      </c>
      <c r="D38" t="s">
        <v>23</v>
      </c>
      <c r="E38" t="s">
        <v>25</v>
      </c>
      <c r="F38">
        <v>77</v>
      </c>
      <c r="G38">
        <v>75</v>
      </c>
      <c r="H38" s="4" t="str">
        <f t="shared" si="0"/>
        <v>7</v>
      </c>
      <c r="I38" s="4" t="str">
        <f t="shared" si="1"/>
        <v>5</v>
      </c>
    </row>
    <row r="39" spans="1:9" x14ac:dyDescent="0.2">
      <c r="A39">
        <v>2</v>
      </c>
      <c r="B39" t="s">
        <v>22</v>
      </c>
      <c r="C39">
        <v>6</v>
      </c>
      <c r="D39" t="s">
        <v>28</v>
      </c>
      <c r="E39" t="s">
        <v>29</v>
      </c>
      <c r="F39">
        <v>71</v>
      </c>
      <c r="G39">
        <v>72</v>
      </c>
      <c r="H39" s="4" t="str">
        <f t="shared" si="0"/>
        <v>2</v>
      </c>
      <c r="I39" s="4" t="str">
        <f t="shared" si="1"/>
        <v>1</v>
      </c>
    </row>
    <row r="40" spans="1:9" x14ac:dyDescent="0.2">
      <c r="A40">
        <v>2</v>
      </c>
      <c r="B40" t="s">
        <v>22</v>
      </c>
      <c r="C40">
        <v>7</v>
      </c>
      <c r="D40" t="s">
        <v>32</v>
      </c>
      <c r="E40" t="s">
        <v>33</v>
      </c>
      <c r="F40">
        <v>64</v>
      </c>
      <c r="G40">
        <v>77</v>
      </c>
      <c r="H40" s="4" t="str">
        <f t="shared" si="0"/>
        <v>7</v>
      </c>
      <c r="I40" s="4" t="str">
        <f t="shared" si="1"/>
        <v>4</v>
      </c>
    </row>
    <row r="41" spans="1:9" x14ac:dyDescent="0.2">
      <c r="A41">
        <v>2</v>
      </c>
      <c r="B41" t="s">
        <v>22</v>
      </c>
      <c r="C41">
        <v>8</v>
      </c>
      <c r="D41" t="s">
        <v>36</v>
      </c>
      <c r="E41" t="s">
        <v>37</v>
      </c>
      <c r="F41">
        <v>75</v>
      </c>
      <c r="G41">
        <v>66</v>
      </c>
      <c r="H41" s="4" t="str">
        <f t="shared" si="0"/>
        <v>5</v>
      </c>
      <c r="I41" s="4" t="str">
        <f t="shared" si="1"/>
        <v>6</v>
      </c>
    </row>
    <row r="42" spans="1:9" x14ac:dyDescent="0.2">
      <c r="A42">
        <v>2</v>
      </c>
      <c r="B42" t="s">
        <v>39</v>
      </c>
      <c r="C42">
        <v>9</v>
      </c>
      <c r="D42" t="s">
        <v>40</v>
      </c>
      <c r="E42" t="s">
        <v>42</v>
      </c>
      <c r="F42">
        <v>89</v>
      </c>
      <c r="G42">
        <v>66</v>
      </c>
      <c r="H42" s="4" t="str">
        <f t="shared" si="0"/>
        <v>9</v>
      </c>
      <c r="I42" s="4" t="str">
        <f t="shared" si="1"/>
        <v>6</v>
      </c>
    </row>
    <row r="43" spans="1:9" x14ac:dyDescent="0.2">
      <c r="A43">
        <v>2</v>
      </c>
      <c r="B43" t="s">
        <v>39</v>
      </c>
      <c r="C43">
        <v>10</v>
      </c>
      <c r="D43" t="s">
        <v>43</v>
      </c>
      <c r="E43" t="s">
        <v>45</v>
      </c>
      <c r="F43">
        <v>83</v>
      </c>
      <c r="G43">
        <v>87</v>
      </c>
      <c r="H43" s="4" t="str">
        <f t="shared" si="0"/>
        <v>7</v>
      </c>
      <c r="I43" s="4" t="str">
        <f t="shared" si="1"/>
        <v>3</v>
      </c>
    </row>
    <row r="44" spans="1:9" x14ac:dyDescent="0.2">
      <c r="A44">
        <v>2</v>
      </c>
      <c r="B44" t="s">
        <v>39</v>
      </c>
      <c r="C44">
        <v>11</v>
      </c>
      <c r="D44" t="s">
        <v>47</v>
      </c>
      <c r="E44" t="s">
        <v>49</v>
      </c>
      <c r="F44">
        <v>91</v>
      </c>
      <c r="G44">
        <v>89</v>
      </c>
      <c r="H44" s="4" t="str">
        <f t="shared" si="0"/>
        <v>1</v>
      </c>
      <c r="I44" s="4" t="str">
        <f t="shared" si="1"/>
        <v>9</v>
      </c>
    </row>
    <row r="45" spans="1:9" x14ac:dyDescent="0.2">
      <c r="A45">
        <v>2</v>
      </c>
      <c r="B45" t="s">
        <v>39</v>
      </c>
      <c r="C45">
        <v>12</v>
      </c>
      <c r="D45" t="s">
        <v>51</v>
      </c>
      <c r="E45" t="s">
        <v>53</v>
      </c>
      <c r="F45">
        <v>66</v>
      </c>
      <c r="G45">
        <v>80</v>
      </c>
      <c r="H45" s="4" t="str">
        <f t="shared" si="0"/>
        <v>0</v>
      </c>
      <c r="I45" s="4" t="str">
        <f t="shared" si="1"/>
        <v>6</v>
      </c>
    </row>
    <row r="46" spans="1:9" x14ac:dyDescent="0.2">
      <c r="A46">
        <v>2</v>
      </c>
      <c r="B46" t="s">
        <v>55</v>
      </c>
      <c r="C46">
        <v>13</v>
      </c>
      <c r="D46" t="s">
        <v>56</v>
      </c>
      <c r="E46" t="s">
        <v>58</v>
      </c>
      <c r="F46">
        <v>81</v>
      </c>
      <c r="G46">
        <v>76</v>
      </c>
      <c r="H46" s="4" t="str">
        <f t="shared" si="0"/>
        <v>1</v>
      </c>
      <c r="I46" s="4" t="str">
        <f t="shared" si="1"/>
        <v>6</v>
      </c>
    </row>
    <row r="47" spans="1:9" x14ac:dyDescent="0.2">
      <c r="A47">
        <v>2</v>
      </c>
      <c r="B47" t="s">
        <v>55</v>
      </c>
      <c r="C47">
        <v>14</v>
      </c>
      <c r="D47" t="s">
        <v>61</v>
      </c>
      <c r="E47" t="s">
        <v>62</v>
      </c>
      <c r="F47">
        <v>62</v>
      </c>
      <c r="G47">
        <v>76</v>
      </c>
      <c r="H47" s="4" t="str">
        <f t="shared" si="0"/>
        <v>6</v>
      </c>
      <c r="I47" s="4" t="str">
        <f t="shared" si="1"/>
        <v>2</v>
      </c>
    </row>
    <row r="48" spans="1:9" x14ac:dyDescent="0.2">
      <c r="A48">
        <v>2</v>
      </c>
      <c r="B48" t="s">
        <v>55</v>
      </c>
      <c r="C48">
        <v>15</v>
      </c>
      <c r="D48" t="s">
        <v>64</v>
      </c>
      <c r="E48" t="s">
        <v>65</v>
      </c>
      <c r="F48">
        <v>75</v>
      </c>
      <c r="G48">
        <v>84</v>
      </c>
      <c r="H48" s="4" t="str">
        <f t="shared" si="0"/>
        <v>4</v>
      </c>
      <c r="I48" s="4" t="str">
        <f t="shared" si="1"/>
        <v>5</v>
      </c>
    </row>
    <row r="49" spans="1:9" x14ac:dyDescent="0.2">
      <c r="A49">
        <v>2</v>
      </c>
      <c r="B49" t="s">
        <v>55</v>
      </c>
      <c r="C49">
        <v>16</v>
      </c>
      <c r="D49" t="s">
        <v>67</v>
      </c>
      <c r="E49" t="s">
        <v>69</v>
      </c>
      <c r="F49">
        <v>58</v>
      </c>
      <c r="G49">
        <v>67</v>
      </c>
      <c r="H49" s="4" t="str">
        <f t="shared" si="0"/>
        <v>7</v>
      </c>
      <c r="I49" s="4" t="str">
        <f t="shared" si="1"/>
        <v>8</v>
      </c>
    </row>
    <row r="50" spans="1:9" x14ac:dyDescent="0.2">
      <c r="A50">
        <v>3</v>
      </c>
      <c r="B50" t="s">
        <v>7</v>
      </c>
      <c r="C50">
        <v>1</v>
      </c>
      <c r="D50" t="s">
        <v>8</v>
      </c>
      <c r="E50" t="s">
        <v>11</v>
      </c>
      <c r="F50">
        <v>78</v>
      </c>
      <c r="G50">
        <v>65</v>
      </c>
      <c r="H50" s="4" t="str">
        <f t="shared" si="0"/>
        <v>8</v>
      </c>
      <c r="I50" s="4" t="str">
        <f t="shared" si="1"/>
        <v>5</v>
      </c>
    </row>
    <row r="51" spans="1:9" x14ac:dyDescent="0.2">
      <c r="A51">
        <v>3</v>
      </c>
      <c r="B51" t="s">
        <v>7</v>
      </c>
      <c r="C51">
        <v>2</v>
      </c>
      <c r="D51" t="s">
        <v>15</v>
      </c>
      <c r="E51" t="s">
        <v>20</v>
      </c>
      <c r="F51">
        <v>70</v>
      </c>
      <c r="G51">
        <v>73</v>
      </c>
      <c r="H51" s="4" t="str">
        <f t="shared" si="0"/>
        <v>3</v>
      </c>
      <c r="I51" s="4" t="str">
        <f t="shared" si="1"/>
        <v>0</v>
      </c>
    </row>
    <row r="52" spans="1:9" x14ac:dyDescent="0.2">
      <c r="A52">
        <v>3</v>
      </c>
      <c r="B52" t="s">
        <v>22</v>
      </c>
      <c r="C52">
        <v>3</v>
      </c>
      <c r="D52" t="s">
        <v>23</v>
      </c>
      <c r="E52" t="s">
        <v>29</v>
      </c>
      <c r="F52">
        <v>87</v>
      </c>
      <c r="G52">
        <v>71</v>
      </c>
      <c r="H52" s="4" t="str">
        <f t="shared" si="0"/>
        <v>7</v>
      </c>
      <c r="I52" s="4" t="str">
        <f t="shared" si="1"/>
        <v>1</v>
      </c>
    </row>
    <row r="53" spans="1:9" x14ac:dyDescent="0.2">
      <c r="A53">
        <v>3</v>
      </c>
      <c r="B53" t="s">
        <v>22</v>
      </c>
      <c r="C53">
        <v>4</v>
      </c>
      <c r="D53" t="s">
        <v>33</v>
      </c>
      <c r="E53" t="s">
        <v>36</v>
      </c>
      <c r="F53">
        <v>85</v>
      </c>
      <c r="G53">
        <v>83</v>
      </c>
      <c r="H53" s="4" t="str">
        <f t="shared" si="0"/>
        <v>5</v>
      </c>
      <c r="I53" s="4" t="str">
        <f t="shared" si="1"/>
        <v>3</v>
      </c>
    </row>
    <row r="54" spans="1:9" x14ac:dyDescent="0.2">
      <c r="A54">
        <v>3</v>
      </c>
      <c r="B54" t="s">
        <v>39</v>
      </c>
      <c r="C54">
        <v>5</v>
      </c>
      <c r="D54" t="s">
        <v>40</v>
      </c>
      <c r="E54" t="s">
        <v>45</v>
      </c>
      <c r="F54">
        <v>100</v>
      </c>
      <c r="G54">
        <v>93</v>
      </c>
      <c r="H54" s="4" t="str">
        <f t="shared" si="0"/>
        <v>0</v>
      </c>
      <c r="I54" s="4" t="str">
        <f t="shared" si="1"/>
        <v>3</v>
      </c>
    </row>
    <row r="55" spans="1:9" x14ac:dyDescent="0.2">
      <c r="A55">
        <v>3</v>
      </c>
      <c r="B55" t="s">
        <v>39</v>
      </c>
      <c r="C55">
        <v>6</v>
      </c>
      <c r="D55" t="s">
        <v>47</v>
      </c>
      <c r="E55" t="s">
        <v>53</v>
      </c>
      <c r="F55">
        <v>88</v>
      </c>
      <c r="G55">
        <v>113</v>
      </c>
      <c r="H55" s="4" t="str">
        <f t="shared" si="0"/>
        <v>3</v>
      </c>
      <c r="I55" s="4" t="str">
        <f t="shared" si="1"/>
        <v>8</v>
      </c>
    </row>
    <row r="56" spans="1:9" x14ac:dyDescent="0.2">
      <c r="A56">
        <v>3</v>
      </c>
      <c r="B56" t="s">
        <v>55</v>
      </c>
      <c r="C56">
        <v>7</v>
      </c>
      <c r="D56" t="s">
        <v>56</v>
      </c>
      <c r="E56" t="s">
        <v>62</v>
      </c>
      <c r="F56">
        <v>62</v>
      </c>
      <c r="G56">
        <v>60</v>
      </c>
      <c r="H56" s="4" t="str">
        <f t="shared" si="0"/>
        <v>2</v>
      </c>
      <c r="I56" s="4" t="str">
        <f t="shared" si="1"/>
        <v>0</v>
      </c>
    </row>
    <row r="57" spans="1:9" x14ac:dyDescent="0.2">
      <c r="A57">
        <v>3</v>
      </c>
      <c r="B57" t="s">
        <v>55</v>
      </c>
      <c r="C57">
        <v>8</v>
      </c>
      <c r="D57" t="s">
        <v>65</v>
      </c>
      <c r="E57" t="s">
        <v>69</v>
      </c>
      <c r="F57">
        <v>65</v>
      </c>
      <c r="G57">
        <v>78</v>
      </c>
      <c r="H57" s="4" t="str">
        <f t="shared" si="0"/>
        <v>8</v>
      </c>
      <c r="I57" s="4" t="str">
        <f t="shared" si="1"/>
        <v>5</v>
      </c>
    </row>
    <row r="58" spans="1:9" x14ac:dyDescent="0.2">
      <c r="A58">
        <v>4</v>
      </c>
      <c r="B58" t="s">
        <v>7</v>
      </c>
      <c r="C58">
        <v>1</v>
      </c>
      <c r="D58" t="s">
        <v>8</v>
      </c>
      <c r="E58" t="s">
        <v>20</v>
      </c>
      <c r="F58">
        <v>70</v>
      </c>
      <c r="G58">
        <v>64</v>
      </c>
      <c r="H58" s="4" t="str">
        <f t="shared" si="0"/>
        <v>0</v>
      </c>
      <c r="I58" s="4" t="str">
        <f t="shared" si="1"/>
        <v>4</v>
      </c>
    </row>
    <row r="59" spans="1:9" x14ac:dyDescent="0.2">
      <c r="A59">
        <v>4</v>
      </c>
      <c r="B59" t="s">
        <v>22</v>
      </c>
      <c r="C59">
        <v>2</v>
      </c>
      <c r="D59" t="s">
        <v>23</v>
      </c>
      <c r="E59" t="s">
        <v>33</v>
      </c>
      <c r="F59">
        <v>84</v>
      </c>
      <c r="G59">
        <v>79</v>
      </c>
      <c r="H59" s="4" t="str">
        <f t="shared" si="0"/>
        <v>4</v>
      </c>
      <c r="I59" s="4" t="str">
        <f t="shared" si="1"/>
        <v>9</v>
      </c>
    </row>
    <row r="60" spans="1:9" x14ac:dyDescent="0.2">
      <c r="A60">
        <v>4</v>
      </c>
      <c r="B60" t="s">
        <v>39</v>
      </c>
      <c r="C60">
        <v>3</v>
      </c>
      <c r="D60" t="s">
        <v>40</v>
      </c>
      <c r="E60" t="s">
        <v>53</v>
      </c>
      <c r="F60">
        <v>85</v>
      </c>
      <c r="G60">
        <v>65</v>
      </c>
      <c r="H60" s="4" t="str">
        <f t="shared" si="0"/>
        <v>5</v>
      </c>
      <c r="I60" s="4" t="str">
        <f t="shared" si="1"/>
        <v>5</v>
      </c>
    </row>
    <row r="61" spans="1:9" x14ac:dyDescent="0.2">
      <c r="A61">
        <v>4</v>
      </c>
      <c r="B61" t="s">
        <v>55</v>
      </c>
      <c r="C61">
        <v>4</v>
      </c>
      <c r="D61" t="s">
        <v>56</v>
      </c>
      <c r="E61" t="s">
        <v>69</v>
      </c>
      <c r="F61">
        <v>69</v>
      </c>
      <c r="G61">
        <v>50</v>
      </c>
      <c r="H61" s="4" t="str">
        <f t="shared" si="0"/>
        <v>9</v>
      </c>
      <c r="I61" s="4" t="str">
        <f t="shared" si="1"/>
        <v>0</v>
      </c>
    </row>
    <row r="62" spans="1:9" x14ac:dyDescent="0.2">
      <c r="A62">
        <v>5</v>
      </c>
      <c r="B62" t="s">
        <v>71</v>
      </c>
      <c r="C62">
        <v>1</v>
      </c>
      <c r="D62" t="s">
        <v>8</v>
      </c>
      <c r="E62" t="s">
        <v>23</v>
      </c>
      <c r="F62">
        <v>73</v>
      </c>
      <c r="G62">
        <v>79</v>
      </c>
      <c r="H62" s="4" t="str">
        <f t="shared" si="0"/>
        <v>9</v>
      </c>
      <c r="I62" s="4" t="str">
        <f t="shared" si="1"/>
        <v>3</v>
      </c>
    </row>
    <row r="63" spans="1:9" x14ac:dyDescent="0.2">
      <c r="A63">
        <v>5</v>
      </c>
      <c r="B63" t="s">
        <v>71</v>
      </c>
      <c r="C63">
        <v>2</v>
      </c>
      <c r="D63" t="s">
        <v>40</v>
      </c>
      <c r="E63" t="s">
        <v>56</v>
      </c>
      <c r="F63">
        <v>67</v>
      </c>
      <c r="G63">
        <v>70</v>
      </c>
      <c r="H63" s="4" t="str">
        <f t="shared" si="0"/>
        <v>0</v>
      </c>
      <c r="I63" s="4" t="str">
        <f t="shared" si="1"/>
        <v>7</v>
      </c>
    </row>
    <row r="64" spans="1:9" x14ac:dyDescent="0.2">
      <c r="A64">
        <v>6</v>
      </c>
      <c r="B64" t="s">
        <v>72</v>
      </c>
      <c r="C64">
        <v>1</v>
      </c>
      <c r="D64" t="s">
        <v>23</v>
      </c>
      <c r="E64" t="s">
        <v>56</v>
      </c>
      <c r="F64">
        <v>65</v>
      </c>
      <c r="G64">
        <v>63</v>
      </c>
      <c r="H64" s="4" t="str">
        <f t="shared" si="0"/>
        <v>5</v>
      </c>
      <c r="I64" s="4" t="str">
        <f t="shared" si="1"/>
        <v>3</v>
      </c>
    </row>
    <row r="65" spans="1:9" x14ac:dyDescent="0.2">
      <c r="A65">
        <v>7</v>
      </c>
      <c r="B65" t="s">
        <v>73</v>
      </c>
      <c r="C65">
        <v>1</v>
      </c>
      <c r="D65" t="s">
        <v>23</v>
      </c>
      <c r="H65" s="4" t="str">
        <f t="shared" si="0"/>
        <v/>
      </c>
      <c r="I65" s="4" t="str">
        <f t="shared" si="1"/>
        <v/>
      </c>
    </row>
  </sheetData>
  <autoFilter ref="A1:I65" xr:uid="{95F64349-56BF-F74C-B83E-A9C6B22B544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Taylor</dc:creator>
  <cp:lastModifiedBy>Matt Taylor</cp:lastModifiedBy>
  <dcterms:created xsi:type="dcterms:W3CDTF">2025-03-22T18:59:48Z</dcterms:created>
  <dcterms:modified xsi:type="dcterms:W3CDTF">2025-04-08T03:11:25Z</dcterms:modified>
</cp:coreProperties>
</file>