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uvic-my.sharepoint.com/personal/nematollahi_uvic_ca/Documents/Teaching/UCW/2022-winter/Sessions/8/12/"/>
    </mc:Choice>
  </mc:AlternateContent>
  <xr:revisionPtr revIDLastSave="6894" documentId="11_F25DC773A252ABDACC104866E9DE62BA5ADE58FB" xr6:coauthVersionLast="47" xr6:coauthVersionMax="47" xr10:uidLastSave="{205049FD-E892-4F07-933F-4AFCCCFEF137}"/>
  <bookViews>
    <workbookView xWindow="-120" yWindow="-120" windowWidth="29040" windowHeight="15720" xr2:uid="{00000000-000D-0000-FFFF-FFFF00000000}"/>
  </bookViews>
  <sheets>
    <sheet name="Aggregate Planning" sheetId="6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'Aggregate Planning'!$B$13</definedName>
    <definedName name="solver_lhs10" localSheetId="0" hidden="1">'Aggregate Planning'!$F$5</definedName>
    <definedName name="solver_lhs11" localSheetId="0" hidden="1">'Aggregate Planning'!$G$11</definedName>
    <definedName name="solver_lhs12" localSheetId="0" hidden="1">'Aggregate Planning'!$G$13</definedName>
    <definedName name="solver_lhs13" localSheetId="0" hidden="1">'Aggregate Planning'!$G$5</definedName>
    <definedName name="solver_lhs2" localSheetId="0" hidden="1">'Aggregate Planning'!$B$5</definedName>
    <definedName name="solver_lhs3" localSheetId="0" hidden="1">'Aggregate Planning'!$C$13</definedName>
    <definedName name="solver_lhs4" localSheetId="0" hidden="1">'Aggregate Planning'!$C$5</definedName>
    <definedName name="solver_lhs5" localSheetId="0" hidden="1">'Aggregate Planning'!$D$13</definedName>
    <definedName name="solver_lhs6" localSheetId="0" hidden="1">'Aggregate Planning'!$D$5</definedName>
    <definedName name="solver_lhs7" localSheetId="0" hidden="1">'Aggregate Planning'!$E$13</definedName>
    <definedName name="solver_lhs8" localSheetId="0" hidden="1">'Aggregate Planning'!$E$5</definedName>
    <definedName name="solver_lhs9" localSheetId="0" hidden="1">'Aggregate Planning'!$F$13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1</definedName>
    <definedName name="solver_rel11" localSheetId="0" hidden="1">2</definedName>
    <definedName name="solver_rel12" localSheetId="0" hidden="1">2</definedName>
    <definedName name="solver_rel13" localSheetId="0" hidden="1">1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el5" localSheetId="0" hidden="1">2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2</definedName>
    <definedName name="solver_rhs1" localSheetId="0" hidden="1">0</definedName>
    <definedName name="solver_rhs10" localSheetId="0" hidden="1">400</definedName>
    <definedName name="solver_rhs11" localSheetId="0" hidden="1">1000</definedName>
    <definedName name="solver_rhs12" localSheetId="0" hidden="1">0</definedName>
    <definedName name="solver_rhs13" localSheetId="0" hidden="1">400</definedName>
    <definedName name="solver_rhs2" localSheetId="0" hidden="1">400</definedName>
    <definedName name="solver_rhs3" localSheetId="0" hidden="1">0</definedName>
    <definedName name="solver_rhs4" localSheetId="0" hidden="1">400</definedName>
    <definedName name="solver_rhs5" localSheetId="0" hidden="1">0</definedName>
    <definedName name="solver_rhs6" localSheetId="0" hidden="1">400</definedName>
    <definedName name="solver_rhs7" localSheetId="0" hidden="1">0</definedName>
    <definedName name="solver_rhs8" localSheetId="0" hidden="1">400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6" l="1"/>
  <c r="B19" i="6"/>
  <c r="C16" i="6"/>
  <c r="D16" i="6"/>
  <c r="E16" i="6"/>
  <c r="F16" i="6"/>
  <c r="G16" i="6"/>
  <c r="B20" i="6"/>
  <c r="B16" i="6"/>
  <c r="C10" i="6"/>
  <c r="B13" i="6"/>
  <c r="B12" i="6"/>
  <c r="B11" i="6"/>
  <c r="B14" i="6"/>
  <c r="C4" i="6"/>
  <c r="C8" i="6" s="1"/>
  <c r="C14" i="6" s="1"/>
  <c r="D4" i="6"/>
  <c r="D8" i="6" s="1"/>
  <c r="E4" i="6"/>
  <c r="E8" i="6" s="1"/>
  <c r="F4" i="6"/>
  <c r="F8" i="6" s="1"/>
  <c r="G4" i="6"/>
  <c r="G8" i="6" s="1"/>
  <c r="B4" i="6"/>
  <c r="B8" i="6" s="1"/>
  <c r="C13" i="6" l="1"/>
  <c r="C20" i="6" s="1"/>
  <c r="C11" i="6"/>
  <c r="B22" i="6"/>
  <c r="D10" i="6" l="1"/>
  <c r="C12" i="6"/>
  <c r="C19" i="6" s="1"/>
  <c r="C22" i="6" s="1"/>
  <c r="D14" i="6" l="1"/>
  <c r="D11" i="6" l="1"/>
  <c r="D13" i="6"/>
  <c r="D20" i="6" s="1"/>
  <c r="E10" i="6" l="1"/>
  <c r="D12" i="6"/>
  <c r="D19" i="6" s="1"/>
  <c r="D22" i="6" s="1"/>
  <c r="E14" i="6" l="1"/>
  <c r="E11" i="6" l="1"/>
  <c r="E13" i="6"/>
  <c r="E20" i="6" s="1"/>
  <c r="F10" i="6" l="1"/>
  <c r="E12" i="6"/>
  <c r="E19" i="6" s="1"/>
  <c r="E22" i="6" s="1"/>
  <c r="F14" i="6" l="1"/>
  <c r="F11" i="6" l="1"/>
  <c r="F13" i="6"/>
  <c r="F20" i="6" s="1"/>
  <c r="G10" i="6" l="1"/>
  <c r="G14" i="6" s="1"/>
  <c r="F12" i="6"/>
  <c r="F19" i="6" s="1"/>
  <c r="F22" i="6" s="1"/>
  <c r="G11" i="6" l="1"/>
  <c r="G12" i="6" s="1"/>
  <c r="G19" i="6" s="1"/>
  <c r="G13" i="6"/>
  <c r="G20" i="6" s="1"/>
  <c r="G22" i="6" l="1"/>
</calcChain>
</file>

<file path=xl/sharedStrings.xml><?xml version="1.0" encoding="utf-8"?>
<sst xmlns="http://schemas.openxmlformats.org/spreadsheetml/2006/main" count="39" uniqueCount="33">
  <si>
    <t>Month</t>
  </si>
  <si>
    <t>Total</t>
  </si>
  <si>
    <t>Forecast demand</t>
  </si>
  <si>
    <t>Number of worker</t>
  </si>
  <si>
    <t>Production per worker</t>
  </si>
  <si>
    <t>Initial inventory</t>
  </si>
  <si>
    <t>Desired ending inventory</t>
  </si>
  <si>
    <t>Costs</t>
  </si>
  <si>
    <t>Regular time</t>
  </si>
  <si>
    <t>Over time</t>
  </si>
  <si>
    <t>Hire cost</t>
  </si>
  <si>
    <t>Inventory</t>
  </si>
  <si>
    <t>Back order</t>
  </si>
  <si>
    <t>Production Overtime</t>
  </si>
  <si>
    <t>Production - Temporary</t>
  </si>
  <si>
    <t>Temporary</t>
  </si>
  <si>
    <t>Beginning</t>
  </si>
  <si>
    <t>Ending</t>
  </si>
  <si>
    <t>Average</t>
  </si>
  <si>
    <t>Backorder</t>
  </si>
  <si>
    <t>Regular</t>
  </si>
  <si>
    <t>Total cost</t>
  </si>
  <si>
    <t>Overtime</t>
  </si>
  <si>
    <t>Hiring</t>
  </si>
  <si>
    <t>Production - Regular</t>
  </si>
  <si>
    <t>Output - Forecast</t>
  </si>
  <si>
    <t>per tractor</t>
  </si>
  <si>
    <t>per tractor per month</t>
  </si>
  <si>
    <t>Unit Costs</t>
  </si>
  <si>
    <t>Assumptions</t>
  </si>
  <si>
    <t>per temporary worker (charged to the first month of employment) -$ 25 per tractor</t>
  </si>
  <si>
    <t>X</t>
  </si>
  <si>
    <t>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</si>
</sst>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CC02-9B56-4C83-B963-5B82772798FD}">
  <dimension ref="A1:H37"/>
  <sheetViews>
    <sheetView tabSelected="1" zoomScale="145" zoomScaleNormal="130" workbookViewId="0">
      <selection activeCell="H22" sqref="H22"/>
    </sheetView>
  </sheetViews>
  <sheetFormatPr defaultRowHeight="15" x14ac:dyDescent="0.25"/>
  <cols>
    <col min="1" max="1" width="25.5703125" bestFit="1" customWidth="1"/>
    <col min="2" max="2" width="13.7109375" customWidth="1"/>
    <col min="3" max="3" width="12.42578125" customWidth="1"/>
    <col min="4" max="4" width="13" customWidth="1"/>
    <col min="5" max="5" width="14.85546875" customWidth="1"/>
    <col min="6" max="7" width="12.85546875" customWidth="1"/>
    <col min="8" max="8" width="17" customWidth="1"/>
  </cols>
  <sheetData>
    <row r="1" spans="1:8" ht="15.75" x14ac:dyDescent="0.25">
      <c r="A1" s="18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 t="s">
        <v>1</v>
      </c>
    </row>
    <row r="2" spans="1:8" ht="15.75" x14ac:dyDescent="0.25">
      <c r="A2" s="1" t="s">
        <v>2</v>
      </c>
      <c r="B2" s="2">
        <v>2000</v>
      </c>
      <c r="C2" s="2">
        <v>2000</v>
      </c>
      <c r="D2" s="2">
        <v>3000</v>
      </c>
      <c r="E2" s="2">
        <v>4000</v>
      </c>
      <c r="F2" s="2">
        <v>5000</v>
      </c>
      <c r="G2" s="2">
        <v>2000</v>
      </c>
      <c r="H2" s="2"/>
    </row>
    <row r="3" spans="1:8" ht="15.75" x14ac:dyDescent="0.25">
      <c r="A3" s="5"/>
      <c r="B3" s="6"/>
      <c r="C3" s="6"/>
      <c r="D3" s="6"/>
      <c r="E3" s="6"/>
      <c r="F3" s="6"/>
      <c r="G3" s="6"/>
      <c r="H3" s="6"/>
    </row>
    <row r="4" spans="1:8" ht="15.75" x14ac:dyDescent="0.25">
      <c r="A4" s="3" t="s">
        <v>24</v>
      </c>
      <c r="B4" s="4">
        <f t="shared" ref="B4:G4" si="0">$B$25*$B$26</f>
        <v>2800</v>
      </c>
      <c r="C4" s="4">
        <f t="shared" si="0"/>
        <v>2800</v>
      </c>
      <c r="D4" s="4">
        <f t="shared" si="0"/>
        <v>2800</v>
      </c>
      <c r="E4" s="4">
        <f t="shared" si="0"/>
        <v>2800</v>
      </c>
      <c r="F4" s="4">
        <f t="shared" si="0"/>
        <v>2800</v>
      </c>
      <c r="G4" s="4">
        <f t="shared" si="0"/>
        <v>2800</v>
      </c>
      <c r="H4" s="4"/>
    </row>
    <row r="5" spans="1:8" ht="15.75" x14ac:dyDescent="0.25">
      <c r="A5" s="3" t="s">
        <v>13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</row>
    <row r="6" spans="1:8" ht="15.75" x14ac:dyDescent="0.25">
      <c r="A6" s="3" t="s">
        <v>14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</row>
    <row r="7" spans="1:8" ht="15.75" x14ac:dyDescent="0.25">
      <c r="A7" s="5"/>
      <c r="B7" s="6"/>
      <c r="C7" s="6"/>
      <c r="D7" s="6"/>
      <c r="E7" s="6"/>
      <c r="F7" s="6"/>
      <c r="G7" s="6"/>
      <c r="H7" s="6"/>
    </row>
    <row r="8" spans="1:8" ht="15.75" x14ac:dyDescent="0.25">
      <c r="A8" s="7" t="s">
        <v>25</v>
      </c>
      <c r="B8" s="8">
        <f>SUM(B4:B6)-B2</f>
        <v>800</v>
      </c>
      <c r="C8" s="8">
        <f t="shared" ref="C8:G8" si="1">SUM(C4:C6)-C2</f>
        <v>800</v>
      </c>
      <c r="D8" s="8">
        <f t="shared" si="1"/>
        <v>-200</v>
      </c>
      <c r="E8" s="8">
        <f t="shared" si="1"/>
        <v>-1200</v>
      </c>
      <c r="F8" s="8">
        <f t="shared" si="1"/>
        <v>-2200</v>
      </c>
      <c r="G8" s="8">
        <f t="shared" si="1"/>
        <v>800</v>
      </c>
      <c r="H8" s="8"/>
    </row>
    <row r="9" spans="1:8" ht="15.75" x14ac:dyDescent="0.25">
      <c r="A9" s="15" t="s">
        <v>11</v>
      </c>
      <c r="B9" s="6"/>
      <c r="C9" s="6"/>
      <c r="D9" s="6"/>
      <c r="E9" s="6"/>
      <c r="F9" s="6"/>
      <c r="G9" s="6"/>
      <c r="H9" s="6"/>
    </row>
    <row r="10" spans="1:8" ht="15.75" x14ac:dyDescent="0.25">
      <c r="A10" s="7" t="s">
        <v>16</v>
      </c>
      <c r="B10" s="8">
        <v>1000</v>
      </c>
      <c r="C10" s="8">
        <f>B11</f>
        <v>1800</v>
      </c>
      <c r="D10" s="8">
        <f t="shared" ref="D10:G10" si="2">C11</f>
        <v>2600</v>
      </c>
      <c r="E10" s="8">
        <f t="shared" si="2"/>
        <v>2400</v>
      </c>
      <c r="F10" s="8">
        <f t="shared" si="2"/>
        <v>1200</v>
      </c>
      <c r="G10" s="8">
        <f t="shared" si="2"/>
        <v>0</v>
      </c>
      <c r="H10" s="8"/>
    </row>
    <row r="11" spans="1:8" ht="15.75" x14ac:dyDescent="0.25">
      <c r="A11" s="7" t="s">
        <v>17</v>
      </c>
      <c r="B11" s="8">
        <f>MAX(0,B14)</f>
        <v>1800</v>
      </c>
      <c r="C11" s="8">
        <f>MAX(0,C14)</f>
        <v>2600</v>
      </c>
      <c r="D11" s="8">
        <f t="shared" ref="D11:G11" si="3">MAX(0,D14)</f>
        <v>2400</v>
      </c>
      <c r="E11" s="8">
        <f t="shared" si="3"/>
        <v>1200</v>
      </c>
      <c r="F11" s="8">
        <f t="shared" si="3"/>
        <v>0</v>
      </c>
      <c r="G11" s="8">
        <f t="shared" si="3"/>
        <v>0</v>
      </c>
      <c r="H11" s="8"/>
    </row>
    <row r="12" spans="1:8" ht="15.75" x14ac:dyDescent="0.25">
      <c r="A12" s="7" t="s">
        <v>18</v>
      </c>
      <c r="B12" s="8">
        <f>AVERAGE(B10:B11)</f>
        <v>1400</v>
      </c>
      <c r="C12" s="8">
        <f>AVERAGE(C10:C11)</f>
        <v>2200</v>
      </c>
      <c r="D12" s="8">
        <f t="shared" ref="D12:G12" si="4">AVERAGE(D10:D11)</f>
        <v>2500</v>
      </c>
      <c r="E12" s="8">
        <f t="shared" si="4"/>
        <v>1800</v>
      </c>
      <c r="F12" s="8">
        <f t="shared" si="4"/>
        <v>600</v>
      </c>
      <c r="G12" s="8">
        <f t="shared" si="4"/>
        <v>0</v>
      </c>
      <c r="H12" s="8"/>
    </row>
    <row r="13" spans="1:8" ht="15.75" x14ac:dyDescent="0.25">
      <c r="A13" s="7" t="s">
        <v>19</v>
      </c>
      <c r="B13" s="8">
        <f>MAX(0,-B14)</f>
        <v>0</v>
      </c>
      <c r="C13" s="8">
        <f>MAX(0,-C14)</f>
        <v>0</v>
      </c>
      <c r="D13" s="8">
        <f t="shared" ref="D13:G13" si="5">MAX(0,-D14)</f>
        <v>0</v>
      </c>
      <c r="E13" s="8">
        <f t="shared" si="5"/>
        <v>0</v>
      </c>
      <c r="F13" s="8">
        <f t="shared" si="5"/>
        <v>1000</v>
      </c>
      <c r="G13" s="8">
        <f t="shared" si="5"/>
        <v>200</v>
      </c>
      <c r="H13" s="8"/>
    </row>
    <row r="14" spans="1:8" ht="15.75" x14ac:dyDescent="0.25">
      <c r="A14" s="5" t="s">
        <v>31</v>
      </c>
      <c r="B14" s="6">
        <f>B10+B8</f>
        <v>1800</v>
      </c>
      <c r="C14" s="6">
        <f>C10+C8-B13</f>
        <v>2600</v>
      </c>
      <c r="D14" s="6">
        <f t="shared" ref="D14:G14" si="6">D10+D8-C13</f>
        <v>2400</v>
      </c>
      <c r="E14" s="6">
        <f t="shared" si="6"/>
        <v>1200</v>
      </c>
      <c r="F14" s="6">
        <f t="shared" si="6"/>
        <v>-1000</v>
      </c>
      <c r="G14" s="6">
        <f t="shared" si="6"/>
        <v>-200</v>
      </c>
      <c r="H14" s="6"/>
    </row>
    <row r="15" spans="1:8" ht="15.75" x14ac:dyDescent="0.25">
      <c r="A15" s="15" t="s">
        <v>7</v>
      </c>
      <c r="B15" s="6"/>
      <c r="C15" s="6"/>
      <c r="D15" s="6"/>
      <c r="E15" s="6"/>
      <c r="F15" s="6"/>
      <c r="G15" s="6"/>
      <c r="H15" s="6"/>
    </row>
    <row r="16" spans="1:8" ht="15.75" x14ac:dyDescent="0.25">
      <c r="A16" s="9" t="s">
        <v>20</v>
      </c>
      <c r="B16" s="11">
        <f>B4*$B$32</f>
        <v>280000</v>
      </c>
      <c r="C16" s="11">
        <f t="shared" ref="C16:G16" si="7">C4*$B$32</f>
        <v>280000</v>
      </c>
      <c r="D16" s="11">
        <f t="shared" si="7"/>
        <v>280000</v>
      </c>
      <c r="E16" s="11">
        <f t="shared" si="7"/>
        <v>280000</v>
      </c>
      <c r="F16" s="11">
        <f t="shared" si="7"/>
        <v>280000</v>
      </c>
      <c r="G16" s="11">
        <f t="shared" si="7"/>
        <v>280000</v>
      </c>
      <c r="H16" s="11"/>
    </row>
    <row r="17" spans="1:8" ht="15.75" x14ac:dyDescent="0.25">
      <c r="A17" s="9" t="s">
        <v>22</v>
      </c>
      <c r="B17" s="11"/>
      <c r="C17" s="11"/>
      <c r="D17" s="11"/>
      <c r="E17" s="11"/>
      <c r="F17" s="11"/>
      <c r="G17" s="11"/>
      <c r="H17" s="11"/>
    </row>
    <row r="18" spans="1:8" ht="15.75" x14ac:dyDescent="0.25">
      <c r="A18" s="9" t="s">
        <v>15</v>
      </c>
      <c r="B18" s="10"/>
      <c r="C18" s="10"/>
      <c r="D18" s="10"/>
      <c r="E18" s="10"/>
      <c r="F18" s="10"/>
      <c r="G18" s="10"/>
      <c r="H18" s="11"/>
    </row>
    <row r="19" spans="1:8" ht="15.75" x14ac:dyDescent="0.25">
      <c r="A19" s="9" t="s">
        <v>32</v>
      </c>
      <c r="B19" s="11">
        <f>B12*B36</f>
        <v>14000</v>
      </c>
      <c r="C19" s="11">
        <f t="shared" ref="C19:G19" si="8">C12*$B$36</f>
        <v>22000</v>
      </c>
      <c r="D19" s="11">
        <f t="shared" si="8"/>
        <v>25000</v>
      </c>
      <c r="E19" s="11">
        <f t="shared" si="8"/>
        <v>18000</v>
      </c>
      <c r="F19" s="11">
        <f t="shared" si="8"/>
        <v>6000</v>
      </c>
      <c r="G19" s="11">
        <f t="shared" si="8"/>
        <v>0</v>
      </c>
      <c r="H19" s="11"/>
    </row>
    <row r="20" spans="1:8" ht="15.75" x14ac:dyDescent="0.25">
      <c r="A20" s="9" t="s">
        <v>12</v>
      </c>
      <c r="B20" s="11">
        <f>B13*$B$37</f>
        <v>0</v>
      </c>
      <c r="C20" s="11">
        <f t="shared" ref="C20:G20" si="9">C13*$B$37</f>
        <v>0</v>
      </c>
      <c r="D20" s="11">
        <f t="shared" si="9"/>
        <v>0</v>
      </c>
      <c r="E20" s="11">
        <f t="shared" si="9"/>
        <v>0</v>
      </c>
      <c r="F20" s="11">
        <f t="shared" si="9"/>
        <v>150000</v>
      </c>
      <c r="G20" s="11">
        <f t="shared" si="9"/>
        <v>30000</v>
      </c>
      <c r="H20" s="11"/>
    </row>
    <row r="21" spans="1:8" ht="15.75" x14ac:dyDescent="0.25">
      <c r="A21" s="9" t="s">
        <v>23</v>
      </c>
      <c r="B21" s="10"/>
      <c r="C21" s="10"/>
      <c r="D21" s="10"/>
      <c r="E21" s="10"/>
      <c r="F21" s="10"/>
      <c r="G21" s="10"/>
      <c r="H21" s="11"/>
    </row>
    <row r="22" spans="1:8" ht="15.75" x14ac:dyDescent="0.25">
      <c r="A22" s="9" t="s">
        <v>21</v>
      </c>
      <c r="B22" s="11">
        <f>SUM(B16:B21)</f>
        <v>294000</v>
      </c>
      <c r="C22" s="11">
        <f t="shared" ref="C22:G22" si="10">SUM(C16:C21)</f>
        <v>302000</v>
      </c>
      <c r="D22" s="11">
        <f t="shared" si="10"/>
        <v>305000</v>
      </c>
      <c r="E22" s="11">
        <f t="shared" si="10"/>
        <v>298000</v>
      </c>
      <c r="F22" s="11">
        <f t="shared" si="10"/>
        <v>436000</v>
      </c>
      <c r="G22" s="11">
        <f t="shared" si="10"/>
        <v>310000</v>
      </c>
      <c r="H22" s="11">
        <f>SUM(B22:G22)</f>
        <v>1945000</v>
      </c>
    </row>
    <row r="23" spans="1:8" ht="15.75" x14ac:dyDescent="0.25">
      <c r="A23" s="5"/>
      <c r="B23" s="6"/>
      <c r="C23" s="6"/>
      <c r="D23" s="6"/>
      <c r="E23" s="6"/>
      <c r="F23" s="6"/>
      <c r="G23" s="6"/>
      <c r="H23" s="6"/>
    </row>
    <row r="24" spans="1:8" ht="15.75" x14ac:dyDescent="0.25">
      <c r="A24" s="15" t="s">
        <v>29</v>
      </c>
      <c r="B24" s="6"/>
      <c r="C24" s="6"/>
      <c r="D24" s="6"/>
      <c r="E24" s="6"/>
      <c r="F24" s="6"/>
      <c r="G24" s="6"/>
      <c r="H24" s="6"/>
    </row>
    <row r="25" spans="1:8" ht="15.75" x14ac:dyDescent="0.25">
      <c r="A25" s="12" t="s">
        <v>3</v>
      </c>
      <c r="B25" s="13">
        <v>140</v>
      </c>
      <c r="C25" s="13"/>
      <c r="D25" s="13"/>
      <c r="E25" s="13"/>
      <c r="F25" s="13"/>
      <c r="G25" s="13"/>
      <c r="H25" s="13"/>
    </row>
    <row r="26" spans="1:8" ht="15.75" x14ac:dyDescent="0.25">
      <c r="A26" s="12" t="s">
        <v>4</v>
      </c>
      <c r="B26" s="13">
        <v>20</v>
      </c>
      <c r="C26" s="13"/>
      <c r="D26" s="13"/>
      <c r="E26" s="13"/>
      <c r="F26" s="13"/>
      <c r="G26" s="13"/>
      <c r="H26" s="13"/>
    </row>
    <row r="27" spans="1:8" ht="15.75" x14ac:dyDescent="0.25">
      <c r="A27" s="12" t="s">
        <v>5</v>
      </c>
      <c r="B27" s="13">
        <v>1000</v>
      </c>
      <c r="C27" s="13"/>
      <c r="D27" s="13"/>
      <c r="E27" s="13"/>
      <c r="F27" s="13"/>
      <c r="G27" s="13"/>
      <c r="H27" s="13"/>
    </row>
    <row r="28" spans="1:8" ht="15.75" x14ac:dyDescent="0.25">
      <c r="A28" s="12" t="s">
        <v>6</v>
      </c>
      <c r="B28" s="13">
        <v>1000</v>
      </c>
      <c r="C28" s="13"/>
      <c r="D28" s="13"/>
      <c r="E28" s="13"/>
      <c r="F28" s="13"/>
      <c r="G28" s="13"/>
      <c r="H28" s="13"/>
    </row>
    <row r="29" spans="1:8" ht="15.75" x14ac:dyDescent="0.25">
      <c r="A29" s="12"/>
      <c r="B29" s="13"/>
      <c r="C29" s="13"/>
      <c r="D29" s="13"/>
      <c r="E29" s="13"/>
      <c r="F29" s="13"/>
      <c r="G29" s="13"/>
      <c r="H29" s="13"/>
    </row>
    <row r="30" spans="1:8" ht="15.75" x14ac:dyDescent="0.25">
      <c r="A30" s="12"/>
      <c r="B30" s="13"/>
      <c r="C30" s="13"/>
      <c r="D30" s="13"/>
      <c r="E30" s="13"/>
      <c r="F30" s="13"/>
      <c r="G30" s="13"/>
      <c r="H30" s="13"/>
    </row>
    <row r="31" spans="1:8" s="17" customFormat="1" ht="15.75" x14ac:dyDescent="0.25">
      <c r="A31" s="15" t="s">
        <v>28</v>
      </c>
      <c r="B31" s="16"/>
      <c r="C31" s="16"/>
      <c r="D31" s="16"/>
      <c r="E31" s="16"/>
      <c r="F31" s="16"/>
      <c r="G31" s="16"/>
      <c r="H31" s="16"/>
    </row>
    <row r="32" spans="1:8" ht="15.75" x14ac:dyDescent="0.25">
      <c r="A32" s="12" t="s">
        <v>8</v>
      </c>
      <c r="B32" s="14">
        <v>100</v>
      </c>
      <c r="C32" s="13" t="s">
        <v>26</v>
      </c>
      <c r="D32" s="13"/>
      <c r="E32" s="13"/>
      <c r="F32" s="13"/>
      <c r="G32" s="13"/>
      <c r="H32" s="13"/>
    </row>
    <row r="33" spans="1:8" ht="15.75" x14ac:dyDescent="0.25">
      <c r="A33" s="12" t="s">
        <v>9</v>
      </c>
      <c r="B33" s="14">
        <v>150</v>
      </c>
      <c r="C33" s="13" t="s">
        <v>26</v>
      </c>
      <c r="D33" s="13"/>
      <c r="E33" s="13"/>
      <c r="F33" s="13"/>
      <c r="G33" s="13"/>
      <c r="H33" s="13"/>
    </row>
    <row r="34" spans="1:8" ht="15.75" x14ac:dyDescent="0.25">
      <c r="A34" s="12" t="s">
        <v>15</v>
      </c>
      <c r="B34" s="14">
        <v>100</v>
      </c>
      <c r="C34" s="13" t="s">
        <v>26</v>
      </c>
      <c r="D34" s="13"/>
      <c r="E34" s="13"/>
      <c r="F34" s="13"/>
      <c r="G34" s="13"/>
      <c r="H34" s="13"/>
    </row>
    <row r="35" spans="1:8" ht="15.75" x14ac:dyDescent="0.25">
      <c r="A35" s="12" t="s">
        <v>10</v>
      </c>
      <c r="B35" s="14">
        <v>500</v>
      </c>
      <c r="C35" s="20" t="s">
        <v>30</v>
      </c>
      <c r="D35" s="21"/>
      <c r="E35" s="21"/>
      <c r="F35" s="21"/>
      <c r="G35" s="21"/>
      <c r="H35" s="22"/>
    </row>
    <row r="36" spans="1:8" ht="15.75" x14ac:dyDescent="0.25">
      <c r="A36" s="12" t="s">
        <v>32</v>
      </c>
      <c r="B36" s="14">
        <v>10</v>
      </c>
      <c r="C36" s="13" t="s">
        <v>27</v>
      </c>
      <c r="D36" s="13"/>
      <c r="E36" s="13"/>
      <c r="F36" s="13"/>
      <c r="G36" s="13"/>
      <c r="H36" s="13"/>
    </row>
    <row r="37" spans="1:8" ht="15.75" x14ac:dyDescent="0.25">
      <c r="A37" s="12" t="s">
        <v>12</v>
      </c>
      <c r="B37" s="14">
        <v>150</v>
      </c>
      <c r="C37" s="13" t="s">
        <v>27</v>
      </c>
      <c r="D37" s="13"/>
      <c r="E37" s="13"/>
      <c r="F37" s="13"/>
      <c r="G37" s="13"/>
      <c r="H37" s="13"/>
    </row>
  </sheetData>
  <mergeCells count="1">
    <mergeCell ref="C35:H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Mohammadreza Nematollahi</dc:creator>
  <cp:lastModifiedBy>Mohammadreza Nematollahi</cp:lastModifiedBy>
  <dcterms:created xsi:type="dcterms:W3CDTF">2015-06-05T18:17:20Z</dcterms:created>
  <dcterms:modified xsi:type="dcterms:W3CDTF">2023-03-05T21:50:18Z</dcterms:modified>
</cp:coreProperties>
</file>