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<sst xmlns="http://schemas.openxmlformats.org/spreadsheetml/2006/main" count="22" uniqueCount="22">
  <si>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Heading (degrees)</t>
  </si>
  <si>
    <t xml:space="preserve">Altitude (m):</t>
  </si>
  <si>
    <t xml:space="preserve">Ascent Speed (m/s)</t>
  </si>
  <si>
    <t xml:space="preserve">Down Time (s):</t>
  </si>
  <si>
    <t xml:space="preserve">Ascent Rate (m/s)</t>
  </si>
  <si>
    <t xml:space="preserve">Wind Position:</t>
  </si>
  <si>
    <t xml:space="preserve">Up Time(Until failure) (s)</t>
  </si>
  <si>
    <t xml:space="preserve">Airspeed descent (m/s)</t>
  </si>
  <si>
    <t xml:space="preserve">Descent Rate (m/s)</t>
  </si>
  <si>
    <t xml:space="preserve">Wind Speed (m/s)</t>
  </si>
  <si>
    <t xml:space="preserve">-(1/720)*(t)^2+25</t>
  </si>
  <si>
    <t xml:space="preserve">Wind Direction (degrees)</t>
  </si>
  <si>
    <t xml:space="preserve">X:</t>
  </si>
  <si>
    <t xml:space="preserve">Y:</t>
  </si>
  <si>
    <t xml:space="preserve">Ascent Movement:</t>
  </si>
  <si>
    <t xml:space="preserve">Descent Movement:</t>
  </si>
  <si>
    <t xml:space="preserve">Wind Movement:</t>
  </si>
  <si>
    <t xml:space="preserve">Total Movement:</t>
  </si>
  <si>
    <t xml:space="preserve">Total:</t>
  </si>
  <si>
    <t xml:space="preserve">Direction:</t>
  </si>
  <si>
    <t xml:space="preserve">Actual Direction:</t>
  </si>
  <si>
    <t xml:space="preserve">If negative (-)  -----&gt;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</si>
</sst>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66CCFF"/>
        <bgColor rgb="FF33CCCC"/>
      </patternFill>
    </fill>
    <fill>
      <patternFill patternType="solid">
        <fgColor rgb="FFFF99CC"/>
        <bgColor rgb="FFFF8080"/>
      </patternFill>
    </fill>
    <fill>
      <patternFill patternType="solid">
        <fgColor rgb="FF00B6BD"/>
        <bgColor rgb="FF33CCCC"/>
      </patternFill>
    </fill>
    <fill>
      <patternFill patternType="solid">
        <fgColor rgb="FFA3238E"/>
        <bgColor rgb="FF993366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66CCFF"/>
      </left>
      <right style="medium">
        <color rgb="FF66CCFF"/>
      </right>
      <top style="medium">
        <color rgb="FF66CCFF"/>
      </top>
      <bottom/>
      <diagonal/>
    </border>
    <border diagonalUp="false" diagonalDown="false">
      <left style="medium">
        <color rgb="FFFF99CC"/>
      </left>
      <right style="medium">
        <color rgb="FFFF99CC"/>
      </right>
      <top style="medium">
        <color rgb="FFFF99CC"/>
      </top>
      <bottom/>
      <diagonal/>
    </border>
    <border diagonalUp="false" diagonalDown="false">
      <left style="medium">
        <color rgb="FF66CCFF"/>
      </left>
      <right style="medium">
        <color rgb="FF66CCFF"/>
      </right>
      <top/>
      <bottom/>
      <diagonal/>
    </border>
    <border diagonalUp="false" diagonalDown="false">
      <left style="medium">
        <color rgb="FFFF99CC"/>
      </left>
      <right style="medium">
        <color rgb="FFFF99CC"/>
      </right>
      <top/>
      <bottom/>
      <diagonal/>
    </border>
    <border diagonalUp="false" diagonalDown="false">
      <left style="medium">
        <color rgb="FFFF99CC"/>
      </left>
      <right style="medium">
        <color rgb="FFFF99CC"/>
      </right>
      <top/>
      <bottom style="medium">
        <color rgb="FFFF99CC"/>
      </bottom>
      <diagonal/>
    </border>
    <border diagonalUp="false" diagonalDown="false">
      <left style="medium">
        <color rgb="FF66CCFF"/>
      </left>
      <right style="medium">
        <color rgb="FF66CCFF"/>
      </right>
      <top/>
      <bottom style="medium">
        <color rgb="FF66CCFF"/>
      </bottom>
      <diagonal/>
    </border>
    <border diagonalUp="false" diagonalDown="false">
      <left style="medium">
        <color rgb="FFFFFF99"/>
      </left>
      <right style="medium">
        <color rgb="FFFFFF99"/>
      </right>
      <top style="medium">
        <color rgb="FFFFFF99"/>
      </top>
      <bottom style="medium">
        <color rgb="FFFFFF99"/>
      </bottom>
      <diagonal/>
    </border>
    <border diagonalUp="false" diagonalDown="false">
      <left style="medium">
        <color rgb="FFFFFF99"/>
      </left>
      <right style="medium">
        <color rgb="FFFFFF99"/>
      </right>
      <top style="medium">
        <color rgb="FFFFFF99"/>
      </top>
      <bottom/>
      <diagonal/>
    </border>
    <border diagonalUp="false" diagonalDown="false">
      <left style="medium">
        <color rgb="FFFFFF99"/>
      </left>
      <right style="medium">
        <color rgb="FFFFFF99"/>
      </right>
      <top/>
      <bottom/>
      <diagonal/>
    </border>
    <border diagonalUp="false" diagonalDown="false">
      <left style="medium">
        <color rgb="FFFFFF99"/>
      </left>
      <right style="medium">
        <color rgb="FFFFFF99"/>
      </right>
      <top/>
      <bottom style="medium">
        <color rgb="FFFFFF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3238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C2" colorId="64" zoomScale="120" zoomScaleNormal="120" zoomScalePageLayoutView="100" workbookViewId="0">
      <selection pane="topLeft" activeCell="G14" activeCellId="0" sqref="G14"/>
    </sheetView>
  </sheetViews>
  <sheetFormatPr defaultRowHeight="14.4" zeroHeight="false" outlineLevelRow="0" outlineLevelCol="0"/>
  <cols>
    <col collapsed="false" customWidth="true" hidden="false" outlineLevel="0" max="1" min="1" style="0" width="8.26"/>
    <col collapsed="false" customWidth="true" hidden="false" outlineLevel="0" max="2" min="2" style="0" width="21"/>
    <col collapsed="false" customWidth="true" hidden="false" outlineLevel="0" max="3" min="3" style="0" width="13.79"/>
    <col collapsed="false" customWidth="true" hidden="false" outlineLevel="0" max="4" min="4" style="0" width="18.47"/>
    <col collapsed="false" customWidth="true" hidden="false" outlineLevel="0" max="5" min="5" style="0" width="14.79"/>
    <col collapsed="false" customWidth="true" hidden="false" outlineLevel="0" max="6" min="6" style="0" width="16.26"/>
    <col collapsed="false" customWidth="true" hidden="false" outlineLevel="0" max="1025" min="7" style="0" width="8.26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4.4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4.4" hidden="false" customHeight="false" outlineLevel="0" collapsed="false">
      <c r="A3" s="1"/>
      <c r="B3" s="2" t="s">
        <v>0</v>
      </c>
      <c r="C3" s="3" t="n">
        <v>184</v>
      </c>
      <c r="D3" s="1"/>
      <c r="E3" s="4" t="s">
        <v>1</v>
      </c>
      <c r="F3" s="5" t="n">
        <f aca="false">C5*C6</f>
        <v>430</v>
      </c>
      <c r="G3" s="1"/>
      <c r="H3" s="1"/>
      <c r="I3" s="1"/>
      <c r="J3" s="1"/>
    </row>
    <row r="4" customFormat="false" ht="14.4" hidden="false" customHeight="false" outlineLevel="0" collapsed="false">
      <c r="A4" s="1"/>
      <c r="B4" s="2" t="s">
        <v>2</v>
      </c>
      <c r="C4" s="6" t="n">
        <v>93</v>
      </c>
      <c r="D4" s="1"/>
      <c r="E4" s="4" t="s">
        <v>3</v>
      </c>
      <c r="F4" s="7" t="n">
        <f aca="false">F3/C8</f>
        <v>71.6666666666667</v>
      </c>
      <c r="G4" s="1"/>
      <c r="H4" s="1"/>
      <c r="I4" s="1"/>
      <c r="J4" s="1"/>
    </row>
    <row r="5" customFormat="false" ht="14.4" hidden="false" customHeight="false" outlineLevel="0" collapsed="false">
      <c r="A5" s="1"/>
      <c r="B5" s="2" t="s">
        <v>4</v>
      </c>
      <c r="C5" s="6" t="n">
        <v>10</v>
      </c>
      <c r="D5" s="1"/>
      <c r="E5" s="8" t="s">
        <v>5</v>
      </c>
      <c r="F5" s="9" t="n">
        <f aca="false">(-1/720/3)*(F4^3)+(25*F4)</f>
        <v>1621.25557270233</v>
      </c>
      <c r="G5" s="1"/>
      <c r="H5" s="1"/>
      <c r="I5" s="1"/>
      <c r="J5" s="1"/>
    </row>
    <row r="6" customFormat="false" ht="13.8" hidden="false" customHeight="false" outlineLevel="0" collapsed="false">
      <c r="A6" s="1"/>
      <c r="B6" s="2" t="s">
        <v>6</v>
      </c>
      <c r="C6" s="6" t="n">
        <v>43</v>
      </c>
      <c r="D6" s="1"/>
      <c r="E6" s="1"/>
      <c r="F6" s="1"/>
      <c r="G6" s="1"/>
      <c r="H6" s="1"/>
      <c r="I6" s="1"/>
      <c r="J6" s="1"/>
    </row>
    <row r="7" customFormat="false" ht="14.4" hidden="false" customHeight="false" outlineLevel="0" collapsed="false">
      <c r="A7" s="1"/>
      <c r="B7" s="2" t="s">
        <v>7</v>
      </c>
      <c r="C7" s="6" t="n">
        <v>64</v>
      </c>
      <c r="D7" s="1"/>
      <c r="E7" s="1"/>
      <c r="F7" s="1"/>
      <c r="G7" s="1"/>
      <c r="H7" s="1"/>
      <c r="I7" s="1"/>
      <c r="J7" s="1"/>
    </row>
    <row r="8" customFormat="false" ht="14.4" hidden="false" customHeight="false" outlineLevel="0" collapsed="false">
      <c r="A8" s="1"/>
      <c r="B8" s="2" t="s">
        <v>8</v>
      </c>
      <c r="C8" s="6" t="n">
        <v>6</v>
      </c>
      <c r="D8" s="1"/>
      <c r="E8" s="1"/>
      <c r="F8" s="1"/>
      <c r="G8" s="1"/>
      <c r="H8" s="1"/>
      <c r="I8" s="1"/>
      <c r="J8" s="1"/>
    </row>
    <row r="9" customFormat="false" ht="14.4" hidden="false" customHeight="false" outlineLevel="0" collapsed="false">
      <c r="A9" s="1"/>
      <c r="B9" s="10" t="s">
        <v>9</v>
      </c>
      <c r="C9" s="6" t="s">
        <v>10</v>
      </c>
      <c r="D9" s="1"/>
      <c r="E9" s="1"/>
      <c r="F9" s="1"/>
      <c r="G9" s="1"/>
      <c r="H9" s="1"/>
      <c r="I9" s="1"/>
      <c r="J9" s="1"/>
    </row>
    <row r="10" customFormat="false" ht="14.4" hidden="false" customHeight="false" outlineLevel="0" collapsed="false">
      <c r="A10" s="1"/>
      <c r="B10" s="2" t="s">
        <v>11</v>
      </c>
      <c r="C10" s="11" t="n">
        <v>270</v>
      </c>
      <c r="D10" s="1"/>
      <c r="E10" s="1"/>
      <c r="F10" s="1"/>
      <c r="G10" s="1"/>
      <c r="H10" s="1"/>
      <c r="I10" s="1"/>
      <c r="J10" s="1"/>
    </row>
    <row r="11" customFormat="false" ht="14.4" hidden="false" customHeight="false" outlineLevel="0" collapsed="false">
      <c r="A11" s="1"/>
      <c r="B11" s="1"/>
      <c r="C11" s="1"/>
      <c r="D11" s="1"/>
      <c r="E11" s="12" t="s">
        <v>12</v>
      </c>
      <c r="F11" s="13" t="s">
        <v>13</v>
      </c>
      <c r="G11" s="1"/>
      <c r="H11" s="1"/>
      <c r="I11" s="1"/>
      <c r="J11" s="1"/>
    </row>
    <row r="12" customFormat="false" ht="14.4" hidden="false" customHeight="false" outlineLevel="0" collapsed="false">
      <c r="A12" s="1"/>
      <c r="B12" s="1"/>
      <c r="C12" s="1"/>
      <c r="D12" s="12" t="s">
        <v>14</v>
      </c>
      <c r="E12" s="14" t="n">
        <f aca="false">C4*SIN(C3*PI()/180)*C6</f>
        <v>-278.956138502755</v>
      </c>
      <c r="F12" s="15" t="n">
        <f aca="false">C4*COS(C3*PI()/180)*C6</f>
        <v>-3989.25863698904</v>
      </c>
      <c r="G12" s="1"/>
      <c r="H12" s="1"/>
      <c r="I12" s="1"/>
      <c r="J12" s="1"/>
    </row>
    <row r="13" customFormat="false" ht="14.4" hidden="false" customHeight="false" outlineLevel="0" collapsed="false">
      <c r="A13" s="1"/>
      <c r="B13" s="1"/>
      <c r="C13" s="1"/>
      <c r="D13" s="12" t="s">
        <v>15</v>
      </c>
      <c r="E13" s="16" t="n">
        <f aca="false">C7*SIN(C3*PI()/180)*F4</f>
        <v>-319.949692906386</v>
      </c>
      <c r="F13" s="16" t="n">
        <f aca="false">C7*COS(C3*PI()/180)*F4</f>
        <v>-4575.49377719173</v>
      </c>
      <c r="G13" s="1"/>
      <c r="H13" s="1"/>
      <c r="I13" s="1"/>
      <c r="J13" s="1"/>
    </row>
    <row r="14" customFormat="false" ht="14.4" hidden="false" customHeight="false" outlineLevel="0" collapsed="false">
      <c r="A14" s="1"/>
      <c r="B14" s="1"/>
      <c r="C14" s="1"/>
      <c r="D14" s="12" t="s">
        <v>16</v>
      </c>
      <c r="E14" s="17" t="n">
        <f aca="false">COS(-(C10+90)*PI()/180)*F5</f>
        <v>1621.25557270233</v>
      </c>
      <c r="F14" s="16" t="n">
        <f aca="false">SIN(-(C10+90)*PI()/180)*F5</f>
        <v>3.97093089541944E-013</v>
      </c>
      <c r="G14" s="1"/>
      <c r="H14" s="1"/>
      <c r="I14" s="1"/>
      <c r="J14" s="1"/>
    </row>
    <row r="15" customFormat="false" ht="14.4" hidden="false" customHeight="false" outlineLevel="0" collapsed="false">
      <c r="A15" s="1"/>
      <c r="B15" s="1"/>
      <c r="C15" s="1"/>
      <c r="D15" s="12" t="s">
        <v>17</v>
      </c>
      <c r="E15" s="16" t="n">
        <f aca="false">E12+E13+E14</f>
        <v>1022.34974129319</v>
      </c>
      <c r="F15" s="16" t="n">
        <f aca="false">SUM(F12:F14)</f>
        <v>-8564.75241418077</v>
      </c>
      <c r="G15" s="1"/>
      <c r="H15" s="1"/>
      <c r="I15" s="1"/>
      <c r="J15" s="1"/>
    </row>
    <row r="16" customFormat="false" ht="14.4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3.8" hidden="false" customHeight="false" outlineLevel="0" collapsed="false">
      <c r="A17" s="1"/>
      <c r="B17" s="1"/>
      <c r="C17" s="1"/>
      <c r="D17" s="12" t="s">
        <v>18</v>
      </c>
      <c r="E17" s="18" t="n">
        <f aca="false">SQRT(E15*E15+F15*F15)</f>
        <v>8625.55406392757</v>
      </c>
      <c r="F17" s="1"/>
      <c r="G17" s="1"/>
      <c r="H17" s="1"/>
      <c r="I17" s="1"/>
      <c r="J17" s="1"/>
    </row>
    <row r="18" customFormat="false" ht="14.4" hidden="false" customHeight="false" outlineLevel="0" collapsed="false">
      <c r="A18" s="1"/>
      <c r="B18" s="1"/>
      <c r="C18" s="1"/>
      <c r="D18" s="12" t="s">
        <v>19</v>
      </c>
      <c r="E18" s="16" t="n">
        <f aca="false">ATAN2(E15, F15)*180/PI()</f>
        <v>-83.1929764408301</v>
      </c>
      <c r="F18" s="1"/>
      <c r="G18" s="1"/>
      <c r="H18" s="1"/>
      <c r="I18" s="1"/>
      <c r="J18" s="1"/>
    </row>
    <row r="19" customFormat="false" ht="13.8" hidden="false" customHeight="false" outlineLevel="0" collapsed="false">
      <c r="A19" s="1"/>
      <c r="B19" s="1"/>
      <c r="C19" s="1"/>
      <c r="D19" s="12" t="s">
        <v>20</v>
      </c>
      <c r="E19" s="19" t="n">
        <f aca="false">90-E18</f>
        <v>173.19297644083</v>
      </c>
      <c r="F19" s="20" t="s">
        <v>21</v>
      </c>
      <c r="G19" s="21" t="n">
        <f aca="false">E19+360</f>
        <v>533.19297644083</v>
      </c>
      <c r="H19" s="1"/>
      <c r="I19" s="1"/>
      <c r="J19" s="1"/>
    </row>
    <row r="20" customFormat="false" ht="14.4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customFormat="false" ht="14.4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</row>
    <row r="25" customFormat="false" ht="14.4" hidden="false" customHeight="false" outlineLevel="0" collapsed="false">
      <c r="D25" s="22"/>
      <c r="E25" s="23"/>
    </row>
    <row r="26" customFormat="false" ht="14.4" hidden="false" customHeight="false" outlineLevel="0" collapsed="false">
      <c r="C26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2018-05-31T21:33:29Z</dcterms:created>
  <dc:creator>Julia</dc:creator>
  <dc:description/>
  <dc:language>en-US</dc:language>
  <cp:lastModifiedBy/>
  <dcterms:modified xsi:type="dcterms:W3CDTF">2018-06-22T04:50:58Z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