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emre\Desktop\Research\Predicting Enzyme Properties Based on Various Organisms\Code\Temperature Profile Prediction\"/>
    </mc:Choice>
  </mc:AlternateContent>
  <xr:revisionPtr revIDLastSave="0" documentId="13_ncr:1_{ED4F1C9F-C718-4B42-AFBB-C69D6B8E7187}" xr6:coauthVersionLast="47" xr6:coauthVersionMax="47" xr10:uidLastSave="{00000000-0000-0000-0000-000000000000}"/>
  <bookViews>
    <workbookView xWindow="29100" yWindow="930" windowWidth="28500" windowHeight="145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k2n5bEV+mJKuULKTURdLbtElTQ=="/>
    </ext>
  </extLst>
</workbook>
</file>

<file path=xl/calcChain.xml><?xml version="1.0" encoding="utf-8"?>
<calcChain xmlns="http://schemas.openxmlformats.org/spreadsheetml/2006/main">
  <c r="I831" i="3" l="1"/>
  <c r="I830" i="3"/>
  <c r="I859" i="3"/>
  <c r="I860" i="3"/>
  <c r="I861" i="3"/>
  <c r="I862" i="3"/>
  <c r="I863" i="3"/>
  <c r="I864" i="3"/>
  <c r="I858" i="3"/>
  <c r="I603" i="3"/>
  <c r="I617" i="3"/>
  <c r="I616" i="3"/>
  <c r="I615" i="3"/>
  <c r="I614" i="3"/>
  <c r="I613" i="3"/>
  <c r="I612" i="3"/>
  <c r="I633" i="3" l="1"/>
  <c r="I632" i="3"/>
  <c r="I631" i="3"/>
  <c r="I630" i="3"/>
  <c r="I629" i="3"/>
  <c r="I628" i="3"/>
  <c r="I627" i="3"/>
  <c r="I626" i="3"/>
  <c r="I635" i="3"/>
  <c r="I636" i="3"/>
  <c r="I637" i="3"/>
  <c r="I638" i="3"/>
  <c r="I639" i="3"/>
  <c r="I640" i="3"/>
  <c r="I641" i="3"/>
  <c r="I642" i="3"/>
</calcChain>
</file>

<file path=xl/sharedStrings.xml><?xml version="1.0" encoding="utf-8"?>
<sst xmlns="http://schemas.openxmlformats.org/spreadsheetml/2006/main" count="5610" uniqueCount="1665">
  <si>
    <t>Organism Name Actual</t>
  </si>
  <si>
    <t>Temperature Optimum</t>
  </si>
  <si>
    <t>Reaction Temperature</t>
  </si>
  <si>
    <t>Percentage Activity Depending on Optimum Temp</t>
  </si>
  <si>
    <t>pNP-Glc kcat/Km (1/smM)</t>
  </si>
  <si>
    <t>Sequence</t>
  </si>
  <si>
    <t>Kinetics Reference</t>
  </si>
  <si>
    <t>Sequence Reference</t>
  </si>
  <si>
    <t>Additional Kinetics Reference</t>
  </si>
  <si>
    <t>NA</t>
  </si>
  <si>
    <t>https://doi.org/10.1007/s40242-018-7408-7</t>
  </si>
  <si>
    <t>https://www.ncbi.nlm.nih.gov/protein/ABK51908.1/</t>
  </si>
  <si>
    <t>https://doi.org/10.3389/fmicb.2018.03149</t>
  </si>
  <si>
    <t>https://www.ncbi.nlm.nih.gov/nuccore/MH974516.1/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</si>
  <si>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</si>
  <si>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</si>
  <si>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</si>
  <si>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</si>
  <si>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</si>
  <si>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</si>
  <si>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https://www.uniprot.org/uniparc/UPI00023A1D46</t>
  </si>
  <si>
    <t>https://www.uniprot.org/uniparc/UPI00023A1D45</t>
  </si>
  <si>
    <t>https://www.uniprot.org/uniparc/UPI00023A1D44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</si>
  <si>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</si>
  <si>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</si>
  <si>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</si>
  <si>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</si>
  <si>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</si>
  <si>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</si>
  <si>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</si>
  <si>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</si>
  <si>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</si>
  <si>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</si>
  <si>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</si>
  <si>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</si>
  <si>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</si>
  <si>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</si>
  <si>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</si>
  <si>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</si>
  <si>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</si>
  <si>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</si>
  <si>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</si>
  <si>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</si>
  <si>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</si>
  <si>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</si>
  <si>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</si>
  <si>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</si>
  <si>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</si>
  <si>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</si>
  <si>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</si>
  <si>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</si>
  <si>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</si>
  <si>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</si>
  <si>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</si>
  <si>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</si>
  <si>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</si>
  <si>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</si>
  <si>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</si>
  <si>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>https://doi.org/10.1128/JB.02194-14</t>
  </si>
  <si>
    <t>https://www.uniprot.org/uniprot/Q46043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</si>
  <si>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</si>
  <si>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</si>
  <si>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</si>
  <si>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</si>
  <si>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</si>
  <si>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</si>
  <si>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</si>
  <si>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</si>
  <si>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</si>
  <si>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</si>
  <si>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</si>
  <si>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</si>
  <si>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</si>
  <si>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</si>
  <si>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</si>
  <si>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</si>
  <si>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</si>
  <si>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</si>
  <si>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</si>
  <si>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</si>
  <si>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</si>
  <si>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</si>
  <si>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</si>
  <si>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</si>
  <si>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</si>
  <si>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</si>
  <si>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</si>
  <si>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</si>
  <si>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http://dx.doi.org/10.1093/oxfordjournals.jbchem.a022343</t>
  </si>
  <si>
    <t>https://doi.org/10.1016/j.molcatb.2014.04.007</t>
  </si>
  <si>
    <t>https://www.uniprot.org/uniprot/A0A076JRL8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</si>
  <si>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</si>
  <si>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</si>
  <si>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</si>
  <si>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</si>
  <si>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</si>
  <si>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</si>
  <si>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</si>
  <si>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</si>
  <si>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</si>
  <si>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</si>
  <si>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</si>
  <si>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</si>
  <si>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</si>
  <si>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</si>
  <si>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</si>
  <si>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</si>
  <si>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</si>
  <si>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https://doi.org/10.1002/bit.22885</t>
  </si>
  <si>
    <t>https://www.ncbi.nlm.nih.gov/protein/EAA26868.1</t>
  </si>
  <si>
    <t>OryzaSativa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</si>
  <si>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</si>
  <si>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</si>
  <si>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</si>
  <si>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https://www.uniprot.org/uniprot/P22505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</si>
  <si>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</si>
  <si>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</si>
  <si>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</si>
  <si>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</si>
  <si>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https://doi.org/10.1007/s00253-009-2181-7</t>
  </si>
  <si>
    <t>https://www.ncbi.nlm.nih.gov/nuccore/EF527403</t>
  </si>
  <si>
    <t>https://doi.org/10.1271/bbb.67.1</t>
  </si>
  <si>
    <t>https://www.uniprot.org/uniprot/Q8TGC6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</si>
  <si>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</si>
  <si>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</si>
  <si>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</si>
  <si>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</si>
  <si>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</si>
  <si>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</si>
  <si>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</si>
  <si>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https://www.ncbi.nlm.nih.gov/nuccore/U37557?report=genbank</t>
  </si>
  <si>
    <t>https://doi.org/10.1021/bi991483q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</si>
  <si>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</si>
  <si>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</si>
  <si>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https://doi.org/10.1002/bit.1052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</si>
  <si>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</si>
  <si>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</si>
  <si>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YGLVYVDFETKKRYLRPSALVFREIATQKEIPEELAHLADLKFVTRK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</si>
  <si>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</si>
  <si>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</si>
  <si>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</si>
  <si>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</si>
  <si>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</si>
  <si>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</si>
  <si>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https://doi.org/10.1016/j.enzmictec.2021.109799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</si>
  <si>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</si>
  <si>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</si>
  <si>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</si>
  <si>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</si>
  <si>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</si>
  <si>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</si>
  <si>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https://doi.org/10.1016/j.jbiotec.2011.07.024</t>
  </si>
  <si>
    <t>https://www.uniprot.org/uniprot/F1JZ12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</si>
  <si>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</si>
  <si>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</si>
  <si>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</si>
  <si>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</si>
  <si>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</si>
  <si>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</si>
  <si>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</si>
  <si>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</si>
  <si>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</si>
  <si>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</si>
  <si>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https://doi.org/10.1016/j.biortech.2010.11.025</t>
  </si>
  <si>
    <t>https://www.uniprot.org/uniprot/Q9LAV5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</si>
  <si>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</si>
  <si>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</si>
  <si>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W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</si>
  <si>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</si>
  <si>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TKRFGIVHVDYESQTRTVKDSGWWYSRVMRNGGIFGQE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</si>
  <si>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</si>
  <si>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</si>
  <si>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</si>
  <si>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MREFAWGVVQSAFQFEMGDPLRRFIDTRTDWWHWVRDPLNIKNDLVSGHLPEDGINNYGLYEIDHQLAKDMGLNAYQITVEWSRIFPS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</si>
  <si>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https://doi.org/10.1007/s00253-016-7601-x</t>
  </si>
  <si>
    <t>https://www.uniprot.org/uniprot/O08324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</si>
  <si>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</si>
  <si>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</si>
  <si>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</si>
  <si>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</si>
  <si>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</si>
  <si>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</si>
  <si>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</si>
  <si>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</si>
  <si>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</si>
  <si>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</si>
  <si>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</si>
  <si>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</si>
  <si>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</si>
  <si>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</si>
  <si>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</si>
  <si>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</si>
  <si>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</si>
  <si>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</si>
  <si>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</si>
  <si>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</si>
  <si>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</si>
  <si>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</si>
  <si>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</si>
  <si>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</si>
  <si>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</si>
  <si>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</si>
  <si>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</si>
  <si>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</si>
  <si>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</si>
  <si>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</si>
  <si>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</si>
  <si>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</si>
  <si>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</si>
  <si>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</si>
  <si>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</si>
  <si>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https://www.rcsb.org/structure/6EFU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</si>
  <si>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</si>
  <si>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</si>
  <si>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</si>
  <si>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</si>
  <si>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</si>
  <si>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</si>
  <si>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</si>
  <si>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</si>
  <si>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</si>
  <si>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</si>
  <si>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</si>
  <si>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</si>
  <si>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</si>
  <si>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MTQIEERDQVESRPTLRFPDRFVWGVATSAYQIEGAVAEDGRGPSIWDTFSHTPGKVVGGDTGDVAADHYHRYVGDVRLMADLGVTSYRFSVAWPRILPSGSGAVNRAGLDFYSRLVDELLNHGITPALTLYHWDLPQALQDQGGWTNRATAQRFAEYAVVVARELGDRVNFWITLNEPWCAAFLGYGAGVHAPGHTDSAEALTAAHHLLLAHGLAVQALGSVLPPDCQMAITLNPAVARPASLAEEDVAAARKVDGLQNRLWLDPLFHGTYPQDVVNFTSKVTDWSFVRDNDLAVIATPFDILGVNYYNPVIVGHYAGSGSRGRDGHGQGTGETWPGCPDIQFPEWPFRRTAMGWPIDPSGLYELLIRLNRDYPRPIMITENGAAFDDVVTDNNRVRDPARAAYIQEHLAALHQAIADGVDVRGYYLWSLIDNFEWAYGYSRRFGIVYVDFETQERIIKDSGYFYSLVARTNTIAAP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</si>
  <si>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</si>
  <si>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</si>
  <si>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</si>
  <si>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A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</si>
  <si>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E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</si>
  <si>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A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</si>
  <si>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</si>
  <si>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</si>
  <si>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</si>
  <si>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</t>
  </si>
  <si>
    <t>MDILAEAGSPFAQRDFTIGVATSSFQIEGDADNRELSIWDTFCNKPGKIADASHGLVACDHVNRIEEDLSIINALNVDAYRFSVSWPRIIRQDGSVNQQGLDFYGKILDTLARNNIKAYVTLYHWDLPQYLEDTGGWLNRKTADAFANYVDVVTKAFGDRVFSYATLNEPF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</si>
  <si>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DILAEAGSPFAQRDFTIGVATSSFQIEGDADNRELSIWDTFCNKPGKIADASHGLVACDHVNRIEEDLSIINALNVDAYRFSVSWPRIIRQDGSVNQQGLDFYGKILDTLARNNIKAYVTLYHWDLPQYLEDTGGWLNRKTADAFANYVDVVTKAFGDRVFSYATLNEPW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</si>
  <si>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TKKLSLPSTSPMMQPSFLFGTATSSFQIEGDAEGRLECIWDVFCRQAGAIADKSDGLRACEHVERWEEDVNLIHSLGVDAYRLSISWPRVMHANGEINEQGLAFYKQLIDKLNSLNIKAFVTLYHWDLPQYLEQRGGWLNRQTAYEFENYVDKISAALGERVYSYATFNEPFCSAYLGYEIGVHAPGKTGREHGRTAAHHILLAHGLGMKMLKKNVPNAQNGIVLNFTPCYSASDSPADIAATKKADQYINQWYMQPVMEGCYPDVIHELTEKDKPPIQDGDMETICQPLDFLGINFYTRLHYSAPRNHDELYFEHPHYEPKTDIGWEIHPPALTHLLTSLHQRYALPPVYITENGAAMADEVVDGRVEDNDRIEYYQNHLLAVEKAMDEGVKVSGYFAWSLMDNFEWAEGYEKRFGIVYVDFDTQSRILKDSAKAFKALLAQRT</t>
  </si>
  <si>
    <t>Anoxybacillus thermarum</t>
  </si>
  <si>
    <t>No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</si>
  <si>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</si>
  <si>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Aspergillus niger</t>
  </si>
  <si>
    <t>MRFTLIEAVALTAVSLASADELAYSPPYYPSPWANGQGDWAQAYQRAVDIVSQMTLDEKVNLTTGTGWELELCVGQTGGVPRLGVPGMCLQDSPLGVRDSDYNSAFPAGMNVAATWDKNLAYLRGKAMGQEFSDKGADIQLGPAAGPLGRSPDGGRNWEGFSPDPALSGVLFAETIKGIQDAGVVATAKHYIAYEQEHFRQAPEAQGFGFNISESGSANLDDKTMHELYLWPFADAIRAGAGAVMCSYNQINNSYGCQNSYTLNKLLKAELGFQGFVMSDWAAHHAGVSGALAGLDMSMPGDVDYDSGTSYWGTNLTISVLN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</si>
  <si>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MRFTLIEAVALTAVSLASADELAYSPPYYPSPWANGQGDWAEAYQRAVDIVSQMTLAEKVNLTTGTGWELELCVGQTGGVPRLGV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G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TVTIKNTGKVAGDKVPQLYVSLGGPNEPKIVLRQFERITLQPSEETQWSTTLTRRDLANWNVETQDWEITSYPKMVFVGSSSRKLPLRASLPTVH</t>
  </si>
  <si>
    <t>Azospirillum irakense</t>
  </si>
  <si>
    <t>MGALRLLGSISIVALTCGGIHASTAIAQEGAAPAAILHPEKWPRPATQRLIDPAVEKRVDALLKQLSVEEKVGQVIQGDIGTITPEDLRKYPLGSILAGGNSGPNGDDRAPPKEWLDLADAFYRVSLEKRPGHTPIPVLFGIDAVHGHGNIGSATIFPHNIALGATHDPELLRRIGEVTAVEMAATGIDWTFAPALSVVRDDRWGRTYEGFSEDPEIVAAYSAAIVEGVQGKFGSKDFMAPGRIVASAKHFLADGGTDQGRDQGDARISEDELIRIHNAGYPPAIDAGVLTVMASFSSWQGIKHHGHKQLLTDVLKGQMGFNGFIVGDWNAHDQVPGCTKFNCPTSLIAGLDMYMAADSWKQLYENTLAQVKDGTIPMARLDDAVRRILRVKVLAGLFEKPAPKDRPGLPGLETLGSPEHRAVGREAVRKSLVLLKNDKGTLPLSPKARVLVAGDGADNIGKQSGGWTISWQGTGNRNDEFPGATSILGGIRDAVADAGGSVEFDVAGQYKTKPDVAIVVFGEEPYAEFQGDVETLEYQPDQKQDLALLKKLKDQGIPVVAVFLSGRPMWVNPELNASDAFVAAWLPGTEGGGVADVLFTDKAGKVQHDFAGKLSYSWPRTAAQTTVNRGDADYNPLFAYGYGLTYKDKSKVGTLPEESGVPAEARQNAGIYFRAGALRLPGRFL</t>
  </si>
  <si>
    <t>https://doi.org/10.1128/AEM.67.5.2380-2383.2001</t>
  </si>
  <si>
    <t>MTFTKEFTFGTATSSYQIEGAYAEGGRTASIWDMFCDIPGRVYKQHNGDVACDHYHRFEEDIQHIKNLGVDTYRFSIAWPRIFPQKGVFNAEGMAFYKKLTSRLLEEGIKPAVTLYHWDLPMWAHEEGGWTNRESVEWFADYAKVCFQELDEYVDSWITHNEPWCAGFLGYHQGVHAPGHQNLEEALKAVHHILLSHGKVVQILKETFQSKTPIGITLNLSPVYAKTDSTNDQLAANNSDGYSNRWFLDPVFKGQYPTDMMNLFSKYVHSYDFIQSGDLDLISIDCDFFGINFYSRGLVEFNAASDFMYQGAYSDYEKTGMGWDIAPEEFKDLIRRLRNEYTDLPIYITENGAAFDDEVENGRVHDVKRVDYVEKHLQAVSELNEEGMNIQGYYLWSLLDNFEWSFGYDKRFGIIYVDFDSQERIWKDSAYRYAEIIKNRSLKVPSTTVE</t>
  </si>
  <si>
    <t>MIHEKPGLFPDTFLWGSASAAYQVEGAWNKDGKGPSVWDLFTKIPGKTFKGSNGDTAVGHYERYKEDIALMAEMGLKAYRFSVSWPRIFPNGRGETNESGIAFYEDLIDELISNDIEPVLTLYHWDLPQALMDEYGGFESRKIIDDFNDYCIALYKRFAGKVKYWVTLNEQNYNFHNGFITAAHPPGVKDRKRFYAANHIAFLANAKAIESFRQYVPDGLIGPSFAYSPAYPLTSHPEDITAFENAEEFMNHWWLDMYCRGTYPQIPFNYLKEKGWAPAIEPGDMELLAKGKPDVIGLNYYQTITYERNPLDGVSEGKMNTTGQKGTNQDTGIPGLFETKKNPNLVTSNWDWTIDPIGLRIGLRRITSRYELPVFITENGLGEFDKIEEDGSIQDDCRIDYLRSHLEQCREAISDGVHLIGYCSWSFTDLLSWLNGYQKRYGFVYINRDEEDEKDLKRIRKKSFYWYQNVIETSGKSL</t>
  </si>
  <si>
    <t>MIHQHPESFPKHFLWGSASAAYQIEGAWNEDGKGPSVWDVFTKIPGKTFKGTNGEIAVDHYHRFKEDVALMAEMGLKAYRFSVSWPRVFPKGKGEINEAGLAFYDSLIDELLSHHIEPVLTLYHWDLPQALMDEYGGFESRNIIEDFNHYCITLYKRFGDRVKYWVTLNEQNYNFNHGFITAMHPPGVKDRKRFYEANHIAFLANAKAIESFREYVPEGKIGPSFAYSPAYPLSSHPEDILAFENAEEFTNNWWLDMYCWGTYPQIPFRCLEKQGWAPTIEAGDMDLLAKGKPDFVGVNYYQTITYERNPLDGVSEGKMNTTGQKGTNQETGIPGVFKTKKNPHLTTSNWDWTIDPIGLRIGLRRITSRYQLPVFITENGLGEFDKVEDGTVQDDYRIDYLRSHLEQCRQAISDGVDLIGYCSWSFTDLLSWLNGYQKRYGFVYVNRDEESTSDLKRLKKKSFYWYQDVIKTNGESL</t>
  </si>
  <si>
    <t>https://doi.org/10.1007/s10482-020-01455-w</t>
  </si>
  <si>
    <t>https://doi.org/10.1007/s00449-015-1375-x</t>
  </si>
  <si>
    <t>https://doi.org/10.1021/jf072287q</t>
  </si>
  <si>
    <t>Brassica napus</t>
  </si>
  <si>
    <t>MIHKKQGLFPDTFLWGSASAAYQVEGAWNKDGKGPSVWDLFTKIPGKTFKGSNGDTAVGHYERYKEDIALMAEMGLKAYRFSVSWPRIFPNGRGEINESGIAFYEDLIDELISNDIEPVLTLYHWDLPQALMDEYGGFESRKIIDDFNDYCIALYKRFAGKVKYWVTLNEQNYNFHNGFITAAHPPGVKDRKRFYEANHIAFLANAKAIESFRQYVPDGMIGPSFAYSPAYPLTSHNEDITAFENAEEFMNHWWLDMYCRGTYQQIPFNYIKEKGWAPAIEAGDMELLAKGKPDFIGVNYYQTITYERNPLDGVSEGKMNTTGQKGTNQDTGIPGLFKTKKNPNLVTSNWDWTIDPIGLRIGLRRITSRYELPVFITENGLGEFDKIEEDGSIQDDYRIEYLRSHLEQCREAISDGVYLIGYCSWSFTHLLSWLNGYQKRYGFVYINGDEEDEKDLKRIRKKSFYWYQNVIETNGKSL</t>
  </si>
  <si>
    <t>https://doi.org/10.1186/s13068-017-0932-8</t>
  </si>
  <si>
    <t>MTKGLKIVTIGGGSSYTPVLVEGFIKRYDELPVRELWLVDIPEGEEKLNIVGTLAKRMVEKAGVPIDIHLTPDRRKALKDADFVTTQFRVGLLQARAKDERIPLKYGVIGQETNGPGGLFKGLRTIPVILEIAKDIEELCPNAWLVNFTNPAGMVTEALLRYSNLKKVVGLCNVPIGIKMGVAKALDVDVDRVEVQFAGLNHMVFGLDVFLDGVSVKEQVIEAMGDPKNAMTMKNTSGAEWEPDFLKALNVIPCGYHRYYFKTKEMLEHELEASQTEGTRAEVVQKVEKELFELYKDPNLAIKPPQLEKRGGAYYSDAACNLISSIYNDKHDIQPVNTINNGAIASIPDDSAVEVNCVMTKTGPKPIAVGDLPVSVRGLVQQIKSFERVAAEAAVTGDYQTALLAMTTNPLVPSDAVAKQILDDMLEAHKAYLPQFFNKIEA</t>
  </si>
  <si>
    <t>http://dx.doi.org/10.7717/peerj.8792</t>
  </si>
  <si>
    <t>MSESTYPSVKDLTLEEKASLTSGGDSWHLQGVESKGIPGYMITDGPHGLRKSLASSTGETDLNNSVPATCFPPAAGLSSSWNPELIHKVGEAMAEECIQEKVAVILGPGVNIKRNPLGGRCFEYWSEDPYLAGHEAVGIVAGVQSKGVGTSLKHFAANNQETDRLRVDARISQRALREIYLPAFEHIVKTAQPWTIMCSYNRINGVHSAQNHWLLTDVLRDEWGFEGIVMSDWGADHDRVASLNAGLNLEMPPSYTDDQIVYAARDGRIAPAQLDRMAQGMIDLINKACAAMSIDGYRFDVDAHDEVAHQAAIESIVLLKNDDAILPLNADPAAARKIAVIGEFARTPRYQGGGSSHITPTKMTSFLDTLAERGIKADFAPGFTLDLEPADPALESEAVETAKNADVVLMFLGLPEAAESEGFDRDTLDMPAKQIALLEQVAAANQNVVVVLSNGSVVSVAPWAKNAKGILESWLLGQSGGPALADVIFGQVSPSGKLAQSIPLDINDDPSMLNWPGEEGHVDYGEGVFVGYRYYDTYGKSVDYPFGYGLSYATFEIADVAAAKTGANTATVTATVTATVTNTSDVDAAETVQVYVAPGKADVARPKHELKGFTKVFLKAGESKSVTIDLDERAFAYWSEKYNDWHVESGEYAIEVGVSSRDIADTVVVTLEGDGKSQPLTEWSTYGEWEADPFGAKIVAAVAAAGEAGELTKLPDNAMMRIFLNSMPINSLSTLLGEGGKKIAKFMVDEYAKLAK</t>
  </si>
  <si>
    <t>https://doi.org/10.1016/j.enzmictec.2014.10.001</t>
  </si>
  <si>
    <t>MKFPLLGLLLLVTLVGSPTRAEEGPVCPKTETLSRASFPEGFMFGTATASYQVEGAVNEGCRGPSLWDIYTKKFPHRVKNHNADVAVDFYHRFREDIKLMKKLNTDALRLSIAWPRIFPHGRMEKGNSKEGVQFYHDLIDELLKNDLTPLVTIFHWDMPADLEDEYGGFLSERVVPDFVEYANFTFHEYGDKVKNWITFNEPWVFSRSAYDVGKKAPGRCSPYIKDFGHLCQDGRSGFEAYVVSHNLLVSHAEAVDAFRKCEKCKGDKIGIAHSPAWFEPEDVEGGQRTVDRVLDFIMGWHLDPTTYGDYPQSMKDAVGARLPKFTKAQKAKLKGSADFVGINYYSSFYAKASEKPDYRQPSWATDSLVEFEPKTVDGSVKIGSQPSTAKMAVYAAGLRKLVKYIKDRYGNPEIIITENGYGEDLGEKDTDHSVALNDHNRKYYHQRHLLSLHQAICEDKVNVTSYFVWSLMDNFEWLDGYTARFGLYYIDFQNNLTRMEKESATCSLNSSNRA</t>
  </si>
  <si>
    <t>https://doi.org/10.1104/pp.108.4.1369</t>
  </si>
  <si>
    <t>MTTTRPSGRQFSDDFLWGSATASYQIEGAHDEGGRGPSIWDTFSRTPGKVLNGDTGDVAVDHYHRVPEDVEIMKSLGLQAYRFSIAWPRIQPTGSGEFNQAGLDFYSDLVDRLIAAGIKPVATLYHWDLPQPLEDEGGWANRATAYRFAEYARKLAEVLGKRVDLWTTLNEPWCSAFLGYASGVHAPGVTDPVKALRAVHHLNLAHGLAGRAIREVLGENAPVSITLNLHVTRAADDSADSVEAKRRIDTIANEVFLGPLLDGEYPKEVFADTAHLTDWSFVEPGDLELIRIPLTVLGVNYYSTGRVKKGSAAGADPGKPGPDGHRASEHSSWVGADEVEWLPQPGPHTAMGWNIEPDGLVDLLLELRDRYPSQPLAITENGAAFYDTVSEDGRVHDPERVGYLHDHVDAVGEAIDKGADVRAYFVWSLLDNFEWAYGYDRRFGIVRVDYDTHERIVKDSGLWYRELVRTRTIAPAEDAATYQP</t>
  </si>
  <si>
    <t>MADIDVEKVLSELTLAEKIGLTAGVDFWHTYKVERLGVPTLRLSDGPNGVRGTKFVNGAPSACFPCGTGLASTFNKDLLYKAGRLMADEAKHKSAHVILGPTTNMQRGPLGGRGFESFSEDPHLAGMASASIVKGMQDNDIAATIKHFVCNDLEHERNSSDAIVTERALREIYLEPFRLAVKYADPKSFMTAYNKVNGEHVSQSHRILEQILREEWNWDGLVMSDWYGAYTAKESLTNGLDLEMPGPSGMRTVQNISHMVNSRELNIKYLDERVRNVLKLVKWCARSKLEERGPETTENNTPETRALLNKIASELVVLLKNNDSVLPLKKEESIAVIGPNAKFAAYCGGGSASLLSYYTTTPYDAIKEKLGHEPKYAVGCYAHQMLPGFSLSPYTKNPVTGKSGVNCKLYNDAPGTKNRRQFDEFDITMSPIILFDYRHPAIVDELFYMDITGDLTPEESGEYEFSLTVSGTAQLFIDDKLVIDNKNSQTLGTAFFGTGTIEMKQKVPLDAGKTYNVRVEFGSSKTSKLRPLSVISFGGCVSIGMCKVIDPKEEIAKAVELAKSVDKVVLLIGLNAEWESEGFDRPDMELPLLTNDLVEAVLAANPNTVVVNQSGTPVEMPWLSKANALVHAWYGGSEAGNAIANVLFGDVNPSGKLSLSWPFKNSDNPAYLNFHTERGRVLYGEDIYIGYRFYDKLQRRVAFPFGYGLSYTTYKYSDLNVTVNEEDDSLTASVTVENTGSKDGAETVQFYVAPKTSEVARPVKELKGFDKVFVKAGEKATAKVQLSLKDSASFFDEYHDKWSLEKGTYEVQVGKSSDDVELIQEFKVKESKLWSGL</t>
  </si>
  <si>
    <t>https://doi.org/10.1371/journal.pone.0151293</t>
  </si>
  <si>
    <t>MTILEKVNLTTGTGFASGPCSGNTGSVPRLGIPSFCLQDGPNGVHATDFVTHYPSGLATGSTFNKALMYLKGKAIGREFRGKNVHMALAPVVGPIGLKAQGGRNWESFGADPYLQGVGGGQMVKGMQEEGVVAVVKHFIANEQEYFRQEGEHPADIVASISSDIDERTLHEVFMWPFADVVRAGCGGIVCSFNRVNGTYSCENSYLLGKMLKEELGFQGFVVSDWGAQHSGVNSALAGLDMSMPGDIYDEWLEGKSFWGSSLTKAVYNNSVSQERLDDMASRILAPFFASAGLYLPMENEVPNFSSWTLDTYGPQFPIQKTGPIVQQNKHVDVRSTFGDDIALGLAREAIILLKNEGNSLPIRKNIRKMLVAGLGAGQDPDGLNCRDGTCSNGFLTSGWGSAAVRNALTITPFQAIAQKAHLRGILVEYNHNNWNLEAIDEMQEVDMAVVVVNAASGEGHIEIDGNYGDRKNISLWHNGDELIKHVAEKCSRTVVIVNAVGPVDMEPWINHKNVVAVLFTAPLGQFGGVALAEVLFGEVNPSGKLPFTIAKKKLHYVPLVTESEDEEPHDDMKRGFYLDYRYFDKHSILPRFCFGHGLSYSEFVFSDLRIKEKNQPLQFLSPGKNYLPVTSRNKEDNRDPEEALFPENLQRQPGFIYPYLEEESLSDLDEEDFSYPPGYSTTHQSTPSTAGGGLGGNPSLWTQVYDISARVTNIGRYGGAYSVQLYIEFPNSEFISPPKILRGFDKVYLEPHLNGTVHFPILQRDLSVWNTEKAQWVIQKGVYRISIASSSEKVELYGEIDLSG</t>
  </si>
  <si>
    <t>Coral</t>
  </si>
  <si>
    <t>MVTKDIKALISQMTLEEKAGLCSGKDFWNLKGIERLGIPSIMVTDGPHGLRKQRMGADHLGLFDSVPATCFPSAAGMASSWDRNLIQQVGVALGKECQAEDVAVLLGPGANIKRSPLCGRNFEYFSEDPYLSSEMAANHIKGVQSQGVGTSLKHFAANNQEHRRMSTDAIVDERTFREIYLASFEGAVKQSQPWTVMCSYNKINGEFASENNYLLNDILKDEWGFEGFVVSDWGAVNERDVALANGLELEMPASKGIGENKVIEAVQNGTLPEEKLDAAVERILRIIFKAVEEKKENATYDQEAHHQLARVTARESMVLLKNENNILPLKKEGSFAVIGELAKAPRYQGGGSSHIKPTKLENIVEEIEKSAGPEASVTYAQGYYRDKDEIDEALINEAKEVAAQAETVVLFAGLPDRYESEGYDRVHLHIPENQQRLLDAVAEVNSNIIVVLSNGAPIEMPWLDKVKGLLEGYLGGQALGGAIADILFGDENPSGKLAETFPKRLSDNPSYLFFPGEGDRVEYREGIFVGYRYYDTKSVETLFPFGFGLSYTTFEYSNLSVSSNQLKDTETLTVTVIVKNTGAIAGKEVVQLYVKDVESSVSRPEKELKGFEKVDLQPGEEKAVTFVLDKRAFAYYNTELKDWYVESGEFELLVGKSSKEIVLSEKVTVESSLELPLVVHRNTTIGDLLANPKVAPLAKEMLARAQEGSPFAAAGEDEGEGAEMMAAMMKYMPLRALSNFSDGKFTEEMLQGMIHQLNEVQKNPVVK</t>
  </si>
  <si>
    <t>https://doi.org/10.1002/jsfa.11694</t>
  </si>
  <si>
    <t>Halothermothrix orenii</t>
  </si>
  <si>
    <t>3TA9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</si>
  <si>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</si>
  <si>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https://doi.org/10.1007/s00253-014-6015-x</t>
  </si>
  <si>
    <t>Hydrothermal spring metagenome</t>
  </si>
  <si>
    <t>Jeotgalibacillus malaysiensis</t>
  </si>
  <si>
    <t>MRKFPEHFVWGTATSSFQIEGGRESRGESIWDQFCKNPGKVLNGDHGEVACDHINRYKEDVQLMKDLNVPWYRFSISWSRIFPNGDRVVNEEGLQFYDNLLTELEQQGIKPAVTLYHWDLPQALQDKGGWMNRDIVEEFAHYCDVIFDCFGDRVSNWITHNEPWVVSWLGYGSGEHAPGYRDIPGFLKAAHHVLLSHGVVVKRFRERGLQGEIGITLNLNSSYPFNENASSVEAAVRWDGFLNRWFLDPVFKGQYPADMLEHYSVYTDFSFVKEGDLDTMSAAVDFLGINYYSISYLTHQPGAWLEAGHEGGGHRRTSMGWEVYAKGLSDLLIRLKNDYDNPVIYVTENGAAYDDEVTNGEVHDPERVQYLQEHLDACLDAIDADVDLRGYFAWSFLDNFEWAFGYCKRFGLVYVDFETQQRIPKESAKWFQQVILNNGLKIQQQYT</t>
  </si>
  <si>
    <t>https://doi.org/10.1016/j.ijbiomac.2018.04.156</t>
  </si>
  <si>
    <t>Malbranchea pulchella</t>
  </si>
  <si>
    <t>Marine metagenomic library</t>
  </si>
  <si>
    <t>Marine microbial metagenome</t>
  </si>
  <si>
    <t>Methylococcus capsulatus</t>
  </si>
  <si>
    <t>MTLVEKVNVTTGIGWQMGLCGGNTGPATSSVGFPSLCLQDGPLGIRFADNITAFPAGVTVAATWDRELMYRRGKALGEEARLKGVNVLLGPSVGPIGSLPAGGRNWEGFGSDPVLQGIAAAETIRGIQANGVMATAKHYVLNEQEHFRMPNEWGIPHALSANIDDRTLHEVYIWPFADSVRAGVASVMCSYQMINNSYGCSNSLLMNRILKNELGFQGFVQSDWWAQQSGVASALAGLDMTMPGGGPRTGYGTSYWGGNLTLAALNASLPMERLNDMVTRIVAAWYQLNQDSWPKPPPDGDGGPNFSSWTKEELGRLHQGSDDDDAIGVVNKFVNAQGNHSLVVRTVAAESTVLLKNEGGFLPLSRDGPTSDGKKYRVGIFGEDAGPGKGPNFCRDRGCNQGTLASGWGSGAVDFPYLITPWKALKEAFSNETVAISGYLTNEVADEDLVDQDLCIVFANADAGEGYLSDSDIHGDRNDLRLQKDTDKLVQRVAKKCGNGAGSTVVVIHSVGPVILESWIELPGIQAVLLANLPGQESGNSLVDVLFGDVDASGRLPYTIGRSEDDYGPDSKVLYKALEPVPQKNFSHGLYIDYRYFDKHGIAPRYEFGFGLYSYTSFSLSNLIISPLQEKSALPRPRPAVPEVLPPTYDNTIPDPPRSALFPDEFRRLSKYIYPYINSVDDVRQGKYPYPEGYEDTAQPPSPAGGGEGGNPSLYEPFVNVTVTVQTNGPRTGKEVVQLYLSFPDNVTDVLDGEDEERGLGQSSERIDFPVRVLRNFQKVQLAPEESTTVEMSLTRRDLSYWSSKRQNWVMPVKGKFRIWVFRSSRDLPLSGEF</t>
  </si>
  <si>
    <t>https://doi.org/10.1038/s41598-020-63972-y</t>
  </si>
  <si>
    <t>MKITLPPESPMLSKDFTFGVATASFQIEGAADTRLPCIWDTFCAQAGNIRDGSDGKQACEHVKLWQEDVELIESLSVDAYRFSISWPRVIKQDGSLNQDGVDFYIHLLDRLNAKGIKPYVTLYHWDLPQHIEDEGGWLNRKTAFLFQDYVEKIVIALGDRVYSYATFNEPFCSAFLGYEIGIHAPGKTKVAFGRQAAHHILLAHGLGMQVLQQLSPNTENGIVLNFTPCYPHTQTPKDITAARKADEYMNQWYIKPLFDKCYPEIINDLAQADRPIVEPGDFDIIAQKIDFLGINFYTRAVYEANPDTLYAQIDMLNAPKTDIGWEIYPQAFTDLLVSLHNAYNLPPIFITENGAAMPDKIIDGKVMDTDRIDYYQSHLNAVNNAITQGVNVKGYFAWSLMDNFEWAEGYLKRFGIVYVDYQTQQRTIKASGLAYRDLIGSR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</si>
  <si>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</si>
  <si>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https://www.jmb.or.kr/journal/view.html?doi=10.4014/jmb.1003.03011</t>
  </si>
  <si>
    <t>MTRENASGNTDDYCNILGLEEDSPLLREDFIFGVATAAFQIEGASDVDGRVPCIWDTFCAEPGRVANGDDGSRACESYRRWEQDLGLVQDLGVDAYRFSIAWPRVITDLHGTVNQLAMDHYRRQLDFLNERGIKPFVTLYHWDLPQYLQERGGWLNRDTAYAFAHYADVVSQAFGDRVFSYGTLNEPWCSAFLGYLYGIHAPGIRDRKQAYQAAHHLLLAHGLAVPKIRVNAPAADVGIVLNISPSDPLENSLADRNACLLADMENRDLFLQPLLEGCYPEPVLNRHPESAPLVLPGDMALISAELDFLGLNYYTRNRVGAADNDAGYVTPPYDGADATDMGWEIFPQGLTRTLRHLARHPRTPALYVTENGMASADRLEVDDQGKGVVNDNARVRYLQRHLQAAEVALASGVKLRGYFAWSLLDNFEWAEGYNKRFGLYYVDYATQQRTPKASALALKALMQLRRKSLTKQ</t>
  </si>
  <si>
    <t>MSRYEFPERFLWGAATSAYQVEGSPLADGAGPSNWHRFCRQPGRILNGDTGDTACDHYRRFREDVALMKALGLSAYRFSIAWSRIFPEGKGRINWRGIAHYQALVETLLEHGIRPMATLHHWDLPAALEDLGGWANRDSAGWFADYAHTVIRALGNEIDLWATLNEPWVIMDAGYVSGVHPPGHRSLKDAPWVTHNLLRAHALAVQAFRADGRGQIGLVVNLEPKYALTDSRDDRAAAERAHAYMNRQYLDPVLHGAYPDELAEISALHWPSFESEDLRVIQEPIDYLGINYYTRAVVRHDPSGGPLEVTAVPQRGVEHTEMGWEVYPQGLKDVLAWVKARYGDIPLYITENGAAFADPEGENGRIDDTRRIAYYRSHLRALHEAIAQGVDVRGYFAWSLLDNFEWTYGYARRFGLVQVDPLTQRRIPKASAGFYAEVAQTNGAVLDRDY</t>
  </si>
  <si>
    <t>https://doi.org/10.1016/j.ijbiomac.2017.04.078</t>
  </si>
  <si>
    <t>https://doi.org/10.1016/j.micres.2021.126840</t>
  </si>
  <si>
    <t>Mucor circinelloides</t>
  </si>
  <si>
    <t>Myceliophthora thermophila</t>
  </si>
  <si>
    <t>MQLPSLSSIAISMLVAANAASMVQAKVNVLSWDDAYKKADALVSQMSLEQKIAISTGVGWENGPCVGNTYAITKPDFPSLCLQDSPMGIRKADNVSAGVAGINSAASFDKDAMRARGEYMGREFYGKGIHVQLGPGMNFMRSPEGGRGFESGGEDPFLTGVAAAETIKGIQSEGVIATAKHYLLNDQELNRNTGSSDADERTLHEIYLWPYARSVEAGVASVMCSYNLVNGTYACENDHILNTLLKEELGFKGFVQSDWGATHSTVASVNGGLDMTMPGDITLGSGGSYFGANLTQAVNDDKVKEERVTDMAMRIVASWYKLGQDKNFPDTTISSFTREDAKYVNVQADHKKLIREMGAASSVLLKNSGILPLSNKVKSVALIGSDIKAGPAAVNNATICDDHGCDIGHLAQGWGSGTADFPYLIDPLTGLTNALGKDVKIQSFTNDWDLTTAADTAKGADVAFVFSNADSGEEYITVDGNKGDRNNLTLWNNGDNLIKAVADANENTVVVIHSVGPVLMNEWINHKNIKAVLWPGLAGQESGNSLADIVLGKVNPSGRLPYTIAKNHDDYNVHPDPADNVVYSEKLLMGYKWFDHAGIEPLFPFGHGLSYTSFKYSGIKVKAKKKNDSVTVTASVMVKNSGKLPGAEVVQAYISFPESAGEPPKTLRGFEKVFIKKDSSSKVEFEFTKTELSIWDTKTKSWVIPSGKFTLHIGASSRDIRQTATFT</t>
  </si>
  <si>
    <t>MTLQAFALLAAAALVRGETPTKVPRDAPRGAAAWEAAHSSAAAALGKLSQQDKINIVTGVGWNKGPCVGNTPAISSINYPQLCLQDGPLGVRFGSSITAFTPGIQAASTWDVDLIRQRGEYMGAEFKGCGIHVQLGPVAGPLGKVPQGGRNWEGFGVDPYLTGIAMAETIEGIQSAGVQATAKHYILNEQELNRETMSSNVDDRTLHELYLWPFADAVHSNVASVMCSYNKINGTWACENDRVLNVILKQELGFPGYVMSDWNAQHSTDDAANHGMDMTMPGSDFNGGTILWGPQLDSAVNSGRVPKSRLDDMVERILAAWYLLGQDSNYPAINIGANVQGNHKENVRAVARDGIVLLKNDDGILPLKKPAKLALIGSAAVVNPQGLNSCQDQGCNKGALGMGWGSGAVNYPYFVAPYDALKARAQEDGTTVSLHNSDSTSGVANVASDADAAIVVITADSGEGYITVEGAAGDRLNLDPWHNGNELVKAVAAANKNTIVVVHSVGPIILETILATEGVKAIVWAGLPSQENGNALVDILYGLASPSGKLVYTIAKREQDYGTAVVRGDDTFPEGLFVDYRHFDKENIEPRYEFGFGLSYTNFTYADLELTSTATAGPATGETIPGGAADLWEEVATVTATITNSGGVDGAEVAQLYLTLPSSAPATPPKQLRGFAKLKLAAGASGTATFSLRRRDLSYWDTGRGQWVVPEGEFGVSVGASSRDIRLTGSFRV</t>
  </si>
  <si>
    <t>https://doi.org/10.1016/j.enzmictec.2014.09.002</t>
  </si>
  <si>
    <t>https://doi.org/10.7717/peerj.46</t>
  </si>
  <si>
    <t>Neurospora crassa</t>
  </si>
  <si>
    <t>MSLPKDFLWGFATAAYQIEGAIHADGRGPSIWDTFCNIPGKIADGSSGAVACDSYNRTKEDIDLLKSLGATAYRFSISWSRIIPVGGRNDPINQKGIDHYVKFVDDLLEAGITPFITLFHWDLPDGLDKRYGGLLNREEFPLDFEHYARTMFKAIPKCKHWITFNEPWCSSILGYNSGYFAPGHTSDRTKSPVGDSAREPWIVGHNLLIAHGRAVKVYREDFKPTQGGEIGITLNGDATLPWDPEDPLDVEACDRKIEFAISWFADPIYFGKYPDSMRKQLGDRLPEFTPEEVALVKGSNDFYGMNHYTANYIKHKKGVPPEDDFLGNLETLFYNKKGNCIGPETQSFWLRPHAQGFRDLLNWLSKRYGYPKIYVTENGTSLKGENAMPLKQIVEDDFRVKYFNDYVNAMAKAHSEDGVNVKGYLAWSLMDNFEWAEGYETRFGVTYVDYENDQKRYPKKSAKSLKPLFDSLIKKD</t>
  </si>
  <si>
    <t>http://dx.doi.org/10.1016/j.molcatb.2015.09.003</t>
  </si>
  <si>
    <t>Oryza sativa</t>
  </si>
  <si>
    <t>MKTLTVFSALLAVTAAKKCIVKSDAAVASEAEEVTAELTAPEDSGVESGEDDELLDLSTIDYGDDVDMSTVKKLPADFKWGAATAAYQVEGAWDEEGRGESVWDHFTHLYPKNVESGDRSKDFSTNGNIACDSYHKFDEDVKMLKLMNAKYYRFSISWPRLFPDGQARKVDGKWNVNEKGAEYYDMVINTLLKNDIVPFVTLYHWDLPYALHEKYGGWLDYHSQDDFAKYAEFCFERFGDRVKNWITINEPWVNCVSGYRLGPGKAPYRCTGEAPRKLQNSTDLDLEGGCSYEIGPTQYSKNSEPLPANRVPQKLEDVWCSHNILLGHAKAVKVYREKFQKKQKGLIGITVDGEAQIPWVEPGMTKKEYENNLKYANLAAEFRIGWYSDPPMVGDYPKSVKERMGKDLPEFTEEEKKILKGSSSDFLGWNTYTAHWAAQAKNEDGSYIQPPTAEEANFDNSKKDMWDDNCKGRGDGWTCIPPTLGSQAGSSWNTKFAPTIRVGLNWFSKRYEGLIKNGIVITENGCAQPNYKVARANDEVTKKYFESIGQPKYADTYKEEDIEREDNLEGTLMHDTYRIDWYDQYLKNLRLAYAVDNIDVRGYMAWSLLDNFEWENGYETRFGMTYIDFYNDKEMKRVPKDSLEHLGQWYLENVEQN</t>
  </si>
  <si>
    <t>MKSLSLFFAYVLLVTPYLLVKATNVLTVECNNKLRRATHCANGSLYGITETTPRDYKSLVDPLHPFVMRNPARGGNGNQHPYGDAIKVARRLADTPGALVSVDLPDMLPGWPYRWPGMQSWLNQVKSFINDKKASGLKNWYGLEIWNEPDGTWNNSNGSFEEMWKQTYQVIRQADPNEKIIGPCYSWYTDDKLRNFLKYAKANNCLPDIISWHELSGIDGVSSHLRSYREIEKSLGIPELPISINEYCDAEHELEGQPGSSARFIGKFERYKVDTAMITWWFVPYPGRLGSLLATDTQKGAGWYFYKWYGDMTGDMLYVKPPNDNSKLVDGAACL</t>
  </si>
  <si>
    <t>MGSTGRDAEVTRGDFPDGFVFGVATSAYQIEGARREGGKGDNIWDVFTENKERILDGSSGEVAVDHYHRYKEDIELMASLGFRAYRFSISWPRIFPDGLGKNVNEQGVAFYNDLINFMIEKGIEPYATLYHWDLPHNLQQTVGGWLSDKIVEYFALYAEACFANFGDRVKHWITINEPLQTAVNGYGIGHFAPGGCEGETARCYLAAHYQILAHAAAVDVYRRKFKAVQGGEVGLVVDCEWAEPFSEKTEDQVAAERRLDFQLGWYLDPIYFGDYPESMRQRLGDDLPTFSEKDKEFIRNKIDFVGINHYTSRFIAHHQDPEDIYFYRVQQVERIEKWNTGEKIGERAASEWLFIVPWGLRKLLNYAAKRYGNPVIYVTENGMDEEDDQSATLDQVLNDTTRVGYFKGYLASVAQAIKDGADVRGYFAWSFLDNFEWAMGYTKRFGIVYVDYKNGLSRHPKASARWFSRFLKGDDAENKADMN</t>
  </si>
  <si>
    <t>https://doi.org/10.1371/journal.pone.0096712</t>
  </si>
  <si>
    <t>10.1385/abab:113:1-3:233</t>
  </si>
  <si>
    <t>10.7717/peerj.2289</t>
  </si>
  <si>
    <t>Paenibacillus polymyxa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</si>
  <si>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</si>
  <si>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</si>
  <si>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</si>
  <si>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</si>
  <si>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</si>
  <si>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</si>
  <si>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</si>
  <si>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</si>
  <si>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</si>
  <si>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</si>
  <si>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</si>
  <si>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</si>
  <si>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</si>
  <si>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</si>
  <si>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</si>
  <si>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</si>
  <si>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</si>
  <si>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</si>
  <si>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</si>
  <si>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</si>
  <si>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K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</si>
  <si>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SMRFGI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</si>
  <si>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</si>
  <si>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MSE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</si>
  <si>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</si>
  <si>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</si>
  <si>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</si>
  <si>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</si>
  <si>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</si>
  <si>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</si>
  <si>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</si>
  <si>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</si>
  <si>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</si>
  <si>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MSE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</si>
  <si>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</si>
  <si>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</si>
  <si>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MSE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</si>
  <si>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</si>
  <si>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</si>
  <si>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M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</si>
  <si>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</si>
  <si>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</si>
  <si>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</si>
  <si>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</si>
  <si>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</si>
  <si>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MSE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</si>
  <si>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</si>
  <si>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</si>
  <si>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</si>
  <si>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G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</si>
  <si>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</si>
  <si>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R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</si>
  <si>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Y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</si>
  <si>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</si>
  <si>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C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</si>
  <si>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</si>
  <si>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</si>
  <si>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C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</si>
  <si>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</si>
  <si>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</si>
  <si>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</si>
  <si>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</si>
  <si>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</si>
  <si>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</si>
  <si>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MSE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</si>
  <si>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</si>
  <si>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</si>
  <si>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</si>
  <si>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</si>
  <si>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</si>
  <si>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</si>
  <si>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MSENTFIFPATFMWGTSA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</si>
  <si>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</si>
  <si>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</si>
  <si>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</si>
  <si>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</si>
  <si>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NMRFGMIHVDFRTQVRTPKESYYWYRNVVSNNWLETRR</t>
  </si>
  <si>
    <t>MSE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</si>
  <si>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</si>
  <si>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</si>
  <si>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</si>
  <si>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</si>
  <si>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</si>
  <si>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</si>
  <si>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</si>
  <si>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</si>
  <si>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</si>
  <si>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R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</si>
  <si>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YGYSKRFGIVHINYETQERTPKQSALWFKQMMAKNGF</t>
  </si>
  <si>
    <t>MSE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</si>
  <si>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</si>
  <si>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</si>
  <si>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</si>
  <si>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https://doi.org/10.1074/jbc.275.18.13708</t>
  </si>
  <si>
    <t>https://doi.org/10.1371/journal.pone.0147596</t>
  </si>
  <si>
    <t>https://doi.org/10.1371/journal.pone.0176255</t>
  </si>
  <si>
    <t>MSASTFPNGFLWGGAIAANQAEGAYLEGGKGLTTVDMIPHGVNRAAGETGARTAFALREDEFYPSHQAIDFYHRYKEDIALMAEMGFTVFRTSIAWSRLYPNGDELTPNAEGIAFYRDMFAECKKYNIEPLVTLCHFDVPMHLVTEYGSWRNRKMVEFFARYARTCFEAFDGLVKYWLTFNEINILLHSPFSGAGLVFADGENQEQVKYQAAHHELVASALATKIAHEVNPENQVGCMLAGGNFYPWSCKPEDVWAALNKYRENLFFIDVQARGTYPAYTGRLFKEKGITIASEPGDDEILKNTVDFVSFSYYASRCASADMNEHNSSAANIVKSLKNPHIKASEWGWGIDPLGLRITMNMMYDRYQKPLFLVENGLGAKDEINAQGEIDDDYRISYLREHISAMADAIGDGIPVIGYTSWGCIDLVAASTGEMSKRYGFIYVDRDDRGEGTLARKKKKSFYWYKKVIASNGADLS</t>
  </si>
  <si>
    <t>MRRNTMKAFPDGFLWGGSVAANQVEGAWNEDGKGVSTSDLQLKGVHGPVTERDENISCIKDRAIDFYHQYPQDIQLFAEMGFKVLRTSIAWTRIYPEGDEAEPCEAGLAFYDRLFDEMAKHQIQPLITLSHYEMPYGLVKKLGGWGNRAVIDHFEKYARTVFSRYKDKVKYWLTFNEINMALHSPFTGIGLSGEPSKQEIYQAIHHQLVASARAVKACHDLIPDAKIGNMLLGAVRYPMTCHPKDVLEAQNKNREWLFFGDVQVRGTYPAWIQRYFRENGVELTITAQDKDDLSHTVDFVSFSYYMSGCATFEPEKYQSSRGNIIRLIPNPHLEASEWGWQIDPEGLRFLLNELYDRYQKPLFIVENGLGARDVVEEDGSIHDSYRIDYLRRHLLQVREAIDDGVELLGYTSWGPIDLVSAGTAQMSKRYGFIHVDRDDDGKGTLVRRRKDSFYWYQDVINSNGKSL</t>
  </si>
  <si>
    <t>https://doi.org/10.1016/j.resmic.2004.09.010</t>
  </si>
  <si>
    <t>https://doi.org/10.1016/j.micres.2012.10.004</t>
  </si>
  <si>
    <t>Penicillium funiculosum</t>
  </si>
  <si>
    <t>Penicillium purpurogenum</t>
  </si>
  <si>
    <t>MRNSWLISLAAAAVAEGKAYSPPAYPAPWASGAGEWAQAHQRAVEFVSQLTLAEKINLTTGVGWEGGQCVGNTGSIPRLGFRSLCMQDSPLGVRDTDYNTAFPAGVNVAATWDLDLAYRRGMAMAEEHRGKGVDVQLGPVAGPLGRVPEGGRNWEGFAPDPVLTGQMMASTIQGMQDTGVIACAKHYIGNEQEHFRQGSQENFTVADAISSNIDDVTLHELYLWPFADAVRAGVGSVMCSYNQINNSYSCGNSYTLNHILKGELDFQGFVMTDWSAQHSGVGDALAGADMDMPGDVAFDSGTAFWGTNLTIAVLNGTVPEWRIDDMAVRIMSAFYKVGRDRTQVPINFASWTLDTYGNEYYYAGEGYKEINQHVDVRGDHAKVVREIGSASIVLLKNVDGALPLTGSEKFVAVFGEDAGSNPDGVNGCSDRGCDNGTLAMGWGSGTANFPYLVTPEQAIQAEVVKNGGMFTAITDSGATDTAKTVAAQASGLPSVCQCRLRRRYITVTVDGNVGDRKNLTLWQNGEAMISAVAGNCNNTIVILHTVGPVLIEDWVHHPNITAVLWAGLPGEQSGNSLVDVLYGSVNPGGKTPFTWGKQRSDWGVDVIYEPNNGDGAPQQDFTEGIFIDYRHFDKYNITPTYEFGYGLSYSTFSFSDLKATPIAASPYRPAKGQSGPAPVLGKVLNATAYLFPDYIKRIEAFIYPWLNSTDLKTSSGDPNYGWPTSKYVPDGAQDGSPQPVNPAGGAPGGNPALYDPVAEVTVTVKNTGKVAGVEVPQLYVSLGGPSDAPKVLRGFGRLSLGAGEETQWTATLTRRDVSNWDTIRQNWVVTNYTKTVYVGNSSRNLPLQQTLALDIRK</t>
  </si>
  <si>
    <t>MRNSLLISLAVAALAEGKAYSPPAYPTPWASGAGEWAQAHERAVEFVSQLTLAEKINLTTGAGWEGGQCVGNTGSIPRLGFRSLCMQDSPLGVRDTDYNTAFPAGVNVAATWDLDLAYRRGIAMAEEHRGKGVDVQLGPVAGPLGRVPEGGRNWEGFAPDPVLTGQMMASTIQGMQDTGVIACAKHYIGNEQEHFRQGSQENFTVADAISSNIDDVTLHELYLWPFADAVRAGVGSIMCSYNQLNNSYSCGNSYSLNHILKGELDFQGFVMTDWGAQHSGVGDALAGADMDMPGDVAFDSGTAFWGTNLTIAVLNGTVPEWRIDDMAVRIMSAFYKVGRDRTQVPINFASWTLDTYGNEYYYAGEGYKEINQHVDVRGDHAEVVREIGSASIVLLKNVDDALPLTGSERFVAVFGEDAGSNPDGVNGCSDRGCDNGTLAMGWGSGTANFPYLVTPEQAIQAEVVKNGGMFTAITDSGATNTTANTVAAQASACLVFANADSGEGYITVDGNVGDRKNLTLWQNGEAMISAVAGNCNNTIVILHTVGPVLIEDWVNHPNITAVLWAGLPGEQSGNSLVDVLYGSVNPGGKTPFTWGKQRSDWGVDVIYEPSNGDGAPQQDFTEGIFIDYRHFDKYNITPTYEFGYGLSYSTFSFSDLKVTPLAASPYQPAKGQSGPAPVLGKVLNATAYLFPDYIKRIEAFIYPWLNSTDLKTSSGDPNYGWSTSKYVPDGAQDGSPQPVNPAGGAPGGNPALYDPVAEITVTVKNTGEVAGVEVPQLYVSLGGPSDAPKVLRGFGRLPLAPVNETQWTATLTRRDVSNWDTVSQNWVVTDYTKTVYVGNSSRNLPLQQTLALNIGK</t>
  </si>
  <si>
    <t>MASWLAPALLAVGLASAQAPFPNGSSPLNDITSPPFYPSPWMDPSAAGWAEAYTKAQAFVRQLTLLEKVNLTTGVGWEGEACVGNTGSIPRLGFPGFCTQDSPLGVRFADYVSAFTAGGTIAASWDRSEFYRRGYQMGVEHRGKGVDVQLGPVVGPIGRHPKGGRNWEGFSPDPVLSGIAVAETVKGIQDAGVIACTKHFILNEQEHFRQPGNVGDFGFVDAVSANLADKTLHELYLWPFADAVRAGTGSIMCSYNKANNSQVCQNSYLQNYILKGELGFQGFTMSDWDAQHSGVASTLAGLDMNMPGDTDFDSGFSFWGPNMTLSIINGTVPEWRLDDAATRIMAAYYLVGRDRHAVPVNFNSWSKDTYGYQHAYAKVGYGLINQHVDVRADHFKSIRTAAAKSTVLLKNNGVLPLKGTEKYTAVFGNDAGEAQYGPNGCADHGCDNGTLAMGWGSGTADYPYLVTPLEAIKRTVGDHGGVIASVTDNYAFSQIMALAKQATHAIVFVNADSGEGYITVDGNEGDRNNLTLWQNGEELVRNVSGYCNNTIVVIHSVGPVLVDSFNNSPNVSAILWAGLPGQESGNAITDVLYGRVNPGGKLPFTIGKSAEEYGPDIIYEPTAGHGSPQANFEEGVFIDYRSFDKKNITPVYEFGFGLSYTNFSYSNLVVTRVNAPAYVPTTGNTTAAPTLGNSSKDASDYQWPANLTYVNKYIYPYLNSTDLKEASNDPEYGIEHEYPEGATDGSPQPRIAAGGGPGGNPQLWDVLYKVTATVTNNGAVAGDEVAQLYVSLGGPEDPPVVLRNFDRLTIAPGQSVEFTADITRRDVSNWDTVSQNWVISNSTKTVYVGASSRKLPLKATLPSSSY</t>
  </si>
  <si>
    <t>https://doi.org/10.1007/s10295-014-1549-6</t>
  </si>
  <si>
    <t>https://doi.org/10.1007/s00253-009-2395-8</t>
  </si>
  <si>
    <t>https://doi.org/10.1016/j.pep.2008.05.022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</si>
  <si>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</si>
  <si>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MGLTLVVLLHLALGLLTGVQAQSGLYQQCGGIGWTGATTCVSGATCTVLNPYYSQCLPGAATTSVSSSHSSSSSVSSHSSSASSSSISSTSTSPPAPSQTVANVSPEWAAAYVKAQAAVAKLSVTDMVNLATGVQWQKGPCVGNTPAISSIPGFTGLCLQDSPVGVRYADGTSVFPPEINVAATWNRTLMRQRGAAMGAEFKGKGVHVALGPMMNLMRVPAAGRNWEGGGGDPFLSGEVAFETITGIQSSGAQACAKHFINNEQEHFRDSSSSNVDDRTEHELYGHPFLRSVQANVASVMCSYNQINGTFSCENEKTLSGLLKGEYGFQGYVMSDWWATHSGAPAVNAGLDMTMPGDETLSSGTTYFGQNLVNAVNSGQVSQARVKDMATRILAAWYLLGQDQNFPAVNFNSWNSGQGQHVNVSGNHASLIRTIGAASQILLKNVNSALPLKKPKTIGIIGNGAGSNPN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ASAKSAPQNLKGFDSVFLPAGASTTVSFELSRYSFSVWDVVSQSWQIPAGVTGISVGASSRDLRLKGSITN</t>
  </si>
  <si>
    <t>Reticulitermes flavipes</t>
  </si>
  <si>
    <t>MRLQTVCFVIFVTAVFGADVDNETLFTFPEDFKLGAATASYQIEGGWNADGKGVNIWDTLTHERSQLVVDKSSGDVADDSYHLYKEDVKLLKNMGAQLYRFSISWARILPEGHDNKVNQAGIEYYNKLIDELLDNGIEPMVTMYHWDLPQTLQDLGGWPNRELAKYSENYARVLFQNFGDRVKLWLTFNEPLTFMDAYASETGMAPSIDTPGIGDYLAAHTVILAHANIYRMYEREFKEEQKGKVGIALNIHWCEPVTNSTKDVEACERYQQFNLGIYAHPIFSVEGDYPSVLKARVDANSVTEGYTTSRLPKFTTEEVDFIRGTHDFLGLNFYTAVTGADGVEGEPPSRYRDMGAITSQDPDWPESASSWLRVVPWGFRKELNWIANEYGNPPIYITENGFSDYGGLNDTDRVLYYTEHLKEMLKAIHIDEVNVVGYTAWSLVDNFEWLRGYTERFGIHEVNFNDPSRPRVPKESAKVLTEIFNTRRIPERFLD</t>
  </si>
  <si>
    <t>http://dx.doi.org/10.1016/j.ibmb.2010.06.002</t>
  </si>
  <si>
    <t>MEVVEAVNGDVKPVTFPEGFLWGVATAAFQVEGSTTADGRSPSTWDAFCEREGAVANGDTGDPAADHYRRMPEDVALMRELGVGVYRFSVAWPRVRPDGGEVNPAGLDFYERLVDSLLEAGILPWPTLYHWDLPNALEERGGIANRDTAYRFADYAAAVLDRLGDRVRTWTTLNEPWCSAFLGYATGRHAPGRTEPESAVAAAHHLLLAHGLGADAVRSSASDSQVGITLNLFPVSAADPDSAEDREVARRVDGVQNRLFLDPVLRGRYPEDVFADLEPFGLRDVVREGDEDVIAGTDFLGVNYYRDLHVAATPEGEVRRPSEWVGVERVAFPKRGLPQTDSGWDVNAEPLTGLLVHLHTDYPRVPLYITENGVAYADVVGADGRVDDPDRIAFVEQHLRAAHRAIEQGVDLRGYFYTSLLDNFEWGEGYAKREGLVHVDYGTQRRTPKASAAWYSRVMADNGLAGRE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</si>
  <si>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VRFGLVYVDFETKKRYLRPSALVFREIATQKEIPEELAHLADLKFVTRK</t>
  </si>
  <si>
    <t>Saccharophagus degradans</t>
  </si>
  <si>
    <t>Sclerotinia sclerotiorum</t>
  </si>
  <si>
    <t>MNRLTLPPSSRLRSKEFTFGVATSSYQIEGGIDSRLPCNWDTFCEQPNTIIDNTNGAIACDHINRWQDDIELIANLGVDAYRFSIAWGRVINLDGSLNNEGVTFYKNILTKLREKNLKAYITLYHWDLPQHLEDAGGWLNRDTAYKFRDYVNLITQALDDDVFCYTTLNEPFCSAYLGYEIGVHAPGIKDLASGRKAAHHLLLAHGLAMQVLRKNCPNSLSGIVLNMSPCYAGSNAQADIDAAKRADDLLFQWYAQPLLTGCYPDAINSLPDNAKPPICEGDMALISQPLDYLGLNYYTRAVFFADGNGGFTEQVPEGVELTDMGWEVYPQGLTDLLIDLNQRYTLPPLLITENGAAMVDELVNGEVNDIARINYFQTHLQAVHNAIEQGVDVRGYFAWSLMDNFEWALGYSKRFGITYVDYQTQKRTLKASGHAFAEFVSSRS</t>
  </si>
  <si>
    <t>MKVSSASLATLLAYTANASYTNSTPLYKDPNASVDDRVSDLLSRMTIQDKTAQLIQGDISNWRNMTDGRFNASGLEWNMATRAGQFYVGYPVAQQLIADGIKQAQDYLMHNTTLGIPALVQSEGIHGFLIENATIFNSPIGHACSWNPDLIRKMGAAIAQESLALGVNQIFGPLGDLARELRYGRVEETFGEDGYLAGEMGYAYVKGLQAGNVSSTVKHFAAYGTPEQGLNTGPQHGGERELRTTYLPSYKRIILDADAWSIMSAYHSYDGVALVASHHILTEILREEWGYKYWVTSDAGATDRLCDNFKMCRSKGNGLPIDSEAVTMFALPAGNDVEMGGGSFNFEKIPELVESGVLDIDIVDTAVSRLLRAKFTQGLFENPYLAVPANQTASLIHTPETIALARELDAESIVLLENGEGVLPLSKTANVAVIGPMAHGFMNYGDYVVNGSMYRGVTPLDGIKAASSGTITYAQGCERWSNDQSGFDEAVSAAQAADVAVVVVGTWSRDQNQLWQGLNATTGEHVDVASLNLVGAMPHLVKAIIDTGKPTVVVFSSGKPITEAWISESASALVQQFYPSEEGGNALADVLFGDVNPSGKLSVGFPYDVGTTPIYYDYLNSGRPVDAGKEYANGTLSFGHQYVLNSPVPLYEFGYGKSYSTFEYSNVTLSARNVSATDTITATLSVTNNSTRDGSEVVQLYIQDVISSVVVPNIQLKGFQKVAIKAGETETVNIDLKVQDVGLWDIKMKYVVEPGDFVVHIGSSSADFRTSATFTVV</t>
  </si>
  <si>
    <t>https://doi.org/10.1007/s12033-015-9892-z</t>
  </si>
  <si>
    <t>Soil under eucalyptus metegome</t>
  </si>
  <si>
    <t>MTAVRSESAELSQSPASYRFPPGFVWGAATAAYQIEGAAAEDGRTPSIWDTFSHTPGRVLNGDTGDIAADHYHRFRDDVALMSDLNLGAYRFSVSWSRVQPTGRGPAVQRGLDFYRQLVDELLEKGITPVATLYHWDLPQDLEDVGGWTVRDTPERFAEYTEIVAAALGDRVPYWTTLNEPWCSAYLGYGSGVHAPGRTDPEAALKAVHHLNLAHGRGIGVLRSLLPSTARTSITLNLHQIRPLSTSPADLDAARRIDAVGNRVWLGPILDGAYPQDVLADTGHLVDWDRLVRDGDLEEISRPIDLLGINYYTPTLVSDGRAHADGPAMPRNDGHGASAHSPWPGSEHVAFHLAPGETTAMRWAVDASGLYDLLMRIHREHPGLPMMVTENGAAYDDYISPEGAINDPDRIAYLRGHLSAVHRALADGADVRGYFLWSLLDNFEWAYGYSKRFGAVYVDFGTQRRIPKQSAHWYAAVARDNVLPDGPEEDGTS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</si>
  <si>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</si>
  <si>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https://doi.org/10.1021/bi002947j</t>
  </si>
  <si>
    <t>MVPAAQQTATAPDAALTFPEGFLWGSATASYQIEGAAAEDGRTPSIWDTYARTPGRVRNGDTGDVATDHYHRWREDVALMAELGLGAYRFSLAWPRIQPTGRGPALQKGLDFYRRLADELLAKGIQPVATLYHWDLPQELENPGGWPERPTAERFAEYAAIAADALGDRVKTWTTLNA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</si>
  <si>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Q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</si>
  <si>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A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</si>
  <si>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QNGAAFHDYADPEGNVNDPERIAYVRDHLAAVHRAIKDGSDVRGYFLWSLLDNFEWAHGYSKRFGAVYVDYPTGTRIPKASARWYAEVARTGVLPTA</t>
  </si>
  <si>
    <t>Talaromyces amestolkiae</t>
  </si>
  <si>
    <t>YTARPQCTEPPATPTFRFQSFSYASLNDTIRYAISVPSPTTTHTYGPAYTDAVAKLSTKLTTTTWGSWVPSQTVISATDTADKYGQAAWSSQWLHASLANYTNIGLYTTTVNPTPLPSSELVLPPRDYFGPTDCYNFPEGFTFGVAGSAAQIEGAIGLEGRAPSILEKLLPDTEPQDYVTNENYYLYKQDIQRLASIGVKYYSFSISWGRILPFTVPGSPINEQGLKHYNDLIDYVLEVGMVPIVTMLHFDTPLYFINASAGYVVPDIGYQNGGYWNKEFVDSFVNYGKILFTHFADRVPFWVTINEPLLYAFNFTGLDNVVHAHAELYHFYHDTLNGTGKVGLKLNDNFGVPKHPENQTEIDAANRFNDMQLGVFAYPICLGQQYPKSILDTLPGAKPLSKKELEYISHTTDFIGIDAYTATVISVPAEGIEYCSKQNMTTNSLYPYCVTQETVNSYGWDIGYRSQSYVYITPTYLRAFLSYIWNTYKTPLVLSEFGFPVYAESTRDLVDQLYDSPRSQYYLSFMSEVLKSIWEDGVDVIGAIAWSFMDNWEFGDYAQQFGMQVVNRTTQERWFKKSFFDIVDFVGA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</si>
  <si>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GSSTTSTISSSKTSTTTSTSATTSTSVTTSSSTTIKTTTTSSTTSSAGPTQTPYGQCGGQGWSGPTVCSSGWTCKVTNQWYSQCLQ</t>
  </si>
  <si>
    <t>MRNSLLISALAAAALAEGKAYSPPAAYPAPWASGAGEWAQAHDRAVEFVSQLTLAEKINLTTGVGWEGGQCVGNTGSIPRLGFRSLCMQDSPLGVRDTDYNTAFPAGVNVAATWDLDLAYRRGVAMAEEHRGKGVDVQLGPVAGPLGRAPEGGRNWEGFAPDPVLTGQMMASTIEGMQDTGVIACAKHYIGNEQEHFRQGSQENYTVADAISSNIDDVTLHELYLWPFADAVRAGVGSVMCSYNQLNNSYSCGNSYSLNHILKGELDFQGFVMTDWGAQHSGVGDALAGADMDMPGDVAFDSGTAFWGTNLTIAVLNGTVPEWRIDDMAVRIMSAFYKVGRDRTQVPINFASWTLDTYGNEYYYAGEGYKEINQHVDVRGDHAKVVREIGSASIVLLKNVDGALPLTGSERFVAVFGEDAGSNPDGVNGCSDRNCDNGTLAMGWGSGTANFPYLVTPEQAIQAEVLKNGGIFTAITDSGATNTTATTVAAQASACLVFANADSGEGYITVDGNVGDRKNLTLWQNSEAMISAVAGNCNNTIVVLHTVGPVLVEDWVNHPNITAVLWAGLPGEQSGNSLVDVLYGSVNPGGKTPFTWGKQRSDWGTDIIYEPNNGDGAPQQDFTEGIFIDYRHFDKYNITPTYEFGYGLSYSTFSFSNLQVTPLAASPYKPATGHSGPAPVLGKVLNATAYLFPNYIKRIEAFIYPWLNSTDLRTSSGDPNYGWSTSKYVPDGAQDGSPQPVNPAGGAPGGNPALYDPVAEIRVTVKNTGKVAGVEVPQLYVSLGGPSDAPKVLRGFGRLSLGAGEEAQWTATLTRRDVSNWDTVSQNWVVTNYTKTVYVGNSSRNLPLQQTL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</si>
  <si>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</t>
  </si>
  <si>
    <t>https://doi.org/10.1186/s12934-020-01386-1</t>
  </si>
  <si>
    <t>https://doi.org/10.1186/s13068-017-0946-2</t>
  </si>
  <si>
    <t>https://doi.org/10.1186/s13068-018-1125-9</t>
  </si>
  <si>
    <t>Thermoanaerobacterium xylanolyticum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</si>
  <si>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</si>
  <si>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H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</si>
  <si>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N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</si>
  <si>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W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</si>
  <si>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HASMYMRPLSIWSMEVNYNEV</t>
  </si>
  <si>
    <t>DOI: 10.1021/acschembio.6b00192</t>
  </si>
  <si>
    <t>Thermobifida fusca</t>
  </si>
  <si>
    <t>MTSPRVTSSPVREEPRSGTIRNPVLTGFYPDPSILRVDDDYYMATSTFEWYPGVTLHHSRDLVHWRSLGGALTETRLLDLTGRRDSAGVWAPALSHRDGLFFLIYTNVESYSGNFWDSPNYVTTAPDITGPWSDPVPLHARGFDPSLFHDDDGRTWMLSTAMDWRPGHDAFGGIVAQEFSVRDMKLVGEPRIIFTGTEVGVTEAPHIYKRGDWYYLMTAEGGTKWEHQVTVARSRSVTGPYEVDPAGPTLTSRHVPEAVLQKAGHASMVETQHGEWYLAHLTGRPLPPVGRCVLGRETALQKVEWTRDGWPRVHNAEPLPEVPGPRGLAAHPWPQAPETDDFDDAELRPEWSTLRRPVDPSWVSLTERPGFLRVRGGQSPSGLHKPSLVARRLQHRACVFEAAMEFAPEDFRQMAGITAYYNTRQWHYLYVNRDDRGGVFAGVLTSDRGCISEVGRRISVEGWPRVFLRAAVDGVDLSFAVSSDGSTWADMGVRLDMSLLSDEYAEERFGNTPTMWGFTGAFLGLWAHDMTGAGLPADFDSCSYRPQSPS</t>
  </si>
  <si>
    <t>https://doi.org/10.1007/s13399-019-00556-5</t>
  </si>
  <si>
    <t>MYKFPKDFLFGYSWSGFQFEMGLPGSEVPNSDWWVWVHDIENIATGLVSGDLPENGPAYWDLYKKDHDIAESLGMDAIRGGIEWARIFPKPTFDVKARVEKDEEGNIVSVEVPESSIKELEKIADMKALEHYREIYADWKERGKTFILNLYHWPLPLWLHDPLKVRKLGPDRAPAGWLDDKSVVEFAKFAAFVAYHLDDLVDSWSTMNEPNVVYQNGYTRPTSGFPPGYLSFEAERKAKMNLIQAHARAYDVIKEYSDKDVGIIYAYTWPDPLREEVEDEVRAIRERELYSFVDAVHFGKAADIEERDDLQGKVDWLGVNYYSRLAFDRVNGHVLPVSGYGFSGERGGYARSGRACSDFGWEIYPEGLEKLLKDLAKRYGLPMMITENGIADAADRYRSHYLVSHLRAVYEAMKEGADVRGYLHWSLTDNYEWAQGFRMRFGLVYVDMGTKKRYLRPSALVFREIATRKEIPEELEHLSSLDFLVRR</t>
  </si>
  <si>
    <t>https://doi.org/10.7845/kjm.2015.5003</t>
  </si>
  <si>
    <t>http://dx.doi.org/10.1016/j.molcatb.2015.12.005</t>
  </si>
  <si>
    <t>Thermus antranikianii</t>
  </si>
  <si>
    <t>Thermus brockianus</t>
  </si>
  <si>
    <t>MRWERAWFLAHEARTPAELPQEGWREVALPHQWSLGEPGGPEGARLEAEVGWYRLLLPEGGPRRFLRSFGDYYQEAWVDGTYLGRHEGYFFPWLLELPPGRELLLRVSAPKEPLGVWPRFKRQIKGVFGQHDCRPGGTSERGQERGTGGLWGGVEVWMREEVALLGLTHRLLPRPGGWRLWVRLWVDAPRPFREEVALRILPENFSGEALERRLMLEGEGGRGWQEVVWDLPGMPLWEVWERGFPHLFRLEAELLGASLSVPLGFRTVELDGEGWLLLNGRRLFLRGTNIIPTQWLAGYSEALAQKDVALLKEANLNAVRVHAHVTHPAFYRACDQEGILVWQDFPLQWGYAPDEAFAQEALRQARAMVEVLGAHPSLYLWCAQNEPTHNRHTLGPLLSAALRAEDPTRPVKEASDFREHPYPGWYWGHLRDFLALPGAPLPSEFGAQALPRAELLRRVLGEAAWPPNWEAYAYHNFQPHETFRVAGVEVGGSLEEFVENSQAYQARLLEFAIHAYRRGKGRVVGYFQFMFVEPWEGITWAVVDVERVPKKGYHALKEASSPVLLSLVPYRERMEVGGPPLQEAWLISDLERPLSLRVHLFLEGPQDLSLYEEEVALAPGEARRFFSLGELWESPLEVQARYLPLQEALRRLPPGAYRLVGEAYEGERLWSRHVLEVEYLEPILPLGVAW</t>
  </si>
  <si>
    <t>MRLKSALFLAHPAGEPEALPEEGWREVALPHQWTLEGLEAEVGWYRLTLPEGGPRRFLRSLGDYYQEAWLEGRFLGRHEGYFFPWLLELPPGKELYLRVSAPKEPLGQWPRFKRQIKGVLGQHDCRPGGVSPRGQERGTGGLWGGVEVVFREEVALLHLTHRLHPRPGGWRLLVRLLLDAPRPFAERVLLRLSPENFPGEAWTQEVGLRGDAGRGYREVVWDLPEMPLWEVWERGFPHLFRLEAELAQAQVSAPLGFRTVAWDEEGWLLLNGRRLFLRGTNHIPTQWLAAYSQALAEKDVALLKEAGLNAVRVHAHLTHPVFYEVCDREGVLVWQDFPLQWGYAPDEAFAEEAVRQVRAMVEHYGAHPSIYLWCAQNEPTHNRHALGPLLAAELRAQDPSRLVKEASDFREHPYPGWYWGHFRDFLALPGAPLPSEFGAQALPRAELLRRVLGEAAWPPKWEVWAYHNFQPHETFRVAGVEMGTSLESFVENSQAYQARLLSFAIHVYRRAKGKVVGYFQFLFAEPWEGITWAVLDVERIPKKGFHALKEASSPVLLSLVPYRERLEVGGVPLWEAWLVNDLERPLTLRVALALEGPVALPLWEGEVAVAGGEVRRFFSLGELWESPWEAQERLMRVAEALRRLPPGRYRLVGEAWEGERLWSRQVVELVYLEPLVPPGEAW</t>
  </si>
  <si>
    <t>doi: 10.3389/fbioe.2015.00076</t>
  </si>
  <si>
    <t>MGSSHHHHHHSSGLVPRGS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</si>
  <si>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Trichoderma harzianum</t>
  </si>
  <si>
    <t>MSESLSLPNDFEWGFATAAYQIEGAVKEGGRGPSIWDTYCHLEPSRTNGANGDVACDHYHRYDEDFDLLTKYGAKAYRFSLSWSRIIPLGGRLDPINEEGIEFYSNLIDALLKRGVTPWVTLYHWDLPQALHDRYGGWLNVKEVQLDFERYARLCFERFGDRVKNWITINEPWIQSIYGYATGSNAPGRSSINKHSTEGDTTTEPWLAGKAQIMSHARAVAVYSKEFRASQKGQIGISLNGDYYEPWDSSDPRDKEAAERRMEFHIGWYANPIFLKKDYPASMRKQLGDRLPALTPADFAILNAGETDFYGMNYYTSQFARHYEGPVPKTDFLGAIHEHQENKDGSPVGEESGIFWLRSCPDMFRKHLARVHGLYGKPIYITENGCPCPGEDKMTCEEAINDPFRIQYFDSHLDSISKAISQDGVVVKGYFAWALLDNLEWSDGYGPRFGVTYTDYTTLKRTPKKSALVLKDMFADRQRVKVAA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</si>
  <si>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QSSWLRPCPAGFRDFLVWISKRYNYPKIYVTENGTSLKGENDLPKEKILEDDFRVNYYNEYIRAMFTAATLDGVNVKGYFAWSLMDNFEWADGYVTRFGVTYVDYENGQQRFPKKSAKSLKPLFDELMAKE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</si>
  <si>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</si>
  <si>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Alteromonas sp.</t>
  </si>
  <si>
    <t>Periconia sp.</t>
  </si>
  <si>
    <t>Streptomyces sp.</t>
  </si>
  <si>
    <t>wild type or mutant</t>
  </si>
  <si>
    <t>wild</t>
  </si>
  <si>
    <t>mutant</t>
  </si>
  <si>
    <t>Kingdom</t>
  </si>
  <si>
    <t xml:space="preserve">Acidothermus cellulolyticus </t>
  </si>
  <si>
    <t>Actinomadura amylolytica</t>
  </si>
  <si>
    <t>bacteria</t>
  </si>
  <si>
    <t>Mutation</t>
  </si>
  <si>
    <t>Agrobacterium tumefaciens</t>
  </si>
  <si>
    <t>C174V</t>
  </si>
  <si>
    <t>H229S</t>
  </si>
  <si>
    <t>L178A</t>
  </si>
  <si>
    <t>L178E</t>
  </si>
  <si>
    <t>V176A</t>
  </si>
  <si>
    <t>W127F</t>
  </si>
  <si>
    <t>F171W</t>
  </si>
  <si>
    <t>Anoxybacillus sp.</t>
  </si>
  <si>
    <t>fungi</t>
  </si>
  <si>
    <t>Aspergillus fumigatus</t>
  </si>
  <si>
    <t>Aspergillus oryzae</t>
  </si>
  <si>
    <t>Bacillus cellulosilyticus</t>
  </si>
  <si>
    <t xml:space="preserve">Bacillus halodurans </t>
  </si>
  <si>
    <t>Bacillus lichenformis</t>
  </si>
  <si>
    <t>Bacillus sp.</t>
  </si>
  <si>
    <t>Bacillus subtilis</t>
  </si>
  <si>
    <t>Turpan Soil</t>
  </si>
  <si>
    <t>metagenome</t>
  </si>
  <si>
    <t>Bacillus tequelensis</t>
  </si>
  <si>
    <t>Bifidobacterium longum</t>
  </si>
  <si>
    <t>plantae</t>
  </si>
  <si>
    <t>Caldicellulosiruptor saccharolyticus</t>
  </si>
  <si>
    <t>Cellulomonas fimi</t>
  </si>
  <si>
    <t xml:space="preserve">Cellulosimicrobium cellulans </t>
  </si>
  <si>
    <t xml:space="preserve">Chaetomella raphigera </t>
  </si>
  <si>
    <t>Clavispora sp.</t>
  </si>
  <si>
    <t>compost metagenome</t>
  </si>
  <si>
    <t>Coptotermes formosanus metagenome</t>
  </si>
  <si>
    <t>animalia</t>
  </si>
  <si>
    <t>Dictyoglomus thermophilum</t>
  </si>
  <si>
    <t>Exiguobacterium sp.</t>
  </si>
  <si>
    <t>Humicola grise</t>
  </si>
  <si>
    <t>Kusaya gravy</t>
  </si>
  <si>
    <t>H184F</t>
  </si>
  <si>
    <t xml:space="preserve">Marine microbial metagenome </t>
  </si>
  <si>
    <t>L409E</t>
  </si>
  <si>
    <t>Microbulbifer sp.</t>
  </si>
  <si>
    <t>Micrococcus antarcticus</t>
  </si>
  <si>
    <t>Nasutitermes takasagoensis</t>
  </si>
  <si>
    <t xml:space="preserve">Neotermes koshunensis </t>
  </si>
  <si>
    <t>Neosartorya fischeri</t>
  </si>
  <si>
    <t>Orpinomyces sp.</t>
  </si>
  <si>
    <t>A192S</t>
  </si>
  <si>
    <t>C167A</t>
  </si>
  <si>
    <t>C167Q</t>
  </si>
  <si>
    <t>E154D</t>
  </si>
  <si>
    <t>E164A</t>
  </si>
  <si>
    <t>E177A</t>
  </si>
  <si>
    <t>E177K</t>
  </si>
  <si>
    <t>E177L</t>
  </si>
  <si>
    <t>E222A</t>
  </si>
  <si>
    <t>E222H</t>
  </si>
  <si>
    <t>E222K</t>
  </si>
  <si>
    <t>E222Q</t>
  </si>
  <si>
    <t>E222R</t>
  </si>
  <si>
    <t>E222Y</t>
  </si>
  <si>
    <t>E406D</t>
  </si>
  <si>
    <t>E423S</t>
  </si>
  <si>
    <t>E96K</t>
  </si>
  <si>
    <t>N437K</t>
  </si>
  <si>
    <t>F415A</t>
  </si>
  <si>
    <t>F72A</t>
  </si>
  <si>
    <t>H101R</t>
  </si>
  <si>
    <t>H119A</t>
  </si>
  <si>
    <t>H119N</t>
  </si>
  <si>
    <t>H178A</t>
  </si>
  <si>
    <t>H373R</t>
  </si>
  <si>
    <t>H379R</t>
  </si>
  <si>
    <t>I244E</t>
  </si>
  <si>
    <t>I244N</t>
  </si>
  <si>
    <t>I300N</t>
  </si>
  <si>
    <t>Y294F</t>
  </si>
  <si>
    <t>Y294A</t>
  </si>
  <si>
    <t>Y18A</t>
  </si>
  <si>
    <t>Y166P</t>
  </si>
  <si>
    <t>W409Y</t>
  </si>
  <si>
    <t>W399R</t>
  </si>
  <si>
    <t>W399C</t>
  </si>
  <si>
    <t>W399A</t>
  </si>
  <si>
    <t>W325L</t>
  </si>
  <si>
    <t>W325H</t>
  </si>
  <si>
    <t>W325C</t>
  </si>
  <si>
    <t>W325A</t>
  </si>
  <si>
    <t>W120H</t>
  </si>
  <si>
    <t>W120F</t>
  </si>
  <si>
    <t>V52G</t>
  </si>
  <si>
    <t>V147S</t>
  </si>
  <si>
    <t>E96K/M416I</t>
  </si>
  <si>
    <t>E96K/M416I/N437K</t>
  </si>
  <si>
    <t>E96K/T385A/N411S/M416I/N437K</t>
  </si>
  <si>
    <t>I91E</t>
  </si>
  <si>
    <t>K341A</t>
  </si>
  <si>
    <t>K413A</t>
  </si>
  <si>
    <t>L171A</t>
  </si>
  <si>
    <t>L171R</t>
  </si>
  <si>
    <t>L219A</t>
  </si>
  <si>
    <t>L362M</t>
  </si>
  <si>
    <t>M221A</t>
  </si>
  <si>
    <t>M261E</t>
  </si>
  <si>
    <t>M323A</t>
  </si>
  <si>
    <t>M323G</t>
  </si>
  <si>
    <t>M358T</t>
  </si>
  <si>
    <t>N163A</t>
  </si>
  <si>
    <t>N163C</t>
  </si>
  <si>
    <t>N163D</t>
  </si>
  <si>
    <t>N220A</t>
  </si>
  <si>
    <t>N220G</t>
  </si>
  <si>
    <t>N220H</t>
  </si>
  <si>
    <t>N220R</t>
  </si>
  <si>
    <t>N220Y</t>
  </si>
  <si>
    <t>N293A</t>
  </si>
  <si>
    <t>T385A</t>
  </si>
  <si>
    <t>T352A</t>
  </si>
  <si>
    <t>T296A</t>
  </si>
  <si>
    <t>T218A</t>
  </si>
  <si>
    <t>N293C</t>
  </si>
  <si>
    <t>N354A</t>
  </si>
  <si>
    <t>N404A</t>
  </si>
  <si>
    <t>N404C</t>
  </si>
  <si>
    <t>Q284R</t>
  </si>
  <si>
    <t>Q313R</t>
  </si>
  <si>
    <t>R240A</t>
  </si>
  <si>
    <t>R240D</t>
  </si>
  <si>
    <t>R240K</t>
  </si>
  <si>
    <t>S14A</t>
  </si>
  <si>
    <t>S16A</t>
  </si>
  <si>
    <t>S17A</t>
  </si>
  <si>
    <t>S17E</t>
  </si>
  <si>
    <t>S298E</t>
  </si>
  <si>
    <t>S331A</t>
  </si>
  <si>
    <t>S400A</t>
  </si>
  <si>
    <t>T15A</t>
  </si>
  <si>
    <t>T175R</t>
  </si>
  <si>
    <t>E178A</t>
  </si>
  <si>
    <t>E178Q</t>
  </si>
  <si>
    <t>E383A</t>
  </si>
  <si>
    <t>E383Q</t>
  </si>
  <si>
    <t>D508H</t>
  </si>
  <si>
    <t>D508N</t>
  </si>
  <si>
    <t>R544W</t>
  </si>
  <si>
    <t>R786H</t>
  </si>
  <si>
    <t>Panesthia angustipennis</t>
  </si>
  <si>
    <t>Pectobacterium carotovorum</t>
  </si>
  <si>
    <t>Penicillium brasilianum</t>
  </si>
  <si>
    <t>Phanerochaete chrysosporium</t>
  </si>
  <si>
    <t>Putranjiva roxburghii</t>
  </si>
  <si>
    <t>archaea</t>
  </si>
  <si>
    <t>Pyrococcus furiosus</t>
  </si>
  <si>
    <t>N415S</t>
  </si>
  <si>
    <t>M424V</t>
  </si>
  <si>
    <t>T371A</t>
  </si>
  <si>
    <t>A419T</t>
  </si>
  <si>
    <t>M424K</t>
  </si>
  <si>
    <t>F426Y</t>
  </si>
  <si>
    <t>M424K/F426Y</t>
  </si>
  <si>
    <t>Rasamsonia emersonii</t>
  </si>
  <si>
    <t>Rhizomucor miehei</t>
  </si>
  <si>
    <t>Saccharomonospora sp.</t>
  </si>
  <si>
    <t>Sheep rumen</t>
  </si>
  <si>
    <t>soil metagenome</t>
  </si>
  <si>
    <t>Sphingomonas sp.</t>
  </si>
  <si>
    <t>Cellulose Binding Domain Truncated Form</t>
  </si>
  <si>
    <t>Thermoanaerobacterium aotearoense</t>
  </si>
  <si>
    <t>Thermoanaerobacterium thermosaccharolyticum</t>
  </si>
  <si>
    <t>Thermoascus aurantiacus</t>
  </si>
  <si>
    <t>A433V/L444Y/G447S</t>
  </si>
  <si>
    <t>A433V/L444Y/G447T</t>
  </si>
  <si>
    <t>A433V/M437L/L444W/G447S</t>
  </si>
  <si>
    <t>L444W/G447S</t>
  </si>
  <si>
    <t>L444Y/G447S</t>
  </si>
  <si>
    <t>L444Y/G447T</t>
  </si>
  <si>
    <t>Thermobifida halotolerans</t>
  </si>
  <si>
    <t xml:space="preserve">Thermococcus kodakarensis </t>
  </si>
  <si>
    <t>C88S</t>
  </si>
  <si>
    <t>Thermococcus pacificus</t>
  </si>
  <si>
    <t>Thermococcus sp.</t>
  </si>
  <si>
    <t>Thermofilum pendens</t>
  </si>
  <si>
    <t>Thermotoga maritima</t>
  </si>
  <si>
    <t>Thermotoga naphthophila</t>
  </si>
  <si>
    <t>Thermotoga neapolitana</t>
  </si>
  <si>
    <t>D242G</t>
  </si>
  <si>
    <t>D58A</t>
  </si>
  <si>
    <t>E458G</t>
  </si>
  <si>
    <t>W243F</t>
  </si>
  <si>
    <t>Thermotoga petrophila</t>
  </si>
  <si>
    <t>Thermotoga thermarum</t>
  </si>
  <si>
    <t>Thermus flavus</t>
  </si>
  <si>
    <t>Thermus thermophilus</t>
  </si>
  <si>
    <t>L167W/P172L</t>
  </si>
  <si>
    <t>Trichoderma koningiopsis</t>
  </si>
  <si>
    <t>Trichoderma reesei</t>
  </si>
  <si>
    <t>Vibrio cholerae</t>
  </si>
  <si>
    <t>Weissella cibaria</t>
  </si>
  <si>
    <t>Accesion No</t>
  </si>
  <si>
    <t>ABK51908.1</t>
  </si>
  <si>
    <t>MH974516.1</t>
  </si>
  <si>
    <t>MH974517.1</t>
  </si>
  <si>
    <t>QJX15573.1</t>
  </si>
  <si>
    <t>AXR85509.1</t>
  </si>
  <si>
    <t>Q214S/A264S/F344I</t>
  </si>
  <si>
    <t>Q214T/A264P/F327A/F344I</t>
  </si>
  <si>
    <t>Q214E/A264S/F327S/344A</t>
  </si>
  <si>
    <t>Q214D/A264P/F327A/F344S</t>
  </si>
  <si>
    <t>Q214G/A264S/F327L/F344D</t>
  </si>
  <si>
    <t>O214F/A264S/F327L/F344G</t>
  </si>
  <si>
    <t>MKFPKNFMFGYSWSGFQFEMGLPGSEVESDWWVWVHDKENIASGLVSGDLPENGPAYWHLYKQDHDIAEKLGMDCIRGGIEWARIFPKPTFDVKVDVEKDEEGNIISVDVPESTIKELEKIANMEALEHYRKIYSDWKERGKTFILNLYHWPLPLWIHDPIAVRKLGPDRAPAGWLDEKTVVEFVKFAAFVAYHLDDLVDMWSTMNEPNVVYNSGYINLRSGFPPGYLSFEAAEKAKFNLIQAHIGAYDAIKEYSEKSVGVIYSFAWHDPLAEEYKDEVEEIRKKDYEFVTILHSKGKLDWIGVNYYSRLVYGAKDGHLVPLPGYGF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</si>
  <si>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TGYINLRSGFPPGYLSFEAAEKAKFNLIQAHIGAYDAIKEYSEKSVGVIYPFAWHDPLAEEYKDEVEEIRKKDYEFVTILHSKGKLDWIGVNYYSRLVYGAKDGHLVPLPGYGA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</si>
  <si>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SMSERGGFAKSGRPASDA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</si>
  <si>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DGYINLRSGFPPGYLSFEAAEKAKFNLIQAHIGAYDAIKEYSEKSVGVIYPFAWHDPLAEEYKDEVEEIRKKDYEFVTILHSKGKLDWIGVNYYSRLVYGAKDGHLVPLPGYGAMSERGGFAKSGRPASDS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</si>
  <si>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GGYINLRSGFPPGYLSFEAAEKAKFNLIQAHIGAYDAIKEYSEKSVGVIYSFAWHDPLAEEYKDEVEEIRKKDYEFVTILHSKGKLDWIGVNYYSRLVYGAKDGHLVPLPGYGLMSERGGFAKSGRPASDD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</si>
  <si>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FGYINLRSGFPPGYLSFEAAEKAKFNLIQAHIGAYDAIKEYSEKSVGVIYSFAWHDPLAEEYKDEVEEIRKKDYEFVTILHSKGKLDWIGVNYYSRLVYGAKDGHLVPLPGYGLMSERGGFAKSGRPASDG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</si>
  <si>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LGYINLRSGFPPGYLSFEAAEKAKFNLIQAHIGAYDAIKEYSEKSVGVIYHFAWHDPLAEEYKDEVEEIRKKDYEFVTILHSKGKLDWIGVNYYSRLVYGAKDGHLVPLPGYGSMSERGGFAKSGRPASDM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</si>
  <si>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GMSERGGFAKSGRPASDAGWEMYPEGLENLLKYLNNAYELPMIITENGMADAADRYRPHYLVSHLKAVYNAMKEGADVRGYLHWSLTDNYEWAQGFRMRFGLVYVDFETKKRYLRPSALVFREIATQKEIPEELAHLADLKFVTRKHHHHHH</t>
  </si>
  <si>
    <t>Q214L/A264H/F327S/F344M</t>
  </si>
  <si>
    <t>Q214E/A264S/F327G/F344A</t>
  </si>
  <si>
    <t>E39S/E101F/K276D/L387Q</t>
  </si>
  <si>
    <t>L45Q/E101S/K276D</t>
  </si>
  <si>
    <t>L45Q/E102H/A247E</t>
  </si>
  <si>
    <t>Q63F/K99Y/A173W/A233Q</t>
  </si>
  <si>
    <t>N104D/D169H/Y193V/A233Q/K392H</t>
  </si>
  <si>
    <t>A233Q/P321H/A402D/L463R</t>
  </si>
  <si>
    <t>W58V/N104D/D169H/A233Q</t>
  </si>
  <si>
    <t>Y11A/E119Y/P321H/Y439F</t>
  </si>
  <si>
    <t>MKFPKNFMFGYSWSGFQFEMGLPGSEVESDWWVWVHDKSNIASGLVSGDLPENGPAYWHLYKQDHDIAEKLGMDCIRGGIEWARIFPKPTFDVKVDVEKDF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QVSHLKAVYNAMKEGADVRGYLHWSLTDNYEWAQGFRMRFGLVYVDFETKKRYLRPSALVFREIATQKEIPEELAHLADLKFVTRKHHHHHH</t>
  </si>
  <si>
    <t>MKFPKNFMFGYSWSGFQFEMGLPGSEVESDWWVWVHDKENIASGQVSGDLPENGPAYWHLYKQDHDIAEKLGMDCIRGGIEWARIFPKPTFDVKVDVEKDS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LVSHLKAVYNAMKEGADVRGYLHWSLTDNYEWAQGFRMRFGLVYVDFETKKRYLRPSALVFREIATQKEIPEELAHLADLKFVTRKHHHHHH</t>
  </si>
  <si>
    <t>MKFPKNFMFGYSWSGFQFEMGLPGSEVESDWWVWVHDKENIASGQVSGDLPENGPAYWHLYKQDHDIAEKLGMDCIRGGIEWARIFPKPTFDVKVDVEKDEHGNIISVDVPESTIKELEKIANMEALEHYRKIYSDWKERGKTFILNLYHWPLPLWIHDPIAVRKLGPDRAPAGWLDEKTVVEFVKFAAFVAYHLDDLVDMWSTMNEPNVVYNQGYINLRSGFPPGYLSFEAAEKAKFNLIQAHIGE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</si>
  <si>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FDHDIAEKLGMDCIRGGIEWARIFPKPTFDVKVDVEYDEEGNIISVDVPESTIKELEKIANMEALEHYRKIYSDWKERGKTFILNLYHWPLPLWIHDPIAVRKLGPDRAPW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</si>
  <si>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QDHDIAEKLGMDCIRGGIEWARIFPKPTFDVKVDVEKDEEGDIISVDVPESTIKELEKIANMEALEHYRKIYSDWKERGKTFILNLYHWPLPLWIHDPIAVRKLGPHRAPAGWLDEKTVVEFVKFAAFVAVHLDDLVDMWSTMNEPNVVYNQGYINLRSGFPPGYLSFEAAEKAKFNLIQAHIGAYDAIKEYSEKSVGVIYAFAWHDPLAEEYKDEVEEIRKKDYEFVTILHSKGKLDWIGVNYYSRLVYGAKDGHLVPLPGYGFMSERGGFAKSGRPASDFGWEMYPEGLENLLKYLNNAYELPMIITENGMADAADRYRPHYLVSHLH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</si>
  <si>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QGYINLRSGFPPGYLSFEAQEKAKFNLIQAHIGAYDAIKEYSEKSVGVIYAFAWHDPLAEEYKDEVEEIRKKDYEFVTILHSKGKLDWIGVNYYSRLVYGAKDGHLVHLPGYGFMSERGGFAKSGRPASDFGWEMYPEGLENLLKYLNNAYELPMIITENGMADAADRYRPHYLVSHLKAVYNAMKEGDDVRGYLHWSLTDNYEWAQGFRMRFGLVYVDFETKKRYLRPSALVFREIATQKEIPEELAHRADLKFVTRKHHHHHH</t>
  </si>
  <si>
    <t>MKFPKNFMFGYSWSGFQFEMGLPGSEVESDWWVWVHDKENIASGLVSGDLPENGPAYVHLYKQDHDIAEKLGMDCIRGGIEWARIFPKPTFDVKVDVEKDEEGDIISVDVPESTIKELEKIANMEALEHYRKIYSDWKERGKTFILNLYHWPLPLWIHDPIAVRKLGPHRAPA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</si>
  <si>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ASWSGFQFEMGLPGSEVESDWWVWVHDKENIASGLVSGDLPENGPAYWHLYKQDHDIAEKLGMDCIRGGIEWARIFPKPTFDVKVDVEKDEEGNIISVDVPESTIKELYKIANMEALEHYRKIYSDWKERGKTFILNLYHWPLPLWIHDPIAVRKLGPDRAPAGWLDEKTVVEFVKFAAFVAYHLDDLVDMWSTMNEPNVVYNQGYINLRSGFPPGYLSFEAAEKAKFNLIQAHIGAYDAIKEYSEKSVGVIYAFAWHDPLAEEYKDEVEEIRKKDYEFVTILHSKGKLDWIGVNYYSRLVYGAKDGHLVHLPGYGFMSERGGFAKSGRPASDFGWEMYPEGLENLLKYLNNAYELPMIITENGMADAADRYRPHYLVSHLKAVYNAMKEGADVRGYLHWSLTDNYEWAQGFRMRFGLVYVDFETKKRFLRPSALVFREIATQKEIPEELAHLADLKFVTRKHHHHHH</t>
  </si>
  <si>
    <t>P92E/D363K/G390D/N440H</t>
  </si>
  <si>
    <t>I269K/S306G/G390D/N440H</t>
  </si>
  <si>
    <t>MANFPKGFLFGTATSSYQIEGAVNEDGRTPSIWDTFSKTSGMTYNGDTGDIACDHYHRYKEDVVILKEIGVKAYRFSIAWPRIFPEKGNFNEKGIDFYKRLVEELLKNDIIPVATIYHWDLPQWAGDLGGWLNRDLIYWYSEYSQKLFKEIGNVVPMWITHNEPWCASILSYGIGEHAPGHKDYREALIAAHHILLSHGEAVKIFRDMNIKESQIGITLNLTPAYPASERDVDRLAAQYADGFSNRWFLDPIFKGNYPEDMIELYKEEIGKFDFIKSEDLGIISQPIDFLGINFYSRSIVKYSEKSMLKWIGVEGPGAKTDMGWEIRPESLYDLLKRLDKEYTRIPIYITENGAAFKDIITEKGKVHDQERIEYIKEHLKYANKFIKEGDNLKGYFLWSFLDNFEWAFGYSKRFGIVYVDYKTQKRILKDSALWYKEVIH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</si>
  <si>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KGKFDFIKSEDLGIISQPIDFLGINFYSRSIVKYSEKGMLKWIGVEGPGAKTDMGWEIRPESLYDLLKRLDKEYTRIPIYITENGAAFKDIITEDGKVHDQERIEYIKEHLKYANKFIKEGDNLKGYFLWSFLDNFEWAFGYSKRFGIVYVDYKTQKRILKDSALWYKEVIHRASIVFHHHHHH</t>
  </si>
  <si>
    <t>V155I</t>
  </si>
  <si>
    <t>I111K</t>
  </si>
  <si>
    <t>I311E</t>
  </si>
  <si>
    <t>V155I/I111K/I311E</t>
  </si>
  <si>
    <t>W310A/I311E/G312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</si>
  <si>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AEN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</si>
  <si>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I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</si>
  <si>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</si>
  <si>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</si>
  <si>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I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</si>
  <si>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</si>
  <si>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</si>
  <si>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</si>
  <si>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</si>
  <si>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</si>
  <si>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</si>
  <si>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</si>
  <si>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</si>
  <si>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</si>
  <si>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</si>
  <si>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</si>
  <si>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</si>
  <si>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</si>
  <si>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</si>
  <si>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</si>
  <si>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</si>
  <si>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</si>
  <si>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</si>
  <si>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</si>
  <si>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</si>
  <si>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</si>
  <si>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</si>
  <si>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</si>
  <si>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</si>
  <si>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</si>
  <si>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</si>
  <si>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</si>
  <si>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</si>
  <si>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</si>
  <si>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</si>
  <si>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</si>
  <si>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</si>
  <si>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</si>
  <si>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</si>
  <si>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</si>
  <si>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</si>
  <si>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</si>
  <si>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</si>
  <si>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</si>
  <si>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</si>
  <si>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</si>
  <si>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</si>
  <si>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</si>
  <si>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</si>
  <si>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</si>
  <si>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</si>
  <si>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</si>
  <si>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</si>
  <si>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</si>
  <si>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</si>
  <si>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</si>
  <si>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</si>
  <si>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</si>
  <si>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</si>
  <si>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</si>
  <si>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</si>
  <si>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</si>
  <si>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</si>
  <si>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</si>
  <si>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</si>
  <si>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</si>
  <si>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</si>
  <si>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</si>
  <si>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</si>
  <si>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</si>
  <si>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</si>
  <si>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</si>
  <si>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</si>
  <si>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</si>
  <si>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</si>
  <si>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</si>
  <si>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</si>
  <si>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</si>
  <si>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</si>
  <si>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</si>
  <si>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</si>
  <si>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</si>
  <si>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</si>
  <si>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</si>
  <si>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</si>
  <si>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</si>
  <si>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</si>
  <si>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</si>
  <si>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</si>
  <si>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</si>
  <si>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</si>
  <si>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</si>
  <si>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</si>
  <si>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</si>
  <si>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</si>
  <si>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</si>
  <si>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</si>
  <si>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</si>
  <si>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</si>
  <si>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</si>
  <si>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</si>
  <si>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</si>
  <si>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</si>
  <si>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</si>
  <si>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</si>
  <si>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</si>
  <si>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</si>
  <si>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</si>
  <si>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</si>
  <si>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</si>
  <si>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</si>
  <si>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</si>
  <si>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</si>
  <si>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</si>
  <si>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</si>
  <si>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</si>
  <si>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</si>
  <si>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</si>
  <si>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</si>
  <si>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</si>
  <si>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</si>
  <si>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</si>
  <si>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</si>
  <si>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</si>
  <si>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</si>
  <si>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</si>
  <si>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</si>
  <si>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</si>
  <si>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</si>
  <si>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</si>
  <si>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</si>
  <si>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</si>
  <si>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</si>
  <si>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</si>
  <si>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</si>
  <si>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</si>
  <si>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</si>
  <si>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</si>
  <si>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</si>
  <si>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</si>
  <si>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</si>
  <si>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</si>
  <si>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</si>
  <si>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</si>
  <si>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</si>
  <si>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</si>
  <si>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</si>
  <si>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</si>
  <si>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</si>
  <si>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</si>
  <si>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</si>
  <si>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</si>
  <si>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</si>
  <si>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</si>
  <si>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</si>
  <si>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</si>
  <si>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</si>
  <si>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</si>
  <si>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</si>
  <si>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</si>
  <si>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</si>
  <si>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</si>
  <si>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</si>
  <si>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</si>
  <si>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</si>
  <si>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</si>
  <si>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</si>
  <si>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</si>
  <si>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</si>
  <si>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</si>
  <si>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</si>
  <si>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</si>
  <si>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</si>
  <si>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</si>
  <si>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</si>
  <si>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</si>
  <si>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</si>
  <si>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</si>
  <si>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</si>
  <si>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</si>
  <si>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</si>
  <si>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</si>
  <si>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</si>
  <si>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</si>
  <si>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</si>
  <si>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</si>
  <si>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</si>
  <si>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</si>
  <si>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</si>
  <si>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</si>
  <si>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</si>
  <si>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</si>
  <si>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</si>
  <si>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</si>
  <si>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</si>
  <si>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</si>
  <si>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</si>
  <si>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</si>
  <si>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</si>
  <si>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</si>
  <si>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</si>
  <si>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</si>
  <si>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</si>
  <si>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</si>
  <si>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</si>
  <si>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</si>
  <si>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</si>
  <si>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</si>
  <si>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</si>
  <si>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</si>
  <si>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</si>
  <si>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</si>
  <si>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</si>
  <si>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</si>
  <si>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</si>
  <si>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</si>
  <si>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</si>
  <si>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</si>
  <si>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</si>
  <si>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</si>
  <si>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</si>
  <si>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</si>
  <si>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</si>
  <si>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</si>
  <si>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</si>
  <si>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</si>
  <si>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</si>
  <si>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</si>
  <si>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</si>
  <si>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</si>
  <si>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</si>
  <si>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</si>
  <si>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</si>
  <si>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</si>
  <si>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</si>
  <si>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</si>
  <si>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</si>
  <si>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</si>
  <si>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</si>
  <si>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</si>
  <si>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</si>
  <si>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</si>
  <si>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</si>
  <si>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</si>
  <si>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</si>
  <si>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</si>
  <si>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</si>
  <si>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</si>
  <si>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</si>
  <si>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</si>
  <si>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</si>
  <si>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</si>
  <si>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</si>
  <si>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</si>
  <si>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</si>
  <si>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</si>
  <si>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</si>
  <si>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</si>
  <si>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</si>
  <si>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</si>
  <si>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</si>
  <si>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</si>
  <si>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</si>
  <si>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</si>
  <si>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</si>
  <si>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</si>
  <si>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</si>
  <si>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</si>
  <si>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</si>
  <si>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</si>
  <si>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</si>
  <si>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</si>
  <si>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</si>
  <si>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</si>
  <si>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</si>
  <si>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</si>
  <si>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</si>
  <si>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</si>
  <si>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</si>
  <si>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</si>
  <si>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</si>
  <si>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</si>
  <si>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</si>
  <si>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</si>
  <si>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</si>
  <si>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</si>
  <si>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</si>
  <si>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</si>
  <si>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</si>
  <si>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</si>
  <si>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</si>
  <si>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</si>
  <si>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</si>
  <si>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</si>
  <si>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</si>
  <si>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</si>
  <si>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</si>
  <si>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</si>
  <si>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</si>
  <si>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</si>
  <si>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</si>
  <si>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</si>
  <si>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</si>
  <si>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</si>
  <si>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</si>
  <si>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</si>
  <si>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</si>
  <si>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</si>
  <si>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</si>
  <si>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</si>
  <si>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</si>
  <si>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</si>
  <si>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</si>
  <si>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</si>
  <si>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</si>
  <si>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</si>
  <si>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</si>
  <si>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</si>
  <si>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</si>
  <si>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</si>
  <si>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</si>
  <si>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</si>
  <si>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</si>
  <si>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</si>
  <si>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</si>
  <si>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</si>
  <si>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</si>
  <si>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</si>
  <si>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</si>
  <si>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</si>
  <si>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</si>
  <si>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</si>
  <si>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</si>
  <si>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</si>
  <si>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</si>
  <si>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</si>
  <si>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</si>
  <si>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</si>
  <si>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</si>
  <si>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</si>
  <si>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</si>
  <si>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</si>
  <si>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</si>
  <si>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</si>
  <si>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</si>
  <si>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</si>
  <si>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</si>
  <si>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</si>
  <si>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</si>
  <si>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</si>
  <si>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</si>
  <si>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</si>
  <si>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</si>
  <si>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</si>
  <si>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</si>
  <si>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</si>
  <si>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</si>
  <si>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</si>
  <si>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</si>
  <si>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</si>
  <si>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</si>
  <si>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</si>
  <si>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</si>
  <si>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</si>
  <si>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</si>
  <si>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</si>
  <si>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</si>
  <si>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</si>
  <si>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</si>
  <si>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</si>
  <si>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</si>
  <si>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</si>
  <si>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</si>
  <si>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</si>
  <si>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</si>
  <si>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</si>
  <si>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</si>
  <si>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</si>
  <si>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</si>
  <si>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</si>
  <si>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</si>
  <si>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</si>
  <si>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</si>
  <si>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</si>
  <si>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</si>
  <si>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</si>
  <si>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</si>
  <si>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</si>
  <si>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</si>
  <si>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</si>
  <si>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</si>
  <si>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</si>
  <si>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</si>
  <si>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</si>
  <si>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</si>
  <si>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</si>
  <si>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</si>
  <si>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</si>
  <si>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</si>
  <si>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</si>
  <si>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</si>
  <si>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</si>
  <si>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</si>
  <si>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</si>
  <si>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</si>
  <si>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</si>
  <si>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</si>
  <si>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</si>
  <si>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</si>
  <si>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</si>
  <si>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</si>
  <si>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</si>
  <si>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</si>
  <si>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</si>
  <si>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</si>
  <si>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</si>
  <si>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</si>
  <si>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</si>
  <si>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</si>
  <si>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</si>
  <si>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</si>
  <si>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</si>
  <si>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</si>
  <si>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</si>
  <si>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</si>
  <si>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</si>
  <si>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</si>
  <si>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</si>
  <si>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</si>
  <si>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</si>
  <si>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</si>
  <si>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</si>
  <si>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</si>
  <si>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</si>
  <si>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</si>
  <si>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</si>
  <si>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</si>
  <si>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</si>
  <si>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</si>
  <si>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</si>
  <si>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</si>
  <si>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</si>
  <si>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</si>
  <si>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</si>
  <si>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</si>
  <si>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</si>
  <si>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</si>
  <si>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</si>
  <si>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</si>
  <si>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</si>
  <si>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</si>
  <si>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</si>
  <si>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</si>
  <si>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</si>
  <si>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</si>
  <si>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</si>
  <si>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</si>
  <si>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</si>
  <si>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</si>
  <si>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</si>
  <si>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</si>
  <si>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</si>
  <si>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</si>
  <si>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</si>
  <si>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</si>
  <si>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</si>
  <si>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</si>
  <si>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</si>
  <si>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</si>
  <si>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</si>
  <si>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</si>
  <si>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</si>
  <si>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</si>
  <si>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</si>
  <si>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</si>
  <si>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</si>
  <si>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</si>
  <si>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</si>
  <si>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</si>
  <si>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</si>
  <si>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</si>
  <si>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</si>
  <si>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</si>
  <si>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</si>
  <si>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</si>
  <si>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</si>
  <si>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</si>
  <si>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</si>
  <si>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</si>
  <si>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</si>
  <si>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</si>
  <si>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</si>
  <si>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</si>
  <si>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</si>
  <si>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</si>
  <si>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</si>
  <si>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</si>
  <si>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</si>
  <si>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</si>
  <si>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</si>
  <si>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</si>
  <si>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</si>
  <si>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</si>
  <si>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</si>
  <si>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</si>
  <si>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</si>
  <si>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</si>
  <si>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</si>
  <si>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</si>
  <si>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</si>
  <si>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</si>
  <si>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</si>
  <si>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</si>
  <si>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</si>
  <si>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</si>
  <si>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</si>
  <si>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</si>
  <si>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</si>
  <si>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</si>
  <si>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</si>
  <si>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</si>
  <si>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</si>
  <si>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</si>
  <si>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</si>
  <si>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</si>
  <si>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</si>
  <si>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</si>
  <si>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</si>
  <si>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</si>
  <si>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</si>
  <si>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</si>
  <si>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</si>
  <si>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</si>
  <si>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</si>
  <si>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</si>
  <si>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</si>
  <si>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</si>
  <si>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</si>
  <si>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</si>
  <si>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</si>
  <si>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</si>
  <si>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</si>
  <si>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</si>
  <si>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</si>
  <si>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</si>
  <si>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</si>
  <si>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</si>
  <si>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</si>
  <si>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</si>
  <si>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</si>
  <si>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</si>
  <si>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</si>
  <si>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</si>
  <si>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</si>
  <si>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</si>
  <si>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</si>
  <si>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</si>
  <si>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</si>
  <si>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</si>
  <si>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</si>
  <si>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</si>
  <si>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</si>
  <si>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</si>
  <si>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</si>
  <si>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</si>
  <si>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</si>
  <si>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</si>
  <si>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</si>
  <si>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</si>
  <si>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</si>
  <si>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</si>
  <si>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</si>
  <si>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</si>
  <si>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</si>
  <si>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</si>
  <si>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</si>
  <si>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</si>
  <si>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</si>
  <si>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</si>
  <si>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</si>
  <si>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</si>
  <si>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</si>
  <si>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</si>
  <si>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</si>
  <si>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</si>
  <si>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</si>
  <si>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</si>
  <si>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</si>
  <si>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</si>
  <si>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</si>
  <si>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</si>
  <si>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</si>
  <si>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</si>
  <si>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</si>
  <si>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</si>
  <si>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</si>
  <si>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</si>
  <si>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</si>
  <si>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</si>
  <si>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</si>
  <si>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</si>
  <si>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</si>
  <si>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</si>
  <si>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</si>
  <si>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</si>
  <si>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</si>
  <si>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</si>
  <si>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</si>
  <si>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</si>
  <si>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</si>
  <si>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</si>
  <si>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</si>
  <si>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</si>
  <si>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</si>
  <si>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</si>
  <si>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</si>
  <si>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</si>
  <si>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</si>
  <si>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</si>
  <si>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</si>
  <si>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</si>
  <si>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</si>
  <si>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</si>
  <si>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</si>
  <si>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</si>
  <si>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</si>
  <si>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</si>
  <si>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</si>
  <si>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</si>
  <si>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</si>
  <si>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</si>
  <si>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</si>
  <si>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</si>
  <si>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</si>
  <si>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</si>
  <si>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</si>
  <si>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</si>
  <si>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</si>
  <si>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</si>
  <si>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</si>
  <si>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</si>
  <si>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</si>
  <si>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</si>
  <si>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</si>
  <si>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</si>
  <si>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</si>
  <si>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</si>
  <si>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</si>
  <si>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</si>
  <si>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</si>
  <si>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</si>
  <si>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</si>
  <si>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</si>
  <si>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</si>
  <si>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</si>
  <si>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</si>
  <si>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</si>
  <si>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</si>
  <si>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</si>
  <si>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</si>
  <si>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</si>
  <si>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</si>
  <si>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</si>
  <si>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</si>
  <si>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</si>
  <si>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</si>
  <si>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</si>
  <si>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</si>
  <si>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</si>
  <si>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</si>
  <si>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</si>
  <si>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</si>
  <si>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</si>
  <si>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</si>
  <si>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</si>
  <si>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</si>
  <si>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</si>
  <si>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</si>
  <si>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</si>
  <si>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</si>
  <si>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</si>
  <si>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</si>
  <si>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</si>
  <si>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</si>
  <si>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</si>
  <si>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</si>
  <si>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</si>
  <si>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</si>
  <si>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</si>
  <si>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</si>
  <si>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</si>
  <si>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</si>
  <si>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</si>
  <si>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</si>
  <si>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</si>
  <si>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</si>
  <si>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</si>
  <si>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</si>
  <si>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</si>
  <si>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</si>
  <si>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</si>
  <si>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</si>
  <si>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</si>
  <si>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</si>
  <si>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</si>
  <si>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</si>
  <si>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</si>
  <si>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</si>
  <si>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</si>
  <si>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</si>
  <si>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</si>
  <si>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</si>
  <si>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</si>
  <si>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</si>
  <si>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</si>
  <si>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</si>
  <si>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</si>
  <si>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</si>
  <si>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</si>
  <si>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</si>
  <si>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</si>
  <si>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</si>
  <si>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</si>
  <si>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</si>
  <si>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</si>
  <si>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</si>
  <si>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</si>
  <si>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</si>
  <si>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</si>
  <si>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</si>
  <si>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</si>
  <si>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</si>
  <si>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</si>
  <si>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</si>
  <si>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</si>
  <si>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</si>
  <si>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</si>
  <si>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</si>
  <si>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</si>
  <si>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</si>
  <si>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</si>
  <si>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</si>
  <si>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</si>
  <si>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</si>
  <si>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</si>
  <si>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</si>
  <si>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</si>
  <si>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</si>
  <si>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</si>
  <si>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</si>
  <si>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</si>
  <si>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</si>
  <si>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</si>
  <si>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</si>
  <si>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</si>
  <si>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</si>
  <si>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</si>
  <si>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</si>
  <si>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</si>
  <si>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</si>
  <si>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</si>
  <si>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</si>
  <si>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</si>
  <si>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</si>
  <si>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</si>
  <si>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</si>
  <si>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</si>
  <si>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</si>
  <si>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</si>
  <si>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</si>
  <si>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</si>
  <si>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</si>
  <si>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</si>
  <si>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</si>
  <si>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</si>
  <si>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</si>
  <si>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</si>
  <si>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</si>
  <si>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</si>
  <si>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</si>
  <si>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</si>
  <si>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</si>
  <si>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</si>
  <si>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</si>
  <si>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</si>
  <si>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</si>
  <si>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</si>
  <si>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</si>
  <si>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</si>
  <si>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</si>
  <si>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</si>
  <si>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</si>
  <si>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</si>
  <si>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</si>
  <si>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</si>
  <si>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</si>
  <si>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</si>
  <si>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</si>
  <si>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</si>
  <si>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</si>
  <si>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</si>
  <si>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</si>
  <si>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</si>
  <si>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</si>
  <si>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</si>
  <si>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</si>
  <si>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</si>
  <si>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</si>
  <si>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</si>
  <si>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</si>
  <si>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</si>
  <si>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</si>
  <si>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</si>
  <si>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</si>
  <si>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</si>
  <si>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</si>
  <si>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</si>
  <si>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</si>
  <si>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</si>
  <si>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</si>
  <si>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</si>
  <si>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</si>
  <si>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</si>
  <si>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</si>
  <si>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</si>
  <si>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</si>
  <si>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</si>
  <si>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</si>
  <si>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</si>
  <si>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</si>
  <si>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</si>
  <si>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</si>
  <si>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</si>
  <si>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</si>
  <si>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</si>
  <si>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</si>
  <si>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</si>
  <si>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</si>
  <si>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</si>
  <si>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</si>
  <si>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</si>
  <si>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</si>
  <si>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</si>
  <si>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</si>
  <si>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</si>
  <si>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</si>
  <si>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</si>
  <si>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</si>
  <si>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</si>
  <si>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</si>
  <si>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</si>
  <si>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</si>
  <si>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</si>
  <si>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</si>
  <si>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</si>
  <si>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</si>
  <si>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</si>
  <si>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</si>
  <si>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</si>
  <si>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</si>
  <si>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</si>
  <si>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</si>
  <si>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</si>
  <si>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</si>
  <si>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</si>
  <si>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</si>
  <si>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</si>
  <si>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</si>
  <si>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</si>
  <si>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</si>
  <si>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</si>
  <si>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</si>
  <si>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</si>
  <si>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</si>
  <si>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</si>
  <si>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</si>
  <si>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</si>
  <si>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</si>
  <si>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</si>
  <si>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</si>
  <si>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</si>
  <si>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</si>
  <si>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</si>
  <si>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</si>
  <si>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</si>
  <si>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</si>
  <si>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</si>
  <si>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</si>
  <si>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</si>
  <si>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</si>
  <si>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</si>
  <si>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</si>
  <si>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</si>
  <si>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</si>
  <si>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</si>
  <si>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</si>
  <si>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</si>
  <si>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</si>
  <si>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</si>
  <si>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</si>
  <si>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</si>
  <si>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</si>
  <si>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</si>
  <si>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</si>
  <si>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</si>
  <si>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</si>
  <si>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</si>
  <si>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</si>
  <si>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</si>
  <si>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</si>
  <si>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</si>
  <si>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</si>
  <si>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</si>
  <si>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</si>
  <si>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</si>
  <si>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</si>
  <si>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</si>
  <si>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</si>
  <si>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</si>
  <si>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</si>
  <si>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</si>
  <si>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</si>
  <si>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</si>
  <si>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</si>
  <si>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</si>
  <si>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</si>
  <si>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</si>
  <si>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</si>
  <si>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</si>
  <si>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</si>
  <si>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</si>
  <si>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</si>
  <si>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</si>
  <si>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</si>
  <si>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>Index</t>
  </si>
  <si>
    <t>https://doi.org/10.1016/j.nbt.2017.08.012,https://doi.org/10.1016/j.nbt.2017.08.012</t>
  </si>
  <si>
    <t>Node13</t>
  </si>
  <si>
    <t>Node15</t>
  </si>
  <si>
    <t>G929</t>
  </si>
  <si>
    <t>G930</t>
  </si>
  <si>
    <t>G931</t>
  </si>
  <si>
    <t>G932</t>
  </si>
  <si>
    <t>G933</t>
  </si>
  <si>
    <t>G934</t>
  </si>
  <si>
    <t>MKFPKDFLFGYSWSGFQFEMGLPGSEVPNSDWWVWVHDKENIASGLVSGDLPENGPAYWHLYKQDHDIAESLGMDAIRGGIEWARIFPKPTFDVKVDVEKDEDGNIVSVDVPESAIEELEKLADMEALEHYRKIYSDWKERGKTFILNLYHWPLPLWLHDPIAVRRLGPDRAPSGWLDERSVVEFVKFAAFVAYHLDDLVDMWSTMNEPNVVYEQGYTRPNSGFPPGYLSFEASEKAKMNLIQAHARAYDAIKEYSEKPVGIIYAFAWHDPLNEEVEDEVKEIRKRDYEFVTAVHSGKSATAGEREDLKGKLDWIGVNYYSRLAYGKKNGHIVPLPGYGFMSERGGFAKSGRPASDFGWEIYPEGLENLLRELNNRYELPMMITENGIADAADRYRPYYLVSHLKAVYNAMKEGADVRGYLHWSLTDNYEWAQGFRMRFGLVYVDFETKKRYLRPSALVFREIATRKEIPEELAHLADLNALTRR</t>
  </si>
  <si>
    <t xml:space="preserve">
MKFPKDFLFGYSWSGFQFEMGLPGSEVPNSDWWVWVHDKENIASGLVSGDLPENGPAYWHLYKQDHDIAESLGMDAIRGGIEWARIFPKPTFDVKVDVEKDEDGNIVSVDVPESAIEELEKIADMEALEHYRKIYSDWKERGKTFILNLYHWPLPLWLHDPIKVRRLGPDRAPSGWLDDRSVVEFAKFAAFVAYHLDDLVDMWSTMNEPNVVYEQGYTRPKSGFPPGYLSFEASEKAKMNLIQAHARAYDAIKEYSDKPVGIIYAYTWLDPLNEEIEDEVREIRKRDLYSFVDAVHSGKSASAEEREDLKGRVDWIGVNYYSRLAFGKVNGHIVPLPGYGFSSERGGYAKSGRPASDFGWEIYPEGLEKLLRELSKRYNLPMMITENGIADAADRYRPYYLVSHLKAVYNAMKEGADVRGYLHWSLTDNYEWAQGFRMRFGLVYVDFETKKRYLRPSALVFREIATRKEIPEELEHLADLNAL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</si>
</sst>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0" fontId="14" fillId="0" borderId="0" xfId="1"/>
    <xf numFmtId="0" fontId="0" fillId="0" borderId="0" xfId="0" applyAlignment="1">
      <alignment wrapText="1"/>
    </xf>
    <xf numFmtId="2" fontId="0" fillId="0" borderId="0" xfId="0" applyNumberFormat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wrapText="1"/>
    </xf>
    <xf numFmtId="0" fontId="9" fillId="0" borderId="0" xfId="0" applyFont="1"/>
    <xf numFmtId="0" fontId="16" fillId="0" borderId="0" xfId="0" applyFont="1"/>
    <xf numFmtId="0" fontId="8" fillId="0" borderId="0" xfId="0" applyFont="1"/>
    <xf numFmtId="0" fontId="17" fillId="0" borderId="0" xfId="0" applyFont="1"/>
    <xf numFmtId="1" fontId="0" fillId="0" borderId="0" xfId="0" applyNumberFormat="1"/>
    <xf numFmtId="0" fontId="0" fillId="0" borderId="1" xfId="0" applyBorder="1"/>
    <xf numFmtId="0" fontId="7" fillId="0" borderId="0" xfId="0" applyFont="1"/>
    <xf numFmtId="0" fontId="14" fillId="0" borderId="0" xfId="1" applyFill="1"/>
    <xf numFmtId="0" fontId="6" fillId="0" borderId="0" xfId="0" applyFont="1"/>
    <xf numFmtId="0" fontId="18" fillId="0" borderId="0" xfId="0" applyFont="1"/>
    <xf numFmtId="0" fontId="12" fillId="0" borderId="1" xfId="0" applyFont="1" applyBorder="1"/>
    <xf numFmtId="0" fontId="0" fillId="0" borderId="0" xfId="0" applyAlignment="1">
      <alignment vertical="center"/>
    </xf>
    <xf numFmtId="0" fontId="18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0" fontId="2" fillId="0" borderId="0" xfId="0" applyFont="1" applyAlignment="1">
      <alignment wrapText="1"/>
    </xf>
    <xf numFmtId="0" fontId="20" fillId="0" borderId="0" xfId="0" applyFont="1"/>
    <xf numFmtId="0" fontId="1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QJX15573.1?report=genbank&amp;log$=protalign&amp;blast_rank=1&amp;RID=XTZ19H6S01N" TargetMode="External"/><Relationship Id="rId13" Type="http://schemas.openxmlformats.org/officeDocument/2006/relationships/hyperlink" Target="https://www.ncbi.nlm.nih.gov/protein/QJX15573.1?report=genbank&amp;log$=protalign&amp;blast_rank=1&amp;RID=XTZ19H6S01N" TargetMode="External"/><Relationship Id="rId18" Type="http://schemas.openxmlformats.org/officeDocument/2006/relationships/hyperlink" Target="https://www.ncbi.nlm.nih.gov/protein/AXR85509.1?report=genbank&amp;log$=protalign&amp;blast_rank=1&amp;RID=XTZJ3U7F01N" TargetMode="External"/><Relationship Id="rId3" Type="http://schemas.openxmlformats.org/officeDocument/2006/relationships/hyperlink" Target="https://www.ncbi.nlm.nih.gov/nuccore/MH974516.1/" TargetMode="External"/><Relationship Id="rId21" Type="http://schemas.openxmlformats.org/officeDocument/2006/relationships/hyperlink" Target="https://doi.org/10.1016/j.ijbiomac.2016.01.001" TargetMode="External"/><Relationship Id="rId7" Type="http://schemas.openxmlformats.org/officeDocument/2006/relationships/hyperlink" Target="https://www.ncbi.nlm.nih.gov/protein/QJX15573.1?report=genbank&amp;log$=protalign&amp;blast_rank=1&amp;RID=XTZ19H6S01N" TargetMode="External"/><Relationship Id="rId12" Type="http://schemas.openxmlformats.org/officeDocument/2006/relationships/hyperlink" Target="https://www.ncbi.nlm.nih.gov/protein/QJX15573.1?report=genbank&amp;log$=protalign&amp;blast_rank=1&amp;RID=XTZ19H6S01N" TargetMode="External"/><Relationship Id="rId17" Type="http://schemas.openxmlformats.org/officeDocument/2006/relationships/hyperlink" Target="https://www.ncbi.nlm.nih.gov/protein/AXR85509.1?report=genbank&amp;log$=protalign&amp;blast_rank=1&amp;RID=XTZJ3U7F01N" TargetMode="External"/><Relationship Id="rId25" Type="http://schemas.openxmlformats.org/officeDocument/2006/relationships/hyperlink" Target="https://doi.org/10.1016/j.nbt.2017.08.012,https:/doi.org/10.1016/j.nbt.2017.08.012" TargetMode="External"/><Relationship Id="rId2" Type="http://schemas.openxmlformats.org/officeDocument/2006/relationships/hyperlink" Target="https://www.ncbi.nlm.nih.gov/protein/ABK51908.1/" TargetMode="External"/><Relationship Id="rId16" Type="http://schemas.openxmlformats.org/officeDocument/2006/relationships/hyperlink" Target="https://www.ncbi.nlm.nih.gov/protein/QJX15573.1?report=genbank&amp;log$=protalign&amp;blast_rank=1&amp;RID=XTZ19H6S01N" TargetMode="External"/><Relationship Id="rId20" Type="http://schemas.openxmlformats.org/officeDocument/2006/relationships/hyperlink" Target="https://www.uniprot.org/uniprot/Q2UIR4" TargetMode="External"/><Relationship Id="rId1" Type="http://schemas.openxmlformats.org/officeDocument/2006/relationships/hyperlink" Target="https://www.ncbi.nlm.nih.gov/protein/ABK51908.1/" TargetMode="External"/><Relationship Id="rId6" Type="http://schemas.openxmlformats.org/officeDocument/2006/relationships/hyperlink" Target="https://www.ncbi.nlm.nih.gov/protein/QJX15573.1?report=genbank&amp;log$=protalign&amp;blast_rank=1&amp;RID=XTZ19H6S01N" TargetMode="External"/><Relationship Id="rId11" Type="http://schemas.openxmlformats.org/officeDocument/2006/relationships/hyperlink" Target="https://www.ncbi.nlm.nih.gov/protein/QJX15573.1?report=genbank&amp;log$=protalign&amp;blast_rank=1&amp;RID=XTZ19H6S01N" TargetMode="External"/><Relationship Id="rId24" Type="http://schemas.openxmlformats.org/officeDocument/2006/relationships/hyperlink" Target="https://doi.org/10.1016/j.nbt.2017.08.012,https:/doi.org/10.1016/j.nbt.2017.08.012" TargetMode="External"/><Relationship Id="rId5" Type="http://schemas.openxmlformats.org/officeDocument/2006/relationships/hyperlink" Target="https://www.ncbi.nlm.nih.gov/protein/QJX15573.1?report=genbank&amp;log$=protalign&amp;blast_rank=1&amp;RID=XTZ19H6S01N" TargetMode="External"/><Relationship Id="rId15" Type="http://schemas.openxmlformats.org/officeDocument/2006/relationships/hyperlink" Target="https://www.ncbi.nlm.nih.gov/protein/QJX15573.1?report=genbank&amp;log$=protalign&amp;blast_rank=1&amp;RID=XTZ19H6S01N" TargetMode="External"/><Relationship Id="rId23" Type="http://schemas.openxmlformats.org/officeDocument/2006/relationships/hyperlink" Target="https://doi.org/10.1074/jbc.M113.471342" TargetMode="External"/><Relationship Id="rId10" Type="http://schemas.openxmlformats.org/officeDocument/2006/relationships/hyperlink" Target="https://www.ncbi.nlm.nih.gov/protein/QJX15573.1?report=genbank&amp;log$=protalign&amp;blast_rank=1&amp;RID=XTZ19H6S01N" TargetMode="External"/><Relationship Id="rId19" Type="http://schemas.openxmlformats.org/officeDocument/2006/relationships/hyperlink" Target="https://www.uniprot.org/uniprot/Q2UUD66" TargetMode="External"/><Relationship Id="rId4" Type="http://schemas.openxmlformats.org/officeDocument/2006/relationships/hyperlink" Target="https://www.ncbi.nlm.nih.gov/nuccore/MH974517.1/" TargetMode="External"/><Relationship Id="rId9" Type="http://schemas.openxmlformats.org/officeDocument/2006/relationships/hyperlink" Target="https://www.ncbi.nlm.nih.gov/protein/QJX15573.1?report=genbank&amp;log$=protalign&amp;blast_rank=1&amp;RID=XTZ19H6S01N" TargetMode="External"/><Relationship Id="rId14" Type="http://schemas.openxmlformats.org/officeDocument/2006/relationships/hyperlink" Target="https://www.ncbi.nlm.nih.gov/protein/QJX15573.1?report=genbank&amp;log$=protalign&amp;blast_rank=1&amp;RID=XTZ19H6S01N" TargetMode="External"/><Relationship Id="rId22" Type="http://schemas.openxmlformats.org/officeDocument/2006/relationships/hyperlink" Target="https://doi.org/10.1016/j.procbio.2017.12.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60F8-633E-4DDF-8975-5CB7D930EA1A}">
  <dimension ref="A1:R935"/>
  <sheetViews>
    <sheetView tabSelected="1" workbookViewId="0">
      <selection activeCell="E930" sqref="E930"/>
    </sheetView>
  </sheetViews>
  <sheetFormatPr defaultRowHeight="14.5" x14ac:dyDescent="0.35"/>
  <cols>
    <col min="1" max="1" width="43.1796875" bestFit="1" customWidth="1"/>
    <col min="2" max="2" width="9" bestFit="1" customWidth="1"/>
    <col min="3" max="3" width="9.7265625" customWidth="1"/>
    <col min="4" max="4" width="12.26953125" bestFit="1" customWidth="1"/>
    <col min="5" max="5" width="11" bestFit="1" customWidth="1"/>
    <col min="6" max="7" width="12" bestFit="1" customWidth="1"/>
    <col min="8" max="8" width="17.54296875" bestFit="1" customWidth="1"/>
    <col min="9" max="9" width="11.36328125" bestFit="1" customWidth="1"/>
    <col min="10" max="19" width="58.36328125" customWidth="1"/>
  </cols>
  <sheetData>
    <row r="1" spans="1:14" ht="43.5" x14ac:dyDescent="0.35">
      <c r="A1" s="2" t="s">
        <v>0</v>
      </c>
      <c r="B1" s="26" t="s">
        <v>1653</v>
      </c>
      <c r="C1" s="6" t="s">
        <v>477</v>
      </c>
      <c r="D1" s="6" t="s">
        <v>473</v>
      </c>
      <c r="E1" s="4" t="s">
        <v>470</v>
      </c>
      <c r="F1" s="2" t="s">
        <v>1</v>
      </c>
      <c r="G1" s="2" t="s">
        <v>2</v>
      </c>
      <c r="H1" s="31" t="s">
        <v>3</v>
      </c>
      <c r="I1" s="9" t="s">
        <v>4</v>
      </c>
      <c r="J1" s="2" t="s">
        <v>5</v>
      </c>
      <c r="K1" s="2" t="s">
        <v>6</v>
      </c>
      <c r="L1" t="s">
        <v>7</v>
      </c>
      <c r="M1" s="2" t="s">
        <v>672</v>
      </c>
      <c r="N1" t="s">
        <v>8</v>
      </c>
    </row>
    <row r="2" spans="1:14" x14ac:dyDescent="0.35">
      <c r="A2" s="7" t="s">
        <v>474</v>
      </c>
      <c r="B2" s="18" t="s">
        <v>724</v>
      </c>
      <c r="D2" s="7" t="s">
        <v>476</v>
      </c>
      <c r="E2" s="5" t="s">
        <v>471</v>
      </c>
      <c r="F2">
        <v>70</v>
      </c>
      <c r="G2">
        <v>70</v>
      </c>
      <c r="H2">
        <v>1</v>
      </c>
      <c r="I2" s="3">
        <v>72</v>
      </c>
      <c r="J2" t="s">
        <v>225</v>
      </c>
      <c r="K2" t="s">
        <v>10</v>
      </c>
      <c r="L2" s="1" t="s">
        <v>11</v>
      </c>
      <c r="M2" t="s">
        <v>673</v>
      </c>
    </row>
    <row r="3" spans="1:14" x14ac:dyDescent="0.35">
      <c r="A3" s="7" t="s">
        <v>474</v>
      </c>
      <c r="B3" s="18" t="s">
        <v>725</v>
      </c>
      <c r="D3" s="7" t="s">
        <v>476</v>
      </c>
      <c r="E3" s="5" t="s">
        <v>471</v>
      </c>
      <c r="F3">
        <v>70</v>
      </c>
      <c r="G3">
        <v>30</v>
      </c>
      <c r="H3">
        <v>0.1</v>
      </c>
      <c r="I3" s="3">
        <v>7.2</v>
      </c>
      <c r="J3" t="s">
        <v>225</v>
      </c>
      <c r="K3" t="s">
        <v>10</v>
      </c>
      <c r="L3" s="1" t="s">
        <v>11</v>
      </c>
      <c r="M3" t="s">
        <v>673</v>
      </c>
    </row>
    <row r="4" spans="1:14" x14ac:dyDescent="0.35">
      <c r="A4" s="7" t="s">
        <v>474</v>
      </c>
      <c r="B4" s="18" t="s">
        <v>726</v>
      </c>
      <c r="D4" s="7" t="s">
        <v>476</v>
      </c>
      <c r="E4" s="5" t="s">
        <v>471</v>
      </c>
      <c r="F4">
        <v>70</v>
      </c>
      <c r="G4">
        <v>40</v>
      </c>
      <c r="H4">
        <v>0.2</v>
      </c>
      <c r="I4" s="3">
        <v>14.4</v>
      </c>
      <c r="J4" t="s">
        <v>225</v>
      </c>
      <c r="K4" t="s">
        <v>10</v>
      </c>
      <c r="L4" t="s">
        <v>11</v>
      </c>
      <c r="M4" t="s">
        <v>673</v>
      </c>
    </row>
    <row r="5" spans="1:14" x14ac:dyDescent="0.35">
      <c r="A5" s="7" t="s">
        <v>474</v>
      </c>
      <c r="B5" s="18" t="s">
        <v>727</v>
      </c>
      <c r="D5" s="7" t="s">
        <v>476</v>
      </c>
      <c r="E5" s="5" t="s">
        <v>471</v>
      </c>
      <c r="F5">
        <v>70</v>
      </c>
      <c r="G5">
        <v>50</v>
      </c>
      <c r="H5">
        <v>0.3</v>
      </c>
      <c r="I5" s="3">
        <v>21.599999999999998</v>
      </c>
      <c r="J5" t="s">
        <v>225</v>
      </c>
      <c r="K5" t="s">
        <v>10</v>
      </c>
      <c r="L5" t="s">
        <v>11</v>
      </c>
      <c r="M5" t="s">
        <v>673</v>
      </c>
    </row>
    <row r="6" spans="1:14" x14ac:dyDescent="0.35">
      <c r="A6" s="7" t="s">
        <v>474</v>
      </c>
      <c r="B6" s="18" t="s">
        <v>728</v>
      </c>
      <c r="D6" s="7" t="s">
        <v>476</v>
      </c>
      <c r="E6" s="5" t="s">
        <v>471</v>
      </c>
      <c r="F6">
        <v>70</v>
      </c>
      <c r="G6">
        <v>60</v>
      </c>
      <c r="H6">
        <v>0.6</v>
      </c>
      <c r="I6" s="3">
        <v>43.199999999999996</v>
      </c>
      <c r="J6" t="s">
        <v>225</v>
      </c>
      <c r="K6" t="s">
        <v>10</v>
      </c>
      <c r="L6" t="s">
        <v>11</v>
      </c>
      <c r="M6" t="s">
        <v>673</v>
      </c>
    </row>
    <row r="7" spans="1:14" x14ac:dyDescent="0.35">
      <c r="A7" s="7" t="s">
        <v>474</v>
      </c>
      <c r="B7" s="18" t="s">
        <v>729</v>
      </c>
      <c r="D7" s="7" t="s">
        <v>476</v>
      </c>
      <c r="E7" s="5" t="s">
        <v>471</v>
      </c>
      <c r="F7">
        <v>70</v>
      </c>
      <c r="G7">
        <v>65</v>
      </c>
      <c r="H7">
        <v>0.7</v>
      </c>
      <c r="I7" s="3">
        <v>50.4</v>
      </c>
      <c r="J7" t="s">
        <v>225</v>
      </c>
      <c r="K7" t="s">
        <v>10</v>
      </c>
      <c r="L7" t="s">
        <v>11</v>
      </c>
      <c r="M7" t="s">
        <v>673</v>
      </c>
    </row>
    <row r="8" spans="1:14" x14ac:dyDescent="0.35">
      <c r="A8" s="7" t="s">
        <v>474</v>
      </c>
      <c r="B8" s="18" t="s">
        <v>730</v>
      </c>
      <c r="D8" s="7" t="s">
        <v>476</v>
      </c>
      <c r="E8" s="5" t="s">
        <v>471</v>
      </c>
      <c r="F8">
        <v>70</v>
      </c>
      <c r="G8">
        <v>75</v>
      </c>
      <c r="H8">
        <v>0.9</v>
      </c>
      <c r="I8" s="3">
        <v>64.8</v>
      </c>
      <c r="J8" t="s">
        <v>225</v>
      </c>
      <c r="K8" t="s">
        <v>10</v>
      </c>
      <c r="L8" t="s">
        <v>11</v>
      </c>
      <c r="M8" t="s">
        <v>673</v>
      </c>
    </row>
    <row r="9" spans="1:14" x14ac:dyDescent="0.35">
      <c r="A9" s="7" t="s">
        <v>474</v>
      </c>
      <c r="B9" s="18" t="s">
        <v>731</v>
      </c>
      <c r="D9" s="7" t="s">
        <v>476</v>
      </c>
      <c r="E9" s="5" t="s">
        <v>471</v>
      </c>
      <c r="F9">
        <v>70</v>
      </c>
      <c r="G9">
        <v>80</v>
      </c>
      <c r="H9">
        <v>0.1</v>
      </c>
      <c r="I9" s="3">
        <v>7.2</v>
      </c>
      <c r="J9" t="s">
        <v>225</v>
      </c>
      <c r="K9" t="s">
        <v>10</v>
      </c>
      <c r="L9" t="s">
        <v>11</v>
      </c>
      <c r="M9" t="s">
        <v>673</v>
      </c>
    </row>
    <row r="10" spans="1:14" x14ac:dyDescent="0.35">
      <c r="A10" s="7" t="s">
        <v>475</v>
      </c>
      <c r="B10" s="18" t="s">
        <v>732</v>
      </c>
      <c r="D10" s="7" t="s">
        <v>476</v>
      </c>
      <c r="E10" s="5" t="s">
        <v>471</v>
      </c>
      <c r="F10">
        <v>50</v>
      </c>
      <c r="G10">
        <v>50</v>
      </c>
      <c r="H10">
        <v>1</v>
      </c>
      <c r="I10" s="3">
        <v>1.67</v>
      </c>
      <c r="J10" t="s">
        <v>226</v>
      </c>
      <c r="K10" t="s">
        <v>12</v>
      </c>
      <c r="L10" s="1" t="s">
        <v>13</v>
      </c>
      <c r="M10" t="s">
        <v>674</v>
      </c>
    </row>
    <row r="11" spans="1:14" x14ac:dyDescent="0.35">
      <c r="A11" s="7" t="s">
        <v>475</v>
      </c>
      <c r="B11" s="18" t="s">
        <v>733</v>
      </c>
      <c r="D11" s="7" t="s">
        <v>476</v>
      </c>
      <c r="E11" s="5" t="s">
        <v>471</v>
      </c>
      <c r="F11">
        <v>50</v>
      </c>
      <c r="G11">
        <v>5</v>
      </c>
      <c r="H11">
        <v>0.4</v>
      </c>
      <c r="I11" s="3">
        <v>0.66800000000000004</v>
      </c>
      <c r="J11" t="s">
        <v>226</v>
      </c>
      <c r="K11" t="s">
        <v>12</v>
      </c>
      <c r="L11" t="s">
        <v>13</v>
      </c>
      <c r="M11" t="s">
        <v>674</v>
      </c>
    </row>
    <row r="12" spans="1:14" x14ac:dyDescent="0.35">
      <c r="A12" s="7" t="s">
        <v>475</v>
      </c>
      <c r="B12" s="18" t="s">
        <v>734</v>
      </c>
      <c r="D12" s="7" t="s">
        <v>476</v>
      </c>
      <c r="E12" s="5" t="s">
        <v>471</v>
      </c>
      <c r="F12">
        <v>50</v>
      </c>
      <c r="G12">
        <v>70</v>
      </c>
      <c r="H12">
        <v>0.7</v>
      </c>
      <c r="I12" s="3">
        <v>1.1689999999999998</v>
      </c>
      <c r="J12" t="s">
        <v>226</v>
      </c>
      <c r="K12" t="s">
        <v>12</v>
      </c>
      <c r="L12" t="s">
        <v>13</v>
      </c>
      <c r="M12" t="s">
        <v>674</v>
      </c>
    </row>
    <row r="13" spans="1:14" x14ac:dyDescent="0.35">
      <c r="A13" s="7" t="s">
        <v>475</v>
      </c>
      <c r="B13" s="18" t="s">
        <v>735</v>
      </c>
      <c r="D13" s="7" t="s">
        <v>476</v>
      </c>
      <c r="E13" s="5" t="s">
        <v>471</v>
      </c>
      <c r="F13">
        <v>50</v>
      </c>
      <c r="G13">
        <v>75</v>
      </c>
      <c r="H13">
        <v>0.6</v>
      </c>
      <c r="I13" s="3">
        <v>1.002</v>
      </c>
      <c r="J13" t="s">
        <v>226</v>
      </c>
      <c r="K13" t="s">
        <v>12</v>
      </c>
      <c r="L13" t="s">
        <v>13</v>
      </c>
      <c r="M13" t="s">
        <v>674</v>
      </c>
    </row>
    <row r="14" spans="1:14" x14ac:dyDescent="0.35">
      <c r="A14" s="7" t="s">
        <v>475</v>
      </c>
      <c r="B14" s="18" t="s">
        <v>736</v>
      </c>
      <c r="D14" s="7" t="s">
        <v>476</v>
      </c>
      <c r="E14" s="5" t="s">
        <v>471</v>
      </c>
      <c r="F14">
        <v>50</v>
      </c>
      <c r="G14">
        <v>80</v>
      </c>
      <c r="H14">
        <v>0.4</v>
      </c>
      <c r="I14" s="3">
        <v>0.66800000000000004</v>
      </c>
      <c r="J14" t="s">
        <v>226</v>
      </c>
      <c r="K14" t="s">
        <v>12</v>
      </c>
      <c r="L14" t="s">
        <v>13</v>
      </c>
      <c r="M14" t="s">
        <v>674</v>
      </c>
    </row>
    <row r="15" spans="1:14" x14ac:dyDescent="0.35">
      <c r="A15" s="7" t="s">
        <v>475</v>
      </c>
      <c r="B15" s="18" t="s">
        <v>737</v>
      </c>
      <c r="D15" s="7" t="s">
        <v>476</v>
      </c>
      <c r="E15" s="5" t="s">
        <v>471</v>
      </c>
      <c r="F15">
        <v>50</v>
      </c>
      <c r="G15">
        <v>50</v>
      </c>
      <c r="H15">
        <v>1</v>
      </c>
      <c r="I15" s="3">
        <v>2.33</v>
      </c>
      <c r="J15" t="s">
        <v>14</v>
      </c>
      <c r="K15" t="s">
        <v>15</v>
      </c>
      <c r="L15" s="1" t="s">
        <v>16</v>
      </c>
      <c r="M15" t="s">
        <v>675</v>
      </c>
    </row>
    <row r="16" spans="1:14" x14ac:dyDescent="0.35">
      <c r="A16" s="7" t="s">
        <v>475</v>
      </c>
      <c r="B16" s="18" t="s">
        <v>738</v>
      </c>
      <c r="D16" s="7" t="s">
        <v>476</v>
      </c>
      <c r="E16" s="5" t="s">
        <v>471</v>
      </c>
      <c r="F16">
        <v>50</v>
      </c>
      <c r="G16">
        <v>25</v>
      </c>
      <c r="H16">
        <v>0.1</v>
      </c>
      <c r="I16" s="3">
        <v>0.23300000000000001</v>
      </c>
      <c r="J16" t="s">
        <v>14</v>
      </c>
      <c r="K16" t="s">
        <v>15</v>
      </c>
      <c r="L16" t="s">
        <v>16</v>
      </c>
      <c r="M16" t="s">
        <v>675</v>
      </c>
    </row>
    <row r="17" spans="1:13" x14ac:dyDescent="0.35">
      <c r="A17" s="7" t="s">
        <v>475</v>
      </c>
      <c r="B17" s="18" t="s">
        <v>739</v>
      </c>
      <c r="D17" s="7" t="s">
        <v>476</v>
      </c>
      <c r="E17" s="5" t="s">
        <v>471</v>
      </c>
      <c r="F17">
        <v>50</v>
      </c>
      <c r="G17">
        <v>30</v>
      </c>
      <c r="H17">
        <v>0.2</v>
      </c>
      <c r="I17" s="3">
        <v>0.46600000000000003</v>
      </c>
      <c r="J17" t="s">
        <v>14</v>
      </c>
      <c r="K17" t="s">
        <v>15</v>
      </c>
      <c r="L17" t="s">
        <v>16</v>
      </c>
      <c r="M17" t="s">
        <v>675</v>
      </c>
    </row>
    <row r="18" spans="1:13" x14ac:dyDescent="0.35">
      <c r="A18" s="7" t="s">
        <v>475</v>
      </c>
      <c r="B18" s="18" t="s">
        <v>740</v>
      </c>
      <c r="D18" s="7" t="s">
        <v>476</v>
      </c>
      <c r="E18" s="5" t="s">
        <v>471</v>
      </c>
      <c r="F18">
        <v>50</v>
      </c>
      <c r="G18">
        <v>35</v>
      </c>
      <c r="H18">
        <v>0.25</v>
      </c>
      <c r="I18" s="3">
        <v>0.58250000000000002</v>
      </c>
      <c r="J18" t="s">
        <v>14</v>
      </c>
      <c r="K18" t="s">
        <v>15</v>
      </c>
      <c r="L18" t="s">
        <v>16</v>
      </c>
      <c r="M18" t="s">
        <v>675</v>
      </c>
    </row>
    <row r="19" spans="1:13" x14ac:dyDescent="0.35">
      <c r="A19" s="7" t="s">
        <v>475</v>
      </c>
      <c r="B19" s="18" t="s">
        <v>741</v>
      </c>
      <c r="D19" s="7" t="s">
        <v>476</v>
      </c>
      <c r="E19" s="5" t="s">
        <v>471</v>
      </c>
      <c r="F19">
        <v>50</v>
      </c>
      <c r="G19">
        <v>40</v>
      </c>
      <c r="H19">
        <v>0.4</v>
      </c>
      <c r="I19" s="3">
        <v>0.93200000000000005</v>
      </c>
      <c r="J19" t="s">
        <v>14</v>
      </c>
      <c r="K19" t="s">
        <v>15</v>
      </c>
      <c r="L19" t="s">
        <v>16</v>
      </c>
      <c r="M19" t="s">
        <v>675</v>
      </c>
    </row>
    <row r="20" spans="1:13" x14ac:dyDescent="0.35">
      <c r="A20" s="7" t="s">
        <v>475</v>
      </c>
      <c r="B20" s="18" t="s">
        <v>742</v>
      </c>
      <c r="D20" s="7" t="s">
        <v>476</v>
      </c>
      <c r="E20" s="5" t="s">
        <v>471</v>
      </c>
      <c r="F20">
        <v>50</v>
      </c>
      <c r="G20">
        <v>45</v>
      </c>
      <c r="H20">
        <v>0.4</v>
      </c>
      <c r="I20" s="3">
        <v>0.93200000000000005</v>
      </c>
      <c r="J20" t="s">
        <v>14</v>
      </c>
      <c r="K20" t="s">
        <v>15</v>
      </c>
      <c r="L20" t="s">
        <v>16</v>
      </c>
      <c r="M20" t="s">
        <v>675</v>
      </c>
    </row>
    <row r="21" spans="1:13" x14ac:dyDescent="0.35">
      <c r="A21" s="7" t="s">
        <v>475</v>
      </c>
      <c r="B21" s="18" t="s">
        <v>743</v>
      </c>
      <c r="D21" s="7" t="s">
        <v>476</v>
      </c>
      <c r="E21" s="5" t="s">
        <v>471</v>
      </c>
      <c r="F21">
        <v>50</v>
      </c>
      <c r="G21">
        <v>55</v>
      </c>
      <c r="H21">
        <v>0.9</v>
      </c>
      <c r="I21" s="3">
        <v>2.097</v>
      </c>
      <c r="J21" t="s">
        <v>14</v>
      </c>
      <c r="K21" t="s">
        <v>15</v>
      </c>
      <c r="L21" t="s">
        <v>16</v>
      </c>
      <c r="M21" t="s">
        <v>675</v>
      </c>
    </row>
    <row r="22" spans="1:13" x14ac:dyDescent="0.35">
      <c r="A22" s="7" t="s">
        <v>475</v>
      </c>
      <c r="B22" s="18" t="s">
        <v>744</v>
      </c>
      <c r="D22" s="7" t="s">
        <v>476</v>
      </c>
      <c r="E22" s="5" t="s">
        <v>471</v>
      </c>
      <c r="F22">
        <v>50</v>
      </c>
      <c r="G22">
        <v>60</v>
      </c>
      <c r="H22">
        <v>0.45</v>
      </c>
      <c r="I22" s="3">
        <v>1.0485</v>
      </c>
      <c r="J22" t="s">
        <v>14</v>
      </c>
      <c r="K22" t="s">
        <v>15</v>
      </c>
      <c r="L22" t="s">
        <v>16</v>
      </c>
      <c r="M22" t="s">
        <v>675</v>
      </c>
    </row>
    <row r="23" spans="1:13" x14ac:dyDescent="0.35">
      <c r="A23" s="7" t="s">
        <v>475</v>
      </c>
      <c r="B23" s="18" t="s">
        <v>745</v>
      </c>
      <c r="D23" s="7" t="s">
        <v>476</v>
      </c>
      <c r="E23" s="5" t="s">
        <v>471</v>
      </c>
      <c r="F23">
        <v>50</v>
      </c>
      <c r="G23">
        <v>65</v>
      </c>
      <c r="H23">
        <v>0.1</v>
      </c>
      <c r="I23" s="3">
        <v>0.23300000000000001</v>
      </c>
      <c r="J23" t="s">
        <v>14</v>
      </c>
      <c r="K23" t="s">
        <v>15</v>
      </c>
      <c r="L23" t="s">
        <v>16</v>
      </c>
      <c r="M23" t="s">
        <v>675</v>
      </c>
    </row>
    <row r="24" spans="1:13" x14ac:dyDescent="0.35">
      <c r="A24" s="7" t="s">
        <v>475</v>
      </c>
      <c r="B24" s="18" t="s">
        <v>746</v>
      </c>
      <c r="D24" s="7" t="s">
        <v>476</v>
      </c>
      <c r="E24" s="5" t="s">
        <v>471</v>
      </c>
      <c r="F24">
        <v>50</v>
      </c>
      <c r="G24">
        <v>70</v>
      </c>
      <c r="H24">
        <v>0.05</v>
      </c>
      <c r="I24" s="3">
        <v>0.11650000000000001</v>
      </c>
      <c r="J24" t="s">
        <v>14</v>
      </c>
      <c r="K24" t="s">
        <v>15</v>
      </c>
      <c r="L24" t="s">
        <v>16</v>
      </c>
      <c r="M24" t="s">
        <v>675</v>
      </c>
    </row>
    <row r="25" spans="1:13" x14ac:dyDescent="0.35">
      <c r="A25" s="7" t="s">
        <v>478</v>
      </c>
      <c r="B25" s="18" t="s">
        <v>747</v>
      </c>
      <c r="C25" s="7"/>
      <c r="D25" s="7" t="s">
        <v>476</v>
      </c>
      <c r="E25" s="5" t="s">
        <v>471</v>
      </c>
      <c r="F25">
        <v>52</v>
      </c>
      <c r="G25">
        <v>52</v>
      </c>
      <c r="H25">
        <v>1</v>
      </c>
      <c r="I25" s="3">
        <v>89.644012944983828</v>
      </c>
      <c r="J25" t="s">
        <v>17</v>
      </c>
      <c r="K25" t="s">
        <v>18</v>
      </c>
      <c r="L25" t="s">
        <v>19</v>
      </c>
    </row>
    <row r="26" spans="1:13" x14ac:dyDescent="0.35">
      <c r="A26" s="7" t="s">
        <v>478</v>
      </c>
      <c r="B26" s="18" t="s">
        <v>748</v>
      </c>
      <c r="C26" t="s">
        <v>479</v>
      </c>
      <c r="D26" s="7" t="s">
        <v>476</v>
      </c>
      <c r="E26" s="5" t="s">
        <v>472</v>
      </c>
      <c r="F26">
        <v>46</v>
      </c>
      <c r="G26">
        <v>46</v>
      </c>
      <c r="H26">
        <v>1</v>
      </c>
      <c r="I26" s="3">
        <v>36.398467432950191</v>
      </c>
      <c r="J26" t="s">
        <v>227</v>
      </c>
      <c r="K26" t="s">
        <v>18</v>
      </c>
      <c r="L26" t="s">
        <v>19</v>
      </c>
    </row>
    <row r="27" spans="1:13" x14ac:dyDescent="0.35">
      <c r="A27" s="7" t="s">
        <v>478</v>
      </c>
      <c r="B27" s="18" t="s">
        <v>749</v>
      </c>
      <c r="C27" t="s">
        <v>480</v>
      </c>
      <c r="D27" s="7" t="s">
        <v>476</v>
      </c>
      <c r="E27" s="5" t="s">
        <v>472</v>
      </c>
      <c r="F27">
        <v>52</v>
      </c>
      <c r="G27">
        <v>52</v>
      </c>
      <c r="H27">
        <v>1</v>
      </c>
      <c r="I27" s="3">
        <v>70.43795620437956</v>
      </c>
      <c r="J27" t="s">
        <v>228</v>
      </c>
      <c r="K27" t="s">
        <v>18</v>
      </c>
      <c r="L27" t="s">
        <v>19</v>
      </c>
    </row>
    <row r="28" spans="1:13" x14ac:dyDescent="0.35">
      <c r="A28" s="7" t="s">
        <v>478</v>
      </c>
      <c r="B28" s="18" t="s">
        <v>750</v>
      </c>
      <c r="C28" t="s">
        <v>481</v>
      </c>
      <c r="D28" s="7" t="s">
        <v>476</v>
      </c>
      <c r="E28" s="5" t="s">
        <v>472</v>
      </c>
      <c r="F28">
        <v>52</v>
      </c>
      <c r="G28">
        <v>52</v>
      </c>
      <c r="H28">
        <v>1</v>
      </c>
      <c r="I28" s="3">
        <v>78.156312625250493</v>
      </c>
      <c r="J28" t="s">
        <v>229</v>
      </c>
      <c r="K28" t="s">
        <v>18</v>
      </c>
      <c r="L28" t="s">
        <v>20</v>
      </c>
    </row>
    <row r="29" spans="1:13" x14ac:dyDescent="0.35">
      <c r="A29" s="7" t="s">
        <v>478</v>
      </c>
      <c r="B29" s="18" t="s">
        <v>751</v>
      </c>
      <c r="C29" t="s">
        <v>482</v>
      </c>
      <c r="D29" s="7" t="s">
        <v>476</v>
      </c>
      <c r="E29" s="5" t="s">
        <v>472</v>
      </c>
      <c r="F29">
        <v>53</v>
      </c>
      <c r="G29">
        <v>53</v>
      </c>
      <c r="H29">
        <v>1</v>
      </c>
      <c r="I29" s="3">
        <v>45.3</v>
      </c>
      <c r="J29" t="s">
        <v>230</v>
      </c>
      <c r="K29" t="s">
        <v>18</v>
      </c>
      <c r="L29" t="s">
        <v>19</v>
      </c>
    </row>
    <row r="30" spans="1:13" x14ac:dyDescent="0.35">
      <c r="A30" s="7" t="s">
        <v>478</v>
      </c>
      <c r="B30" s="18" t="s">
        <v>752</v>
      </c>
      <c r="C30" t="s">
        <v>483</v>
      </c>
      <c r="D30" s="7" t="s">
        <v>476</v>
      </c>
      <c r="E30" s="5" t="s">
        <v>472</v>
      </c>
      <c r="F30">
        <v>52</v>
      </c>
      <c r="G30">
        <v>52</v>
      </c>
      <c r="H30">
        <v>1</v>
      </c>
      <c r="I30" s="3">
        <v>41.592920353982301</v>
      </c>
      <c r="J30" t="s">
        <v>231</v>
      </c>
      <c r="K30" t="s">
        <v>18</v>
      </c>
      <c r="L30" t="s">
        <v>21</v>
      </c>
    </row>
    <row r="31" spans="1:13" x14ac:dyDescent="0.35">
      <c r="A31" s="7" t="s">
        <v>478</v>
      </c>
      <c r="B31" s="18" t="s">
        <v>753</v>
      </c>
      <c r="C31" t="s">
        <v>484</v>
      </c>
      <c r="D31" s="7" t="s">
        <v>476</v>
      </c>
      <c r="E31" s="5" t="s">
        <v>472</v>
      </c>
      <c r="F31">
        <v>55</v>
      </c>
      <c r="G31">
        <v>55</v>
      </c>
      <c r="H31">
        <v>1</v>
      </c>
      <c r="I31" s="3">
        <v>28.476821192052981</v>
      </c>
      <c r="J31" t="s">
        <v>232</v>
      </c>
      <c r="K31" t="s">
        <v>18</v>
      </c>
      <c r="L31" t="s">
        <v>22</v>
      </c>
    </row>
    <row r="32" spans="1:13" x14ac:dyDescent="0.35">
      <c r="A32" t="s">
        <v>467</v>
      </c>
      <c r="B32" s="18" t="s">
        <v>754</v>
      </c>
      <c r="D32" s="7" t="s">
        <v>476</v>
      </c>
      <c r="E32" s="5" t="s">
        <v>471</v>
      </c>
      <c r="F32">
        <v>40</v>
      </c>
      <c r="G32">
        <v>40</v>
      </c>
      <c r="H32">
        <v>1</v>
      </c>
      <c r="I32" s="3">
        <v>36.5</v>
      </c>
      <c r="J32" t="s">
        <v>236</v>
      </c>
      <c r="M32" s="1" t="s">
        <v>676</v>
      </c>
    </row>
    <row r="33" spans="1:13" x14ac:dyDescent="0.35">
      <c r="A33" t="s">
        <v>467</v>
      </c>
      <c r="B33" s="18" t="s">
        <v>755</v>
      </c>
      <c r="D33" s="7" t="s">
        <v>476</v>
      </c>
      <c r="E33" s="5" t="s">
        <v>471</v>
      </c>
      <c r="F33">
        <v>40</v>
      </c>
      <c r="G33">
        <v>5</v>
      </c>
      <c r="H33">
        <v>0.18</v>
      </c>
      <c r="I33" s="3">
        <v>6.5699999999999994</v>
      </c>
      <c r="J33" t="s">
        <v>236</v>
      </c>
      <c r="M33" s="1" t="s">
        <v>676</v>
      </c>
    </row>
    <row r="34" spans="1:13" x14ac:dyDescent="0.35">
      <c r="A34" t="s">
        <v>467</v>
      </c>
      <c r="B34" s="18" t="s">
        <v>756</v>
      </c>
      <c r="D34" s="7" t="s">
        <v>476</v>
      </c>
      <c r="E34" s="5" t="s">
        <v>471</v>
      </c>
      <c r="F34">
        <v>40</v>
      </c>
      <c r="G34">
        <v>10</v>
      </c>
      <c r="H34">
        <v>0.22</v>
      </c>
      <c r="I34" s="3">
        <v>8.0299999999999994</v>
      </c>
      <c r="J34" t="s">
        <v>236</v>
      </c>
      <c r="M34" s="1" t="s">
        <v>676</v>
      </c>
    </row>
    <row r="35" spans="1:13" x14ac:dyDescent="0.35">
      <c r="A35" t="s">
        <v>467</v>
      </c>
      <c r="B35" s="18" t="s">
        <v>757</v>
      </c>
      <c r="D35" s="7" t="s">
        <v>476</v>
      </c>
      <c r="E35" s="5" t="s">
        <v>471</v>
      </c>
      <c r="F35">
        <v>40</v>
      </c>
      <c r="G35">
        <v>15</v>
      </c>
      <c r="H35">
        <v>0.3</v>
      </c>
      <c r="I35" s="3">
        <v>10.95</v>
      </c>
      <c r="J35" t="s">
        <v>236</v>
      </c>
      <c r="M35" s="1" t="s">
        <v>676</v>
      </c>
    </row>
    <row r="36" spans="1:13" x14ac:dyDescent="0.35">
      <c r="A36" t="s">
        <v>467</v>
      </c>
      <c r="B36" s="18" t="s">
        <v>758</v>
      </c>
      <c r="D36" s="7" t="s">
        <v>476</v>
      </c>
      <c r="E36" s="5" t="s">
        <v>471</v>
      </c>
      <c r="F36">
        <v>40</v>
      </c>
      <c r="G36">
        <v>20</v>
      </c>
      <c r="H36">
        <v>0.47</v>
      </c>
      <c r="I36" s="3">
        <v>17.154999999999998</v>
      </c>
      <c r="J36" t="s">
        <v>236</v>
      </c>
      <c r="M36" s="1" t="s">
        <v>676</v>
      </c>
    </row>
    <row r="37" spans="1:13" x14ac:dyDescent="0.35">
      <c r="A37" t="s">
        <v>467</v>
      </c>
      <c r="B37" s="18" t="s">
        <v>759</v>
      </c>
      <c r="D37" s="7" t="s">
        <v>476</v>
      </c>
      <c r="E37" s="5" t="s">
        <v>471</v>
      </c>
      <c r="F37">
        <v>40</v>
      </c>
      <c r="G37">
        <v>25</v>
      </c>
      <c r="H37">
        <v>0.5</v>
      </c>
      <c r="I37" s="3">
        <v>18.25</v>
      </c>
      <c r="J37" t="s">
        <v>236</v>
      </c>
      <c r="M37" s="1" t="s">
        <v>676</v>
      </c>
    </row>
    <row r="38" spans="1:13" x14ac:dyDescent="0.35">
      <c r="A38" t="s">
        <v>467</v>
      </c>
      <c r="B38" s="18" t="s">
        <v>760</v>
      </c>
      <c r="D38" s="7" t="s">
        <v>476</v>
      </c>
      <c r="E38" s="5" t="s">
        <v>471</v>
      </c>
      <c r="F38">
        <v>40</v>
      </c>
      <c r="G38">
        <v>30</v>
      </c>
      <c r="H38">
        <v>0.6</v>
      </c>
      <c r="I38" s="3">
        <v>21.9</v>
      </c>
      <c r="J38" t="s">
        <v>236</v>
      </c>
      <c r="M38" s="1" t="s">
        <v>676</v>
      </c>
    </row>
    <row r="39" spans="1:13" x14ac:dyDescent="0.35">
      <c r="A39" t="s">
        <v>467</v>
      </c>
      <c r="B39" s="18" t="s">
        <v>761</v>
      </c>
      <c r="D39" s="7" t="s">
        <v>476</v>
      </c>
      <c r="E39" s="5" t="s">
        <v>471</v>
      </c>
      <c r="F39">
        <v>40</v>
      </c>
      <c r="G39">
        <v>35</v>
      </c>
      <c r="H39">
        <v>0.7</v>
      </c>
      <c r="I39" s="3">
        <v>25.549999999999997</v>
      </c>
      <c r="J39" t="s">
        <v>236</v>
      </c>
      <c r="M39" s="1" t="s">
        <v>676</v>
      </c>
    </row>
    <row r="40" spans="1:13" x14ac:dyDescent="0.35">
      <c r="A40" t="s">
        <v>467</v>
      </c>
      <c r="B40" s="18" t="s">
        <v>762</v>
      </c>
      <c r="D40" s="7" t="s">
        <v>476</v>
      </c>
      <c r="E40" s="5" t="s">
        <v>471</v>
      </c>
      <c r="F40">
        <v>40</v>
      </c>
      <c r="G40">
        <v>45</v>
      </c>
      <c r="H40">
        <v>0.8</v>
      </c>
      <c r="I40" s="3">
        <v>29.200000000000003</v>
      </c>
      <c r="J40" t="s">
        <v>236</v>
      </c>
      <c r="M40" s="1" t="s">
        <v>676</v>
      </c>
    </row>
    <row r="41" spans="1:13" x14ac:dyDescent="0.35">
      <c r="A41" t="s">
        <v>467</v>
      </c>
      <c r="B41" s="18" t="s">
        <v>763</v>
      </c>
      <c r="D41" s="7" t="s">
        <v>476</v>
      </c>
      <c r="E41" s="5" t="s">
        <v>471</v>
      </c>
      <c r="F41">
        <v>40</v>
      </c>
      <c r="G41">
        <v>50</v>
      </c>
      <c r="H41">
        <v>0.25</v>
      </c>
      <c r="I41" s="3">
        <v>9.125</v>
      </c>
      <c r="J41" t="s">
        <v>236</v>
      </c>
      <c r="M41" s="1" t="s">
        <v>676</v>
      </c>
    </row>
    <row r="42" spans="1:13" x14ac:dyDescent="0.35">
      <c r="A42" t="s">
        <v>467</v>
      </c>
      <c r="B42" s="18" t="s">
        <v>764</v>
      </c>
      <c r="D42" s="7" t="s">
        <v>476</v>
      </c>
      <c r="E42" s="5" t="s">
        <v>471</v>
      </c>
      <c r="F42">
        <v>40</v>
      </c>
      <c r="G42">
        <v>55</v>
      </c>
      <c r="H42">
        <v>0.15</v>
      </c>
      <c r="I42" s="3">
        <v>5.4749999999999996</v>
      </c>
      <c r="J42" t="s">
        <v>236</v>
      </c>
      <c r="M42" s="1" t="s">
        <v>676</v>
      </c>
    </row>
    <row r="43" spans="1:13" x14ac:dyDescent="0.35">
      <c r="A43" t="s">
        <v>467</v>
      </c>
      <c r="B43" s="18" t="s">
        <v>765</v>
      </c>
      <c r="D43" s="7" t="s">
        <v>476</v>
      </c>
      <c r="E43" s="5" t="s">
        <v>471</v>
      </c>
      <c r="F43">
        <v>40</v>
      </c>
      <c r="G43">
        <v>60</v>
      </c>
      <c r="H43">
        <v>0.05</v>
      </c>
      <c r="I43" s="3">
        <v>1.8250000000000002</v>
      </c>
      <c r="J43" t="s">
        <v>236</v>
      </c>
      <c r="M43" s="1" t="s">
        <v>676</v>
      </c>
    </row>
    <row r="44" spans="1:13" x14ac:dyDescent="0.35">
      <c r="A44" t="s">
        <v>467</v>
      </c>
      <c r="B44" s="18" t="s">
        <v>766</v>
      </c>
      <c r="D44" s="7" t="s">
        <v>476</v>
      </c>
      <c r="E44" s="5" t="s">
        <v>471</v>
      </c>
      <c r="F44">
        <v>40</v>
      </c>
      <c r="G44">
        <v>40</v>
      </c>
      <c r="H44">
        <v>1</v>
      </c>
      <c r="I44" s="3">
        <v>135.1</v>
      </c>
      <c r="J44" s="10" t="s">
        <v>238</v>
      </c>
      <c r="M44" s="1" t="s">
        <v>677</v>
      </c>
    </row>
    <row r="45" spans="1:13" x14ac:dyDescent="0.35">
      <c r="A45" t="s">
        <v>467</v>
      </c>
      <c r="B45" s="18" t="s">
        <v>767</v>
      </c>
      <c r="D45" s="7" t="s">
        <v>476</v>
      </c>
      <c r="E45" s="5" t="s">
        <v>471</v>
      </c>
      <c r="F45">
        <v>40</v>
      </c>
      <c r="G45">
        <v>5</v>
      </c>
      <c r="H45">
        <v>0.1</v>
      </c>
      <c r="I45" s="3">
        <v>13.51</v>
      </c>
      <c r="J45" t="s">
        <v>238</v>
      </c>
      <c r="M45" s="1" t="s">
        <v>677</v>
      </c>
    </row>
    <row r="46" spans="1:13" x14ac:dyDescent="0.35">
      <c r="A46" t="s">
        <v>467</v>
      </c>
      <c r="B46" s="18" t="s">
        <v>768</v>
      </c>
      <c r="D46" s="7" t="s">
        <v>476</v>
      </c>
      <c r="E46" s="5" t="s">
        <v>471</v>
      </c>
      <c r="F46">
        <v>40</v>
      </c>
      <c r="G46">
        <v>10</v>
      </c>
      <c r="H46">
        <v>0.15</v>
      </c>
      <c r="I46" s="3">
        <v>20.264999999999997</v>
      </c>
      <c r="J46" t="s">
        <v>238</v>
      </c>
    </row>
    <row r="47" spans="1:13" x14ac:dyDescent="0.35">
      <c r="A47" t="s">
        <v>467</v>
      </c>
      <c r="B47" s="18" t="s">
        <v>769</v>
      </c>
      <c r="D47" s="7" t="s">
        <v>476</v>
      </c>
      <c r="E47" s="5" t="s">
        <v>471</v>
      </c>
      <c r="F47">
        <v>40</v>
      </c>
      <c r="G47">
        <v>15</v>
      </c>
      <c r="H47">
        <v>0.25</v>
      </c>
      <c r="I47" s="3">
        <v>33.774999999999999</v>
      </c>
      <c r="J47" t="s">
        <v>238</v>
      </c>
    </row>
    <row r="48" spans="1:13" x14ac:dyDescent="0.35">
      <c r="A48" t="s">
        <v>467</v>
      </c>
      <c r="B48" s="18" t="s">
        <v>770</v>
      </c>
      <c r="D48" s="7" t="s">
        <v>476</v>
      </c>
      <c r="E48" s="5" t="s">
        <v>471</v>
      </c>
      <c r="F48">
        <v>40</v>
      </c>
      <c r="G48">
        <v>20</v>
      </c>
      <c r="H48">
        <v>0.3</v>
      </c>
      <c r="I48" s="3">
        <v>40.529999999999994</v>
      </c>
      <c r="J48" t="s">
        <v>238</v>
      </c>
    </row>
    <row r="49" spans="1:10" x14ac:dyDescent="0.35">
      <c r="A49" t="s">
        <v>467</v>
      </c>
      <c r="B49" s="18" t="s">
        <v>771</v>
      </c>
      <c r="D49" s="7" t="s">
        <v>476</v>
      </c>
      <c r="E49" s="5" t="s">
        <v>471</v>
      </c>
      <c r="F49">
        <v>40</v>
      </c>
      <c r="G49">
        <v>25</v>
      </c>
      <c r="H49">
        <v>0.5</v>
      </c>
      <c r="I49" s="3">
        <v>67.55</v>
      </c>
      <c r="J49" t="s">
        <v>238</v>
      </c>
    </row>
    <row r="50" spans="1:10" x14ac:dyDescent="0.35">
      <c r="A50" t="s">
        <v>467</v>
      </c>
      <c r="B50" s="18" t="s">
        <v>772</v>
      </c>
      <c r="D50" s="7" t="s">
        <v>476</v>
      </c>
      <c r="E50" s="5" t="s">
        <v>471</v>
      </c>
      <c r="F50">
        <v>40</v>
      </c>
      <c r="G50">
        <v>30</v>
      </c>
      <c r="H50">
        <v>0.6</v>
      </c>
      <c r="I50" s="3">
        <v>81.059999999999988</v>
      </c>
      <c r="J50" t="s">
        <v>238</v>
      </c>
    </row>
    <row r="51" spans="1:10" x14ac:dyDescent="0.35">
      <c r="A51" t="s">
        <v>467</v>
      </c>
      <c r="B51" s="18" t="s">
        <v>773</v>
      </c>
      <c r="D51" s="7" t="s">
        <v>476</v>
      </c>
      <c r="E51" s="5" t="s">
        <v>471</v>
      </c>
      <c r="F51">
        <v>40</v>
      </c>
      <c r="G51">
        <v>35</v>
      </c>
      <c r="H51">
        <v>0.8</v>
      </c>
      <c r="I51" s="3">
        <v>108.08</v>
      </c>
      <c r="J51" t="s">
        <v>238</v>
      </c>
    </row>
    <row r="52" spans="1:10" x14ac:dyDescent="0.35">
      <c r="A52" t="s">
        <v>467</v>
      </c>
      <c r="B52" s="18" t="s">
        <v>774</v>
      </c>
      <c r="D52" s="7" t="s">
        <v>476</v>
      </c>
      <c r="E52" s="5" t="s">
        <v>471</v>
      </c>
      <c r="F52">
        <v>40</v>
      </c>
      <c r="G52">
        <v>45</v>
      </c>
      <c r="H52">
        <v>0.8</v>
      </c>
      <c r="I52" s="3">
        <v>108.08</v>
      </c>
      <c r="J52" t="s">
        <v>238</v>
      </c>
    </row>
    <row r="53" spans="1:10" x14ac:dyDescent="0.35">
      <c r="A53" t="s">
        <v>467</v>
      </c>
      <c r="B53" s="18" t="s">
        <v>775</v>
      </c>
      <c r="D53" s="7" t="s">
        <v>476</v>
      </c>
      <c r="E53" s="5" t="s">
        <v>471</v>
      </c>
      <c r="F53">
        <v>40</v>
      </c>
      <c r="G53">
        <v>50</v>
      </c>
      <c r="H53">
        <v>0.4</v>
      </c>
      <c r="I53" s="3">
        <v>54.04</v>
      </c>
      <c r="J53" t="s">
        <v>238</v>
      </c>
    </row>
    <row r="54" spans="1:10" x14ac:dyDescent="0.35">
      <c r="A54" t="s">
        <v>467</v>
      </c>
      <c r="B54" s="18" t="s">
        <v>776</v>
      </c>
      <c r="D54" s="7" t="s">
        <v>476</v>
      </c>
      <c r="E54" s="5" t="s">
        <v>471</v>
      </c>
      <c r="F54">
        <v>40</v>
      </c>
      <c r="G54">
        <v>55</v>
      </c>
      <c r="H54">
        <v>0.3</v>
      </c>
      <c r="I54" s="3">
        <v>40.529999999999994</v>
      </c>
      <c r="J54" t="s">
        <v>238</v>
      </c>
    </row>
    <row r="55" spans="1:10" x14ac:dyDescent="0.35">
      <c r="A55" t="s">
        <v>467</v>
      </c>
      <c r="B55" s="18" t="s">
        <v>777</v>
      </c>
      <c r="D55" s="7" t="s">
        <v>476</v>
      </c>
      <c r="E55" s="5" t="s">
        <v>471</v>
      </c>
      <c r="F55">
        <v>40</v>
      </c>
      <c r="G55">
        <v>60</v>
      </c>
      <c r="H55">
        <v>0.15</v>
      </c>
      <c r="I55" s="3">
        <v>20.264999999999997</v>
      </c>
      <c r="J55" t="s">
        <v>238</v>
      </c>
    </row>
    <row r="56" spans="1:10" x14ac:dyDescent="0.35">
      <c r="A56" t="s">
        <v>467</v>
      </c>
      <c r="B56" s="18" t="s">
        <v>778</v>
      </c>
      <c r="C56" t="s">
        <v>485</v>
      </c>
      <c r="D56" s="7" t="s">
        <v>476</v>
      </c>
      <c r="E56" s="5" t="s">
        <v>472</v>
      </c>
      <c r="F56">
        <v>45</v>
      </c>
      <c r="G56">
        <v>40</v>
      </c>
      <c r="H56">
        <v>0.9</v>
      </c>
      <c r="I56" s="3">
        <v>43.1</v>
      </c>
      <c r="J56" t="s">
        <v>237</v>
      </c>
    </row>
    <row r="57" spans="1:10" x14ac:dyDescent="0.35">
      <c r="A57" t="s">
        <v>467</v>
      </c>
      <c r="B57" s="18" t="s">
        <v>779</v>
      </c>
      <c r="C57" t="s">
        <v>485</v>
      </c>
      <c r="D57" s="7" t="s">
        <v>476</v>
      </c>
      <c r="E57" s="5" t="s">
        <v>472</v>
      </c>
      <c r="F57">
        <v>45</v>
      </c>
      <c r="G57">
        <v>5</v>
      </c>
      <c r="H57">
        <v>0.1</v>
      </c>
      <c r="I57" s="3">
        <v>4.7888888888888896</v>
      </c>
      <c r="J57" t="s">
        <v>237</v>
      </c>
    </row>
    <row r="58" spans="1:10" x14ac:dyDescent="0.35">
      <c r="A58" t="s">
        <v>467</v>
      </c>
      <c r="B58" s="18" t="s">
        <v>780</v>
      </c>
      <c r="C58" t="s">
        <v>485</v>
      </c>
      <c r="D58" s="7" t="s">
        <v>476</v>
      </c>
      <c r="E58" s="5" t="s">
        <v>472</v>
      </c>
      <c r="F58">
        <v>45</v>
      </c>
      <c r="G58">
        <v>10</v>
      </c>
      <c r="H58">
        <v>0.15</v>
      </c>
      <c r="I58" s="3">
        <v>7.1833333333333327</v>
      </c>
      <c r="J58" t="s">
        <v>237</v>
      </c>
    </row>
    <row r="59" spans="1:10" x14ac:dyDescent="0.35">
      <c r="A59" t="s">
        <v>467</v>
      </c>
      <c r="B59" s="18" t="s">
        <v>781</v>
      </c>
      <c r="C59" t="s">
        <v>485</v>
      </c>
      <c r="D59" s="7" t="s">
        <v>476</v>
      </c>
      <c r="E59" s="5" t="s">
        <v>472</v>
      </c>
      <c r="F59">
        <v>45</v>
      </c>
      <c r="G59">
        <v>15</v>
      </c>
      <c r="H59">
        <v>0.2</v>
      </c>
      <c r="I59" s="3">
        <v>9.5777777777777793</v>
      </c>
      <c r="J59" t="s">
        <v>237</v>
      </c>
    </row>
    <row r="60" spans="1:10" x14ac:dyDescent="0.35">
      <c r="A60" t="s">
        <v>467</v>
      </c>
      <c r="B60" s="18" t="s">
        <v>782</v>
      </c>
      <c r="C60" t="s">
        <v>485</v>
      </c>
      <c r="D60" s="7" t="s">
        <v>476</v>
      </c>
      <c r="E60" s="5" t="s">
        <v>472</v>
      </c>
      <c r="F60">
        <v>45</v>
      </c>
      <c r="G60">
        <v>20</v>
      </c>
      <c r="H60">
        <v>0.25</v>
      </c>
      <c r="I60" s="3">
        <v>11.972222222222223</v>
      </c>
      <c r="J60" t="s">
        <v>237</v>
      </c>
    </row>
    <row r="61" spans="1:10" x14ac:dyDescent="0.35">
      <c r="A61" t="s">
        <v>467</v>
      </c>
      <c r="B61" s="18" t="s">
        <v>783</v>
      </c>
      <c r="C61" t="s">
        <v>485</v>
      </c>
      <c r="D61" s="7" t="s">
        <v>476</v>
      </c>
      <c r="E61" s="5" t="s">
        <v>472</v>
      </c>
      <c r="F61">
        <v>45</v>
      </c>
      <c r="G61">
        <v>25</v>
      </c>
      <c r="H61">
        <v>0.3</v>
      </c>
      <c r="I61" s="3">
        <v>14.366666666666665</v>
      </c>
      <c r="J61" t="s">
        <v>237</v>
      </c>
    </row>
    <row r="62" spans="1:10" x14ac:dyDescent="0.35">
      <c r="A62" t="s">
        <v>467</v>
      </c>
      <c r="B62" s="18" t="s">
        <v>784</v>
      </c>
      <c r="C62" t="s">
        <v>485</v>
      </c>
      <c r="D62" s="7" t="s">
        <v>476</v>
      </c>
      <c r="E62" s="5" t="s">
        <v>472</v>
      </c>
      <c r="F62">
        <v>45</v>
      </c>
      <c r="G62">
        <v>30</v>
      </c>
      <c r="H62">
        <v>0.4</v>
      </c>
      <c r="I62" s="3">
        <v>19.155555555555559</v>
      </c>
      <c r="J62" t="s">
        <v>237</v>
      </c>
    </row>
    <row r="63" spans="1:10" x14ac:dyDescent="0.35">
      <c r="A63" t="s">
        <v>467</v>
      </c>
      <c r="B63" s="18" t="s">
        <v>785</v>
      </c>
      <c r="C63" t="s">
        <v>485</v>
      </c>
      <c r="D63" s="7" t="s">
        <v>476</v>
      </c>
      <c r="E63" s="5" t="s">
        <v>472</v>
      </c>
      <c r="F63">
        <v>45</v>
      </c>
      <c r="G63">
        <v>35</v>
      </c>
      <c r="H63">
        <v>0.5</v>
      </c>
      <c r="I63" s="3">
        <v>23.944444444444446</v>
      </c>
      <c r="J63" t="s">
        <v>237</v>
      </c>
    </row>
    <row r="64" spans="1:10" x14ac:dyDescent="0.35">
      <c r="A64" t="s">
        <v>467</v>
      </c>
      <c r="B64" s="18" t="s">
        <v>786</v>
      </c>
      <c r="C64" t="s">
        <v>485</v>
      </c>
      <c r="D64" s="7" t="s">
        <v>476</v>
      </c>
      <c r="E64" s="5" t="s">
        <v>472</v>
      </c>
      <c r="F64">
        <v>45</v>
      </c>
      <c r="G64">
        <v>45</v>
      </c>
      <c r="H64">
        <v>1</v>
      </c>
      <c r="I64" s="3">
        <v>47.888888888888893</v>
      </c>
      <c r="J64" t="s">
        <v>237</v>
      </c>
    </row>
    <row r="65" spans="1:18" x14ac:dyDescent="0.35">
      <c r="A65" t="s">
        <v>467</v>
      </c>
      <c r="B65" s="18" t="s">
        <v>787</v>
      </c>
      <c r="C65" t="s">
        <v>485</v>
      </c>
      <c r="D65" s="7" t="s">
        <v>476</v>
      </c>
      <c r="E65" s="5" t="s">
        <v>472</v>
      </c>
      <c r="F65">
        <v>45</v>
      </c>
      <c r="G65">
        <v>50</v>
      </c>
      <c r="H65">
        <v>0.6</v>
      </c>
      <c r="I65" s="3">
        <v>28.733333333333331</v>
      </c>
      <c r="J65" t="s">
        <v>237</v>
      </c>
    </row>
    <row r="66" spans="1:18" x14ac:dyDescent="0.35">
      <c r="A66" t="s">
        <v>467</v>
      </c>
      <c r="B66" s="18" t="s">
        <v>788</v>
      </c>
      <c r="C66" t="s">
        <v>485</v>
      </c>
      <c r="D66" s="7" t="s">
        <v>476</v>
      </c>
      <c r="E66" s="5" t="s">
        <v>472</v>
      </c>
      <c r="F66">
        <v>45</v>
      </c>
      <c r="G66">
        <v>55</v>
      </c>
      <c r="H66">
        <v>0.2</v>
      </c>
      <c r="I66" s="3">
        <v>9.5777777777777793</v>
      </c>
      <c r="J66" t="s">
        <v>237</v>
      </c>
    </row>
    <row r="67" spans="1:18" x14ac:dyDescent="0.35">
      <c r="A67" t="s">
        <v>467</v>
      </c>
      <c r="B67" s="18" t="s">
        <v>789</v>
      </c>
      <c r="C67" t="s">
        <v>485</v>
      </c>
      <c r="D67" s="7" t="s">
        <v>476</v>
      </c>
      <c r="E67" s="5" t="s">
        <v>472</v>
      </c>
      <c r="F67">
        <v>45</v>
      </c>
      <c r="G67">
        <v>60</v>
      </c>
      <c r="H67">
        <v>0.15</v>
      </c>
      <c r="I67" s="3">
        <v>7.1833333333333327</v>
      </c>
      <c r="J67" t="s">
        <v>237</v>
      </c>
    </row>
    <row r="68" spans="1:18" x14ac:dyDescent="0.35">
      <c r="A68" s="7" t="s">
        <v>486</v>
      </c>
      <c r="B68" s="18" t="s">
        <v>790</v>
      </c>
      <c r="D68" s="7" t="s">
        <v>476</v>
      </c>
      <c r="E68" s="5" t="s">
        <v>471</v>
      </c>
      <c r="F68">
        <v>70</v>
      </c>
      <c r="G68">
        <v>60</v>
      </c>
      <c r="H68">
        <v>0.7</v>
      </c>
      <c r="I68" s="3">
        <v>3694.0909090909095</v>
      </c>
      <c r="J68" t="s">
        <v>23</v>
      </c>
      <c r="K68" t="s">
        <v>24</v>
      </c>
      <c r="L68" t="s">
        <v>25</v>
      </c>
    </row>
    <row r="69" spans="1:18" x14ac:dyDescent="0.35">
      <c r="A69" s="7" t="s">
        <v>486</v>
      </c>
      <c r="B69" s="18" t="s">
        <v>791</v>
      </c>
      <c r="D69" s="7" t="s">
        <v>476</v>
      </c>
      <c r="E69" s="5" t="s">
        <v>471</v>
      </c>
      <c r="F69">
        <v>70</v>
      </c>
      <c r="G69">
        <v>30</v>
      </c>
      <c r="H69">
        <v>0.15</v>
      </c>
      <c r="I69" s="3">
        <v>791.59090909090912</v>
      </c>
      <c r="J69" t="s">
        <v>23</v>
      </c>
      <c r="K69" t="s">
        <v>24</v>
      </c>
    </row>
    <row r="70" spans="1:18" x14ac:dyDescent="0.35">
      <c r="A70" s="7" t="s">
        <v>486</v>
      </c>
      <c r="B70" s="18" t="s">
        <v>792</v>
      </c>
      <c r="D70" s="7" t="s">
        <v>476</v>
      </c>
      <c r="E70" s="5" t="s">
        <v>471</v>
      </c>
      <c r="F70">
        <v>70</v>
      </c>
      <c r="G70">
        <v>40</v>
      </c>
      <c r="H70">
        <v>0.25</v>
      </c>
      <c r="I70" s="3">
        <v>1319.318181818182</v>
      </c>
      <c r="J70" t="s">
        <v>23</v>
      </c>
      <c r="K70" t="s">
        <v>24</v>
      </c>
    </row>
    <row r="71" spans="1:18" x14ac:dyDescent="0.35">
      <c r="A71" s="7" t="s">
        <v>486</v>
      </c>
      <c r="B71" s="18" t="s">
        <v>793</v>
      </c>
      <c r="D71" s="7" t="s">
        <v>476</v>
      </c>
      <c r="E71" s="5" t="s">
        <v>471</v>
      </c>
      <c r="F71">
        <v>70</v>
      </c>
      <c r="G71">
        <v>50</v>
      </c>
      <c r="H71">
        <v>0.4</v>
      </c>
      <c r="I71" s="3">
        <v>2110.9090909090914</v>
      </c>
      <c r="J71" t="s">
        <v>23</v>
      </c>
      <c r="K71" t="s">
        <v>24</v>
      </c>
    </row>
    <row r="72" spans="1:18" x14ac:dyDescent="0.35">
      <c r="A72" s="7" t="s">
        <v>486</v>
      </c>
      <c r="B72" s="18" t="s">
        <v>794</v>
      </c>
      <c r="D72" s="7" t="s">
        <v>476</v>
      </c>
      <c r="E72" s="5" t="s">
        <v>471</v>
      </c>
      <c r="F72">
        <v>70</v>
      </c>
      <c r="G72">
        <v>55</v>
      </c>
      <c r="H72">
        <v>0.5</v>
      </c>
      <c r="I72" s="3">
        <v>2638.636363636364</v>
      </c>
      <c r="J72" t="s">
        <v>23</v>
      </c>
      <c r="K72" t="s">
        <v>24</v>
      </c>
    </row>
    <row r="73" spans="1:18" x14ac:dyDescent="0.35">
      <c r="A73" s="7" t="s">
        <v>486</v>
      </c>
      <c r="B73" s="18" t="s">
        <v>795</v>
      </c>
      <c r="D73" s="7" t="s">
        <v>476</v>
      </c>
      <c r="E73" s="5" t="s">
        <v>471</v>
      </c>
      <c r="F73">
        <v>70</v>
      </c>
      <c r="G73">
        <v>65</v>
      </c>
      <c r="H73">
        <v>0.85</v>
      </c>
      <c r="I73" s="3">
        <v>4485.6818181818189</v>
      </c>
      <c r="J73" t="s">
        <v>23</v>
      </c>
      <c r="K73" t="s">
        <v>24</v>
      </c>
    </row>
    <row r="74" spans="1:18" x14ac:dyDescent="0.35">
      <c r="A74" s="7" t="s">
        <v>486</v>
      </c>
      <c r="B74" s="18" t="s">
        <v>796</v>
      </c>
      <c r="D74" s="7" t="s">
        <v>476</v>
      </c>
      <c r="E74" s="5" t="s">
        <v>471</v>
      </c>
      <c r="F74">
        <v>70</v>
      </c>
      <c r="G74">
        <v>70</v>
      </c>
      <c r="H74">
        <v>1</v>
      </c>
      <c r="I74" s="3">
        <v>5277.2727272727279</v>
      </c>
      <c r="J74" t="s">
        <v>23</v>
      </c>
      <c r="K74" t="s">
        <v>24</v>
      </c>
    </row>
    <row r="75" spans="1:18" x14ac:dyDescent="0.35">
      <c r="A75" s="7" t="s">
        <v>486</v>
      </c>
      <c r="B75" s="18" t="s">
        <v>797</v>
      </c>
      <c r="D75" s="7" t="s">
        <v>476</v>
      </c>
      <c r="E75" s="5" t="s">
        <v>471</v>
      </c>
      <c r="F75">
        <v>70</v>
      </c>
      <c r="G75">
        <v>75</v>
      </c>
      <c r="H75">
        <v>0.5</v>
      </c>
      <c r="I75" s="3">
        <v>2638.636363636364</v>
      </c>
      <c r="J75" t="s">
        <v>23</v>
      </c>
      <c r="K75" t="s">
        <v>24</v>
      </c>
    </row>
    <row r="76" spans="1:18" x14ac:dyDescent="0.35">
      <c r="A76" s="7" t="s">
        <v>486</v>
      </c>
      <c r="B76" s="18" t="s">
        <v>798</v>
      </c>
      <c r="D76" s="7" t="s">
        <v>476</v>
      </c>
      <c r="E76" s="5" t="s">
        <v>471</v>
      </c>
      <c r="F76">
        <v>70</v>
      </c>
      <c r="G76">
        <v>80</v>
      </c>
      <c r="H76">
        <v>0.15</v>
      </c>
      <c r="I76" s="3">
        <v>791.59090909090912</v>
      </c>
      <c r="J76" t="s">
        <v>23</v>
      </c>
      <c r="K76" t="s">
        <v>24</v>
      </c>
    </row>
    <row r="77" spans="1:18" x14ac:dyDescent="0.35">
      <c r="A77" s="7" t="s">
        <v>486</v>
      </c>
      <c r="B77" s="18" t="s">
        <v>799</v>
      </c>
      <c r="D77" s="7" t="s">
        <v>476</v>
      </c>
      <c r="E77" s="5" t="s">
        <v>471</v>
      </c>
      <c r="F77">
        <v>70</v>
      </c>
      <c r="G77">
        <v>90</v>
      </c>
      <c r="H77">
        <v>0.05</v>
      </c>
      <c r="I77" s="3">
        <v>263.86363636363643</v>
      </c>
      <c r="J77" t="s">
        <v>23</v>
      </c>
      <c r="K77" t="s">
        <v>24</v>
      </c>
    </row>
    <row r="78" spans="1:18" x14ac:dyDescent="0.35">
      <c r="A78" s="7" t="s">
        <v>486</v>
      </c>
      <c r="B78" s="18" t="s">
        <v>800</v>
      </c>
      <c r="D78" s="7" t="s">
        <v>476</v>
      </c>
      <c r="E78" s="5" t="s">
        <v>471</v>
      </c>
      <c r="F78">
        <v>70</v>
      </c>
      <c r="G78">
        <v>100</v>
      </c>
      <c r="H78">
        <v>0.05</v>
      </c>
      <c r="I78" s="3">
        <v>263.86363636363643</v>
      </c>
      <c r="J78" t="s">
        <v>23</v>
      </c>
      <c r="K78" t="s">
        <v>24</v>
      </c>
    </row>
    <row r="79" spans="1:18" x14ac:dyDescent="0.35">
      <c r="A79" t="s">
        <v>239</v>
      </c>
      <c r="B79" s="18" t="s">
        <v>801</v>
      </c>
      <c r="D79" s="7" t="s">
        <v>476</v>
      </c>
      <c r="E79" s="5" t="s">
        <v>471</v>
      </c>
      <c r="F79">
        <v>65</v>
      </c>
      <c r="G79">
        <v>65</v>
      </c>
      <c r="H79">
        <v>1</v>
      </c>
      <c r="I79" s="3">
        <v>18000</v>
      </c>
      <c r="J79" t="s">
        <v>241</v>
      </c>
      <c r="K79">
        <v>53.36</v>
      </c>
      <c r="L79" t="s">
        <v>9</v>
      </c>
      <c r="N79">
        <v>100</v>
      </c>
      <c r="O79">
        <v>1.5</v>
      </c>
      <c r="P79" t="s">
        <v>240</v>
      </c>
      <c r="Q79" t="s">
        <v>9</v>
      </c>
      <c r="R79" t="s">
        <v>241</v>
      </c>
    </row>
    <row r="80" spans="1:18" x14ac:dyDescent="0.35">
      <c r="A80" t="s">
        <v>239</v>
      </c>
      <c r="B80" s="18" t="s">
        <v>802</v>
      </c>
      <c r="D80" s="7" t="s">
        <v>476</v>
      </c>
      <c r="E80" s="5" t="s">
        <v>471</v>
      </c>
      <c r="F80">
        <v>65</v>
      </c>
      <c r="G80">
        <v>55</v>
      </c>
      <c r="H80">
        <v>0.9</v>
      </c>
      <c r="I80" s="3">
        <v>16200</v>
      </c>
      <c r="J80" t="s">
        <v>241</v>
      </c>
    </row>
    <row r="81" spans="1:12" x14ac:dyDescent="0.35">
      <c r="A81" t="s">
        <v>239</v>
      </c>
      <c r="B81" s="18" t="s">
        <v>803</v>
      </c>
      <c r="D81" s="7" t="s">
        <v>476</v>
      </c>
      <c r="E81" s="5" t="s">
        <v>471</v>
      </c>
      <c r="F81">
        <v>65</v>
      </c>
      <c r="G81">
        <v>60</v>
      </c>
      <c r="H81">
        <v>0.95</v>
      </c>
      <c r="I81" s="3">
        <v>17100</v>
      </c>
      <c r="J81" t="s">
        <v>241</v>
      </c>
    </row>
    <row r="82" spans="1:12" x14ac:dyDescent="0.35">
      <c r="A82" t="s">
        <v>239</v>
      </c>
      <c r="B82" s="18" t="s">
        <v>804</v>
      </c>
      <c r="D82" s="7" t="s">
        <v>476</v>
      </c>
      <c r="E82" s="5" t="s">
        <v>471</v>
      </c>
      <c r="F82">
        <v>65</v>
      </c>
      <c r="G82">
        <v>70</v>
      </c>
      <c r="H82">
        <v>0.8</v>
      </c>
      <c r="I82" s="3">
        <v>14400</v>
      </c>
      <c r="J82" t="s">
        <v>241</v>
      </c>
    </row>
    <row r="83" spans="1:12" x14ac:dyDescent="0.35">
      <c r="A83" t="s">
        <v>239</v>
      </c>
      <c r="B83" s="18" t="s">
        <v>805</v>
      </c>
      <c r="D83" s="7" t="s">
        <v>476</v>
      </c>
      <c r="E83" s="5" t="s">
        <v>471</v>
      </c>
      <c r="F83">
        <v>65</v>
      </c>
      <c r="G83">
        <v>75</v>
      </c>
      <c r="H83">
        <v>0.3</v>
      </c>
      <c r="I83" s="3">
        <v>5400</v>
      </c>
      <c r="J83" t="s">
        <v>241</v>
      </c>
    </row>
    <row r="84" spans="1:12" x14ac:dyDescent="0.35">
      <c r="A84" t="s">
        <v>239</v>
      </c>
      <c r="B84" s="18" t="s">
        <v>806</v>
      </c>
      <c r="D84" s="7" t="s">
        <v>476</v>
      </c>
      <c r="E84" s="5" t="s">
        <v>471</v>
      </c>
      <c r="F84">
        <v>65</v>
      </c>
      <c r="G84">
        <v>80</v>
      </c>
      <c r="H84">
        <v>0.2</v>
      </c>
      <c r="I84" s="3">
        <v>3600</v>
      </c>
      <c r="J84" t="s">
        <v>241</v>
      </c>
    </row>
    <row r="85" spans="1:12" x14ac:dyDescent="0.35">
      <c r="A85" s="7" t="s">
        <v>488</v>
      </c>
      <c r="B85" s="18" t="s">
        <v>807</v>
      </c>
      <c r="D85" s="7" t="s">
        <v>487</v>
      </c>
      <c r="E85" s="5" t="s">
        <v>471</v>
      </c>
      <c r="F85">
        <v>60</v>
      </c>
      <c r="G85">
        <v>50</v>
      </c>
      <c r="H85">
        <v>0.9</v>
      </c>
      <c r="I85" s="3">
        <v>161.76</v>
      </c>
      <c r="J85" t="s">
        <v>26</v>
      </c>
      <c r="K85" t="s">
        <v>27</v>
      </c>
      <c r="L85" t="s">
        <v>28</v>
      </c>
    </row>
    <row r="86" spans="1:12" x14ac:dyDescent="0.35">
      <c r="A86" s="7" t="s">
        <v>488</v>
      </c>
      <c r="B86" s="18" t="s">
        <v>808</v>
      </c>
      <c r="D86" s="7" t="s">
        <v>487</v>
      </c>
      <c r="E86" s="5" t="s">
        <v>471</v>
      </c>
      <c r="F86">
        <v>60</v>
      </c>
      <c r="G86">
        <v>20</v>
      </c>
      <c r="H86">
        <v>0.3</v>
      </c>
      <c r="I86" s="3">
        <v>53.919999999999995</v>
      </c>
      <c r="J86" t="s">
        <v>26</v>
      </c>
      <c r="K86" t="s">
        <v>27</v>
      </c>
    </row>
    <row r="87" spans="1:12" x14ac:dyDescent="0.35">
      <c r="A87" s="7" t="s">
        <v>488</v>
      </c>
      <c r="B87" s="18" t="s">
        <v>809</v>
      </c>
      <c r="D87" s="7" t="s">
        <v>487</v>
      </c>
      <c r="E87" s="5" t="s">
        <v>471</v>
      </c>
      <c r="F87">
        <v>60</v>
      </c>
      <c r="G87">
        <v>30</v>
      </c>
      <c r="H87">
        <v>0.4</v>
      </c>
      <c r="I87" s="3">
        <v>71.893333333333331</v>
      </c>
      <c r="J87" t="s">
        <v>26</v>
      </c>
      <c r="K87" t="s">
        <v>27</v>
      </c>
    </row>
    <row r="88" spans="1:12" x14ac:dyDescent="0.35">
      <c r="A88" s="7" t="s">
        <v>488</v>
      </c>
      <c r="B88" s="18" t="s">
        <v>810</v>
      </c>
      <c r="D88" s="7" t="s">
        <v>487</v>
      </c>
      <c r="E88" s="5" t="s">
        <v>471</v>
      </c>
      <c r="F88">
        <v>60</v>
      </c>
      <c r="G88">
        <v>40</v>
      </c>
      <c r="H88">
        <v>0.6</v>
      </c>
      <c r="I88" s="3">
        <v>107.83999999999999</v>
      </c>
      <c r="J88" t="s">
        <v>26</v>
      </c>
      <c r="K88" t="s">
        <v>27</v>
      </c>
    </row>
    <row r="89" spans="1:12" x14ac:dyDescent="0.35">
      <c r="A89" s="7" t="s">
        <v>488</v>
      </c>
      <c r="B89" s="18" t="s">
        <v>811</v>
      </c>
      <c r="D89" s="7" t="s">
        <v>487</v>
      </c>
      <c r="E89" s="5" t="s">
        <v>471</v>
      </c>
      <c r="F89">
        <v>60</v>
      </c>
      <c r="G89">
        <v>60</v>
      </c>
      <c r="H89">
        <v>1</v>
      </c>
      <c r="I89" s="3">
        <v>179.73333333333332</v>
      </c>
      <c r="J89" t="s">
        <v>26</v>
      </c>
      <c r="K89" t="s">
        <v>27</v>
      </c>
    </row>
    <row r="90" spans="1:12" x14ac:dyDescent="0.35">
      <c r="A90" s="7" t="s">
        <v>488</v>
      </c>
      <c r="B90" s="18" t="s">
        <v>812</v>
      </c>
      <c r="D90" s="7" t="s">
        <v>487</v>
      </c>
      <c r="E90" s="5" t="s">
        <v>471</v>
      </c>
      <c r="F90">
        <v>60</v>
      </c>
      <c r="G90">
        <v>70</v>
      </c>
      <c r="H90">
        <v>0.65</v>
      </c>
      <c r="I90" s="3">
        <v>116.82666666666665</v>
      </c>
      <c r="J90" t="s">
        <v>26</v>
      </c>
      <c r="K90" t="s">
        <v>27</v>
      </c>
    </row>
    <row r="91" spans="1:12" x14ac:dyDescent="0.35">
      <c r="A91" s="7" t="s">
        <v>488</v>
      </c>
      <c r="B91" s="18" t="s">
        <v>813</v>
      </c>
      <c r="D91" s="7" t="s">
        <v>487</v>
      </c>
      <c r="E91" s="5" t="s">
        <v>471</v>
      </c>
      <c r="F91">
        <v>60</v>
      </c>
      <c r="G91">
        <v>80</v>
      </c>
      <c r="H91">
        <v>0.3</v>
      </c>
      <c r="I91" s="3">
        <v>53.919999999999995</v>
      </c>
      <c r="J91" t="s">
        <v>26</v>
      </c>
      <c r="K91" t="s">
        <v>27</v>
      </c>
    </row>
    <row r="92" spans="1:12" x14ac:dyDescent="0.35">
      <c r="A92" s="7" t="s">
        <v>488</v>
      </c>
      <c r="B92" s="18" t="s">
        <v>814</v>
      </c>
      <c r="D92" s="7" t="s">
        <v>487</v>
      </c>
      <c r="E92" s="5" t="s">
        <v>471</v>
      </c>
      <c r="F92">
        <v>60</v>
      </c>
      <c r="G92">
        <v>90</v>
      </c>
      <c r="H92">
        <v>0.1</v>
      </c>
      <c r="I92" s="3">
        <v>17.973333333333333</v>
      </c>
      <c r="J92" t="s">
        <v>26</v>
      </c>
      <c r="K92" t="s">
        <v>27</v>
      </c>
    </row>
    <row r="93" spans="1:12" x14ac:dyDescent="0.35">
      <c r="A93" t="s">
        <v>242</v>
      </c>
      <c r="B93" s="18" t="s">
        <v>815</v>
      </c>
      <c r="D93" s="7" t="s">
        <v>487</v>
      </c>
      <c r="E93" s="5" t="s">
        <v>471</v>
      </c>
      <c r="F93" s="28">
        <v>60</v>
      </c>
      <c r="G93">
        <v>25</v>
      </c>
      <c r="H93">
        <v>7.4999999999999997E-2</v>
      </c>
      <c r="I93" s="3">
        <v>60.933333330000004</v>
      </c>
      <c r="J93" s="27" t="s">
        <v>243</v>
      </c>
    </row>
    <row r="94" spans="1:12" x14ac:dyDescent="0.35">
      <c r="A94" t="s">
        <v>242</v>
      </c>
      <c r="B94" s="18" t="s">
        <v>816</v>
      </c>
      <c r="D94" s="7" t="s">
        <v>487</v>
      </c>
      <c r="E94" s="5" t="s">
        <v>471</v>
      </c>
      <c r="F94" s="28">
        <v>45</v>
      </c>
      <c r="G94">
        <v>45</v>
      </c>
      <c r="H94">
        <v>1</v>
      </c>
      <c r="I94" s="3">
        <v>11.654387947269303</v>
      </c>
      <c r="J94" t="s">
        <v>244</v>
      </c>
    </row>
    <row r="95" spans="1:12" x14ac:dyDescent="0.35">
      <c r="A95" t="s">
        <v>242</v>
      </c>
      <c r="B95" s="18" t="s">
        <v>817</v>
      </c>
      <c r="D95" s="7" t="s">
        <v>487</v>
      </c>
      <c r="E95" s="5" t="s">
        <v>471</v>
      </c>
      <c r="F95">
        <v>70</v>
      </c>
      <c r="G95">
        <v>40</v>
      </c>
      <c r="H95">
        <v>1</v>
      </c>
      <c r="I95" s="3">
        <v>480</v>
      </c>
      <c r="J95" t="s">
        <v>243</v>
      </c>
      <c r="K95" s="27"/>
    </row>
    <row r="96" spans="1:12" x14ac:dyDescent="0.35">
      <c r="A96" t="s">
        <v>242</v>
      </c>
      <c r="B96" s="18" t="s">
        <v>818</v>
      </c>
      <c r="D96" s="7" t="s">
        <v>487</v>
      </c>
      <c r="E96" s="27" t="s">
        <v>471</v>
      </c>
      <c r="F96">
        <v>60</v>
      </c>
      <c r="G96">
        <v>60</v>
      </c>
      <c r="H96">
        <v>1</v>
      </c>
      <c r="I96" s="3">
        <v>898</v>
      </c>
      <c r="J96" t="s">
        <v>29</v>
      </c>
      <c r="K96" t="s">
        <v>30</v>
      </c>
      <c r="L96" t="s">
        <v>31</v>
      </c>
    </row>
    <row r="97" spans="1:12" x14ac:dyDescent="0.35">
      <c r="A97" t="s">
        <v>242</v>
      </c>
      <c r="B97" s="18" t="s">
        <v>819</v>
      </c>
      <c r="D97" s="7" t="s">
        <v>487</v>
      </c>
      <c r="E97" s="5" t="s">
        <v>471</v>
      </c>
      <c r="F97">
        <v>60</v>
      </c>
      <c r="G97">
        <v>20</v>
      </c>
      <c r="H97">
        <v>0.05</v>
      </c>
      <c r="I97" s="3">
        <v>44.900000000000006</v>
      </c>
      <c r="J97" t="s">
        <v>29</v>
      </c>
      <c r="K97" t="s">
        <v>30</v>
      </c>
    </row>
    <row r="98" spans="1:12" x14ac:dyDescent="0.35">
      <c r="A98" t="s">
        <v>242</v>
      </c>
      <c r="B98" s="18" t="s">
        <v>820</v>
      </c>
      <c r="D98" s="7" t="s">
        <v>487</v>
      </c>
      <c r="E98" s="5" t="s">
        <v>471</v>
      </c>
      <c r="F98">
        <v>60</v>
      </c>
      <c r="G98">
        <v>30</v>
      </c>
      <c r="H98">
        <v>0.1</v>
      </c>
      <c r="I98" s="3">
        <v>89.800000000000011</v>
      </c>
      <c r="J98" t="s">
        <v>29</v>
      </c>
      <c r="K98" t="s">
        <v>30</v>
      </c>
    </row>
    <row r="99" spans="1:12" x14ac:dyDescent="0.35">
      <c r="A99" t="s">
        <v>242</v>
      </c>
      <c r="B99" s="18" t="s">
        <v>821</v>
      </c>
      <c r="D99" s="7" t="s">
        <v>487</v>
      </c>
      <c r="E99" s="5" t="s">
        <v>471</v>
      </c>
      <c r="F99">
        <v>60</v>
      </c>
      <c r="G99">
        <v>40</v>
      </c>
      <c r="H99">
        <v>0.3</v>
      </c>
      <c r="I99" s="3">
        <v>269.39999999999998</v>
      </c>
      <c r="J99" t="s">
        <v>29</v>
      </c>
      <c r="K99" t="s">
        <v>30</v>
      </c>
    </row>
    <row r="100" spans="1:12" x14ac:dyDescent="0.35">
      <c r="A100" t="s">
        <v>242</v>
      </c>
      <c r="B100" s="18" t="s">
        <v>822</v>
      </c>
      <c r="D100" s="7" t="s">
        <v>487</v>
      </c>
      <c r="E100" s="5" t="s">
        <v>471</v>
      </c>
      <c r="F100">
        <v>60</v>
      </c>
      <c r="G100">
        <v>50</v>
      </c>
      <c r="H100">
        <v>0.8</v>
      </c>
      <c r="I100" s="3">
        <v>718.40000000000009</v>
      </c>
      <c r="J100" t="s">
        <v>29</v>
      </c>
      <c r="K100" t="s">
        <v>30</v>
      </c>
    </row>
    <row r="101" spans="1:12" x14ac:dyDescent="0.35">
      <c r="A101" t="s">
        <v>242</v>
      </c>
      <c r="B101" s="18" t="s">
        <v>823</v>
      </c>
      <c r="D101" s="7" t="s">
        <v>487</v>
      </c>
      <c r="E101" s="5" t="s">
        <v>471</v>
      </c>
      <c r="F101">
        <v>60</v>
      </c>
      <c r="G101">
        <v>70</v>
      </c>
      <c r="H101">
        <v>0.6</v>
      </c>
      <c r="I101" s="3">
        <v>538.79999999999995</v>
      </c>
      <c r="J101" t="s">
        <v>29</v>
      </c>
      <c r="K101" t="s">
        <v>30</v>
      </c>
    </row>
    <row r="102" spans="1:12" x14ac:dyDescent="0.35">
      <c r="A102" s="7" t="s">
        <v>489</v>
      </c>
      <c r="B102" s="18" t="s">
        <v>824</v>
      </c>
      <c r="D102" s="7" t="s">
        <v>487</v>
      </c>
      <c r="E102" s="5" t="s">
        <v>471</v>
      </c>
      <c r="F102">
        <v>50</v>
      </c>
      <c r="G102">
        <v>50</v>
      </c>
      <c r="H102">
        <v>1</v>
      </c>
      <c r="I102" s="3">
        <v>868</v>
      </c>
      <c r="J102" t="s">
        <v>32</v>
      </c>
      <c r="K102" t="s">
        <v>33</v>
      </c>
      <c r="L102" t="s">
        <v>34</v>
      </c>
    </row>
    <row r="103" spans="1:12" x14ac:dyDescent="0.35">
      <c r="A103" s="7" t="s">
        <v>489</v>
      </c>
      <c r="B103" s="18" t="s">
        <v>825</v>
      </c>
      <c r="D103" s="7" t="s">
        <v>487</v>
      </c>
      <c r="E103" s="5" t="s">
        <v>471</v>
      </c>
      <c r="F103">
        <v>50</v>
      </c>
      <c r="G103">
        <v>20</v>
      </c>
      <c r="H103">
        <v>0.4</v>
      </c>
      <c r="I103" s="3">
        <v>347.20000000000005</v>
      </c>
      <c r="J103" t="s">
        <v>32</v>
      </c>
      <c r="K103" t="s">
        <v>33</v>
      </c>
    </row>
    <row r="104" spans="1:12" x14ac:dyDescent="0.35">
      <c r="A104" s="7" t="s">
        <v>489</v>
      </c>
      <c r="B104" s="18" t="s">
        <v>826</v>
      </c>
      <c r="D104" s="7" t="s">
        <v>487</v>
      </c>
      <c r="E104" s="5" t="s">
        <v>471</v>
      </c>
      <c r="F104">
        <v>50</v>
      </c>
      <c r="G104">
        <v>30</v>
      </c>
      <c r="H104">
        <v>0.7</v>
      </c>
      <c r="I104" s="3">
        <v>607.59999999999991</v>
      </c>
      <c r="J104" t="s">
        <v>32</v>
      </c>
      <c r="K104" t="s">
        <v>33</v>
      </c>
    </row>
    <row r="105" spans="1:12" x14ac:dyDescent="0.35">
      <c r="A105" s="7" t="s">
        <v>489</v>
      </c>
      <c r="B105" s="18" t="s">
        <v>827</v>
      </c>
      <c r="D105" s="7" t="s">
        <v>487</v>
      </c>
      <c r="E105" s="5" t="s">
        <v>471</v>
      </c>
      <c r="F105">
        <v>50</v>
      </c>
      <c r="G105">
        <v>40</v>
      </c>
      <c r="H105">
        <v>0.9</v>
      </c>
      <c r="I105" s="3">
        <v>781.2</v>
      </c>
      <c r="J105" t="s">
        <v>32</v>
      </c>
      <c r="K105" t="s">
        <v>33</v>
      </c>
    </row>
    <row r="106" spans="1:12" x14ac:dyDescent="0.35">
      <c r="A106" s="7" t="s">
        <v>489</v>
      </c>
      <c r="B106" s="18" t="s">
        <v>828</v>
      </c>
      <c r="D106" s="7" t="s">
        <v>487</v>
      </c>
      <c r="E106" s="5" t="s">
        <v>471</v>
      </c>
      <c r="F106">
        <v>50</v>
      </c>
      <c r="G106">
        <v>60</v>
      </c>
      <c r="H106">
        <v>0.95</v>
      </c>
      <c r="I106" s="3">
        <v>824.59999999999991</v>
      </c>
      <c r="J106" t="s">
        <v>32</v>
      </c>
      <c r="K106" t="s">
        <v>33</v>
      </c>
    </row>
    <row r="107" spans="1:12" x14ac:dyDescent="0.35">
      <c r="A107" s="7" t="s">
        <v>489</v>
      </c>
      <c r="B107" s="18" t="s">
        <v>829</v>
      </c>
      <c r="D107" s="7" t="s">
        <v>487</v>
      </c>
      <c r="E107" s="5" t="s">
        <v>471</v>
      </c>
      <c r="F107">
        <v>50</v>
      </c>
      <c r="G107">
        <v>70</v>
      </c>
      <c r="H107">
        <v>0.15</v>
      </c>
      <c r="I107" s="3">
        <v>130.19999999999999</v>
      </c>
      <c r="J107" t="s">
        <v>32</v>
      </c>
      <c r="K107" t="s">
        <v>33</v>
      </c>
    </row>
    <row r="108" spans="1:12" x14ac:dyDescent="0.35">
      <c r="A108" s="7" t="s">
        <v>489</v>
      </c>
      <c r="B108" s="18" t="s">
        <v>830</v>
      </c>
      <c r="D108" s="7" t="s">
        <v>487</v>
      </c>
      <c r="E108" s="5" t="s">
        <v>471</v>
      </c>
      <c r="F108">
        <v>50</v>
      </c>
      <c r="G108">
        <v>80</v>
      </c>
      <c r="H108">
        <v>0.1</v>
      </c>
      <c r="I108" s="3">
        <v>86.800000000000011</v>
      </c>
      <c r="J108" t="s">
        <v>32</v>
      </c>
      <c r="K108" t="s">
        <v>33</v>
      </c>
    </row>
    <row r="109" spans="1:12" x14ac:dyDescent="0.35">
      <c r="A109" s="7" t="s">
        <v>489</v>
      </c>
      <c r="B109" s="18" t="s">
        <v>831</v>
      </c>
      <c r="D109" s="7" t="s">
        <v>487</v>
      </c>
      <c r="E109" s="5" t="s">
        <v>471</v>
      </c>
      <c r="F109">
        <v>40</v>
      </c>
      <c r="G109">
        <v>40</v>
      </c>
      <c r="H109">
        <v>1</v>
      </c>
      <c r="I109" s="3">
        <v>777</v>
      </c>
      <c r="J109" t="s">
        <v>35</v>
      </c>
      <c r="K109" t="s">
        <v>33</v>
      </c>
      <c r="L109" s="1" t="s">
        <v>36</v>
      </c>
    </row>
    <row r="110" spans="1:12" x14ac:dyDescent="0.35">
      <c r="A110" s="7" t="s">
        <v>489</v>
      </c>
      <c r="B110" s="18" t="s">
        <v>832</v>
      </c>
      <c r="D110" s="7" t="s">
        <v>487</v>
      </c>
      <c r="E110" s="5" t="s">
        <v>471</v>
      </c>
      <c r="F110">
        <v>40</v>
      </c>
      <c r="G110">
        <v>10</v>
      </c>
      <c r="H110">
        <v>0.2</v>
      </c>
      <c r="I110" s="3">
        <v>155.4</v>
      </c>
      <c r="J110" t="s">
        <v>35</v>
      </c>
      <c r="K110" t="s">
        <v>33</v>
      </c>
    </row>
    <row r="111" spans="1:12" x14ac:dyDescent="0.35">
      <c r="A111" s="7" t="s">
        <v>489</v>
      </c>
      <c r="B111" s="18" t="s">
        <v>833</v>
      </c>
      <c r="D111" s="7" t="s">
        <v>487</v>
      </c>
      <c r="E111" s="5" t="s">
        <v>471</v>
      </c>
      <c r="F111">
        <v>40</v>
      </c>
      <c r="G111">
        <v>20</v>
      </c>
      <c r="H111">
        <v>0.4</v>
      </c>
      <c r="I111" s="3">
        <v>310.8</v>
      </c>
      <c r="J111" t="s">
        <v>35</v>
      </c>
      <c r="K111" t="s">
        <v>33</v>
      </c>
    </row>
    <row r="112" spans="1:12" x14ac:dyDescent="0.35">
      <c r="A112" s="7" t="s">
        <v>489</v>
      </c>
      <c r="B112" s="18" t="s">
        <v>834</v>
      </c>
      <c r="D112" s="7" t="s">
        <v>487</v>
      </c>
      <c r="E112" s="5" t="s">
        <v>471</v>
      </c>
      <c r="F112">
        <v>40</v>
      </c>
      <c r="G112">
        <v>30</v>
      </c>
      <c r="H112">
        <v>0.7</v>
      </c>
      <c r="I112" s="3">
        <v>543.9</v>
      </c>
      <c r="J112" t="s">
        <v>35</v>
      </c>
      <c r="K112" t="s">
        <v>33</v>
      </c>
    </row>
    <row r="113" spans="1:12" x14ac:dyDescent="0.35">
      <c r="A113" s="7" t="s">
        <v>489</v>
      </c>
      <c r="B113" s="18" t="s">
        <v>835</v>
      </c>
      <c r="D113" s="7" t="s">
        <v>487</v>
      </c>
      <c r="E113" s="5" t="s">
        <v>471</v>
      </c>
      <c r="F113">
        <v>40</v>
      </c>
      <c r="G113">
        <v>35</v>
      </c>
      <c r="H113">
        <v>0.9</v>
      </c>
      <c r="I113" s="3">
        <v>699.30000000000007</v>
      </c>
      <c r="J113" t="s">
        <v>35</v>
      </c>
      <c r="K113" t="s">
        <v>33</v>
      </c>
    </row>
    <row r="114" spans="1:12" x14ac:dyDescent="0.35">
      <c r="A114" s="7" t="s">
        <v>489</v>
      </c>
      <c r="B114" s="18" t="s">
        <v>836</v>
      </c>
      <c r="D114" s="7" t="s">
        <v>487</v>
      </c>
      <c r="E114" s="5" t="s">
        <v>471</v>
      </c>
      <c r="F114">
        <v>40</v>
      </c>
      <c r="G114">
        <v>45</v>
      </c>
      <c r="H114">
        <v>0.7</v>
      </c>
      <c r="I114" s="3">
        <v>543.9</v>
      </c>
      <c r="J114" t="s">
        <v>35</v>
      </c>
      <c r="K114" t="s">
        <v>33</v>
      </c>
    </row>
    <row r="115" spans="1:12" x14ac:dyDescent="0.35">
      <c r="A115" s="7" t="s">
        <v>489</v>
      </c>
      <c r="B115" s="18" t="s">
        <v>837</v>
      </c>
      <c r="D115" s="7" t="s">
        <v>487</v>
      </c>
      <c r="E115" s="5" t="s">
        <v>471</v>
      </c>
      <c r="F115">
        <v>40</v>
      </c>
      <c r="G115">
        <v>50</v>
      </c>
      <c r="H115">
        <v>0.1</v>
      </c>
      <c r="I115" s="3">
        <v>77.7</v>
      </c>
      <c r="J115" t="s">
        <v>35</v>
      </c>
      <c r="K115" t="s">
        <v>33</v>
      </c>
    </row>
    <row r="116" spans="1:12" x14ac:dyDescent="0.35">
      <c r="A116" s="7" t="s">
        <v>489</v>
      </c>
      <c r="B116" s="18" t="s">
        <v>838</v>
      </c>
      <c r="D116" s="7" t="s">
        <v>487</v>
      </c>
      <c r="E116" s="5" t="s">
        <v>471</v>
      </c>
      <c r="F116">
        <v>50</v>
      </c>
      <c r="G116">
        <v>50</v>
      </c>
      <c r="H116">
        <v>1</v>
      </c>
      <c r="I116" s="3">
        <v>343</v>
      </c>
      <c r="J116" t="s">
        <v>37</v>
      </c>
      <c r="K116" t="s">
        <v>38</v>
      </c>
      <c r="L116" s="1" t="s">
        <v>39</v>
      </c>
    </row>
    <row r="117" spans="1:12" x14ac:dyDescent="0.35">
      <c r="A117" s="7" t="s">
        <v>489</v>
      </c>
      <c r="B117" s="18" t="s">
        <v>839</v>
      </c>
      <c r="D117" s="7" t="s">
        <v>487</v>
      </c>
      <c r="E117" s="5" t="s">
        <v>471</v>
      </c>
      <c r="F117">
        <v>50</v>
      </c>
      <c r="G117">
        <v>30</v>
      </c>
      <c r="H117">
        <v>0.67</v>
      </c>
      <c r="I117" s="3">
        <v>229.81</v>
      </c>
      <c r="J117" t="s">
        <v>37</v>
      </c>
      <c r="K117" t="s">
        <v>38</v>
      </c>
    </row>
    <row r="118" spans="1:12" x14ac:dyDescent="0.35">
      <c r="A118" s="7" t="s">
        <v>489</v>
      </c>
      <c r="B118" s="18" t="s">
        <v>840</v>
      </c>
      <c r="D118" s="7" t="s">
        <v>487</v>
      </c>
      <c r="E118" s="5" t="s">
        <v>471</v>
      </c>
      <c r="F118">
        <v>50</v>
      </c>
      <c r="G118">
        <v>40</v>
      </c>
      <c r="H118">
        <v>0.87</v>
      </c>
      <c r="I118" s="3">
        <v>298.41000000000003</v>
      </c>
      <c r="J118" t="s">
        <v>37</v>
      </c>
      <c r="K118" t="s">
        <v>38</v>
      </c>
    </row>
    <row r="119" spans="1:12" x14ac:dyDescent="0.35">
      <c r="A119" s="7" t="s">
        <v>489</v>
      </c>
      <c r="B119" s="18" t="s">
        <v>841</v>
      </c>
      <c r="D119" s="7" t="s">
        <v>487</v>
      </c>
      <c r="E119" s="5" t="s">
        <v>471</v>
      </c>
      <c r="F119">
        <v>50</v>
      </c>
      <c r="G119">
        <v>55</v>
      </c>
      <c r="H119">
        <v>0.92</v>
      </c>
      <c r="I119" s="3">
        <v>315.56</v>
      </c>
      <c r="J119" t="s">
        <v>37</v>
      </c>
      <c r="K119" t="s">
        <v>38</v>
      </c>
    </row>
    <row r="120" spans="1:12" x14ac:dyDescent="0.35">
      <c r="A120" s="7" t="s">
        <v>489</v>
      </c>
      <c r="B120" s="18" t="s">
        <v>842</v>
      </c>
      <c r="D120" s="7" t="s">
        <v>487</v>
      </c>
      <c r="E120" s="5" t="s">
        <v>471</v>
      </c>
      <c r="F120">
        <v>50</v>
      </c>
      <c r="G120">
        <v>60</v>
      </c>
      <c r="H120">
        <v>0.8</v>
      </c>
      <c r="I120" s="3">
        <v>274.40000000000003</v>
      </c>
      <c r="J120" t="s">
        <v>37</v>
      </c>
      <c r="K120" t="s">
        <v>38</v>
      </c>
    </row>
    <row r="121" spans="1:12" x14ac:dyDescent="0.35">
      <c r="A121" s="7" t="s">
        <v>489</v>
      </c>
      <c r="B121" s="18" t="s">
        <v>843</v>
      </c>
      <c r="D121" s="7" t="s">
        <v>487</v>
      </c>
      <c r="E121" s="5" t="s">
        <v>471</v>
      </c>
      <c r="F121">
        <v>50</v>
      </c>
      <c r="G121">
        <v>65</v>
      </c>
      <c r="H121">
        <v>0.62</v>
      </c>
      <c r="I121" s="3">
        <v>212.66</v>
      </c>
      <c r="J121" t="s">
        <v>37</v>
      </c>
      <c r="K121" t="s">
        <v>38</v>
      </c>
    </row>
    <row r="122" spans="1:12" x14ac:dyDescent="0.35">
      <c r="A122" s="7" t="s">
        <v>489</v>
      </c>
      <c r="B122" s="18" t="s">
        <v>844</v>
      </c>
      <c r="D122" s="7" t="s">
        <v>487</v>
      </c>
      <c r="E122" s="5" t="s">
        <v>471</v>
      </c>
      <c r="F122">
        <v>50</v>
      </c>
      <c r="G122">
        <v>70</v>
      </c>
      <c r="H122">
        <v>0.5</v>
      </c>
      <c r="I122" s="3">
        <v>171.5</v>
      </c>
      <c r="J122" t="s">
        <v>37</v>
      </c>
      <c r="K122" t="s">
        <v>38</v>
      </c>
    </row>
    <row r="123" spans="1:12" x14ac:dyDescent="0.35">
      <c r="A123" t="s">
        <v>245</v>
      </c>
      <c r="B123" s="18" t="s">
        <v>845</v>
      </c>
      <c r="D123" s="7" t="s">
        <v>476</v>
      </c>
      <c r="E123" s="5" t="s">
        <v>471</v>
      </c>
      <c r="F123">
        <v>45</v>
      </c>
      <c r="G123">
        <v>45</v>
      </c>
      <c r="H123">
        <v>1</v>
      </c>
      <c r="I123" s="3">
        <v>126</v>
      </c>
      <c r="J123" t="s">
        <v>246</v>
      </c>
      <c r="K123" t="s">
        <v>247</v>
      </c>
    </row>
    <row r="124" spans="1:12" x14ac:dyDescent="0.35">
      <c r="A124" s="7" t="s">
        <v>490</v>
      </c>
      <c r="B124" s="18" t="s">
        <v>846</v>
      </c>
      <c r="D124" s="7" t="s">
        <v>476</v>
      </c>
      <c r="E124" s="5" t="s">
        <v>471</v>
      </c>
      <c r="F124">
        <v>40</v>
      </c>
      <c r="G124">
        <v>40</v>
      </c>
      <c r="H124">
        <v>1</v>
      </c>
      <c r="I124" s="3">
        <v>70.3</v>
      </c>
      <c r="J124" t="s">
        <v>40</v>
      </c>
      <c r="K124" t="s">
        <v>41</v>
      </c>
      <c r="L124" t="s">
        <v>42</v>
      </c>
    </row>
    <row r="125" spans="1:12" x14ac:dyDescent="0.35">
      <c r="A125" s="7" t="s">
        <v>490</v>
      </c>
      <c r="B125" s="18" t="s">
        <v>847</v>
      </c>
      <c r="D125" s="7" t="s">
        <v>476</v>
      </c>
      <c r="E125" s="5" t="s">
        <v>471</v>
      </c>
      <c r="F125">
        <v>40</v>
      </c>
      <c r="G125">
        <v>4</v>
      </c>
      <c r="H125">
        <v>0.27200000000000002</v>
      </c>
      <c r="I125" s="3">
        <v>19.121600000000001</v>
      </c>
      <c r="J125" t="s">
        <v>40</v>
      </c>
      <c r="K125" t="s">
        <v>41</v>
      </c>
    </row>
    <row r="126" spans="1:12" x14ac:dyDescent="0.35">
      <c r="A126" s="7" t="s">
        <v>490</v>
      </c>
      <c r="B126" s="18" t="s">
        <v>848</v>
      </c>
      <c r="D126" s="7" t="s">
        <v>476</v>
      </c>
      <c r="E126" s="5" t="s">
        <v>471</v>
      </c>
      <c r="F126">
        <v>40</v>
      </c>
      <c r="G126">
        <v>20</v>
      </c>
      <c r="H126">
        <v>0.46500000000000002</v>
      </c>
      <c r="I126" s="3">
        <v>32.689500000000002</v>
      </c>
      <c r="J126" t="s">
        <v>40</v>
      </c>
      <c r="K126" t="s">
        <v>41</v>
      </c>
    </row>
    <row r="127" spans="1:12" x14ac:dyDescent="0.35">
      <c r="A127" s="7" t="s">
        <v>490</v>
      </c>
      <c r="B127" s="18" t="s">
        <v>849</v>
      </c>
      <c r="D127" s="7" t="s">
        <v>476</v>
      </c>
      <c r="E127" s="5" t="s">
        <v>471</v>
      </c>
      <c r="F127">
        <v>40</v>
      </c>
      <c r="G127">
        <v>30</v>
      </c>
      <c r="H127">
        <v>0.7</v>
      </c>
      <c r="I127" s="3">
        <v>49.209999999999994</v>
      </c>
      <c r="J127" t="s">
        <v>40</v>
      </c>
      <c r="K127" t="s">
        <v>41</v>
      </c>
    </row>
    <row r="128" spans="1:12" x14ac:dyDescent="0.35">
      <c r="A128" s="7" t="s">
        <v>490</v>
      </c>
      <c r="B128" s="18" t="s">
        <v>850</v>
      </c>
      <c r="D128" s="7" t="s">
        <v>476</v>
      </c>
      <c r="E128" s="5" t="s">
        <v>471</v>
      </c>
      <c r="F128">
        <v>40</v>
      </c>
      <c r="G128">
        <v>35</v>
      </c>
      <c r="H128">
        <v>0.82</v>
      </c>
      <c r="I128" s="3">
        <v>57.645999999999994</v>
      </c>
      <c r="J128" t="s">
        <v>40</v>
      </c>
      <c r="K128" t="s">
        <v>41</v>
      </c>
    </row>
    <row r="129" spans="1:12" x14ac:dyDescent="0.35">
      <c r="A129" s="7" t="s">
        <v>490</v>
      </c>
      <c r="B129" s="18" t="s">
        <v>851</v>
      </c>
      <c r="D129" s="7" t="s">
        <v>476</v>
      </c>
      <c r="E129" s="5" t="s">
        <v>471</v>
      </c>
      <c r="F129">
        <v>40</v>
      </c>
      <c r="G129">
        <v>45</v>
      </c>
      <c r="H129">
        <v>0.9</v>
      </c>
      <c r="I129" s="3">
        <v>63.269999999999996</v>
      </c>
      <c r="J129" t="s">
        <v>40</v>
      </c>
      <c r="K129" t="s">
        <v>41</v>
      </c>
    </row>
    <row r="130" spans="1:12" x14ac:dyDescent="0.35">
      <c r="A130" s="7" t="s">
        <v>490</v>
      </c>
      <c r="B130" s="18" t="s">
        <v>852</v>
      </c>
      <c r="D130" s="7" t="s">
        <v>476</v>
      </c>
      <c r="E130" s="5" t="s">
        <v>471</v>
      </c>
      <c r="F130">
        <v>40</v>
      </c>
      <c r="G130">
        <v>50</v>
      </c>
      <c r="H130">
        <v>0.87</v>
      </c>
      <c r="I130" s="3">
        <v>61.160999999999994</v>
      </c>
      <c r="J130" t="s">
        <v>40</v>
      </c>
      <c r="K130" t="s">
        <v>41</v>
      </c>
    </row>
    <row r="131" spans="1:12" x14ac:dyDescent="0.35">
      <c r="A131" s="7" t="s">
        <v>490</v>
      </c>
      <c r="B131" s="18" t="s">
        <v>853</v>
      </c>
      <c r="D131" s="7" t="s">
        <v>476</v>
      </c>
      <c r="E131" s="5" t="s">
        <v>471</v>
      </c>
      <c r="F131">
        <v>40</v>
      </c>
      <c r="G131">
        <v>60</v>
      </c>
      <c r="H131">
        <v>0.48</v>
      </c>
      <c r="I131" s="3">
        <v>33.744</v>
      </c>
      <c r="J131" t="s">
        <v>40</v>
      </c>
      <c r="K131" t="s">
        <v>41</v>
      </c>
    </row>
    <row r="132" spans="1:12" x14ac:dyDescent="0.35">
      <c r="A132" s="7" t="s">
        <v>490</v>
      </c>
      <c r="B132" s="18" t="s">
        <v>854</v>
      </c>
      <c r="D132" s="7" t="s">
        <v>476</v>
      </c>
      <c r="E132" s="5" t="s">
        <v>471</v>
      </c>
      <c r="F132">
        <v>40</v>
      </c>
      <c r="G132">
        <v>70</v>
      </c>
      <c r="H132">
        <v>0.05</v>
      </c>
      <c r="I132" s="3">
        <v>3.5150000000000001</v>
      </c>
      <c r="J132" t="s">
        <v>40</v>
      </c>
      <c r="K132" t="s">
        <v>41</v>
      </c>
    </row>
    <row r="133" spans="1:12" x14ac:dyDescent="0.35">
      <c r="A133" s="7" t="s">
        <v>491</v>
      </c>
      <c r="B133" s="18" t="s">
        <v>855</v>
      </c>
      <c r="D133" s="7" t="s">
        <v>476</v>
      </c>
      <c r="E133" s="5" t="s">
        <v>471</v>
      </c>
      <c r="F133">
        <v>45</v>
      </c>
      <c r="G133">
        <v>45</v>
      </c>
      <c r="H133">
        <v>1</v>
      </c>
      <c r="I133" s="3">
        <v>0.1875</v>
      </c>
      <c r="J133" t="s">
        <v>43</v>
      </c>
      <c r="K133" t="s">
        <v>44</v>
      </c>
      <c r="L133" t="s">
        <v>45</v>
      </c>
    </row>
    <row r="134" spans="1:12" x14ac:dyDescent="0.35">
      <c r="A134" s="7" t="s">
        <v>491</v>
      </c>
      <c r="B134" s="18" t="s">
        <v>856</v>
      </c>
      <c r="D134" s="7" t="s">
        <v>476</v>
      </c>
      <c r="E134" s="5" t="s">
        <v>471</v>
      </c>
      <c r="F134">
        <v>45</v>
      </c>
      <c r="G134">
        <v>35</v>
      </c>
      <c r="H134">
        <v>0.7</v>
      </c>
      <c r="I134" s="3">
        <v>0.13124999999999998</v>
      </c>
      <c r="J134" t="s">
        <v>43</v>
      </c>
      <c r="K134" t="s">
        <v>44</v>
      </c>
    </row>
    <row r="135" spans="1:12" x14ac:dyDescent="0.35">
      <c r="A135" s="7" t="s">
        <v>491</v>
      </c>
      <c r="B135" s="18" t="s">
        <v>857</v>
      </c>
      <c r="D135" s="7" t="s">
        <v>476</v>
      </c>
      <c r="E135" s="5" t="s">
        <v>471</v>
      </c>
      <c r="F135">
        <v>45</v>
      </c>
      <c r="G135">
        <v>40</v>
      </c>
      <c r="H135">
        <v>0.8</v>
      </c>
      <c r="I135" s="3">
        <v>0.15000000000000002</v>
      </c>
      <c r="J135" t="s">
        <v>43</v>
      </c>
      <c r="K135" t="s">
        <v>44</v>
      </c>
    </row>
    <row r="136" spans="1:12" x14ac:dyDescent="0.35">
      <c r="A136" s="7" t="s">
        <v>491</v>
      </c>
      <c r="B136" s="18" t="s">
        <v>858</v>
      </c>
      <c r="D136" s="7" t="s">
        <v>476</v>
      </c>
      <c r="E136" s="5" t="s">
        <v>471</v>
      </c>
      <c r="F136">
        <v>45</v>
      </c>
      <c r="G136">
        <v>50</v>
      </c>
      <c r="H136">
        <v>0.85</v>
      </c>
      <c r="I136" s="3">
        <v>0.15937499999999999</v>
      </c>
      <c r="J136" t="s">
        <v>43</v>
      </c>
      <c r="K136" t="s">
        <v>44</v>
      </c>
    </row>
    <row r="137" spans="1:12" x14ac:dyDescent="0.35">
      <c r="A137" s="7" t="s">
        <v>491</v>
      </c>
      <c r="B137" s="18" t="s">
        <v>859</v>
      </c>
      <c r="D137" s="7" t="s">
        <v>476</v>
      </c>
      <c r="E137" s="5" t="s">
        <v>471</v>
      </c>
      <c r="F137">
        <v>45</v>
      </c>
      <c r="G137">
        <v>55</v>
      </c>
      <c r="H137">
        <v>0.1</v>
      </c>
      <c r="I137" s="3">
        <v>1.8750000000000003E-2</v>
      </c>
      <c r="J137" t="s">
        <v>43</v>
      </c>
      <c r="K137" t="s">
        <v>44</v>
      </c>
    </row>
    <row r="138" spans="1:12" x14ac:dyDescent="0.35">
      <c r="A138" s="7" t="s">
        <v>492</v>
      </c>
      <c r="B138" s="18" t="s">
        <v>860</v>
      </c>
      <c r="D138" s="7" t="s">
        <v>476</v>
      </c>
      <c r="E138" s="5" t="s">
        <v>471</v>
      </c>
      <c r="F138">
        <v>50</v>
      </c>
      <c r="G138">
        <v>50</v>
      </c>
      <c r="H138">
        <v>1</v>
      </c>
      <c r="I138" s="3">
        <v>4.32</v>
      </c>
      <c r="J138" t="s">
        <v>46</v>
      </c>
      <c r="K138" t="s">
        <v>47</v>
      </c>
      <c r="L138" t="s">
        <v>48</v>
      </c>
    </row>
    <row r="139" spans="1:12" x14ac:dyDescent="0.35">
      <c r="A139" s="7" t="s">
        <v>493</v>
      </c>
      <c r="B139" s="18" t="s">
        <v>861</v>
      </c>
      <c r="D139" s="7" t="s">
        <v>476</v>
      </c>
      <c r="E139" s="5" t="s">
        <v>471</v>
      </c>
      <c r="F139">
        <v>45</v>
      </c>
      <c r="G139">
        <v>45</v>
      </c>
      <c r="H139">
        <v>1</v>
      </c>
      <c r="I139" s="3">
        <v>3.5</v>
      </c>
      <c r="J139" t="s">
        <v>248</v>
      </c>
      <c r="K139" t="s">
        <v>251</v>
      </c>
    </row>
    <row r="140" spans="1:12" x14ac:dyDescent="0.35">
      <c r="A140" s="7" t="s">
        <v>493</v>
      </c>
      <c r="B140" s="18" t="s">
        <v>862</v>
      </c>
      <c r="D140" s="7" t="s">
        <v>476</v>
      </c>
      <c r="E140" s="5" t="s">
        <v>471</v>
      </c>
      <c r="F140">
        <v>45</v>
      </c>
      <c r="G140">
        <v>25</v>
      </c>
      <c r="H140">
        <v>0.2</v>
      </c>
      <c r="I140" s="3">
        <v>0.70000000000000007</v>
      </c>
      <c r="J140" t="s">
        <v>248</v>
      </c>
    </row>
    <row r="141" spans="1:12" x14ac:dyDescent="0.35">
      <c r="A141" s="7" t="s">
        <v>493</v>
      </c>
      <c r="B141" s="18" t="s">
        <v>863</v>
      </c>
      <c r="D141" s="7" t="s">
        <v>476</v>
      </c>
      <c r="E141" s="5" t="s">
        <v>471</v>
      </c>
      <c r="F141">
        <v>45</v>
      </c>
      <c r="G141">
        <v>30</v>
      </c>
      <c r="H141">
        <v>0.3</v>
      </c>
      <c r="I141" s="3">
        <v>1.05</v>
      </c>
      <c r="J141" t="s">
        <v>248</v>
      </c>
    </row>
    <row r="142" spans="1:12" x14ac:dyDescent="0.35">
      <c r="A142" s="7" t="s">
        <v>493</v>
      </c>
      <c r="B142" s="18" t="s">
        <v>864</v>
      </c>
      <c r="D142" s="7" t="s">
        <v>476</v>
      </c>
      <c r="E142" s="5" t="s">
        <v>471</v>
      </c>
      <c r="F142">
        <v>45</v>
      </c>
      <c r="G142">
        <v>35</v>
      </c>
      <c r="H142">
        <v>0.7</v>
      </c>
      <c r="I142" s="3">
        <v>2.4499999999999997</v>
      </c>
      <c r="J142" t="s">
        <v>248</v>
      </c>
    </row>
    <row r="143" spans="1:12" x14ac:dyDescent="0.35">
      <c r="A143" s="7" t="s">
        <v>493</v>
      </c>
      <c r="B143" s="18" t="s">
        <v>865</v>
      </c>
      <c r="D143" s="7" t="s">
        <v>476</v>
      </c>
      <c r="E143" s="5" t="s">
        <v>471</v>
      </c>
      <c r="F143">
        <v>45</v>
      </c>
      <c r="G143">
        <v>40</v>
      </c>
      <c r="H143">
        <v>0.8</v>
      </c>
      <c r="I143" s="3">
        <v>2.8000000000000003</v>
      </c>
      <c r="J143" t="s">
        <v>248</v>
      </c>
    </row>
    <row r="144" spans="1:12" x14ac:dyDescent="0.35">
      <c r="A144" s="7" t="s">
        <v>493</v>
      </c>
      <c r="B144" s="18" t="s">
        <v>866</v>
      </c>
      <c r="D144" s="7" t="s">
        <v>476</v>
      </c>
      <c r="E144" s="5" t="s">
        <v>471</v>
      </c>
      <c r="F144">
        <v>45</v>
      </c>
      <c r="G144">
        <v>50</v>
      </c>
      <c r="H144">
        <v>0.9</v>
      </c>
      <c r="I144" s="3">
        <v>3.15</v>
      </c>
      <c r="J144" t="s">
        <v>248</v>
      </c>
    </row>
    <row r="145" spans="1:11" x14ac:dyDescent="0.35">
      <c r="A145" s="7" t="s">
        <v>493</v>
      </c>
      <c r="B145" s="18" t="s">
        <v>867</v>
      </c>
      <c r="D145" s="7" t="s">
        <v>476</v>
      </c>
      <c r="E145" s="5" t="s">
        <v>471</v>
      </c>
      <c r="F145">
        <v>45</v>
      </c>
      <c r="G145">
        <v>55</v>
      </c>
      <c r="H145">
        <v>0.6</v>
      </c>
      <c r="I145" s="3">
        <v>2.1</v>
      </c>
      <c r="J145" t="s">
        <v>248</v>
      </c>
    </row>
    <row r="146" spans="1:11" x14ac:dyDescent="0.35">
      <c r="A146" s="7" t="s">
        <v>493</v>
      </c>
      <c r="B146" s="18" t="s">
        <v>868</v>
      </c>
      <c r="D146" s="7" t="s">
        <v>476</v>
      </c>
      <c r="E146" s="5" t="s">
        <v>471</v>
      </c>
      <c r="F146">
        <v>45</v>
      </c>
      <c r="G146">
        <v>60</v>
      </c>
      <c r="H146">
        <v>0.2</v>
      </c>
      <c r="I146" s="3">
        <v>0.70000000000000007</v>
      </c>
      <c r="J146" t="s">
        <v>248</v>
      </c>
    </row>
    <row r="147" spans="1:11" x14ac:dyDescent="0.35">
      <c r="A147" s="7" t="s">
        <v>493</v>
      </c>
      <c r="B147" s="18" t="s">
        <v>869</v>
      </c>
      <c r="D147" s="7" t="s">
        <v>476</v>
      </c>
      <c r="E147" s="5" t="s">
        <v>471</v>
      </c>
      <c r="F147">
        <v>45</v>
      </c>
      <c r="G147">
        <v>65</v>
      </c>
      <c r="H147">
        <v>0.1</v>
      </c>
      <c r="I147" s="3">
        <v>0.35000000000000003</v>
      </c>
      <c r="J147" t="s">
        <v>248</v>
      </c>
    </row>
    <row r="148" spans="1:11" x14ac:dyDescent="0.35">
      <c r="A148" s="7" t="s">
        <v>493</v>
      </c>
      <c r="B148" s="18" t="s">
        <v>870</v>
      </c>
      <c r="D148" s="7" t="s">
        <v>476</v>
      </c>
      <c r="E148" s="5" t="s">
        <v>471</v>
      </c>
      <c r="F148">
        <v>40</v>
      </c>
      <c r="G148">
        <v>40</v>
      </c>
      <c r="H148">
        <v>1</v>
      </c>
      <c r="I148" s="3">
        <v>1790.1234567901233</v>
      </c>
      <c r="J148" t="s">
        <v>249</v>
      </c>
      <c r="K148" t="s">
        <v>252</v>
      </c>
    </row>
    <row r="149" spans="1:11" x14ac:dyDescent="0.35">
      <c r="A149" s="7" t="s">
        <v>493</v>
      </c>
      <c r="B149" s="18" t="s">
        <v>871</v>
      </c>
      <c r="D149" s="7" t="s">
        <v>476</v>
      </c>
      <c r="E149" s="5" t="s">
        <v>471</v>
      </c>
      <c r="F149">
        <v>40</v>
      </c>
      <c r="G149">
        <v>25</v>
      </c>
      <c r="H149">
        <v>0.2</v>
      </c>
      <c r="I149" s="3">
        <v>358.02469135802471</v>
      </c>
      <c r="J149" t="s">
        <v>249</v>
      </c>
    </row>
    <row r="150" spans="1:11" x14ac:dyDescent="0.35">
      <c r="A150" s="7" t="s">
        <v>493</v>
      </c>
      <c r="B150" s="18" t="s">
        <v>872</v>
      </c>
      <c r="D150" s="7" t="s">
        <v>476</v>
      </c>
      <c r="E150" s="5" t="s">
        <v>471</v>
      </c>
      <c r="F150">
        <v>40</v>
      </c>
      <c r="G150">
        <v>30</v>
      </c>
      <c r="H150">
        <v>0.4</v>
      </c>
      <c r="I150" s="3">
        <v>716.04938271604942</v>
      </c>
      <c r="J150" t="s">
        <v>249</v>
      </c>
    </row>
    <row r="151" spans="1:11" x14ac:dyDescent="0.35">
      <c r="A151" s="7" t="s">
        <v>493</v>
      </c>
      <c r="B151" s="18" t="s">
        <v>873</v>
      </c>
      <c r="D151" s="7" t="s">
        <v>476</v>
      </c>
      <c r="E151" s="5" t="s">
        <v>471</v>
      </c>
      <c r="F151">
        <v>40</v>
      </c>
      <c r="G151">
        <v>35</v>
      </c>
      <c r="H151">
        <v>0.6</v>
      </c>
      <c r="I151" s="3">
        <v>1074.0740740740739</v>
      </c>
      <c r="J151" t="s">
        <v>249</v>
      </c>
    </row>
    <row r="152" spans="1:11" x14ac:dyDescent="0.35">
      <c r="A152" s="7" t="s">
        <v>493</v>
      </c>
      <c r="B152" s="18" t="s">
        <v>874</v>
      </c>
      <c r="D152" s="7" t="s">
        <v>476</v>
      </c>
      <c r="E152" s="5" t="s">
        <v>471</v>
      </c>
      <c r="F152">
        <v>40</v>
      </c>
      <c r="G152">
        <v>45</v>
      </c>
      <c r="H152">
        <v>0.3</v>
      </c>
      <c r="I152" s="3">
        <v>537.03703703703695</v>
      </c>
      <c r="J152" t="s">
        <v>249</v>
      </c>
    </row>
    <row r="153" spans="1:11" x14ac:dyDescent="0.35">
      <c r="A153" s="7" t="s">
        <v>494</v>
      </c>
      <c r="B153" s="18" t="s">
        <v>875</v>
      </c>
      <c r="D153" s="7" t="s">
        <v>476</v>
      </c>
      <c r="E153" s="5" t="s">
        <v>471</v>
      </c>
      <c r="F153">
        <v>45</v>
      </c>
      <c r="G153">
        <v>37</v>
      </c>
      <c r="H153">
        <v>0.7</v>
      </c>
      <c r="I153" s="3">
        <v>2.44</v>
      </c>
      <c r="J153" t="s">
        <v>250</v>
      </c>
      <c r="K153" t="s">
        <v>253</v>
      </c>
    </row>
    <row r="154" spans="1:11" x14ac:dyDescent="0.35">
      <c r="A154" s="7" t="s">
        <v>494</v>
      </c>
      <c r="B154" s="18" t="s">
        <v>876</v>
      </c>
      <c r="D154" s="7" t="s">
        <v>476</v>
      </c>
      <c r="E154" s="5" t="s">
        <v>471</v>
      </c>
      <c r="F154">
        <v>45</v>
      </c>
      <c r="G154">
        <v>20</v>
      </c>
      <c r="H154">
        <v>0.45</v>
      </c>
      <c r="I154" s="3">
        <v>1.5685714285714287</v>
      </c>
      <c r="J154" t="s">
        <v>250</v>
      </c>
    </row>
    <row r="155" spans="1:11" x14ac:dyDescent="0.35">
      <c r="A155" s="7" t="s">
        <v>494</v>
      </c>
      <c r="B155" s="18" t="s">
        <v>877</v>
      </c>
      <c r="D155" s="7" t="s">
        <v>476</v>
      </c>
      <c r="E155" s="5" t="s">
        <v>471</v>
      </c>
      <c r="F155">
        <v>45</v>
      </c>
      <c r="G155">
        <v>25</v>
      </c>
      <c r="H155">
        <v>0.5</v>
      </c>
      <c r="I155" s="3">
        <v>1.7428571428571429</v>
      </c>
      <c r="J155" t="s">
        <v>250</v>
      </c>
    </row>
    <row r="156" spans="1:11" x14ac:dyDescent="0.35">
      <c r="A156" s="7" t="s">
        <v>494</v>
      </c>
      <c r="B156" s="18" t="s">
        <v>878</v>
      </c>
      <c r="D156" s="7" t="s">
        <v>476</v>
      </c>
      <c r="E156" s="5" t="s">
        <v>471</v>
      </c>
      <c r="F156">
        <v>45</v>
      </c>
      <c r="G156">
        <v>30</v>
      </c>
      <c r="H156">
        <v>0.55000000000000004</v>
      </c>
      <c r="I156" s="3">
        <v>1.9171428571428575</v>
      </c>
      <c r="J156" t="s">
        <v>250</v>
      </c>
    </row>
    <row r="157" spans="1:11" x14ac:dyDescent="0.35">
      <c r="A157" s="7" t="s">
        <v>494</v>
      </c>
      <c r="B157" s="18" t="s">
        <v>879</v>
      </c>
      <c r="D157" s="7" t="s">
        <v>476</v>
      </c>
      <c r="E157" s="5" t="s">
        <v>471</v>
      </c>
      <c r="F157">
        <v>45</v>
      </c>
      <c r="G157">
        <v>40</v>
      </c>
      <c r="H157">
        <v>0.75</v>
      </c>
      <c r="I157" s="3">
        <v>2.6142857142857148</v>
      </c>
      <c r="J157" t="s">
        <v>250</v>
      </c>
    </row>
    <row r="158" spans="1:11" x14ac:dyDescent="0.35">
      <c r="A158" s="7" t="s">
        <v>494</v>
      </c>
      <c r="B158" s="18" t="s">
        <v>880</v>
      </c>
      <c r="D158" s="7" t="s">
        <v>476</v>
      </c>
      <c r="E158" s="5" t="s">
        <v>471</v>
      </c>
      <c r="F158">
        <v>45</v>
      </c>
      <c r="G158">
        <v>45</v>
      </c>
      <c r="H158">
        <v>1</v>
      </c>
      <c r="I158" s="3">
        <v>3.4857142857142858</v>
      </c>
      <c r="J158" t="s">
        <v>250</v>
      </c>
    </row>
    <row r="159" spans="1:11" x14ac:dyDescent="0.35">
      <c r="A159" s="7" t="s">
        <v>494</v>
      </c>
      <c r="B159" s="18" t="s">
        <v>881</v>
      </c>
      <c r="D159" s="7" t="s">
        <v>476</v>
      </c>
      <c r="E159" s="5" t="s">
        <v>471</v>
      </c>
      <c r="F159">
        <v>45</v>
      </c>
      <c r="G159">
        <v>50</v>
      </c>
      <c r="H159">
        <v>0.6</v>
      </c>
      <c r="I159" s="3">
        <v>2.0914285714285716</v>
      </c>
      <c r="J159" t="s">
        <v>250</v>
      </c>
    </row>
    <row r="160" spans="1:11" x14ac:dyDescent="0.35">
      <c r="A160" s="7" t="s">
        <v>494</v>
      </c>
      <c r="B160" s="18" t="s">
        <v>882</v>
      </c>
      <c r="D160" s="7" t="s">
        <v>476</v>
      </c>
      <c r="E160" s="5" t="s">
        <v>471</v>
      </c>
      <c r="F160">
        <v>45</v>
      </c>
      <c r="G160">
        <v>37</v>
      </c>
      <c r="H160">
        <v>0.9</v>
      </c>
      <c r="I160" s="3">
        <v>3.01</v>
      </c>
      <c r="J160" t="s">
        <v>49</v>
      </c>
      <c r="K160" t="s">
        <v>253</v>
      </c>
    </row>
    <row r="161" spans="1:12" x14ac:dyDescent="0.35">
      <c r="A161" s="7" t="s">
        <v>494</v>
      </c>
      <c r="B161" s="18" t="s">
        <v>883</v>
      </c>
      <c r="D161" s="7" t="s">
        <v>476</v>
      </c>
      <c r="E161" s="5" t="s">
        <v>471</v>
      </c>
      <c r="F161">
        <v>60</v>
      </c>
      <c r="G161">
        <v>60</v>
      </c>
      <c r="H161">
        <v>1</v>
      </c>
      <c r="I161" s="3">
        <v>292.52999999999997</v>
      </c>
      <c r="J161" t="s">
        <v>49</v>
      </c>
      <c r="K161" s="1" t="s">
        <v>50</v>
      </c>
      <c r="L161" t="s">
        <v>51</v>
      </c>
    </row>
    <row r="162" spans="1:12" x14ac:dyDescent="0.35">
      <c r="A162" s="7" t="s">
        <v>494</v>
      </c>
      <c r="B162" s="18" t="s">
        <v>884</v>
      </c>
      <c r="D162" s="7" t="s">
        <v>476</v>
      </c>
      <c r="E162" s="5" t="s">
        <v>471</v>
      </c>
      <c r="F162">
        <v>60</v>
      </c>
      <c r="G162">
        <v>30</v>
      </c>
      <c r="H162">
        <v>0.4</v>
      </c>
      <c r="I162" s="3">
        <v>117.012</v>
      </c>
      <c r="J162" t="s">
        <v>49</v>
      </c>
    </row>
    <row r="163" spans="1:12" x14ac:dyDescent="0.35">
      <c r="A163" s="7" t="s">
        <v>494</v>
      </c>
      <c r="B163" s="18" t="s">
        <v>885</v>
      </c>
      <c r="D163" s="7" t="s">
        <v>476</v>
      </c>
      <c r="E163" s="5" t="s">
        <v>471</v>
      </c>
      <c r="F163">
        <v>60</v>
      </c>
      <c r="G163">
        <v>40</v>
      </c>
      <c r="H163">
        <v>0.45</v>
      </c>
      <c r="I163" s="3">
        <v>131.63849999999999</v>
      </c>
      <c r="J163" t="s">
        <v>49</v>
      </c>
    </row>
    <row r="164" spans="1:12" x14ac:dyDescent="0.35">
      <c r="A164" s="7" t="s">
        <v>494</v>
      </c>
      <c r="B164" s="18" t="s">
        <v>886</v>
      </c>
      <c r="D164" s="7" t="s">
        <v>476</v>
      </c>
      <c r="E164" s="5" t="s">
        <v>471</v>
      </c>
      <c r="F164">
        <v>60</v>
      </c>
      <c r="G164">
        <v>50</v>
      </c>
      <c r="H164">
        <v>0.8</v>
      </c>
      <c r="I164" s="3">
        <v>234.024</v>
      </c>
      <c r="J164" t="s">
        <v>49</v>
      </c>
    </row>
    <row r="165" spans="1:12" x14ac:dyDescent="0.35">
      <c r="A165" s="7" t="s">
        <v>494</v>
      </c>
      <c r="B165" s="18" t="s">
        <v>887</v>
      </c>
      <c r="D165" s="7" t="s">
        <v>476</v>
      </c>
      <c r="E165" s="5" t="s">
        <v>471</v>
      </c>
      <c r="F165">
        <v>60</v>
      </c>
      <c r="G165">
        <v>70</v>
      </c>
      <c r="H165">
        <v>0.47</v>
      </c>
      <c r="I165" s="3">
        <v>137.48909999999998</v>
      </c>
      <c r="J165" t="s">
        <v>49</v>
      </c>
    </row>
    <row r="166" spans="1:12" x14ac:dyDescent="0.35">
      <c r="A166" s="7" t="s">
        <v>494</v>
      </c>
      <c r="B166" s="18" t="s">
        <v>888</v>
      </c>
      <c r="D166" s="7" t="s">
        <v>476</v>
      </c>
      <c r="E166" s="5" t="s">
        <v>471</v>
      </c>
      <c r="F166">
        <v>60</v>
      </c>
      <c r="G166">
        <v>80</v>
      </c>
      <c r="H166">
        <v>0.2</v>
      </c>
      <c r="I166" s="3">
        <v>58.506</v>
      </c>
      <c r="J166" t="s">
        <v>49</v>
      </c>
    </row>
    <row r="167" spans="1:12" x14ac:dyDescent="0.35">
      <c r="A167" s="7" t="s">
        <v>494</v>
      </c>
      <c r="B167" s="18" t="s">
        <v>889</v>
      </c>
      <c r="D167" s="7" t="s">
        <v>476</v>
      </c>
      <c r="E167" s="5" t="s">
        <v>471</v>
      </c>
      <c r="F167">
        <v>60</v>
      </c>
      <c r="G167">
        <v>90</v>
      </c>
      <c r="H167">
        <v>0.1</v>
      </c>
      <c r="I167" s="3">
        <v>29.253</v>
      </c>
      <c r="J167" t="s">
        <v>49</v>
      </c>
    </row>
    <row r="168" spans="1:12" x14ac:dyDescent="0.35">
      <c r="A168" s="7" t="s">
        <v>494</v>
      </c>
      <c r="B168" s="18" t="s">
        <v>890</v>
      </c>
      <c r="D168" s="7" t="s">
        <v>476</v>
      </c>
      <c r="E168" s="5" t="s">
        <v>471</v>
      </c>
      <c r="F168">
        <v>50</v>
      </c>
      <c r="G168">
        <v>50</v>
      </c>
      <c r="H168">
        <v>1</v>
      </c>
      <c r="I168" s="3">
        <v>0.79230769230769227</v>
      </c>
      <c r="J168" t="s">
        <v>255</v>
      </c>
      <c r="K168" t="s">
        <v>256</v>
      </c>
    </row>
    <row r="169" spans="1:12" x14ac:dyDescent="0.35">
      <c r="A169" s="7" t="s">
        <v>494</v>
      </c>
      <c r="B169" s="18" t="s">
        <v>891</v>
      </c>
      <c r="D169" s="7" t="s">
        <v>476</v>
      </c>
      <c r="E169" s="5" t="s">
        <v>471</v>
      </c>
      <c r="F169">
        <v>50</v>
      </c>
      <c r="G169">
        <v>20</v>
      </c>
      <c r="H169">
        <v>0.2</v>
      </c>
      <c r="I169" s="3">
        <v>3.9615384615384612</v>
      </c>
      <c r="J169" t="s">
        <v>255</v>
      </c>
    </row>
    <row r="170" spans="1:12" x14ac:dyDescent="0.35">
      <c r="A170" s="7" t="s">
        <v>494</v>
      </c>
      <c r="B170" s="18" t="s">
        <v>892</v>
      </c>
      <c r="D170" s="7" t="s">
        <v>476</v>
      </c>
      <c r="E170" s="5" t="s">
        <v>471</v>
      </c>
      <c r="F170">
        <v>50</v>
      </c>
      <c r="G170">
        <v>30</v>
      </c>
      <c r="H170">
        <v>0.4</v>
      </c>
      <c r="I170" s="3">
        <v>1.9807692307692306</v>
      </c>
      <c r="J170" t="s">
        <v>255</v>
      </c>
    </row>
    <row r="171" spans="1:12" x14ac:dyDescent="0.35">
      <c r="A171" s="7" t="s">
        <v>494</v>
      </c>
      <c r="B171" s="18" t="s">
        <v>893</v>
      </c>
      <c r="D171" s="7" t="s">
        <v>476</v>
      </c>
      <c r="E171" s="5" t="s">
        <v>471</v>
      </c>
      <c r="F171">
        <v>50</v>
      </c>
      <c r="G171">
        <v>40</v>
      </c>
      <c r="H171">
        <v>0.8</v>
      </c>
      <c r="I171" s="3">
        <v>0.99038461538461531</v>
      </c>
      <c r="J171" t="s">
        <v>255</v>
      </c>
    </row>
    <row r="172" spans="1:12" x14ac:dyDescent="0.35">
      <c r="A172" s="7" t="s">
        <v>494</v>
      </c>
      <c r="B172" s="18" t="s">
        <v>894</v>
      </c>
      <c r="D172" s="7" t="s">
        <v>476</v>
      </c>
      <c r="E172" s="5" t="s">
        <v>471</v>
      </c>
      <c r="F172">
        <v>50</v>
      </c>
      <c r="G172">
        <v>60</v>
      </c>
      <c r="H172">
        <v>0.9</v>
      </c>
      <c r="I172" s="3">
        <v>0.88034188034188032</v>
      </c>
      <c r="J172" t="s">
        <v>255</v>
      </c>
    </row>
    <row r="173" spans="1:12" x14ac:dyDescent="0.35">
      <c r="A173" s="7" t="s">
        <v>494</v>
      </c>
      <c r="B173" s="18" t="s">
        <v>895</v>
      </c>
      <c r="D173" s="7" t="s">
        <v>476</v>
      </c>
      <c r="E173" s="5" t="s">
        <v>471</v>
      </c>
      <c r="F173">
        <v>50</v>
      </c>
      <c r="G173">
        <v>70</v>
      </c>
      <c r="H173">
        <v>0.85</v>
      </c>
      <c r="I173" s="3">
        <v>0.9321266968325792</v>
      </c>
      <c r="J173" t="s">
        <v>255</v>
      </c>
    </row>
    <row r="174" spans="1:12" x14ac:dyDescent="0.35">
      <c r="A174" s="7" t="s">
        <v>494</v>
      </c>
      <c r="B174" s="18" t="s">
        <v>896</v>
      </c>
      <c r="D174" s="7" t="s">
        <v>476</v>
      </c>
      <c r="E174" s="5" t="s">
        <v>471</v>
      </c>
      <c r="F174">
        <v>50</v>
      </c>
      <c r="G174">
        <v>80</v>
      </c>
      <c r="H174">
        <v>0.8</v>
      </c>
      <c r="I174" s="3">
        <v>0.99038461538461531</v>
      </c>
      <c r="J174" t="s">
        <v>255</v>
      </c>
    </row>
    <row r="175" spans="1:12" x14ac:dyDescent="0.35">
      <c r="A175" s="7" t="s">
        <v>497</v>
      </c>
      <c r="B175" s="18" t="s">
        <v>897</v>
      </c>
      <c r="D175" s="7" t="s">
        <v>476</v>
      </c>
      <c r="E175" s="5" t="s">
        <v>471</v>
      </c>
      <c r="F175">
        <v>50</v>
      </c>
      <c r="G175">
        <v>50</v>
      </c>
      <c r="H175">
        <v>1</v>
      </c>
      <c r="I175" s="3">
        <v>53.24</v>
      </c>
      <c r="J175" t="s">
        <v>257</v>
      </c>
      <c r="K175" t="s">
        <v>258</v>
      </c>
    </row>
    <row r="176" spans="1:12" x14ac:dyDescent="0.35">
      <c r="A176" s="7" t="s">
        <v>497</v>
      </c>
      <c r="B176" s="18" t="s">
        <v>898</v>
      </c>
      <c r="D176" s="7" t="s">
        <v>476</v>
      </c>
      <c r="E176" s="5" t="s">
        <v>471</v>
      </c>
      <c r="F176">
        <v>50</v>
      </c>
      <c r="G176">
        <v>30</v>
      </c>
      <c r="H176">
        <v>0.3</v>
      </c>
      <c r="I176" s="3">
        <v>15.972</v>
      </c>
      <c r="J176" t="s">
        <v>257</v>
      </c>
    </row>
    <row r="177" spans="1:12" x14ac:dyDescent="0.35">
      <c r="A177" s="7" t="s">
        <v>497</v>
      </c>
      <c r="B177" s="18" t="s">
        <v>899</v>
      </c>
      <c r="D177" s="7" t="s">
        <v>476</v>
      </c>
      <c r="E177" s="5" t="s">
        <v>471</v>
      </c>
      <c r="F177">
        <v>50</v>
      </c>
      <c r="G177">
        <v>40</v>
      </c>
      <c r="H177">
        <v>0.55000000000000004</v>
      </c>
      <c r="I177" s="3">
        <v>29.282000000000004</v>
      </c>
      <c r="J177" t="s">
        <v>257</v>
      </c>
    </row>
    <row r="178" spans="1:12" x14ac:dyDescent="0.35">
      <c r="A178" s="7" t="s">
        <v>497</v>
      </c>
      <c r="B178" s="18" t="s">
        <v>900</v>
      </c>
      <c r="D178" s="7" t="s">
        <v>476</v>
      </c>
      <c r="E178" s="5" t="s">
        <v>471</v>
      </c>
      <c r="F178">
        <v>50</v>
      </c>
      <c r="G178">
        <v>60</v>
      </c>
      <c r="H178">
        <v>0.3</v>
      </c>
      <c r="I178" s="3">
        <v>15.972</v>
      </c>
      <c r="J178" t="s">
        <v>257</v>
      </c>
    </row>
    <row r="179" spans="1:12" x14ac:dyDescent="0.35">
      <c r="A179" s="7" t="s">
        <v>497</v>
      </c>
      <c r="B179" s="18" t="s">
        <v>901</v>
      </c>
      <c r="D179" s="7" t="s">
        <v>476</v>
      </c>
      <c r="E179" s="5" t="s">
        <v>471</v>
      </c>
      <c r="F179">
        <v>50</v>
      </c>
      <c r="G179">
        <v>70</v>
      </c>
      <c r="H179">
        <v>0.2</v>
      </c>
      <c r="I179" s="3">
        <v>10.648000000000001</v>
      </c>
      <c r="J179" t="s">
        <v>257</v>
      </c>
    </row>
    <row r="180" spans="1:12" x14ac:dyDescent="0.35">
      <c r="A180" s="7" t="s">
        <v>497</v>
      </c>
      <c r="B180" s="18" t="s">
        <v>902</v>
      </c>
      <c r="D180" s="7" t="s">
        <v>476</v>
      </c>
      <c r="E180" s="5" t="s">
        <v>471</v>
      </c>
      <c r="F180">
        <v>50</v>
      </c>
      <c r="G180">
        <v>80</v>
      </c>
      <c r="H180">
        <v>0.15</v>
      </c>
      <c r="I180" s="3">
        <v>7.9859999999999998</v>
      </c>
      <c r="J180" t="s">
        <v>257</v>
      </c>
    </row>
    <row r="181" spans="1:12" x14ac:dyDescent="0.35">
      <c r="A181" s="7" t="s">
        <v>498</v>
      </c>
      <c r="B181" s="18" t="s">
        <v>903</v>
      </c>
      <c r="D181" s="7" t="s">
        <v>476</v>
      </c>
      <c r="E181" s="5" t="s">
        <v>471</v>
      </c>
      <c r="F181" s="28">
        <v>30</v>
      </c>
      <c r="G181">
        <v>30</v>
      </c>
      <c r="H181">
        <v>1</v>
      </c>
      <c r="I181" s="3">
        <v>89.3</v>
      </c>
      <c r="J181" t="s">
        <v>259</v>
      </c>
      <c r="K181" t="s">
        <v>260</v>
      </c>
    </row>
    <row r="182" spans="1:12" x14ac:dyDescent="0.35">
      <c r="A182" t="s">
        <v>254</v>
      </c>
      <c r="B182" s="18" t="s">
        <v>904</v>
      </c>
      <c r="D182" s="7" t="s">
        <v>499</v>
      </c>
      <c r="E182" s="5" t="s">
        <v>471</v>
      </c>
      <c r="F182" s="28">
        <v>37</v>
      </c>
      <c r="G182">
        <v>37</v>
      </c>
      <c r="H182">
        <v>1</v>
      </c>
      <c r="I182" s="3">
        <v>5.5053763440860215E-2</v>
      </c>
      <c r="J182" t="s">
        <v>261</v>
      </c>
      <c r="K182" t="s">
        <v>262</v>
      </c>
    </row>
    <row r="183" spans="1:12" x14ac:dyDescent="0.35">
      <c r="A183" s="7" t="s">
        <v>500</v>
      </c>
      <c r="B183" s="18" t="s">
        <v>905</v>
      </c>
      <c r="D183" s="7" t="s">
        <v>476</v>
      </c>
      <c r="E183" s="5" t="s">
        <v>471</v>
      </c>
      <c r="F183">
        <v>70</v>
      </c>
      <c r="G183">
        <v>70</v>
      </c>
      <c r="H183">
        <v>1</v>
      </c>
      <c r="I183" s="3">
        <v>579</v>
      </c>
      <c r="J183" t="s">
        <v>55</v>
      </c>
      <c r="K183" t="s">
        <v>56</v>
      </c>
      <c r="L183" t="s">
        <v>57</v>
      </c>
    </row>
    <row r="184" spans="1:12" x14ac:dyDescent="0.35">
      <c r="A184" s="7" t="s">
        <v>500</v>
      </c>
      <c r="B184" s="18" t="s">
        <v>906</v>
      </c>
      <c r="D184" s="7" t="s">
        <v>476</v>
      </c>
      <c r="E184" s="5" t="s">
        <v>471</v>
      </c>
      <c r="F184">
        <v>70</v>
      </c>
      <c r="G184">
        <v>55</v>
      </c>
      <c r="H184">
        <v>0.5</v>
      </c>
      <c r="I184" s="3">
        <v>289.5</v>
      </c>
      <c r="J184" t="s">
        <v>55</v>
      </c>
      <c r="K184" t="s">
        <v>56</v>
      </c>
    </row>
    <row r="185" spans="1:12" x14ac:dyDescent="0.35">
      <c r="A185" s="7" t="s">
        <v>500</v>
      </c>
      <c r="B185" s="18" t="s">
        <v>907</v>
      </c>
      <c r="D185" s="7" t="s">
        <v>476</v>
      </c>
      <c r="E185" s="5" t="s">
        <v>471</v>
      </c>
      <c r="F185">
        <v>70</v>
      </c>
      <c r="G185">
        <v>60</v>
      </c>
      <c r="H185">
        <v>0.65</v>
      </c>
      <c r="I185" s="3">
        <v>376.35</v>
      </c>
      <c r="J185" t="s">
        <v>55</v>
      </c>
      <c r="K185" t="s">
        <v>56</v>
      </c>
    </row>
    <row r="186" spans="1:12" x14ac:dyDescent="0.35">
      <c r="A186" s="7" t="s">
        <v>500</v>
      </c>
      <c r="B186" s="18" t="s">
        <v>908</v>
      </c>
      <c r="D186" s="7" t="s">
        <v>476</v>
      </c>
      <c r="E186" s="5" t="s">
        <v>471</v>
      </c>
      <c r="F186">
        <v>70</v>
      </c>
      <c r="G186">
        <v>65</v>
      </c>
      <c r="H186">
        <v>0.8</v>
      </c>
      <c r="I186" s="3">
        <v>463.20000000000005</v>
      </c>
      <c r="J186" t="s">
        <v>55</v>
      </c>
      <c r="K186" t="s">
        <v>56</v>
      </c>
    </row>
    <row r="187" spans="1:12" x14ac:dyDescent="0.35">
      <c r="A187" s="7" t="s">
        <v>500</v>
      </c>
      <c r="B187" s="18" t="s">
        <v>909</v>
      </c>
      <c r="D187" s="7" t="s">
        <v>476</v>
      </c>
      <c r="E187" s="5" t="s">
        <v>471</v>
      </c>
      <c r="F187">
        <v>70</v>
      </c>
      <c r="G187">
        <v>75</v>
      </c>
      <c r="H187">
        <v>0.8</v>
      </c>
      <c r="I187" s="3">
        <v>463.20000000000005</v>
      </c>
      <c r="J187" t="s">
        <v>55</v>
      </c>
      <c r="K187" t="s">
        <v>56</v>
      </c>
    </row>
    <row r="188" spans="1:12" x14ac:dyDescent="0.35">
      <c r="A188" s="7" t="s">
        <v>500</v>
      </c>
      <c r="B188" s="18" t="s">
        <v>910</v>
      </c>
      <c r="D188" s="7" t="s">
        <v>476</v>
      </c>
      <c r="E188" s="5" t="s">
        <v>471</v>
      </c>
      <c r="F188">
        <v>70</v>
      </c>
      <c r="G188">
        <v>80</v>
      </c>
      <c r="H188">
        <v>0.65</v>
      </c>
      <c r="I188" s="3">
        <v>376.35</v>
      </c>
      <c r="J188" t="s">
        <v>55</v>
      </c>
      <c r="K188" t="s">
        <v>56</v>
      </c>
    </row>
    <row r="189" spans="1:12" x14ac:dyDescent="0.35">
      <c r="A189" s="7" t="s">
        <v>500</v>
      </c>
      <c r="B189" s="18" t="s">
        <v>911</v>
      </c>
      <c r="D189" s="7" t="s">
        <v>476</v>
      </c>
      <c r="E189" s="5" t="s">
        <v>471</v>
      </c>
      <c r="F189">
        <v>70</v>
      </c>
      <c r="G189">
        <v>85</v>
      </c>
      <c r="H189">
        <v>0.4</v>
      </c>
      <c r="I189" s="3">
        <v>231.60000000000002</v>
      </c>
      <c r="J189" t="s">
        <v>55</v>
      </c>
      <c r="K189" t="s">
        <v>56</v>
      </c>
    </row>
    <row r="190" spans="1:12" x14ac:dyDescent="0.35">
      <c r="A190" s="7" t="s">
        <v>500</v>
      </c>
      <c r="B190" s="18" t="s">
        <v>912</v>
      </c>
      <c r="D190" s="7" t="s">
        <v>476</v>
      </c>
      <c r="E190" s="5" t="s">
        <v>471</v>
      </c>
      <c r="F190">
        <v>70</v>
      </c>
      <c r="G190">
        <v>90</v>
      </c>
      <c r="H190">
        <v>0.2</v>
      </c>
      <c r="I190" s="3">
        <v>115.80000000000001</v>
      </c>
      <c r="J190" t="s">
        <v>55</v>
      </c>
      <c r="K190" t="s">
        <v>56</v>
      </c>
    </row>
    <row r="191" spans="1:12" x14ac:dyDescent="0.35">
      <c r="A191" s="7" t="s">
        <v>501</v>
      </c>
      <c r="B191" s="18" t="s">
        <v>913</v>
      </c>
      <c r="D191" s="7" t="s">
        <v>476</v>
      </c>
      <c r="E191" s="5" t="s">
        <v>471</v>
      </c>
      <c r="F191">
        <v>40</v>
      </c>
      <c r="G191">
        <v>30</v>
      </c>
      <c r="H191">
        <v>1</v>
      </c>
      <c r="I191" s="3">
        <v>73.34</v>
      </c>
      <c r="J191" t="s">
        <v>263</v>
      </c>
      <c r="K191" t="s">
        <v>58</v>
      </c>
      <c r="L191" t="s">
        <v>59</v>
      </c>
    </row>
    <row r="192" spans="1:12" x14ac:dyDescent="0.35">
      <c r="A192" s="7" t="s">
        <v>501</v>
      </c>
      <c r="B192" s="18" t="s">
        <v>914</v>
      </c>
      <c r="D192" s="7" t="s">
        <v>476</v>
      </c>
      <c r="E192" s="5" t="s">
        <v>471</v>
      </c>
      <c r="F192">
        <v>55</v>
      </c>
      <c r="G192">
        <v>30</v>
      </c>
      <c r="H192">
        <v>1</v>
      </c>
      <c r="I192" s="3">
        <v>33.518999999999998</v>
      </c>
      <c r="J192" t="s">
        <v>60</v>
      </c>
      <c r="K192" t="s">
        <v>58</v>
      </c>
      <c r="L192" t="s">
        <v>61</v>
      </c>
    </row>
    <row r="193" spans="1:12" x14ac:dyDescent="0.35">
      <c r="A193" s="7" t="s">
        <v>501</v>
      </c>
      <c r="B193" s="18" t="s">
        <v>915</v>
      </c>
      <c r="D193" s="7" t="s">
        <v>476</v>
      </c>
      <c r="E193" s="5" t="s">
        <v>471</v>
      </c>
      <c r="F193">
        <v>30</v>
      </c>
      <c r="G193">
        <v>30</v>
      </c>
      <c r="H193">
        <v>1</v>
      </c>
      <c r="I193" s="3">
        <v>0.56799999999999995</v>
      </c>
      <c r="J193" t="s">
        <v>62</v>
      </c>
      <c r="K193" t="s">
        <v>58</v>
      </c>
      <c r="L193" t="s">
        <v>63</v>
      </c>
    </row>
    <row r="194" spans="1:12" x14ac:dyDescent="0.35">
      <c r="A194" s="7" t="s">
        <v>501</v>
      </c>
      <c r="B194" s="18" t="s">
        <v>916</v>
      </c>
      <c r="D194" s="7" t="s">
        <v>476</v>
      </c>
      <c r="E194" s="5" t="s">
        <v>471</v>
      </c>
      <c r="F194">
        <v>30</v>
      </c>
      <c r="G194">
        <v>30</v>
      </c>
      <c r="H194">
        <v>1</v>
      </c>
      <c r="I194" s="3">
        <v>9.09</v>
      </c>
      <c r="J194" t="s">
        <v>64</v>
      </c>
      <c r="K194" t="s">
        <v>58</v>
      </c>
      <c r="L194" t="s">
        <v>65</v>
      </c>
    </row>
    <row r="195" spans="1:12" x14ac:dyDescent="0.35">
      <c r="A195" s="7" t="s">
        <v>502</v>
      </c>
      <c r="B195" s="18" t="s">
        <v>917</v>
      </c>
      <c r="D195" s="7" t="s">
        <v>476</v>
      </c>
      <c r="E195" s="5" t="s">
        <v>471</v>
      </c>
      <c r="F195">
        <v>55</v>
      </c>
      <c r="G195">
        <v>55</v>
      </c>
      <c r="H195">
        <v>1</v>
      </c>
      <c r="I195" s="3">
        <v>10.722222222222221</v>
      </c>
      <c r="J195" t="s">
        <v>66</v>
      </c>
      <c r="K195" t="s">
        <v>67</v>
      </c>
      <c r="L195" t="s">
        <v>68</v>
      </c>
    </row>
    <row r="196" spans="1:12" x14ac:dyDescent="0.35">
      <c r="A196" s="7" t="s">
        <v>502</v>
      </c>
      <c r="B196" s="18" t="s">
        <v>918</v>
      </c>
      <c r="D196" s="7" t="s">
        <v>476</v>
      </c>
      <c r="E196" s="5" t="s">
        <v>471</v>
      </c>
      <c r="F196">
        <v>55</v>
      </c>
      <c r="G196">
        <v>20</v>
      </c>
      <c r="H196">
        <v>0.4</v>
      </c>
      <c r="I196" s="3">
        <v>4.2888888888888888</v>
      </c>
      <c r="J196" t="s">
        <v>66</v>
      </c>
      <c r="K196" t="s">
        <v>67</v>
      </c>
    </row>
    <row r="197" spans="1:12" x14ac:dyDescent="0.35">
      <c r="A197" s="7" t="s">
        <v>502</v>
      </c>
      <c r="B197" s="18" t="s">
        <v>919</v>
      </c>
      <c r="D197" s="7" t="s">
        <v>476</v>
      </c>
      <c r="E197" s="5" t="s">
        <v>471</v>
      </c>
      <c r="F197">
        <v>55</v>
      </c>
      <c r="G197">
        <v>30</v>
      </c>
      <c r="H197">
        <v>0.5</v>
      </c>
      <c r="I197" s="3">
        <v>5.3611111111111107</v>
      </c>
      <c r="J197" t="s">
        <v>66</v>
      </c>
      <c r="K197" t="s">
        <v>67</v>
      </c>
    </row>
    <row r="198" spans="1:12" x14ac:dyDescent="0.35">
      <c r="A198" s="7" t="s">
        <v>502</v>
      </c>
      <c r="B198" s="18" t="s">
        <v>920</v>
      </c>
      <c r="D198" s="7" t="s">
        <v>476</v>
      </c>
      <c r="E198" s="5" t="s">
        <v>471</v>
      </c>
      <c r="F198">
        <v>55</v>
      </c>
      <c r="G198">
        <v>35</v>
      </c>
      <c r="H198">
        <v>0.52</v>
      </c>
      <c r="I198" s="3">
        <v>5.5755555555555549</v>
      </c>
      <c r="J198" t="s">
        <v>66</v>
      </c>
      <c r="K198" t="s">
        <v>67</v>
      </c>
    </row>
    <row r="199" spans="1:12" x14ac:dyDescent="0.35">
      <c r="A199" s="7" t="s">
        <v>502</v>
      </c>
      <c r="B199" s="18" t="s">
        <v>921</v>
      </c>
      <c r="D199" s="7" t="s">
        <v>476</v>
      </c>
      <c r="E199" s="5" t="s">
        <v>471</v>
      </c>
      <c r="F199">
        <v>55</v>
      </c>
      <c r="G199">
        <v>40</v>
      </c>
      <c r="H199">
        <v>0.65</v>
      </c>
      <c r="I199" s="3">
        <v>6.9694444444444441</v>
      </c>
      <c r="J199" t="s">
        <v>66</v>
      </c>
      <c r="K199" t="s">
        <v>67</v>
      </c>
    </row>
    <row r="200" spans="1:12" x14ac:dyDescent="0.35">
      <c r="A200" s="7" t="s">
        <v>502</v>
      </c>
      <c r="B200" s="18" t="s">
        <v>922</v>
      </c>
      <c r="D200" s="7" t="s">
        <v>476</v>
      </c>
      <c r="E200" s="5" t="s">
        <v>471</v>
      </c>
      <c r="F200">
        <v>55</v>
      </c>
      <c r="G200">
        <v>45</v>
      </c>
      <c r="H200">
        <v>0.7</v>
      </c>
      <c r="I200" s="3">
        <v>7.5055555555555546</v>
      </c>
      <c r="J200" t="s">
        <v>66</v>
      </c>
      <c r="K200" t="s">
        <v>67</v>
      </c>
    </row>
    <row r="201" spans="1:12" x14ac:dyDescent="0.35">
      <c r="A201" s="7" t="s">
        <v>502</v>
      </c>
      <c r="B201" s="18" t="s">
        <v>923</v>
      </c>
      <c r="D201" s="7" t="s">
        <v>476</v>
      </c>
      <c r="E201" s="5" t="s">
        <v>471</v>
      </c>
      <c r="F201">
        <v>55</v>
      </c>
      <c r="G201">
        <v>50</v>
      </c>
      <c r="H201">
        <v>0.85</v>
      </c>
      <c r="I201" s="3">
        <v>9.1138888888888872</v>
      </c>
      <c r="J201" t="s">
        <v>66</v>
      </c>
      <c r="K201" t="s">
        <v>67</v>
      </c>
    </row>
    <row r="202" spans="1:12" x14ac:dyDescent="0.35">
      <c r="A202" s="7" t="s">
        <v>502</v>
      </c>
      <c r="B202" s="18" t="s">
        <v>924</v>
      </c>
      <c r="D202" s="7" t="s">
        <v>476</v>
      </c>
      <c r="E202" s="5" t="s">
        <v>471</v>
      </c>
      <c r="F202">
        <v>55</v>
      </c>
      <c r="G202">
        <v>60</v>
      </c>
      <c r="H202">
        <v>0.9</v>
      </c>
      <c r="I202" s="3">
        <v>9.65</v>
      </c>
      <c r="J202" t="s">
        <v>66</v>
      </c>
      <c r="K202" t="s">
        <v>67</v>
      </c>
    </row>
    <row r="203" spans="1:12" x14ac:dyDescent="0.35">
      <c r="A203" s="7" t="s">
        <v>502</v>
      </c>
      <c r="B203" s="18" t="s">
        <v>925</v>
      </c>
      <c r="D203" s="7" t="s">
        <v>476</v>
      </c>
      <c r="E203" s="5" t="s">
        <v>471</v>
      </c>
      <c r="F203">
        <v>55</v>
      </c>
      <c r="G203">
        <v>70</v>
      </c>
      <c r="H203">
        <v>0.52</v>
      </c>
      <c r="I203" s="3">
        <v>5.5755555555555549</v>
      </c>
      <c r="J203" t="s">
        <v>66</v>
      </c>
      <c r="K203" t="s">
        <v>67</v>
      </c>
    </row>
    <row r="204" spans="1:12" x14ac:dyDescent="0.35">
      <c r="A204" s="7" t="s">
        <v>503</v>
      </c>
      <c r="B204" s="18" t="s">
        <v>926</v>
      </c>
      <c r="D204" s="7" t="s">
        <v>487</v>
      </c>
      <c r="E204" s="5" t="s">
        <v>471</v>
      </c>
      <c r="F204">
        <v>70</v>
      </c>
      <c r="G204">
        <v>55</v>
      </c>
      <c r="H204">
        <v>0.5</v>
      </c>
      <c r="I204" s="3">
        <v>2643.1916670000001</v>
      </c>
      <c r="J204" t="s">
        <v>69</v>
      </c>
      <c r="K204" t="s">
        <v>70</v>
      </c>
      <c r="L204" t="s">
        <v>71</v>
      </c>
    </row>
    <row r="205" spans="1:12" x14ac:dyDescent="0.35">
      <c r="A205" s="7" t="s">
        <v>503</v>
      </c>
      <c r="B205" s="18" t="s">
        <v>927</v>
      </c>
      <c r="D205" s="7" t="s">
        <v>487</v>
      </c>
      <c r="E205" s="5" t="s">
        <v>471</v>
      </c>
      <c r="F205">
        <v>70</v>
      </c>
      <c r="G205">
        <v>25</v>
      </c>
      <c r="H205">
        <v>0.1</v>
      </c>
      <c r="I205" s="3">
        <v>528.63833340000008</v>
      </c>
      <c r="J205" t="s">
        <v>69</v>
      </c>
      <c r="K205" t="s">
        <v>70</v>
      </c>
    </row>
    <row r="206" spans="1:12" x14ac:dyDescent="0.35">
      <c r="A206" s="7" t="s">
        <v>503</v>
      </c>
      <c r="B206" s="18" t="s">
        <v>928</v>
      </c>
      <c r="D206" s="7" t="s">
        <v>487</v>
      </c>
      <c r="E206" s="5" t="s">
        <v>471</v>
      </c>
      <c r="F206">
        <v>70</v>
      </c>
      <c r="G206">
        <v>30</v>
      </c>
      <c r="H206">
        <v>0.2</v>
      </c>
      <c r="I206" s="3">
        <v>1057.2766668000002</v>
      </c>
      <c r="J206" t="s">
        <v>69</v>
      </c>
      <c r="K206" t="s">
        <v>70</v>
      </c>
    </row>
    <row r="207" spans="1:12" x14ac:dyDescent="0.35">
      <c r="A207" s="7" t="s">
        <v>503</v>
      </c>
      <c r="B207" s="18" t="s">
        <v>929</v>
      </c>
      <c r="D207" s="7" t="s">
        <v>487</v>
      </c>
      <c r="E207" s="5" t="s">
        <v>471</v>
      </c>
      <c r="F207">
        <v>70</v>
      </c>
      <c r="G207">
        <v>35</v>
      </c>
      <c r="H207">
        <v>0.25</v>
      </c>
      <c r="I207" s="3">
        <v>1321.5958335</v>
      </c>
      <c r="J207" t="s">
        <v>69</v>
      </c>
      <c r="K207" t="s">
        <v>70</v>
      </c>
    </row>
    <row r="208" spans="1:12" x14ac:dyDescent="0.35">
      <c r="A208" s="7" t="s">
        <v>503</v>
      </c>
      <c r="B208" s="18" t="s">
        <v>930</v>
      </c>
      <c r="D208" s="7" t="s">
        <v>487</v>
      </c>
      <c r="E208" s="5" t="s">
        <v>471</v>
      </c>
      <c r="F208">
        <v>70</v>
      </c>
      <c r="G208">
        <v>40</v>
      </c>
      <c r="H208">
        <v>0.3</v>
      </c>
      <c r="I208" s="3">
        <v>1585.9150001999999</v>
      </c>
      <c r="J208" t="s">
        <v>69</v>
      </c>
      <c r="K208" t="s">
        <v>70</v>
      </c>
    </row>
    <row r="209" spans="1:11" x14ac:dyDescent="0.35">
      <c r="A209" s="7" t="s">
        <v>503</v>
      </c>
      <c r="B209" s="18" t="s">
        <v>931</v>
      </c>
      <c r="D209" s="7" t="s">
        <v>487</v>
      </c>
      <c r="E209" s="5" t="s">
        <v>471</v>
      </c>
      <c r="F209">
        <v>70</v>
      </c>
      <c r="G209">
        <v>45</v>
      </c>
      <c r="H209">
        <v>0.35</v>
      </c>
      <c r="I209" s="3">
        <v>1850.2341669</v>
      </c>
      <c r="J209" t="s">
        <v>69</v>
      </c>
      <c r="K209" t="s">
        <v>70</v>
      </c>
    </row>
    <row r="210" spans="1:11" x14ac:dyDescent="0.35">
      <c r="A210" s="7" t="s">
        <v>503</v>
      </c>
      <c r="B210" s="18" t="s">
        <v>932</v>
      </c>
      <c r="D210" s="7" t="s">
        <v>487</v>
      </c>
      <c r="E210" s="5" t="s">
        <v>471</v>
      </c>
      <c r="F210">
        <v>70</v>
      </c>
      <c r="G210">
        <v>50</v>
      </c>
      <c r="H210">
        <v>0.45</v>
      </c>
      <c r="I210" s="3">
        <v>2378.8725003</v>
      </c>
      <c r="J210" t="s">
        <v>69</v>
      </c>
      <c r="K210" t="s">
        <v>70</v>
      </c>
    </row>
    <row r="211" spans="1:11" x14ac:dyDescent="0.35">
      <c r="A211" s="7" t="s">
        <v>503</v>
      </c>
      <c r="B211" s="18" t="s">
        <v>933</v>
      </c>
      <c r="D211" s="7" t="s">
        <v>487</v>
      </c>
      <c r="E211" s="5" t="s">
        <v>471</v>
      </c>
      <c r="F211">
        <v>70</v>
      </c>
      <c r="G211">
        <v>60</v>
      </c>
      <c r="H211">
        <v>0.7</v>
      </c>
      <c r="I211" s="3">
        <v>3700.4683338</v>
      </c>
      <c r="J211" t="s">
        <v>69</v>
      </c>
      <c r="K211" t="s">
        <v>70</v>
      </c>
    </row>
    <row r="212" spans="1:11" x14ac:dyDescent="0.35">
      <c r="A212" s="7" t="s">
        <v>503</v>
      </c>
      <c r="B212" s="18" t="s">
        <v>934</v>
      </c>
      <c r="D212" s="7" t="s">
        <v>487</v>
      </c>
      <c r="E212" s="5" t="s">
        <v>471</v>
      </c>
      <c r="F212">
        <v>70</v>
      </c>
      <c r="G212">
        <v>65</v>
      </c>
      <c r="H212">
        <v>0.8</v>
      </c>
      <c r="I212" s="3">
        <v>4229.1066672000006</v>
      </c>
      <c r="J212" t="s">
        <v>69</v>
      </c>
      <c r="K212" t="s">
        <v>70</v>
      </c>
    </row>
    <row r="213" spans="1:11" x14ac:dyDescent="0.35">
      <c r="A213" s="7" t="s">
        <v>503</v>
      </c>
      <c r="B213" s="18" t="s">
        <v>935</v>
      </c>
      <c r="D213" s="7" t="s">
        <v>487</v>
      </c>
      <c r="E213" s="5" t="s">
        <v>471</v>
      </c>
      <c r="F213">
        <v>70</v>
      </c>
      <c r="G213">
        <v>70</v>
      </c>
      <c r="H213">
        <v>1</v>
      </c>
      <c r="I213" s="3">
        <v>5286.3833340000001</v>
      </c>
      <c r="J213" t="s">
        <v>69</v>
      </c>
      <c r="K213" t="s">
        <v>70</v>
      </c>
    </row>
    <row r="214" spans="1:11" x14ac:dyDescent="0.35">
      <c r="A214" s="7" t="s">
        <v>503</v>
      </c>
      <c r="B214" s="18" t="s">
        <v>936</v>
      </c>
      <c r="D214" s="7" t="s">
        <v>487</v>
      </c>
      <c r="E214" s="5" t="s">
        <v>471</v>
      </c>
      <c r="F214">
        <v>70</v>
      </c>
      <c r="G214">
        <v>80</v>
      </c>
      <c r="H214">
        <v>0.7</v>
      </c>
      <c r="I214" s="3">
        <v>3700.4683338</v>
      </c>
      <c r="J214" t="s">
        <v>69</v>
      </c>
      <c r="K214" t="s">
        <v>70</v>
      </c>
    </row>
    <row r="215" spans="1:11" x14ac:dyDescent="0.35">
      <c r="A215" s="7" t="s">
        <v>503</v>
      </c>
      <c r="B215" s="18" t="s">
        <v>937</v>
      </c>
      <c r="D215" s="7" t="s">
        <v>487</v>
      </c>
      <c r="E215" s="5" t="s">
        <v>471</v>
      </c>
      <c r="F215">
        <v>70</v>
      </c>
      <c r="G215">
        <v>85</v>
      </c>
      <c r="H215">
        <v>0.4</v>
      </c>
      <c r="I215" s="3">
        <v>2114.5533336000003</v>
      </c>
      <c r="J215" t="s">
        <v>69</v>
      </c>
      <c r="K215" t="s">
        <v>70</v>
      </c>
    </row>
    <row r="216" spans="1:11" x14ac:dyDescent="0.35">
      <c r="A216" s="7" t="s">
        <v>504</v>
      </c>
      <c r="B216" s="18" t="s">
        <v>938</v>
      </c>
      <c r="D216" s="7" t="s">
        <v>487</v>
      </c>
      <c r="E216" s="5" t="s">
        <v>471</v>
      </c>
      <c r="F216">
        <v>55</v>
      </c>
      <c r="G216">
        <v>55</v>
      </c>
      <c r="H216">
        <v>1</v>
      </c>
      <c r="I216" s="3">
        <v>7.7814814814814817</v>
      </c>
      <c r="J216" t="s">
        <v>264</v>
      </c>
      <c r="K216" t="s">
        <v>265</v>
      </c>
    </row>
    <row r="217" spans="1:11" x14ac:dyDescent="0.35">
      <c r="A217" s="7" t="s">
        <v>504</v>
      </c>
      <c r="B217" s="18" t="s">
        <v>939</v>
      </c>
      <c r="D217" s="7" t="s">
        <v>487</v>
      </c>
      <c r="E217" s="5" t="s">
        <v>471</v>
      </c>
      <c r="F217">
        <v>55</v>
      </c>
      <c r="G217">
        <v>30</v>
      </c>
      <c r="H217">
        <v>0.3</v>
      </c>
      <c r="I217" s="3">
        <v>2.3344444444444443</v>
      </c>
      <c r="J217" t="s">
        <v>264</v>
      </c>
    </row>
    <row r="218" spans="1:11" x14ac:dyDescent="0.35">
      <c r="A218" s="7" t="s">
        <v>504</v>
      </c>
      <c r="B218" s="18" t="s">
        <v>940</v>
      </c>
      <c r="D218" s="7" t="s">
        <v>487</v>
      </c>
      <c r="E218" s="5" t="s">
        <v>471</v>
      </c>
      <c r="F218">
        <v>55</v>
      </c>
      <c r="G218">
        <v>35</v>
      </c>
      <c r="H218">
        <v>0.4</v>
      </c>
      <c r="I218" s="3">
        <v>3.112592592592593</v>
      </c>
      <c r="J218" t="s">
        <v>264</v>
      </c>
    </row>
    <row r="219" spans="1:11" x14ac:dyDescent="0.35">
      <c r="A219" s="7" t="s">
        <v>504</v>
      </c>
      <c r="B219" s="18" t="s">
        <v>941</v>
      </c>
      <c r="D219" s="7" t="s">
        <v>487</v>
      </c>
      <c r="E219" s="5" t="s">
        <v>471</v>
      </c>
      <c r="F219">
        <v>55</v>
      </c>
      <c r="G219">
        <v>40</v>
      </c>
      <c r="H219">
        <v>0.55000000000000004</v>
      </c>
      <c r="I219" s="3">
        <v>4.2798148148148156</v>
      </c>
      <c r="J219" t="s">
        <v>264</v>
      </c>
    </row>
    <row r="220" spans="1:11" x14ac:dyDescent="0.35">
      <c r="A220" s="7" t="s">
        <v>504</v>
      </c>
      <c r="B220" s="18" t="s">
        <v>942</v>
      </c>
      <c r="D220" s="7" t="s">
        <v>487</v>
      </c>
      <c r="E220" s="5" t="s">
        <v>471</v>
      </c>
      <c r="F220">
        <v>55</v>
      </c>
      <c r="G220">
        <v>45</v>
      </c>
      <c r="H220">
        <v>0.625</v>
      </c>
      <c r="I220" s="3">
        <v>4.8634259259259256</v>
      </c>
      <c r="J220" t="s">
        <v>264</v>
      </c>
    </row>
    <row r="221" spans="1:11" x14ac:dyDescent="0.35">
      <c r="A221" s="7" t="s">
        <v>504</v>
      </c>
      <c r="B221" s="18" t="s">
        <v>943</v>
      </c>
      <c r="D221" s="7" t="s">
        <v>487</v>
      </c>
      <c r="E221" s="5" t="s">
        <v>471</v>
      </c>
      <c r="F221">
        <v>55</v>
      </c>
      <c r="G221">
        <v>50</v>
      </c>
      <c r="H221">
        <v>0.75</v>
      </c>
      <c r="I221" s="3">
        <v>5.8361111111111112</v>
      </c>
      <c r="J221" t="s">
        <v>264</v>
      </c>
    </row>
    <row r="222" spans="1:11" x14ac:dyDescent="0.35">
      <c r="A222" s="7" t="s">
        <v>504</v>
      </c>
      <c r="B222" s="18" t="s">
        <v>944</v>
      </c>
      <c r="D222" s="7" t="s">
        <v>487</v>
      </c>
      <c r="E222" s="5" t="s">
        <v>471</v>
      </c>
      <c r="F222">
        <v>55</v>
      </c>
      <c r="G222">
        <v>60</v>
      </c>
      <c r="H222">
        <v>0.9</v>
      </c>
      <c r="I222" s="3">
        <v>7.0033333333333339</v>
      </c>
      <c r="J222" t="s">
        <v>264</v>
      </c>
    </row>
    <row r="223" spans="1:11" x14ac:dyDescent="0.35">
      <c r="A223" s="7" t="s">
        <v>504</v>
      </c>
      <c r="B223" s="18" t="s">
        <v>945</v>
      </c>
      <c r="D223" s="7" t="s">
        <v>487</v>
      </c>
      <c r="E223" s="5" t="s">
        <v>471</v>
      </c>
      <c r="F223">
        <v>55</v>
      </c>
      <c r="G223">
        <v>65</v>
      </c>
      <c r="H223">
        <v>0.875</v>
      </c>
      <c r="I223" s="3">
        <v>6.8087962962962969</v>
      </c>
      <c r="J223" t="s">
        <v>264</v>
      </c>
    </row>
    <row r="224" spans="1:11" x14ac:dyDescent="0.35">
      <c r="A224" s="7" t="s">
        <v>504</v>
      </c>
      <c r="B224" s="18" t="s">
        <v>946</v>
      </c>
      <c r="D224" s="7" t="s">
        <v>487</v>
      </c>
      <c r="E224" s="5" t="s">
        <v>471</v>
      </c>
      <c r="F224">
        <v>55</v>
      </c>
      <c r="G224">
        <v>70</v>
      </c>
      <c r="H224">
        <v>0.8</v>
      </c>
      <c r="I224" s="3">
        <v>6.225185185185186</v>
      </c>
      <c r="J224" t="s">
        <v>264</v>
      </c>
    </row>
    <row r="225" spans="1:12" x14ac:dyDescent="0.35">
      <c r="A225" s="7" t="s">
        <v>504</v>
      </c>
      <c r="B225" s="18" t="s">
        <v>947</v>
      </c>
      <c r="D225" s="7" t="s">
        <v>487</v>
      </c>
      <c r="E225" s="5" t="s">
        <v>471</v>
      </c>
      <c r="F225">
        <v>55</v>
      </c>
      <c r="G225">
        <v>75</v>
      </c>
      <c r="H225">
        <v>0.65</v>
      </c>
      <c r="I225" s="3">
        <v>5.0579629629629634</v>
      </c>
      <c r="J225" t="s">
        <v>264</v>
      </c>
    </row>
    <row r="226" spans="1:12" x14ac:dyDescent="0.35">
      <c r="A226" s="7" t="s">
        <v>504</v>
      </c>
      <c r="B226" s="18" t="s">
        <v>948</v>
      </c>
      <c r="D226" s="7" t="s">
        <v>487</v>
      </c>
      <c r="E226" s="5" t="s">
        <v>471</v>
      </c>
      <c r="F226">
        <v>55</v>
      </c>
      <c r="G226">
        <v>80</v>
      </c>
      <c r="H226">
        <v>0.5</v>
      </c>
      <c r="I226" s="3">
        <v>3.8907407407407408</v>
      </c>
      <c r="J226" t="s">
        <v>264</v>
      </c>
    </row>
    <row r="227" spans="1:12" x14ac:dyDescent="0.35">
      <c r="A227" s="7" t="s">
        <v>504</v>
      </c>
      <c r="B227" s="18" t="s">
        <v>949</v>
      </c>
      <c r="D227" s="7" t="s">
        <v>487</v>
      </c>
      <c r="E227" s="5" t="s">
        <v>471</v>
      </c>
      <c r="F227">
        <v>50</v>
      </c>
      <c r="G227">
        <v>50</v>
      </c>
      <c r="H227">
        <v>1</v>
      </c>
      <c r="I227" s="3">
        <v>114.14374999999998</v>
      </c>
      <c r="J227" t="s">
        <v>266</v>
      </c>
      <c r="K227" t="s">
        <v>265</v>
      </c>
    </row>
    <row r="228" spans="1:12" x14ac:dyDescent="0.35">
      <c r="A228" s="7" t="s">
        <v>504</v>
      </c>
      <c r="B228" s="18" t="s">
        <v>950</v>
      </c>
      <c r="D228" s="7" t="s">
        <v>487</v>
      </c>
      <c r="E228" s="5" t="s">
        <v>471</v>
      </c>
      <c r="F228">
        <v>50</v>
      </c>
      <c r="G228">
        <v>30</v>
      </c>
      <c r="H228">
        <v>0.5625</v>
      </c>
      <c r="I228" s="3">
        <v>64.205859374999989</v>
      </c>
      <c r="J228" t="s">
        <v>266</v>
      </c>
    </row>
    <row r="229" spans="1:12" x14ac:dyDescent="0.35">
      <c r="A229" s="7" t="s">
        <v>504</v>
      </c>
      <c r="B229" s="18" t="s">
        <v>951</v>
      </c>
      <c r="D229" s="7" t="s">
        <v>487</v>
      </c>
      <c r="E229" s="5" t="s">
        <v>471</v>
      </c>
      <c r="F229">
        <v>50</v>
      </c>
      <c r="G229">
        <v>35</v>
      </c>
      <c r="H229">
        <v>0.75</v>
      </c>
      <c r="I229" s="3">
        <v>85.607812499999994</v>
      </c>
      <c r="J229" t="s">
        <v>266</v>
      </c>
    </row>
    <row r="230" spans="1:12" x14ac:dyDescent="0.35">
      <c r="A230" s="7" t="s">
        <v>504</v>
      </c>
      <c r="B230" s="18" t="s">
        <v>952</v>
      </c>
      <c r="D230" s="7" t="s">
        <v>487</v>
      </c>
      <c r="E230" s="5" t="s">
        <v>471</v>
      </c>
      <c r="F230">
        <v>50</v>
      </c>
      <c r="G230">
        <v>40</v>
      </c>
      <c r="H230">
        <v>0.9</v>
      </c>
      <c r="I230" s="3">
        <v>102.72937499999999</v>
      </c>
      <c r="J230" t="s">
        <v>266</v>
      </c>
    </row>
    <row r="231" spans="1:12" x14ac:dyDescent="0.35">
      <c r="A231" s="7" t="s">
        <v>504</v>
      </c>
      <c r="B231" s="18" t="s">
        <v>953</v>
      </c>
      <c r="D231" s="7" t="s">
        <v>487</v>
      </c>
      <c r="E231" s="5" t="s">
        <v>471</v>
      </c>
      <c r="F231">
        <v>50</v>
      </c>
      <c r="G231">
        <v>45</v>
      </c>
      <c r="H231">
        <v>0.9375</v>
      </c>
      <c r="I231" s="3">
        <v>107.00976562499999</v>
      </c>
      <c r="J231" t="s">
        <v>266</v>
      </c>
    </row>
    <row r="232" spans="1:12" x14ac:dyDescent="0.35">
      <c r="A232" s="7" t="s">
        <v>504</v>
      </c>
      <c r="B232" s="18" t="s">
        <v>954</v>
      </c>
      <c r="D232" s="7" t="s">
        <v>487</v>
      </c>
      <c r="E232" s="5" t="s">
        <v>471</v>
      </c>
      <c r="F232">
        <v>50</v>
      </c>
      <c r="G232">
        <v>55</v>
      </c>
      <c r="H232">
        <v>0.9</v>
      </c>
      <c r="I232" s="3">
        <v>102.72937499999999</v>
      </c>
      <c r="J232" t="s">
        <v>266</v>
      </c>
    </row>
    <row r="233" spans="1:12" x14ac:dyDescent="0.35">
      <c r="A233" s="7" t="s">
        <v>504</v>
      </c>
      <c r="B233" s="18" t="s">
        <v>955</v>
      </c>
      <c r="D233" s="7" t="s">
        <v>487</v>
      </c>
      <c r="E233" s="5" t="s">
        <v>471</v>
      </c>
      <c r="F233">
        <v>50</v>
      </c>
      <c r="G233">
        <v>60</v>
      </c>
      <c r="H233">
        <v>0.875</v>
      </c>
      <c r="I233" s="3">
        <v>99.875781249999989</v>
      </c>
      <c r="J233" t="s">
        <v>266</v>
      </c>
    </row>
    <row r="234" spans="1:12" x14ac:dyDescent="0.35">
      <c r="A234" s="7" t="s">
        <v>504</v>
      </c>
      <c r="B234" s="18" t="s">
        <v>956</v>
      </c>
      <c r="D234" s="7" t="s">
        <v>487</v>
      </c>
      <c r="E234" s="5" t="s">
        <v>471</v>
      </c>
      <c r="F234">
        <v>50</v>
      </c>
      <c r="G234">
        <v>65</v>
      </c>
      <c r="H234">
        <v>0.8125</v>
      </c>
      <c r="I234" s="3">
        <v>92.741796874999991</v>
      </c>
      <c r="J234" t="s">
        <v>266</v>
      </c>
    </row>
    <row r="235" spans="1:12" x14ac:dyDescent="0.35">
      <c r="A235" s="7" t="s">
        <v>504</v>
      </c>
      <c r="B235" s="18" t="s">
        <v>957</v>
      </c>
      <c r="D235" s="7" t="s">
        <v>487</v>
      </c>
      <c r="E235" s="5" t="s">
        <v>471</v>
      </c>
      <c r="F235">
        <v>50</v>
      </c>
      <c r="G235">
        <v>70</v>
      </c>
      <c r="H235">
        <v>0.4375</v>
      </c>
      <c r="I235" s="3">
        <v>49.937890624999994</v>
      </c>
      <c r="J235" t="s">
        <v>266</v>
      </c>
    </row>
    <row r="236" spans="1:12" x14ac:dyDescent="0.35">
      <c r="A236" s="7" t="s">
        <v>504</v>
      </c>
      <c r="B236" s="18" t="s">
        <v>958</v>
      </c>
      <c r="D236" s="7" t="s">
        <v>487</v>
      </c>
      <c r="E236" s="5" t="s">
        <v>471</v>
      </c>
      <c r="F236">
        <v>50</v>
      </c>
      <c r="G236">
        <v>75</v>
      </c>
      <c r="H236">
        <v>0.1875</v>
      </c>
      <c r="I236" s="3">
        <v>21.401953124999999</v>
      </c>
      <c r="J236" t="s">
        <v>266</v>
      </c>
    </row>
    <row r="237" spans="1:12" x14ac:dyDescent="0.35">
      <c r="A237" s="7" t="s">
        <v>504</v>
      </c>
      <c r="B237" s="18" t="s">
        <v>959</v>
      </c>
      <c r="D237" s="7" t="s">
        <v>487</v>
      </c>
      <c r="E237" s="5" t="s">
        <v>471</v>
      </c>
      <c r="F237">
        <v>50</v>
      </c>
      <c r="G237">
        <v>80</v>
      </c>
      <c r="H237">
        <v>6.25E-2</v>
      </c>
      <c r="I237" s="3">
        <v>7.1339843749999989</v>
      </c>
      <c r="J237" t="s">
        <v>266</v>
      </c>
    </row>
    <row r="238" spans="1:12" x14ac:dyDescent="0.35">
      <c r="A238" s="7" t="s">
        <v>505</v>
      </c>
      <c r="B238" s="18" t="s">
        <v>960</v>
      </c>
      <c r="D238" s="7" t="s">
        <v>496</v>
      </c>
      <c r="E238" s="5" t="s">
        <v>471</v>
      </c>
      <c r="F238">
        <v>75</v>
      </c>
      <c r="G238">
        <v>75</v>
      </c>
      <c r="H238">
        <v>1</v>
      </c>
      <c r="I238" s="3">
        <v>30.6</v>
      </c>
      <c r="J238" t="s">
        <v>72</v>
      </c>
      <c r="K238" s="17" t="s">
        <v>73</v>
      </c>
      <c r="L238" t="s">
        <v>74</v>
      </c>
    </row>
    <row r="239" spans="1:12" x14ac:dyDescent="0.35">
      <c r="A239" s="7" t="s">
        <v>505</v>
      </c>
      <c r="B239" s="18" t="s">
        <v>961</v>
      </c>
      <c r="D239" s="7" t="s">
        <v>496</v>
      </c>
      <c r="E239" s="5" t="s">
        <v>471</v>
      </c>
      <c r="F239">
        <v>75</v>
      </c>
      <c r="G239">
        <v>20</v>
      </c>
      <c r="H239">
        <v>0.22</v>
      </c>
      <c r="I239" s="3">
        <v>6.7320000000000002</v>
      </c>
      <c r="J239" t="s">
        <v>72</v>
      </c>
      <c r="K239" t="s">
        <v>73</v>
      </c>
    </row>
    <row r="240" spans="1:12" x14ac:dyDescent="0.35">
      <c r="A240" s="7" t="s">
        <v>505</v>
      </c>
      <c r="B240" s="18" t="s">
        <v>962</v>
      </c>
      <c r="D240" s="7" t="s">
        <v>496</v>
      </c>
      <c r="E240" s="5" t="s">
        <v>471</v>
      </c>
      <c r="F240">
        <v>75</v>
      </c>
      <c r="G240">
        <v>25</v>
      </c>
      <c r="H240">
        <v>0.25</v>
      </c>
      <c r="I240" s="3">
        <v>7.65</v>
      </c>
      <c r="J240" t="s">
        <v>72</v>
      </c>
      <c r="K240" t="s">
        <v>73</v>
      </c>
    </row>
    <row r="241" spans="1:12" x14ac:dyDescent="0.35">
      <c r="A241" s="7" t="s">
        <v>505</v>
      </c>
      <c r="B241" s="18" t="s">
        <v>963</v>
      </c>
      <c r="D241" s="7" t="s">
        <v>496</v>
      </c>
      <c r="E241" s="5" t="s">
        <v>471</v>
      </c>
      <c r="F241">
        <v>75</v>
      </c>
      <c r="G241">
        <v>30</v>
      </c>
      <c r="H241">
        <v>0.26</v>
      </c>
      <c r="I241" s="3">
        <v>7.9560000000000004</v>
      </c>
      <c r="J241" t="s">
        <v>72</v>
      </c>
      <c r="K241" t="s">
        <v>73</v>
      </c>
    </row>
    <row r="242" spans="1:12" x14ac:dyDescent="0.35">
      <c r="A242" s="7" t="s">
        <v>505</v>
      </c>
      <c r="B242" s="18" t="s">
        <v>964</v>
      </c>
      <c r="D242" s="7" t="s">
        <v>496</v>
      </c>
      <c r="E242" s="5" t="s">
        <v>471</v>
      </c>
      <c r="F242">
        <v>75</v>
      </c>
      <c r="G242">
        <v>35</v>
      </c>
      <c r="H242">
        <v>0.3</v>
      </c>
      <c r="I242" s="3">
        <v>9.18</v>
      </c>
      <c r="J242" t="s">
        <v>72</v>
      </c>
      <c r="K242" t="s">
        <v>73</v>
      </c>
    </row>
    <row r="243" spans="1:12" x14ac:dyDescent="0.35">
      <c r="A243" s="7" t="s">
        <v>505</v>
      </c>
      <c r="B243" s="18" t="s">
        <v>965</v>
      </c>
      <c r="D243" s="7" t="s">
        <v>496</v>
      </c>
      <c r="E243" s="5" t="s">
        <v>471</v>
      </c>
      <c r="F243">
        <v>75</v>
      </c>
      <c r="G243">
        <v>40</v>
      </c>
      <c r="H243">
        <v>0.4</v>
      </c>
      <c r="I243" s="3">
        <v>12.240000000000002</v>
      </c>
      <c r="J243" t="s">
        <v>72</v>
      </c>
      <c r="K243" t="s">
        <v>73</v>
      </c>
    </row>
    <row r="244" spans="1:12" x14ac:dyDescent="0.35">
      <c r="A244" s="7" t="s">
        <v>505</v>
      </c>
      <c r="B244" s="18" t="s">
        <v>966</v>
      </c>
      <c r="D244" s="7" t="s">
        <v>496</v>
      </c>
      <c r="E244" s="5" t="s">
        <v>471</v>
      </c>
      <c r="F244">
        <v>75</v>
      </c>
      <c r="G244">
        <v>45</v>
      </c>
      <c r="H244">
        <v>0.5</v>
      </c>
      <c r="I244" s="3">
        <v>15.3</v>
      </c>
      <c r="J244" t="s">
        <v>72</v>
      </c>
      <c r="K244" t="s">
        <v>73</v>
      </c>
    </row>
    <row r="245" spans="1:12" x14ac:dyDescent="0.35">
      <c r="A245" s="7" t="s">
        <v>505</v>
      </c>
      <c r="B245" s="18" t="s">
        <v>967</v>
      </c>
      <c r="D245" s="7" t="s">
        <v>496</v>
      </c>
      <c r="E245" s="5" t="s">
        <v>471</v>
      </c>
      <c r="F245">
        <v>75</v>
      </c>
      <c r="G245">
        <v>50</v>
      </c>
      <c r="H245">
        <v>0.53</v>
      </c>
      <c r="I245" s="3">
        <v>16.218</v>
      </c>
      <c r="J245" t="s">
        <v>72</v>
      </c>
      <c r="K245" t="s">
        <v>73</v>
      </c>
    </row>
    <row r="246" spans="1:12" x14ac:dyDescent="0.35">
      <c r="A246" s="7" t="s">
        <v>505</v>
      </c>
      <c r="B246" s="18" t="s">
        <v>968</v>
      </c>
      <c r="D246" s="7" t="s">
        <v>496</v>
      </c>
      <c r="E246" s="5" t="s">
        <v>471</v>
      </c>
      <c r="F246">
        <v>75</v>
      </c>
      <c r="G246">
        <v>55</v>
      </c>
      <c r="H246">
        <v>0.6</v>
      </c>
      <c r="I246" s="3">
        <v>18.36</v>
      </c>
      <c r="J246" t="s">
        <v>72</v>
      </c>
      <c r="K246" t="s">
        <v>73</v>
      </c>
    </row>
    <row r="247" spans="1:12" x14ac:dyDescent="0.35">
      <c r="A247" s="7" t="s">
        <v>505</v>
      </c>
      <c r="B247" s="18" t="s">
        <v>969</v>
      </c>
      <c r="D247" s="7" t="s">
        <v>496</v>
      </c>
      <c r="E247" s="5" t="s">
        <v>471</v>
      </c>
      <c r="F247">
        <v>75</v>
      </c>
      <c r="G247">
        <v>60</v>
      </c>
      <c r="H247">
        <v>0.75</v>
      </c>
      <c r="I247" s="3">
        <v>22.950000000000003</v>
      </c>
      <c r="J247" t="s">
        <v>72</v>
      </c>
      <c r="K247" t="s">
        <v>73</v>
      </c>
    </row>
    <row r="248" spans="1:12" x14ac:dyDescent="0.35">
      <c r="A248" s="7" t="s">
        <v>505</v>
      </c>
      <c r="B248" s="18" t="s">
        <v>970</v>
      </c>
      <c r="D248" s="7" t="s">
        <v>496</v>
      </c>
      <c r="E248" s="5" t="s">
        <v>471</v>
      </c>
      <c r="F248">
        <v>75</v>
      </c>
      <c r="G248">
        <v>65</v>
      </c>
      <c r="H248">
        <v>0.76</v>
      </c>
      <c r="I248" s="3">
        <v>23.256</v>
      </c>
      <c r="J248" t="s">
        <v>72</v>
      </c>
      <c r="K248" t="s">
        <v>73</v>
      </c>
    </row>
    <row r="249" spans="1:12" x14ac:dyDescent="0.35">
      <c r="A249" s="7" t="s">
        <v>505</v>
      </c>
      <c r="B249" s="18" t="s">
        <v>971</v>
      </c>
      <c r="D249" s="7" t="s">
        <v>496</v>
      </c>
      <c r="E249" s="5" t="s">
        <v>471</v>
      </c>
      <c r="F249">
        <v>75</v>
      </c>
      <c r="G249">
        <v>80</v>
      </c>
      <c r="H249">
        <v>0.6</v>
      </c>
      <c r="I249" s="3">
        <v>18.36</v>
      </c>
      <c r="J249" t="s">
        <v>72</v>
      </c>
      <c r="K249" t="s">
        <v>73</v>
      </c>
    </row>
    <row r="250" spans="1:12" x14ac:dyDescent="0.35">
      <c r="A250" s="7" t="s">
        <v>505</v>
      </c>
      <c r="B250" s="18" t="s">
        <v>972</v>
      </c>
      <c r="D250" s="7" t="s">
        <v>496</v>
      </c>
      <c r="E250" s="5" t="s">
        <v>471</v>
      </c>
      <c r="F250">
        <v>75</v>
      </c>
      <c r="G250">
        <v>85</v>
      </c>
      <c r="H250">
        <v>0.25</v>
      </c>
      <c r="I250" s="3">
        <v>7.65</v>
      </c>
      <c r="J250" t="s">
        <v>72</v>
      </c>
      <c r="K250" t="s">
        <v>73</v>
      </c>
    </row>
    <row r="251" spans="1:12" x14ac:dyDescent="0.35">
      <c r="A251" s="7" t="s">
        <v>506</v>
      </c>
      <c r="B251" s="18" t="s">
        <v>973</v>
      </c>
      <c r="D251" s="7" t="s">
        <v>496</v>
      </c>
      <c r="E251" s="5" t="s">
        <v>471</v>
      </c>
      <c r="F251">
        <v>50</v>
      </c>
      <c r="G251">
        <v>50</v>
      </c>
      <c r="H251">
        <v>1</v>
      </c>
      <c r="I251" s="3">
        <v>395.51724137931041</v>
      </c>
      <c r="J251" t="s">
        <v>75</v>
      </c>
      <c r="K251" t="s">
        <v>76</v>
      </c>
      <c r="L251" t="s">
        <v>77</v>
      </c>
    </row>
    <row r="252" spans="1:12" x14ac:dyDescent="0.35">
      <c r="A252" s="7" t="s">
        <v>506</v>
      </c>
      <c r="B252" s="18" t="s">
        <v>974</v>
      </c>
      <c r="D252" s="7" t="s">
        <v>496</v>
      </c>
      <c r="E252" s="5" t="s">
        <v>471</v>
      </c>
      <c r="F252">
        <v>50</v>
      </c>
      <c r="G252">
        <v>20</v>
      </c>
      <c r="H252">
        <v>0.4</v>
      </c>
      <c r="I252" s="3">
        <v>158.20689655172418</v>
      </c>
      <c r="J252" t="s">
        <v>75</v>
      </c>
      <c r="K252" t="s">
        <v>76</v>
      </c>
    </row>
    <row r="253" spans="1:12" x14ac:dyDescent="0.35">
      <c r="A253" s="7" t="s">
        <v>506</v>
      </c>
      <c r="B253" s="18" t="s">
        <v>975</v>
      </c>
      <c r="D253" s="7" t="s">
        <v>496</v>
      </c>
      <c r="E253" s="5" t="s">
        <v>471</v>
      </c>
      <c r="F253">
        <v>50</v>
      </c>
      <c r="G253">
        <v>30</v>
      </c>
      <c r="H253">
        <v>0.5</v>
      </c>
      <c r="I253" s="3">
        <v>197.7586206896552</v>
      </c>
      <c r="J253" t="s">
        <v>75</v>
      </c>
      <c r="K253" t="s">
        <v>76</v>
      </c>
    </row>
    <row r="254" spans="1:12" x14ac:dyDescent="0.35">
      <c r="A254" s="7" t="s">
        <v>506</v>
      </c>
      <c r="B254" s="18" t="s">
        <v>976</v>
      </c>
      <c r="D254" s="7" t="s">
        <v>496</v>
      </c>
      <c r="E254" s="5" t="s">
        <v>471</v>
      </c>
      <c r="F254">
        <v>50</v>
      </c>
      <c r="G254">
        <v>40</v>
      </c>
      <c r="H254">
        <v>0.6</v>
      </c>
      <c r="I254" s="3">
        <v>237.31034482758622</v>
      </c>
      <c r="J254" t="s">
        <v>75</v>
      </c>
      <c r="K254" t="s">
        <v>76</v>
      </c>
    </row>
    <row r="255" spans="1:12" x14ac:dyDescent="0.35">
      <c r="A255" s="7" t="s">
        <v>506</v>
      </c>
      <c r="B255" s="18" t="s">
        <v>977</v>
      </c>
      <c r="D255" s="7" t="s">
        <v>496</v>
      </c>
      <c r="E255" s="5" t="s">
        <v>471</v>
      </c>
      <c r="F255">
        <v>50</v>
      </c>
      <c r="G255">
        <v>60</v>
      </c>
      <c r="H255">
        <v>0.7</v>
      </c>
      <c r="I255" s="3">
        <v>276.86206896551727</v>
      </c>
      <c r="J255" t="s">
        <v>75</v>
      </c>
      <c r="K255" t="s">
        <v>76</v>
      </c>
    </row>
    <row r="256" spans="1:12" x14ac:dyDescent="0.35">
      <c r="A256" s="7" t="s">
        <v>506</v>
      </c>
      <c r="B256" s="18" t="s">
        <v>978</v>
      </c>
      <c r="D256" s="7" t="s">
        <v>496</v>
      </c>
      <c r="E256" s="5" t="s">
        <v>471</v>
      </c>
      <c r="F256">
        <v>50</v>
      </c>
      <c r="G256">
        <v>70</v>
      </c>
      <c r="H256">
        <v>0.6</v>
      </c>
      <c r="I256" s="3">
        <v>237.31034482758622</v>
      </c>
      <c r="J256" t="s">
        <v>75</v>
      </c>
      <c r="K256" t="s">
        <v>76</v>
      </c>
    </row>
    <row r="257" spans="1:12" x14ac:dyDescent="0.35">
      <c r="A257" s="7" t="s">
        <v>506</v>
      </c>
      <c r="B257" s="18" t="s">
        <v>979</v>
      </c>
      <c r="D257" s="7" t="s">
        <v>496</v>
      </c>
      <c r="E257" s="5" t="s">
        <v>471</v>
      </c>
      <c r="F257">
        <v>50</v>
      </c>
      <c r="G257">
        <v>80</v>
      </c>
      <c r="H257">
        <v>0.35</v>
      </c>
      <c r="I257" s="3">
        <v>138.43103448275863</v>
      </c>
      <c r="J257" t="s">
        <v>75</v>
      </c>
      <c r="K257" t="s">
        <v>76</v>
      </c>
    </row>
    <row r="258" spans="1:12" x14ac:dyDescent="0.35">
      <c r="A258" t="s">
        <v>267</v>
      </c>
      <c r="B258" s="18" t="s">
        <v>980</v>
      </c>
      <c r="D258" s="7" t="s">
        <v>507</v>
      </c>
      <c r="E258" s="5" t="s">
        <v>471</v>
      </c>
      <c r="F258">
        <v>50</v>
      </c>
      <c r="G258">
        <v>40</v>
      </c>
      <c r="H258">
        <v>0.5</v>
      </c>
      <c r="I258" s="3">
        <v>1554</v>
      </c>
      <c r="J258" t="s">
        <v>268</v>
      </c>
      <c r="K258" t="s">
        <v>269</v>
      </c>
    </row>
    <row r="259" spans="1:12" x14ac:dyDescent="0.35">
      <c r="A259" t="s">
        <v>267</v>
      </c>
      <c r="B259" s="18" t="s">
        <v>981</v>
      </c>
      <c r="D259" s="7" t="s">
        <v>507</v>
      </c>
      <c r="E259" s="5" t="s">
        <v>471</v>
      </c>
      <c r="F259">
        <v>50</v>
      </c>
      <c r="G259">
        <v>10</v>
      </c>
      <c r="H259">
        <v>0.1</v>
      </c>
      <c r="I259" s="3">
        <v>310.8</v>
      </c>
      <c r="J259" t="s">
        <v>268</v>
      </c>
    </row>
    <row r="260" spans="1:12" x14ac:dyDescent="0.35">
      <c r="A260" t="s">
        <v>267</v>
      </c>
      <c r="B260" s="18" t="s">
        <v>982</v>
      </c>
      <c r="D260" s="7" t="s">
        <v>507</v>
      </c>
      <c r="E260" s="5" t="s">
        <v>471</v>
      </c>
      <c r="F260">
        <v>50</v>
      </c>
      <c r="G260">
        <v>20</v>
      </c>
      <c r="H260">
        <v>0.15</v>
      </c>
      <c r="I260" s="3">
        <v>466.2</v>
      </c>
      <c r="J260" t="s">
        <v>268</v>
      </c>
    </row>
    <row r="261" spans="1:12" x14ac:dyDescent="0.35">
      <c r="A261" t="s">
        <v>267</v>
      </c>
      <c r="B261" s="18" t="s">
        <v>983</v>
      </c>
      <c r="D261" s="7" t="s">
        <v>507</v>
      </c>
      <c r="E261" s="5" t="s">
        <v>471</v>
      </c>
      <c r="F261">
        <v>50</v>
      </c>
      <c r="G261">
        <v>30</v>
      </c>
      <c r="H261">
        <v>0.3</v>
      </c>
      <c r="I261" s="3">
        <v>932.4</v>
      </c>
      <c r="J261" t="s">
        <v>268</v>
      </c>
    </row>
    <row r="262" spans="1:12" x14ac:dyDescent="0.35">
      <c r="A262" t="s">
        <v>267</v>
      </c>
      <c r="B262" s="18" t="s">
        <v>984</v>
      </c>
      <c r="D262" s="7" t="s">
        <v>507</v>
      </c>
      <c r="E262" s="5" t="s">
        <v>471</v>
      </c>
      <c r="F262">
        <v>50</v>
      </c>
      <c r="G262">
        <v>50</v>
      </c>
      <c r="H262">
        <v>1</v>
      </c>
      <c r="I262" s="3">
        <v>3108</v>
      </c>
      <c r="J262" t="s">
        <v>268</v>
      </c>
    </row>
    <row r="263" spans="1:12" x14ac:dyDescent="0.35">
      <c r="A263" t="s">
        <v>267</v>
      </c>
      <c r="B263" s="18" t="s">
        <v>985</v>
      </c>
      <c r="D263" s="7" t="s">
        <v>507</v>
      </c>
      <c r="E263" s="5" t="s">
        <v>471</v>
      </c>
      <c r="F263">
        <v>50</v>
      </c>
      <c r="G263">
        <v>60</v>
      </c>
      <c r="H263">
        <v>0.3</v>
      </c>
      <c r="I263" s="3">
        <v>932.4</v>
      </c>
      <c r="J263" t="s">
        <v>268</v>
      </c>
    </row>
    <row r="264" spans="1:12" x14ac:dyDescent="0.35">
      <c r="A264" t="s">
        <v>267</v>
      </c>
      <c r="B264" s="18" t="s">
        <v>986</v>
      </c>
      <c r="D264" s="7" t="s">
        <v>507</v>
      </c>
      <c r="E264" s="5" t="s">
        <v>471</v>
      </c>
      <c r="F264">
        <v>50</v>
      </c>
      <c r="G264">
        <v>70</v>
      </c>
      <c r="H264">
        <v>0.2</v>
      </c>
      <c r="I264" s="3">
        <v>621.6</v>
      </c>
      <c r="J264" t="s">
        <v>268</v>
      </c>
    </row>
    <row r="265" spans="1:12" x14ac:dyDescent="0.35">
      <c r="A265" s="7" t="s">
        <v>508</v>
      </c>
      <c r="B265" s="18" t="s">
        <v>987</v>
      </c>
      <c r="D265" s="7" t="s">
        <v>476</v>
      </c>
      <c r="E265" s="5" t="s">
        <v>471</v>
      </c>
      <c r="F265">
        <v>90</v>
      </c>
      <c r="G265">
        <v>50</v>
      </c>
      <c r="H265">
        <v>0.35</v>
      </c>
      <c r="I265" s="3">
        <v>206.95652173913044</v>
      </c>
      <c r="J265" t="s">
        <v>78</v>
      </c>
      <c r="K265" t="s">
        <v>79</v>
      </c>
      <c r="L265" t="s">
        <v>80</v>
      </c>
    </row>
    <row r="266" spans="1:12" x14ac:dyDescent="0.35">
      <c r="A266" s="7" t="s">
        <v>508</v>
      </c>
      <c r="B266" s="18" t="s">
        <v>988</v>
      </c>
      <c r="D266" s="7" t="s">
        <v>476</v>
      </c>
      <c r="E266" s="5" t="s">
        <v>471</v>
      </c>
      <c r="F266">
        <v>90</v>
      </c>
      <c r="G266">
        <v>60</v>
      </c>
      <c r="H266">
        <v>0.5</v>
      </c>
      <c r="I266" s="3">
        <v>295.6521739130435</v>
      </c>
      <c r="J266" t="s">
        <v>78</v>
      </c>
      <c r="K266" t="s">
        <v>79</v>
      </c>
    </row>
    <row r="267" spans="1:12" x14ac:dyDescent="0.35">
      <c r="A267" s="7" t="s">
        <v>508</v>
      </c>
      <c r="B267" s="18" t="s">
        <v>989</v>
      </c>
      <c r="D267" s="7" t="s">
        <v>476</v>
      </c>
      <c r="E267" s="5" t="s">
        <v>471</v>
      </c>
      <c r="F267">
        <v>90</v>
      </c>
      <c r="G267">
        <v>70</v>
      </c>
      <c r="H267">
        <v>0.65</v>
      </c>
      <c r="I267" s="3">
        <v>384.34782608695656</v>
      </c>
      <c r="J267" t="s">
        <v>78</v>
      </c>
      <c r="K267" t="s">
        <v>79</v>
      </c>
    </row>
    <row r="268" spans="1:12" x14ac:dyDescent="0.35">
      <c r="A268" s="7" t="s">
        <v>508</v>
      </c>
      <c r="B268" s="18" t="s">
        <v>990</v>
      </c>
      <c r="D268" s="7" t="s">
        <v>476</v>
      </c>
      <c r="E268" s="5" t="s">
        <v>471</v>
      </c>
      <c r="F268">
        <v>90</v>
      </c>
      <c r="G268">
        <v>80</v>
      </c>
      <c r="H268">
        <v>0.8</v>
      </c>
      <c r="I268" s="3">
        <v>473.04347826086968</v>
      </c>
      <c r="J268" t="s">
        <v>78</v>
      </c>
      <c r="K268" t="s">
        <v>79</v>
      </c>
    </row>
    <row r="269" spans="1:12" x14ac:dyDescent="0.35">
      <c r="A269" s="7" t="s">
        <v>508</v>
      </c>
      <c r="B269" s="18" t="s">
        <v>991</v>
      </c>
      <c r="D269" s="7" t="s">
        <v>476</v>
      </c>
      <c r="E269" s="5" t="s">
        <v>471</v>
      </c>
      <c r="F269">
        <v>90</v>
      </c>
      <c r="G269">
        <v>85</v>
      </c>
      <c r="H269">
        <v>0.85</v>
      </c>
      <c r="I269" s="3">
        <v>502.60869565217394</v>
      </c>
      <c r="J269" t="s">
        <v>78</v>
      </c>
      <c r="K269" t="s">
        <v>79</v>
      </c>
    </row>
    <row r="270" spans="1:12" x14ac:dyDescent="0.35">
      <c r="A270" s="7" t="s">
        <v>508</v>
      </c>
      <c r="B270" s="18" t="s">
        <v>992</v>
      </c>
      <c r="D270" s="7" t="s">
        <v>476</v>
      </c>
      <c r="E270" s="5" t="s">
        <v>471</v>
      </c>
      <c r="F270">
        <v>90</v>
      </c>
      <c r="G270">
        <v>90</v>
      </c>
      <c r="H270">
        <v>1</v>
      </c>
      <c r="I270" s="3">
        <v>591.304347826087</v>
      </c>
      <c r="J270" t="s">
        <v>78</v>
      </c>
      <c r="K270" t="s">
        <v>79</v>
      </c>
    </row>
    <row r="271" spans="1:12" x14ac:dyDescent="0.35">
      <c r="A271" s="7" t="s">
        <v>508</v>
      </c>
      <c r="B271" s="18" t="s">
        <v>993</v>
      </c>
      <c r="D271" s="7" t="s">
        <v>476</v>
      </c>
      <c r="E271" s="5" t="s">
        <v>471</v>
      </c>
      <c r="F271">
        <v>90</v>
      </c>
      <c r="G271">
        <v>95</v>
      </c>
      <c r="H271">
        <v>0.75</v>
      </c>
      <c r="I271" s="3">
        <v>443.47826086956519</v>
      </c>
      <c r="J271" t="s">
        <v>78</v>
      </c>
      <c r="K271" t="s">
        <v>79</v>
      </c>
    </row>
    <row r="272" spans="1:12" x14ac:dyDescent="0.35">
      <c r="A272" s="7" t="s">
        <v>508</v>
      </c>
      <c r="B272" s="18" t="s">
        <v>994</v>
      </c>
      <c r="D272" s="7" t="s">
        <v>476</v>
      </c>
      <c r="E272" s="5" t="s">
        <v>471</v>
      </c>
      <c r="F272">
        <v>90</v>
      </c>
      <c r="G272">
        <v>100</v>
      </c>
      <c r="H272">
        <v>0.4</v>
      </c>
      <c r="I272" s="3">
        <v>236.52173913043484</v>
      </c>
      <c r="J272" t="s">
        <v>78</v>
      </c>
      <c r="K272" t="s">
        <v>79</v>
      </c>
    </row>
    <row r="273" spans="1:18" x14ac:dyDescent="0.35">
      <c r="A273" s="7" t="s">
        <v>509</v>
      </c>
      <c r="B273" s="18" t="s">
        <v>995</v>
      </c>
      <c r="D273" s="7" t="s">
        <v>476</v>
      </c>
      <c r="E273" s="5" t="s">
        <v>471</v>
      </c>
      <c r="F273">
        <v>45</v>
      </c>
      <c r="G273">
        <v>45</v>
      </c>
      <c r="H273">
        <v>1</v>
      </c>
      <c r="I273" s="3">
        <v>11.753934190000001</v>
      </c>
      <c r="J273" t="s">
        <v>81</v>
      </c>
      <c r="K273" t="s">
        <v>82</v>
      </c>
      <c r="L273" t="s">
        <v>83</v>
      </c>
    </row>
    <row r="274" spans="1:18" x14ac:dyDescent="0.35">
      <c r="A274" s="7" t="s">
        <v>509</v>
      </c>
      <c r="B274" s="18" t="s">
        <v>996</v>
      </c>
      <c r="D274" s="7" t="s">
        <v>476</v>
      </c>
      <c r="E274" s="5" t="s">
        <v>471</v>
      </c>
      <c r="F274">
        <v>45</v>
      </c>
      <c r="G274">
        <v>20</v>
      </c>
      <c r="H274">
        <v>0.5</v>
      </c>
      <c r="I274" s="3">
        <v>5.8769670950000004</v>
      </c>
      <c r="J274" t="s">
        <v>81</v>
      </c>
      <c r="K274" t="s">
        <v>82</v>
      </c>
    </row>
    <row r="275" spans="1:18" x14ac:dyDescent="0.35">
      <c r="A275" s="7" t="s">
        <v>509</v>
      </c>
      <c r="B275" s="18" t="s">
        <v>997</v>
      </c>
      <c r="D275" s="7" t="s">
        <v>476</v>
      </c>
      <c r="E275" s="5" t="s">
        <v>471</v>
      </c>
      <c r="F275">
        <v>45</v>
      </c>
      <c r="G275">
        <v>25</v>
      </c>
      <c r="H275">
        <v>0.6</v>
      </c>
      <c r="I275" s="3">
        <v>7.0523605140000001</v>
      </c>
      <c r="J275" t="s">
        <v>81</v>
      </c>
      <c r="K275" t="s">
        <v>82</v>
      </c>
    </row>
    <row r="276" spans="1:18" x14ac:dyDescent="0.35">
      <c r="A276" s="7" t="s">
        <v>509</v>
      </c>
      <c r="B276" s="18" t="s">
        <v>998</v>
      </c>
      <c r="D276" s="7" t="s">
        <v>476</v>
      </c>
      <c r="E276" s="5" t="s">
        <v>471</v>
      </c>
      <c r="F276">
        <v>45</v>
      </c>
      <c r="G276">
        <v>30</v>
      </c>
      <c r="H276">
        <v>0.65</v>
      </c>
      <c r="I276" s="3">
        <v>7.6400572235000004</v>
      </c>
      <c r="J276" t="s">
        <v>81</v>
      </c>
      <c r="K276" t="s">
        <v>82</v>
      </c>
    </row>
    <row r="277" spans="1:18" x14ac:dyDescent="0.35">
      <c r="A277" s="7" t="s">
        <v>509</v>
      </c>
      <c r="B277" s="18" t="s">
        <v>999</v>
      </c>
      <c r="D277" s="7" t="s">
        <v>476</v>
      </c>
      <c r="E277" s="5" t="s">
        <v>471</v>
      </c>
      <c r="F277">
        <v>45</v>
      </c>
      <c r="G277">
        <v>35</v>
      </c>
      <c r="H277">
        <v>0.7</v>
      </c>
      <c r="I277" s="3">
        <v>8.2277539330000007</v>
      </c>
      <c r="J277" t="s">
        <v>81</v>
      </c>
      <c r="K277" t="s">
        <v>82</v>
      </c>
    </row>
    <row r="278" spans="1:18" x14ac:dyDescent="0.35">
      <c r="A278" s="7" t="s">
        <v>509</v>
      </c>
      <c r="B278" s="18" t="s">
        <v>1000</v>
      </c>
      <c r="D278" s="7" t="s">
        <v>476</v>
      </c>
      <c r="E278" s="5" t="s">
        <v>471</v>
      </c>
      <c r="F278">
        <v>45</v>
      </c>
      <c r="G278">
        <v>40</v>
      </c>
      <c r="H278">
        <v>0.8</v>
      </c>
      <c r="I278" s="3">
        <v>9.4031473520000013</v>
      </c>
      <c r="J278" t="s">
        <v>81</v>
      </c>
      <c r="K278" t="s">
        <v>82</v>
      </c>
    </row>
    <row r="279" spans="1:18" x14ac:dyDescent="0.35">
      <c r="A279" s="7" t="s">
        <v>509</v>
      </c>
      <c r="B279" s="18" t="s">
        <v>1001</v>
      </c>
      <c r="D279" s="7" t="s">
        <v>476</v>
      </c>
      <c r="E279" s="5" t="s">
        <v>471</v>
      </c>
      <c r="F279">
        <v>45</v>
      </c>
      <c r="G279">
        <v>50</v>
      </c>
      <c r="H279">
        <v>0.65</v>
      </c>
      <c r="I279" s="3">
        <v>7.6400572235000004</v>
      </c>
      <c r="J279" t="s">
        <v>81</v>
      </c>
      <c r="K279" t="s">
        <v>82</v>
      </c>
    </row>
    <row r="280" spans="1:18" x14ac:dyDescent="0.35">
      <c r="A280" s="7" t="s">
        <v>509</v>
      </c>
      <c r="B280" s="18" t="s">
        <v>1002</v>
      </c>
      <c r="D280" s="7" t="s">
        <v>476</v>
      </c>
      <c r="E280" s="5" t="s">
        <v>471</v>
      </c>
      <c r="F280">
        <v>45</v>
      </c>
      <c r="G280">
        <v>55</v>
      </c>
      <c r="H280">
        <v>0.2</v>
      </c>
      <c r="I280" s="3">
        <v>2.3507868380000003</v>
      </c>
      <c r="J280" t="s">
        <v>81</v>
      </c>
      <c r="K280" t="s">
        <v>82</v>
      </c>
    </row>
    <row r="281" spans="1:18" x14ac:dyDescent="0.35">
      <c r="A281" s="7" t="s">
        <v>509</v>
      </c>
      <c r="B281" s="18" t="s">
        <v>1003</v>
      </c>
      <c r="D281" s="7" t="s">
        <v>476</v>
      </c>
      <c r="E281" s="5" t="s">
        <v>471</v>
      </c>
      <c r="F281">
        <v>45</v>
      </c>
      <c r="G281">
        <v>60</v>
      </c>
      <c r="H281">
        <v>0.05</v>
      </c>
      <c r="I281" s="3">
        <v>0.58769670950000008</v>
      </c>
      <c r="J281" t="s">
        <v>81</v>
      </c>
      <c r="K281" t="s">
        <v>82</v>
      </c>
    </row>
    <row r="282" spans="1:18" x14ac:dyDescent="0.35">
      <c r="A282" t="s">
        <v>270</v>
      </c>
      <c r="B282" s="18" t="s">
        <v>1004</v>
      </c>
      <c r="D282" s="7" t="s">
        <v>476</v>
      </c>
      <c r="E282" s="5" t="s">
        <v>471</v>
      </c>
      <c r="F282" s="28">
        <v>30</v>
      </c>
      <c r="G282">
        <v>30</v>
      </c>
      <c r="H282">
        <v>1</v>
      </c>
      <c r="I282" s="3">
        <v>187</v>
      </c>
      <c r="J282" t="s">
        <v>272</v>
      </c>
      <c r="K282" t="s">
        <v>273</v>
      </c>
      <c r="L282" t="s">
        <v>271</v>
      </c>
      <c r="N282" t="s">
        <v>9</v>
      </c>
      <c r="O282" t="s">
        <v>9</v>
      </c>
      <c r="P282" t="s">
        <v>240</v>
      </c>
      <c r="Q282" t="s">
        <v>9</v>
      </c>
      <c r="R282" t="s">
        <v>272</v>
      </c>
    </row>
    <row r="283" spans="1:18" x14ac:dyDescent="0.35">
      <c r="A283" s="7" t="s">
        <v>510</v>
      </c>
      <c r="B283" s="18" t="s">
        <v>1005</v>
      </c>
      <c r="D283" s="7" t="s">
        <v>487</v>
      </c>
      <c r="E283" s="5" t="s">
        <v>471</v>
      </c>
      <c r="F283">
        <v>60</v>
      </c>
      <c r="G283">
        <v>50</v>
      </c>
      <c r="H283">
        <v>0.7</v>
      </c>
      <c r="I283" s="3">
        <v>169.3</v>
      </c>
      <c r="J283" t="s">
        <v>87</v>
      </c>
      <c r="K283" t="s">
        <v>89</v>
      </c>
      <c r="L283" t="s">
        <v>90</v>
      </c>
    </row>
    <row r="284" spans="1:18" x14ac:dyDescent="0.35">
      <c r="A284" s="7" t="s">
        <v>510</v>
      </c>
      <c r="B284" s="18" t="s">
        <v>1006</v>
      </c>
      <c r="D284" s="7" t="s">
        <v>487</v>
      </c>
      <c r="E284" s="5" t="s">
        <v>471</v>
      </c>
      <c r="F284">
        <v>60</v>
      </c>
      <c r="G284">
        <v>40</v>
      </c>
      <c r="H284">
        <v>0.34</v>
      </c>
      <c r="I284" s="3">
        <v>82.23142857142858</v>
      </c>
      <c r="J284" t="s">
        <v>87</v>
      </c>
      <c r="K284" t="s">
        <v>89</v>
      </c>
    </row>
    <row r="285" spans="1:18" x14ac:dyDescent="0.35">
      <c r="A285" s="7" t="s">
        <v>510</v>
      </c>
      <c r="B285" s="18" t="s">
        <v>1007</v>
      </c>
      <c r="D285" s="7" t="s">
        <v>487</v>
      </c>
      <c r="E285" s="5" t="s">
        <v>471</v>
      </c>
      <c r="F285">
        <v>60</v>
      </c>
      <c r="G285">
        <v>45</v>
      </c>
      <c r="H285">
        <v>0.5</v>
      </c>
      <c r="I285" s="3">
        <v>120.92857142857144</v>
      </c>
      <c r="J285" t="s">
        <v>87</v>
      </c>
      <c r="K285" t="s">
        <v>89</v>
      </c>
    </row>
    <row r="286" spans="1:18" x14ac:dyDescent="0.35">
      <c r="A286" s="7" t="s">
        <v>510</v>
      </c>
      <c r="B286" s="18" t="s">
        <v>1008</v>
      </c>
      <c r="D286" s="7" t="s">
        <v>487</v>
      </c>
      <c r="E286" s="5" t="s">
        <v>471</v>
      </c>
      <c r="F286">
        <v>60</v>
      </c>
      <c r="G286">
        <v>55</v>
      </c>
      <c r="H286">
        <v>0.9</v>
      </c>
      <c r="I286" s="3">
        <v>217.67142857142858</v>
      </c>
      <c r="J286" t="s">
        <v>87</v>
      </c>
      <c r="K286" t="s">
        <v>89</v>
      </c>
    </row>
    <row r="287" spans="1:18" x14ac:dyDescent="0.35">
      <c r="A287" s="7" t="s">
        <v>510</v>
      </c>
      <c r="B287" s="18" t="s">
        <v>1009</v>
      </c>
      <c r="D287" s="7" t="s">
        <v>487</v>
      </c>
      <c r="E287" s="5" t="s">
        <v>471</v>
      </c>
      <c r="F287">
        <v>60</v>
      </c>
      <c r="G287">
        <v>60</v>
      </c>
      <c r="H287">
        <v>1</v>
      </c>
      <c r="I287" s="3">
        <v>241.85714285714289</v>
      </c>
      <c r="J287" t="s">
        <v>87</v>
      </c>
      <c r="K287" t="s">
        <v>89</v>
      </c>
    </row>
    <row r="288" spans="1:18" x14ac:dyDescent="0.35">
      <c r="A288" s="7" t="s">
        <v>510</v>
      </c>
      <c r="B288" s="18" t="s">
        <v>1010</v>
      </c>
      <c r="D288" s="7" t="s">
        <v>487</v>
      </c>
      <c r="E288" s="5" t="s">
        <v>471</v>
      </c>
      <c r="F288">
        <v>60</v>
      </c>
      <c r="G288">
        <v>65</v>
      </c>
      <c r="H288">
        <v>0.3</v>
      </c>
      <c r="I288" s="3">
        <v>72.557142857142864</v>
      </c>
      <c r="J288" t="s">
        <v>87</v>
      </c>
      <c r="K288" t="s">
        <v>89</v>
      </c>
    </row>
    <row r="289" spans="1:12" x14ac:dyDescent="0.35">
      <c r="A289" t="s">
        <v>274</v>
      </c>
      <c r="B289" s="18" t="s">
        <v>1011</v>
      </c>
      <c r="D289" s="7" t="s">
        <v>496</v>
      </c>
      <c r="E289" s="5" t="s">
        <v>471</v>
      </c>
      <c r="F289">
        <v>90</v>
      </c>
      <c r="G289">
        <v>90</v>
      </c>
      <c r="H289">
        <v>1</v>
      </c>
      <c r="I289" s="3">
        <v>24902.5</v>
      </c>
      <c r="J289" t="s">
        <v>84</v>
      </c>
      <c r="K289" t="s">
        <v>85</v>
      </c>
      <c r="L289" t="s">
        <v>86</v>
      </c>
    </row>
    <row r="290" spans="1:12" x14ac:dyDescent="0.35">
      <c r="A290" t="s">
        <v>274</v>
      </c>
      <c r="B290" s="18" t="s">
        <v>1012</v>
      </c>
      <c r="D290" s="7" t="s">
        <v>496</v>
      </c>
      <c r="E290" s="5" t="s">
        <v>471</v>
      </c>
      <c r="F290">
        <v>90</v>
      </c>
      <c r="G290">
        <v>45</v>
      </c>
      <c r="H290">
        <v>0.05</v>
      </c>
      <c r="I290" s="3">
        <v>1245.125</v>
      </c>
      <c r="J290" t="s">
        <v>84</v>
      </c>
      <c r="K290" t="s">
        <v>85</v>
      </c>
    </row>
    <row r="291" spans="1:12" x14ac:dyDescent="0.35">
      <c r="A291" t="s">
        <v>274</v>
      </c>
      <c r="B291" s="18" t="s">
        <v>1013</v>
      </c>
      <c r="D291" s="7" t="s">
        <v>496</v>
      </c>
      <c r="E291" s="5" t="s">
        <v>471</v>
      </c>
      <c r="F291">
        <v>90</v>
      </c>
      <c r="G291">
        <v>50</v>
      </c>
      <c r="H291">
        <v>0.1</v>
      </c>
      <c r="I291" s="3">
        <v>2490.25</v>
      </c>
      <c r="J291" t="s">
        <v>84</v>
      </c>
      <c r="K291" t="s">
        <v>85</v>
      </c>
    </row>
    <row r="292" spans="1:12" x14ac:dyDescent="0.35">
      <c r="A292" t="s">
        <v>274</v>
      </c>
      <c r="B292" s="18" t="s">
        <v>1014</v>
      </c>
      <c r="D292" s="7" t="s">
        <v>496</v>
      </c>
      <c r="E292" s="5" t="s">
        <v>471</v>
      </c>
      <c r="F292">
        <v>90</v>
      </c>
      <c r="G292">
        <v>55</v>
      </c>
      <c r="H292">
        <v>0.15</v>
      </c>
      <c r="I292" s="3">
        <v>3735.375</v>
      </c>
      <c r="J292" t="s">
        <v>84</v>
      </c>
      <c r="K292" t="s">
        <v>85</v>
      </c>
    </row>
    <row r="293" spans="1:12" x14ac:dyDescent="0.35">
      <c r="A293" t="s">
        <v>274</v>
      </c>
      <c r="B293" s="18" t="s">
        <v>1015</v>
      </c>
      <c r="D293" s="7" t="s">
        <v>496</v>
      </c>
      <c r="E293" s="5" t="s">
        <v>471</v>
      </c>
      <c r="F293">
        <v>90</v>
      </c>
      <c r="G293">
        <v>60</v>
      </c>
      <c r="H293">
        <v>0.22</v>
      </c>
      <c r="I293" s="3">
        <v>5478.55</v>
      </c>
      <c r="J293" t="s">
        <v>84</v>
      </c>
      <c r="K293" t="s">
        <v>85</v>
      </c>
    </row>
    <row r="294" spans="1:12" x14ac:dyDescent="0.35">
      <c r="A294" t="s">
        <v>274</v>
      </c>
      <c r="B294" s="18" t="s">
        <v>1016</v>
      </c>
      <c r="D294" s="7" t="s">
        <v>496</v>
      </c>
      <c r="E294" s="5" t="s">
        <v>471</v>
      </c>
      <c r="F294">
        <v>90</v>
      </c>
      <c r="G294">
        <v>65</v>
      </c>
      <c r="H294">
        <v>0.25</v>
      </c>
      <c r="I294" s="3">
        <v>6225.625</v>
      </c>
      <c r="J294" t="s">
        <v>84</v>
      </c>
      <c r="K294" t="s">
        <v>85</v>
      </c>
    </row>
    <row r="295" spans="1:12" x14ac:dyDescent="0.35">
      <c r="A295" t="s">
        <v>274</v>
      </c>
      <c r="B295" s="18" t="s">
        <v>1017</v>
      </c>
      <c r="D295" s="7" t="s">
        <v>496</v>
      </c>
      <c r="E295" s="5" t="s">
        <v>471</v>
      </c>
      <c r="F295">
        <v>90</v>
      </c>
      <c r="G295">
        <v>70</v>
      </c>
      <c r="H295">
        <v>0.3</v>
      </c>
      <c r="I295" s="3">
        <v>7470.75</v>
      </c>
      <c r="J295" t="s">
        <v>84</v>
      </c>
      <c r="K295" t="s">
        <v>85</v>
      </c>
    </row>
    <row r="296" spans="1:12" x14ac:dyDescent="0.35">
      <c r="A296" t="s">
        <v>274</v>
      </c>
      <c r="B296" s="18" t="s">
        <v>1018</v>
      </c>
      <c r="D296" s="7" t="s">
        <v>496</v>
      </c>
      <c r="E296" s="5" t="s">
        <v>471</v>
      </c>
      <c r="F296">
        <v>90</v>
      </c>
      <c r="G296">
        <v>75</v>
      </c>
      <c r="H296">
        <v>0.5</v>
      </c>
      <c r="I296" s="3">
        <v>12451.25</v>
      </c>
      <c r="J296" t="s">
        <v>84</v>
      </c>
      <c r="K296" t="s">
        <v>85</v>
      </c>
    </row>
    <row r="297" spans="1:12" x14ac:dyDescent="0.35">
      <c r="A297" t="s">
        <v>274</v>
      </c>
      <c r="B297" s="18" t="s">
        <v>1019</v>
      </c>
      <c r="D297" s="7" t="s">
        <v>496</v>
      </c>
      <c r="E297" s="5" t="s">
        <v>471</v>
      </c>
      <c r="F297">
        <v>90</v>
      </c>
      <c r="G297">
        <v>80</v>
      </c>
      <c r="H297">
        <v>0.6</v>
      </c>
      <c r="I297" s="3">
        <v>14941.5</v>
      </c>
      <c r="J297" t="s">
        <v>84</v>
      </c>
      <c r="K297" t="s">
        <v>85</v>
      </c>
    </row>
    <row r="298" spans="1:12" x14ac:dyDescent="0.35">
      <c r="A298" t="s">
        <v>274</v>
      </c>
      <c r="B298" s="18" t="s">
        <v>1020</v>
      </c>
      <c r="D298" s="7" t="s">
        <v>496</v>
      </c>
      <c r="E298" s="5" t="s">
        <v>471</v>
      </c>
      <c r="F298">
        <v>90</v>
      </c>
      <c r="G298">
        <v>85</v>
      </c>
      <c r="H298">
        <v>0.9</v>
      </c>
      <c r="I298" s="3">
        <v>22412.25</v>
      </c>
      <c r="J298" t="s">
        <v>84</v>
      </c>
      <c r="K298" t="s">
        <v>85</v>
      </c>
    </row>
    <row r="299" spans="1:12" x14ac:dyDescent="0.35">
      <c r="A299" t="s">
        <v>274</v>
      </c>
      <c r="B299" s="18" t="s">
        <v>1021</v>
      </c>
      <c r="D299" s="7" t="s">
        <v>496</v>
      </c>
      <c r="E299" s="5" t="s">
        <v>471</v>
      </c>
      <c r="F299">
        <v>90</v>
      </c>
      <c r="G299">
        <v>95</v>
      </c>
      <c r="H299">
        <v>0.95</v>
      </c>
      <c r="I299" s="3">
        <v>23657.375</v>
      </c>
      <c r="J299" t="s">
        <v>84</v>
      </c>
      <c r="K299" t="s">
        <v>85</v>
      </c>
    </row>
    <row r="300" spans="1:12" x14ac:dyDescent="0.35">
      <c r="A300" t="s">
        <v>275</v>
      </c>
      <c r="B300" s="18" t="s">
        <v>1022</v>
      </c>
      <c r="D300" s="7" t="s">
        <v>476</v>
      </c>
      <c r="E300" s="5" t="s">
        <v>471</v>
      </c>
      <c r="F300">
        <v>65</v>
      </c>
      <c r="G300">
        <v>65</v>
      </c>
      <c r="H300">
        <v>1</v>
      </c>
      <c r="I300" s="3">
        <v>67.86</v>
      </c>
      <c r="J300" t="s">
        <v>276</v>
      </c>
      <c r="K300" t="s">
        <v>277</v>
      </c>
    </row>
    <row r="301" spans="1:12" x14ac:dyDescent="0.35">
      <c r="A301" t="s">
        <v>275</v>
      </c>
      <c r="B301" s="18" t="s">
        <v>1023</v>
      </c>
      <c r="D301" s="7" t="s">
        <v>476</v>
      </c>
      <c r="E301" s="5" t="s">
        <v>471</v>
      </c>
      <c r="F301">
        <v>65</v>
      </c>
      <c r="G301">
        <v>20</v>
      </c>
      <c r="H301">
        <v>0.2</v>
      </c>
      <c r="I301" s="3">
        <v>13.572000000000001</v>
      </c>
      <c r="J301" t="s">
        <v>276</v>
      </c>
    </row>
    <row r="302" spans="1:12" x14ac:dyDescent="0.35">
      <c r="A302" t="s">
        <v>275</v>
      </c>
      <c r="B302" s="18" t="s">
        <v>1024</v>
      </c>
      <c r="D302" s="7" t="s">
        <v>476</v>
      </c>
      <c r="E302" s="5" t="s">
        <v>471</v>
      </c>
      <c r="F302">
        <v>65</v>
      </c>
      <c r="G302">
        <v>30</v>
      </c>
      <c r="H302">
        <v>0.3</v>
      </c>
      <c r="I302" s="3">
        <v>20.358000000000001</v>
      </c>
      <c r="J302" t="s">
        <v>276</v>
      </c>
    </row>
    <row r="303" spans="1:12" x14ac:dyDescent="0.35">
      <c r="A303" t="s">
        <v>275</v>
      </c>
      <c r="B303" s="18" t="s">
        <v>1025</v>
      </c>
      <c r="D303" s="7" t="s">
        <v>476</v>
      </c>
      <c r="E303" s="5" t="s">
        <v>471</v>
      </c>
      <c r="F303">
        <v>65</v>
      </c>
      <c r="G303">
        <v>40</v>
      </c>
      <c r="H303">
        <v>0.5</v>
      </c>
      <c r="I303" s="3">
        <v>33.93</v>
      </c>
      <c r="J303" t="s">
        <v>276</v>
      </c>
    </row>
    <row r="304" spans="1:12" x14ac:dyDescent="0.35">
      <c r="A304" t="s">
        <v>275</v>
      </c>
      <c r="B304" s="18" t="s">
        <v>1026</v>
      </c>
      <c r="D304" s="7" t="s">
        <v>476</v>
      </c>
      <c r="E304" s="5" t="s">
        <v>471</v>
      </c>
      <c r="F304">
        <v>65</v>
      </c>
      <c r="G304">
        <v>50</v>
      </c>
      <c r="H304">
        <v>0.7</v>
      </c>
      <c r="I304" s="3">
        <v>47.501999999999995</v>
      </c>
      <c r="J304" t="s">
        <v>276</v>
      </c>
    </row>
    <row r="305" spans="1:12" x14ac:dyDescent="0.35">
      <c r="A305" t="s">
        <v>275</v>
      </c>
      <c r="B305" s="18" t="s">
        <v>1027</v>
      </c>
      <c r="D305" s="7" t="s">
        <v>476</v>
      </c>
      <c r="E305" s="5" t="s">
        <v>471</v>
      </c>
      <c r="F305">
        <v>65</v>
      </c>
      <c r="G305">
        <v>60</v>
      </c>
      <c r="H305">
        <v>0.9</v>
      </c>
      <c r="I305" s="3">
        <v>61.073999999999998</v>
      </c>
      <c r="J305" t="s">
        <v>276</v>
      </c>
    </row>
    <row r="306" spans="1:12" x14ac:dyDescent="0.35">
      <c r="A306" t="s">
        <v>275</v>
      </c>
      <c r="B306" s="18" t="s">
        <v>1028</v>
      </c>
      <c r="D306" s="7" t="s">
        <v>476</v>
      </c>
      <c r="E306" s="5" t="s">
        <v>471</v>
      </c>
      <c r="F306">
        <v>65</v>
      </c>
      <c r="G306">
        <v>70</v>
      </c>
      <c r="H306">
        <v>0.95</v>
      </c>
      <c r="I306" s="3">
        <v>64.466999999999999</v>
      </c>
      <c r="J306" t="s">
        <v>276</v>
      </c>
    </row>
    <row r="307" spans="1:12" x14ac:dyDescent="0.35">
      <c r="A307" t="s">
        <v>275</v>
      </c>
      <c r="B307" s="18" t="s">
        <v>1029</v>
      </c>
      <c r="D307" s="7" t="s">
        <v>476</v>
      </c>
      <c r="E307" s="5" t="s">
        <v>471</v>
      </c>
      <c r="F307">
        <v>65</v>
      </c>
      <c r="G307">
        <v>75</v>
      </c>
      <c r="H307">
        <v>0.5</v>
      </c>
      <c r="I307" s="3">
        <v>33.93</v>
      </c>
      <c r="J307" t="s">
        <v>276</v>
      </c>
    </row>
    <row r="308" spans="1:12" x14ac:dyDescent="0.35">
      <c r="A308" t="s">
        <v>275</v>
      </c>
      <c r="B308" s="18" t="s">
        <v>1030</v>
      </c>
      <c r="D308" s="7" t="s">
        <v>476</v>
      </c>
      <c r="E308" s="5" t="s">
        <v>471</v>
      </c>
      <c r="F308">
        <v>65</v>
      </c>
      <c r="G308">
        <v>80</v>
      </c>
      <c r="H308">
        <v>0.2</v>
      </c>
      <c r="I308" s="3">
        <v>13.572000000000001</v>
      </c>
      <c r="J308" t="s">
        <v>276</v>
      </c>
    </row>
    <row r="309" spans="1:12" x14ac:dyDescent="0.35">
      <c r="A309" t="s">
        <v>275</v>
      </c>
      <c r="B309" s="18" t="s">
        <v>1031</v>
      </c>
      <c r="D309" s="7" t="s">
        <v>476</v>
      </c>
      <c r="E309" s="5" t="s">
        <v>471</v>
      </c>
      <c r="F309">
        <v>65</v>
      </c>
      <c r="G309">
        <v>90</v>
      </c>
      <c r="H309">
        <v>0.1</v>
      </c>
      <c r="I309" s="3">
        <v>6.7860000000000005</v>
      </c>
      <c r="J309" t="s">
        <v>276</v>
      </c>
    </row>
    <row r="310" spans="1:12" x14ac:dyDescent="0.35">
      <c r="A310" s="7" t="s">
        <v>511</v>
      </c>
      <c r="B310" s="18" t="s">
        <v>1032</v>
      </c>
      <c r="D310" s="7" t="s">
        <v>496</v>
      </c>
      <c r="E310" s="5" t="s">
        <v>471</v>
      </c>
      <c r="F310">
        <v>45</v>
      </c>
      <c r="G310">
        <v>45</v>
      </c>
      <c r="H310">
        <v>1</v>
      </c>
      <c r="I310" s="3">
        <v>1045</v>
      </c>
      <c r="J310" t="s">
        <v>91</v>
      </c>
      <c r="K310" t="s">
        <v>92</v>
      </c>
      <c r="L310" t="s">
        <v>93</v>
      </c>
    </row>
    <row r="311" spans="1:12" x14ac:dyDescent="0.35">
      <c r="A311" s="7" t="s">
        <v>511</v>
      </c>
      <c r="B311" s="18" t="s">
        <v>1033</v>
      </c>
      <c r="D311" s="7" t="s">
        <v>496</v>
      </c>
      <c r="E311" s="5" t="s">
        <v>471</v>
      </c>
      <c r="F311">
        <v>45</v>
      </c>
      <c r="G311">
        <v>20</v>
      </c>
      <c r="H311">
        <v>0.45</v>
      </c>
      <c r="I311" s="3">
        <v>470.25</v>
      </c>
      <c r="J311" t="s">
        <v>91</v>
      </c>
      <c r="K311" t="s">
        <v>92</v>
      </c>
    </row>
    <row r="312" spans="1:12" x14ac:dyDescent="0.35">
      <c r="A312" s="7" t="s">
        <v>511</v>
      </c>
      <c r="B312" s="18" t="s">
        <v>1034</v>
      </c>
      <c r="D312" s="7" t="s">
        <v>496</v>
      </c>
      <c r="E312" s="5" t="s">
        <v>471</v>
      </c>
      <c r="F312">
        <v>45</v>
      </c>
      <c r="G312">
        <v>25</v>
      </c>
      <c r="H312">
        <v>0.5</v>
      </c>
      <c r="I312" s="3">
        <v>522.5</v>
      </c>
      <c r="J312" t="s">
        <v>91</v>
      </c>
      <c r="K312" t="s">
        <v>92</v>
      </c>
    </row>
    <row r="313" spans="1:12" x14ac:dyDescent="0.35">
      <c r="A313" s="7" t="s">
        <v>511</v>
      </c>
      <c r="B313" s="18" t="s">
        <v>1035</v>
      </c>
      <c r="D313" s="7" t="s">
        <v>496</v>
      </c>
      <c r="E313" s="5" t="s">
        <v>471</v>
      </c>
      <c r="F313">
        <v>45</v>
      </c>
      <c r="G313">
        <v>30</v>
      </c>
      <c r="H313">
        <v>0.6</v>
      </c>
      <c r="I313" s="3">
        <v>627</v>
      </c>
      <c r="J313" t="s">
        <v>91</v>
      </c>
      <c r="K313" t="s">
        <v>92</v>
      </c>
    </row>
    <row r="314" spans="1:12" x14ac:dyDescent="0.35">
      <c r="A314" s="7" t="s">
        <v>511</v>
      </c>
      <c r="B314" s="18" t="s">
        <v>1036</v>
      </c>
      <c r="D314" s="7" t="s">
        <v>496</v>
      </c>
      <c r="E314" s="5" t="s">
        <v>471</v>
      </c>
      <c r="F314">
        <v>45</v>
      </c>
      <c r="G314">
        <v>35</v>
      </c>
      <c r="H314">
        <v>0.7</v>
      </c>
      <c r="I314" s="3">
        <v>731.5</v>
      </c>
      <c r="J314" t="s">
        <v>91</v>
      </c>
      <c r="K314" t="s">
        <v>92</v>
      </c>
    </row>
    <row r="315" spans="1:12" x14ac:dyDescent="0.35">
      <c r="A315" s="7" t="s">
        <v>511</v>
      </c>
      <c r="B315" s="18" t="s">
        <v>1037</v>
      </c>
      <c r="D315" s="7" t="s">
        <v>496</v>
      </c>
      <c r="E315" s="5" t="s">
        <v>471</v>
      </c>
      <c r="F315">
        <v>45</v>
      </c>
      <c r="G315">
        <v>40</v>
      </c>
      <c r="H315">
        <v>0.9</v>
      </c>
      <c r="I315" s="3">
        <v>940.5</v>
      </c>
      <c r="J315" t="s">
        <v>91</v>
      </c>
      <c r="K315" t="s">
        <v>92</v>
      </c>
    </row>
    <row r="316" spans="1:12" x14ac:dyDescent="0.35">
      <c r="A316" s="7" t="s">
        <v>511</v>
      </c>
      <c r="B316" s="18" t="s">
        <v>1038</v>
      </c>
      <c r="D316" s="7" t="s">
        <v>496</v>
      </c>
      <c r="E316" s="5" t="s">
        <v>471</v>
      </c>
      <c r="F316">
        <v>45</v>
      </c>
      <c r="G316">
        <v>55</v>
      </c>
      <c r="H316">
        <v>0.7</v>
      </c>
      <c r="I316" s="3">
        <v>731.5</v>
      </c>
      <c r="J316" t="s">
        <v>91</v>
      </c>
      <c r="K316" t="s">
        <v>92</v>
      </c>
    </row>
    <row r="317" spans="1:12" x14ac:dyDescent="0.35">
      <c r="A317" s="7" t="s">
        <v>511</v>
      </c>
      <c r="B317" s="18" t="s">
        <v>1039</v>
      </c>
      <c r="D317" s="7" t="s">
        <v>496</v>
      </c>
      <c r="E317" s="5" t="s">
        <v>471</v>
      </c>
      <c r="F317">
        <v>45</v>
      </c>
      <c r="G317">
        <v>60</v>
      </c>
      <c r="H317">
        <v>0.4</v>
      </c>
      <c r="I317" s="3">
        <v>418</v>
      </c>
      <c r="J317" t="s">
        <v>91</v>
      </c>
      <c r="K317" t="s">
        <v>92</v>
      </c>
    </row>
    <row r="318" spans="1:12" x14ac:dyDescent="0.35">
      <c r="A318" s="7" t="s">
        <v>511</v>
      </c>
      <c r="B318" s="18" t="s">
        <v>1040</v>
      </c>
      <c r="D318" s="7" t="s">
        <v>496</v>
      </c>
      <c r="E318" s="5" t="s">
        <v>471</v>
      </c>
      <c r="F318">
        <v>45</v>
      </c>
      <c r="G318">
        <v>65</v>
      </c>
      <c r="H318">
        <v>0.3</v>
      </c>
      <c r="I318" s="3">
        <v>313.5</v>
      </c>
      <c r="J318" t="s">
        <v>91</v>
      </c>
      <c r="K318" t="s">
        <v>92</v>
      </c>
    </row>
    <row r="319" spans="1:12" x14ac:dyDescent="0.35">
      <c r="A319" s="7" t="s">
        <v>511</v>
      </c>
      <c r="B319" s="18" t="s">
        <v>1041</v>
      </c>
      <c r="D319" s="7" t="s">
        <v>496</v>
      </c>
      <c r="E319" s="5" t="s">
        <v>471</v>
      </c>
      <c r="F319">
        <v>45</v>
      </c>
      <c r="G319">
        <v>70</v>
      </c>
      <c r="H319">
        <v>0.2</v>
      </c>
      <c r="I319" s="3">
        <v>209</v>
      </c>
      <c r="J319" t="s">
        <v>91</v>
      </c>
      <c r="K319" t="s">
        <v>92</v>
      </c>
    </row>
    <row r="320" spans="1:12" x14ac:dyDescent="0.35">
      <c r="A320" s="7" t="s">
        <v>511</v>
      </c>
      <c r="B320" s="18" t="s">
        <v>1042</v>
      </c>
      <c r="D320" s="7" t="s">
        <v>496</v>
      </c>
      <c r="E320" s="5" t="s">
        <v>471</v>
      </c>
      <c r="F320">
        <v>45</v>
      </c>
      <c r="G320">
        <v>75</v>
      </c>
      <c r="H320">
        <v>0.18</v>
      </c>
      <c r="I320" s="3">
        <v>188.1</v>
      </c>
      <c r="J320" t="s">
        <v>91</v>
      </c>
      <c r="K320" t="s">
        <v>92</v>
      </c>
    </row>
    <row r="321" spans="1:11" x14ac:dyDescent="0.35">
      <c r="A321" t="s">
        <v>278</v>
      </c>
      <c r="B321" s="18" t="s">
        <v>1043</v>
      </c>
      <c r="D321" s="7" t="s">
        <v>487</v>
      </c>
      <c r="E321" s="5" t="s">
        <v>471</v>
      </c>
      <c r="F321">
        <v>50</v>
      </c>
      <c r="G321">
        <v>50</v>
      </c>
      <c r="H321">
        <v>1</v>
      </c>
      <c r="I321" s="3">
        <v>80.599999999999994</v>
      </c>
      <c r="J321" t="s">
        <v>282</v>
      </c>
      <c r="K321" t="s">
        <v>283</v>
      </c>
    </row>
    <row r="322" spans="1:11" x14ac:dyDescent="0.35">
      <c r="A322" t="s">
        <v>278</v>
      </c>
      <c r="B322" s="18" t="s">
        <v>1044</v>
      </c>
      <c r="D322" s="7" t="s">
        <v>487</v>
      </c>
      <c r="E322" s="5" t="s">
        <v>471</v>
      </c>
      <c r="F322">
        <v>50</v>
      </c>
      <c r="G322">
        <v>30</v>
      </c>
      <c r="H322">
        <v>0.25</v>
      </c>
      <c r="I322" s="3">
        <v>20.149999999999999</v>
      </c>
      <c r="J322" t="s">
        <v>282</v>
      </c>
    </row>
    <row r="323" spans="1:11" x14ac:dyDescent="0.35">
      <c r="A323" t="s">
        <v>278</v>
      </c>
      <c r="B323" s="18" t="s">
        <v>1045</v>
      </c>
      <c r="D323" s="7" t="s">
        <v>487</v>
      </c>
      <c r="E323" s="5" t="s">
        <v>471</v>
      </c>
      <c r="F323">
        <v>50</v>
      </c>
      <c r="G323">
        <v>40</v>
      </c>
      <c r="H323">
        <v>0.3</v>
      </c>
      <c r="I323" s="3">
        <v>24.179999999999996</v>
      </c>
      <c r="J323" t="s">
        <v>282</v>
      </c>
    </row>
    <row r="324" spans="1:11" x14ac:dyDescent="0.35">
      <c r="A324" t="s">
        <v>278</v>
      </c>
      <c r="B324" s="18" t="s">
        <v>1046</v>
      </c>
      <c r="D324" s="7" t="s">
        <v>487</v>
      </c>
      <c r="E324" s="5" t="s">
        <v>471</v>
      </c>
      <c r="F324">
        <v>50</v>
      </c>
      <c r="G324">
        <v>45</v>
      </c>
      <c r="H324">
        <v>0.55000000000000004</v>
      </c>
      <c r="I324" s="3">
        <v>44.33</v>
      </c>
      <c r="J324" t="s">
        <v>282</v>
      </c>
    </row>
    <row r="325" spans="1:11" x14ac:dyDescent="0.35">
      <c r="A325" t="s">
        <v>278</v>
      </c>
      <c r="B325" s="18" t="s">
        <v>1047</v>
      </c>
      <c r="D325" s="7" t="s">
        <v>487</v>
      </c>
      <c r="E325" s="5" t="s">
        <v>471</v>
      </c>
      <c r="F325">
        <v>50</v>
      </c>
      <c r="G325">
        <v>55</v>
      </c>
      <c r="H325">
        <v>0.6</v>
      </c>
      <c r="I325" s="3">
        <v>48.359999999999992</v>
      </c>
      <c r="J325" t="s">
        <v>282</v>
      </c>
    </row>
    <row r="326" spans="1:11" x14ac:dyDescent="0.35">
      <c r="A326" t="s">
        <v>278</v>
      </c>
      <c r="B326" s="18" t="s">
        <v>1048</v>
      </c>
      <c r="D326" s="7" t="s">
        <v>487</v>
      </c>
      <c r="E326" s="5" t="s">
        <v>471</v>
      </c>
      <c r="F326">
        <v>50</v>
      </c>
      <c r="G326">
        <v>60</v>
      </c>
      <c r="H326">
        <v>0.5</v>
      </c>
      <c r="I326" s="3">
        <v>40.299999999999997</v>
      </c>
      <c r="J326" t="s">
        <v>282</v>
      </c>
    </row>
    <row r="327" spans="1:11" x14ac:dyDescent="0.35">
      <c r="A327" t="s">
        <v>278</v>
      </c>
      <c r="B327" s="18" t="s">
        <v>1049</v>
      </c>
      <c r="D327" s="7" t="s">
        <v>487</v>
      </c>
      <c r="E327" s="5" t="s">
        <v>471</v>
      </c>
      <c r="F327">
        <v>50</v>
      </c>
      <c r="G327">
        <v>65</v>
      </c>
      <c r="H327">
        <v>0.4</v>
      </c>
      <c r="I327" s="3">
        <v>32.24</v>
      </c>
      <c r="J327" t="s">
        <v>282</v>
      </c>
    </row>
    <row r="328" spans="1:11" x14ac:dyDescent="0.35">
      <c r="A328" t="s">
        <v>278</v>
      </c>
      <c r="B328" s="18" t="s">
        <v>1050</v>
      </c>
      <c r="D328" s="7" t="s">
        <v>487</v>
      </c>
      <c r="E328" s="5" t="s">
        <v>471</v>
      </c>
      <c r="F328">
        <v>50</v>
      </c>
      <c r="G328">
        <v>70</v>
      </c>
      <c r="H328">
        <v>0.25</v>
      </c>
      <c r="I328" s="3">
        <v>20.149999999999999</v>
      </c>
      <c r="J328" t="s">
        <v>282</v>
      </c>
    </row>
    <row r="329" spans="1:11" x14ac:dyDescent="0.35">
      <c r="A329" t="s">
        <v>278</v>
      </c>
      <c r="B329" s="18" t="s">
        <v>1051</v>
      </c>
      <c r="D329" s="7" t="s">
        <v>487</v>
      </c>
      <c r="E329" s="5" t="s">
        <v>471</v>
      </c>
      <c r="F329">
        <v>50</v>
      </c>
      <c r="G329">
        <v>75</v>
      </c>
      <c r="H329">
        <v>0.1</v>
      </c>
      <c r="I329" s="3">
        <v>8.06</v>
      </c>
      <c r="J329" t="s">
        <v>282</v>
      </c>
    </row>
    <row r="330" spans="1:11" x14ac:dyDescent="0.35">
      <c r="A330" t="s">
        <v>279</v>
      </c>
      <c r="B330" s="18" t="s">
        <v>1052</v>
      </c>
      <c r="D330" s="7" t="s">
        <v>496</v>
      </c>
      <c r="E330" s="5" t="s">
        <v>471</v>
      </c>
      <c r="F330">
        <v>45</v>
      </c>
      <c r="G330">
        <v>30</v>
      </c>
      <c r="H330">
        <v>0.6</v>
      </c>
      <c r="I330" s="3">
        <v>60.7</v>
      </c>
      <c r="J330" t="s">
        <v>284</v>
      </c>
    </row>
    <row r="331" spans="1:11" x14ac:dyDescent="0.35">
      <c r="A331" t="s">
        <v>279</v>
      </c>
      <c r="B331" s="18" t="s">
        <v>1053</v>
      </c>
      <c r="D331" s="7" t="s">
        <v>496</v>
      </c>
      <c r="E331" s="5" t="s">
        <v>471</v>
      </c>
      <c r="F331">
        <v>45</v>
      </c>
      <c r="G331">
        <v>5</v>
      </c>
      <c r="H331">
        <v>0.1</v>
      </c>
      <c r="I331" s="3">
        <v>10.116666666666667</v>
      </c>
      <c r="J331" t="s">
        <v>284</v>
      </c>
    </row>
    <row r="332" spans="1:11" x14ac:dyDescent="0.35">
      <c r="A332" t="s">
        <v>279</v>
      </c>
      <c r="B332" s="18" t="s">
        <v>1054</v>
      </c>
      <c r="D332" s="7" t="s">
        <v>496</v>
      </c>
      <c r="E332" s="5" t="s">
        <v>471</v>
      </c>
      <c r="F332">
        <v>45</v>
      </c>
      <c r="G332">
        <v>10</v>
      </c>
      <c r="H332">
        <v>0.15</v>
      </c>
      <c r="I332" s="3">
        <v>15.175000000000001</v>
      </c>
      <c r="J332" t="s">
        <v>284</v>
      </c>
    </row>
    <row r="333" spans="1:11" x14ac:dyDescent="0.35">
      <c r="A333" t="s">
        <v>279</v>
      </c>
      <c r="B333" s="18" t="s">
        <v>1055</v>
      </c>
      <c r="D333" s="7" t="s">
        <v>496</v>
      </c>
      <c r="E333" s="5" t="s">
        <v>471</v>
      </c>
      <c r="F333">
        <v>45</v>
      </c>
      <c r="G333">
        <v>15</v>
      </c>
      <c r="H333">
        <v>0.2</v>
      </c>
      <c r="I333" s="3">
        <v>20.233333333333334</v>
      </c>
      <c r="J333" t="s">
        <v>284</v>
      </c>
    </row>
    <row r="334" spans="1:11" x14ac:dyDescent="0.35">
      <c r="A334" t="s">
        <v>279</v>
      </c>
      <c r="B334" s="18" t="s">
        <v>1056</v>
      </c>
      <c r="D334" s="7" t="s">
        <v>496</v>
      </c>
      <c r="E334" s="5" t="s">
        <v>471</v>
      </c>
      <c r="F334">
        <v>45</v>
      </c>
      <c r="G334">
        <v>20</v>
      </c>
      <c r="H334">
        <v>0.3</v>
      </c>
      <c r="I334" s="3">
        <v>30.35</v>
      </c>
      <c r="J334" t="s">
        <v>284</v>
      </c>
    </row>
    <row r="335" spans="1:11" x14ac:dyDescent="0.35">
      <c r="A335" t="s">
        <v>279</v>
      </c>
      <c r="B335" s="18" t="s">
        <v>1057</v>
      </c>
      <c r="D335" s="7" t="s">
        <v>496</v>
      </c>
      <c r="E335" s="5" t="s">
        <v>471</v>
      </c>
      <c r="F335">
        <v>45</v>
      </c>
      <c r="G335">
        <v>25</v>
      </c>
      <c r="H335">
        <v>0.45</v>
      </c>
      <c r="I335" s="3">
        <v>45.525000000000006</v>
      </c>
      <c r="J335" t="s">
        <v>284</v>
      </c>
    </row>
    <row r="336" spans="1:11" x14ac:dyDescent="0.35">
      <c r="A336" t="s">
        <v>279</v>
      </c>
      <c r="B336" s="18" t="s">
        <v>1058</v>
      </c>
      <c r="D336" s="7" t="s">
        <v>496</v>
      </c>
      <c r="E336" s="5" t="s">
        <v>471</v>
      </c>
      <c r="F336">
        <v>45</v>
      </c>
      <c r="G336">
        <v>35</v>
      </c>
      <c r="H336">
        <v>0.8</v>
      </c>
      <c r="I336" s="3">
        <v>80.933333333333337</v>
      </c>
      <c r="J336" t="s">
        <v>284</v>
      </c>
    </row>
    <row r="337" spans="1:11" x14ac:dyDescent="0.35">
      <c r="A337" t="s">
        <v>279</v>
      </c>
      <c r="B337" s="18" t="s">
        <v>1059</v>
      </c>
      <c r="D337" s="7" t="s">
        <v>496</v>
      </c>
      <c r="E337" s="5" t="s">
        <v>471</v>
      </c>
      <c r="F337">
        <v>45</v>
      </c>
      <c r="G337">
        <v>40</v>
      </c>
      <c r="H337">
        <v>0.95</v>
      </c>
      <c r="I337" s="3">
        <v>96.108333333333334</v>
      </c>
      <c r="J337" t="s">
        <v>284</v>
      </c>
    </row>
    <row r="338" spans="1:11" x14ac:dyDescent="0.35">
      <c r="A338" t="s">
        <v>279</v>
      </c>
      <c r="B338" s="18" t="s">
        <v>1060</v>
      </c>
      <c r="D338" s="7" t="s">
        <v>496</v>
      </c>
      <c r="E338" s="5" t="s">
        <v>471</v>
      </c>
      <c r="F338">
        <v>45</v>
      </c>
      <c r="G338">
        <v>45</v>
      </c>
      <c r="H338">
        <v>1</v>
      </c>
      <c r="I338" s="3">
        <v>101.16666666666667</v>
      </c>
      <c r="J338" t="s">
        <v>284</v>
      </c>
    </row>
    <row r="339" spans="1:11" x14ac:dyDescent="0.35">
      <c r="A339" t="s">
        <v>279</v>
      </c>
      <c r="B339" s="18" t="s">
        <v>1061</v>
      </c>
      <c r="D339" s="7" t="s">
        <v>496</v>
      </c>
      <c r="E339" s="5" t="s">
        <v>471</v>
      </c>
      <c r="F339">
        <v>45</v>
      </c>
      <c r="G339">
        <v>50</v>
      </c>
      <c r="H339">
        <v>0.7</v>
      </c>
      <c r="I339" s="3">
        <v>70.816666666666677</v>
      </c>
      <c r="J339" t="s">
        <v>284</v>
      </c>
    </row>
    <row r="340" spans="1:11" x14ac:dyDescent="0.35">
      <c r="A340" t="s">
        <v>279</v>
      </c>
      <c r="B340" s="18" t="s">
        <v>1062</v>
      </c>
      <c r="D340" s="7" t="s">
        <v>496</v>
      </c>
      <c r="E340" s="5" t="s">
        <v>471</v>
      </c>
      <c r="F340">
        <v>45</v>
      </c>
      <c r="G340">
        <v>55</v>
      </c>
      <c r="H340">
        <v>0.2</v>
      </c>
      <c r="I340" s="3">
        <v>20.233333333333334</v>
      </c>
      <c r="J340" t="s">
        <v>284</v>
      </c>
    </row>
    <row r="341" spans="1:11" x14ac:dyDescent="0.35">
      <c r="A341" t="s">
        <v>279</v>
      </c>
      <c r="B341" s="18" t="s">
        <v>1063</v>
      </c>
      <c r="D341" s="7" t="s">
        <v>496</v>
      </c>
      <c r="E341" s="5" t="s">
        <v>471</v>
      </c>
      <c r="F341">
        <v>45</v>
      </c>
      <c r="G341">
        <v>60</v>
      </c>
      <c r="H341">
        <v>2.5000000000000001E-2</v>
      </c>
      <c r="I341" s="3">
        <v>2.5291666666666668</v>
      </c>
      <c r="J341" t="s">
        <v>284</v>
      </c>
    </row>
    <row r="342" spans="1:11" x14ac:dyDescent="0.35">
      <c r="A342" t="s">
        <v>280</v>
      </c>
      <c r="B342" s="18" t="s">
        <v>1064</v>
      </c>
      <c r="D342" s="7" t="s">
        <v>496</v>
      </c>
      <c r="E342" s="5" t="s">
        <v>471</v>
      </c>
      <c r="F342">
        <v>40</v>
      </c>
      <c r="G342">
        <v>40</v>
      </c>
      <c r="H342">
        <v>1</v>
      </c>
      <c r="I342" s="3">
        <v>45</v>
      </c>
      <c r="J342" t="s">
        <v>215</v>
      </c>
      <c r="K342" t="s">
        <v>216</v>
      </c>
    </row>
    <row r="343" spans="1:11" x14ac:dyDescent="0.35">
      <c r="A343" t="s">
        <v>280</v>
      </c>
      <c r="B343" s="18" t="s">
        <v>1065</v>
      </c>
      <c r="D343" s="7" t="s">
        <v>496</v>
      </c>
      <c r="E343" s="5" t="s">
        <v>471</v>
      </c>
      <c r="F343">
        <v>40</v>
      </c>
      <c r="G343">
        <v>40</v>
      </c>
      <c r="H343">
        <v>1</v>
      </c>
      <c r="I343" s="3">
        <v>110.5</v>
      </c>
      <c r="J343" t="s">
        <v>285</v>
      </c>
      <c r="K343" t="s">
        <v>286</v>
      </c>
    </row>
    <row r="344" spans="1:11" x14ac:dyDescent="0.35">
      <c r="A344" t="s">
        <v>280</v>
      </c>
      <c r="B344" s="18" t="s">
        <v>1066</v>
      </c>
      <c r="D344" s="7" t="s">
        <v>496</v>
      </c>
      <c r="E344" s="5" t="s">
        <v>471</v>
      </c>
      <c r="F344">
        <v>40</v>
      </c>
      <c r="G344">
        <v>15</v>
      </c>
      <c r="H344">
        <v>0.25</v>
      </c>
      <c r="I344" s="3">
        <v>27.625</v>
      </c>
      <c r="J344" t="s">
        <v>285</v>
      </c>
    </row>
    <row r="345" spans="1:11" x14ac:dyDescent="0.35">
      <c r="A345" t="s">
        <v>280</v>
      </c>
      <c r="B345" s="18" t="s">
        <v>1067</v>
      </c>
      <c r="D345" s="7" t="s">
        <v>496</v>
      </c>
      <c r="E345" s="5" t="s">
        <v>471</v>
      </c>
      <c r="F345">
        <v>40</v>
      </c>
      <c r="G345">
        <v>20</v>
      </c>
      <c r="H345">
        <v>0.45</v>
      </c>
      <c r="I345" s="3">
        <v>49.725000000000001</v>
      </c>
      <c r="J345" t="s">
        <v>285</v>
      </c>
    </row>
    <row r="346" spans="1:11" x14ac:dyDescent="0.35">
      <c r="A346" t="s">
        <v>280</v>
      </c>
      <c r="B346" s="18" t="s">
        <v>1068</v>
      </c>
      <c r="D346" s="7" t="s">
        <v>496</v>
      </c>
      <c r="E346" s="5" t="s">
        <v>471</v>
      </c>
      <c r="F346">
        <v>40</v>
      </c>
      <c r="G346">
        <v>25</v>
      </c>
      <c r="H346">
        <v>0.6</v>
      </c>
      <c r="I346" s="3">
        <v>66.3</v>
      </c>
      <c r="J346" t="s">
        <v>285</v>
      </c>
    </row>
    <row r="347" spans="1:11" x14ac:dyDescent="0.35">
      <c r="A347" t="s">
        <v>280</v>
      </c>
      <c r="B347" s="18" t="s">
        <v>1069</v>
      </c>
      <c r="D347" s="7" t="s">
        <v>496</v>
      </c>
      <c r="E347" s="5" t="s">
        <v>471</v>
      </c>
      <c r="F347">
        <v>40</v>
      </c>
      <c r="G347">
        <v>30</v>
      </c>
      <c r="H347">
        <v>0.7</v>
      </c>
      <c r="I347" s="3">
        <v>77.349999999999994</v>
      </c>
      <c r="J347" t="s">
        <v>285</v>
      </c>
    </row>
    <row r="348" spans="1:11" x14ac:dyDescent="0.35">
      <c r="A348" t="s">
        <v>280</v>
      </c>
      <c r="B348" s="18" t="s">
        <v>1070</v>
      </c>
      <c r="D348" s="7" t="s">
        <v>496</v>
      </c>
      <c r="E348" s="5" t="s">
        <v>471</v>
      </c>
      <c r="F348">
        <v>40</v>
      </c>
      <c r="G348">
        <v>35</v>
      </c>
      <c r="H348">
        <v>0.85</v>
      </c>
      <c r="I348" s="3">
        <v>93.924999999999997</v>
      </c>
      <c r="J348" t="s">
        <v>285</v>
      </c>
    </row>
    <row r="349" spans="1:11" x14ac:dyDescent="0.35">
      <c r="A349" t="s">
        <v>280</v>
      </c>
      <c r="B349" s="18" t="s">
        <v>1071</v>
      </c>
      <c r="D349" s="7" t="s">
        <v>496</v>
      </c>
      <c r="E349" s="5" t="s">
        <v>471</v>
      </c>
      <c r="F349">
        <v>40</v>
      </c>
      <c r="G349">
        <v>45</v>
      </c>
      <c r="H349">
        <v>0.8</v>
      </c>
      <c r="I349" s="3">
        <v>88.4</v>
      </c>
      <c r="J349" t="s">
        <v>285</v>
      </c>
    </row>
    <row r="350" spans="1:11" x14ac:dyDescent="0.35">
      <c r="A350" t="s">
        <v>280</v>
      </c>
      <c r="B350" s="18" t="s">
        <v>1072</v>
      </c>
      <c r="D350" s="7" t="s">
        <v>496</v>
      </c>
      <c r="E350" s="5" t="s">
        <v>471</v>
      </c>
      <c r="F350">
        <v>40</v>
      </c>
      <c r="G350">
        <v>50</v>
      </c>
      <c r="H350">
        <v>0.3</v>
      </c>
      <c r="I350" s="3">
        <v>33.15</v>
      </c>
      <c r="J350" t="s">
        <v>285</v>
      </c>
    </row>
    <row r="351" spans="1:11" x14ac:dyDescent="0.35">
      <c r="A351" t="s">
        <v>280</v>
      </c>
      <c r="B351" s="18" t="s">
        <v>1073</v>
      </c>
      <c r="D351" s="7" t="s">
        <v>496</v>
      </c>
      <c r="E351" s="5" t="s">
        <v>471</v>
      </c>
      <c r="F351">
        <v>40</v>
      </c>
      <c r="G351">
        <v>55</v>
      </c>
      <c r="H351">
        <v>0.1</v>
      </c>
      <c r="I351" s="3">
        <v>11.05</v>
      </c>
      <c r="J351" t="s">
        <v>285</v>
      </c>
    </row>
    <row r="352" spans="1:11" x14ac:dyDescent="0.35">
      <c r="A352" s="7" t="s">
        <v>280</v>
      </c>
      <c r="B352" s="18" t="s">
        <v>1074</v>
      </c>
      <c r="C352" t="s">
        <v>512</v>
      </c>
      <c r="D352" s="7" t="s">
        <v>496</v>
      </c>
      <c r="E352" s="5" t="s">
        <v>472</v>
      </c>
      <c r="F352">
        <v>40</v>
      </c>
      <c r="G352">
        <v>40</v>
      </c>
      <c r="H352">
        <v>1</v>
      </c>
      <c r="I352" s="3">
        <v>15</v>
      </c>
      <c r="J352" t="s">
        <v>217</v>
      </c>
      <c r="K352" t="s">
        <v>216</v>
      </c>
    </row>
    <row r="353" spans="1:11" x14ac:dyDescent="0.35">
      <c r="A353" s="7" t="s">
        <v>513</v>
      </c>
      <c r="B353" s="18" t="s">
        <v>1075</v>
      </c>
      <c r="C353" t="s">
        <v>514</v>
      </c>
      <c r="D353" s="7" t="s">
        <v>496</v>
      </c>
      <c r="E353" s="5" t="s">
        <v>472</v>
      </c>
      <c r="F353">
        <v>40</v>
      </c>
      <c r="G353">
        <v>40</v>
      </c>
      <c r="H353">
        <v>1</v>
      </c>
      <c r="I353" s="3">
        <v>64</v>
      </c>
      <c r="J353" t="s">
        <v>218</v>
      </c>
      <c r="K353" t="s">
        <v>216</v>
      </c>
    </row>
    <row r="354" spans="1:11" x14ac:dyDescent="0.35">
      <c r="A354" t="s">
        <v>281</v>
      </c>
      <c r="B354" s="18" t="s">
        <v>1076</v>
      </c>
      <c r="D354" s="7" t="s">
        <v>476</v>
      </c>
      <c r="E354" s="5" t="s">
        <v>471</v>
      </c>
      <c r="F354">
        <v>70</v>
      </c>
      <c r="G354">
        <v>55</v>
      </c>
      <c r="H354">
        <v>0.6</v>
      </c>
      <c r="I354" s="3">
        <v>463</v>
      </c>
      <c r="J354" t="s">
        <v>288</v>
      </c>
      <c r="K354" t="s">
        <v>289</v>
      </c>
    </row>
    <row r="355" spans="1:11" x14ac:dyDescent="0.35">
      <c r="A355" t="s">
        <v>281</v>
      </c>
      <c r="B355" s="18" t="s">
        <v>1077</v>
      </c>
      <c r="D355" s="7" t="s">
        <v>476</v>
      </c>
      <c r="E355" s="5" t="s">
        <v>471</v>
      </c>
      <c r="F355">
        <v>70</v>
      </c>
      <c r="G355">
        <v>30</v>
      </c>
      <c r="H355">
        <v>0.15</v>
      </c>
      <c r="I355" s="3">
        <v>115.75000000000001</v>
      </c>
      <c r="J355" t="s">
        <v>288</v>
      </c>
    </row>
    <row r="356" spans="1:11" x14ac:dyDescent="0.35">
      <c r="A356" t="s">
        <v>281</v>
      </c>
      <c r="B356" s="18" t="s">
        <v>1078</v>
      </c>
      <c r="D356" s="7" t="s">
        <v>476</v>
      </c>
      <c r="E356" s="5" t="s">
        <v>471</v>
      </c>
      <c r="F356">
        <v>70</v>
      </c>
      <c r="G356">
        <v>40</v>
      </c>
      <c r="H356">
        <v>0.25</v>
      </c>
      <c r="I356" s="3">
        <v>192.91666666666669</v>
      </c>
      <c r="J356" t="s">
        <v>288</v>
      </c>
    </row>
    <row r="357" spans="1:11" x14ac:dyDescent="0.35">
      <c r="A357" t="s">
        <v>281</v>
      </c>
      <c r="B357" s="18" t="s">
        <v>1079</v>
      </c>
      <c r="D357" s="7" t="s">
        <v>476</v>
      </c>
      <c r="E357" s="5" t="s">
        <v>471</v>
      </c>
      <c r="F357">
        <v>70</v>
      </c>
      <c r="G357">
        <v>50</v>
      </c>
      <c r="H357">
        <v>0.5</v>
      </c>
      <c r="I357" s="3">
        <v>385.83333333333337</v>
      </c>
      <c r="J357" t="s">
        <v>288</v>
      </c>
    </row>
    <row r="358" spans="1:11" x14ac:dyDescent="0.35">
      <c r="A358" t="s">
        <v>281</v>
      </c>
      <c r="B358" s="18" t="s">
        <v>1080</v>
      </c>
      <c r="D358" s="7" t="s">
        <v>476</v>
      </c>
      <c r="E358" s="5" t="s">
        <v>471</v>
      </c>
      <c r="F358">
        <v>70</v>
      </c>
      <c r="G358">
        <v>60</v>
      </c>
      <c r="H358">
        <v>0.7</v>
      </c>
      <c r="I358" s="3">
        <v>540.16666666666663</v>
      </c>
      <c r="J358" t="s">
        <v>288</v>
      </c>
    </row>
    <row r="359" spans="1:11" x14ac:dyDescent="0.35">
      <c r="A359" t="s">
        <v>281</v>
      </c>
      <c r="B359" s="18" t="s">
        <v>1081</v>
      </c>
      <c r="D359" s="7" t="s">
        <v>476</v>
      </c>
      <c r="E359" s="5" t="s">
        <v>471</v>
      </c>
      <c r="F359">
        <v>70</v>
      </c>
      <c r="G359">
        <v>65</v>
      </c>
      <c r="H359">
        <v>0.75</v>
      </c>
      <c r="I359" s="3">
        <v>578.75</v>
      </c>
      <c r="J359" t="s">
        <v>288</v>
      </c>
    </row>
    <row r="360" spans="1:11" x14ac:dyDescent="0.35">
      <c r="A360" t="s">
        <v>281</v>
      </c>
      <c r="B360" s="18" t="s">
        <v>1082</v>
      </c>
      <c r="D360" s="7" t="s">
        <v>476</v>
      </c>
      <c r="E360" s="5" t="s">
        <v>471</v>
      </c>
      <c r="F360">
        <v>70</v>
      </c>
      <c r="G360">
        <v>70</v>
      </c>
      <c r="H360">
        <v>1</v>
      </c>
      <c r="I360" s="3">
        <v>771.66666666666674</v>
      </c>
      <c r="J360" t="s">
        <v>288</v>
      </c>
    </row>
    <row r="361" spans="1:11" x14ac:dyDescent="0.35">
      <c r="A361" t="s">
        <v>281</v>
      </c>
      <c r="B361" s="18" t="s">
        <v>1083</v>
      </c>
      <c r="D361" s="7" t="s">
        <v>476</v>
      </c>
      <c r="E361" s="5" t="s">
        <v>471</v>
      </c>
      <c r="F361">
        <v>70</v>
      </c>
      <c r="G361">
        <v>75</v>
      </c>
      <c r="H361">
        <v>0.3</v>
      </c>
      <c r="I361" s="3">
        <v>231.50000000000003</v>
      </c>
      <c r="J361" t="s">
        <v>288</v>
      </c>
    </row>
    <row r="362" spans="1:11" x14ac:dyDescent="0.35">
      <c r="A362" s="7" t="s">
        <v>515</v>
      </c>
      <c r="B362" s="18" t="s">
        <v>1084</v>
      </c>
      <c r="D362" s="7" t="s">
        <v>476</v>
      </c>
      <c r="E362" s="5" t="s">
        <v>471</v>
      </c>
      <c r="F362">
        <v>40</v>
      </c>
      <c r="G362">
        <v>40</v>
      </c>
      <c r="H362">
        <v>1</v>
      </c>
      <c r="I362" s="3">
        <v>1.81</v>
      </c>
      <c r="J362" t="s">
        <v>287</v>
      </c>
      <c r="K362" t="s">
        <v>290</v>
      </c>
    </row>
    <row r="363" spans="1:11" x14ac:dyDescent="0.35">
      <c r="A363" s="7" t="s">
        <v>515</v>
      </c>
      <c r="B363" s="18" t="s">
        <v>1085</v>
      </c>
      <c r="D363" s="7" t="s">
        <v>476</v>
      </c>
      <c r="E363" s="5" t="s">
        <v>471</v>
      </c>
      <c r="F363">
        <v>40</v>
      </c>
      <c r="G363">
        <v>20</v>
      </c>
      <c r="H363">
        <v>0.45</v>
      </c>
      <c r="I363" s="3">
        <v>0.8145</v>
      </c>
      <c r="J363" t="s">
        <v>287</v>
      </c>
    </row>
    <row r="364" spans="1:11" x14ac:dyDescent="0.35">
      <c r="A364" s="7" t="s">
        <v>515</v>
      </c>
      <c r="B364" s="18" t="s">
        <v>1086</v>
      </c>
      <c r="D364" s="7" t="s">
        <v>476</v>
      </c>
      <c r="E364" s="5" t="s">
        <v>471</v>
      </c>
      <c r="F364">
        <v>40</v>
      </c>
      <c r="G364">
        <v>25</v>
      </c>
      <c r="H364">
        <v>0.65</v>
      </c>
      <c r="I364" s="3">
        <v>1.1765000000000001</v>
      </c>
      <c r="J364" t="s">
        <v>287</v>
      </c>
    </row>
    <row r="365" spans="1:11" x14ac:dyDescent="0.35">
      <c r="A365" s="7" t="s">
        <v>515</v>
      </c>
      <c r="B365" s="18" t="s">
        <v>1087</v>
      </c>
      <c r="D365" s="7" t="s">
        <v>476</v>
      </c>
      <c r="E365" s="5" t="s">
        <v>471</v>
      </c>
      <c r="F365">
        <v>40</v>
      </c>
      <c r="G365">
        <v>30</v>
      </c>
      <c r="H365">
        <v>0.8</v>
      </c>
      <c r="I365" s="3">
        <v>1.4480000000000002</v>
      </c>
      <c r="J365" t="s">
        <v>287</v>
      </c>
    </row>
    <row r="366" spans="1:11" x14ac:dyDescent="0.35">
      <c r="A366" s="7" t="s">
        <v>515</v>
      </c>
      <c r="B366" s="18" t="s">
        <v>1088</v>
      </c>
      <c r="D366" s="7" t="s">
        <v>476</v>
      </c>
      <c r="E366" s="5" t="s">
        <v>471</v>
      </c>
      <c r="F366">
        <v>40</v>
      </c>
      <c r="G366">
        <v>35</v>
      </c>
      <c r="H366">
        <v>0.82</v>
      </c>
      <c r="I366" s="3">
        <v>1.4842</v>
      </c>
      <c r="J366" t="s">
        <v>287</v>
      </c>
    </row>
    <row r="367" spans="1:11" x14ac:dyDescent="0.35">
      <c r="A367" s="7" t="s">
        <v>515</v>
      </c>
      <c r="B367" s="18" t="s">
        <v>1089</v>
      </c>
      <c r="D367" s="7" t="s">
        <v>476</v>
      </c>
      <c r="E367" s="5" t="s">
        <v>471</v>
      </c>
      <c r="F367">
        <v>40</v>
      </c>
      <c r="G367">
        <v>45</v>
      </c>
      <c r="H367">
        <v>0.7</v>
      </c>
      <c r="I367" s="3">
        <v>1.2669999999999999</v>
      </c>
      <c r="J367" t="s">
        <v>287</v>
      </c>
    </row>
    <row r="368" spans="1:11" x14ac:dyDescent="0.35">
      <c r="A368" s="7" t="s">
        <v>515</v>
      </c>
      <c r="B368" s="18" t="s">
        <v>1090</v>
      </c>
      <c r="D368" s="7" t="s">
        <v>476</v>
      </c>
      <c r="E368" s="5" t="s">
        <v>471</v>
      </c>
      <c r="F368">
        <v>40</v>
      </c>
      <c r="G368">
        <v>50</v>
      </c>
      <c r="H368">
        <v>0.25</v>
      </c>
      <c r="I368" s="3">
        <v>0.45250000000000001</v>
      </c>
      <c r="J368" t="s">
        <v>287</v>
      </c>
    </row>
    <row r="369" spans="1:18" x14ac:dyDescent="0.35">
      <c r="A369" s="7" t="s">
        <v>515</v>
      </c>
      <c r="B369" s="18" t="s">
        <v>1091</v>
      </c>
      <c r="D369" s="7" t="s">
        <v>476</v>
      </c>
      <c r="E369" s="5" t="s">
        <v>471</v>
      </c>
      <c r="F369">
        <v>40</v>
      </c>
      <c r="G369">
        <v>55</v>
      </c>
      <c r="H369">
        <v>0.1</v>
      </c>
      <c r="I369" s="3">
        <v>0.18100000000000002</v>
      </c>
      <c r="J369" t="s">
        <v>287</v>
      </c>
    </row>
    <row r="370" spans="1:18" x14ac:dyDescent="0.35">
      <c r="A370" s="7" t="s">
        <v>516</v>
      </c>
      <c r="B370" s="18" t="s">
        <v>1092</v>
      </c>
      <c r="D370" s="7" t="s">
        <v>476</v>
      </c>
      <c r="E370" s="5" t="s">
        <v>471</v>
      </c>
      <c r="F370">
        <v>25</v>
      </c>
      <c r="G370">
        <v>25</v>
      </c>
      <c r="H370">
        <v>1</v>
      </c>
      <c r="I370" s="3">
        <v>1121</v>
      </c>
      <c r="J370" t="s">
        <v>94</v>
      </c>
      <c r="K370" t="s">
        <v>95</v>
      </c>
      <c r="L370" t="s">
        <v>96</v>
      </c>
    </row>
    <row r="371" spans="1:18" x14ac:dyDescent="0.35">
      <c r="A371" s="7" t="s">
        <v>516</v>
      </c>
      <c r="B371" s="18" t="s">
        <v>1093</v>
      </c>
      <c r="D371" s="7" t="s">
        <v>476</v>
      </c>
      <c r="E371" s="5" t="s">
        <v>471</v>
      </c>
      <c r="F371">
        <v>25</v>
      </c>
      <c r="G371">
        <v>0</v>
      </c>
      <c r="H371">
        <v>0.25</v>
      </c>
      <c r="I371" s="3">
        <v>280.25</v>
      </c>
      <c r="J371" t="s">
        <v>94</v>
      </c>
      <c r="K371" t="s">
        <v>95</v>
      </c>
    </row>
    <row r="372" spans="1:18" x14ac:dyDescent="0.35">
      <c r="A372" s="7" t="s">
        <v>516</v>
      </c>
      <c r="B372" s="18" t="s">
        <v>1094</v>
      </c>
      <c r="D372" s="7" t="s">
        <v>476</v>
      </c>
      <c r="E372" s="5" t="s">
        <v>471</v>
      </c>
      <c r="F372">
        <v>25</v>
      </c>
      <c r="G372">
        <v>10</v>
      </c>
      <c r="H372">
        <v>0.6</v>
      </c>
      <c r="I372" s="3">
        <v>672.6</v>
      </c>
      <c r="J372" t="s">
        <v>94</v>
      </c>
      <c r="K372" t="s">
        <v>95</v>
      </c>
    </row>
    <row r="373" spans="1:18" x14ac:dyDescent="0.35">
      <c r="A373" s="7" t="s">
        <v>516</v>
      </c>
      <c r="B373" s="18" t="s">
        <v>1095</v>
      </c>
      <c r="D373" s="7" t="s">
        <v>476</v>
      </c>
      <c r="E373" s="5" t="s">
        <v>471</v>
      </c>
      <c r="F373">
        <v>25</v>
      </c>
      <c r="G373">
        <v>20</v>
      </c>
      <c r="H373">
        <v>0.7</v>
      </c>
      <c r="I373" s="3">
        <v>784.69999999999993</v>
      </c>
      <c r="J373" t="s">
        <v>94</v>
      </c>
      <c r="K373" t="s">
        <v>95</v>
      </c>
    </row>
    <row r="374" spans="1:18" x14ac:dyDescent="0.35">
      <c r="A374" s="7" t="s">
        <v>516</v>
      </c>
      <c r="B374" s="18" t="s">
        <v>1096</v>
      </c>
      <c r="D374" s="7" t="s">
        <v>476</v>
      </c>
      <c r="E374" s="5" t="s">
        <v>471</v>
      </c>
      <c r="F374">
        <v>25</v>
      </c>
      <c r="G374">
        <v>30</v>
      </c>
      <c r="H374">
        <v>0.9</v>
      </c>
      <c r="I374" s="3">
        <v>1008.9</v>
      </c>
      <c r="J374" t="s">
        <v>94</v>
      </c>
      <c r="K374" t="s">
        <v>95</v>
      </c>
    </row>
    <row r="375" spans="1:18" x14ac:dyDescent="0.35">
      <c r="A375" s="7" t="s">
        <v>516</v>
      </c>
      <c r="B375" s="18" t="s">
        <v>1097</v>
      </c>
      <c r="D375" s="7" t="s">
        <v>476</v>
      </c>
      <c r="E375" s="5" t="s">
        <v>471</v>
      </c>
      <c r="F375">
        <v>25</v>
      </c>
      <c r="G375">
        <v>35</v>
      </c>
      <c r="H375">
        <v>0.3</v>
      </c>
      <c r="I375" s="3">
        <v>336.3</v>
      </c>
      <c r="J375" t="s">
        <v>94</v>
      </c>
      <c r="K375" t="s">
        <v>95</v>
      </c>
    </row>
    <row r="376" spans="1:18" x14ac:dyDescent="0.35">
      <c r="A376" s="7" t="s">
        <v>516</v>
      </c>
      <c r="B376" s="18" t="s">
        <v>1098</v>
      </c>
      <c r="D376" s="7" t="s">
        <v>476</v>
      </c>
      <c r="E376" s="5" t="s">
        <v>471</v>
      </c>
      <c r="F376">
        <v>25</v>
      </c>
      <c r="G376">
        <v>40</v>
      </c>
      <c r="H376">
        <v>0.2</v>
      </c>
      <c r="I376" s="3">
        <v>224.20000000000002</v>
      </c>
      <c r="J376" t="s">
        <v>94</v>
      </c>
      <c r="K376" t="s">
        <v>95</v>
      </c>
    </row>
    <row r="377" spans="1:18" x14ac:dyDescent="0.35">
      <c r="A377" t="s">
        <v>291</v>
      </c>
      <c r="B377" s="18" t="s">
        <v>1099</v>
      </c>
      <c r="D377" s="7" t="s">
        <v>487</v>
      </c>
      <c r="E377" s="5" t="s">
        <v>471</v>
      </c>
      <c r="F377">
        <v>50</v>
      </c>
      <c r="G377">
        <v>50</v>
      </c>
      <c r="H377">
        <v>1</v>
      </c>
      <c r="I377" s="3">
        <v>15.705166666666667</v>
      </c>
      <c r="J377" t="s">
        <v>293</v>
      </c>
      <c r="K377" t="s">
        <v>295</v>
      </c>
      <c r="L377" t="s">
        <v>9</v>
      </c>
      <c r="N377" t="s">
        <v>9</v>
      </c>
      <c r="O377" t="s">
        <v>9</v>
      </c>
      <c r="P377" t="s">
        <v>240</v>
      </c>
      <c r="Q377" t="s">
        <v>9</v>
      </c>
      <c r="R377" t="s">
        <v>293</v>
      </c>
    </row>
    <row r="378" spans="1:18" x14ac:dyDescent="0.35">
      <c r="A378" t="s">
        <v>291</v>
      </c>
      <c r="B378" s="18" t="s">
        <v>1100</v>
      </c>
      <c r="D378" s="7" t="s">
        <v>487</v>
      </c>
      <c r="E378" s="5" t="s">
        <v>471</v>
      </c>
      <c r="F378">
        <v>50</v>
      </c>
      <c r="G378">
        <v>30</v>
      </c>
      <c r="H378">
        <v>0.43749999999999994</v>
      </c>
      <c r="I378" s="3">
        <v>6.8710104166666657</v>
      </c>
      <c r="J378" t="s">
        <v>293</v>
      </c>
      <c r="L378" t="s">
        <v>9</v>
      </c>
      <c r="N378" t="s">
        <v>9</v>
      </c>
      <c r="O378" t="s">
        <v>9</v>
      </c>
      <c r="P378" t="s">
        <v>240</v>
      </c>
      <c r="Q378" t="s">
        <v>9</v>
      </c>
      <c r="R378" t="s">
        <v>294</v>
      </c>
    </row>
    <row r="379" spans="1:18" x14ac:dyDescent="0.35">
      <c r="A379" t="s">
        <v>291</v>
      </c>
      <c r="B379" s="18" t="s">
        <v>1101</v>
      </c>
      <c r="D379" s="7" t="s">
        <v>487</v>
      </c>
      <c r="E379" s="5" t="s">
        <v>471</v>
      </c>
      <c r="F379">
        <v>50</v>
      </c>
      <c r="G379">
        <v>40</v>
      </c>
      <c r="H379">
        <v>0.6875</v>
      </c>
      <c r="I379" s="3">
        <v>10.797302083333333</v>
      </c>
      <c r="J379" t="s">
        <v>293</v>
      </c>
    </row>
    <row r="380" spans="1:18" x14ac:dyDescent="0.35">
      <c r="A380" t="s">
        <v>291</v>
      </c>
      <c r="B380" s="18" t="s">
        <v>1102</v>
      </c>
      <c r="D380" s="7" t="s">
        <v>487</v>
      </c>
      <c r="E380" s="5" t="s">
        <v>471</v>
      </c>
      <c r="F380">
        <v>50</v>
      </c>
      <c r="G380">
        <v>60</v>
      </c>
      <c r="H380">
        <v>0.18749999999999997</v>
      </c>
      <c r="I380" s="3">
        <v>2.9447187499999998</v>
      </c>
      <c r="J380" t="s">
        <v>293</v>
      </c>
    </row>
    <row r="381" spans="1:18" x14ac:dyDescent="0.35">
      <c r="A381" t="s">
        <v>292</v>
      </c>
      <c r="B381" s="18" t="s">
        <v>1103</v>
      </c>
      <c r="D381" s="7" t="s">
        <v>487</v>
      </c>
      <c r="E381" s="5" t="s">
        <v>471</v>
      </c>
      <c r="F381">
        <v>70</v>
      </c>
      <c r="G381">
        <v>40</v>
      </c>
      <c r="H381">
        <v>0.2</v>
      </c>
      <c r="I381" s="3">
        <v>160.07606837606838</v>
      </c>
      <c r="J381" t="s">
        <v>294</v>
      </c>
      <c r="K381" t="s">
        <v>296</v>
      </c>
    </row>
    <row r="382" spans="1:18" x14ac:dyDescent="0.35">
      <c r="A382" t="s">
        <v>292</v>
      </c>
      <c r="B382" s="18" t="s">
        <v>1104</v>
      </c>
      <c r="D382" s="7" t="s">
        <v>487</v>
      </c>
      <c r="E382" s="5" t="s">
        <v>471</v>
      </c>
      <c r="F382">
        <v>70</v>
      </c>
      <c r="G382">
        <v>30</v>
      </c>
      <c r="H382">
        <v>0.1</v>
      </c>
      <c r="I382" s="3">
        <v>80.038034188034189</v>
      </c>
      <c r="J382" t="s">
        <v>294</v>
      </c>
    </row>
    <row r="383" spans="1:18" x14ac:dyDescent="0.35">
      <c r="A383" t="s">
        <v>292</v>
      </c>
      <c r="B383" s="18" t="s">
        <v>1105</v>
      </c>
      <c r="D383" s="7" t="s">
        <v>487</v>
      </c>
      <c r="E383" s="5" t="s">
        <v>471</v>
      </c>
      <c r="F383">
        <v>70</v>
      </c>
      <c r="G383">
        <v>45</v>
      </c>
      <c r="H383">
        <v>0.3</v>
      </c>
      <c r="I383" s="3">
        <v>240.11410256410252</v>
      </c>
      <c r="J383" t="s">
        <v>294</v>
      </c>
    </row>
    <row r="384" spans="1:18" x14ac:dyDescent="0.35">
      <c r="A384" t="s">
        <v>292</v>
      </c>
      <c r="B384" s="18" t="s">
        <v>1106</v>
      </c>
      <c r="D384" s="7" t="s">
        <v>487</v>
      </c>
      <c r="E384" s="5" t="s">
        <v>471</v>
      </c>
      <c r="F384">
        <v>70</v>
      </c>
      <c r="G384">
        <v>50</v>
      </c>
      <c r="H384">
        <v>0.35</v>
      </c>
      <c r="I384" s="3">
        <v>280.1331196581196</v>
      </c>
      <c r="J384" t="s">
        <v>294</v>
      </c>
    </row>
    <row r="385" spans="1:12" x14ac:dyDescent="0.35">
      <c r="A385" t="s">
        <v>292</v>
      </c>
      <c r="B385" s="18" t="s">
        <v>1107</v>
      </c>
      <c r="D385" s="7" t="s">
        <v>487</v>
      </c>
      <c r="E385" s="5" t="s">
        <v>471</v>
      </c>
      <c r="F385">
        <v>70</v>
      </c>
      <c r="G385">
        <v>55</v>
      </c>
      <c r="H385">
        <v>0.5</v>
      </c>
      <c r="I385" s="3">
        <v>400.1901709401709</v>
      </c>
      <c r="J385" t="s">
        <v>294</v>
      </c>
    </row>
    <row r="386" spans="1:12" x14ac:dyDescent="0.35">
      <c r="A386" t="s">
        <v>292</v>
      </c>
      <c r="B386" s="18" t="s">
        <v>1108</v>
      </c>
      <c r="D386" s="7" t="s">
        <v>487</v>
      </c>
      <c r="E386" s="5" t="s">
        <v>471</v>
      </c>
      <c r="F386">
        <v>70</v>
      </c>
      <c r="G386">
        <v>60</v>
      </c>
      <c r="H386">
        <v>0.8</v>
      </c>
      <c r="I386" s="3">
        <v>640.30427350427351</v>
      </c>
      <c r="J386" t="s">
        <v>294</v>
      </c>
    </row>
    <row r="387" spans="1:12" x14ac:dyDescent="0.35">
      <c r="A387" t="s">
        <v>292</v>
      </c>
      <c r="B387" s="18" t="s">
        <v>1109</v>
      </c>
      <c r="D387" s="7" t="s">
        <v>487</v>
      </c>
      <c r="E387" s="5" t="s">
        <v>471</v>
      </c>
      <c r="F387">
        <v>70</v>
      </c>
      <c r="G387">
        <v>65</v>
      </c>
      <c r="H387">
        <v>0.85</v>
      </c>
      <c r="I387" s="3">
        <v>680.32329059829055</v>
      </c>
      <c r="J387" t="s">
        <v>294</v>
      </c>
    </row>
    <row r="388" spans="1:12" x14ac:dyDescent="0.35">
      <c r="A388" t="s">
        <v>292</v>
      </c>
      <c r="B388" s="18" t="s">
        <v>1110</v>
      </c>
      <c r="D388" s="7" t="s">
        <v>487</v>
      </c>
      <c r="E388" s="5" t="s">
        <v>471</v>
      </c>
      <c r="F388">
        <v>70</v>
      </c>
      <c r="G388">
        <v>70</v>
      </c>
      <c r="H388">
        <v>1</v>
      </c>
      <c r="I388" s="3">
        <v>800.3803418803418</v>
      </c>
      <c r="J388" t="s">
        <v>294</v>
      </c>
    </row>
    <row r="389" spans="1:12" x14ac:dyDescent="0.35">
      <c r="A389" t="s">
        <v>292</v>
      </c>
      <c r="B389" s="18" t="s">
        <v>1111</v>
      </c>
      <c r="D389" s="7" t="s">
        <v>487</v>
      </c>
      <c r="E389" s="5" t="s">
        <v>471</v>
      </c>
      <c r="F389">
        <v>70</v>
      </c>
      <c r="G389">
        <v>75</v>
      </c>
      <c r="H389">
        <v>0.4</v>
      </c>
      <c r="I389" s="3">
        <v>320.15213675213676</v>
      </c>
      <c r="J389" t="s">
        <v>294</v>
      </c>
    </row>
    <row r="390" spans="1:12" x14ac:dyDescent="0.35">
      <c r="A390" t="s">
        <v>292</v>
      </c>
      <c r="B390" s="18" t="s">
        <v>1112</v>
      </c>
      <c r="D390" s="7" t="s">
        <v>487</v>
      </c>
      <c r="E390" s="5" t="s">
        <v>471</v>
      </c>
      <c r="F390">
        <v>70</v>
      </c>
      <c r="G390">
        <v>80</v>
      </c>
      <c r="H390">
        <v>0.2</v>
      </c>
      <c r="I390" s="3">
        <v>160.07606837606838</v>
      </c>
      <c r="J390" t="s">
        <v>294</v>
      </c>
    </row>
    <row r="391" spans="1:12" x14ac:dyDescent="0.35">
      <c r="A391" s="7" t="s">
        <v>517</v>
      </c>
      <c r="B391" s="18" t="s">
        <v>1113</v>
      </c>
      <c r="D391" s="7" t="s">
        <v>507</v>
      </c>
      <c r="E391" s="5" t="s">
        <v>471</v>
      </c>
      <c r="F391">
        <v>65</v>
      </c>
      <c r="G391">
        <v>65</v>
      </c>
      <c r="H391">
        <v>1</v>
      </c>
      <c r="I391" s="3">
        <v>11.2</v>
      </c>
      <c r="J391" t="s">
        <v>97</v>
      </c>
      <c r="K391" t="s">
        <v>98</v>
      </c>
      <c r="L391" t="s">
        <v>99</v>
      </c>
    </row>
    <row r="392" spans="1:12" x14ac:dyDescent="0.35">
      <c r="A392" s="7" t="s">
        <v>517</v>
      </c>
      <c r="B392" s="18" t="s">
        <v>1114</v>
      </c>
      <c r="D392" s="7" t="s">
        <v>507</v>
      </c>
      <c r="E392" s="5" t="s">
        <v>471</v>
      </c>
      <c r="F392">
        <v>65</v>
      </c>
      <c r="G392">
        <v>25</v>
      </c>
      <c r="H392">
        <v>0.2</v>
      </c>
      <c r="I392" s="3">
        <v>2.2399999999999998</v>
      </c>
      <c r="J392" t="s">
        <v>97</v>
      </c>
      <c r="K392" t="s">
        <v>98</v>
      </c>
    </row>
    <row r="393" spans="1:12" x14ac:dyDescent="0.35">
      <c r="A393" s="7" t="s">
        <v>517</v>
      </c>
      <c r="B393" s="18" t="s">
        <v>1115</v>
      </c>
      <c r="D393" s="7" t="s">
        <v>507</v>
      </c>
      <c r="E393" s="5" t="s">
        <v>471</v>
      </c>
      <c r="F393">
        <v>65</v>
      </c>
      <c r="G393">
        <v>30</v>
      </c>
      <c r="H393">
        <v>0.25</v>
      </c>
      <c r="I393" s="3">
        <v>0.55999999999999994</v>
      </c>
      <c r="J393" t="s">
        <v>97</v>
      </c>
      <c r="K393" t="s">
        <v>98</v>
      </c>
    </row>
    <row r="394" spans="1:12" x14ac:dyDescent="0.35">
      <c r="A394" s="7" t="s">
        <v>517</v>
      </c>
      <c r="B394" s="18" t="s">
        <v>1116</v>
      </c>
      <c r="D394" s="7" t="s">
        <v>507</v>
      </c>
      <c r="E394" s="5" t="s">
        <v>471</v>
      </c>
      <c r="F394">
        <v>65</v>
      </c>
      <c r="G394">
        <v>35</v>
      </c>
      <c r="H394">
        <v>0.35</v>
      </c>
      <c r="I394" s="3">
        <v>0.19599999999999998</v>
      </c>
      <c r="J394" t="s">
        <v>97</v>
      </c>
      <c r="K394" t="s">
        <v>98</v>
      </c>
    </row>
    <row r="395" spans="1:12" x14ac:dyDescent="0.35">
      <c r="A395" s="7" t="s">
        <v>517</v>
      </c>
      <c r="B395" s="18" t="s">
        <v>1117</v>
      </c>
      <c r="D395" s="7" t="s">
        <v>507</v>
      </c>
      <c r="E395" s="5" t="s">
        <v>471</v>
      </c>
      <c r="F395">
        <v>65</v>
      </c>
      <c r="G395">
        <v>40</v>
      </c>
      <c r="H395">
        <v>0.4</v>
      </c>
      <c r="I395" s="3">
        <v>7.8399999999999997E-2</v>
      </c>
      <c r="J395" t="s">
        <v>97</v>
      </c>
      <c r="K395" t="s">
        <v>98</v>
      </c>
    </row>
    <row r="396" spans="1:12" x14ac:dyDescent="0.35">
      <c r="A396" s="7" t="s">
        <v>517</v>
      </c>
      <c r="B396" s="18" t="s">
        <v>1118</v>
      </c>
      <c r="D396" s="7" t="s">
        <v>507</v>
      </c>
      <c r="E396" s="5" t="s">
        <v>471</v>
      </c>
      <c r="F396">
        <v>65</v>
      </c>
      <c r="G396">
        <v>45</v>
      </c>
      <c r="H396">
        <v>0.6</v>
      </c>
      <c r="I396" s="3">
        <v>4.7039999999999998E-2</v>
      </c>
      <c r="J396" t="s">
        <v>97</v>
      </c>
      <c r="K396" t="s">
        <v>98</v>
      </c>
    </row>
    <row r="397" spans="1:12" x14ac:dyDescent="0.35">
      <c r="A397" s="7" t="s">
        <v>517</v>
      </c>
      <c r="B397" s="18" t="s">
        <v>1119</v>
      </c>
      <c r="D397" s="7" t="s">
        <v>507</v>
      </c>
      <c r="E397" s="5" t="s">
        <v>471</v>
      </c>
      <c r="F397">
        <v>65</v>
      </c>
      <c r="G397">
        <v>50</v>
      </c>
      <c r="H397">
        <v>0.6</v>
      </c>
      <c r="I397" s="3">
        <v>2.8223999999999999E-2</v>
      </c>
      <c r="J397" t="s">
        <v>97</v>
      </c>
      <c r="K397" t="s">
        <v>98</v>
      </c>
    </row>
    <row r="398" spans="1:12" x14ac:dyDescent="0.35">
      <c r="A398" s="7" t="s">
        <v>517</v>
      </c>
      <c r="B398" s="18" t="s">
        <v>1120</v>
      </c>
      <c r="D398" s="7" t="s">
        <v>507</v>
      </c>
      <c r="E398" s="5" t="s">
        <v>471</v>
      </c>
      <c r="F398">
        <v>65</v>
      </c>
      <c r="G398">
        <v>55</v>
      </c>
      <c r="H398">
        <v>0.7</v>
      </c>
      <c r="I398" s="3">
        <v>1.9756799999999998E-2</v>
      </c>
      <c r="J398" t="s">
        <v>97</v>
      </c>
      <c r="K398" t="s">
        <v>98</v>
      </c>
    </row>
    <row r="399" spans="1:12" x14ac:dyDescent="0.35">
      <c r="A399" s="7" t="s">
        <v>517</v>
      </c>
      <c r="B399" s="18" t="s">
        <v>1121</v>
      </c>
      <c r="D399" s="7" t="s">
        <v>507</v>
      </c>
      <c r="E399" s="5" t="s">
        <v>471</v>
      </c>
      <c r="F399">
        <v>65</v>
      </c>
      <c r="G399">
        <v>60</v>
      </c>
      <c r="H399">
        <v>0.85</v>
      </c>
      <c r="I399" s="3">
        <v>1.6793279999999997E-2</v>
      </c>
      <c r="J399" t="s">
        <v>97</v>
      </c>
      <c r="K399" t="s">
        <v>98</v>
      </c>
    </row>
    <row r="400" spans="1:12" x14ac:dyDescent="0.35">
      <c r="A400" s="7" t="s">
        <v>517</v>
      </c>
      <c r="B400" s="18" t="s">
        <v>1122</v>
      </c>
      <c r="D400" s="7" t="s">
        <v>507</v>
      </c>
      <c r="E400" s="5" t="s">
        <v>471</v>
      </c>
      <c r="F400">
        <v>65</v>
      </c>
      <c r="G400">
        <v>70</v>
      </c>
      <c r="H400">
        <v>0.8</v>
      </c>
      <c r="I400" s="3">
        <v>1.3434623999999999E-2</v>
      </c>
      <c r="J400" t="s">
        <v>97</v>
      </c>
      <c r="K400" t="s">
        <v>98</v>
      </c>
    </row>
    <row r="401" spans="1:12" x14ac:dyDescent="0.35">
      <c r="A401" s="7" t="s">
        <v>517</v>
      </c>
      <c r="B401" s="18" t="s">
        <v>1123</v>
      </c>
      <c r="D401" s="7" t="s">
        <v>507</v>
      </c>
      <c r="E401" s="5" t="s">
        <v>471</v>
      </c>
      <c r="F401">
        <v>65</v>
      </c>
      <c r="G401">
        <v>80</v>
      </c>
      <c r="H401">
        <v>0.15</v>
      </c>
      <c r="I401" s="3">
        <v>2.0151936E-3</v>
      </c>
      <c r="J401" t="s">
        <v>97</v>
      </c>
      <c r="K401" t="s">
        <v>98</v>
      </c>
    </row>
    <row r="402" spans="1:12" x14ac:dyDescent="0.35">
      <c r="A402" s="7" t="s">
        <v>519</v>
      </c>
      <c r="B402" s="18" t="s">
        <v>1124</v>
      </c>
      <c r="D402" s="7" t="s">
        <v>487</v>
      </c>
      <c r="E402" s="5" t="s">
        <v>471</v>
      </c>
      <c r="F402">
        <v>40</v>
      </c>
      <c r="G402">
        <v>40</v>
      </c>
      <c r="H402">
        <v>1</v>
      </c>
      <c r="I402" s="3">
        <v>35060</v>
      </c>
      <c r="J402" t="s">
        <v>100</v>
      </c>
      <c r="K402" t="s">
        <v>101</v>
      </c>
      <c r="L402" t="s">
        <v>102</v>
      </c>
    </row>
    <row r="403" spans="1:12" x14ac:dyDescent="0.35">
      <c r="A403" s="7" t="s">
        <v>518</v>
      </c>
      <c r="B403" s="18" t="s">
        <v>1125</v>
      </c>
      <c r="D403" s="7" t="s">
        <v>507</v>
      </c>
      <c r="E403" s="5" t="s">
        <v>471</v>
      </c>
      <c r="F403">
        <v>50</v>
      </c>
      <c r="G403">
        <v>50</v>
      </c>
      <c r="H403">
        <v>1</v>
      </c>
      <c r="I403" s="3">
        <v>20.8</v>
      </c>
      <c r="J403" t="s">
        <v>104</v>
      </c>
      <c r="K403" t="s">
        <v>105</v>
      </c>
      <c r="L403" t="s">
        <v>106</v>
      </c>
    </row>
    <row r="404" spans="1:12" x14ac:dyDescent="0.35">
      <c r="A404" t="s">
        <v>103</v>
      </c>
      <c r="B404" s="18" t="s">
        <v>1126</v>
      </c>
      <c r="D404" s="7" t="s">
        <v>507</v>
      </c>
      <c r="E404" s="5" t="s">
        <v>471</v>
      </c>
      <c r="F404">
        <v>50</v>
      </c>
      <c r="G404">
        <v>25</v>
      </c>
      <c r="H404">
        <v>0.4</v>
      </c>
      <c r="I404" s="3">
        <v>8.32</v>
      </c>
      <c r="J404" t="s">
        <v>104</v>
      </c>
      <c r="K404" t="s">
        <v>105</v>
      </c>
    </row>
    <row r="405" spans="1:12" x14ac:dyDescent="0.35">
      <c r="A405" t="s">
        <v>103</v>
      </c>
      <c r="B405" s="18" t="s">
        <v>1127</v>
      </c>
      <c r="D405" s="7" t="s">
        <v>507</v>
      </c>
      <c r="E405" s="5" t="s">
        <v>471</v>
      </c>
      <c r="F405">
        <v>50</v>
      </c>
      <c r="G405">
        <v>30</v>
      </c>
      <c r="H405">
        <v>0.6</v>
      </c>
      <c r="I405" s="3">
        <v>12.48</v>
      </c>
      <c r="J405" t="s">
        <v>104</v>
      </c>
      <c r="K405" t="s">
        <v>105</v>
      </c>
    </row>
    <row r="406" spans="1:12" x14ac:dyDescent="0.35">
      <c r="A406" t="s">
        <v>103</v>
      </c>
      <c r="B406" s="18" t="s">
        <v>1128</v>
      </c>
      <c r="D406" s="7" t="s">
        <v>507</v>
      </c>
      <c r="E406" s="5" t="s">
        <v>471</v>
      </c>
      <c r="F406">
        <v>50</v>
      </c>
      <c r="G406">
        <v>35</v>
      </c>
      <c r="H406">
        <v>0.65</v>
      </c>
      <c r="I406" s="3">
        <v>13.520000000000001</v>
      </c>
      <c r="J406" t="s">
        <v>104</v>
      </c>
      <c r="K406" t="s">
        <v>105</v>
      </c>
    </row>
    <row r="407" spans="1:12" x14ac:dyDescent="0.35">
      <c r="A407" t="s">
        <v>103</v>
      </c>
      <c r="B407" s="18" t="s">
        <v>1129</v>
      </c>
      <c r="D407" s="7" t="s">
        <v>507</v>
      </c>
      <c r="E407" s="5" t="s">
        <v>471</v>
      </c>
      <c r="F407">
        <v>50</v>
      </c>
      <c r="G407">
        <v>40</v>
      </c>
      <c r="H407">
        <v>0.7</v>
      </c>
      <c r="I407" s="3">
        <v>14.559999999999999</v>
      </c>
      <c r="J407" t="s">
        <v>104</v>
      </c>
      <c r="K407" t="s">
        <v>105</v>
      </c>
    </row>
    <row r="408" spans="1:12" x14ac:dyDescent="0.35">
      <c r="A408" t="s">
        <v>103</v>
      </c>
      <c r="B408" s="18" t="s">
        <v>1130</v>
      </c>
      <c r="D408" s="7" t="s">
        <v>507</v>
      </c>
      <c r="E408" s="5" t="s">
        <v>471</v>
      </c>
      <c r="F408">
        <v>50</v>
      </c>
      <c r="G408">
        <v>45</v>
      </c>
      <c r="H408">
        <v>0.9</v>
      </c>
      <c r="I408" s="3">
        <v>18.720000000000002</v>
      </c>
      <c r="J408" t="s">
        <v>104</v>
      </c>
      <c r="K408" t="s">
        <v>105</v>
      </c>
    </row>
    <row r="409" spans="1:12" x14ac:dyDescent="0.35">
      <c r="A409" t="s">
        <v>103</v>
      </c>
      <c r="B409" s="18" t="s">
        <v>1131</v>
      </c>
      <c r="D409" s="7" t="s">
        <v>507</v>
      </c>
      <c r="E409" s="5" t="s">
        <v>471</v>
      </c>
      <c r="F409">
        <v>50</v>
      </c>
      <c r="G409">
        <v>55</v>
      </c>
      <c r="H409">
        <v>0.3</v>
      </c>
      <c r="I409" s="3">
        <v>6.24</v>
      </c>
      <c r="J409" t="s">
        <v>104</v>
      </c>
      <c r="K409" t="s">
        <v>105</v>
      </c>
    </row>
    <row r="410" spans="1:12" x14ac:dyDescent="0.35">
      <c r="A410" t="s">
        <v>103</v>
      </c>
      <c r="B410" s="18" t="s">
        <v>1132</v>
      </c>
      <c r="D410" s="7" t="s">
        <v>507</v>
      </c>
      <c r="E410" s="5" t="s">
        <v>471</v>
      </c>
      <c r="F410">
        <v>50</v>
      </c>
      <c r="G410">
        <v>60</v>
      </c>
      <c r="H410">
        <v>0.1</v>
      </c>
      <c r="I410" s="3">
        <v>2.08</v>
      </c>
      <c r="J410" t="s">
        <v>104</v>
      </c>
      <c r="K410" t="s">
        <v>105</v>
      </c>
    </row>
    <row r="411" spans="1:12" x14ac:dyDescent="0.35">
      <c r="A411" s="7" t="s">
        <v>297</v>
      </c>
      <c r="B411" s="18" t="s">
        <v>1133</v>
      </c>
      <c r="D411" s="7" t="s">
        <v>487</v>
      </c>
      <c r="E411" s="5" t="s">
        <v>471</v>
      </c>
      <c r="F411" s="28">
        <v>50</v>
      </c>
      <c r="G411">
        <v>50</v>
      </c>
      <c r="H411">
        <v>1</v>
      </c>
      <c r="I411" s="3">
        <v>251.96850393700788</v>
      </c>
      <c r="J411" t="s">
        <v>107</v>
      </c>
      <c r="K411" t="s">
        <v>108</v>
      </c>
      <c r="L411" t="s">
        <v>109</v>
      </c>
    </row>
    <row r="412" spans="1:12" x14ac:dyDescent="0.35">
      <c r="A412" t="s">
        <v>297</v>
      </c>
      <c r="B412" s="18" t="s">
        <v>1134</v>
      </c>
      <c r="D412" s="7" t="s">
        <v>487</v>
      </c>
      <c r="E412" s="5" t="s">
        <v>471</v>
      </c>
      <c r="F412">
        <v>45</v>
      </c>
      <c r="G412">
        <v>40</v>
      </c>
      <c r="H412">
        <v>0.94117647058823528</v>
      </c>
      <c r="I412" s="3">
        <v>51.8</v>
      </c>
      <c r="J412" t="s">
        <v>298</v>
      </c>
      <c r="K412" t="s">
        <v>299</v>
      </c>
    </row>
    <row r="413" spans="1:12" x14ac:dyDescent="0.35">
      <c r="A413" t="s">
        <v>297</v>
      </c>
      <c r="B413" s="18" t="s">
        <v>1135</v>
      </c>
      <c r="D413" s="7" t="s">
        <v>487</v>
      </c>
      <c r="E413" s="5" t="s">
        <v>471</v>
      </c>
      <c r="F413">
        <v>45</v>
      </c>
      <c r="G413">
        <v>30</v>
      </c>
      <c r="H413">
        <v>0.5</v>
      </c>
      <c r="I413" s="3">
        <v>27.518749999999997</v>
      </c>
      <c r="J413" t="s">
        <v>298</v>
      </c>
    </row>
    <row r="414" spans="1:12" x14ac:dyDescent="0.35">
      <c r="A414" t="s">
        <v>297</v>
      </c>
      <c r="B414" s="18" t="s">
        <v>1136</v>
      </c>
      <c r="D414" s="7" t="s">
        <v>487</v>
      </c>
      <c r="E414" s="5" t="s">
        <v>471</v>
      </c>
      <c r="F414">
        <v>45</v>
      </c>
      <c r="G414">
        <v>35</v>
      </c>
      <c r="H414">
        <v>0.75</v>
      </c>
      <c r="I414" s="3">
        <v>41.278124999999996</v>
      </c>
      <c r="J414" t="s">
        <v>298</v>
      </c>
    </row>
    <row r="415" spans="1:12" x14ac:dyDescent="0.35">
      <c r="A415" t="s">
        <v>297</v>
      </c>
      <c r="B415" s="18" t="s">
        <v>1137</v>
      </c>
      <c r="D415" s="7" t="s">
        <v>487</v>
      </c>
      <c r="E415" s="5" t="s">
        <v>471</v>
      </c>
      <c r="F415">
        <v>45</v>
      </c>
      <c r="G415">
        <v>45</v>
      </c>
      <c r="H415">
        <v>1</v>
      </c>
      <c r="I415" s="3">
        <v>55.037499999999994</v>
      </c>
      <c r="J415" t="s">
        <v>298</v>
      </c>
    </row>
    <row r="416" spans="1:12" x14ac:dyDescent="0.35">
      <c r="A416" t="s">
        <v>297</v>
      </c>
      <c r="B416" s="18" t="s">
        <v>1138</v>
      </c>
      <c r="D416" s="7" t="s">
        <v>487</v>
      </c>
      <c r="E416" s="5" t="s">
        <v>471</v>
      </c>
      <c r="F416">
        <v>45</v>
      </c>
      <c r="G416">
        <v>50</v>
      </c>
      <c r="H416">
        <v>0.3125</v>
      </c>
      <c r="I416" s="3">
        <v>17.19921875</v>
      </c>
      <c r="J416" t="s">
        <v>298</v>
      </c>
    </row>
    <row r="417" spans="1:11" x14ac:dyDescent="0.35">
      <c r="A417" s="7" t="s">
        <v>520</v>
      </c>
      <c r="B417" s="18" t="s">
        <v>1139</v>
      </c>
      <c r="D417" s="7" t="s">
        <v>487</v>
      </c>
      <c r="E417" s="5" t="s">
        <v>471</v>
      </c>
      <c r="F417">
        <v>55</v>
      </c>
      <c r="G417">
        <v>40</v>
      </c>
      <c r="H417">
        <v>1</v>
      </c>
      <c r="I417" s="3">
        <v>13.487314085739282</v>
      </c>
      <c r="J417" t="s">
        <v>301</v>
      </c>
      <c r="K417" t="s">
        <v>305</v>
      </c>
    </row>
    <row r="418" spans="1:11" x14ac:dyDescent="0.35">
      <c r="A418" s="7" t="s">
        <v>520</v>
      </c>
      <c r="B418" s="18" t="s">
        <v>1140</v>
      </c>
      <c r="D418" s="7" t="s">
        <v>487</v>
      </c>
      <c r="E418" s="5" t="s">
        <v>471</v>
      </c>
      <c r="F418">
        <v>39</v>
      </c>
      <c r="G418">
        <v>39</v>
      </c>
      <c r="H418">
        <v>1</v>
      </c>
      <c r="I418" s="3">
        <v>86444964.871194363</v>
      </c>
      <c r="J418" t="s">
        <v>302</v>
      </c>
      <c r="K418" t="s">
        <v>306</v>
      </c>
    </row>
    <row r="419" spans="1:11" x14ac:dyDescent="0.35">
      <c r="A419" s="7" t="s">
        <v>520</v>
      </c>
      <c r="B419" s="18" t="s">
        <v>1141</v>
      </c>
      <c r="D419" s="7" t="s">
        <v>487</v>
      </c>
      <c r="E419" s="5" t="s">
        <v>471</v>
      </c>
      <c r="F419">
        <v>39</v>
      </c>
      <c r="G419">
        <v>25</v>
      </c>
      <c r="H419">
        <v>0.25</v>
      </c>
      <c r="I419" s="3">
        <v>21611241.217798591</v>
      </c>
      <c r="J419" t="s">
        <v>302</v>
      </c>
    </row>
    <row r="420" spans="1:11" x14ac:dyDescent="0.35">
      <c r="A420" s="7" t="s">
        <v>520</v>
      </c>
      <c r="B420" s="18" t="s">
        <v>1142</v>
      </c>
      <c r="D420" s="7" t="s">
        <v>487</v>
      </c>
      <c r="E420" s="5" t="s">
        <v>471</v>
      </c>
      <c r="F420">
        <v>39</v>
      </c>
      <c r="G420">
        <v>30</v>
      </c>
      <c r="H420">
        <v>0.35</v>
      </c>
      <c r="I420" s="3">
        <v>30255737.704918023</v>
      </c>
      <c r="J420" t="s">
        <v>302</v>
      </c>
    </row>
    <row r="421" spans="1:11" x14ac:dyDescent="0.35">
      <c r="A421" s="7" t="s">
        <v>520</v>
      </c>
      <c r="B421" s="18" t="s">
        <v>1143</v>
      </c>
      <c r="D421" s="7" t="s">
        <v>487</v>
      </c>
      <c r="E421" s="5" t="s">
        <v>471</v>
      </c>
      <c r="F421">
        <v>39</v>
      </c>
      <c r="G421">
        <v>50</v>
      </c>
      <c r="H421">
        <v>0.8</v>
      </c>
      <c r="I421" s="3">
        <v>69155971.89695549</v>
      </c>
      <c r="J421" t="s">
        <v>302</v>
      </c>
    </row>
    <row r="422" spans="1:11" x14ac:dyDescent="0.35">
      <c r="A422" s="7" t="s">
        <v>520</v>
      </c>
      <c r="B422" s="18" t="s">
        <v>1144</v>
      </c>
      <c r="D422" s="7" t="s">
        <v>487</v>
      </c>
      <c r="E422" s="5" t="s">
        <v>471</v>
      </c>
      <c r="F422">
        <v>39</v>
      </c>
      <c r="G422">
        <v>60</v>
      </c>
      <c r="H422">
        <v>0.5</v>
      </c>
      <c r="I422" s="3">
        <v>43222482.435597181</v>
      </c>
      <c r="J422" t="s">
        <v>302</v>
      </c>
    </row>
    <row r="423" spans="1:11" x14ac:dyDescent="0.35">
      <c r="A423" t="s">
        <v>300</v>
      </c>
      <c r="B423" s="18" t="s">
        <v>1145</v>
      </c>
      <c r="D423" s="7" t="s">
        <v>499</v>
      </c>
      <c r="E423" s="5" t="s">
        <v>471</v>
      </c>
      <c r="F423">
        <v>45</v>
      </c>
      <c r="G423">
        <v>30</v>
      </c>
      <c r="H423">
        <v>0.63636363636363624</v>
      </c>
      <c r="I423" s="3">
        <v>17.899999999999999</v>
      </c>
      <c r="J423" t="s">
        <v>303</v>
      </c>
      <c r="K423" t="s">
        <v>304</v>
      </c>
    </row>
    <row r="424" spans="1:11" x14ac:dyDescent="0.35">
      <c r="A424" t="s">
        <v>300</v>
      </c>
      <c r="B424" s="18" t="s">
        <v>1146</v>
      </c>
      <c r="D424" s="7" t="s">
        <v>499</v>
      </c>
      <c r="E424" s="5" t="s">
        <v>471</v>
      </c>
      <c r="F424">
        <v>45</v>
      </c>
      <c r="G424">
        <v>5</v>
      </c>
      <c r="H424">
        <v>0.18181818181818182</v>
      </c>
      <c r="I424" s="3">
        <v>5.1142857142857148</v>
      </c>
      <c r="J424" t="s">
        <v>303</v>
      </c>
    </row>
    <row r="425" spans="1:11" x14ac:dyDescent="0.35">
      <c r="A425" t="s">
        <v>300</v>
      </c>
      <c r="B425" s="18" t="s">
        <v>1147</v>
      </c>
      <c r="D425" s="7" t="s">
        <v>499</v>
      </c>
      <c r="E425" s="5" t="s">
        <v>471</v>
      </c>
      <c r="F425">
        <v>45</v>
      </c>
      <c r="G425">
        <v>10</v>
      </c>
      <c r="H425">
        <v>0.22727272727272727</v>
      </c>
      <c r="I425" s="3">
        <v>6.3928571428571432</v>
      </c>
      <c r="J425" t="s">
        <v>303</v>
      </c>
    </row>
    <row r="426" spans="1:11" x14ac:dyDescent="0.35">
      <c r="A426" t="s">
        <v>300</v>
      </c>
      <c r="B426" s="18" t="s">
        <v>1148</v>
      </c>
      <c r="D426" s="7" t="s">
        <v>499</v>
      </c>
      <c r="E426" s="5" t="s">
        <v>471</v>
      </c>
      <c r="F426">
        <v>45</v>
      </c>
      <c r="G426">
        <v>15</v>
      </c>
      <c r="H426">
        <v>0.36363636363636365</v>
      </c>
      <c r="I426" s="3">
        <v>10.22857142857143</v>
      </c>
      <c r="J426" t="s">
        <v>303</v>
      </c>
    </row>
    <row r="427" spans="1:11" x14ac:dyDescent="0.35">
      <c r="A427" t="s">
        <v>300</v>
      </c>
      <c r="B427" s="18" t="s">
        <v>1149</v>
      </c>
      <c r="D427" s="7" t="s">
        <v>499</v>
      </c>
      <c r="E427" s="5" t="s">
        <v>471</v>
      </c>
      <c r="F427">
        <v>45</v>
      </c>
      <c r="G427">
        <v>20</v>
      </c>
      <c r="H427">
        <v>0.38181818181818178</v>
      </c>
      <c r="I427" s="3">
        <v>10.74</v>
      </c>
      <c r="J427" t="s">
        <v>303</v>
      </c>
    </row>
    <row r="428" spans="1:11" x14ac:dyDescent="0.35">
      <c r="A428" t="s">
        <v>300</v>
      </c>
      <c r="B428" s="18" t="s">
        <v>1150</v>
      </c>
      <c r="D428" s="7" t="s">
        <v>499</v>
      </c>
      <c r="E428" s="5" t="s">
        <v>471</v>
      </c>
      <c r="F428">
        <v>45</v>
      </c>
      <c r="G428">
        <v>25</v>
      </c>
      <c r="H428">
        <v>0.40909090909090906</v>
      </c>
      <c r="I428" s="3">
        <v>11.507142857142858</v>
      </c>
      <c r="J428" t="s">
        <v>303</v>
      </c>
    </row>
    <row r="429" spans="1:11" x14ac:dyDescent="0.35">
      <c r="A429" t="s">
        <v>300</v>
      </c>
      <c r="B429" s="18" t="s">
        <v>1151</v>
      </c>
      <c r="D429" s="7" t="s">
        <v>499</v>
      </c>
      <c r="E429" s="5" t="s">
        <v>471</v>
      </c>
      <c r="F429">
        <v>45</v>
      </c>
      <c r="G429">
        <v>35</v>
      </c>
      <c r="H429">
        <v>0.68181818181818177</v>
      </c>
      <c r="I429" s="3">
        <v>19.178571428571431</v>
      </c>
      <c r="J429" t="s">
        <v>303</v>
      </c>
    </row>
    <row r="430" spans="1:11" x14ac:dyDescent="0.35">
      <c r="A430" t="s">
        <v>300</v>
      </c>
      <c r="B430" s="18" t="s">
        <v>1152</v>
      </c>
      <c r="D430" s="7" t="s">
        <v>499</v>
      </c>
      <c r="E430" s="5" t="s">
        <v>471</v>
      </c>
      <c r="F430">
        <v>45</v>
      </c>
      <c r="G430">
        <v>40</v>
      </c>
      <c r="H430">
        <v>0.90909090909090906</v>
      </c>
      <c r="I430" s="3">
        <v>25.571428571428573</v>
      </c>
      <c r="J430" t="s">
        <v>303</v>
      </c>
    </row>
    <row r="431" spans="1:11" x14ac:dyDescent="0.35">
      <c r="A431" t="s">
        <v>300</v>
      </c>
      <c r="B431" s="18" t="s">
        <v>1153</v>
      </c>
      <c r="D431" s="7" t="s">
        <v>499</v>
      </c>
      <c r="E431" s="5" t="s">
        <v>471</v>
      </c>
      <c r="F431">
        <v>45</v>
      </c>
      <c r="G431">
        <v>45</v>
      </c>
      <c r="H431">
        <v>1</v>
      </c>
      <c r="I431" s="3">
        <v>28.128571428571433</v>
      </c>
      <c r="J431" t="s">
        <v>303</v>
      </c>
    </row>
    <row r="432" spans="1:11" x14ac:dyDescent="0.35">
      <c r="A432" t="s">
        <v>300</v>
      </c>
      <c r="B432" s="18" t="s">
        <v>1154</v>
      </c>
      <c r="D432" s="7" t="s">
        <v>499</v>
      </c>
      <c r="E432" s="5" t="s">
        <v>471</v>
      </c>
      <c r="F432">
        <v>45</v>
      </c>
      <c r="G432">
        <v>50</v>
      </c>
      <c r="H432">
        <v>0.95454545454545447</v>
      </c>
      <c r="I432" s="3">
        <v>26.849999999999998</v>
      </c>
      <c r="J432" t="s">
        <v>303</v>
      </c>
    </row>
    <row r="433" spans="1:12" x14ac:dyDescent="0.35">
      <c r="A433" t="s">
        <v>300</v>
      </c>
      <c r="B433" s="18" t="s">
        <v>1155</v>
      </c>
      <c r="D433" s="7" t="s">
        <v>499</v>
      </c>
      <c r="E433" s="5" t="s">
        <v>471</v>
      </c>
      <c r="F433">
        <v>45</v>
      </c>
      <c r="G433">
        <v>55</v>
      </c>
      <c r="H433">
        <v>0.63636363636363624</v>
      </c>
      <c r="I433" s="3">
        <v>17.899999999999999</v>
      </c>
      <c r="J433" t="s">
        <v>303</v>
      </c>
    </row>
    <row r="434" spans="1:12" x14ac:dyDescent="0.35">
      <c r="A434" t="s">
        <v>300</v>
      </c>
      <c r="B434" s="18" t="s">
        <v>1156</v>
      </c>
      <c r="D434" s="7" t="s">
        <v>499</v>
      </c>
      <c r="E434" s="5" t="s">
        <v>471</v>
      </c>
      <c r="F434">
        <v>45</v>
      </c>
      <c r="G434">
        <v>60</v>
      </c>
      <c r="H434">
        <v>0.54545454545454541</v>
      </c>
      <c r="I434" s="3">
        <v>15.342857142857143</v>
      </c>
      <c r="J434" t="s">
        <v>303</v>
      </c>
    </row>
    <row r="435" spans="1:12" x14ac:dyDescent="0.35">
      <c r="A435" t="s">
        <v>300</v>
      </c>
      <c r="B435" s="18" t="s">
        <v>1157</v>
      </c>
      <c r="D435" s="7" t="s">
        <v>499</v>
      </c>
      <c r="E435" s="5" t="s">
        <v>471</v>
      </c>
      <c r="F435">
        <v>45</v>
      </c>
      <c r="G435">
        <v>65</v>
      </c>
      <c r="H435">
        <v>0.36363636363636365</v>
      </c>
      <c r="I435" s="3">
        <v>10.22857142857143</v>
      </c>
      <c r="J435" t="s">
        <v>303</v>
      </c>
    </row>
    <row r="436" spans="1:12" x14ac:dyDescent="0.35">
      <c r="A436" t="s">
        <v>300</v>
      </c>
      <c r="B436" s="18" t="s">
        <v>1158</v>
      </c>
      <c r="D436" s="7" t="s">
        <v>499</v>
      </c>
      <c r="E436" s="5" t="s">
        <v>471</v>
      </c>
      <c r="F436">
        <v>45</v>
      </c>
      <c r="G436">
        <v>70</v>
      </c>
      <c r="H436">
        <v>0.33636363636363631</v>
      </c>
      <c r="I436" s="3">
        <v>9.4614285714285717</v>
      </c>
      <c r="J436" t="s">
        <v>303</v>
      </c>
    </row>
    <row r="437" spans="1:12" x14ac:dyDescent="0.35">
      <c r="A437" t="s">
        <v>300</v>
      </c>
      <c r="B437" s="18" t="s">
        <v>1159</v>
      </c>
      <c r="D437" s="7" t="s">
        <v>499</v>
      </c>
      <c r="E437" s="5" t="s">
        <v>471</v>
      </c>
      <c r="F437">
        <v>45</v>
      </c>
      <c r="G437">
        <v>75</v>
      </c>
      <c r="H437">
        <v>0.31818181818181812</v>
      </c>
      <c r="I437" s="3">
        <v>8.9499999999999993</v>
      </c>
      <c r="J437" t="s">
        <v>303</v>
      </c>
    </row>
    <row r="438" spans="1:12" x14ac:dyDescent="0.35">
      <c r="A438" t="s">
        <v>300</v>
      </c>
      <c r="B438" s="18" t="s">
        <v>1160</v>
      </c>
      <c r="D438" s="7" t="s">
        <v>499</v>
      </c>
      <c r="E438" s="5" t="s">
        <v>471</v>
      </c>
      <c r="F438">
        <v>45</v>
      </c>
      <c r="G438">
        <v>85</v>
      </c>
      <c r="H438">
        <v>0.27272727272727271</v>
      </c>
      <c r="I438" s="3">
        <v>7.6714285714285717</v>
      </c>
      <c r="J438" t="s">
        <v>303</v>
      </c>
    </row>
    <row r="439" spans="1:12" x14ac:dyDescent="0.35">
      <c r="A439" t="s">
        <v>300</v>
      </c>
      <c r="B439" s="18" t="s">
        <v>1161</v>
      </c>
      <c r="D439" s="7" t="s">
        <v>499</v>
      </c>
      <c r="E439" s="5" t="s">
        <v>471</v>
      </c>
      <c r="F439">
        <v>45</v>
      </c>
      <c r="G439">
        <v>90</v>
      </c>
      <c r="H439">
        <v>0.18181818181818182</v>
      </c>
      <c r="I439" s="3">
        <v>5.1142857142857148</v>
      </c>
      <c r="J439" t="s">
        <v>303</v>
      </c>
    </row>
    <row r="440" spans="1:12" x14ac:dyDescent="0.35">
      <c r="A440" t="s">
        <v>110</v>
      </c>
      <c r="B440" s="18" t="s">
        <v>1162</v>
      </c>
      <c r="D440" s="7" t="s">
        <v>499</v>
      </c>
      <c r="E440" s="5" t="s">
        <v>471</v>
      </c>
      <c r="F440" s="28">
        <v>30</v>
      </c>
      <c r="G440">
        <v>30</v>
      </c>
      <c r="H440">
        <v>1</v>
      </c>
      <c r="I440" s="3">
        <v>6.2</v>
      </c>
      <c r="J440" t="s">
        <v>111</v>
      </c>
      <c r="K440" t="s">
        <v>112</v>
      </c>
      <c r="L440" t="s">
        <v>113</v>
      </c>
    </row>
    <row r="441" spans="1:12" x14ac:dyDescent="0.35">
      <c r="A441" s="7" t="s">
        <v>307</v>
      </c>
      <c r="B441" s="18" t="s">
        <v>1163</v>
      </c>
      <c r="D441" s="7" t="s">
        <v>476</v>
      </c>
      <c r="E441" s="5" t="s">
        <v>471</v>
      </c>
      <c r="F441" s="28">
        <v>30</v>
      </c>
      <c r="G441">
        <v>30</v>
      </c>
      <c r="H441">
        <v>1</v>
      </c>
      <c r="I441" s="3">
        <v>14.5</v>
      </c>
      <c r="J441" t="s">
        <v>308</v>
      </c>
      <c r="K441" t="s">
        <v>401</v>
      </c>
    </row>
    <row r="442" spans="1:12" x14ac:dyDescent="0.35">
      <c r="A442" s="7" t="s">
        <v>307</v>
      </c>
      <c r="B442" s="18" t="s">
        <v>1164</v>
      </c>
      <c r="D442" s="7" t="s">
        <v>476</v>
      </c>
      <c r="E442" s="5" t="s">
        <v>471</v>
      </c>
      <c r="F442" s="28">
        <v>20</v>
      </c>
      <c r="G442">
        <v>20</v>
      </c>
      <c r="H442">
        <v>1</v>
      </c>
      <c r="I442" s="3">
        <v>2.9333330000000002</v>
      </c>
      <c r="J442" t="s">
        <v>309</v>
      </c>
      <c r="K442" t="s">
        <v>402</v>
      </c>
    </row>
    <row r="443" spans="1:12" x14ac:dyDescent="0.35">
      <c r="A443" s="7" t="s">
        <v>307</v>
      </c>
      <c r="B443" s="18" t="s">
        <v>1165</v>
      </c>
      <c r="C443" t="s">
        <v>521</v>
      </c>
      <c r="D443" s="7" t="s">
        <v>476</v>
      </c>
      <c r="E443" s="5" t="s">
        <v>472</v>
      </c>
      <c r="F443" s="28">
        <v>20</v>
      </c>
      <c r="G443">
        <v>20</v>
      </c>
      <c r="H443">
        <v>1</v>
      </c>
      <c r="I443" s="3">
        <v>3.097467</v>
      </c>
      <c r="J443" t="s">
        <v>310</v>
      </c>
      <c r="K443" t="s">
        <v>402</v>
      </c>
    </row>
    <row r="444" spans="1:12" x14ac:dyDescent="0.35">
      <c r="A444" s="7" t="s">
        <v>307</v>
      </c>
      <c r="B444" s="18" t="s">
        <v>1166</v>
      </c>
      <c r="C444" s="7" t="s">
        <v>522</v>
      </c>
      <c r="D444" s="7" t="s">
        <v>476</v>
      </c>
      <c r="E444" s="5" t="s">
        <v>472</v>
      </c>
      <c r="F444" s="28">
        <v>20</v>
      </c>
      <c r="G444">
        <v>20</v>
      </c>
      <c r="H444">
        <v>1</v>
      </c>
      <c r="I444" s="3">
        <v>0.54806699999999997</v>
      </c>
      <c r="J444" t="s">
        <v>311</v>
      </c>
      <c r="K444" t="s">
        <v>402</v>
      </c>
    </row>
    <row r="445" spans="1:12" x14ac:dyDescent="0.35">
      <c r="A445" s="7" t="s">
        <v>307</v>
      </c>
      <c r="B445" s="18" t="s">
        <v>1167</v>
      </c>
      <c r="C445" s="7" t="s">
        <v>523</v>
      </c>
      <c r="D445" s="7" t="s">
        <v>476</v>
      </c>
      <c r="E445" s="5" t="s">
        <v>472</v>
      </c>
      <c r="F445" s="28">
        <v>20</v>
      </c>
      <c r="G445">
        <v>20</v>
      </c>
      <c r="H445">
        <v>1</v>
      </c>
      <c r="I445" s="3">
        <v>1.706917</v>
      </c>
      <c r="J445" t="s">
        <v>312</v>
      </c>
      <c r="K445" t="s">
        <v>402</v>
      </c>
    </row>
    <row r="446" spans="1:12" x14ac:dyDescent="0.35">
      <c r="A446" s="7" t="s">
        <v>307</v>
      </c>
      <c r="B446" s="18" t="s">
        <v>1168</v>
      </c>
      <c r="C446" t="s">
        <v>524</v>
      </c>
      <c r="D446" s="7" t="s">
        <v>476</v>
      </c>
      <c r="E446" s="5" t="s">
        <v>472</v>
      </c>
      <c r="F446" s="28">
        <v>20</v>
      </c>
      <c r="G446">
        <v>20</v>
      </c>
      <c r="H446">
        <v>1</v>
      </c>
      <c r="I446" s="3">
        <v>4.2333999999999996</v>
      </c>
      <c r="J446" t="s">
        <v>313</v>
      </c>
      <c r="K446" t="s">
        <v>402</v>
      </c>
    </row>
    <row r="447" spans="1:12" x14ac:dyDescent="0.35">
      <c r="A447" s="7" t="s">
        <v>307</v>
      </c>
      <c r="B447" s="18" t="s">
        <v>1169</v>
      </c>
      <c r="C447" t="s">
        <v>525</v>
      </c>
      <c r="D447" s="7" t="s">
        <v>476</v>
      </c>
      <c r="E447" s="5" t="s">
        <v>472</v>
      </c>
      <c r="F447" s="28">
        <v>20</v>
      </c>
      <c r="G447">
        <v>20</v>
      </c>
      <c r="H447">
        <v>1</v>
      </c>
      <c r="I447" s="3">
        <v>3.1670000000000001E-3</v>
      </c>
      <c r="J447" t="s">
        <v>314</v>
      </c>
      <c r="K447" t="s">
        <v>402</v>
      </c>
    </row>
    <row r="448" spans="1:12" x14ac:dyDescent="0.35">
      <c r="A448" s="7" t="s">
        <v>307</v>
      </c>
      <c r="B448" s="18" t="s">
        <v>1170</v>
      </c>
      <c r="C448" t="s">
        <v>526</v>
      </c>
      <c r="D448" s="7" t="s">
        <v>476</v>
      </c>
      <c r="E448" s="5" t="s">
        <v>472</v>
      </c>
      <c r="F448" s="28">
        <v>20</v>
      </c>
      <c r="G448">
        <v>20</v>
      </c>
      <c r="H448">
        <v>1</v>
      </c>
      <c r="I448" s="3">
        <v>2.7467329999999999</v>
      </c>
      <c r="J448" t="s">
        <v>315</v>
      </c>
      <c r="K448" t="s">
        <v>402</v>
      </c>
    </row>
    <row r="449" spans="1:11" x14ac:dyDescent="0.35">
      <c r="A449" s="7" t="s">
        <v>307</v>
      </c>
      <c r="B449" s="18" t="s">
        <v>1171</v>
      </c>
      <c r="C449" t="s">
        <v>527</v>
      </c>
      <c r="D449" s="7" t="s">
        <v>476</v>
      </c>
      <c r="E449" s="5" t="s">
        <v>472</v>
      </c>
      <c r="F449" s="28">
        <v>20</v>
      </c>
      <c r="G449">
        <v>20</v>
      </c>
      <c r="H449">
        <v>1</v>
      </c>
      <c r="I449" s="3">
        <v>1.4934829999999999</v>
      </c>
      <c r="J449" t="s">
        <v>316</v>
      </c>
      <c r="K449" t="s">
        <v>402</v>
      </c>
    </row>
    <row r="450" spans="1:11" x14ac:dyDescent="0.35">
      <c r="A450" s="7" t="s">
        <v>307</v>
      </c>
      <c r="B450" s="18" t="s">
        <v>1172</v>
      </c>
      <c r="C450" t="s">
        <v>528</v>
      </c>
      <c r="D450" s="7" t="s">
        <v>476</v>
      </c>
      <c r="E450" s="5" t="s">
        <v>472</v>
      </c>
      <c r="F450" s="28">
        <v>20</v>
      </c>
      <c r="G450">
        <v>20</v>
      </c>
      <c r="H450">
        <v>1</v>
      </c>
      <c r="I450" s="3">
        <v>1.4913000000000001</v>
      </c>
      <c r="J450" t="s">
        <v>317</v>
      </c>
      <c r="K450" t="s">
        <v>402</v>
      </c>
    </row>
    <row r="451" spans="1:11" x14ac:dyDescent="0.35">
      <c r="A451" s="7" t="s">
        <v>307</v>
      </c>
      <c r="B451" s="18" t="s">
        <v>1173</v>
      </c>
      <c r="C451" t="s">
        <v>529</v>
      </c>
      <c r="D451" s="7" t="s">
        <v>476</v>
      </c>
      <c r="E451" s="5" t="s">
        <v>472</v>
      </c>
      <c r="F451" s="28">
        <v>20</v>
      </c>
      <c r="G451">
        <v>20</v>
      </c>
      <c r="H451">
        <v>1</v>
      </c>
      <c r="I451" s="3">
        <v>2.3934000000000002</v>
      </c>
      <c r="J451" t="s">
        <v>318</v>
      </c>
      <c r="K451" t="s">
        <v>402</v>
      </c>
    </row>
    <row r="452" spans="1:11" x14ac:dyDescent="0.35">
      <c r="A452" s="7" t="s">
        <v>307</v>
      </c>
      <c r="B452" s="18" t="s">
        <v>1174</v>
      </c>
      <c r="C452" t="s">
        <v>530</v>
      </c>
      <c r="D452" s="7" t="s">
        <v>476</v>
      </c>
      <c r="E452" s="5" t="s">
        <v>472</v>
      </c>
      <c r="F452" s="28">
        <v>20</v>
      </c>
      <c r="G452">
        <v>20</v>
      </c>
      <c r="H452">
        <v>1</v>
      </c>
      <c r="I452" s="3">
        <v>0.311583</v>
      </c>
      <c r="J452" t="s">
        <v>319</v>
      </c>
      <c r="K452" t="s">
        <v>402</v>
      </c>
    </row>
    <row r="453" spans="1:11" x14ac:dyDescent="0.35">
      <c r="A453" s="7" t="s">
        <v>307</v>
      </c>
      <c r="B453" s="18" t="s">
        <v>1175</v>
      </c>
      <c r="C453" t="s">
        <v>531</v>
      </c>
      <c r="D453" s="7" t="s">
        <v>476</v>
      </c>
      <c r="E453" s="5" t="s">
        <v>472</v>
      </c>
      <c r="F453" s="28">
        <v>20</v>
      </c>
      <c r="G453">
        <v>20</v>
      </c>
      <c r="H453">
        <v>1</v>
      </c>
      <c r="I453" s="3">
        <v>0.24925</v>
      </c>
      <c r="J453" t="s">
        <v>320</v>
      </c>
      <c r="K453" t="s">
        <v>402</v>
      </c>
    </row>
    <row r="454" spans="1:11" x14ac:dyDescent="0.35">
      <c r="A454" s="7" t="s">
        <v>307</v>
      </c>
      <c r="B454" s="18" t="s">
        <v>1176</v>
      </c>
      <c r="C454" t="s">
        <v>532</v>
      </c>
      <c r="D454" s="7" t="s">
        <v>476</v>
      </c>
      <c r="E454" s="5" t="s">
        <v>472</v>
      </c>
      <c r="F454" s="28">
        <v>20</v>
      </c>
      <c r="G454">
        <v>20</v>
      </c>
      <c r="H454">
        <v>1</v>
      </c>
      <c r="I454" s="3">
        <v>0.91538299999999995</v>
      </c>
      <c r="J454" t="s">
        <v>321</v>
      </c>
      <c r="K454" t="s">
        <v>402</v>
      </c>
    </row>
    <row r="455" spans="1:11" x14ac:dyDescent="0.35">
      <c r="A455" s="7" t="s">
        <v>307</v>
      </c>
      <c r="B455" s="18" t="s">
        <v>1177</v>
      </c>
      <c r="C455" t="s">
        <v>533</v>
      </c>
      <c r="D455" s="7" t="s">
        <v>476</v>
      </c>
      <c r="E455" s="5" t="s">
        <v>472</v>
      </c>
      <c r="F455" s="28">
        <v>20</v>
      </c>
      <c r="G455">
        <v>20</v>
      </c>
      <c r="H455">
        <v>1</v>
      </c>
      <c r="I455" s="3">
        <v>0.28496700000000003</v>
      </c>
      <c r="J455" t="s">
        <v>322</v>
      </c>
      <c r="K455" t="s">
        <v>402</v>
      </c>
    </row>
    <row r="456" spans="1:11" x14ac:dyDescent="0.35">
      <c r="A456" s="7" t="s">
        <v>307</v>
      </c>
      <c r="B456" s="18" t="s">
        <v>1178</v>
      </c>
      <c r="C456" t="s">
        <v>534</v>
      </c>
      <c r="D456" s="7" t="s">
        <v>476</v>
      </c>
      <c r="E456" s="5" t="s">
        <v>472</v>
      </c>
      <c r="F456" s="28">
        <v>20</v>
      </c>
      <c r="G456">
        <v>20</v>
      </c>
      <c r="H456">
        <v>1</v>
      </c>
      <c r="I456" s="3">
        <v>1.06E-2</v>
      </c>
      <c r="J456" t="s">
        <v>323</v>
      </c>
      <c r="K456" t="s">
        <v>402</v>
      </c>
    </row>
    <row r="457" spans="1:11" x14ac:dyDescent="0.35">
      <c r="A457" s="7" t="s">
        <v>307</v>
      </c>
      <c r="B457" s="18" t="s">
        <v>1179</v>
      </c>
      <c r="C457" t="s">
        <v>535</v>
      </c>
      <c r="D457" s="7" t="s">
        <v>476</v>
      </c>
      <c r="E457" s="5" t="s">
        <v>472</v>
      </c>
      <c r="F457" s="28">
        <v>20</v>
      </c>
      <c r="G457">
        <v>20</v>
      </c>
      <c r="H457">
        <v>1</v>
      </c>
      <c r="I457" s="3">
        <v>1.9099999999999999E-2</v>
      </c>
      <c r="J457" t="s">
        <v>324</v>
      </c>
      <c r="K457" t="s">
        <v>402</v>
      </c>
    </row>
    <row r="458" spans="1:11" x14ac:dyDescent="0.35">
      <c r="A458" s="7" t="s">
        <v>307</v>
      </c>
      <c r="B458" s="18" t="s">
        <v>1180</v>
      </c>
      <c r="C458" t="s">
        <v>536</v>
      </c>
      <c r="D458" s="7" t="s">
        <v>476</v>
      </c>
      <c r="E458" s="5" t="s">
        <v>472</v>
      </c>
      <c r="F458" s="28">
        <v>20</v>
      </c>
      <c r="G458">
        <v>20</v>
      </c>
      <c r="H458">
        <v>1</v>
      </c>
      <c r="I458" s="3">
        <v>1.6296170000000001</v>
      </c>
      <c r="J458" t="s">
        <v>325</v>
      </c>
      <c r="K458" t="s">
        <v>402</v>
      </c>
    </row>
    <row r="459" spans="1:11" x14ac:dyDescent="0.35">
      <c r="A459" s="7" t="s">
        <v>307</v>
      </c>
      <c r="B459" s="18" t="s">
        <v>1181</v>
      </c>
      <c r="C459" t="s">
        <v>537</v>
      </c>
      <c r="D459" s="7" t="s">
        <v>476</v>
      </c>
      <c r="E459" s="5" t="s">
        <v>472</v>
      </c>
      <c r="F459" s="28">
        <v>20</v>
      </c>
      <c r="G459">
        <v>30</v>
      </c>
      <c r="H459">
        <v>1</v>
      </c>
      <c r="I459" s="3">
        <v>28</v>
      </c>
      <c r="J459" t="s">
        <v>326</v>
      </c>
      <c r="K459" t="s">
        <v>401</v>
      </c>
    </row>
    <row r="460" spans="1:11" x14ac:dyDescent="0.35">
      <c r="A460" s="7" t="s">
        <v>307</v>
      </c>
      <c r="B460" s="18" t="s">
        <v>1182</v>
      </c>
      <c r="C460" t="s">
        <v>566</v>
      </c>
      <c r="D460" s="7" t="s">
        <v>476</v>
      </c>
      <c r="E460" s="5" t="s">
        <v>472</v>
      </c>
      <c r="F460" s="28">
        <v>20</v>
      </c>
      <c r="G460">
        <v>30</v>
      </c>
      <c r="H460">
        <v>1</v>
      </c>
      <c r="I460" s="3">
        <v>16.5</v>
      </c>
      <c r="J460" t="s">
        <v>327</v>
      </c>
      <c r="K460" t="s">
        <v>401</v>
      </c>
    </row>
    <row r="461" spans="1:11" x14ac:dyDescent="0.35">
      <c r="A461" s="7" t="s">
        <v>307</v>
      </c>
      <c r="B461" s="18" t="s">
        <v>1183</v>
      </c>
      <c r="C461" t="s">
        <v>567</v>
      </c>
      <c r="D461" s="7" t="s">
        <v>476</v>
      </c>
      <c r="E461" s="5" t="s">
        <v>472</v>
      </c>
      <c r="F461" s="28">
        <v>20</v>
      </c>
      <c r="G461">
        <v>30</v>
      </c>
      <c r="H461">
        <v>1</v>
      </c>
      <c r="I461" s="3">
        <v>25</v>
      </c>
      <c r="J461" t="s">
        <v>328</v>
      </c>
      <c r="K461" t="s">
        <v>401</v>
      </c>
    </row>
    <row r="462" spans="1:11" x14ac:dyDescent="0.35">
      <c r="A462" s="7" t="s">
        <v>307</v>
      </c>
      <c r="B462" s="18" t="s">
        <v>1184</v>
      </c>
      <c r="C462" t="s">
        <v>568</v>
      </c>
      <c r="D462" s="7" t="s">
        <v>476</v>
      </c>
      <c r="E462" s="5" t="s">
        <v>472</v>
      </c>
      <c r="F462" s="28">
        <v>20</v>
      </c>
      <c r="G462">
        <v>30</v>
      </c>
      <c r="H462">
        <v>1</v>
      </c>
      <c r="I462" s="3">
        <v>16</v>
      </c>
      <c r="J462" t="s">
        <v>329</v>
      </c>
      <c r="K462" t="s">
        <v>401</v>
      </c>
    </row>
    <row r="463" spans="1:11" x14ac:dyDescent="0.35">
      <c r="A463" s="7" t="s">
        <v>307</v>
      </c>
      <c r="B463" s="18" t="s">
        <v>1185</v>
      </c>
      <c r="C463" t="s">
        <v>539</v>
      </c>
      <c r="D463" s="7" t="s">
        <v>476</v>
      </c>
      <c r="E463" s="5" t="s">
        <v>472</v>
      </c>
      <c r="F463" s="28">
        <v>20</v>
      </c>
      <c r="G463">
        <v>20</v>
      </c>
      <c r="H463">
        <v>1</v>
      </c>
      <c r="I463" s="3">
        <v>1.333E-3</v>
      </c>
      <c r="J463" t="s">
        <v>330</v>
      </c>
      <c r="K463" t="s">
        <v>402</v>
      </c>
    </row>
    <row r="464" spans="1:11" x14ac:dyDescent="0.35">
      <c r="A464" s="7" t="s">
        <v>307</v>
      </c>
      <c r="B464" s="18" t="s">
        <v>1186</v>
      </c>
      <c r="C464" s="7" t="s">
        <v>540</v>
      </c>
      <c r="D464" s="7" t="s">
        <v>476</v>
      </c>
      <c r="E464" s="5" t="s">
        <v>472</v>
      </c>
      <c r="F464" s="28">
        <v>20</v>
      </c>
      <c r="G464">
        <v>20</v>
      </c>
      <c r="H464">
        <v>1</v>
      </c>
      <c r="I464" s="3">
        <v>1.8704000000000001</v>
      </c>
      <c r="J464" t="s">
        <v>331</v>
      </c>
      <c r="K464" t="s">
        <v>402</v>
      </c>
    </row>
    <row r="465" spans="1:12" x14ac:dyDescent="0.35">
      <c r="A465" s="7" t="s">
        <v>307</v>
      </c>
      <c r="B465" s="18" t="s">
        <v>1187</v>
      </c>
      <c r="C465" s="7" t="s">
        <v>541</v>
      </c>
      <c r="D465" s="7" t="s">
        <v>476</v>
      </c>
      <c r="E465" s="5" t="s">
        <v>472</v>
      </c>
      <c r="F465" s="28">
        <v>20</v>
      </c>
      <c r="G465">
        <v>20</v>
      </c>
      <c r="H465">
        <v>1</v>
      </c>
      <c r="I465" s="3">
        <v>1.6617999999999999</v>
      </c>
      <c r="J465" t="s">
        <v>332</v>
      </c>
      <c r="K465" t="s">
        <v>402</v>
      </c>
    </row>
    <row r="466" spans="1:12" x14ac:dyDescent="0.35">
      <c r="A466" s="7" t="s">
        <v>307</v>
      </c>
      <c r="B466" s="18" t="s">
        <v>1188</v>
      </c>
      <c r="C466" s="7" t="s">
        <v>542</v>
      </c>
      <c r="D466" s="7" t="s">
        <v>476</v>
      </c>
      <c r="E466" s="5" t="s">
        <v>472</v>
      </c>
      <c r="F466" s="28">
        <v>20</v>
      </c>
      <c r="G466">
        <v>20</v>
      </c>
      <c r="H466">
        <v>1</v>
      </c>
      <c r="I466" s="3">
        <v>0.15805</v>
      </c>
      <c r="J466" t="s">
        <v>333</v>
      </c>
      <c r="K466" t="s">
        <v>402</v>
      </c>
    </row>
    <row r="467" spans="1:12" x14ac:dyDescent="0.35">
      <c r="A467" s="7" t="s">
        <v>307</v>
      </c>
      <c r="B467" s="18" t="s">
        <v>1189</v>
      </c>
      <c r="C467" s="7" t="s">
        <v>543</v>
      </c>
      <c r="D467" s="7" t="s">
        <v>476</v>
      </c>
      <c r="E467" s="5" t="s">
        <v>472</v>
      </c>
      <c r="F467" s="28">
        <v>20</v>
      </c>
      <c r="G467">
        <v>20</v>
      </c>
      <c r="H467">
        <v>1</v>
      </c>
      <c r="I467" s="3">
        <v>1.3669999999999999E-3</v>
      </c>
      <c r="J467" t="s">
        <v>334</v>
      </c>
      <c r="K467" t="s">
        <v>402</v>
      </c>
    </row>
    <row r="468" spans="1:12" x14ac:dyDescent="0.35">
      <c r="A468" s="7" t="s">
        <v>307</v>
      </c>
      <c r="B468" s="18" t="s">
        <v>1190</v>
      </c>
      <c r="C468" s="7" t="s">
        <v>544</v>
      </c>
      <c r="D468" s="7" t="s">
        <v>476</v>
      </c>
      <c r="E468" s="5" t="s">
        <v>472</v>
      </c>
      <c r="F468" s="28">
        <v>20</v>
      </c>
      <c r="G468">
        <v>20</v>
      </c>
      <c r="H468">
        <v>1</v>
      </c>
      <c r="I468" s="3">
        <v>0.24495</v>
      </c>
      <c r="J468" t="s">
        <v>335</v>
      </c>
      <c r="K468" t="s">
        <v>402</v>
      </c>
    </row>
    <row r="469" spans="1:12" x14ac:dyDescent="0.35">
      <c r="A469" s="7" t="s">
        <v>307</v>
      </c>
      <c r="B469" s="18" t="s">
        <v>1191</v>
      </c>
      <c r="C469" t="s">
        <v>545</v>
      </c>
      <c r="D469" s="7" t="s">
        <v>476</v>
      </c>
      <c r="E469" s="5" t="s">
        <v>472</v>
      </c>
      <c r="F469" s="28">
        <v>20</v>
      </c>
      <c r="G469">
        <v>20</v>
      </c>
      <c r="H469">
        <v>1</v>
      </c>
      <c r="I469" s="3">
        <v>1.869483</v>
      </c>
      <c r="J469" t="s">
        <v>336</v>
      </c>
      <c r="K469" t="s">
        <v>402</v>
      </c>
    </row>
    <row r="470" spans="1:12" x14ac:dyDescent="0.35">
      <c r="A470" s="7" t="s">
        <v>307</v>
      </c>
      <c r="B470" s="18" t="s">
        <v>1192</v>
      </c>
      <c r="C470" t="s">
        <v>546</v>
      </c>
      <c r="D470" s="7" t="s">
        <v>476</v>
      </c>
      <c r="E470" s="5" t="s">
        <v>472</v>
      </c>
      <c r="F470" s="28">
        <v>20</v>
      </c>
      <c r="G470">
        <v>20</v>
      </c>
      <c r="H470">
        <v>1</v>
      </c>
      <c r="I470" s="3">
        <v>6.3330000000000001E-3</v>
      </c>
      <c r="J470" t="s">
        <v>337</v>
      </c>
      <c r="K470" t="s">
        <v>402</v>
      </c>
    </row>
    <row r="471" spans="1:12" x14ac:dyDescent="0.35">
      <c r="A471" s="7" t="s">
        <v>307</v>
      </c>
      <c r="B471" s="18" t="s">
        <v>1193</v>
      </c>
      <c r="C471" t="s">
        <v>547</v>
      </c>
      <c r="D471" s="7" t="s">
        <v>476</v>
      </c>
      <c r="E471" s="5" t="s">
        <v>472</v>
      </c>
      <c r="F471" s="28">
        <v>20</v>
      </c>
      <c r="G471">
        <v>20</v>
      </c>
      <c r="H471">
        <v>1</v>
      </c>
      <c r="I471" s="3">
        <v>1.3856170000000001</v>
      </c>
      <c r="J471" t="s">
        <v>338</v>
      </c>
      <c r="K471" t="s">
        <v>402</v>
      </c>
      <c r="L471" t="s">
        <v>114</v>
      </c>
    </row>
    <row r="472" spans="1:12" x14ac:dyDescent="0.35">
      <c r="A472" s="7" t="s">
        <v>307</v>
      </c>
      <c r="B472" s="18" t="s">
        <v>1194</v>
      </c>
      <c r="C472" t="s">
        <v>548</v>
      </c>
      <c r="D472" s="7" t="s">
        <v>476</v>
      </c>
      <c r="E472" s="5" t="s">
        <v>472</v>
      </c>
      <c r="F472" s="28">
        <v>20</v>
      </c>
      <c r="G472">
        <v>20</v>
      </c>
      <c r="H472">
        <v>1</v>
      </c>
      <c r="I472" s="3">
        <v>2.1029330000000002</v>
      </c>
      <c r="J472" t="s">
        <v>339</v>
      </c>
      <c r="K472" t="s">
        <v>402</v>
      </c>
    </row>
    <row r="473" spans="1:12" x14ac:dyDescent="0.35">
      <c r="A473" s="7" t="s">
        <v>307</v>
      </c>
      <c r="B473" s="18" t="s">
        <v>1195</v>
      </c>
      <c r="C473" s="7" t="s">
        <v>549</v>
      </c>
      <c r="D473" s="7" t="s">
        <v>476</v>
      </c>
      <c r="E473" s="5" t="s">
        <v>472</v>
      </c>
      <c r="F473" s="28">
        <v>20</v>
      </c>
      <c r="G473">
        <v>20</v>
      </c>
      <c r="H473">
        <v>1</v>
      </c>
      <c r="I473" s="3">
        <v>2.5788669999999998</v>
      </c>
      <c r="J473" t="s">
        <v>340</v>
      </c>
      <c r="K473" t="s">
        <v>402</v>
      </c>
    </row>
    <row r="474" spans="1:12" x14ac:dyDescent="0.35">
      <c r="A474" s="7" t="s">
        <v>307</v>
      </c>
      <c r="B474" s="18" t="s">
        <v>1196</v>
      </c>
      <c r="C474" s="7" t="s">
        <v>569</v>
      </c>
      <c r="D474" s="7" t="s">
        <v>476</v>
      </c>
      <c r="E474" s="5" t="s">
        <v>472</v>
      </c>
      <c r="F474" s="28">
        <v>20</v>
      </c>
      <c r="G474">
        <v>20</v>
      </c>
      <c r="H474">
        <v>1</v>
      </c>
      <c r="I474" s="3">
        <v>2.1011829999999998</v>
      </c>
      <c r="J474" t="s">
        <v>341</v>
      </c>
      <c r="K474" t="s">
        <v>402</v>
      </c>
    </row>
    <row r="475" spans="1:12" x14ac:dyDescent="0.35">
      <c r="A475" s="7" t="s">
        <v>307</v>
      </c>
      <c r="B475" s="18" t="s">
        <v>1197</v>
      </c>
      <c r="C475" s="7" t="s">
        <v>570</v>
      </c>
      <c r="D475" s="7" t="s">
        <v>476</v>
      </c>
      <c r="E475" s="5" t="s">
        <v>472</v>
      </c>
      <c r="F475" s="28">
        <v>20</v>
      </c>
      <c r="G475">
        <v>20</v>
      </c>
      <c r="H475">
        <v>1</v>
      </c>
      <c r="I475" s="3">
        <v>3.194817</v>
      </c>
      <c r="J475" t="s">
        <v>342</v>
      </c>
      <c r="K475" t="s">
        <v>402</v>
      </c>
    </row>
    <row r="476" spans="1:12" x14ac:dyDescent="0.35">
      <c r="A476" s="7" t="s">
        <v>307</v>
      </c>
      <c r="B476" s="18" t="s">
        <v>1198</v>
      </c>
      <c r="C476" s="7" t="s">
        <v>571</v>
      </c>
      <c r="D476" s="7" t="s">
        <v>476</v>
      </c>
      <c r="E476" s="5" t="s">
        <v>472</v>
      </c>
      <c r="F476" s="28">
        <v>20</v>
      </c>
      <c r="G476">
        <v>20</v>
      </c>
      <c r="H476">
        <v>1</v>
      </c>
      <c r="I476" s="3">
        <v>4.7643000000000004</v>
      </c>
      <c r="J476" t="s">
        <v>343</v>
      </c>
      <c r="K476" t="s">
        <v>402</v>
      </c>
    </row>
    <row r="477" spans="1:12" x14ac:dyDescent="0.35">
      <c r="A477" s="7" t="s">
        <v>307</v>
      </c>
      <c r="B477" s="18" t="s">
        <v>1199</v>
      </c>
      <c r="C477" s="7" t="s">
        <v>572</v>
      </c>
      <c r="D477" s="7" t="s">
        <v>476</v>
      </c>
      <c r="E477" s="5" t="s">
        <v>472</v>
      </c>
      <c r="F477" s="28">
        <v>20</v>
      </c>
      <c r="G477">
        <v>20</v>
      </c>
      <c r="H477">
        <v>1</v>
      </c>
      <c r="I477" s="3">
        <v>1.211983</v>
      </c>
      <c r="J477" t="s">
        <v>344</v>
      </c>
      <c r="K477" t="s">
        <v>402</v>
      </c>
    </row>
    <row r="478" spans="1:12" x14ac:dyDescent="0.35">
      <c r="A478" s="7" t="s">
        <v>307</v>
      </c>
      <c r="B478" s="18" t="s">
        <v>1200</v>
      </c>
      <c r="C478" s="7" t="s">
        <v>573</v>
      </c>
      <c r="D478" s="7" t="s">
        <v>476</v>
      </c>
      <c r="E478" s="5" t="s">
        <v>472</v>
      </c>
      <c r="F478" s="28">
        <v>20</v>
      </c>
      <c r="G478">
        <v>20</v>
      </c>
      <c r="H478">
        <v>1</v>
      </c>
      <c r="I478" s="3">
        <v>2.0024329999999999</v>
      </c>
      <c r="J478" t="s">
        <v>345</v>
      </c>
      <c r="K478" t="s">
        <v>402</v>
      </c>
    </row>
    <row r="479" spans="1:12" x14ac:dyDescent="0.35">
      <c r="A479" s="7" t="s">
        <v>307</v>
      </c>
      <c r="B479" s="18" t="s">
        <v>1201</v>
      </c>
      <c r="C479" s="7" t="s">
        <v>574</v>
      </c>
      <c r="D479" s="7" t="s">
        <v>476</v>
      </c>
      <c r="E479" s="5" t="s">
        <v>472</v>
      </c>
      <c r="F479" s="28">
        <v>20</v>
      </c>
      <c r="G479">
        <v>20</v>
      </c>
      <c r="H479">
        <v>1</v>
      </c>
      <c r="I479" s="3">
        <v>0.42103299999999999</v>
      </c>
      <c r="J479" t="s">
        <v>346</v>
      </c>
      <c r="K479" t="s">
        <v>402</v>
      </c>
    </row>
    <row r="480" spans="1:12" x14ac:dyDescent="0.35">
      <c r="A480" s="7" t="s">
        <v>307</v>
      </c>
      <c r="B480" s="18" t="s">
        <v>1202</v>
      </c>
      <c r="C480" s="7" t="s">
        <v>575</v>
      </c>
      <c r="D480" s="7" t="s">
        <v>476</v>
      </c>
      <c r="E480" s="5" t="s">
        <v>472</v>
      </c>
      <c r="F480" s="28">
        <v>20</v>
      </c>
      <c r="G480">
        <v>20</v>
      </c>
      <c r="H480">
        <v>1</v>
      </c>
      <c r="I480" s="3">
        <v>2.9391025640000001</v>
      </c>
      <c r="J480" t="s">
        <v>347</v>
      </c>
      <c r="K480" t="s">
        <v>403</v>
      </c>
    </row>
    <row r="481" spans="1:12" x14ac:dyDescent="0.35">
      <c r="A481" s="7" t="s">
        <v>307</v>
      </c>
      <c r="B481" s="18" t="s">
        <v>1203</v>
      </c>
      <c r="C481" s="7" t="s">
        <v>576</v>
      </c>
      <c r="D481" s="7" t="s">
        <v>476</v>
      </c>
      <c r="E481" s="5" t="s">
        <v>472</v>
      </c>
      <c r="F481" s="28">
        <v>20</v>
      </c>
      <c r="G481">
        <v>20</v>
      </c>
      <c r="H481">
        <v>1</v>
      </c>
      <c r="I481" s="3">
        <v>1.459233</v>
      </c>
      <c r="J481" t="s">
        <v>348</v>
      </c>
      <c r="K481" t="s">
        <v>402</v>
      </c>
      <c r="L481" t="s">
        <v>114</v>
      </c>
    </row>
    <row r="482" spans="1:12" x14ac:dyDescent="0.35">
      <c r="A482" s="7" t="s">
        <v>307</v>
      </c>
      <c r="B482" s="18" t="s">
        <v>1204</v>
      </c>
      <c r="C482" s="7" t="s">
        <v>577</v>
      </c>
      <c r="D482" s="7" t="s">
        <v>476</v>
      </c>
      <c r="E482" s="5" t="s">
        <v>472</v>
      </c>
      <c r="F482" s="28">
        <v>20</v>
      </c>
      <c r="G482">
        <v>20</v>
      </c>
      <c r="H482">
        <v>1</v>
      </c>
      <c r="I482" s="3">
        <v>1.17E-2</v>
      </c>
      <c r="J482" t="s">
        <v>349</v>
      </c>
      <c r="K482" t="s">
        <v>402</v>
      </c>
      <c r="L482" t="s">
        <v>114</v>
      </c>
    </row>
    <row r="483" spans="1:12" x14ac:dyDescent="0.35">
      <c r="A483" s="7" t="s">
        <v>307</v>
      </c>
      <c r="B483" s="18" t="s">
        <v>1205</v>
      </c>
      <c r="C483" s="7" t="s">
        <v>578</v>
      </c>
      <c r="D483" s="7" t="s">
        <v>476</v>
      </c>
      <c r="E483" s="5" t="s">
        <v>472</v>
      </c>
      <c r="F483" s="28">
        <v>20</v>
      </c>
      <c r="G483">
        <v>20</v>
      </c>
      <c r="H483">
        <v>1</v>
      </c>
      <c r="I483" s="3">
        <v>0.74128300000000003</v>
      </c>
      <c r="J483" t="s">
        <v>350</v>
      </c>
      <c r="K483" t="s">
        <v>402</v>
      </c>
      <c r="L483" t="s">
        <v>114</v>
      </c>
    </row>
    <row r="484" spans="1:12" x14ac:dyDescent="0.35">
      <c r="A484" s="7" t="s">
        <v>307</v>
      </c>
      <c r="B484" s="18" t="s">
        <v>1206</v>
      </c>
      <c r="C484" s="7" t="s">
        <v>579</v>
      </c>
      <c r="D484" s="7" t="s">
        <v>476</v>
      </c>
      <c r="E484" s="5" t="s">
        <v>472</v>
      </c>
      <c r="F484" s="28">
        <v>20</v>
      </c>
      <c r="G484">
        <v>20</v>
      </c>
      <c r="H484">
        <v>1</v>
      </c>
      <c r="I484" s="3">
        <v>0.1333</v>
      </c>
      <c r="J484" t="s">
        <v>351</v>
      </c>
      <c r="K484" t="s">
        <v>402</v>
      </c>
      <c r="L484" t="s">
        <v>114</v>
      </c>
    </row>
    <row r="485" spans="1:12" x14ac:dyDescent="0.35">
      <c r="A485" s="7" t="s">
        <v>307</v>
      </c>
      <c r="B485" s="18" t="s">
        <v>1207</v>
      </c>
      <c r="C485" s="7" t="s">
        <v>580</v>
      </c>
      <c r="D485" s="7" t="s">
        <v>476</v>
      </c>
      <c r="E485" s="5" t="s">
        <v>472</v>
      </c>
      <c r="F485" s="28">
        <v>20</v>
      </c>
      <c r="G485">
        <v>20</v>
      </c>
      <c r="H485">
        <v>1</v>
      </c>
      <c r="I485" s="3">
        <v>1.5040169999999999</v>
      </c>
      <c r="J485" t="s">
        <v>352</v>
      </c>
      <c r="K485" t="s">
        <v>402</v>
      </c>
      <c r="L485" t="s">
        <v>114</v>
      </c>
    </row>
    <row r="486" spans="1:12" x14ac:dyDescent="0.35">
      <c r="A486" s="7" t="s">
        <v>307</v>
      </c>
      <c r="B486" s="18" t="s">
        <v>1208</v>
      </c>
      <c r="C486" s="7" t="s">
        <v>581</v>
      </c>
      <c r="D486" s="7" t="s">
        <v>476</v>
      </c>
      <c r="E486" s="5" t="s">
        <v>472</v>
      </c>
      <c r="F486" s="28">
        <v>20</v>
      </c>
      <c r="G486">
        <v>20</v>
      </c>
      <c r="H486">
        <v>1</v>
      </c>
      <c r="I486" s="3">
        <v>9.2999999999999992E-3</v>
      </c>
      <c r="J486" t="s">
        <v>353</v>
      </c>
      <c r="K486" t="s">
        <v>402</v>
      </c>
      <c r="L486" t="s">
        <v>114</v>
      </c>
    </row>
    <row r="487" spans="1:12" x14ac:dyDescent="0.35">
      <c r="A487" s="7" t="s">
        <v>307</v>
      </c>
      <c r="B487" s="18" t="s">
        <v>1209</v>
      </c>
      <c r="C487" s="7" t="s">
        <v>582</v>
      </c>
      <c r="D487" s="7" t="s">
        <v>476</v>
      </c>
      <c r="E487" s="5" t="s">
        <v>472</v>
      </c>
      <c r="F487" s="28">
        <v>20</v>
      </c>
      <c r="G487">
        <v>20</v>
      </c>
      <c r="H487">
        <v>1</v>
      </c>
      <c r="I487" s="3">
        <v>7.9433000000000004E-2</v>
      </c>
      <c r="J487" t="s">
        <v>354</v>
      </c>
      <c r="K487" t="s">
        <v>402</v>
      </c>
      <c r="L487" t="s">
        <v>114</v>
      </c>
    </row>
    <row r="488" spans="1:12" x14ac:dyDescent="0.35">
      <c r="A488" s="7" t="s">
        <v>307</v>
      </c>
      <c r="B488" s="18" t="s">
        <v>1210</v>
      </c>
      <c r="C488" s="7" t="s">
        <v>583</v>
      </c>
      <c r="D488" s="7" t="s">
        <v>476</v>
      </c>
      <c r="E488" s="5" t="s">
        <v>472</v>
      </c>
      <c r="F488" s="28">
        <v>20</v>
      </c>
      <c r="G488">
        <v>20</v>
      </c>
      <c r="H488">
        <v>1</v>
      </c>
      <c r="I488" s="3">
        <v>1.315E-2</v>
      </c>
      <c r="J488" t="s">
        <v>355</v>
      </c>
      <c r="K488" t="s">
        <v>402</v>
      </c>
      <c r="L488" t="s">
        <v>114</v>
      </c>
    </row>
    <row r="489" spans="1:12" x14ac:dyDescent="0.35">
      <c r="A489" s="7" t="s">
        <v>307</v>
      </c>
      <c r="B489" s="18" t="s">
        <v>1211</v>
      </c>
      <c r="C489" s="7" t="s">
        <v>584</v>
      </c>
      <c r="D489" s="7" t="s">
        <v>476</v>
      </c>
      <c r="E489" s="5" t="s">
        <v>472</v>
      </c>
      <c r="F489" s="28">
        <v>20</v>
      </c>
      <c r="G489">
        <v>20</v>
      </c>
      <c r="H489">
        <v>1</v>
      </c>
      <c r="I489" s="3">
        <v>0.65708299999999997</v>
      </c>
      <c r="J489" t="s">
        <v>356</v>
      </c>
      <c r="K489" t="s">
        <v>402</v>
      </c>
      <c r="L489" t="s">
        <v>114</v>
      </c>
    </row>
    <row r="490" spans="1:12" x14ac:dyDescent="0.35">
      <c r="A490" s="7" t="s">
        <v>307</v>
      </c>
      <c r="B490" s="18" t="s">
        <v>1212</v>
      </c>
      <c r="C490" s="7" t="s">
        <v>585</v>
      </c>
      <c r="D490" s="7" t="s">
        <v>476</v>
      </c>
      <c r="E490" s="5" t="s">
        <v>472</v>
      </c>
      <c r="F490" s="28">
        <v>20</v>
      </c>
      <c r="G490">
        <v>20</v>
      </c>
      <c r="H490">
        <v>1</v>
      </c>
      <c r="I490" s="3">
        <v>0.104604605</v>
      </c>
      <c r="J490" t="s">
        <v>357</v>
      </c>
      <c r="K490" t="s">
        <v>403</v>
      </c>
      <c r="L490" t="s">
        <v>114</v>
      </c>
    </row>
    <row r="491" spans="1:12" x14ac:dyDescent="0.35">
      <c r="A491" s="7" t="s">
        <v>307</v>
      </c>
      <c r="B491" s="18" t="s">
        <v>1213</v>
      </c>
      <c r="C491" s="7" t="s">
        <v>586</v>
      </c>
      <c r="D491" s="7" t="s">
        <v>476</v>
      </c>
      <c r="E491" s="5" t="s">
        <v>472</v>
      </c>
      <c r="F491" s="28">
        <v>20</v>
      </c>
      <c r="G491">
        <v>20</v>
      </c>
      <c r="H491">
        <v>1</v>
      </c>
      <c r="I491" s="3">
        <v>0.39789999999999998</v>
      </c>
      <c r="J491" t="s">
        <v>358</v>
      </c>
      <c r="K491" t="s">
        <v>402</v>
      </c>
      <c r="L491" t="s">
        <v>114</v>
      </c>
    </row>
    <row r="492" spans="1:12" x14ac:dyDescent="0.35">
      <c r="A492" s="7" t="s">
        <v>307</v>
      </c>
      <c r="B492" s="18" t="s">
        <v>1214</v>
      </c>
      <c r="C492" s="7" t="s">
        <v>587</v>
      </c>
      <c r="D492" s="7" t="s">
        <v>476</v>
      </c>
      <c r="E492" s="5" t="s">
        <v>472</v>
      </c>
      <c r="F492" s="28">
        <v>20</v>
      </c>
      <c r="G492">
        <v>20</v>
      </c>
      <c r="H492">
        <v>1</v>
      </c>
      <c r="I492" s="3">
        <v>0.02</v>
      </c>
      <c r="J492" t="s">
        <v>359</v>
      </c>
      <c r="K492" t="s">
        <v>403</v>
      </c>
      <c r="L492" t="s">
        <v>114</v>
      </c>
    </row>
    <row r="493" spans="1:12" x14ac:dyDescent="0.35">
      <c r="A493" s="7" t="s">
        <v>307</v>
      </c>
      <c r="B493" s="18" t="s">
        <v>1215</v>
      </c>
      <c r="C493" s="7" t="s">
        <v>588</v>
      </c>
      <c r="D493" s="7" t="s">
        <v>476</v>
      </c>
      <c r="E493" s="5" t="s">
        <v>472</v>
      </c>
      <c r="F493" s="28">
        <v>20</v>
      </c>
      <c r="G493">
        <v>20</v>
      </c>
      <c r="H493">
        <v>1</v>
      </c>
      <c r="I493" s="3">
        <v>26.166666670000001</v>
      </c>
      <c r="J493" t="s">
        <v>360</v>
      </c>
      <c r="K493" t="s">
        <v>403</v>
      </c>
      <c r="L493" t="s">
        <v>114</v>
      </c>
    </row>
    <row r="494" spans="1:12" x14ac:dyDescent="0.35">
      <c r="A494" s="7" t="s">
        <v>307</v>
      </c>
      <c r="B494" s="18" t="s">
        <v>1216</v>
      </c>
      <c r="C494" s="7" t="s">
        <v>589</v>
      </c>
      <c r="D494" s="7" t="s">
        <v>476</v>
      </c>
      <c r="E494" s="5" t="s">
        <v>472</v>
      </c>
      <c r="F494" s="28">
        <v>20</v>
      </c>
      <c r="G494">
        <v>20</v>
      </c>
      <c r="H494">
        <v>1</v>
      </c>
      <c r="I494" s="3">
        <v>2.1883E-2</v>
      </c>
      <c r="J494" t="s">
        <v>361</v>
      </c>
      <c r="K494" t="s">
        <v>402</v>
      </c>
      <c r="L494" t="s">
        <v>114</v>
      </c>
    </row>
    <row r="495" spans="1:12" x14ac:dyDescent="0.35">
      <c r="A495" s="7" t="s">
        <v>307</v>
      </c>
      <c r="B495" s="18" t="s">
        <v>1217</v>
      </c>
      <c r="C495" s="7" t="s">
        <v>594</v>
      </c>
      <c r="D495" s="7" t="s">
        <v>476</v>
      </c>
      <c r="E495" s="5" t="s">
        <v>472</v>
      </c>
      <c r="F495" s="28">
        <v>20</v>
      </c>
      <c r="G495">
        <v>20</v>
      </c>
      <c r="H495">
        <v>1</v>
      </c>
      <c r="I495" s="3">
        <v>9.2592590000000006E-3</v>
      </c>
      <c r="J495" t="s">
        <v>362</v>
      </c>
      <c r="K495" t="s">
        <v>403</v>
      </c>
      <c r="L495" t="s">
        <v>114</v>
      </c>
    </row>
    <row r="496" spans="1:12" x14ac:dyDescent="0.35">
      <c r="A496" s="7" t="s">
        <v>307</v>
      </c>
      <c r="B496" s="18" t="s">
        <v>1218</v>
      </c>
      <c r="C496" s="7" t="s">
        <v>595</v>
      </c>
      <c r="D496" s="7" t="s">
        <v>476</v>
      </c>
      <c r="E496" s="5" t="s">
        <v>472</v>
      </c>
      <c r="F496" s="28">
        <v>20</v>
      </c>
      <c r="G496">
        <v>20</v>
      </c>
      <c r="H496">
        <v>1</v>
      </c>
      <c r="I496" s="3">
        <v>9.1170000000000001E-3</v>
      </c>
      <c r="J496" t="s">
        <v>363</v>
      </c>
      <c r="K496" t="s">
        <v>402</v>
      </c>
      <c r="L496" t="s">
        <v>114</v>
      </c>
    </row>
    <row r="497" spans="1:12" x14ac:dyDescent="0.35">
      <c r="A497" s="7" t="s">
        <v>307</v>
      </c>
      <c r="B497" s="18" t="s">
        <v>1219</v>
      </c>
      <c r="C497" s="7" t="s">
        <v>596</v>
      </c>
      <c r="D497" s="7" t="s">
        <v>476</v>
      </c>
      <c r="E497" s="5" t="s">
        <v>472</v>
      </c>
      <c r="F497" s="28">
        <v>20</v>
      </c>
      <c r="G497">
        <v>20</v>
      </c>
      <c r="H497">
        <v>1</v>
      </c>
      <c r="I497" s="3">
        <v>6.5500000000000003E-3</v>
      </c>
      <c r="J497" t="s">
        <v>364</v>
      </c>
      <c r="K497" t="s">
        <v>402</v>
      </c>
      <c r="L497" t="s">
        <v>114</v>
      </c>
    </row>
    <row r="498" spans="1:12" x14ac:dyDescent="0.35">
      <c r="A498" s="7" t="s">
        <v>307</v>
      </c>
      <c r="B498" s="18" t="s">
        <v>1220</v>
      </c>
      <c r="C498" s="7" t="s">
        <v>597</v>
      </c>
      <c r="D498" s="7" t="s">
        <v>476</v>
      </c>
      <c r="E498" s="5" t="s">
        <v>472</v>
      </c>
      <c r="F498" s="28">
        <v>20</v>
      </c>
      <c r="G498">
        <v>20</v>
      </c>
      <c r="H498">
        <v>1</v>
      </c>
      <c r="I498" s="3">
        <v>9.8379629999999996E-2</v>
      </c>
      <c r="J498" t="s">
        <v>365</v>
      </c>
      <c r="K498" t="s">
        <v>403</v>
      </c>
      <c r="L498" t="s">
        <v>114</v>
      </c>
    </row>
    <row r="499" spans="1:12" x14ac:dyDescent="0.35">
      <c r="A499" s="7" t="s">
        <v>307</v>
      </c>
      <c r="B499" s="18" t="s">
        <v>1221</v>
      </c>
      <c r="C499" s="7" t="s">
        <v>538</v>
      </c>
      <c r="D499" s="7" t="s">
        <v>476</v>
      </c>
      <c r="E499" s="5" t="s">
        <v>472</v>
      </c>
      <c r="F499" s="28">
        <v>30</v>
      </c>
      <c r="G499">
        <v>30</v>
      </c>
      <c r="H499">
        <v>1</v>
      </c>
      <c r="I499" s="3">
        <v>27</v>
      </c>
      <c r="J499" t="s">
        <v>366</v>
      </c>
      <c r="K499" t="s">
        <v>401</v>
      </c>
      <c r="L499" t="s">
        <v>114</v>
      </c>
    </row>
    <row r="500" spans="1:12" x14ac:dyDescent="0.35">
      <c r="A500" s="7" t="s">
        <v>307</v>
      </c>
      <c r="B500" s="18" t="s">
        <v>1222</v>
      </c>
      <c r="C500" s="7" t="s">
        <v>598</v>
      </c>
      <c r="D500" s="7" t="s">
        <v>476</v>
      </c>
      <c r="E500" s="5" t="s">
        <v>472</v>
      </c>
      <c r="F500" s="28">
        <v>20</v>
      </c>
      <c r="G500">
        <v>20</v>
      </c>
      <c r="H500">
        <v>1</v>
      </c>
      <c r="I500" s="3">
        <v>0.63636700000000002</v>
      </c>
      <c r="J500" t="s">
        <v>367</v>
      </c>
      <c r="K500" t="s">
        <v>402</v>
      </c>
      <c r="L500" t="s">
        <v>114</v>
      </c>
    </row>
    <row r="501" spans="1:12" x14ac:dyDescent="0.35">
      <c r="A501" s="7" t="s">
        <v>307</v>
      </c>
      <c r="B501" s="18" t="s">
        <v>1223</v>
      </c>
      <c r="C501" s="7" t="s">
        <v>599</v>
      </c>
      <c r="D501" s="7" t="s">
        <v>476</v>
      </c>
      <c r="E501" s="5" t="s">
        <v>472</v>
      </c>
      <c r="F501" s="28">
        <v>20</v>
      </c>
      <c r="G501">
        <v>20</v>
      </c>
      <c r="H501">
        <v>1</v>
      </c>
      <c r="I501" s="3">
        <v>3.2062170000000001</v>
      </c>
      <c r="J501" t="s">
        <v>368</v>
      </c>
      <c r="K501" t="s">
        <v>402</v>
      </c>
      <c r="L501" t="s">
        <v>114</v>
      </c>
    </row>
    <row r="502" spans="1:12" x14ac:dyDescent="0.35">
      <c r="A502" s="7" t="s">
        <v>307</v>
      </c>
      <c r="B502" s="18" t="s">
        <v>1224</v>
      </c>
      <c r="C502" s="7" t="s">
        <v>600</v>
      </c>
      <c r="D502" s="7" t="s">
        <v>476</v>
      </c>
      <c r="E502" s="5" t="s">
        <v>472</v>
      </c>
      <c r="F502" s="28">
        <v>20</v>
      </c>
      <c r="G502">
        <v>20</v>
      </c>
      <c r="H502">
        <v>1</v>
      </c>
      <c r="I502" s="3">
        <v>9.4293829999999996</v>
      </c>
      <c r="J502" t="s">
        <v>369</v>
      </c>
      <c r="K502" t="s">
        <v>402</v>
      </c>
      <c r="L502" t="s">
        <v>114</v>
      </c>
    </row>
    <row r="503" spans="1:12" x14ac:dyDescent="0.35">
      <c r="A503" s="7" t="s">
        <v>307</v>
      </c>
      <c r="B503" s="18" t="s">
        <v>1225</v>
      </c>
      <c r="C503" s="7" t="s">
        <v>601</v>
      </c>
      <c r="D503" s="7" t="s">
        <v>476</v>
      </c>
      <c r="E503" s="5" t="s">
        <v>472</v>
      </c>
      <c r="F503" s="28">
        <v>20</v>
      </c>
      <c r="G503">
        <v>20</v>
      </c>
      <c r="H503">
        <v>1</v>
      </c>
      <c r="I503" s="3">
        <v>0.43488300000000002</v>
      </c>
      <c r="J503" t="s">
        <v>370</v>
      </c>
      <c r="K503" t="s">
        <v>402</v>
      </c>
      <c r="L503" t="s">
        <v>114</v>
      </c>
    </row>
    <row r="504" spans="1:12" x14ac:dyDescent="0.35">
      <c r="A504" s="7" t="s">
        <v>307</v>
      </c>
      <c r="B504" s="18" t="s">
        <v>1226</v>
      </c>
      <c r="C504" s="7" t="s">
        <v>602</v>
      </c>
      <c r="D504" s="7" t="s">
        <v>476</v>
      </c>
      <c r="E504" s="5" t="s">
        <v>472</v>
      </c>
      <c r="F504" s="28">
        <v>20</v>
      </c>
      <c r="G504">
        <v>20</v>
      </c>
      <c r="H504">
        <v>1</v>
      </c>
      <c r="I504" s="3">
        <v>0.84714999999999996</v>
      </c>
      <c r="J504" t="s">
        <v>371</v>
      </c>
      <c r="K504" t="s">
        <v>402</v>
      </c>
      <c r="L504" t="s">
        <v>114</v>
      </c>
    </row>
    <row r="505" spans="1:12" x14ac:dyDescent="0.35">
      <c r="A505" s="7" t="s">
        <v>307</v>
      </c>
      <c r="B505" s="18" t="s">
        <v>1227</v>
      </c>
      <c r="C505" s="7" t="s">
        <v>603</v>
      </c>
      <c r="D505" s="7" t="s">
        <v>476</v>
      </c>
      <c r="E505" s="5" t="s">
        <v>472</v>
      </c>
      <c r="F505" s="28">
        <v>20</v>
      </c>
      <c r="G505">
        <v>20</v>
      </c>
      <c r="H505">
        <v>1</v>
      </c>
      <c r="I505" s="3">
        <v>0.64705000000000001</v>
      </c>
      <c r="J505" t="s">
        <v>372</v>
      </c>
      <c r="K505" t="s">
        <v>402</v>
      </c>
      <c r="L505" t="s">
        <v>114</v>
      </c>
    </row>
    <row r="506" spans="1:12" x14ac:dyDescent="0.35">
      <c r="A506" s="7" t="s">
        <v>307</v>
      </c>
      <c r="B506" s="18" t="s">
        <v>1228</v>
      </c>
      <c r="C506" s="7" t="s">
        <v>604</v>
      </c>
      <c r="D506" s="7" t="s">
        <v>476</v>
      </c>
      <c r="E506" s="5" t="s">
        <v>472</v>
      </c>
      <c r="F506" s="28">
        <v>20</v>
      </c>
      <c r="G506">
        <v>20</v>
      </c>
      <c r="H506">
        <v>1</v>
      </c>
      <c r="I506" s="3">
        <v>0.183283</v>
      </c>
      <c r="J506" t="s">
        <v>373</v>
      </c>
      <c r="K506" t="s">
        <v>402</v>
      </c>
      <c r="L506" t="s">
        <v>114</v>
      </c>
    </row>
    <row r="507" spans="1:12" x14ac:dyDescent="0.35">
      <c r="A507" s="7" t="s">
        <v>307</v>
      </c>
      <c r="B507" s="18" t="s">
        <v>1229</v>
      </c>
      <c r="C507" s="7" t="s">
        <v>605</v>
      </c>
      <c r="D507" s="7" t="s">
        <v>476</v>
      </c>
      <c r="E507" s="5" t="s">
        <v>472</v>
      </c>
      <c r="F507" s="28">
        <v>20</v>
      </c>
      <c r="G507">
        <v>20</v>
      </c>
      <c r="H507">
        <v>1</v>
      </c>
      <c r="I507" s="3">
        <v>0.76629999999999998</v>
      </c>
      <c r="J507" t="s">
        <v>374</v>
      </c>
      <c r="K507" t="s">
        <v>402</v>
      </c>
      <c r="L507" t="s">
        <v>114</v>
      </c>
    </row>
    <row r="508" spans="1:12" x14ac:dyDescent="0.35">
      <c r="A508" s="7" t="s">
        <v>307</v>
      </c>
      <c r="B508" s="18" t="s">
        <v>1230</v>
      </c>
      <c r="C508" s="7" t="s">
        <v>606</v>
      </c>
      <c r="D508" s="7" t="s">
        <v>476</v>
      </c>
      <c r="E508" s="5" t="s">
        <v>472</v>
      </c>
      <c r="F508" s="28">
        <v>20</v>
      </c>
      <c r="G508">
        <v>20</v>
      </c>
      <c r="H508">
        <v>1</v>
      </c>
      <c r="I508" s="3">
        <v>1.4599329999999999</v>
      </c>
      <c r="J508" t="s">
        <v>375</v>
      </c>
      <c r="K508" t="s">
        <v>402</v>
      </c>
      <c r="L508" t="s">
        <v>114</v>
      </c>
    </row>
    <row r="509" spans="1:12" x14ac:dyDescent="0.35">
      <c r="A509" s="7" t="s">
        <v>307</v>
      </c>
      <c r="B509" s="18" t="s">
        <v>1231</v>
      </c>
      <c r="C509" s="7" t="s">
        <v>607</v>
      </c>
      <c r="D509" s="7" t="s">
        <v>476</v>
      </c>
      <c r="E509" s="5" t="s">
        <v>472</v>
      </c>
      <c r="F509" s="28">
        <v>20</v>
      </c>
      <c r="G509">
        <v>20</v>
      </c>
      <c r="H509">
        <v>1</v>
      </c>
      <c r="I509" s="3">
        <v>2.5543999999999998</v>
      </c>
      <c r="J509" t="s">
        <v>376</v>
      </c>
      <c r="K509" t="s">
        <v>402</v>
      </c>
      <c r="L509" t="s">
        <v>114</v>
      </c>
    </row>
    <row r="510" spans="1:12" x14ac:dyDescent="0.35">
      <c r="A510" s="7" t="s">
        <v>307</v>
      </c>
      <c r="B510" s="18" t="s">
        <v>1232</v>
      </c>
      <c r="C510" s="7" t="s">
        <v>608</v>
      </c>
      <c r="D510" s="7" t="s">
        <v>476</v>
      </c>
      <c r="E510" s="5" t="s">
        <v>472</v>
      </c>
      <c r="F510" s="28">
        <v>20</v>
      </c>
      <c r="G510">
        <v>20</v>
      </c>
      <c r="H510">
        <v>1</v>
      </c>
      <c r="I510" s="3">
        <v>3.138433</v>
      </c>
      <c r="J510" t="s">
        <v>377</v>
      </c>
      <c r="K510" t="s">
        <v>402</v>
      </c>
      <c r="L510" t="s">
        <v>114</v>
      </c>
    </row>
    <row r="511" spans="1:12" x14ac:dyDescent="0.35">
      <c r="A511" s="7" t="s">
        <v>307</v>
      </c>
      <c r="B511" s="18" t="s">
        <v>1233</v>
      </c>
      <c r="C511" s="7" t="s">
        <v>609</v>
      </c>
      <c r="D511" s="7" t="s">
        <v>476</v>
      </c>
      <c r="E511" s="5" t="s">
        <v>472</v>
      </c>
      <c r="F511" s="28">
        <v>20</v>
      </c>
      <c r="G511">
        <v>20</v>
      </c>
      <c r="H511">
        <v>1</v>
      </c>
      <c r="I511" s="3">
        <v>2.7465830000000002</v>
      </c>
      <c r="J511" t="s">
        <v>378</v>
      </c>
      <c r="K511" t="s">
        <v>402</v>
      </c>
      <c r="L511" t="s">
        <v>114</v>
      </c>
    </row>
    <row r="512" spans="1:12" x14ac:dyDescent="0.35">
      <c r="A512" s="7" t="s">
        <v>307</v>
      </c>
      <c r="B512" s="18" t="s">
        <v>1234</v>
      </c>
      <c r="C512" s="7" t="s">
        <v>610</v>
      </c>
      <c r="D512" s="7" t="s">
        <v>476</v>
      </c>
      <c r="E512" s="5" t="s">
        <v>472</v>
      </c>
      <c r="F512" s="28">
        <v>20</v>
      </c>
      <c r="G512">
        <v>20</v>
      </c>
      <c r="H512">
        <v>1</v>
      </c>
      <c r="I512" s="3">
        <v>1.9308176100000001</v>
      </c>
      <c r="J512" t="s">
        <v>379</v>
      </c>
      <c r="K512" t="s">
        <v>403</v>
      </c>
      <c r="L512" t="s">
        <v>114</v>
      </c>
    </row>
    <row r="513" spans="1:12" x14ac:dyDescent="0.35">
      <c r="A513" s="7" t="s">
        <v>307</v>
      </c>
      <c r="B513" s="18" t="s">
        <v>1235</v>
      </c>
      <c r="C513" s="7" t="s">
        <v>611</v>
      </c>
      <c r="D513" s="7" t="s">
        <v>476</v>
      </c>
      <c r="E513" s="5" t="s">
        <v>472</v>
      </c>
      <c r="F513" s="28">
        <v>20</v>
      </c>
      <c r="G513">
        <v>20</v>
      </c>
      <c r="H513">
        <v>1</v>
      </c>
      <c r="I513" s="3">
        <v>3.7172170000000002</v>
      </c>
      <c r="J513" t="s">
        <v>380</v>
      </c>
      <c r="K513" t="s">
        <v>402</v>
      </c>
      <c r="L513" t="s">
        <v>114</v>
      </c>
    </row>
    <row r="514" spans="1:12" x14ac:dyDescent="0.35">
      <c r="A514" s="7" t="s">
        <v>307</v>
      </c>
      <c r="B514" s="18" t="s">
        <v>1236</v>
      </c>
      <c r="C514" t="s">
        <v>593</v>
      </c>
      <c r="D514" s="7" t="s">
        <v>476</v>
      </c>
      <c r="E514" s="5" t="s">
        <v>472</v>
      </c>
      <c r="F514" s="28">
        <v>20</v>
      </c>
      <c r="G514">
        <v>20</v>
      </c>
      <c r="H514">
        <v>1</v>
      </c>
      <c r="I514" s="3">
        <v>1.1879999999999999</v>
      </c>
      <c r="J514" t="s">
        <v>381</v>
      </c>
      <c r="K514" t="s">
        <v>402</v>
      </c>
      <c r="L514" t="s">
        <v>114</v>
      </c>
    </row>
    <row r="515" spans="1:12" x14ac:dyDescent="0.35">
      <c r="A515" s="7" t="s">
        <v>307</v>
      </c>
      <c r="B515" s="18" t="s">
        <v>1237</v>
      </c>
      <c r="C515" t="s">
        <v>592</v>
      </c>
      <c r="D515" s="7" t="s">
        <v>476</v>
      </c>
      <c r="E515" s="5" t="s">
        <v>472</v>
      </c>
      <c r="F515" s="28">
        <v>20</v>
      </c>
      <c r="G515">
        <v>20</v>
      </c>
      <c r="H515">
        <v>1</v>
      </c>
      <c r="I515" s="3">
        <v>0.16506699999999999</v>
      </c>
      <c r="J515" t="s">
        <v>382</v>
      </c>
      <c r="K515" t="s">
        <v>402</v>
      </c>
      <c r="L515" t="s">
        <v>114</v>
      </c>
    </row>
    <row r="516" spans="1:12" x14ac:dyDescent="0.35">
      <c r="A516" s="7" t="s">
        <v>307</v>
      </c>
      <c r="B516" s="18" t="s">
        <v>1238</v>
      </c>
      <c r="C516" t="s">
        <v>591</v>
      </c>
      <c r="D516" s="7" t="s">
        <v>476</v>
      </c>
      <c r="E516" s="5" t="s">
        <v>472</v>
      </c>
      <c r="F516" s="28">
        <v>20</v>
      </c>
      <c r="G516">
        <v>20</v>
      </c>
      <c r="H516">
        <v>1</v>
      </c>
      <c r="I516" s="3">
        <v>6.9567000000000004E-2</v>
      </c>
      <c r="J516" t="s">
        <v>383</v>
      </c>
      <c r="K516" t="s">
        <v>402</v>
      </c>
      <c r="L516" t="s">
        <v>114</v>
      </c>
    </row>
    <row r="517" spans="1:12" x14ac:dyDescent="0.35">
      <c r="A517" s="7" t="s">
        <v>307</v>
      </c>
      <c r="B517" s="18" t="s">
        <v>1239</v>
      </c>
      <c r="C517" t="s">
        <v>590</v>
      </c>
      <c r="D517" s="7" t="s">
        <v>476</v>
      </c>
      <c r="E517" s="5" t="s">
        <v>472</v>
      </c>
      <c r="F517" s="28">
        <v>20</v>
      </c>
      <c r="G517">
        <v>30</v>
      </c>
      <c r="H517">
        <v>1</v>
      </c>
      <c r="I517" s="3">
        <v>20</v>
      </c>
      <c r="J517" t="s">
        <v>384</v>
      </c>
      <c r="K517" t="s">
        <v>401</v>
      </c>
      <c r="L517" t="s">
        <v>114</v>
      </c>
    </row>
    <row r="518" spans="1:12" x14ac:dyDescent="0.35">
      <c r="A518" s="7" t="s">
        <v>307</v>
      </c>
      <c r="B518" s="18" t="s">
        <v>1240</v>
      </c>
      <c r="C518" t="s">
        <v>565</v>
      </c>
      <c r="D518" s="7" t="s">
        <v>476</v>
      </c>
      <c r="E518" s="5" t="s">
        <v>472</v>
      </c>
      <c r="F518" s="28">
        <v>20</v>
      </c>
      <c r="G518">
        <v>20</v>
      </c>
      <c r="H518">
        <v>1</v>
      </c>
      <c r="I518" s="3">
        <v>1.1767E-2</v>
      </c>
      <c r="J518" t="s">
        <v>385</v>
      </c>
      <c r="K518" t="s">
        <v>402</v>
      </c>
      <c r="L518" t="s">
        <v>114</v>
      </c>
    </row>
    <row r="519" spans="1:12" x14ac:dyDescent="0.35">
      <c r="A519" s="7" t="s">
        <v>307</v>
      </c>
      <c r="B519" s="18" t="s">
        <v>1241</v>
      </c>
      <c r="C519" t="s">
        <v>564</v>
      </c>
      <c r="D519" s="7" t="s">
        <v>476</v>
      </c>
      <c r="E519" s="5" t="s">
        <v>472</v>
      </c>
      <c r="F519" s="28">
        <v>20</v>
      </c>
      <c r="G519">
        <v>20</v>
      </c>
      <c r="H519">
        <v>1</v>
      </c>
      <c r="I519" s="3">
        <v>1.3895169999999999</v>
      </c>
      <c r="J519" t="s">
        <v>386</v>
      </c>
      <c r="K519" t="s">
        <v>402</v>
      </c>
      <c r="L519" t="s">
        <v>114</v>
      </c>
    </row>
    <row r="520" spans="1:12" x14ac:dyDescent="0.35">
      <c r="A520" s="7" t="s">
        <v>307</v>
      </c>
      <c r="B520" s="18" t="s">
        <v>1242</v>
      </c>
      <c r="C520" t="s">
        <v>563</v>
      </c>
      <c r="D520" s="7" t="s">
        <v>476</v>
      </c>
      <c r="E520" s="5" t="s">
        <v>472</v>
      </c>
      <c r="F520" s="28">
        <v>20</v>
      </c>
      <c r="G520">
        <v>20</v>
      </c>
      <c r="H520">
        <v>1</v>
      </c>
      <c r="I520" s="3">
        <v>0.4889</v>
      </c>
      <c r="J520" t="s">
        <v>387</v>
      </c>
      <c r="K520" t="s">
        <v>402</v>
      </c>
      <c r="L520" t="s">
        <v>114</v>
      </c>
    </row>
    <row r="521" spans="1:12" x14ac:dyDescent="0.35">
      <c r="A521" s="7" t="s">
        <v>307</v>
      </c>
      <c r="B521" s="18" t="s">
        <v>1243</v>
      </c>
      <c r="C521" t="s">
        <v>562</v>
      </c>
      <c r="D521" s="7" t="s">
        <v>476</v>
      </c>
      <c r="E521" s="5" t="s">
        <v>472</v>
      </c>
      <c r="F521" s="28">
        <v>20</v>
      </c>
      <c r="G521">
        <v>20</v>
      </c>
      <c r="H521">
        <v>1</v>
      </c>
      <c r="I521" s="3">
        <v>1.5716999999999998E-2</v>
      </c>
      <c r="J521" t="s">
        <v>388</v>
      </c>
      <c r="K521" t="s">
        <v>402</v>
      </c>
      <c r="L521" t="s">
        <v>114</v>
      </c>
    </row>
    <row r="522" spans="1:12" x14ac:dyDescent="0.35">
      <c r="A522" s="7" t="s">
        <v>307</v>
      </c>
      <c r="B522" s="18" t="s">
        <v>1244</v>
      </c>
      <c r="C522" t="s">
        <v>561</v>
      </c>
      <c r="D522" s="7" t="s">
        <v>476</v>
      </c>
      <c r="E522" s="5" t="s">
        <v>472</v>
      </c>
      <c r="F522" s="28">
        <v>20</v>
      </c>
      <c r="G522">
        <v>20</v>
      </c>
      <c r="H522">
        <v>1</v>
      </c>
      <c r="I522" s="3">
        <v>0.30404999999999999</v>
      </c>
      <c r="J522" t="s">
        <v>389</v>
      </c>
      <c r="K522" t="s">
        <v>402</v>
      </c>
      <c r="L522" t="s">
        <v>114</v>
      </c>
    </row>
    <row r="523" spans="1:12" x14ac:dyDescent="0.35">
      <c r="A523" s="7" t="s">
        <v>307</v>
      </c>
      <c r="B523" s="18" t="s">
        <v>1245</v>
      </c>
      <c r="C523" t="s">
        <v>560</v>
      </c>
      <c r="D523" s="7" t="s">
        <v>476</v>
      </c>
      <c r="E523" s="5" t="s">
        <v>472</v>
      </c>
      <c r="F523" s="28">
        <v>20</v>
      </c>
      <c r="G523">
        <v>20</v>
      </c>
      <c r="H523">
        <v>1</v>
      </c>
      <c r="I523" s="3">
        <v>4.1716999999999997E-2</v>
      </c>
      <c r="J523" t="s">
        <v>390</v>
      </c>
      <c r="K523" t="s">
        <v>402</v>
      </c>
      <c r="L523" t="s">
        <v>114</v>
      </c>
    </row>
    <row r="524" spans="1:12" x14ac:dyDescent="0.35">
      <c r="A524" s="7" t="s">
        <v>307</v>
      </c>
      <c r="B524" s="18" t="s">
        <v>1246</v>
      </c>
      <c r="C524" t="s">
        <v>559</v>
      </c>
      <c r="D524" s="7" t="s">
        <v>476</v>
      </c>
      <c r="E524" s="5" t="s">
        <v>472</v>
      </c>
      <c r="F524" s="28">
        <v>20</v>
      </c>
      <c r="G524">
        <v>20</v>
      </c>
      <c r="H524">
        <v>1</v>
      </c>
      <c r="I524" s="3">
        <v>0.1893</v>
      </c>
      <c r="J524" t="s">
        <v>391</v>
      </c>
      <c r="K524" t="s">
        <v>402</v>
      </c>
      <c r="L524" t="s">
        <v>114</v>
      </c>
    </row>
    <row r="525" spans="1:12" x14ac:dyDescent="0.35">
      <c r="A525" s="7" t="s">
        <v>307</v>
      </c>
      <c r="B525" s="18" t="s">
        <v>1247</v>
      </c>
      <c r="C525" t="s">
        <v>558</v>
      </c>
      <c r="D525" s="7" t="s">
        <v>476</v>
      </c>
      <c r="E525" s="5" t="s">
        <v>472</v>
      </c>
      <c r="F525" s="28">
        <v>20</v>
      </c>
      <c r="G525">
        <v>20</v>
      </c>
      <c r="H525">
        <v>1</v>
      </c>
      <c r="I525" s="3">
        <v>0.31514999999999999</v>
      </c>
      <c r="J525" t="s">
        <v>392</v>
      </c>
      <c r="K525" t="s">
        <v>402</v>
      </c>
      <c r="L525" t="s">
        <v>114</v>
      </c>
    </row>
    <row r="526" spans="1:12" x14ac:dyDescent="0.35">
      <c r="A526" s="7" t="s">
        <v>307</v>
      </c>
      <c r="B526" s="18" t="s">
        <v>1248</v>
      </c>
      <c r="C526" t="s">
        <v>557</v>
      </c>
      <c r="D526" s="7" t="s">
        <v>476</v>
      </c>
      <c r="E526" s="5" t="s">
        <v>472</v>
      </c>
      <c r="F526" s="28">
        <v>20</v>
      </c>
      <c r="G526">
        <v>20</v>
      </c>
      <c r="H526">
        <v>1</v>
      </c>
      <c r="I526" s="3">
        <v>2.33E-4</v>
      </c>
      <c r="J526" t="s">
        <v>393</v>
      </c>
      <c r="K526" t="s">
        <v>402</v>
      </c>
      <c r="L526" t="s">
        <v>114</v>
      </c>
    </row>
    <row r="527" spans="1:12" x14ac:dyDescent="0.35">
      <c r="A527" s="7" t="s">
        <v>307</v>
      </c>
      <c r="B527" s="18" t="s">
        <v>1249</v>
      </c>
      <c r="C527" t="s">
        <v>556</v>
      </c>
      <c r="D527" s="7" t="s">
        <v>476</v>
      </c>
      <c r="E527" s="5" t="s">
        <v>472</v>
      </c>
      <c r="F527" s="28">
        <v>20</v>
      </c>
      <c r="G527">
        <v>20</v>
      </c>
      <c r="H527">
        <v>1</v>
      </c>
      <c r="I527" s="3">
        <v>6.4999999999999997E-4</v>
      </c>
      <c r="J527" t="s">
        <v>394</v>
      </c>
      <c r="K527" t="s">
        <v>402</v>
      </c>
      <c r="L527" t="s">
        <v>114</v>
      </c>
    </row>
    <row r="528" spans="1:12" x14ac:dyDescent="0.35">
      <c r="A528" s="7" t="s">
        <v>307</v>
      </c>
      <c r="B528" s="18" t="s">
        <v>1250</v>
      </c>
      <c r="C528" t="s">
        <v>555</v>
      </c>
      <c r="D528" s="7" t="s">
        <v>476</v>
      </c>
      <c r="E528" s="5" t="s">
        <v>472</v>
      </c>
      <c r="F528" s="28">
        <v>20</v>
      </c>
      <c r="G528">
        <v>20</v>
      </c>
      <c r="H528">
        <v>1</v>
      </c>
      <c r="I528" s="3">
        <v>2.6143800000000001E-4</v>
      </c>
      <c r="J528" t="s">
        <v>395</v>
      </c>
      <c r="K528" t="s">
        <v>403</v>
      </c>
      <c r="L528" t="s">
        <v>114</v>
      </c>
    </row>
    <row r="529" spans="1:12" x14ac:dyDescent="0.35">
      <c r="A529" s="7" t="s">
        <v>307</v>
      </c>
      <c r="B529" s="18" t="s">
        <v>1251</v>
      </c>
      <c r="C529" t="s">
        <v>554</v>
      </c>
      <c r="D529" s="7" t="s">
        <v>476</v>
      </c>
      <c r="E529" s="5" t="s">
        <v>472</v>
      </c>
      <c r="F529" s="28">
        <v>20</v>
      </c>
      <c r="G529">
        <v>20</v>
      </c>
      <c r="H529">
        <v>1</v>
      </c>
      <c r="I529" s="3">
        <v>5.1858974360000003</v>
      </c>
      <c r="J529" t="s">
        <v>396</v>
      </c>
      <c r="K529" t="s">
        <v>403</v>
      </c>
      <c r="L529" t="s">
        <v>114</v>
      </c>
    </row>
    <row r="530" spans="1:12" x14ac:dyDescent="0.35">
      <c r="A530" s="7" t="s">
        <v>307</v>
      </c>
      <c r="B530" s="18" t="s">
        <v>1252</v>
      </c>
      <c r="C530" t="s">
        <v>553</v>
      </c>
      <c r="D530" s="7" t="s">
        <v>476</v>
      </c>
      <c r="E530" s="5" t="s">
        <v>472</v>
      </c>
      <c r="F530" s="28">
        <v>20</v>
      </c>
      <c r="G530">
        <v>20</v>
      </c>
      <c r="H530">
        <v>1</v>
      </c>
      <c r="I530" s="3">
        <v>0.17660000000000001</v>
      </c>
      <c r="J530" t="s">
        <v>397</v>
      </c>
      <c r="K530" t="s">
        <v>402</v>
      </c>
      <c r="L530" t="s">
        <v>114</v>
      </c>
    </row>
    <row r="531" spans="1:12" x14ac:dyDescent="0.35">
      <c r="A531" s="7" t="s">
        <v>307</v>
      </c>
      <c r="B531" s="18" t="s">
        <v>1253</v>
      </c>
      <c r="C531" t="s">
        <v>552</v>
      </c>
      <c r="D531" s="7" t="s">
        <v>476</v>
      </c>
      <c r="E531" s="5" t="s">
        <v>472</v>
      </c>
      <c r="F531" s="28">
        <v>20</v>
      </c>
      <c r="G531">
        <v>20</v>
      </c>
      <c r="H531">
        <v>1</v>
      </c>
      <c r="I531" s="3">
        <v>0.10383299999999999</v>
      </c>
      <c r="J531" t="s">
        <v>398</v>
      </c>
      <c r="K531" t="s">
        <v>402</v>
      </c>
      <c r="L531" t="s">
        <v>114</v>
      </c>
    </row>
    <row r="532" spans="1:12" x14ac:dyDescent="0.35">
      <c r="A532" s="7" t="s">
        <v>307</v>
      </c>
      <c r="B532" s="18" t="s">
        <v>1254</v>
      </c>
      <c r="C532" t="s">
        <v>551</v>
      </c>
      <c r="D532" s="7" t="s">
        <v>476</v>
      </c>
      <c r="E532" s="5" t="s">
        <v>472</v>
      </c>
      <c r="F532" s="28">
        <v>20</v>
      </c>
      <c r="G532">
        <v>20</v>
      </c>
      <c r="H532">
        <v>1</v>
      </c>
      <c r="I532" s="3">
        <v>0.55433299999999996</v>
      </c>
      <c r="J532" t="s">
        <v>399</v>
      </c>
      <c r="K532" t="s">
        <v>402</v>
      </c>
      <c r="L532" t="s">
        <v>114</v>
      </c>
    </row>
    <row r="533" spans="1:12" x14ac:dyDescent="0.35">
      <c r="A533" s="7" t="s">
        <v>307</v>
      </c>
      <c r="B533" s="18" t="s">
        <v>1255</v>
      </c>
      <c r="C533" t="s">
        <v>550</v>
      </c>
      <c r="D533" s="7" t="s">
        <v>476</v>
      </c>
      <c r="E533" s="5" t="s">
        <v>472</v>
      </c>
      <c r="F533" s="28">
        <v>20</v>
      </c>
      <c r="G533">
        <v>20</v>
      </c>
      <c r="H533">
        <v>1</v>
      </c>
      <c r="I533" s="3">
        <v>2.0458500000000002</v>
      </c>
      <c r="J533" t="s">
        <v>400</v>
      </c>
      <c r="K533" t="s">
        <v>402</v>
      </c>
    </row>
    <row r="534" spans="1:12" x14ac:dyDescent="0.35">
      <c r="A534" s="7" t="s">
        <v>620</v>
      </c>
      <c r="B534" s="18" t="s">
        <v>1256</v>
      </c>
      <c r="C534" s="7"/>
      <c r="D534" s="7" t="s">
        <v>507</v>
      </c>
      <c r="E534" s="5" t="s">
        <v>471</v>
      </c>
      <c r="F534">
        <v>45</v>
      </c>
      <c r="G534">
        <v>45</v>
      </c>
      <c r="H534">
        <v>1</v>
      </c>
      <c r="I534" s="3">
        <v>2.2035714285714287</v>
      </c>
      <c r="J534" t="s">
        <v>115</v>
      </c>
      <c r="K534" t="s">
        <v>116</v>
      </c>
      <c r="L534" t="s">
        <v>117</v>
      </c>
    </row>
    <row r="535" spans="1:12" x14ac:dyDescent="0.35">
      <c r="A535" s="7" t="s">
        <v>620</v>
      </c>
      <c r="B535" s="18" t="s">
        <v>1257</v>
      </c>
      <c r="C535" s="7"/>
      <c r="D535" s="7" t="s">
        <v>507</v>
      </c>
      <c r="E535" s="5" t="s">
        <v>471</v>
      </c>
      <c r="F535">
        <v>45</v>
      </c>
      <c r="G535">
        <v>30</v>
      </c>
      <c r="H535">
        <v>0.5</v>
      </c>
      <c r="I535" s="3">
        <v>1.1017857142857144</v>
      </c>
      <c r="J535" t="s">
        <v>115</v>
      </c>
      <c r="K535" t="s">
        <v>116</v>
      </c>
    </row>
    <row r="536" spans="1:12" x14ac:dyDescent="0.35">
      <c r="A536" s="7" t="s">
        <v>620</v>
      </c>
      <c r="B536" s="18" t="s">
        <v>1258</v>
      </c>
      <c r="C536" s="7"/>
      <c r="D536" s="7" t="s">
        <v>507</v>
      </c>
      <c r="E536" s="5" t="s">
        <v>471</v>
      </c>
      <c r="F536">
        <v>45</v>
      </c>
      <c r="G536">
        <v>40</v>
      </c>
      <c r="H536">
        <v>0.65</v>
      </c>
      <c r="I536" s="3">
        <v>1.4323214285714287</v>
      </c>
      <c r="J536" t="s">
        <v>115</v>
      </c>
      <c r="K536" t="s">
        <v>116</v>
      </c>
    </row>
    <row r="537" spans="1:12" x14ac:dyDescent="0.35">
      <c r="A537" s="7" t="s">
        <v>620</v>
      </c>
      <c r="B537" s="18" t="s">
        <v>1259</v>
      </c>
      <c r="C537" s="7"/>
      <c r="D537" s="7" t="s">
        <v>507</v>
      </c>
      <c r="E537" s="5" t="s">
        <v>471</v>
      </c>
      <c r="F537">
        <v>45</v>
      </c>
      <c r="G537">
        <v>50</v>
      </c>
      <c r="H537">
        <v>0.85</v>
      </c>
      <c r="I537" s="3">
        <v>1.8730357142857144</v>
      </c>
      <c r="J537" t="s">
        <v>115</v>
      </c>
      <c r="K537" t="s">
        <v>116</v>
      </c>
    </row>
    <row r="538" spans="1:12" x14ac:dyDescent="0.35">
      <c r="A538" s="7" t="s">
        <v>620</v>
      </c>
      <c r="B538" s="18" t="s">
        <v>1260</v>
      </c>
      <c r="C538" s="7"/>
      <c r="D538" s="7" t="s">
        <v>507</v>
      </c>
      <c r="E538" s="5" t="s">
        <v>471</v>
      </c>
      <c r="F538">
        <v>45</v>
      </c>
      <c r="G538">
        <v>55</v>
      </c>
      <c r="H538">
        <v>0.7</v>
      </c>
      <c r="I538" s="3">
        <v>1.5425</v>
      </c>
      <c r="J538" t="s">
        <v>115</v>
      </c>
      <c r="K538" t="s">
        <v>116</v>
      </c>
    </row>
    <row r="539" spans="1:12" x14ac:dyDescent="0.35">
      <c r="A539" s="7" t="s">
        <v>620</v>
      </c>
      <c r="B539" s="18" t="s">
        <v>1261</v>
      </c>
      <c r="C539" s="7"/>
      <c r="D539" s="7" t="s">
        <v>507</v>
      </c>
      <c r="E539" s="5" t="s">
        <v>471</v>
      </c>
      <c r="F539">
        <v>45</v>
      </c>
      <c r="G539">
        <v>60</v>
      </c>
      <c r="H539">
        <v>0.4</v>
      </c>
      <c r="I539" s="3">
        <v>0.88142857142857156</v>
      </c>
      <c r="J539" t="s">
        <v>115</v>
      </c>
      <c r="K539" t="s">
        <v>116</v>
      </c>
    </row>
    <row r="540" spans="1:12" x14ac:dyDescent="0.35">
      <c r="A540" s="7" t="s">
        <v>621</v>
      </c>
      <c r="B540" s="18" t="s">
        <v>1262</v>
      </c>
      <c r="C540" s="7"/>
      <c r="D540" s="7" t="s">
        <v>476</v>
      </c>
      <c r="E540" s="5" t="s">
        <v>471</v>
      </c>
      <c r="F540">
        <v>40</v>
      </c>
      <c r="G540">
        <v>40</v>
      </c>
      <c r="H540">
        <v>1</v>
      </c>
      <c r="I540" s="3">
        <v>155.63492063492066</v>
      </c>
      <c r="J540" t="s">
        <v>404</v>
      </c>
      <c r="K540" t="s">
        <v>406</v>
      </c>
    </row>
    <row r="541" spans="1:12" x14ac:dyDescent="0.35">
      <c r="A541" s="7" t="s">
        <v>621</v>
      </c>
      <c r="B541" s="18" t="s">
        <v>1263</v>
      </c>
      <c r="C541" s="7"/>
      <c r="D541" s="7" t="s">
        <v>476</v>
      </c>
      <c r="E541" s="5" t="s">
        <v>471</v>
      </c>
      <c r="F541">
        <v>40</v>
      </c>
      <c r="G541">
        <v>20</v>
      </c>
      <c r="H541">
        <v>0.55000000000000004</v>
      </c>
      <c r="I541" s="3">
        <v>85.599206349206369</v>
      </c>
      <c r="J541" t="s">
        <v>404</v>
      </c>
    </row>
    <row r="542" spans="1:12" x14ac:dyDescent="0.35">
      <c r="A542" s="7" t="s">
        <v>621</v>
      </c>
      <c r="B542" s="18" t="s">
        <v>1264</v>
      </c>
      <c r="C542" s="7"/>
      <c r="D542" s="7" t="s">
        <v>476</v>
      </c>
      <c r="E542" s="5" t="s">
        <v>471</v>
      </c>
      <c r="F542">
        <v>40</v>
      </c>
      <c r="G542">
        <v>25</v>
      </c>
      <c r="H542">
        <v>0.7</v>
      </c>
      <c r="I542" s="3">
        <v>108.94444444444446</v>
      </c>
      <c r="J542" t="s">
        <v>404</v>
      </c>
    </row>
    <row r="543" spans="1:12" x14ac:dyDescent="0.35">
      <c r="A543" s="7" t="s">
        <v>621</v>
      </c>
      <c r="B543" s="18" t="s">
        <v>1265</v>
      </c>
      <c r="C543" s="7"/>
      <c r="D543" s="7" t="s">
        <v>476</v>
      </c>
      <c r="E543" s="5" t="s">
        <v>471</v>
      </c>
      <c r="F543">
        <v>40</v>
      </c>
      <c r="G543">
        <v>35</v>
      </c>
      <c r="H543">
        <v>0.92</v>
      </c>
      <c r="I543" s="3">
        <v>143.184126984127</v>
      </c>
      <c r="J543" t="s">
        <v>404</v>
      </c>
    </row>
    <row r="544" spans="1:12" x14ac:dyDescent="0.35">
      <c r="A544" s="7" t="s">
        <v>621</v>
      </c>
      <c r="B544" s="18" t="s">
        <v>1266</v>
      </c>
      <c r="C544" s="7"/>
      <c r="D544" s="7" t="s">
        <v>476</v>
      </c>
      <c r="E544" s="5" t="s">
        <v>471</v>
      </c>
      <c r="F544">
        <v>40</v>
      </c>
      <c r="G544">
        <v>45</v>
      </c>
      <c r="H544">
        <v>0.9</v>
      </c>
      <c r="I544" s="3">
        <v>140.07142857142861</v>
      </c>
      <c r="J544" t="s">
        <v>404</v>
      </c>
    </row>
    <row r="545" spans="1:12" x14ac:dyDescent="0.35">
      <c r="A545" s="7" t="s">
        <v>621</v>
      </c>
      <c r="B545" s="18" t="s">
        <v>1267</v>
      </c>
      <c r="C545" s="7"/>
      <c r="D545" s="7" t="s">
        <v>476</v>
      </c>
      <c r="E545" s="5" t="s">
        <v>471</v>
      </c>
      <c r="F545">
        <v>40</v>
      </c>
      <c r="G545">
        <v>50</v>
      </c>
      <c r="H545">
        <v>0.45</v>
      </c>
      <c r="I545" s="3">
        <v>70.035714285714306</v>
      </c>
      <c r="J545" t="s">
        <v>404</v>
      </c>
    </row>
    <row r="546" spans="1:12" x14ac:dyDescent="0.35">
      <c r="A546" s="7" t="s">
        <v>621</v>
      </c>
      <c r="B546" s="18" t="s">
        <v>1268</v>
      </c>
      <c r="C546" s="7"/>
      <c r="D546" s="7" t="s">
        <v>476</v>
      </c>
      <c r="E546" s="5" t="s">
        <v>471</v>
      </c>
      <c r="F546">
        <v>40</v>
      </c>
      <c r="G546">
        <v>37</v>
      </c>
      <c r="H546">
        <v>1</v>
      </c>
      <c r="I546" s="3">
        <v>279</v>
      </c>
      <c r="J546" t="s">
        <v>405</v>
      </c>
      <c r="K546" t="s">
        <v>407</v>
      </c>
    </row>
    <row r="547" spans="1:12" x14ac:dyDescent="0.35">
      <c r="A547" s="7" t="s">
        <v>621</v>
      </c>
      <c r="B547" s="18" t="s">
        <v>1269</v>
      </c>
      <c r="C547" s="7"/>
      <c r="D547" s="7" t="s">
        <v>476</v>
      </c>
      <c r="E547" s="5" t="s">
        <v>471</v>
      </c>
      <c r="F547">
        <v>40</v>
      </c>
      <c r="G547">
        <v>20</v>
      </c>
      <c r="H547">
        <v>0.6</v>
      </c>
      <c r="I547" s="3">
        <v>167.4</v>
      </c>
      <c r="J547" t="s">
        <v>405</v>
      </c>
    </row>
    <row r="548" spans="1:12" x14ac:dyDescent="0.35">
      <c r="A548" s="7" t="s">
        <v>621</v>
      </c>
      <c r="B548" s="18" t="s">
        <v>1270</v>
      </c>
      <c r="C548" s="7"/>
      <c r="D548" s="7" t="s">
        <v>476</v>
      </c>
      <c r="E548" s="5" t="s">
        <v>471</v>
      </c>
      <c r="F548">
        <v>40</v>
      </c>
      <c r="G548">
        <v>25</v>
      </c>
      <c r="H548">
        <v>0.72</v>
      </c>
      <c r="I548" s="3">
        <v>200.88</v>
      </c>
      <c r="J548" t="s">
        <v>405</v>
      </c>
    </row>
    <row r="549" spans="1:12" x14ac:dyDescent="0.35">
      <c r="A549" s="7" t="s">
        <v>621</v>
      </c>
      <c r="B549" s="18" t="s">
        <v>1271</v>
      </c>
      <c r="C549" s="7"/>
      <c r="D549" s="7" t="s">
        <v>476</v>
      </c>
      <c r="E549" s="5" t="s">
        <v>471</v>
      </c>
      <c r="F549">
        <v>40</v>
      </c>
      <c r="G549">
        <v>30</v>
      </c>
      <c r="H549">
        <v>0.82</v>
      </c>
      <c r="I549" s="3">
        <v>228.77999999999997</v>
      </c>
      <c r="J549" t="s">
        <v>405</v>
      </c>
    </row>
    <row r="550" spans="1:12" x14ac:dyDescent="0.35">
      <c r="A550" s="7" t="s">
        <v>621</v>
      </c>
      <c r="B550" s="18" t="s">
        <v>1272</v>
      </c>
      <c r="C550" s="7"/>
      <c r="D550" s="7" t="s">
        <v>476</v>
      </c>
      <c r="E550" s="5" t="s">
        <v>471</v>
      </c>
      <c r="F550">
        <v>40</v>
      </c>
      <c r="G550">
        <v>35</v>
      </c>
      <c r="H550">
        <v>0.95</v>
      </c>
      <c r="I550" s="3">
        <v>265.05</v>
      </c>
      <c r="J550" t="s">
        <v>405</v>
      </c>
    </row>
    <row r="551" spans="1:12" x14ac:dyDescent="0.35">
      <c r="A551" s="7" t="s">
        <v>621</v>
      </c>
      <c r="B551" s="18" t="s">
        <v>1273</v>
      </c>
      <c r="C551" s="7"/>
      <c r="D551" s="7" t="s">
        <v>476</v>
      </c>
      <c r="E551" s="5" t="s">
        <v>471</v>
      </c>
      <c r="F551">
        <v>40</v>
      </c>
      <c r="G551">
        <v>45</v>
      </c>
      <c r="H551">
        <v>0.85</v>
      </c>
      <c r="I551" s="3">
        <v>237.15</v>
      </c>
      <c r="J551" t="s">
        <v>405</v>
      </c>
    </row>
    <row r="552" spans="1:12" x14ac:dyDescent="0.35">
      <c r="A552" s="7" t="s">
        <v>621</v>
      </c>
      <c r="B552" s="18" t="s">
        <v>1274</v>
      </c>
      <c r="C552" s="7"/>
      <c r="D552" s="7" t="s">
        <v>476</v>
      </c>
      <c r="E552" s="5" t="s">
        <v>471</v>
      </c>
      <c r="F552">
        <v>40</v>
      </c>
      <c r="G552">
        <v>50</v>
      </c>
      <c r="H552">
        <v>0.75</v>
      </c>
      <c r="I552" s="3">
        <v>209.25</v>
      </c>
      <c r="J552" t="s">
        <v>405</v>
      </c>
    </row>
    <row r="553" spans="1:12" x14ac:dyDescent="0.35">
      <c r="A553" s="7" t="s">
        <v>622</v>
      </c>
      <c r="B553" s="18" t="s">
        <v>1275</v>
      </c>
      <c r="C553" s="7"/>
      <c r="D553" s="7" t="s">
        <v>487</v>
      </c>
      <c r="E553" s="5" t="s">
        <v>471</v>
      </c>
      <c r="F553">
        <v>70</v>
      </c>
      <c r="G553">
        <v>22</v>
      </c>
      <c r="H553">
        <v>1</v>
      </c>
      <c r="I553" s="3">
        <v>1365</v>
      </c>
      <c r="J553" t="s">
        <v>118</v>
      </c>
      <c r="K553" t="s">
        <v>119</v>
      </c>
      <c r="L553" t="s">
        <v>120</v>
      </c>
    </row>
    <row r="554" spans="1:12" x14ac:dyDescent="0.35">
      <c r="A554" t="s">
        <v>408</v>
      </c>
      <c r="B554" s="18" t="s">
        <v>1276</v>
      </c>
      <c r="C554" s="7"/>
      <c r="D554" s="7" t="s">
        <v>487</v>
      </c>
      <c r="E554" s="5" t="s">
        <v>471</v>
      </c>
      <c r="F554">
        <v>60</v>
      </c>
      <c r="G554">
        <v>50</v>
      </c>
      <c r="H554">
        <v>0.9</v>
      </c>
      <c r="I554" s="3">
        <v>2887.7333333333331</v>
      </c>
      <c r="J554" t="s">
        <v>410</v>
      </c>
      <c r="K554" t="s">
        <v>413</v>
      </c>
    </row>
    <row r="555" spans="1:12" x14ac:dyDescent="0.35">
      <c r="A555" t="s">
        <v>408</v>
      </c>
      <c r="B555" s="18" t="s">
        <v>1277</v>
      </c>
      <c r="C555" s="7"/>
      <c r="D555" s="7" t="s">
        <v>487</v>
      </c>
      <c r="E555" s="5" t="s">
        <v>471</v>
      </c>
      <c r="F555">
        <v>60</v>
      </c>
      <c r="G555">
        <v>30</v>
      </c>
      <c r="H555">
        <v>0.8</v>
      </c>
      <c r="I555" s="3">
        <v>2566.8740740740736</v>
      </c>
      <c r="J555" t="s">
        <v>410</v>
      </c>
    </row>
    <row r="556" spans="1:12" x14ac:dyDescent="0.35">
      <c r="A556" t="s">
        <v>408</v>
      </c>
      <c r="B556" s="18" t="s">
        <v>1278</v>
      </c>
      <c r="C556" s="7"/>
      <c r="D556" s="7" t="s">
        <v>487</v>
      </c>
      <c r="E556" s="5" t="s">
        <v>471</v>
      </c>
      <c r="F556">
        <v>60</v>
      </c>
      <c r="G556">
        <v>40</v>
      </c>
      <c r="H556">
        <v>0.85</v>
      </c>
      <c r="I556" s="3">
        <v>2727.3037037037034</v>
      </c>
      <c r="J556" t="s">
        <v>410</v>
      </c>
    </row>
    <row r="557" spans="1:12" x14ac:dyDescent="0.35">
      <c r="A557" t="s">
        <v>408</v>
      </c>
      <c r="B557" s="18" t="s">
        <v>1279</v>
      </c>
      <c r="C557" s="7"/>
      <c r="D557" s="7" t="s">
        <v>487</v>
      </c>
      <c r="E557" s="5" t="s">
        <v>471</v>
      </c>
      <c r="F557">
        <v>60</v>
      </c>
      <c r="G557">
        <v>60</v>
      </c>
      <c r="H557">
        <v>1</v>
      </c>
      <c r="I557" s="3">
        <v>3208.5925925925922</v>
      </c>
      <c r="J557" t="s">
        <v>410</v>
      </c>
    </row>
    <row r="558" spans="1:12" x14ac:dyDescent="0.35">
      <c r="A558" t="s">
        <v>408</v>
      </c>
      <c r="B558" s="18" t="s">
        <v>1280</v>
      </c>
      <c r="C558" s="7"/>
      <c r="D558" s="7" t="s">
        <v>487</v>
      </c>
      <c r="E558" s="5" t="s">
        <v>471</v>
      </c>
      <c r="F558">
        <v>60</v>
      </c>
      <c r="G558">
        <v>70</v>
      </c>
      <c r="H558">
        <v>0.7</v>
      </c>
      <c r="I558" s="3">
        <v>2246.0148148148141</v>
      </c>
      <c r="J558" t="s">
        <v>410</v>
      </c>
    </row>
    <row r="559" spans="1:12" x14ac:dyDescent="0.35">
      <c r="A559" t="s">
        <v>408</v>
      </c>
      <c r="B559" s="18" t="s">
        <v>1281</v>
      </c>
      <c r="C559" s="7"/>
      <c r="D559" s="7" t="s">
        <v>487</v>
      </c>
      <c r="E559" s="5" t="s">
        <v>471</v>
      </c>
      <c r="F559">
        <v>60</v>
      </c>
      <c r="G559">
        <v>80</v>
      </c>
      <c r="H559">
        <v>0.3</v>
      </c>
      <c r="I559" s="3">
        <v>962.57777777777767</v>
      </c>
      <c r="J559" t="s">
        <v>410</v>
      </c>
    </row>
    <row r="560" spans="1:12" x14ac:dyDescent="0.35">
      <c r="A560" t="s">
        <v>409</v>
      </c>
      <c r="B560" s="18" t="s">
        <v>1282</v>
      </c>
      <c r="C560" s="7"/>
      <c r="D560" s="7" t="s">
        <v>487</v>
      </c>
      <c r="E560" s="5" t="s">
        <v>471</v>
      </c>
      <c r="F560">
        <v>65</v>
      </c>
      <c r="G560">
        <v>65</v>
      </c>
      <c r="H560">
        <v>1</v>
      </c>
      <c r="I560" s="3">
        <v>274.70588235294122</v>
      </c>
      <c r="J560" t="s">
        <v>411</v>
      </c>
      <c r="K560" t="s">
        <v>414</v>
      </c>
    </row>
    <row r="561" spans="1:11" x14ac:dyDescent="0.35">
      <c r="A561" t="s">
        <v>409</v>
      </c>
      <c r="B561" s="18" t="s">
        <v>1283</v>
      </c>
      <c r="C561" s="7"/>
      <c r="D561" s="7" t="s">
        <v>487</v>
      </c>
      <c r="E561" s="5" t="s">
        <v>471</v>
      </c>
      <c r="F561">
        <v>65</v>
      </c>
      <c r="G561">
        <v>40</v>
      </c>
      <c r="H561">
        <v>0.2</v>
      </c>
      <c r="I561" s="3">
        <v>54.941176470588246</v>
      </c>
      <c r="J561" t="s">
        <v>411</v>
      </c>
    </row>
    <row r="562" spans="1:11" x14ac:dyDescent="0.35">
      <c r="A562" t="s">
        <v>409</v>
      </c>
      <c r="B562" s="18" t="s">
        <v>1284</v>
      </c>
      <c r="C562" s="7"/>
      <c r="D562" s="7" t="s">
        <v>487</v>
      </c>
      <c r="E562" s="5" t="s">
        <v>471</v>
      </c>
      <c r="F562">
        <v>65</v>
      </c>
      <c r="G562">
        <v>45</v>
      </c>
      <c r="H562">
        <v>0.35</v>
      </c>
      <c r="I562" s="3">
        <v>96.14705882352942</v>
      </c>
      <c r="J562" t="s">
        <v>411</v>
      </c>
    </row>
    <row r="563" spans="1:11" x14ac:dyDescent="0.35">
      <c r="A563" t="s">
        <v>409</v>
      </c>
      <c r="B563" s="18" t="s">
        <v>1285</v>
      </c>
      <c r="C563" s="7"/>
      <c r="D563" s="7" t="s">
        <v>487</v>
      </c>
      <c r="E563" s="5" t="s">
        <v>471</v>
      </c>
      <c r="F563">
        <v>65</v>
      </c>
      <c r="G563">
        <v>50</v>
      </c>
      <c r="H563">
        <v>0.6</v>
      </c>
      <c r="I563" s="3">
        <v>164.82352941176472</v>
      </c>
      <c r="J563" t="s">
        <v>411</v>
      </c>
    </row>
    <row r="564" spans="1:11" x14ac:dyDescent="0.35">
      <c r="A564" t="s">
        <v>409</v>
      </c>
      <c r="B564" s="18" t="s">
        <v>1286</v>
      </c>
      <c r="C564" s="7"/>
      <c r="D564" s="7" t="s">
        <v>487</v>
      </c>
      <c r="E564" s="5" t="s">
        <v>471</v>
      </c>
      <c r="F564">
        <v>65</v>
      </c>
      <c r="G564">
        <v>55</v>
      </c>
      <c r="H564">
        <v>0.85</v>
      </c>
      <c r="I564" s="3">
        <v>233.50000000000003</v>
      </c>
      <c r="J564" t="s">
        <v>411</v>
      </c>
    </row>
    <row r="565" spans="1:11" x14ac:dyDescent="0.35">
      <c r="A565" t="s">
        <v>409</v>
      </c>
      <c r="B565" s="18" t="s">
        <v>1287</v>
      </c>
      <c r="C565" s="7"/>
      <c r="D565" s="7" t="s">
        <v>487</v>
      </c>
      <c r="E565" s="5" t="s">
        <v>471</v>
      </c>
      <c r="F565">
        <v>65</v>
      </c>
      <c r="G565">
        <v>60</v>
      </c>
      <c r="H565">
        <v>0.9</v>
      </c>
      <c r="I565" s="3">
        <v>247.2352941176471</v>
      </c>
      <c r="J565" t="s">
        <v>411</v>
      </c>
    </row>
    <row r="566" spans="1:11" x14ac:dyDescent="0.35">
      <c r="A566" t="s">
        <v>409</v>
      </c>
      <c r="B566" s="18" t="s">
        <v>1288</v>
      </c>
      <c r="C566" s="7"/>
      <c r="D566" s="7" t="s">
        <v>487</v>
      </c>
      <c r="E566" s="5" t="s">
        <v>471</v>
      </c>
      <c r="F566">
        <v>65</v>
      </c>
      <c r="G566">
        <v>70</v>
      </c>
      <c r="H566">
        <v>0.8</v>
      </c>
      <c r="I566" s="3">
        <v>219.76470588235298</v>
      </c>
      <c r="J566" t="s">
        <v>411</v>
      </c>
    </row>
    <row r="567" spans="1:11" x14ac:dyDescent="0.35">
      <c r="A567" t="s">
        <v>409</v>
      </c>
      <c r="B567" s="18" t="s">
        <v>1289</v>
      </c>
      <c r="C567" s="7"/>
      <c r="D567" s="7" t="s">
        <v>487</v>
      </c>
      <c r="E567" s="5" t="s">
        <v>471</v>
      </c>
      <c r="F567">
        <v>65</v>
      </c>
      <c r="G567">
        <v>80</v>
      </c>
      <c r="H567">
        <v>0.1</v>
      </c>
      <c r="I567" s="3">
        <v>27.470588235294123</v>
      </c>
      <c r="J567" t="s">
        <v>411</v>
      </c>
    </row>
    <row r="568" spans="1:11" x14ac:dyDescent="0.35">
      <c r="A568" s="7" t="s">
        <v>468</v>
      </c>
      <c r="B568" s="18" t="s">
        <v>1290</v>
      </c>
      <c r="C568" s="7"/>
      <c r="D568" s="7" t="s">
        <v>487</v>
      </c>
      <c r="E568" s="5" t="s">
        <v>471</v>
      </c>
      <c r="F568">
        <v>70</v>
      </c>
      <c r="G568">
        <v>40</v>
      </c>
      <c r="H568">
        <v>0.4</v>
      </c>
      <c r="I568" s="3">
        <v>6206.7375886524833</v>
      </c>
      <c r="J568" t="s">
        <v>412</v>
      </c>
      <c r="K568" t="s">
        <v>415</v>
      </c>
    </row>
    <row r="569" spans="1:11" x14ac:dyDescent="0.35">
      <c r="A569" t="s">
        <v>468</v>
      </c>
      <c r="B569" s="18" t="s">
        <v>1291</v>
      </c>
      <c r="C569" s="7"/>
      <c r="D569" s="7" t="s">
        <v>487</v>
      </c>
      <c r="E569" s="5" t="s">
        <v>471</v>
      </c>
      <c r="F569">
        <v>70</v>
      </c>
      <c r="G569">
        <v>20</v>
      </c>
      <c r="H569">
        <v>0.1</v>
      </c>
      <c r="I569" s="3">
        <v>620.67375886524837</v>
      </c>
      <c r="J569" t="s">
        <v>412</v>
      </c>
    </row>
    <row r="570" spans="1:11" x14ac:dyDescent="0.35">
      <c r="A570" t="s">
        <v>468</v>
      </c>
      <c r="B570" s="18" t="s">
        <v>1292</v>
      </c>
      <c r="C570" s="7"/>
      <c r="D570" s="7" t="s">
        <v>487</v>
      </c>
      <c r="E570" s="5" t="s">
        <v>471</v>
      </c>
      <c r="F570">
        <v>70</v>
      </c>
      <c r="G570">
        <v>30</v>
      </c>
      <c r="H570">
        <v>0.2</v>
      </c>
      <c r="I570" s="3">
        <v>1241.3475177304967</v>
      </c>
      <c r="J570" t="s">
        <v>412</v>
      </c>
    </row>
    <row r="571" spans="1:11" x14ac:dyDescent="0.35">
      <c r="A571" t="s">
        <v>468</v>
      </c>
      <c r="B571" s="18" t="s">
        <v>1293</v>
      </c>
      <c r="C571" s="7"/>
      <c r="D571" s="7" t="s">
        <v>487</v>
      </c>
      <c r="E571" s="5" t="s">
        <v>471</v>
      </c>
      <c r="F571">
        <v>70</v>
      </c>
      <c r="G571">
        <v>50</v>
      </c>
      <c r="H571">
        <v>0.6</v>
      </c>
      <c r="I571" s="3">
        <v>3724.0425531914898</v>
      </c>
      <c r="J571" t="s">
        <v>412</v>
      </c>
    </row>
    <row r="572" spans="1:11" x14ac:dyDescent="0.35">
      <c r="A572" t="s">
        <v>468</v>
      </c>
      <c r="B572" s="18" t="s">
        <v>1294</v>
      </c>
      <c r="C572" s="7"/>
      <c r="D572" s="7" t="s">
        <v>487</v>
      </c>
      <c r="E572" s="5" t="s">
        <v>471</v>
      </c>
      <c r="F572">
        <v>70</v>
      </c>
      <c r="G572">
        <v>60</v>
      </c>
      <c r="H572">
        <v>0.85</v>
      </c>
      <c r="I572" s="3">
        <v>5275.7269503546104</v>
      </c>
      <c r="J572" t="s">
        <v>412</v>
      </c>
    </row>
    <row r="573" spans="1:11" x14ac:dyDescent="0.35">
      <c r="A573" t="s">
        <v>468</v>
      </c>
      <c r="B573" s="18" t="s">
        <v>1295</v>
      </c>
      <c r="C573" s="7"/>
      <c r="D573" s="7" t="s">
        <v>487</v>
      </c>
      <c r="E573" s="5" t="s">
        <v>471</v>
      </c>
      <c r="F573">
        <v>70</v>
      </c>
      <c r="G573">
        <v>65</v>
      </c>
      <c r="H573">
        <v>0.9</v>
      </c>
      <c r="I573" s="3">
        <v>5586.0638297872347</v>
      </c>
      <c r="J573" t="s">
        <v>412</v>
      </c>
    </row>
    <row r="574" spans="1:11" x14ac:dyDescent="0.35">
      <c r="A574" t="s">
        <v>468</v>
      </c>
      <c r="B574" s="18" t="s">
        <v>1296</v>
      </c>
      <c r="C574" s="7"/>
      <c r="D574" s="7" t="s">
        <v>487</v>
      </c>
      <c r="E574" s="5" t="s">
        <v>471</v>
      </c>
      <c r="F574">
        <v>70</v>
      </c>
      <c r="G574">
        <v>70</v>
      </c>
      <c r="H574">
        <v>1</v>
      </c>
      <c r="I574" s="3">
        <v>6206.7375886524833</v>
      </c>
      <c r="J574" t="s">
        <v>412</v>
      </c>
    </row>
    <row r="575" spans="1:11" x14ac:dyDescent="0.35">
      <c r="A575" t="s">
        <v>468</v>
      </c>
      <c r="B575" s="18" t="s">
        <v>1297</v>
      </c>
      <c r="C575" s="7"/>
      <c r="D575" s="7" t="s">
        <v>487</v>
      </c>
      <c r="E575" s="5" t="s">
        <v>471</v>
      </c>
      <c r="F575">
        <v>70</v>
      </c>
      <c r="G575">
        <v>75</v>
      </c>
      <c r="H575">
        <v>0.95</v>
      </c>
      <c r="I575" s="3">
        <v>5896.400709219859</v>
      </c>
      <c r="J575" t="s">
        <v>412</v>
      </c>
    </row>
    <row r="576" spans="1:11" x14ac:dyDescent="0.35">
      <c r="A576" t="s">
        <v>468</v>
      </c>
      <c r="B576" s="18" t="s">
        <v>1298</v>
      </c>
      <c r="C576" s="7"/>
      <c r="D576" s="7" t="s">
        <v>487</v>
      </c>
      <c r="E576" s="5" t="s">
        <v>471</v>
      </c>
      <c r="F576">
        <v>70</v>
      </c>
      <c r="G576">
        <v>80</v>
      </c>
      <c r="H576">
        <v>0.55000000000000004</v>
      </c>
      <c r="I576" s="3">
        <v>3413.7056737588659</v>
      </c>
      <c r="J576" t="s">
        <v>412</v>
      </c>
    </row>
    <row r="577" spans="1:12" x14ac:dyDescent="0.35">
      <c r="A577" t="s">
        <v>468</v>
      </c>
      <c r="B577" s="18" t="s">
        <v>1299</v>
      </c>
      <c r="C577" s="7"/>
      <c r="D577" s="7" t="s">
        <v>487</v>
      </c>
      <c r="E577" s="5" t="s">
        <v>471</v>
      </c>
      <c r="F577">
        <v>70</v>
      </c>
      <c r="G577">
        <v>90</v>
      </c>
      <c r="H577">
        <v>0.15</v>
      </c>
      <c r="I577" s="3">
        <v>931.01063829787245</v>
      </c>
      <c r="J577" t="s">
        <v>412</v>
      </c>
    </row>
    <row r="578" spans="1:12" x14ac:dyDescent="0.35">
      <c r="A578" s="7" t="s">
        <v>623</v>
      </c>
      <c r="B578" s="18" t="s">
        <v>1300</v>
      </c>
      <c r="C578" s="7"/>
      <c r="D578" s="7" t="s">
        <v>487</v>
      </c>
      <c r="E578" s="5" t="s">
        <v>471</v>
      </c>
      <c r="F578" s="28">
        <v>30</v>
      </c>
      <c r="G578">
        <v>30</v>
      </c>
      <c r="H578">
        <v>1</v>
      </c>
      <c r="I578" s="3">
        <v>15</v>
      </c>
      <c r="J578" t="s">
        <v>123</v>
      </c>
      <c r="K578" t="s">
        <v>124</v>
      </c>
      <c r="L578" t="s">
        <v>122</v>
      </c>
    </row>
    <row r="579" spans="1:12" x14ac:dyDescent="0.35">
      <c r="A579" s="7" t="s">
        <v>623</v>
      </c>
      <c r="B579" s="18" t="s">
        <v>1301</v>
      </c>
      <c r="C579" s="7"/>
      <c r="D579" s="7" t="s">
        <v>487</v>
      </c>
      <c r="E579" s="5" t="s">
        <v>471</v>
      </c>
      <c r="F579" s="28">
        <v>30</v>
      </c>
      <c r="G579">
        <v>30</v>
      </c>
      <c r="H579">
        <v>1</v>
      </c>
      <c r="I579" s="3">
        <v>91</v>
      </c>
      <c r="J579" t="s">
        <v>416</v>
      </c>
      <c r="K579" t="s">
        <v>124</v>
      </c>
      <c r="L579" t="s">
        <v>125</v>
      </c>
    </row>
    <row r="580" spans="1:12" x14ac:dyDescent="0.35">
      <c r="A580" s="7" t="s">
        <v>623</v>
      </c>
      <c r="B580" s="18" t="s">
        <v>1302</v>
      </c>
      <c r="C580" s="7"/>
      <c r="D580" s="7" t="s">
        <v>487</v>
      </c>
      <c r="E580" s="5" t="s">
        <v>471</v>
      </c>
      <c r="F580" s="28">
        <v>30</v>
      </c>
      <c r="G580">
        <v>30</v>
      </c>
      <c r="H580">
        <v>1</v>
      </c>
      <c r="I580" s="3">
        <v>520.70707070707067</v>
      </c>
      <c r="J580" t="s">
        <v>417</v>
      </c>
      <c r="K580" t="s">
        <v>121</v>
      </c>
    </row>
    <row r="581" spans="1:12" x14ac:dyDescent="0.35">
      <c r="A581" s="7" t="s">
        <v>624</v>
      </c>
      <c r="B581" s="18" t="s">
        <v>1303</v>
      </c>
      <c r="C581" s="7"/>
      <c r="D581" s="7" t="s">
        <v>499</v>
      </c>
      <c r="E581" s="5" t="s">
        <v>471</v>
      </c>
      <c r="F581">
        <v>65</v>
      </c>
      <c r="G581">
        <v>37</v>
      </c>
      <c r="H581">
        <v>0.45</v>
      </c>
      <c r="I581" s="3">
        <v>17.899999999999999</v>
      </c>
      <c r="J581" t="s">
        <v>126</v>
      </c>
      <c r="K581" t="s">
        <v>127</v>
      </c>
      <c r="L581" t="s">
        <v>128</v>
      </c>
    </row>
    <row r="582" spans="1:12" x14ac:dyDescent="0.35">
      <c r="A582" s="7" t="s">
        <v>624</v>
      </c>
      <c r="B582" s="18" t="s">
        <v>1304</v>
      </c>
      <c r="C582" s="7"/>
      <c r="D582" s="7" t="s">
        <v>499</v>
      </c>
      <c r="E582" s="5" t="s">
        <v>471</v>
      </c>
      <c r="F582">
        <v>65</v>
      </c>
      <c r="G582">
        <v>10</v>
      </c>
      <c r="H582">
        <v>0.17</v>
      </c>
      <c r="I582" s="3">
        <v>6.7622222222222224</v>
      </c>
      <c r="J582" t="s">
        <v>126</v>
      </c>
      <c r="K582" t="s">
        <v>127</v>
      </c>
    </row>
    <row r="583" spans="1:12" x14ac:dyDescent="0.35">
      <c r="A583" s="7" t="s">
        <v>624</v>
      </c>
      <c r="B583" s="18" t="s">
        <v>1305</v>
      </c>
      <c r="C583" s="7"/>
      <c r="D583" s="7" t="s">
        <v>499</v>
      </c>
      <c r="E583" s="5" t="s">
        <v>471</v>
      </c>
      <c r="F583">
        <v>65</v>
      </c>
      <c r="G583">
        <v>15</v>
      </c>
      <c r="H583">
        <v>0.2</v>
      </c>
      <c r="I583" s="3">
        <v>7.9555555555555557</v>
      </c>
      <c r="J583" t="s">
        <v>126</v>
      </c>
      <c r="K583" t="s">
        <v>127</v>
      </c>
    </row>
    <row r="584" spans="1:12" x14ac:dyDescent="0.35">
      <c r="A584" s="7" t="s">
        <v>624</v>
      </c>
      <c r="B584" s="18" t="s">
        <v>1306</v>
      </c>
      <c r="C584" s="7"/>
      <c r="D584" s="7" t="s">
        <v>499</v>
      </c>
      <c r="E584" s="5" t="s">
        <v>471</v>
      </c>
      <c r="F584">
        <v>65</v>
      </c>
      <c r="G584">
        <v>20</v>
      </c>
      <c r="H584">
        <v>0.25</v>
      </c>
      <c r="I584" s="3">
        <v>9.9444444444444429</v>
      </c>
      <c r="J584" t="s">
        <v>126</v>
      </c>
      <c r="K584" t="s">
        <v>127</v>
      </c>
    </row>
    <row r="585" spans="1:12" x14ac:dyDescent="0.35">
      <c r="A585" s="7" t="s">
        <v>624</v>
      </c>
      <c r="B585" s="18" t="s">
        <v>1307</v>
      </c>
      <c r="C585" s="7"/>
      <c r="D585" s="7" t="s">
        <v>499</v>
      </c>
      <c r="E585" s="5" t="s">
        <v>471</v>
      </c>
      <c r="F585">
        <v>65</v>
      </c>
      <c r="G585">
        <v>25</v>
      </c>
      <c r="H585">
        <v>0.3</v>
      </c>
      <c r="I585" s="3">
        <v>11.933333333333332</v>
      </c>
      <c r="J585" t="s">
        <v>126</v>
      </c>
      <c r="K585" t="s">
        <v>127</v>
      </c>
    </row>
    <row r="586" spans="1:12" x14ac:dyDescent="0.35">
      <c r="A586" s="7" t="s">
        <v>624</v>
      </c>
      <c r="B586" s="18" t="s">
        <v>1308</v>
      </c>
      <c r="C586" s="7"/>
      <c r="D586" s="7" t="s">
        <v>499</v>
      </c>
      <c r="E586" s="5" t="s">
        <v>471</v>
      </c>
      <c r="F586">
        <v>65</v>
      </c>
      <c r="G586">
        <v>30</v>
      </c>
      <c r="H586">
        <v>0.35</v>
      </c>
      <c r="I586" s="3">
        <v>13.922222222222219</v>
      </c>
      <c r="J586" t="s">
        <v>126</v>
      </c>
      <c r="K586" t="s">
        <v>127</v>
      </c>
    </row>
    <row r="587" spans="1:12" x14ac:dyDescent="0.35">
      <c r="A587" s="7" t="s">
        <v>624</v>
      </c>
      <c r="B587" s="18" t="s">
        <v>1309</v>
      </c>
      <c r="C587" s="7"/>
      <c r="D587" s="7" t="s">
        <v>499</v>
      </c>
      <c r="E587" s="5" t="s">
        <v>471</v>
      </c>
      <c r="F587">
        <v>65</v>
      </c>
      <c r="G587">
        <v>35</v>
      </c>
      <c r="H587">
        <v>0.4</v>
      </c>
      <c r="I587" s="3">
        <v>15.911111111111111</v>
      </c>
      <c r="J587" t="s">
        <v>126</v>
      </c>
      <c r="K587" t="s">
        <v>127</v>
      </c>
    </row>
    <row r="588" spans="1:12" x14ac:dyDescent="0.35">
      <c r="A588" s="7" t="s">
        <v>624</v>
      </c>
      <c r="B588" s="18" t="s">
        <v>1310</v>
      </c>
      <c r="C588" s="7"/>
      <c r="D588" s="7" t="s">
        <v>499</v>
      </c>
      <c r="E588" s="5" t="s">
        <v>471</v>
      </c>
      <c r="F588">
        <v>65</v>
      </c>
      <c r="G588">
        <v>45</v>
      </c>
      <c r="H588">
        <v>0.5</v>
      </c>
      <c r="I588" s="3">
        <v>19.888888888888886</v>
      </c>
      <c r="J588" t="s">
        <v>126</v>
      </c>
      <c r="K588" t="s">
        <v>127</v>
      </c>
    </row>
    <row r="589" spans="1:12" x14ac:dyDescent="0.35">
      <c r="A589" s="7" t="s">
        <v>624</v>
      </c>
      <c r="B589" s="18" t="s">
        <v>1311</v>
      </c>
      <c r="C589" s="7"/>
      <c r="D589" s="7" t="s">
        <v>499</v>
      </c>
      <c r="E589" s="5" t="s">
        <v>471</v>
      </c>
      <c r="F589">
        <v>65</v>
      </c>
      <c r="G589">
        <v>50</v>
      </c>
      <c r="H589">
        <v>0.6</v>
      </c>
      <c r="I589" s="3">
        <v>23.866666666666664</v>
      </c>
      <c r="J589" t="s">
        <v>126</v>
      </c>
      <c r="K589" t="s">
        <v>127</v>
      </c>
    </row>
    <row r="590" spans="1:12" x14ac:dyDescent="0.35">
      <c r="A590" s="7" t="s">
        <v>624</v>
      </c>
      <c r="B590" s="18" t="s">
        <v>1312</v>
      </c>
      <c r="C590" s="7"/>
      <c r="D590" s="7" t="s">
        <v>499</v>
      </c>
      <c r="E590" s="5" t="s">
        <v>471</v>
      </c>
      <c r="F590">
        <v>65</v>
      </c>
      <c r="G590">
        <v>55</v>
      </c>
      <c r="H590">
        <v>0.7</v>
      </c>
      <c r="I590" s="3">
        <v>27.844444444444438</v>
      </c>
      <c r="J590" t="s">
        <v>126</v>
      </c>
      <c r="K590" t="s">
        <v>127</v>
      </c>
    </row>
    <row r="591" spans="1:12" x14ac:dyDescent="0.35">
      <c r="A591" s="7" t="s">
        <v>624</v>
      </c>
      <c r="B591" s="18" t="s">
        <v>1313</v>
      </c>
      <c r="C591" s="7"/>
      <c r="D591" s="7" t="s">
        <v>499</v>
      </c>
      <c r="E591" s="5" t="s">
        <v>471</v>
      </c>
      <c r="F591">
        <v>65</v>
      </c>
      <c r="G591">
        <v>60</v>
      </c>
      <c r="H591">
        <v>0.75</v>
      </c>
      <c r="I591" s="3">
        <v>29.833333333333329</v>
      </c>
      <c r="J591" t="s">
        <v>126</v>
      </c>
      <c r="K591" t="s">
        <v>127</v>
      </c>
    </row>
    <row r="592" spans="1:12" x14ac:dyDescent="0.35">
      <c r="A592" s="7" t="s">
        <v>624</v>
      </c>
      <c r="B592" s="18" t="s">
        <v>1314</v>
      </c>
      <c r="C592" s="7"/>
      <c r="D592" s="7" t="s">
        <v>499</v>
      </c>
      <c r="E592" s="5" t="s">
        <v>471</v>
      </c>
      <c r="F592">
        <v>65</v>
      </c>
      <c r="G592">
        <v>65</v>
      </c>
      <c r="H592">
        <v>1</v>
      </c>
      <c r="I592" s="3">
        <v>39.777777777777771</v>
      </c>
      <c r="J592" t="s">
        <v>126</v>
      </c>
      <c r="K592" t="s">
        <v>127</v>
      </c>
    </row>
    <row r="593" spans="1:12" x14ac:dyDescent="0.35">
      <c r="A593" s="7" t="s">
        <v>624</v>
      </c>
      <c r="B593" s="18" t="s">
        <v>1315</v>
      </c>
      <c r="C593" s="7"/>
      <c r="D593" s="7" t="s">
        <v>499</v>
      </c>
      <c r="E593" s="5" t="s">
        <v>471</v>
      </c>
      <c r="F593">
        <v>65</v>
      </c>
      <c r="G593">
        <v>70</v>
      </c>
      <c r="H593">
        <v>0.45</v>
      </c>
      <c r="I593" s="3">
        <v>17.899999999999999</v>
      </c>
      <c r="J593" t="s">
        <v>126</v>
      </c>
      <c r="K593" t="s">
        <v>127</v>
      </c>
    </row>
    <row r="594" spans="1:12" x14ac:dyDescent="0.35">
      <c r="A594" s="7" t="s">
        <v>624</v>
      </c>
      <c r="B594" s="18" t="s">
        <v>1316</v>
      </c>
      <c r="C594" s="7"/>
      <c r="D594" s="7" t="s">
        <v>499</v>
      </c>
      <c r="E594" s="5" t="s">
        <v>471</v>
      </c>
      <c r="F594">
        <v>65</v>
      </c>
      <c r="G594">
        <v>75</v>
      </c>
      <c r="H594">
        <v>0.25</v>
      </c>
      <c r="I594" s="3">
        <v>9.9444444444444429</v>
      </c>
      <c r="J594" t="s">
        <v>126</v>
      </c>
      <c r="K594" t="s">
        <v>127</v>
      </c>
    </row>
    <row r="595" spans="1:12" x14ac:dyDescent="0.35">
      <c r="A595" s="7" t="s">
        <v>624</v>
      </c>
      <c r="B595" s="18" t="s">
        <v>1317</v>
      </c>
      <c r="C595" s="7"/>
      <c r="D595" s="7" t="s">
        <v>499</v>
      </c>
      <c r="E595" s="5" t="s">
        <v>471</v>
      </c>
      <c r="F595">
        <v>65</v>
      </c>
      <c r="G595">
        <v>80</v>
      </c>
      <c r="H595">
        <v>0.05</v>
      </c>
      <c r="I595" s="3">
        <v>1.9888888888888889</v>
      </c>
      <c r="J595" t="s">
        <v>126</v>
      </c>
      <c r="K595" t="s">
        <v>127</v>
      </c>
    </row>
    <row r="596" spans="1:12" x14ac:dyDescent="0.35">
      <c r="A596" s="7" t="s">
        <v>626</v>
      </c>
      <c r="B596" s="18" t="s">
        <v>1318</v>
      </c>
      <c r="C596" s="7"/>
      <c r="D596" s="7" t="s">
        <v>625</v>
      </c>
      <c r="E596" s="5" t="s">
        <v>471</v>
      </c>
      <c r="F596">
        <v>105</v>
      </c>
      <c r="G596">
        <v>90</v>
      </c>
      <c r="H596">
        <v>0.65</v>
      </c>
      <c r="I596" s="3">
        <v>3810</v>
      </c>
      <c r="J596" t="s">
        <v>129</v>
      </c>
      <c r="K596" t="s">
        <v>131</v>
      </c>
      <c r="L596" t="s">
        <v>130</v>
      </c>
    </row>
    <row r="597" spans="1:12" x14ac:dyDescent="0.35">
      <c r="A597" s="7" t="s">
        <v>626</v>
      </c>
      <c r="B597" s="18" t="s">
        <v>1319</v>
      </c>
      <c r="C597" s="7"/>
      <c r="D597" s="7" t="s">
        <v>625</v>
      </c>
      <c r="E597" s="5" t="s">
        <v>471</v>
      </c>
      <c r="F597">
        <v>105</v>
      </c>
      <c r="G597">
        <v>40</v>
      </c>
      <c r="H597">
        <v>0.05</v>
      </c>
      <c r="I597" s="3">
        <v>293.07692307692309</v>
      </c>
      <c r="J597" t="s">
        <v>129</v>
      </c>
      <c r="K597" t="s">
        <v>131</v>
      </c>
    </row>
    <row r="598" spans="1:12" x14ac:dyDescent="0.35">
      <c r="A598" s="7" t="s">
        <v>626</v>
      </c>
      <c r="B598" s="18" t="s">
        <v>1320</v>
      </c>
      <c r="C598" s="7"/>
      <c r="D598" s="7" t="s">
        <v>625</v>
      </c>
      <c r="E598" s="5" t="s">
        <v>471</v>
      </c>
      <c r="F598">
        <v>105</v>
      </c>
      <c r="G598">
        <v>50</v>
      </c>
      <c r="H598">
        <v>0.1</v>
      </c>
      <c r="I598" s="3">
        <v>586.15384615384619</v>
      </c>
      <c r="J598" t="s">
        <v>129</v>
      </c>
      <c r="K598" t="s">
        <v>131</v>
      </c>
    </row>
    <row r="599" spans="1:12" x14ac:dyDescent="0.35">
      <c r="A599" s="7" t="s">
        <v>626</v>
      </c>
      <c r="B599" s="18" t="s">
        <v>1321</v>
      </c>
      <c r="C599" s="7"/>
      <c r="D599" s="7" t="s">
        <v>625</v>
      </c>
      <c r="E599" s="5" t="s">
        <v>471</v>
      </c>
      <c r="F599">
        <v>105</v>
      </c>
      <c r="G599">
        <v>60</v>
      </c>
      <c r="H599">
        <v>0.15</v>
      </c>
      <c r="I599" s="3">
        <v>879.23076923076917</v>
      </c>
      <c r="J599" t="s">
        <v>129</v>
      </c>
      <c r="K599" t="s">
        <v>131</v>
      </c>
    </row>
    <row r="600" spans="1:12" x14ac:dyDescent="0.35">
      <c r="A600" s="7" t="s">
        <v>626</v>
      </c>
      <c r="B600" s="18" t="s">
        <v>1322</v>
      </c>
      <c r="C600" s="7"/>
      <c r="D600" s="7" t="s">
        <v>625</v>
      </c>
      <c r="E600" s="5" t="s">
        <v>471</v>
      </c>
      <c r="F600">
        <v>105</v>
      </c>
      <c r="G600">
        <v>70</v>
      </c>
      <c r="H600">
        <v>0.25</v>
      </c>
      <c r="I600" s="3">
        <v>1465.3846153846152</v>
      </c>
      <c r="J600" t="s">
        <v>129</v>
      </c>
      <c r="K600" t="s">
        <v>131</v>
      </c>
    </row>
    <row r="601" spans="1:12" x14ac:dyDescent="0.35">
      <c r="A601" s="7" t="s">
        <v>626</v>
      </c>
      <c r="B601" s="18" t="s">
        <v>1323</v>
      </c>
      <c r="C601" s="7"/>
      <c r="D601" s="7" t="s">
        <v>625</v>
      </c>
      <c r="E601" s="5" t="s">
        <v>471</v>
      </c>
      <c r="F601">
        <v>105</v>
      </c>
      <c r="G601">
        <v>80</v>
      </c>
      <c r="H601">
        <v>0.45</v>
      </c>
      <c r="I601" s="3">
        <v>2637.6923076923076</v>
      </c>
      <c r="J601" t="s">
        <v>129</v>
      </c>
      <c r="K601" t="s">
        <v>131</v>
      </c>
    </row>
    <row r="602" spans="1:12" x14ac:dyDescent="0.35">
      <c r="A602" s="7" t="s">
        <v>626</v>
      </c>
      <c r="B602" s="18" t="s">
        <v>1324</v>
      </c>
      <c r="C602" s="7"/>
      <c r="D602" s="7" t="s">
        <v>625</v>
      </c>
      <c r="E602" s="5" t="s">
        <v>471</v>
      </c>
      <c r="F602">
        <v>105</v>
      </c>
      <c r="G602">
        <v>85</v>
      </c>
      <c r="H602">
        <v>0.5</v>
      </c>
      <c r="I602" s="3">
        <v>2930.7692307692305</v>
      </c>
      <c r="J602" t="s">
        <v>129</v>
      </c>
      <c r="K602" t="s">
        <v>131</v>
      </c>
    </row>
    <row r="603" spans="1:12" x14ac:dyDescent="0.35">
      <c r="A603" s="7" t="s">
        <v>626</v>
      </c>
      <c r="B603" s="18" t="s">
        <v>1325</v>
      </c>
      <c r="C603" s="7"/>
      <c r="D603" s="7" t="s">
        <v>625</v>
      </c>
      <c r="E603" s="5" t="s">
        <v>471</v>
      </c>
      <c r="F603">
        <v>105</v>
      </c>
      <c r="G603" s="28">
        <v>105</v>
      </c>
      <c r="H603" s="28">
        <v>1</v>
      </c>
      <c r="I603" s="30">
        <f>4396.15384615385/0.75</f>
        <v>5861.5384615384673</v>
      </c>
      <c r="J603" t="s">
        <v>129</v>
      </c>
      <c r="K603" t="s">
        <v>131</v>
      </c>
    </row>
    <row r="604" spans="1:12" x14ac:dyDescent="0.35">
      <c r="A604" s="7" t="s">
        <v>626</v>
      </c>
      <c r="B604" s="18" t="s">
        <v>1326</v>
      </c>
      <c r="C604" s="7" t="s">
        <v>627</v>
      </c>
      <c r="D604" s="7" t="s">
        <v>625</v>
      </c>
      <c r="E604" s="5" t="s">
        <v>472</v>
      </c>
      <c r="F604">
        <v>105</v>
      </c>
      <c r="G604">
        <v>90</v>
      </c>
      <c r="H604">
        <v>0.5</v>
      </c>
      <c r="I604" s="3">
        <v>1000.0000000000001</v>
      </c>
      <c r="J604" t="s">
        <v>235</v>
      </c>
      <c r="K604" t="s">
        <v>131</v>
      </c>
      <c r="L604" t="s">
        <v>130</v>
      </c>
    </row>
    <row r="605" spans="1:12" x14ac:dyDescent="0.35">
      <c r="A605" s="7" t="s">
        <v>626</v>
      </c>
      <c r="B605" s="18" t="s">
        <v>1327</v>
      </c>
      <c r="C605" s="7" t="s">
        <v>627</v>
      </c>
      <c r="D605" s="7" t="s">
        <v>625</v>
      </c>
      <c r="E605" s="5" t="s">
        <v>472</v>
      </c>
      <c r="F605">
        <v>105</v>
      </c>
      <c r="G605">
        <v>40</v>
      </c>
      <c r="H605">
        <v>0.05</v>
      </c>
      <c r="I605" s="3">
        <v>100.00000000000001</v>
      </c>
      <c r="J605" t="s">
        <v>235</v>
      </c>
      <c r="K605" t="s">
        <v>131</v>
      </c>
    </row>
    <row r="606" spans="1:12" x14ac:dyDescent="0.35">
      <c r="A606" s="7" t="s">
        <v>626</v>
      </c>
      <c r="B606" s="18" t="s">
        <v>1328</v>
      </c>
      <c r="C606" s="7" t="s">
        <v>627</v>
      </c>
      <c r="D606" s="7" t="s">
        <v>625</v>
      </c>
      <c r="E606" s="5" t="s">
        <v>472</v>
      </c>
      <c r="F606">
        <v>105</v>
      </c>
      <c r="G606">
        <v>50</v>
      </c>
      <c r="H606">
        <v>0.1</v>
      </c>
      <c r="I606" s="3">
        <v>200.00000000000003</v>
      </c>
      <c r="J606" t="s">
        <v>235</v>
      </c>
      <c r="K606" t="s">
        <v>131</v>
      </c>
    </row>
    <row r="607" spans="1:12" x14ac:dyDescent="0.35">
      <c r="A607" s="7" t="s">
        <v>626</v>
      </c>
      <c r="B607" s="18" t="s">
        <v>1329</v>
      </c>
      <c r="C607" s="7" t="s">
        <v>627</v>
      </c>
      <c r="D607" s="7" t="s">
        <v>625</v>
      </c>
      <c r="E607" s="5" t="s">
        <v>472</v>
      </c>
      <c r="F607">
        <v>105</v>
      </c>
      <c r="G607">
        <v>60</v>
      </c>
      <c r="H607">
        <v>0.15</v>
      </c>
      <c r="I607" s="3">
        <v>300</v>
      </c>
      <c r="J607" t="s">
        <v>235</v>
      </c>
      <c r="K607" t="s">
        <v>131</v>
      </c>
    </row>
    <row r="608" spans="1:12" x14ac:dyDescent="0.35">
      <c r="A608" s="7" t="s">
        <v>626</v>
      </c>
      <c r="B608" s="18" t="s">
        <v>1330</v>
      </c>
      <c r="C608" s="7" t="s">
        <v>627</v>
      </c>
      <c r="D608" s="7" t="s">
        <v>625</v>
      </c>
      <c r="E608" s="5" t="s">
        <v>472</v>
      </c>
      <c r="F608">
        <v>105</v>
      </c>
      <c r="G608">
        <v>70</v>
      </c>
      <c r="H608">
        <v>0.2</v>
      </c>
      <c r="I608" s="3">
        <v>400.00000000000006</v>
      </c>
      <c r="J608" t="s">
        <v>235</v>
      </c>
      <c r="K608" t="s">
        <v>131</v>
      </c>
    </row>
    <row r="609" spans="1:12" x14ac:dyDescent="0.35">
      <c r="A609" s="7" t="s">
        <v>626</v>
      </c>
      <c r="B609" s="18" t="s">
        <v>1331</v>
      </c>
      <c r="C609" s="7" t="s">
        <v>627</v>
      </c>
      <c r="D609" s="7" t="s">
        <v>625</v>
      </c>
      <c r="E609" s="5" t="s">
        <v>472</v>
      </c>
      <c r="F609">
        <v>105</v>
      </c>
      <c r="G609">
        <v>80</v>
      </c>
      <c r="H609">
        <v>0.35</v>
      </c>
      <c r="I609" s="3">
        <v>700</v>
      </c>
      <c r="J609" t="s">
        <v>235</v>
      </c>
      <c r="K609" t="s">
        <v>131</v>
      </c>
    </row>
    <row r="610" spans="1:12" x14ac:dyDescent="0.35">
      <c r="A610" s="7" t="s">
        <v>626</v>
      </c>
      <c r="B610" s="18" t="s">
        <v>1332</v>
      </c>
      <c r="C610" s="7" t="s">
        <v>627</v>
      </c>
      <c r="D610" s="7" t="s">
        <v>625</v>
      </c>
      <c r="E610" s="5" t="s">
        <v>472</v>
      </c>
      <c r="F610">
        <v>105</v>
      </c>
      <c r="G610">
        <v>85</v>
      </c>
      <c r="H610">
        <v>0.4</v>
      </c>
      <c r="I610" s="3">
        <v>800.00000000000011</v>
      </c>
      <c r="J610" t="s">
        <v>235</v>
      </c>
      <c r="K610" t="s">
        <v>131</v>
      </c>
    </row>
    <row r="611" spans="1:12" x14ac:dyDescent="0.35">
      <c r="A611" s="7" t="s">
        <v>626</v>
      </c>
      <c r="B611" s="18" t="s">
        <v>1333</v>
      </c>
      <c r="C611" s="7" t="s">
        <v>627</v>
      </c>
      <c r="D611" s="7" t="s">
        <v>625</v>
      </c>
      <c r="E611" s="5" t="s">
        <v>472</v>
      </c>
      <c r="F611">
        <v>105</v>
      </c>
      <c r="G611">
        <v>95</v>
      </c>
      <c r="H611" s="32">
        <v>0.6</v>
      </c>
      <c r="I611" s="3">
        <v>1200</v>
      </c>
      <c r="J611" t="s">
        <v>235</v>
      </c>
      <c r="K611" t="s">
        <v>131</v>
      </c>
    </row>
    <row r="612" spans="1:12" x14ac:dyDescent="0.35">
      <c r="A612" s="7" t="s">
        <v>626</v>
      </c>
      <c r="B612" s="18" t="s">
        <v>1334</v>
      </c>
      <c r="C612" s="7" t="s">
        <v>628</v>
      </c>
      <c r="D612" s="7" t="s">
        <v>625</v>
      </c>
      <c r="E612" s="5" t="s">
        <v>472</v>
      </c>
      <c r="F612">
        <v>85</v>
      </c>
      <c r="G612" s="28">
        <v>85</v>
      </c>
      <c r="H612">
        <v>1</v>
      </c>
      <c r="I612" s="30">
        <f>43.4782608695652*5</f>
        <v>217.39130434782598</v>
      </c>
      <c r="J612" t="s">
        <v>422</v>
      </c>
      <c r="K612" t="s">
        <v>131</v>
      </c>
      <c r="L612" t="s">
        <v>130</v>
      </c>
    </row>
    <row r="613" spans="1:12" x14ac:dyDescent="0.35">
      <c r="A613" s="7" t="s">
        <v>626</v>
      </c>
      <c r="B613" s="18" t="s">
        <v>1335</v>
      </c>
      <c r="C613" s="7" t="s">
        <v>629</v>
      </c>
      <c r="D613" s="7" t="s">
        <v>625</v>
      </c>
      <c r="E613" s="5" t="s">
        <v>472</v>
      </c>
      <c r="F613" s="28">
        <v>105</v>
      </c>
      <c r="G613" s="28">
        <v>90</v>
      </c>
      <c r="H613">
        <v>1</v>
      </c>
      <c r="I613" s="30">
        <f>100*45.6140350877193</f>
        <v>4561.4035087719303</v>
      </c>
      <c r="J613" t="s">
        <v>132</v>
      </c>
      <c r="K613" t="s">
        <v>131</v>
      </c>
      <c r="L613" t="s">
        <v>130</v>
      </c>
    </row>
    <row r="614" spans="1:12" x14ac:dyDescent="0.35">
      <c r="A614" s="7" t="s">
        <v>626</v>
      </c>
      <c r="B614" s="18" t="s">
        <v>1336</v>
      </c>
      <c r="C614" s="7" t="s">
        <v>630</v>
      </c>
      <c r="D614" s="7" t="s">
        <v>625</v>
      </c>
      <c r="E614" s="5" t="s">
        <v>472</v>
      </c>
      <c r="F614" s="28">
        <v>105</v>
      </c>
      <c r="G614" s="28">
        <v>90</v>
      </c>
      <c r="H614">
        <v>1</v>
      </c>
      <c r="I614" s="30">
        <f>100*30.7692307692308</f>
        <v>3076.9230769230799</v>
      </c>
      <c r="J614" t="s">
        <v>133</v>
      </c>
      <c r="K614" t="s">
        <v>131</v>
      </c>
      <c r="L614" t="s">
        <v>130</v>
      </c>
    </row>
    <row r="615" spans="1:12" x14ac:dyDescent="0.35">
      <c r="A615" s="7" t="s">
        <v>626</v>
      </c>
      <c r="B615" s="18" t="s">
        <v>1337</v>
      </c>
      <c r="C615" s="7" t="s">
        <v>631</v>
      </c>
      <c r="D615" s="7" t="s">
        <v>625</v>
      </c>
      <c r="E615" s="5" t="s">
        <v>472</v>
      </c>
      <c r="F615" s="28">
        <v>105</v>
      </c>
      <c r="G615" s="28">
        <v>90</v>
      </c>
      <c r="H615">
        <v>1</v>
      </c>
      <c r="I615" s="30">
        <f>3051*1.5</f>
        <v>4576.5</v>
      </c>
      <c r="J615" t="s">
        <v>135</v>
      </c>
      <c r="K615" t="s">
        <v>134</v>
      </c>
      <c r="L615" t="s">
        <v>130</v>
      </c>
    </row>
    <row r="616" spans="1:12" x14ac:dyDescent="0.35">
      <c r="A616" s="7" t="s">
        <v>626</v>
      </c>
      <c r="B616" s="18" t="s">
        <v>1338</v>
      </c>
      <c r="C616" s="7" t="s">
        <v>632</v>
      </c>
      <c r="D616" s="7" t="s">
        <v>625</v>
      </c>
      <c r="E616" s="5" t="s">
        <v>472</v>
      </c>
      <c r="F616" s="28">
        <v>105</v>
      </c>
      <c r="G616" s="28">
        <v>90</v>
      </c>
      <c r="H616">
        <v>1</v>
      </c>
      <c r="I616" s="30">
        <f>1409*1.5</f>
        <v>2113.5</v>
      </c>
      <c r="J616" t="s">
        <v>136</v>
      </c>
      <c r="K616" t="s">
        <v>134</v>
      </c>
      <c r="L616" t="s">
        <v>130</v>
      </c>
    </row>
    <row r="617" spans="1:12" x14ac:dyDescent="0.35">
      <c r="A617" s="7" t="s">
        <v>626</v>
      </c>
      <c r="B617" s="18" t="s">
        <v>1339</v>
      </c>
      <c r="C617" s="7" t="s">
        <v>633</v>
      </c>
      <c r="D617" s="7" t="s">
        <v>625</v>
      </c>
      <c r="E617" s="5" t="s">
        <v>472</v>
      </c>
      <c r="F617" s="28">
        <v>105</v>
      </c>
      <c r="G617" s="28">
        <v>90</v>
      </c>
      <c r="H617">
        <v>1</v>
      </c>
      <c r="I617" s="30">
        <f>1.5*358</f>
        <v>537</v>
      </c>
      <c r="J617" t="s">
        <v>137</v>
      </c>
      <c r="K617" t="s">
        <v>134</v>
      </c>
      <c r="L617" t="s">
        <v>130</v>
      </c>
    </row>
    <row r="618" spans="1:12" ht="15.5" x14ac:dyDescent="0.35">
      <c r="A618" s="12" t="s">
        <v>626</v>
      </c>
      <c r="B618" s="18" t="s">
        <v>1340</v>
      </c>
      <c r="C618" s="13" t="s">
        <v>678</v>
      </c>
      <c r="D618" s="12" t="s">
        <v>625</v>
      </c>
      <c r="E618" s="12" t="s">
        <v>472</v>
      </c>
      <c r="F618" s="28">
        <v>105</v>
      </c>
      <c r="G618">
        <v>50</v>
      </c>
      <c r="H618" s="28">
        <v>0.5</v>
      </c>
      <c r="I618" s="14">
        <v>445</v>
      </c>
      <c r="J618" s="11" t="s">
        <v>684</v>
      </c>
    </row>
    <row r="619" spans="1:12" ht="15.5" x14ac:dyDescent="0.35">
      <c r="A619" s="12" t="s">
        <v>626</v>
      </c>
      <c r="B619" s="18" t="s">
        <v>1341</v>
      </c>
      <c r="C619" s="13" t="s">
        <v>679</v>
      </c>
      <c r="D619" s="12" t="s">
        <v>625</v>
      </c>
      <c r="E619" s="12" t="s">
        <v>472</v>
      </c>
      <c r="F619" s="28">
        <v>105</v>
      </c>
      <c r="G619">
        <v>50</v>
      </c>
      <c r="H619" s="28">
        <v>0.5</v>
      </c>
      <c r="I619" s="14">
        <v>98</v>
      </c>
      <c r="J619" s="11" t="s">
        <v>685</v>
      </c>
    </row>
    <row r="620" spans="1:12" ht="15.5" x14ac:dyDescent="0.35">
      <c r="A620" s="12" t="s">
        <v>626</v>
      </c>
      <c r="B620" s="18" t="s">
        <v>1342</v>
      </c>
      <c r="C620" s="13" t="s">
        <v>680</v>
      </c>
      <c r="D620" s="12" t="s">
        <v>625</v>
      </c>
      <c r="E620" s="12" t="s">
        <v>472</v>
      </c>
      <c r="F620" s="28">
        <v>105</v>
      </c>
      <c r="G620">
        <v>50</v>
      </c>
      <c r="H620" s="28">
        <v>0.5</v>
      </c>
      <c r="I620" s="14">
        <v>150</v>
      </c>
      <c r="J620" s="11" t="s">
        <v>686</v>
      </c>
    </row>
    <row r="621" spans="1:12" ht="15.5" x14ac:dyDescent="0.35">
      <c r="A621" s="12" t="s">
        <v>626</v>
      </c>
      <c r="B621" s="18" t="s">
        <v>1343</v>
      </c>
      <c r="C621" s="13" t="s">
        <v>681</v>
      </c>
      <c r="D621" s="12" t="s">
        <v>625</v>
      </c>
      <c r="E621" s="12" t="s">
        <v>472</v>
      </c>
      <c r="F621" s="28">
        <v>105</v>
      </c>
      <c r="G621">
        <v>50</v>
      </c>
      <c r="H621" s="28">
        <v>0.5</v>
      </c>
      <c r="I621" s="14">
        <v>72</v>
      </c>
      <c r="J621" s="11" t="s">
        <v>687</v>
      </c>
    </row>
    <row r="622" spans="1:12" x14ac:dyDescent="0.35">
      <c r="A622" s="12" t="s">
        <v>626</v>
      </c>
      <c r="B622" s="18" t="s">
        <v>1344</v>
      </c>
      <c r="C622" s="13" t="s">
        <v>682</v>
      </c>
      <c r="D622" s="12" t="s">
        <v>625</v>
      </c>
      <c r="E622" s="12" t="s">
        <v>472</v>
      </c>
      <c r="F622" s="28">
        <v>105</v>
      </c>
      <c r="G622">
        <v>50</v>
      </c>
      <c r="H622" s="28">
        <v>0.5</v>
      </c>
      <c r="I622" s="14">
        <v>103</v>
      </c>
      <c r="J622" t="s">
        <v>688</v>
      </c>
    </row>
    <row r="623" spans="1:12" x14ac:dyDescent="0.35">
      <c r="A623" s="12" t="s">
        <v>626</v>
      </c>
      <c r="B623" s="18" t="s">
        <v>1345</v>
      </c>
      <c r="C623" s="13" t="s">
        <v>683</v>
      </c>
      <c r="D623" s="12" t="s">
        <v>625</v>
      </c>
      <c r="E623" s="12" t="s">
        <v>472</v>
      </c>
      <c r="F623" s="28">
        <v>105</v>
      </c>
      <c r="G623">
        <v>50</v>
      </c>
      <c r="H623" s="28">
        <v>0.5</v>
      </c>
      <c r="I623" s="14">
        <v>150</v>
      </c>
      <c r="J623" t="s">
        <v>689</v>
      </c>
    </row>
    <row r="624" spans="1:12" x14ac:dyDescent="0.35">
      <c r="A624" s="12" t="s">
        <v>626</v>
      </c>
      <c r="B624" s="18" t="s">
        <v>1346</v>
      </c>
      <c r="C624" s="13" t="s">
        <v>692</v>
      </c>
      <c r="D624" s="12" t="s">
        <v>625</v>
      </c>
      <c r="E624" s="12" t="s">
        <v>472</v>
      </c>
      <c r="F624" s="28">
        <v>105</v>
      </c>
      <c r="G624">
        <v>50</v>
      </c>
      <c r="H624" s="28">
        <v>0.5</v>
      </c>
      <c r="I624" s="14">
        <v>113</v>
      </c>
      <c r="J624" t="s">
        <v>690</v>
      </c>
    </row>
    <row r="625" spans="1:10" x14ac:dyDescent="0.35">
      <c r="A625" s="12" t="s">
        <v>626</v>
      </c>
      <c r="B625" s="18" t="s">
        <v>1347</v>
      </c>
      <c r="C625" s="13" t="s">
        <v>693</v>
      </c>
      <c r="D625" s="12" t="s">
        <v>625</v>
      </c>
      <c r="E625" s="12" t="s">
        <v>472</v>
      </c>
      <c r="F625" s="28">
        <v>105</v>
      </c>
      <c r="G625">
        <v>50</v>
      </c>
      <c r="H625" s="28">
        <v>0.5</v>
      </c>
      <c r="I625" s="14">
        <v>147</v>
      </c>
      <c r="J625" t="s">
        <v>691</v>
      </c>
    </row>
    <row r="626" spans="1:10" ht="15.5" x14ac:dyDescent="0.35">
      <c r="A626" s="12" t="s">
        <v>626</v>
      </c>
      <c r="B626" s="18" t="s">
        <v>1348</v>
      </c>
      <c r="C626" s="13" t="s">
        <v>678</v>
      </c>
      <c r="D626" s="12" t="s">
        <v>625</v>
      </c>
      <c r="E626" s="12" t="s">
        <v>472</v>
      </c>
      <c r="F626" s="28">
        <v>105</v>
      </c>
      <c r="G626" s="28">
        <v>90</v>
      </c>
      <c r="H626" s="28">
        <v>1</v>
      </c>
      <c r="I626" s="29">
        <f>1120*1.44</f>
        <v>1612.8</v>
      </c>
      <c r="J626" s="11" t="s">
        <v>684</v>
      </c>
    </row>
    <row r="627" spans="1:10" ht="15.5" x14ac:dyDescent="0.35">
      <c r="A627" s="12" t="s">
        <v>626</v>
      </c>
      <c r="B627" s="18" t="s">
        <v>1349</v>
      </c>
      <c r="C627" s="13" t="s">
        <v>679</v>
      </c>
      <c r="D627" s="12" t="s">
        <v>625</v>
      </c>
      <c r="E627" s="12" t="s">
        <v>472</v>
      </c>
      <c r="F627" s="28">
        <v>105</v>
      </c>
      <c r="G627" s="28">
        <v>90</v>
      </c>
      <c r="H627" s="28">
        <v>1</v>
      </c>
      <c r="I627" s="29">
        <f>238*1.44</f>
        <v>342.71999999999997</v>
      </c>
      <c r="J627" s="11" t="s">
        <v>685</v>
      </c>
    </row>
    <row r="628" spans="1:10" ht="15.5" x14ac:dyDescent="0.35">
      <c r="A628" s="12" t="s">
        <v>626</v>
      </c>
      <c r="B628" s="18" t="s">
        <v>1350</v>
      </c>
      <c r="C628" s="13" t="s">
        <v>680</v>
      </c>
      <c r="D628" s="12" t="s">
        <v>625</v>
      </c>
      <c r="E628" s="12" t="s">
        <v>472</v>
      </c>
      <c r="F628" s="28">
        <v>105</v>
      </c>
      <c r="G628" s="28">
        <v>90</v>
      </c>
      <c r="H628" s="28">
        <v>1</v>
      </c>
      <c r="I628" s="29">
        <f>1.44*581</f>
        <v>836.64</v>
      </c>
      <c r="J628" s="11" t="s">
        <v>686</v>
      </c>
    </row>
    <row r="629" spans="1:10" ht="15.5" x14ac:dyDescent="0.35">
      <c r="A629" s="12" t="s">
        <v>626</v>
      </c>
      <c r="B629" s="18" t="s">
        <v>1351</v>
      </c>
      <c r="C629" s="13" t="s">
        <v>681</v>
      </c>
      <c r="D629" s="12" t="s">
        <v>625</v>
      </c>
      <c r="E629" s="12" t="s">
        <v>472</v>
      </c>
      <c r="F629" s="28">
        <v>105</v>
      </c>
      <c r="G629" s="28">
        <v>90</v>
      </c>
      <c r="H629" s="28">
        <v>1</v>
      </c>
      <c r="I629" s="29">
        <f>1.44*320</f>
        <v>460.79999999999995</v>
      </c>
      <c r="J629" s="11" t="s">
        <v>687</v>
      </c>
    </row>
    <row r="630" spans="1:10" x14ac:dyDescent="0.35">
      <c r="A630" s="12" t="s">
        <v>626</v>
      </c>
      <c r="B630" s="18" t="s">
        <v>1352</v>
      </c>
      <c r="C630" s="13" t="s">
        <v>682</v>
      </c>
      <c r="D630" s="12" t="s">
        <v>625</v>
      </c>
      <c r="E630" s="12" t="s">
        <v>472</v>
      </c>
      <c r="F630" s="28">
        <v>105</v>
      </c>
      <c r="G630" s="28">
        <v>90</v>
      </c>
      <c r="H630" s="28">
        <v>1</v>
      </c>
      <c r="I630" s="29">
        <f>1.44*379</f>
        <v>545.76</v>
      </c>
      <c r="J630" t="s">
        <v>688</v>
      </c>
    </row>
    <row r="631" spans="1:10" x14ac:dyDescent="0.35">
      <c r="A631" s="12" t="s">
        <v>626</v>
      </c>
      <c r="B631" s="18" t="s">
        <v>1353</v>
      </c>
      <c r="C631" s="13" t="s">
        <v>683</v>
      </c>
      <c r="D631" s="12" t="s">
        <v>625</v>
      </c>
      <c r="E631" s="12" t="s">
        <v>472</v>
      </c>
      <c r="F631" s="28">
        <v>105</v>
      </c>
      <c r="G631" s="28">
        <v>90</v>
      </c>
      <c r="H631" s="28">
        <v>1</v>
      </c>
      <c r="I631" s="29">
        <f>1.44*712</f>
        <v>1025.28</v>
      </c>
      <c r="J631" t="s">
        <v>689</v>
      </c>
    </row>
    <row r="632" spans="1:10" x14ac:dyDescent="0.35">
      <c r="A632" s="12" t="s">
        <v>626</v>
      </c>
      <c r="B632" s="18" t="s">
        <v>1354</v>
      </c>
      <c r="C632" s="13" t="s">
        <v>692</v>
      </c>
      <c r="D632" s="12" t="s">
        <v>625</v>
      </c>
      <c r="E632" s="12" t="s">
        <v>472</v>
      </c>
      <c r="F632" s="28">
        <v>105</v>
      </c>
      <c r="G632" s="28">
        <v>90</v>
      </c>
      <c r="H632" s="28">
        <v>1</v>
      </c>
      <c r="I632" s="29">
        <f>1.44*557</f>
        <v>802.07999999999993</v>
      </c>
      <c r="J632" t="s">
        <v>690</v>
      </c>
    </row>
    <row r="633" spans="1:10" x14ac:dyDescent="0.35">
      <c r="A633" s="12" t="s">
        <v>626</v>
      </c>
      <c r="B633" s="18" t="s">
        <v>1355</v>
      </c>
      <c r="C633" s="13" t="s">
        <v>693</v>
      </c>
      <c r="D633" s="12" t="s">
        <v>625</v>
      </c>
      <c r="E633" s="12" t="s">
        <v>472</v>
      </c>
      <c r="F633" s="28">
        <v>105</v>
      </c>
      <c r="G633" s="28">
        <v>90</v>
      </c>
      <c r="H633" s="28">
        <v>1</v>
      </c>
      <c r="I633" s="29">
        <f>1.44*677</f>
        <v>974.88</v>
      </c>
      <c r="J633" t="s">
        <v>691</v>
      </c>
    </row>
    <row r="634" spans="1:10" x14ac:dyDescent="0.35">
      <c r="A634" s="12" t="s">
        <v>626</v>
      </c>
      <c r="B634" s="18" t="s">
        <v>1356</v>
      </c>
      <c r="C634" t="s">
        <v>694</v>
      </c>
      <c r="D634" s="12" t="s">
        <v>625</v>
      </c>
      <c r="E634" s="12" t="s">
        <v>472</v>
      </c>
      <c r="F634" s="28">
        <v>105</v>
      </c>
      <c r="G634">
        <v>50</v>
      </c>
      <c r="H634" s="28">
        <v>0.5</v>
      </c>
      <c r="I634" s="14">
        <v>244</v>
      </c>
      <c r="J634" t="s">
        <v>702</v>
      </c>
    </row>
    <row r="635" spans="1:10" x14ac:dyDescent="0.35">
      <c r="A635" s="12" t="s">
        <v>626</v>
      </c>
      <c r="B635" s="18" t="s">
        <v>1357</v>
      </c>
      <c r="C635" t="s">
        <v>694</v>
      </c>
      <c r="D635" s="12" t="s">
        <v>625</v>
      </c>
      <c r="E635" s="12" t="s">
        <v>472</v>
      </c>
      <c r="F635" s="28">
        <v>105</v>
      </c>
      <c r="G635" s="28">
        <v>90</v>
      </c>
      <c r="H635" s="28">
        <v>1</v>
      </c>
      <c r="I635" s="29">
        <f>850*1.44</f>
        <v>1224</v>
      </c>
      <c r="J635" t="s">
        <v>702</v>
      </c>
    </row>
    <row r="636" spans="1:10" x14ac:dyDescent="0.35">
      <c r="A636" s="12" t="s">
        <v>626</v>
      </c>
      <c r="B636" s="18" t="s">
        <v>1358</v>
      </c>
      <c r="C636" t="s">
        <v>695</v>
      </c>
      <c r="D636" s="12" t="s">
        <v>625</v>
      </c>
      <c r="E636" s="12" t="s">
        <v>472</v>
      </c>
      <c r="F636" s="28">
        <v>105</v>
      </c>
      <c r="G636" s="28">
        <v>90</v>
      </c>
      <c r="H636" s="28">
        <v>1</v>
      </c>
      <c r="I636" s="29">
        <f>627*1.44</f>
        <v>902.88</v>
      </c>
      <c r="J636" t="s">
        <v>703</v>
      </c>
    </row>
    <row r="637" spans="1:10" x14ac:dyDescent="0.35">
      <c r="A637" s="12" t="s">
        <v>626</v>
      </c>
      <c r="B637" s="18" t="s">
        <v>1359</v>
      </c>
      <c r="C637" t="s">
        <v>696</v>
      </c>
      <c r="D637" s="12" t="s">
        <v>625</v>
      </c>
      <c r="E637" s="12" t="s">
        <v>472</v>
      </c>
      <c r="F637" s="28">
        <v>105</v>
      </c>
      <c r="G637" s="28">
        <v>90</v>
      </c>
      <c r="H637" s="28">
        <v>1</v>
      </c>
      <c r="I637" s="29">
        <f>1.44*369</f>
        <v>531.36</v>
      </c>
      <c r="J637" t="s">
        <v>704</v>
      </c>
    </row>
    <row r="638" spans="1:10" x14ac:dyDescent="0.35">
      <c r="A638" s="12" t="s">
        <v>626</v>
      </c>
      <c r="B638" s="18" t="s">
        <v>1360</v>
      </c>
      <c r="C638" s="19" t="s">
        <v>697</v>
      </c>
      <c r="D638" s="12" t="s">
        <v>625</v>
      </c>
      <c r="E638" s="12" t="s">
        <v>472</v>
      </c>
      <c r="F638" s="28">
        <v>105</v>
      </c>
      <c r="G638" s="28">
        <v>90</v>
      </c>
      <c r="H638" s="28">
        <v>1</v>
      </c>
      <c r="I638" s="29">
        <f>227*1.44</f>
        <v>326.88</v>
      </c>
      <c r="J638" t="s">
        <v>705</v>
      </c>
    </row>
    <row r="639" spans="1:10" x14ac:dyDescent="0.35">
      <c r="A639" s="12" t="s">
        <v>626</v>
      </c>
      <c r="B639" s="18" t="s">
        <v>1361</v>
      </c>
      <c r="C639" s="21" t="s">
        <v>698</v>
      </c>
      <c r="D639" s="12" t="s">
        <v>625</v>
      </c>
      <c r="E639" s="12" t="s">
        <v>472</v>
      </c>
      <c r="F639" s="28">
        <v>105</v>
      </c>
      <c r="G639" s="28">
        <v>90</v>
      </c>
      <c r="H639" s="28">
        <v>1</v>
      </c>
      <c r="I639" s="28">
        <f>92*6.5</f>
        <v>598</v>
      </c>
      <c r="J639" t="s">
        <v>706</v>
      </c>
    </row>
    <row r="640" spans="1:10" x14ac:dyDescent="0.35">
      <c r="A640" s="12" t="s">
        <v>626</v>
      </c>
      <c r="B640" s="18" t="s">
        <v>1362</v>
      </c>
      <c r="C640" s="22" t="s">
        <v>699</v>
      </c>
      <c r="D640" s="12" t="s">
        <v>625</v>
      </c>
      <c r="E640" s="12" t="s">
        <v>472</v>
      </c>
      <c r="F640" s="28">
        <v>105</v>
      </c>
      <c r="G640" s="28">
        <v>90</v>
      </c>
      <c r="H640" s="28">
        <v>1</v>
      </c>
      <c r="I640" s="28">
        <f>64*6.5</f>
        <v>416</v>
      </c>
      <c r="J640" t="s">
        <v>707</v>
      </c>
    </row>
    <row r="641" spans="1:12" x14ac:dyDescent="0.35">
      <c r="A641" s="12" t="s">
        <v>626</v>
      </c>
      <c r="B641" s="18" t="s">
        <v>1363</v>
      </c>
      <c r="C641" s="21" t="s">
        <v>700</v>
      </c>
      <c r="D641" s="12" t="s">
        <v>625</v>
      </c>
      <c r="E641" s="12" t="s">
        <v>472</v>
      </c>
      <c r="F641" s="28">
        <v>105</v>
      </c>
      <c r="G641" s="28">
        <v>90</v>
      </c>
      <c r="H641" s="28">
        <v>1</v>
      </c>
      <c r="I641" s="28">
        <f>130*6.5</f>
        <v>845</v>
      </c>
      <c r="J641" t="s">
        <v>708</v>
      </c>
    </row>
    <row r="642" spans="1:12" x14ac:dyDescent="0.35">
      <c r="A642" s="12" t="s">
        <v>626</v>
      </c>
      <c r="B642" s="18" t="s">
        <v>1364</v>
      </c>
      <c r="C642" s="24" t="s">
        <v>701</v>
      </c>
      <c r="D642" s="12" t="s">
        <v>625</v>
      </c>
      <c r="E642" s="12" t="s">
        <v>472</v>
      </c>
      <c r="F642" s="28">
        <v>105</v>
      </c>
      <c r="G642" s="28">
        <v>90</v>
      </c>
      <c r="H642" s="28">
        <v>1</v>
      </c>
      <c r="I642" s="28">
        <f>170*6.5</f>
        <v>1105</v>
      </c>
      <c r="J642" t="s">
        <v>709</v>
      </c>
    </row>
    <row r="643" spans="1:12" x14ac:dyDescent="0.35">
      <c r="A643" s="7" t="s">
        <v>634</v>
      </c>
      <c r="B643" s="18" t="s">
        <v>1365</v>
      </c>
      <c r="C643" s="7"/>
      <c r="D643" s="7" t="s">
        <v>487</v>
      </c>
      <c r="E643" s="5" t="s">
        <v>471</v>
      </c>
      <c r="F643" s="28">
        <v>37</v>
      </c>
      <c r="G643">
        <v>37</v>
      </c>
      <c r="H643">
        <v>1</v>
      </c>
      <c r="I643" s="3">
        <v>13.5</v>
      </c>
      <c r="J643" t="s">
        <v>138</v>
      </c>
      <c r="K643" t="s">
        <v>139</v>
      </c>
      <c r="L643" t="s">
        <v>140</v>
      </c>
    </row>
    <row r="644" spans="1:12" x14ac:dyDescent="0.35">
      <c r="A644" t="s">
        <v>418</v>
      </c>
      <c r="B644" s="18" t="s">
        <v>1366</v>
      </c>
      <c r="C644" s="7"/>
      <c r="D644" s="7" t="s">
        <v>507</v>
      </c>
      <c r="E644" s="5" t="s">
        <v>471</v>
      </c>
      <c r="F644" s="28">
        <v>25</v>
      </c>
      <c r="G644">
        <v>25</v>
      </c>
      <c r="H644">
        <v>1</v>
      </c>
      <c r="I644" s="3">
        <v>12.9</v>
      </c>
      <c r="J644" t="s">
        <v>419</v>
      </c>
      <c r="K644" t="s">
        <v>420</v>
      </c>
    </row>
    <row r="645" spans="1:12" x14ac:dyDescent="0.35">
      <c r="A645" s="7" t="s">
        <v>635</v>
      </c>
      <c r="B645" s="18" t="s">
        <v>1367</v>
      </c>
      <c r="C645" s="7"/>
      <c r="D645" s="7" t="s">
        <v>487</v>
      </c>
      <c r="E645" s="5" t="s">
        <v>471</v>
      </c>
      <c r="F645">
        <v>50</v>
      </c>
      <c r="G645">
        <v>50</v>
      </c>
      <c r="H645">
        <v>1</v>
      </c>
      <c r="I645" s="3">
        <v>0.42</v>
      </c>
      <c r="J645" t="s">
        <v>141</v>
      </c>
      <c r="K645" t="s">
        <v>142</v>
      </c>
      <c r="L645" t="s">
        <v>143</v>
      </c>
    </row>
    <row r="646" spans="1:12" x14ac:dyDescent="0.35">
      <c r="A646" s="7" t="s">
        <v>635</v>
      </c>
      <c r="B646" s="18" t="s">
        <v>1368</v>
      </c>
      <c r="C646" s="7"/>
      <c r="D646" s="7" t="s">
        <v>487</v>
      </c>
      <c r="E646" s="5" t="s">
        <v>471</v>
      </c>
      <c r="F646">
        <v>50</v>
      </c>
      <c r="G646">
        <v>30</v>
      </c>
      <c r="H646">
        <v>0.25</v>
      </c>
      <c r="I646" s="3">
        <v>0.105</v>
      </c>
      <c r="J646" t="s">
        <v>141</v>
      </c>
      <c r="K646" t="s">
        <v>142</v>
      </c>
    </row>
    <row r="647" spans="1:12" x14ac:dyDescent="0.35">
      <c r="A647" s="7" t="s">
        <v>635</v>
      </c>
      <c r="B647" s="18" t="s">
        <v>1369</v>
      </c>
      <c r="C647" s="7"/>
      <c r="D647" s="7" t="s">
        <v>487</v>
      </c>
      <c r="E647" s="5" t="s">
        <v>471</v>
      </c>
      <c r="F647">
        <v>50</v>
      </c>
      <c r="G647">
        <v>35</v>
      </c>
      <c r="H647">
        <v>0.35</v>
      </c>
      <c r="I647" s="3">
        <v>0.14699999999999999</v>
      </c>
      <c r="J647" t="s">
        <v>141</v>
      </c>
      <c r="K647" t="s">
        <v>142</v>
      </c>
    </row>
    <row r="648" spans="1:12" x14ac:dyDescent="0.35">
      <c r="A648" s="7" t="s">
        <v>635</v>
      </c>
      <c r="B648" s="18" t="s">
        <v>1370</v>
      </c>
      <c r="C648" s="7"/>
      <c r="D648" s="7" t="s">
        <v>487</v>
      </c>
      <c r="E648" s="5" t="s">
        <v>471</v>
      </c>
      <c r="F648">
        <v>50</v>
      </c>
      <c r="G648">
        <v>40</v>
      </c>
      <c r="H648">
        <v>0.4</v>
      </c>
      <c r="I648" s="3">
        <v>0.16800000000000001</v>
      </c>
      <c r="J648" t="s">
        <v>141</v>
      </c>
      <c r="K648" t="s">
        <v>142</v>
      </c>
    </row>
    <row r="649" spans="1:12" x14ac:dyDescent="0.35">
      <c r="A649" s="7" t="s">
        <v>635</v>
      </c>
      <c r="B649" s="18" t="s">
        <v>1371</v>
      </c>
      <c r="C649" s="7"/>
      <c r="D649" s="7" t="s">
        <v>487</v>
      </c>
      <c r="E649" s="5" t="s">
        <v>471</v>
      </c>
      <c r="F649">
        <v>50</v>
      </c>
      <c r="G649">
        <v>45</v>
      </c>
      <c r="H649">
        <v>0.8</v>
      </c>
      <c r="I649" s="3">
        <v>0.33600000000000002</v>
      </c>
      <c r="J649" t="s">
        <v>141</v>
      </c>
      <c r="K649" t="s">
        <v>142</v>
      </c>
    </row>
    <row r="650" spans="1:12" x14ac:dyDescent="0.35">
      <c r="A650" s="7" t="s">
        <v>635</v>
      </c>
      <c r="B650" s="18" t="s">
        <v>1372</v>
      </c>
      <c r="C650" s="7"/>
      <c r="D650" s="7" t="s">
        <v>487</v>
      </c>
      <c r="E650" s="5" t="s">
        <v>471</v>
      </c>
      <c r="F650">
        <v>50</v>
      </c>
      <c r="G650">
        <v>55</v>
      </c>
      <c r="H650">
        <v>0.95</v>
      </c>
      <c r="I650" s="3">
        <v>0.39899999999999997</v>
      </c>
      <c r="J650" t="s">
        <v>141</v>
      </c>
      <c r="K650" t="s">
        <v>142</v>
      </c>
    </row>
    <row r="651" spans="1:12" x14ac:dyDescent="0.35">
      <c r="A651" s="7" t="s">
        <v>635</v>
      </c>
      <c r="B651" s="18" t="s">
        <v>1373</v>
      </c>
      <c r="C651" s="7"/>
      <c r="D651" s="7" t="s">
        <v>487</v>
      </c>
      <c r="E651" s="5" t="s">
        <v>471</v>
      </c>
      <c r="F651">
        <v>50</v>
      </c>
      <c r="G651">
        <v>60</v>
      </c>
      <c r="H651">
        <v>0.9</v>
      </c>
      <c r="I651" s="3">
        <v>0.378</v>
      </c>
      <c r="J651" t="s">
        <v>141</v>
      </c>
      <c r="K651" t="s">
        <v>142</v>
      </c>
    </row>
    <row r="652" spans="1:12" x14ac:dyDescent="0.35">
      <c r="A652" s="7" t="s">
        <v>635</v>
      </c>
      <c r="B652" s="18" t="s">
        <v>1374</v>
      </c>
      <c r="C652" s="7"/>
      <c r="D652" s="7" t="s">
        <v>487</v>
      </c>
      <c r="E652" s="5" t="s">
        <v>471</v>
      </c>
      <c r="F652">
        <v>50</v>
      </c>
      <c r="G652">
        <v>65</v>
      </c>
      <c r="H652">
        <v>0.42</v>
      </c>
      <c r="I652" s="3">
        <v>0.17639999999999997</v>
      </c>
      <c r="J652" t="s">
        <v>141</v>
      </c>
      <c r="K652" t="s">
        <v>142</v>
      </c>
    </row>
    <row r="653" spans="1:12" x14ac:dyDescent="0.35">
      <c r="A653" s="7" t="s">
        <v>636</v>
      </c>
      <c r="B653" s="18" t="s">
        <v>1375</v>
      </c>
      <c r="C653" s="7"/>
      <c r="D653" s="7" t="s">
        <v>476</v>
      </c>
      <c r="E653" s="5" t="s">
        <v>471</v>
      </c>
      <c r="F653">
        <v>40</v>
      </c>
      <c r="G653">
        <v>40</v>
      </c>
      <c r="H653">
        <v>1</v>
      </c>
      <c r="I653" s="3">
        <v>12489.868714391874</v>
      </c>
      <c r="J653" t="s">
        <v>421</v>
      </c>
      <c r="K653" t="s">
        <v>144</v>
      </c>
      <c r="L653" t="s">
        <v>144</v>
      </c>
    </row>
    <row r="654" spans="1:12" x14ac:dyDescent="0.35">
      <c r="A654" s="7" t="s">
        <v>636</v>
      </c>
      <c r="B654" s="18" t="s">
        <v>1376</v>
      </c>
      <c r="C654" s="7"/>
      <c r="D654" s="7" t="s">
        <v>476</v>
      </c>
      <c r="E654" s="5" t="s">
        <v>471</v>
      </c>
      <c r="F654">
        <v>40</v>
      </c>
      <c r="G654">
        <v>25</v>
      </c>
      <c r="H654">
        <v>0.35</v>
      </c>
      <c r="I654" s="3">
        <v>4371.4540500371559</v>
      </c>
      <c r="J654" t="s">
        <v>421</v>
      </c>
    </row>
    <row r="655" spans="1:12" x14ac:dyDescent="0.35">
      <c r="A655" s="7" t="s">
        <v>636</v>
      </c>
      <c r="B655" s="18" t="s">
        <v>1377</v>
      </c>
      <c r="C655" s="7"/>
      <c r="D655" s="7" t="s">
        <v>476</v>
      </c>
      <c r="E655" s="5" t="s">
        <v>471</v>
      </c>
      <c r="F655">
        <v>40</v>
      </c>
      <c r="G655">
        <v>30</v>
      </c>
      <c r="H655">
        <v>0.7</v>
      </c>
      <c r="I655" s="3">
        <v>8742.9081000743117</v>
      </c>
      <c r="J655" t="s">
        <v>421</v>
      </c>
    </row>
    <row r="656" spans="1:12" x14ac:dyDescent="0.35">
      <c r="A656" s="7" t="s">
        <v>636</v>
      </c>
      <c r="B656" s="18" t="s">
        <v>1378</v>
      </c>
      <c r="C656" s="7"/>
      <c r="D656" s="7" t="s">
        <v>476</v>
      </c>
      <c r="E656" s="5" t="s">
        <v>471</v>
      </c>
      <c r="F656">
        <v>40</v>
      </c>
      <c r="G656">
        <v>35</v>
      </c>
      <c r="H656">
        <v>0.8</v>
      </c>
      <c r="I656" s="3">
        <v>9991.8949715135004</v>
      </c>
      <c r="J656" t="s">
        <v>421</v>
      </c>
    </row>
    <row r="657" spans="1:12" x14ac:dyDescent="0.35">
      <c r="A657" s="7" t="s">
        <v>636</v>
      </c>
      <c r="B657" s="18" t="s">
        <v>1379</v>
      </c>
      <c r="C657" s="7"/>
      <c r="D657" s="7" t="s">
        <v>476</v>
      </c>
      <c r="E657" s="5" t="s">
        <v>471</v>
      </c>
      <c r="F657">
        <v>40</v>
      </c>
      <c r="G657">
        <v>45</v>
      </c>
      <c r="H657">
        <v>0.9</v>
      </c>
      <c r="I657" s="3">
        <v>11240.881842952687</v>
      </c>
      <c r="J657" t="s">
        <v>421</v>
      </c>
    </row>
    <row r="658" spans="1:12" x14ac:dyDescent="0.35">
      <c r="A658" s="7" t="s">
        <v>636</v>
      </c>
      <c r="B658" s="18" t="s">
        <v>1380</v>
      </c>
      <c r="C658" s="7"/>
      <c r="D658" s="7" t="s">
        <v>476</v>
      </c>
      <c r="E658" s="5" t="s">
        <v>471</v>
      </c>
      <c r="F658">
        <v>40</v>
      </c>
      <c r="G658">
        <v>50</v>
      </c>
      <c r="H658">
        <v>0.8</v>
      </c>
      <c r="I658" s="3">
        <v>9991.8949715135004</v>
      </c>
      <c r="J658" t="s">
        <v>421</v>
      </c>
    </row>
    <row r="659" spans="1:12" x14ac:dyDescent="0.35">
      <c r="A659" s="7" t="s">
        <v>636</v>
      </c>
      <c r="B659" s="18" t="s">
        <v>1381</v>
      </c>
      <c r="C659" s="7"/>
      <c r="D659" s="7" t="s">
        <v>476</v>
      </c>
      <c r="E659" s="5" t="s">
        <v>471</v>
      </c>
      <c r="F659">
        <v>40</v>
      </c>
      <c r="G659">
        <v>55</v>
      </c>
      <c r="H659">
        <v>0.35</v>
      </c>
      <c r="I659" s="3">
        <v>4371.4540500371559</v>
      </c>
      <c r="J659" t="s">
        <v>421</v>
      </c>
    </row>
    <row r="660" spans="1:12" x14ac:dyDescent="0.35">
      <c r="A660" s="7" t="s">
        <v>636</v>
      </c>
      <c r="B660" s="18" t="s">
        <v>1382</v>
      </c>
      <c r="C660" s="7"/>
      <c r="D660" s="7" t="s">
        <v>476</v>
      </c>
      <c r="E660" s="5" t="s">
        <v>471</v>
      </c>
      <c r="F660">
        <v>40</v>
      </c>
      <c r="G660">
        <v>60</v>
      </c>
      <c r="H660">
        <v>0.3</v>
      </c>
      <c r="I660" s="3">
        <v>3746.960614317562</v>
      </c>
      <c r="J660" t="s">
        <v>421</v>
      </c>
    </row>
    <row r="661" spans="1:12" x14ac:dyDescent="0.35">
      <c r="A661" s="7" t="s">
        <v>636</v>
      </c>
      <c r="B661" s="18" t="s">
        <v>1383</v>
      </c>
      <c r="C661" s="7"/>
      <c r="D661" s="7" t="s">
        <v>476</v>
      </c>
      <c r="E661" s="5" t="s">
        <v>471</v>
      </c>
      <c r="F661">
        <v>40</v>
      </c>
      <c r="G661">
        <v>65</v>
      </c>
      <c r="H661">
        <v>0.25</v>
      </c>
      <c r="I661" s="3">
        <v>3122.4671785979685</v>
      </c>
      <c r="J661" t="s">
        <v>421</v>
      </c>
    </row>
    <row r="662" spans="1:12" x14ac:dyDescent="0.35">
      <c r="A662" s="7" t="s">
        <v>636</v>
      </c>
      <c r="B662" s="18" t="s">
        <v>1384</v>
      </c>
      <c r="C662" s="7"/>
      <c r="D662" s="7" t="s">
        <v>476</v>
      </c>
      <c r="E662" s="5" t="s">
        <v>471</v>
      </c>
      <c r="F662">
        <v>40</v>
      </c>
      <c r="G662">
        <v>70</v>
      </c>
      <c r="H662">
        <v>0.1</v>
      </c>
      <c r="I662" s="3">
        <v>1248.9868714391876</v>
      </c>
      <c r="J662" t="s">
        <v>421</v>
      </c>
    </row>
    <row r="663" spans="1:12" x14ac:dyDescent="0.35">
      <c r="A663" t="s">
        <v>423</v>
      </c>
      <c r="B663" s="18" t="s">
        <v>1385</v>
      </c>
      <c r="C663" s="7"/>
      <c r="D663" s="7" t="s">
        <v>476</v>
      </c>
      <c r="E663" s="5" t="s">
        <v>471</v>
      </c>
      <c r="F663" s="28">
        <v>30</v>
      </c>
      <c r="G663">
        <v>30</v>
      </c>
      <c r="H663">
        <v>1</v>
      </c>
      <c r="I663" s="3">
        <v>61.5</v>
      </c>
      <c r="J663" t="s">
        <v>425</v>
      </c>
      <c r="K663" t="s">
        <v>260</v>
      </c>
    </row>
    <row r="664" spans="1:12" x14ac:dyDescent="0.35">
      <c r="A664" t="s">
        <v>424</v>
      </c>
      <c r="B664" s="18" t="s">
        <v>1386</v>
      </c>
      <c r="C664" s="7"/>
      <c r="D664" s="7" t="s">
        <v>487</v>
      </c>
      <c r="E664" s="5" t="s">
        <v>471</v>
      </c>
      <c r="F664">
        <v>55</v>
      </c>
      <c r="G664">
        <v>55</v>
      </c>
      <c r="H664">
        <v>1</v>
      </c>
      <c r="I664" s="3">
        <v>9.5169999999999995</v>
      </c>
      <c r="J664" t="s">
        <v>426</v>
      </c>
      <c r="K664" t="s">
        <v>427</v>
      </c>
    </row>
    <row r="665" spans="1:12" x14ac:dyDescent="0.35">
      <c r="A665" t="s">
        <v>424</v>
      </c>
      <c r="B665" s="18" t="s">
        <v>1387</v>
      </c>
      <c r="C665" s="7"/>
      <c r="D665" s="7" t="s">
        <v>487</v>
      </c>
      <c r="E665" s="5" t="s">
        <v>471</v>
      </c>
      <c r="F665">
        <v>55</v>
      </c>
      <c r="G665">
        <v>30</v>
      </c>
      <c r="H665">
        <v>0.2</v>
      </c>
      <c r="I665" s="3">
        <v>1.9034</v>
      </c>
      <c r="J665" t="s">
        <v>426</v>
      </c>
    </row>
    <row r="666" spans="1:12" x14ac:dyDescent="0.35">
      <c r="A666" t="s">
        <v>424</v>
      </c>
      <c r="B666" s="18" t="s">
        <v>1388</v>
      </c>
      <c r="C666" s="7"/>
      <c r="D666" s="7" t="s">
        <v>487</v>
      </c>
      <c r="E666" s="5" t="s">
        <v>471</v>
      </c>
      <c r="F666">
        <v>55</v>
      </c>
      <c r="G666">
        <v>40</v>
      </c>
      <c r="H666">
        <v>0.25</v>
      </c>
      <c r="I666" s="3">
        <v>2.3792499999999999</v>
      </c>
      <c r="J666" t="s">
        <v>426</v>
      </c>
    </row>
    <row r="667" spans="1:12" x14ac:dyDescent="0.35">
      <c r="A667" t="s">
        <v>424</v>
      </c>
      <c r="B667" s="18" t="s">
        <v>1389</v>
      </c>
      <c r="C667" s="7"/>
      <c r="D667" s="7" t="s">
        <v>487</v>
      </c>
      <c r="E667" s="5" t="s">
        <v>471</v>
      </c>
      <c r="F667">
        <v>55</v>
      </c>
      <c r="G667">
        <v>45</v>
      </c>
      <c r="H667">
        <v>0.6</v>
      </c>
      <c r="I667" s="3">
        <v>5.7101999999999995</v>
      </c>
      <c r="J667" t="s">
        <v>426</v>
      </c>
    </row>
    <row r="668" spans="1:12" x14ac:dyDescent="0.35">
      <c r="A668" t="s">
        <v>424</v>
      </c>
      <c r="B668" s="18" t="s">
        <v>1390</v>
      </c>
      <c r="C668" s="7"/>
      <c r="D668" s="7" t="s">
        <v>487</v>
      </c>
      <c r="E668" s="5" t="s">
        <v>471</v>
      </c>
      <c r="F668">
        <v>55</v>
      </c>
      <c r="G668">
        <v>50</v>
      </c>
      <c r="H668">
        <v>0.8</v>
      </c>
      <c r="I668" s="3">
        <v>7.6135999999999999</v>
      </c>
      <c r="J668" t="s">
        <v>426</v>
      </c>
    </row>
    <row r="669" spans="1:12" x14ac:dyDescent="0.35">
      <c r="A669" t="s">
        <v>424</v>
      </c>
      <c r="B669" s="18" t="s">
        <v>1391</v>
      </c>
      <c r="C669" s="7"/>
      <c r="D669" s="7" t="s">
        <v>487</v>
      </c>
      <c r="E669" s="5" t="s">
        <v>471</v>
      </c>
      <c r="F669">
        <v>55</v>
      </c>
      <c r="G669">
        <v>60</v>
      </c>
      <c r="H669">
        <v>0.22</v>
      </c>
      <c r="I669" s="3">
        <v>2.0937399999999999</v>
      </c>
      <c r="J669" t="s">
        <v>426</v>
      </c>
    </row>
    <row r="670" spans="1:12" x14ac:dyDescent="0.35">
      <c r="A670" t="s">
        <v>424</v>
      </c>
      <c r="B670" s="18" t="s">
        <v>1392</v>
      </c>
      <c r="C670" s="7"/>
      <c r="D670" s="7" t="s">
        <v>487</v>
      </c>
      <c r="E670" s="5" t="s">
        <v>471</v>
      </c>
      <c r="F670">
        <v>55</v>
      </c>
      <c r="G670">
        <v>70</v>
      </c>
      <c r="H670">
        <v>0.1</v>
      </c>
      <c r="I670" s="3">
        <v>0.95169999999999999</v>
      </c>
      <c r="J670" t="s">
        <v>426</v>
      </c>
    </row>
    <row r="671" spans="1:12" x14ac:dyDescent="0.35">
      <c r="A671" s="7" t="s">
        <v>637</v>
      </c>
      <c r="B671" s="18" t="s">
        <v>1393</v>
      </c>
      <c r="C671" s="7"/>
      <c r="D671" s="7" t="s">
        <v>496</v>
      </c>
      <c r="E671" s="5" t="s">
        <v>471</v>
      </c>
      <c r="F671">
        <v>40</v>
      </c>
      <c r="G671">
        <v>40</v>
      </c>
      <c r="H671">
        <v>1</v>
      </c>
      <c r="I671" s="3">
        <v>4.1333333333333333E-2</v>
      </c>
      <c r="J671" t="s">
        <v>145</v>
      </c>
      <c r="K671" t="s">
        <v>146</v>
      </c>
      <c r="L671" t="s">
        <v>147</v>
      </c>
    </row>
    <row r="672" spans="1:12" x14ac:dyDescent="0.35">
      <c r="A672" s="7" t="s">
        <v>637</v>
      </c>
      <c r="B672" s="18" t="s">
        <v>1394</v>
      </c>
      <c r="C672" s="7"/>
      <c r="D672" s="7" t="s">
        <v>496</v>
      </c>
      <c r="E672" s="5" t="s">
        <v>471</v>
      </c>
      <c r="F672">
        <v>40</v>
      </c>
      <c r="G672">
        <v>20</v>
      </c>
      <c r="H672">
        <v>0.25</v>
      </c>
      <c r="I672" s="3">
        <v>1.0333333333333333E-2</v>
      </c>
      <c r="J672" t="s">
        <v>145</v>
      </c>
      <c r="K672" t="s">
        <v>146</v>
      </c>
    </row>
    <row r="673" spans="1:12" x14ac:dyDescent="0.35">
      <c r="A673" s="7" t="s">
        <v>637</v>
      </c>
      <c r="B673" s="18" t="s">
        <v>1395</v>
      </c>
      <c r="C673" s="7"/>
      <c r="D673" s="7" t="s">
        <v>496</v>
      </c>
      <c r="E673" s="5" t="s">
        <v>471</v>
      </c>
      <c r="F673">
        <v>40</v>
      </c>
      <c r="G673">
        <v>30</v>
      </c>
      <c r="H673">
        <v>0.8</v>
      </c>
      <c r="I673" s="3">
        <v>3.3066666666666668E-2</v>
      </c>
      <c r="J673" t="s">
        <v>145</v>
      </c>
      <c r="K673" t="s">
        <v>146</v>
      </c>
    </row>
    <row r="674" spans="1:12" x14ac:dyDescent="0.35">
      <c r="A674" s="7" t="s">
        <v>637</v>
      </c>
      <c r="B674" s="18" t="s">
        <v>1396</v>
      </c>
      <c r="C674" s="7"/>
      <c r="D674" s="7" t="s">
        <v>496</v>
      </c>
      <c r="E674" s="5" t="s">
        <v>471</v>
      </c>
      <c r="F674">
        <v>40</v>
      </c>
      <c r="G674">
        <v>50</v>
      </c>
      <c r="H674">
        <v>0.6</v>
      </c>
      <c r="I674" s="3">
        <v>2.4799999999999999E-2</v>
      </c>
      <c r="J674" t="s">
        <v>145</v>
      </c>
      <c r="K674" t="s">
        <v>146</v>
      </c>
    </row>
    <row r="675" spans="1:12" x14ac:dyDescent="0.35">
      <c r="A675" s="7" t="s">
        <v>637</v>
      </c>
      <c r="B675" s="18" t="s">
        <v>1397</v>
      </c>
      <c r="C675" s="7"/>
      <c r="D675" s="7" t="s">
        <v>496</v>
      </c>
      <c r="E675" s="5" t="s">
        <v>471</v>
      </c>
      <c r="F675">
        <v>40</v>
      </c>
      <c r="G675">
        <v>60</v>
      </c>
      <c r="H675">
        <v>0.3</v>
      </c>
      <c r="I675" s="3">
        <v>1.24E-2</v>
      </c>
      <c r="J675" t="s">
        <v>145</v>
      </c>
      <c r="K675" t="s">
        <v>146</v>
      </c>
    </row>
    <row r="676" spans="1:12" x14ac:dyDescent="0.35">
      <c r="A676" s="7" t="s">
        <v>637</v>
      </c>
      <c r="B676" s="18" t="s">
        <v>1398</v>
      </c>
      <c r="C676" s="7"/>
      <c r="D676" s="7" t="s">
        <v>496</v>
      </c>
      <c r="E676" s="5" t="s">
        <v>471</v>
      </c>
      <c r="F676">
        <v>40</v>
      </c>
      <c r="G676">
        <v>70</v>
      </c>
      <c r="H676">
        <v>0.2</v>
      </c>
      <c r="I676" s="3">
        <v>8.266666666666667E-3</v>
      </c>
      <c r="J676" t="s">
        <v>145</v>
      </c>
      <c r="K676" t="s">
        <v>146</v>
      </c>
    </row>
    <row r="677" spans="1:12" x14ac:dyDescent="0.35">
      <c r="A677" s="7" t="s">
        <v>637</v>
      </c>
      <c r="B677" s="18" t="s">
        <v>1399</v>
      </c>
      <c r="C677" s="7"/>
      <c r="D677" s="7" t="s">
        <v>496</v>
      </c>
      <c r="E677" s="5" t="s">
        <v>471</v>
      </c>
      <c r="F677">
        <v>40</v>
      </c>
      <c r="G677">
        <v>80</v>
      </c>
      <c r="H677">
        <v>0.15</v>
      </c>
      <c r="I677" s="3">
        <v>6.1999999999999998E-3</v>
      </c>
      <c r="J677" t="s">
        <v>145</v>
      </c>
      <c r="K677" t="s">
        <v>146</v>
      </c>
    </row>
    <row r="678" spans="1:12" x14ac:dyDescent="0.35">
      <c r="A678" s="7" t="s">
        <v>637</v>
      </c>
      <c r="B678" s="18" t="s">
        <v>1400</v>
      </c>
      <c r="C678" s="7"/>
      <c r="D678" s="7" t="s">
        <v>496</v>
      </c>
      <c r="E678" s="5" t="s">
        <v>471</v>
      </c>
      <c r="F678">
        <v>40</v>
      </c>
      <c r="G678">
        <v>90</v>
      </c>
      <c r="H678">
        <v>0.1</v>
      </c>
      <c r="I678" s="3">
        <v>4.1333333333333335E-3</v>
      </c>
      <c r="J678" t="s">
        <v>145</v>
      </c>
      <c r="K678" t="s">
        <v>146</v>
      </c>
    </row>
    <row r="679" spans="1:12" x14ac:dyDescent="0.35">
      <c r="A679" s="7" t="s">
        <v>638</v>
      </c>
      <c r="B679" s="18" t="s">
        <v>1401</v>
      </c>
      <c r="C679" s="7"/>
      <c r="D679" s="7" t="s">
        <v>496</v>
      </c>
      <c r="E679" s="5" t="s">
        <v>471</v>
      </c>
      <c r="F679">
        <v>50</v>
      </c>
      <c r="G679">
        <v>50</v>
      </c>
      <c r="H679">
        <v>1</v>
      </c>
      <c r="I679" s="3">
        <v>76.258373210000002</v>
      </c>
      <c r="J679" t="s">
        <v>148</v>
      </c>
      <c r="K679" t="s">
        <v>149</v>
      </c>
      <c r="L679" t="s">
        <v>150</v>
      </c>
    </row>
    <row r="680" spans="1:12" x14ac:dyDescent="0.35">
      <c r="A680" s="7" t="s">
        <v>638</v>
      </c>
      <c r="B680" s="18" t="s">
        <v>1402</v>
      </c>
      <c r="C680" s="7"/>
      <c r="D680" s="7" t="s">
        <v>496</v>
      </c>
      <c r="E680" s="5" t="s">
        <v>471</v>
      </c>
      <c r="F680">
        <v>50</v>
      </c>
      <c r="G680">
        <v>25</v>
      </c>
      <c r="H680">
        <v>0.2</v>
      </c>
      <c r="I680" s="3">
        <v>15.251674642000001</v>
      </c>
      <c r="J680" t="s">
        <v>148</v>
      </c>
    </row>
    <row r="681" spans="1:12" x14ac:dyDescent="0.35">
      <c r="A681" s="7" t="s">
        <v>638</v>
      </c>
      <c r="B681" s="18" t="s">
        <v>1403</v>
      </c>
      <c r="C681" s="7"/>
      <c r="D681" s="7" t="s">
        <v>496</v>
      </c>
      <c r="E681" s="5" t="s">
        <v>471</v>
      </c>
      <c r="F681">
        <v>50</v>
      </c>
      <c r="G681">
        <v>30</v>
      </c>
      <c r="H681">
        <v>0.4</v>
      </c>
      <c r="I681" s="3">
        <v>30.503349284000002</v>
      </c>
      <c r="J681" t="s">
        <v>148</v>
      </c>
    </row>
    <row r="682" spans="1:12" x14ac:dyDescent="0.35">
      <c r="A682" s="7" t="s">
        <v>638</v>
      </c>
      <c r="B682" s="18" t="s">
        <v>1404</v>
      </c>
      <c r="C682" s="7"/>
      <c r="D682" s="7" t="s">
        <v>496</v>
      </c>
      <c r="E682" s="5" t="s">
        <v>471</v>
      </c>
      <c r="F682">
        <v>50</v>
      </c>
      <c r="G682">
        <v>35</v>
      </c>
      <c r="H682">
        <v>0.45</v>
      </c>
      <c r="I682" s="3">
        <v>34.316267944500005</v>
      </c>
      <c r="J682" t="s">
        <v>148</v>
      </c>
    </row>
    <row r="683" spans="1:12" x14ac:dyDescent="0.35">
      <c r="A683" s="7" t="s">
        <v>638</v>
      </c>
      <c r="B683" s="18" t="s">
        <v>1405</v>
      </c>
      <c r="C683" s="7"/>
      <c r="D683" s="7" t="s">
        <v>496</v>
      </c>
      <c r="E683" s="5" t="s">
        <v>471</v>
      </c>
      <c r="F683">
        <v>50</v>
      </c>
      <c r="G683">
        <v>40</v>
      </c>
      <c r="H683">
        <v>0.65</v>
      </c>
      <c r="I683" s="3">
        <v>49.567942586500003</v>
      </c>
      <c r="J683" t="s">
        <v>148</v>
      </c>
    </row>
    <row r="684" spans="1:12" x14ac:dyDescent="0.35">
      <c r="A684" s="7" t="s">
        <v>638</v>
      </c>
      <c r="B684" s="18" t="s">
        <v>1406</v>
      </c>
      <c r="C684" s="7"/>
      <c r="D684" s="7" t="s">
        <v>496</v>
      </c>
      <c r="E684" s="5" t="s">
        <v>471</v>
      </c>
      <c r="F684">
        <v>50</v>
      </c>
      <c r="G684">
        <v>45</v>
      </c>
      <c r="H684">
        <v>0.8</v>
      </c>
      <c r="I684" s="3">
        <v>61.006698568000004</v>
      </c>
      <c r="J684" t="s">
        <v>148</v>
      </c>
    </row>
    <row r="685" spans="1:12" x14ac:dyDescent="0.35">
      <c r="A685" s="7" t="s">
        <v>638</v>
      </c>
      <c r="B685" s="18" t="s">
        <v>1407</v>
      </c>
      <c r="C685" s="7"/>
      <c r="D685" s="7" t="s">
        <v>496</v>
      </c>
      <c r="E685" s="5" t="s">
        <v>471</v>
      </c>
      <c r="F685">
        <v>50</v>
      </c>
      <c r="G685">
        <v>55</v>
      </c>
      <c r="H685">
        <v>0.9</v>
      </c>
      <c r="I685" s="3">
        <v>68.63253588900001</v>
      </c>
      <c r="J685" t="s">
        <v>148</v>
      </c>
    </row>
    <row r="686" spans="1:12" x14ac:dyDescent="0.35">
      <c r="A686" s="7" t="s">
        <v>638</v>
      </c>
      <c r="B686" s="18" t="s">
        <v>1408</v>
      </c>
      <c r="C686" s="7"/>
      <c r="D686" s="7" t="s">
        <v>496</v>
      </c>
      <c r="E686" s="5" t="s">
        <v>471</v>
      </c>
      <c r="F686">
        <v>50</v>
      </c>
      <c r="G686">
        <v>60</v>
      </c>
      <c r="H686">
        <v>0.4</v>
      </c>
      <c r="I686" s="3">
        <v>30.503349284000002</v>
      </c>
      <c r="J686" t="s">
        <v>148</v>
      </c>
    </row>
    <row r="687" spans="1:12" x14ac:dyDescent="0.35">
      <c r="A687" s="7" t="s">
        <v>638</v>
      </c>
      <c r="B687" s="18" t="s">
        <v>1409</v>
      </c>
      <c r="C687" s="7"/>
      <c r="D687" s="7" t="s">
        <v>496</v>
      </c>
      <c r="E687" s="5" t="s">
        <v>471</v>
      </c>
      <c r="F687">
        <v>50</v>
      </c>
      <c r="G687">
        <v>65</v>
      </c>
      <c r="H687">
        <v>0.1</v>
      </c>
      <c r="I687" s="3">
        <v>7.6258373210000006</v>
      </c>
      <c r="J687" t="s">
        <v>148</v>
      </c>
    </row>
    <row r="688" spans="1:12" x14ac:dyDescent="0.35">
      <c r="A688" t="s">
        <v>428</v>
      </c>
      <c r="B688" s="18" t="s">
        <v>1410</v>
      </c>
      <c r="C688" s="7"/>
      <c r="D688" s="7" t="s">
        <v>496</v>
      </c>
      <c r="E688" s="5" t="s">
        <v>471</v>
      </c>
      <c r="F688">
        <v>37</v>
      </c>
      <c r="G688">
        <v>37</v>
      </c>
      <c r="H688">
        <v>1</v>
      </c>
      <c r="I688" s="3">
        <v>5.96</v>
      </c>
      <c r="J688" t="s">
        <v>429</v>
      </c>
    </row>
    <row r="689" spans="1:12" x14ac:dyDescent="0.35">
      <c r="A689" t="s">
        <v>428</v>
      </c>
      <c r="B689" s="18" t="s">
        <v>1411</v>
      </c>
      <c r="C689" s="7"/>
      <c r="D689" s="7" t="s">
        <v>496</v>
      </c>
      <c r="E689" s="5" t="s">
        <v>471</v>
      </c>
      <c r="F689">
        <v>37</v>
      </c>
      <c r="G689">
        <v>10</v>
      </c>
      <c r="H689">
        <v>0.2</v>
      </c>
      <c r="I689" s="3">
        <v>1.1919999999999999</v>
      </c>
      <c r="J689" t="s">
        <v>429</v>
      </c>
    </row>
    <row r="690" spans="1:12" x14ac:dyDescent="0.35">
      <c r="A690" t="s">
        <v>428</v>
      </c>
      <c r="B690" s="18" t="s">
        <v>1412</v>
      </c>
      <c r="C690" s="7"/>
      <c r="D690" s="7" t="s">
        <v>496</v>
      </c>
      <c r="E690" s="5" t="s">
        <v>471</v>
      </c>
      <c r="F690">
        <v>37</v>
      </c>
      <c r="G690">
        <v>15</v>
      </c>
      <c r="H690">
        <v>0.4</v>
      </c>
      <c r="I690" s="3">
        <v>2.3839999999999999</v>
      </c>
      <c r="J690" t="s">
        <v>429</v>
      </c>
    </row>
    <row r="691" spans="1:12" x14ac:dyDescent="0.35">
      <c r="A691" t="s">
        <v>428</v>
      </c>
      <c r="B691" s="18" t="s">
        <v>1413</v>
      </c>
      <c r="C691" s="7"/>
      <c r="D691" s="7" t="s">
        <v>496</v>
      </c>
      <c r="E691" s="5" t="s">
        <v>471</v>
      </c>
      <c r="F691">
        <v>37</v>
      </c>
      <c r="G691">
        <v>25</v>
      </c>
      <c r="H691">
        <v>0.7</v>
      </c>
      <c r="I691" s="3">
        <v>4.1719999999999997</v>
      </c>
      <c r="J691" t="s">
        <v>429</v>
      </c>
    </row>
    <row r="692" spans="1:12" x14ac:dyDescent="0.35">
      <c r="A692" t="s">
        <v>428</v>
      </c>
      <c r="B692" s="18" t="s">
        <v>1414</v>
      </c>
      <c r="C692" s="7"/>
      <c r="D692" s="7" t="s">
        <v>496</v>
      </c>
      <c r="E692" s="5" t="s">
        <v>471</v>
      </c>
      <c r="F692">
        <v>37</v>
      </c>
      <c r="G692">
        <v>30</v>
      </c>
      <c r="H692">
        <v>0.8</v>
      </c>
      <c r="I692" s="3">
        <v>4.7679999999999998</v>
      </c>
      <c r="J692" t="s">
        <v>429</v>
      </c>
    </row>
    <row r="693" spans="1:12" x14ac:dyDescent="0.35">
      <c r="A693" t="s">
        <v>428</v>
      </c>
      <c r="B693" s="18" t="s">
        <v>1415</v>
      </c>
      <c r="C693" s="7"/>
      <c r="D693" s="7" t="s">
        <v>496</v>
      </c>
      <c r="E693" s="5" t="s">
        <v>471</v>
      </c>
      <c r="F693">
        <v>37</v>
      </c>
      <c r="G693">
        <v>40</v>
      </c>
      <c r="H693">
        <v>0.65</v>
      </c>
      <c r="I693" s="3">
        <v>3.8740000000000001</v>
      </c>
      <c r="J693" t="s">
        <v>429</v>
      </c>
    </row>
    <row r="694" spans="1:12" x14ac:dyDescent="0.35">
      <c r="A694" t="s">
        <v>428</v>
      </c>
      <c r="B694" s="18" t="s">
        <v>1416</v>
      </c>
      <c r="C694" s="7"/>
      <c r="D694" s="7" t="s">
        <v>496</v>
      </c>
      <c r="E694" s="5" t="s">
        <v>471</v>
      </c>
      <c r="F694">
        <v>37</v>
      </c>
      <c r="G694">
        <v>45</v>
      </c>
      <c r="H694">
        <v>0.2</v>
      </c>
      <c r="I694" s="3">
        <v>1.1919999999999999</v>
      </c>
      <c r="J694" t="s">
        <v>429</v>
      </c>
    </row>
    <row r="695" spans="1:12" x14ac:dyDescent="0.35">
      <c r="A695" s="7" t="s">
        <v>639</v>
      </c>
      <c r="B695" s="18" t="s">
        <v>1417</v>
      </c>
      <c r="C695" s="7"/>
      <c r="D695" s="7" t="s">
        <v>476</v>
      </c>
      <c r="E695" s="5" t="s">
        <v>471</v>
      </c>
      <c r="F695">
        <v>37</v>
      </c>
      <c r="G695">
        <v>37</v>
      </c>
      <c r="H695">
        <v>1</v>
      </c>
      <c r="I695" s="3">
        <v>146.03</v>
      </c>
      <c r="J695" t="s">
        <v>233</v>
      </c>
      <c r="K695" t="s">
        <v>151</v>
      </c>
      <c r="L695" t="s">
        <v>152</v>
      </c>
    </row>
    <row r="696" spans="1:12" x14ac:dyDescent="0.35">
      <c r="A696" s="7" t="s">
        <v>639</v>
      </c>
      <c r="B696" s="18" t="s">
        <v>1418</v>
      </c>
      <c r="C696" s="7"/>
      <c r="D696" s="7" t="s">
        <v>476</v>
      </c>
      <c r="E696" s="5" t="s">
        <v>471</v>
      </c>
      <c r="F696">
        <v>37</v>
      </c>
      <c r="G696">
        <v>10</v>
      </c>
      <c r="H696">
        <v>0.7</v>
      </c>
      <c r="I696" s="3">
        <v>102.22099999999999</v>
      </c>
      <c r="J696" t="s">
        <v>233</v>
      </c>
      <c r="K696" t="s">
        <v>151</v>
      </c>
    </row>
    <row r="697" spans="1:12" x14ac:dyDescent="0.35">
      <c r="A697" s="7" t="s">
        <v>639</v>
      </c>
      <c r="B697" s="18" t="s">
        <v>1419</v>
      </c>
      <c r="C697" s="7"/>
      <c r="D697" s="7" t="s">
        <v>476</v>
      </c>
      <c r="E697" s="5" t="s">
        <v>471</v>
      </c>
      <c r="F697">
        <v>37</v>
      </c>
      <c r="G697">
        <v>15</v>
      </c>
      <c r="H697">
        <v>0.6</v>
      </c>
      <c r="I697" s="3">
        <v>87.617999999999995</v>
      </c>
      <c r="J697" t="s">
        <v>233</v>
      </c>
      <c r="K697" t="s">
        <v>151</v>
      </c>
    </row>
    <row r="698" spans="1:12" x14ac:dyDescent="0.35">
      <c r="A698" s="7" t="s">
        <v>639</v>
      </c>
      <c r="B698" s="18" t="s">
        <v>1420</v>
      </c>
      <c r="C698" s="7"/>
      <c r="D698" s="7" t="s">
        <v>476</v>
      </c>
      <c r="E698" s="5" t="s">
        <v>471</v>
      </c>
      <c r="F698">
        <v>37</v>
      </c>
      <c r="G698">
        <v>35</v>
      </c>
      <c r="H698">
        <v>0.65</v>
      </c>
      <c r="I698" s="3">
        <v>94.919499999999999</v>
      </c>
      <c r="J698" t="s">
        <v>233</v>
      </c>
      <c r="K698" t="s">
        <v>151</v>
      </c>
    </row>
    <row r="699" spans="1:12" x14ac:dyDescent="0.35">
      <c r="A699" s="7" t="s">
        <v>639</v>
      </c>
      <c r="B699" s="18" t="s">
        <v>1421</v>
      </c>
      <c r="C699" s="7"/>
      <c r="D699" s="7" t="s">
        <v>476</v>
      </c>
      <c r="E699" s="5" t="s">
        <v>471</v>
      </c>
      <c r="F699">
        <v>37</v>
      </c>
      <c r="G699">
        <v>30</v>
      </c>
      <c r="H699">
        <v>0.85</v>
      </c>
      <c r="I699" s="3">
        <v>124.1255</v>
      </c>
      <c r="J699" t="s">
        <v>233</v>
      </c>
      <c r="K699" t="s">
        <v>151</v>
      </c>
    </row>
    <row r="700" spans="1:12" x14ac:dyDescent="0.35">
      <c r="A700" s="7" t="s">
        <v>639</v>
      </c>
      <c r="B700" s="18" t="s">
        <v>1422</v>
      </c>
      <c r="C700" s="7"/>
      <c r="D700" s="7" t="s">
        <v>476</v>
      </c>
      <c r="E700" s="5" t="s">
        <v>471</v>
      </c>
      <c r="F700">
        <v>37</v>
      </c>
      <c r="G700">
        <v>45</v>
      </c>
      <c r="H700">
        <v>0.67</v>
      </c>
      <c r="I700" s="3">
        <v>97.840100000000007</v>
      </c>
      <c r="J700" t="s">
        <v>233</v>
      </c>
      <c r="K700" t="s">
        <v>151</v>
      </c>
    </row>
    <row r="701" spans="1:12" x14ac:dyDescent="0.35">
      <c r="A701" s="7" t="s">
        <v>639</v>
      </c>
      <c r="B701" s="18" t="s">
        <v>1423</v>
      </c>
      <c r="C701" s="7"/>
      <c r="D701" s="7" t="s">
        <v>476</v>
      </c>
      <c r="E701" s="5" t="s">
        <v>471</v>
      </c>
      <c r="F701">
        <v>50</v>
      </c>
      <c r="G701">
        <v>50</v>
      </c>
      <c r="H701">
        <v>1</v>
      </c>
      <c r="I701" s="3">
        <v>189</v>
      </c>
      <c r="J701" t="s">
        <v>430</v>
      </c>
      <c r="K701" t="s">
        <v>431</v>
      </c>
    </row>
    <row r="702" spans="1:12" x14ac:dyDescent="0.35">
      <c r="A702" s="7" t="s">
        <v>469</v>
      </c>
      <c r="B702" s="18" t="s">
        <v>1424</v>
      </c>
      <c r="C702" s="7" t="s">
        <v>612</v>
      </c>
      <c r="D702" s="7" t="s">
        <v>476</v>
      </c>
      <c r="E702" s="5" t="s">
        <v>472</v>
      </c>
      <c r="F702" s="28">
        <v>50</v>
      </c>
      <c r="G702">
        <v>50</v>
      </c>
      <c r="H702">
        <v>1</v>
      </c>
      <c r="I702" s="3">
        <v>5.5384615384615379E-2</v>
      </c>
      <c r="J702" t="s">
        <v>432</v>
      </c>
      <c r="K702" t="s">
        <v>431</v>
      </c>
    </row>
    <row r="703" spans="1:12" x14ac:dyDescent="0.35">
      <c r="A703" s="7" t="s">
        <v>469</v>
      </c>
      <c r="B703" s="18" t="s">
        <v>1425</v>
      </c>
      <c r="C703" s="7" t="s">
        <v>613</v>
      </c>
      <c r="D703" s="7" t="s">
        <v>476</v>
      </c>
      <c r="E703" s="5" t="s">
        <v>472</v>
      </c>
      <c r="F703" s="28">
        <v>50</v>
      </c>
      <c r="G703">
        <v>50</v>
      </c>
      <c r="H703">
        <v>1</v>
      </c>
      <c r="I703" s="3">
        <v>0.75</v>
      </c>
      <c r="J703" t="s">
        <v>433</v>
      </c>
    </row>
    <row r="704" spans="1:12" x14ac:dyDescent="0.35">
      <c r="A704" s="7" t="s">
        <v>469</v>
      </c>
      <c r="B704" s="18" t="s">
        <v>1426</v>
      </c>
      <c r="C704" s="7" t="s">
        <v>614</v>
      </c>
      <c r="D704" s="7" t="s">
        <v>476</v>
      </c>
      <c r="E704" s="5" t="s">
        <v>472</v>
      </c>
      <c r="F704" s="28">
        <v>50</v>
      </c>
      <c r="G704">
        <v>30</v>
      </c>
      <c r="H704">
        <v>1</v>
      </c>
      <c r="I704" s="3">
        <v>1.3333333333333335E-3</v>
      </c>
      <c r="J704" t="s">
        <v>434</v>
      </c>
    </row>
    <row r="705" spans="1:11" x14ac:dyDescent="0.35">
      <c r="A705" s="7" t="s">
        <v>469</v>
      </c>
      <c r="B705" s="18" t="s">
        <v>1427</v>
      </c>
      <c r="C705" s="7" t="s">
        <v>615</v>
      </c>
      <c r="D705" s="7" t="s">
        <v>476</v>
      </c>
      <c r="E705" s="5" t="s">
        <v>472</v>
      </c>
      <c r="F705" s="28">
        <v>50</v>
      </c>
      <c r="G705">
        <v>30</v>
      </c>
      <c r="H705">
        <v>1</v>
      </c>
      <c r="I705" s="3">
        <v>1.5000000000000001E-4</v>
      </c>
      <c r="J705" t="s">
        <v>435</v>
      </c>
    </row>
    <row r="706" spans="1:11" x14ac:dyDescent="0.35">
      <c r="A706" s="7" t="s">
        <v>436</v>
      </c>
      <c r="B706" s="18" t="s">
        <v>1428</v>
      </c>
      <c r="C706" s="7"/>
      <c r="D706" s="7" t="s">
        <v>487</v>
      </c>
      <c r="E706" s="5" t="s">
        <v>471</v>
      </c>
      <c r="F706">
        <v>60</v>
      </c>
      <c r="G706">
        <v>60</v>
      </c>
      <c r="H706">
        <v>1</v>
      </c>
      <c r="I706" s="3">
        <v>267.3</v>
      </c>
      <c r="J706" t="s">
        <v>437</v>
      </c>
      <c r="K706" t="s">
        <v>441</v>
      </c>
    </row>
    <row r="707" spans="1:11" x14ac:dyDescent="0.35">
      <c r="A707" t="s">
        <v>436</v>
      </c>
      <c r="B707" s="18" t="s">
        <v>1429</v>
      </c>
      <c r="C707" s="7"/>
      <c r="D707" s="7" t="s">
        <v>487</v>
      </c>
      <c r="E707" s="5" t="s">
        <v>471</v>
      </c>
      <c r="F707">
        <v>60</v>
      </c>
      <c r="G707">
        <v>60</v>
      </c>
      <c r="H707">
        <v>1</v>
      </c>
      <c r="I707" s="3">
        <v>2243</v>
      </c>
      <c r="J707" t="s">
        <v>438</v>
      </c>
      <c r="K707" t="s">
        <v>442</v>
      </c>
    </row>
    <row r="708" spans="1:11" x14ac:dyDescent="0.35">
      <c r="A708" t="s">
        <v>436</v>
      </c>
      <c r="B708" s="18" t="s">
        <v>1430</v>
      </c>
      <c r="C708" s="7"/>
      <c r="D708" s="7" t="s">
        <v>487</v>
      </c>
      <c r="E708" s="5" t="s">
        <v>471</v>
      </c>
      <c r="F708">
        <v>60</v>
      </c>
      <c r="G708">
        <v>30</v>
      </c>
      <c r="H708">
        <v>0.2</v>
      </c>
      <c r="I708" s="3">
        <v>448.6</v>
      </c>
      <c r="J708" t="s">
        <v>438</v>
      </c>
    </row>
    <row r="709" spans="1:11" x14ac:dyDescent="0.35">
      <c r="A709" t="s">
        <v>436</v>
      </c>
      <c r="B709" s="18" t="s">
        <v>1431</v>
      </c>
      <c r="C709" s="7"/>
      <c r="D709" s="7" t="s">
        <v>487</v>
      </c>
      <c r="E709" s="5" t="s">
        <v>471</v>
      </c>
      <c r="F709">
        <v>60</v>
      </c>
      <c r="G709">
        <v>40</v>
      </c>
      <c r="H709">
        <v>0.3</v>
      </c>
      <c r="I709" s="3">
        <v>672.9</v>
      </c>
      <c r="J709" t="s">
        <v>438</v>
      </c>
    </row>
    <row r="710" spans="1:11" x14ac:dyDescent="0.35">
      <c r="A710" t="s">
        <v>436</v>
      </c>
      <c r="B710" s="18" t="s">
        <v>1432</v>
      </c>
      <c r="C710" s="7"/>
      <c r="D710" s="7" t="s">
        <v>487</v>
      </c>
      <c r="E710" s="5" t="s">
        <v>471</v>
      </c>
      <c r="F710">
        <v>60</v>
      </c>
      <c r="G710">
        <v>50</v>
      </c>
      <c r="H710">
        <v>0.6</v>
      </c>
      <c r="I710" s="3">
        <v>1345.8</v>
      </c>
      <c r="J710" t="s">
        <v>438</v>
      </c>
    </row>
    <row r="711" spans="1:11" x14ac:dyDescent="0.35">
      <c r="A711" t="s">
        <v>436</v>
      </c>
      <c r="B711" s="18" t="s">
        <v>1433</v>
      </c>
      <c r="C711" s="7"/>
      <c r="D711" s="7" t="s">
        <v>487</v>
      </c>
      <c r="E711" s="5" t="s">
        <v>471</v>
      </c>
      <c r="F711">
        <v>60</v>
      </c>
      <c r="G711">
        <v>70</v>
      </c>
      <c r="H711">
        <v>0.9</v>
      </c>
      <c r="I711" s="3">
        <v>2018.7</v>
      </c>
      <c r="J711" t="s">
        <v>438</v>
      </c>
    </row>
    <row r="712" spans="1:11" x14ac:dyDescent="0.35">
      <c r="A712" t="s">
        <v>436</v>
      </c>
      <c r="B712" s="18" t="s">
        <v>1434</v>
      </c>
      <c r="C712" s="7"/>
      <c r="D712" s="7" t="s">
        <v>487</v>
      </c>
      <c r="E712" s="5" t="s">
        <v>471</v>
      </c>
      <c r="F712">
        <v>70</v>
      </c>
      <c r="G712">
        <v>70</v>
      </c>
      <c r="H712">
        <v>1</v>
      </c>
      <c r="I712" s="3">
        <v>9710.2000000000007</v>
      </c>
      <c r="J712" t="s">
        <v>439</v>
      </c>
      <c r="K712" t="s">
        <v>443</v>
      </c>
    </row>
    <row r="713" spans="1:11" x14ac:dyDescent="0.35">
      <c r="A713" t="s">
        <v>436</v>
      </c>
      <c r="B713" s="18" t="s">
        <v>1435</v>
      </c>
      <c r="C713" s="7"/>
      <c r="D713" s="7" t="s">
        <v>487</v>
      </c>
      <c r="E713" s="5" t="s">
        <v>471</v>
      </c>
      <c r="F713">
        <v>70</v>
      </c>
      <c r="G713">
        <v>30</v>
      </c>
      <c r="H713">
        <v>0.3</v>
      </c>
      <c r="I713" s="3">
        <v>2913.06</v>
      </c>
      <c r="J713" t="s">
        <v>439</v>
      </c>
    </row>
    <row r="714" spans="1:11" x14ac:dyDescent="0.35">
      <c r="A714" t="s">
        <v>436</v>
      </c>
      <c r="B714" s="18" t="s">
        <v>1436</v>
      </c>
      <c r="C714" s="7"/>
      <c r="D714" s="7" t="s">
        <v>487</v>
      </c>
      <c r="E714" s="5" t="s">
        <v>471</v>
      </c>
      <c r="F714">
        <v>70</v>
      </c>
      <c r="G714">
        <v>40</v>
      </c>
      <c r="H714">
        <v>0.4</v>
      </c>
      <c r="I714" s="3">
        <v>3884.0800000000004</v>
      </c>
      <c r="J714" t="s">
        <v>439</v>
      </c>
    </row>
    <row r="715" spans="1:11" x14ac:dyDescent="0.35">
      <c r="A715" t="s">
        <v>436</v>
      </c>
      <c r="B715" s="18" t="s">
        <v>1437</v>
      </c>
      <c r="C715" s="7"/>
      <c r="D715" s="7" t="s">
        <v>487</v>
      </c>
      <c r="E715" s="5" t="s">
        <v>471</v>
      </c>
      <c r="F715">
        <v>70</v>
      </c>
      <c r="G715">
        <v>50</v>
      </c>
      <c r="H715">
        <v>0.7</v>
      </c>
      <c r="I715" s="3">
        <v>6797.14</v>
      </c>
      <c r="J715" t="s">
        <v>439</v>
      </c>
    </row>
    <row r="716" spans="1:11" x14ac:dyDescent="0.35">
      <c r="A716" t="s">
        <v>436</v>
      </c>
      <c r="B716" s="18" t="s">
        <v>1438</v>
      </c>
      <c r="C716" s="7"/>
      <c r="D716" s="7" t="s">
        <v>487</v>
      </c>
      <c r="E716" s="5" t="s">
        <v>471</v>
      </c>
      <c r="F716">
        <v>70</v>
      </c>
      <c r="G716">
        <v>60</v>
      </c>
      <c r="H716">
        <v>0.8</v>
      </c>
      <c r="I716" s="3">
        <v>7768.1600000000008</v>
      </c>
      <c r="J716" t="s">
        <v>439</v>
      </c>
    </row>
    <row r="717" spans="1:11" x14ac:dyDescent="0.35">
      <c r="A717" s="7" t="s">
        <v>436</v>
      </c>
      <c r="B717" s="18" t="s">
        <v>1439</v>
      </c>
      <c r="C717" s="7" t="s">
        <v>640</v>
      </c>
      <c r="D717" s="7" t="s">
        <v>487</v>
      </c>
      <c r="E717" s="5" t="s">
        <v>472</v>
      </c>
      <c r="F717">
        <v>70</v>
      </c>
      <c r="G717">
        <v>70</v>
      </c>
      <c r="H717">
        <v>1</v>
      </c>
      <c r="I717" s="3">
        <v>2563</v>
      </c>
      <c r="J717" t="s">
        <v>440</v>
      </c>
      <c r="K717" t="s">
        <v>442</v>
      </c>
    </row>
    <row r="718" spans="1:11" x14ac:dyDescent="0.35">
      <c r="A718" s="7" t="s">
        <v>436</v>
      </c>
      <c r="B718" s="18" t="s">
        <v>1440</v>
      </c>
      <c r="C718" s="7" t="s">
        <v>640</v>
      </c>
      <c r="D718" s="7" t="s">
        <v>487</v>
      </c>
      <c r="E718" s="5" t="s">
        <v>472</v>
      </c>
      <c r="F718">
        <v>70</v>
      </c>
      <c r="G718">
        <v>30</v>
      </c>
      <c r="H718">
        <v>0.2</v>
      </c>
      <c r="I718" s="3">
        <v>512.6</v>
      </c>
      <c r="J718" t="s">
        <v>440</v>
      </c>
    </row>
    <row r="719" spans="1:11" x14ac:dyDescent="0.35">
      <c r="A719" s="7" t="s">
        <v>436</v>
      </c>
      <c r="B719" s="18" t="s">
        <v>1441</v>
      </c>
      <c r="C719" s="7" t="s">
        <v>640</v>
      </c>
      <c r="D719" s="7" t="s">
        <v>487</v>
      </c>
      <c r="E719" s="5" t="s">
        <v>472</v>
      </c>
      <c r="F719">
        <v>70</v>
      </c>
      <c r="G719">
        <v>40</v>
      </c>
      <c r="H719">
        <v>0.3</v>
      </c>
      <c r="I719" s="3">
        <v>768.9</v>
      </c>
      <c r="J719" t="s">
        <v>440</v>
      </c>
    </row>
    <row r="720" spans="1:11" x14ac:dyDescent="0.35">
      <c r="A720" s="7" t="s">
        <v>436</v>
      </c>
      <c r="B720" s="18" t="s">
        <v>1442</v>
      </c>
      <c r="C720" s="7" t="s">
        <v>640</v>
      </c>
      <c r="D720" s="7" t="s">
        <v>487</v>
      </c>
      <c r="E720" s="5" t="s">
        <v>472</v>
      </c>
      <c r="F720">
        <v>70</v>
      </c>
      <c r="G720">
        <v>50</v>
      </c>
      <c r="H720">
        <v>0.5</v>
      </c>
      <c r="I720" s="3">
        <v>1281.5</v>
      </c>
      <c r="J720" t="s">
        <v>440</v>
      </c>
    </row>
    <row r="721" spans="1:12" x14ac:dyDescent="0.35">
      <c r="A721" s="7" t="s">
        <v>436</v>
      </c>
      <c r="B721" s="18" t="s">
        <v>1443</v>
      </c>
      <c r="C721" s="7" t="s">
        <v>640</v>
      </c>
      <c r="D721" s="7" t="s">
        <v>487</v>
      </c>
      <c r="E721" s="5" t="s">
        <v>472</v>
      </c>
      <c r="F721">
        <v>70</v>
      </c>
      <c r="G721">
        <v>60</v>
      </c>
      <c r="H721">
        <v>0.7</v>
      </c>
      <c r="I721" s="3">
        <v>1794.1</v>
      </c>
      <c r="J721" t="s">
        <v>440</v>
      </c>
    </row>
    <row r="722" spans="1:12" x14ac:dyDescent="0.35">
      <c r="A722" s="7" t="s">
        <v>641</v>
      </c>
      <c r="B722" s="18" t="s">
        <v>1444</v>
      </c>
      <c r="C722" s="7"/>
      <c r="D722" s="7" t="s">
        <v>476</v>
      </c>
      <c r="E722" s="5" t="s">
        <v>471</v>
      </c>
      <c r="F722">
        <v>60</v>
      </c>
      <c r="G722">
        <v>60</v>
      </c>
      <c r="H722">
        <v>1</v>
      </c>
      <c r="I722" s="3">
        <v>226.33</v>
      </c>
      <c r="J722" t="s">
        <v>153</v>
      </c>
      <c r="K722" t="s">
        <v>154</v>
      </c>
      <c r="L722" t="s">
        <v>155</v>
      </c>
    </row>
    <row r="723" spans="1:12" x14ac:dyDescent="0.35">
      <c r="A723" s="7" t="s">
        <v>641</v>
      </c>
      <c r="B723" s="18" t="s">
        <v>1445</v>
      </c>
      <c r="C723" s="7"/>
      <c r="D723" s="7" t="s">
        <v>476</v>
      </c>
      <c r="E723" s="5" t="s">
        <v>471</v>
      </c>
      <c r="F723">
        <v>60</v>
      </c>
      <c r="G723">
        <v>40</v>
      </c>
      <c r="H723">
        <v>0.6</v>
      </c>
      <c r="I723" s="3">
        <v>135.798</v>
      </c>
      <c r="J723" t="s">
        <v>153</v>
      </c>
      <c r="K723" t="s">
        <v>154</v>
      </c>
    </row>
    <row r="724" spans="1:12" x14ac:dyDescent="0.35">
      <c r="A724" s="7" t="s">
        <v>641</v>
      </c>
      <c r="B724" s="18" t="s">
        <v>1446</v>
      </c>
      <c r="C724" s="7"/>
      <c r="D724" s="7" t="s">
        <v>476</v>
      </c>
      <c r="E724" s="5" t="s">
        <v>471</v>
      </c>
      <c r="F724">
        <v>60</v>
      </c>
      <c r="G724">
        <v>45</v>
      </c>
      <c r="H724">
        <v>0.7</v>
      </c>
      <c r="I724" s="3">
        <v>158.43100000000001</v>
      </c>
      <c r="J724" t="s">
        <v>153</v>
      </c>
      <c r="K724" t="s">
        <v>154</v>
      </c>
    </row>
    <row r="725" spans="1:12" x14ac:dyDescent="0.35">
      <c r="A725" s="7" t="s">
        <v>641</v>
      </c>
      <c r="B725" s="18" t="s">
        <v>1447</v>
      </c>
      <c r="C725" s="7"/>
      <c r="D725" s="7" t="s">
        <v>476</v>
      </c>
      <c r="E725" s="5" t="s">
        <v>471</v>
      </c>
      <c r="F725">
        <v>60</v>
      </c>
      <c r="G725">
        <v>50</v>
      </c>
      <c r="H725">
        <v>0.75</v>
      </c>
      <c r="I725" s="3">
        <v>169.7475</v>
      </c>
      <c r="J725" t="s">
        <v>153</v>
      </c>
      <c r="K725" t="s">
        <v>154</v>
      </c>
    </row>
    <row r="726" spans="1:12" x14ac:dyDescent="0.35">
      <c r="A726" s="7" t="s">
        <v>641</v>
      </c>
      <c r="B726" s="18" t="s">
        <v>1448</v>
      </c>
      <c r="C726" s="7"/>
      <c r="D726" s="7" t="s">
        <v>476</v>
      </c>
      <c r="E726" s="5" t="s">
        <v>471</v>
      </c>
      <c r="F726">
        <v>60</v>
      </c>
      <c r="G726">
        <v>55</v>
      </c>
      <c r="H726">
        <v>0.9</v>
      </c>
      <c r="I726" s="3">
        <v>203.697</v>
      </c>
      <c r="J726" t="s">
        <v>153</v>
      </c>
      <c r="K726" t="s">
        <v>154</v>
      </c>
    </row>
    <row r="727" spans="1:12" x14ac:dyDescent="0.35">
      <c r="A727" s="7" t="s">
        <v>641</v>
      </c>
      <c r="B727" s="18" t="s">
        <v>1449</v>
      </c>
      <c r="C727" s="7"/>
      <c r="D727" s="7" t="s">
        <v>476</v>
      </c>
      <c r="E727" s="5" t="s">
        <v>471</v>
      </c>
      <c r="F727">
        <v>60</v>
      </c>
      <c r="G727">
        <v>65</v>
      </c>
      <c r="H727">
        <v>0.85</v>
      </c>
      <c r="I727" s="3">
        <v>192.38050000000001</v>
      </c>
      <c r="J727" t="s">
        <v>153</v>
      </c>
      <c r="K727" t="s">
        <v>154</v>
      </c>
    </row>
    <row r="728" spans="1:12" x14ac:dyDescent="0.35">
      <c r="A728" s="7" t="s">
        <v>641</v>
      </c>
      <c r="B728" s="18" t="s">
        <v>1450</v>
      </c>
      <c r="C728" s="7"/>
      <c r="D728" s="7" t="s">
        <v>476</v>
      </c>
      <c r="E728" s="5" t="s">
        <v>471</v>
      </c>
      <c r="F728">
        <v>60</v>
      </c>
      <c r="G728">
        <v>70</v>
      </c>
      <c r="H728">
        <v>0.5</v>
      </c>
      <c r="I728" s="3">
        <v>113.16500000000001</v>
      </c>
      <c r="J728" t="s">
        <v>153</v>
      </c>
      <c r="K728" t="s">
        <v>154</v>
      </c>
    </row>
    <row r="729" spans="1:12" x14ac:dyDescent="0.35">
      <c r="A729" s="7" t="s">
        <v>641</v>
      </c>
      <c r="B729" s="18" t="s">
        <v>1451</v>
      </c>
      <c r="C729" s="7"/>
      <c r="D729" s="7" t="s">
        <v>476</v>
      </c>
      <c r="E729" s="5" t="s">
        <v>471</v>
      </c>
      <c r="F729">
        <v>60</v>
      </c>
      <c r="G729">
        <v>75</v>
      </c>
      <c r="H729">
        <v>0.4</v>
      </c>
      <c r="I729" s="3">
        <v>90.532000000000011</v>
      </c>
      <c r="J729" t="s">
        <v>153</v>
      </c>
      <c r="K729" t="s">
        <v>154</v>
      </c>
    </row>
    <row r="730" spans="1:12" x14ac:dyDescent="0.35">
      <c r="A730" s="12" t="s">
        <v>641</v>
      </c>
      <c r="B730" s="18" t="s">
        <v>1452</v>
      </c>
      <c r="C730" s="23" t="s">
        <v>710</v>
      </c>
      <c r="D730" s="12" t="s">
        <v>476</v>
      </c>
      <c r="E730" s="12" t="s">
        <v>472</v>
      </c>
      <c r="F730" s="28">
        <v>60</v>
      </c>
      <c r="G730">
        <v>60</v>
      </c>
      <c r="H730">
        <v>1</v>
      </c>
      <c r="I730">
        <v>461</v>
      </c>
      <c r="J730" t="s">
        <v>712</v>
      </c>
    </row>
    <row r="731" spans="1:12" x14ac:dyDescent="0.35">
      <c r="A731" t="s">
        <v>641</v>
      </c>
      <c r="B731" s="18" t="s">
        <v>1453</v>
      </c>
      <c r="C731" s="23" t="s">
        <v>711</v>
      </c>
      <c r="D731" s="12" t="s">
        <v>476</v>
      </c>
      <c r="E731" s="12" t="s">
        <v>472</v>
      </c>
      <c r="F731" s="28">
        <v>60</v>
      </c>
      <c r="G731">
        <v>60</v>
      </c>
      <c r="H731">
        <v>1</v>
      </c>
      <c r="I731">
        <v>281</v>
      </c>
      <c r="J731" t="s">
        <v>713</v>
      </c>
    </row>
    <row r="732" spans="1:12" x14ac:dyDescent="0.35">
      <c r="A732" t="s">
        <v>641</v>
      </c>
      <c r="B732" s="18" t="s">
        <v>1454</v>
      </c>
      <c r="C732" s="12" t="s">
        <v>718</v>
      </c>
      <c r="D732" s="12" t="s">
        <v>476</v>
      </c>
      <c r="E732" s="12" t="s">
        <v>472</v>
      </c>
      <c r="F732" s="28">
        <v>60</v>
      </c>
      <c r="G732">
        <v>50</v>
      </c>
      <c r="H732">
        <v>1</v>
      </c>
      <c r="I732">
        <v>623</v>
      </c>
      <c r="J732" t="s">
        <v>719</v>
      </c>
    </row>
    <row r="733" spans="1:12" x14ac:dyDescent="0.35">
      <c r="A733" t="s">
        <v>641</v>
      </c>
      <c r="B733" s="18" t="s">
        <v>1455</v>
      </c>
      <c r="C733" s="12" t="s">
        <v>714</v>
      </c>
      <c r="D733" s="12" t="s">
        <v>476</v>
      </c>
      <c r="E733" s="12" t="s">
        <v>472</v>
      </c>
      <c r="F733" s="28">
        <v>60</v>
      </c>
      <c r="G733">
        <v>50</v>
      </c>
      <c r="H733">
        <v>1</v>
      </c>
      <c r="I733">
        <v>770</v>
      </c>
      <c r="J733" t="s">
        <v>720</v>
      </c>
    </row>
    <row r="734" spans="1:12" x14ac:dyDescent="0.35">
      <c r="A734" t="s">
        <v>641</v>
      </c>
      <c r="B734" s="18" t="s">
        <v>1456</v>
      </c>
      <c r="C734" s="12" t="s">
        <v>715</v>
      </c>
      <c r="D734" s="12" t="s">
        <v>476</v>
      </c>
      <c r="E734" s="12" t="s">
        <v>472</v>
      </c>
      <c r="F734" s="28">
        <v>60</v>
      </c>
      <c r="G734">
        <v>50</v>
      </c>
      <c r="H734">
        <v>1</v>
      </c>
      <c r="I734">
        <v>812</v>
      </c>
      <c r="J734" t="s">
        <v>721</v>
      </c>
    </row>
    <row r="735" spans="1:12" x14ac:dyDescent="0.35">
      <c r="A735" t="s">
        <v>641</v>
      </c>
      <c r="B735" s="18" t="s">
        <v>1457</v>
      </c>
      <c r="C735" s="12" t="s">
        <v>716</v>
      </c>
      <c r="D735" s="12" t="s">
        <v>476</v>
      </c>
      <c r="E735" s="12" t="s">
        <v>472</v>
      </c>
      <c r="F735" s="28">
        <v>60</v>
      </c>
      <c r="G735">
        <v>50</v>
      </c>
      <c r="H735">
        <v>1</v>
      </c>
      <c r="I735">
        <v>971</v>
      </c>
      <c r="J735" t="s">
        <v>722</v>
      </c>
    </row>
    <row r="736" spans="1:12" x14ac:dyDescent="0.35">
      <c r="A736" t="s">
        <v>641</v>
      </c>
      <c r="B736" s="18" t="s">
        <v>1458</v>
      </c>
      <c r="C736" s="12" t="s">
        <v>717</v>
      </c>
      <c r="D736" s="12" t="s">
        <v>476</v>
      </c>
      <c r="E736" s="12" t="s">
        <v>472</v>
      </c>
      <c r="F736" s="28">
        <v>60</v>
      </c>
      <c r="G736">
        <v>50</v>
      </c>
      <c r="H736">
        <v>1</v>
      </c>
      <c r="I736">
        <v>430</v>
      </c>
      <c r="J736" t="s">
        <v>723</v>
      </c>
    </row>
    <row r="737" spans="1:12" x14ac:dyDescent="0.35">
      <c r="A737" s="7" t="s">
        <v>642</v>
      </c>
      <c r="B737" s="18" t="s">
        <v>1459</v>
      </c>
      <c r="C737" s="7"/>
      <c r="D737" s="7" t="s">
        <v>476</v>
      </c>
      <c r="E737" s="5" t="s">
        <v>471</v>
      </c>
      <c r="F737">
        <v>70</v>
      </c>
      <c r="G737">
        <v>70</v>
      </c>
      <c r="H737">
        <v>1</v>
      </c>
      <c r="I737" s="3">
        <v>89</v>
      </c>
      <c r="J737" t="s">
        <v>156</v>
      </c>
      <c r="K737" t="s">
        <v>157</v>
      </c>
      <c r="L737" t="s">
        <v>158</v>
      </c>
    </row>
    <row r="738" spans="1:12" x14ac:dyDescent="0.35">
      <c r="A738" s="7" t="s">
        <v>642</v>
      </c>
      <c r="B738" s="18" t="s">
        <v>1460</v>
      </c>
      <c r="C738" s="7"/>
      <c r="D738" s="7" t="s">
        <v>476</v>
      </c>
      <c r="E738" s="5" t="s">
        <v>471</v>
      </c>
      <c r="F738">
        <v>70</v>
      </c>
      <c r="G738">
        <v>40</v>
      </c>
      <c r="H738">
        <v>0.2</v>
      </c>
      <c r="I738" s="3">
        <v>17.8</v>
      </c>
      <c r="J738" t="s">
        <v>156</v>
      </c>
      <c r="K738" t="s">
        <v>157</v>
      </c>
    </row>
    <row r="739" spans="1:12" x14ac:dyDescent="0.35">
      <c r="A739" s="7" t="s">
        <v>642</v>
      </c>
      <c r="B739" s="18" t="s">
        <v>1461</v>
      </c>
      <c r="C739" s="7"/>
      <c r="D739" s="7" t="s">
        <v>476</v>
      </c>
      <c r="E739" s="5" t="s">
        <v>471</v>
      </c>
      <c r="F739">
        <v>70</v>
      </c>
      <c r="G739">
        <v>45</v>
      </c>
      <c r="H739">
        <v>0.35</v>
      </c>
      <c r="I739" s="3">
        <v>31.15</v>
      </c>
      <c r="J739" t="s">
        <v>156</v>
      </c>
      <c r="K739" t="s">
        <v>157</v>
      </c>
    </row>
    <row r="740" spans="1:12" x14ac:dyDescent="0.35">
      <c r="A740" s="7" t="s">
        <v>642</v>
      </c>
      <c r="B740" s="18" t="s">
        <v>1462</v>
      </c>
      <c r="C740" s="7"/>
      <c r="D740" s="7" t="s">
        <v>476</v>
      </c>
      <c r="E740" s="5" t="s">
        <v>471</v>
      </c>
      <c r="F740">
        <v>70</v>
      </c>
      <c r="G740">
        <v>50</v>
      </c>
      <c r="H740">
        <v>0.55000000000000004</v>
      </c>
      <c r="I740" s="3">
        <v>48.95</v>
      </c>
      <c r="J740" t="s">
        <v>156</v>
      </c>
      <c r="K740" t="s">
        <v>157</v>
      </c>
    </row>
    <row r="741" spans="1:12" x14ac:dyDescent="0.35">
      <c r="A741" s="7" t="s">
        <v>642</v>
      </c>
      <c r="B741" s="18" t="s">
        <v>1463</v>
      </c>
      <c r="C741" s="7"/>
      <c r="D741" s="7" t="s">
        <v>476</v>
      </c>
      <c r="E741" s="5" t="s">
        <v>471</v>
      </c>
      <c r="F741">
        <v>70</v>
      </c>
      <c r="G741">
        <v>55</v>
      </c>
      <c r="H741">
        <v>0.75</v>
      </c>
      <c r="I741" s="3">
        <v>66.75</v>
      </c>
      <c r="J741" t="s">
        <v>156</v>
      </c>
      <c r="K741" t="s">
        <v>157</v>
      </c>
    </row>
    <row r="742" spans="1:12" x14ac:dyDescent="0.35">
      <c r="A742" s="7" t="s">
        <v>642</v>
      </c>
      <c r="B742" s="18" t="s">
        <v>1464</v>
      </c>
      <c r="C742" s="7"/>
      <c r="D742" s="7" t="s">
        <v>476</v>
      </c>
      <c r="E742" s="5" t="s">
        <v>471</v>
      </c>
      <c r="F742">
        <v>70</v>
      </c>
      <c r="G742">
        <v>60</v>
      </c>
      <c r="H742">
        <v>0.8</v>
      </c>
      <c r="I742" s="3">
        <v>71.2</v>
      </c>
      <c r="J742" t="s">
        <v>156</v>
      </c>
      <c r="K742" t="s">
        <v>157</v>
      </c>
    </row>
    <row r="743" spans="1:12" x14ac:dyDescent="0.35">
      <c r="A743" s="7" t="s">
        <v>642</v>
      </c>
      <c r="B743" s="18" t="s">
        <v>1465</v>
      </c>
      <c r="C743" s="7"/>
      <c r="D743" s="7" t="s">
        <v>476</v>
      </c>
      <c r="E743" s="5" t="s">
        <v>471</v>
      </c>
      <c r="F743">
        <v>70</v>
      </c>
      <c r="G743">
        <v>65</v>
      </c>
      <c r="H743">
        <v>0.95</v>
      </c>
      <c r="I743" s="3">
        <v>84.55</v>
      </c>
      <c r="J743" t="s">
        <v>156</v>
      </c>
      <c r="K743" t="s">
        <v>157</v>
      </c>
    </row>
    <row r="744" spans="1:12" x14ac:dyDescent="0.35">
      <c r="A744" s="7" t="s">
        <v>642</v>
      </c>
      <c r="B744" s="18" t="s">
        <v>1466</v>
      </c>
      <c r="C744" s="7"/>
      <c r="D744" s="7" t="s">
        <v>476</v>
      </c>
      <c r="E744" s="5" t="s">
        <v>471</v>
      </c>
      <c r="F744">
        <v>70</v>
      </c>
      <c r="G744">
        <v>75</v>
      </c>
      <c r="H744">
        <v>0.6</v>
      </c>
      <c r="I744" s="3">
        <v>53.4</v>
      </c>
      <c r="J744" t="s">
        <v>156</v>
      </c>
      <c r="K744" t="s">
        <v>157</v>
      </c>
    </row>
    <row r="745" spans="1:12" x14ac:dyDescent="0.35">
      <c r="A745" s="7" t="s">
        <v>642</v>
      </c>
      <c r="B745" s="18" t="s">
        <v>1467</v>
      </c>
      <c r="C745" s="7"/>
      <c r="D745" s="7" t="s">
        <v>476</v>
      </c>
      <c r="E745" s="5" t="s">
        <v>471</v>
      </c>
      <c r="F745">
        <v>70</v>
      </c>
      <c r="G745">
        <v>80</v>
      </c>
      <c r="H745">
        <v>0.2</v>
      </c>
      <c r="I745" s="3">
        <v>17.8</v>
      </c>
      <c r="J745" t="s">
        <v>156</v>
      </c>
      <c r="K745" t="s">
        <v>157</v>
      </c>
    </row>
    <row r="746" spans="1:12" x14ac:dyDescent="0.35">
      <c r="A746" s="7" t="s">
        <v>642</v>
      </c>
      <c r="B746" s="18" t="s">
        <v>1468</v>
      </c>
      <c r="C746" s="7"/>
      <c r="D746" s="7" t="s">
        <v>476</v>
      </c>
      <c r="E746" s="5" t="s">
        <v>471</v>
      </c>
      <c r="F746">
        <v>70</v>
      </c>
      <c r="G746">
        <v>85</v>
      </c>
      <c r="H746">
        <v>0.1</v>
      </c>
      <c r="I746" s="3">
        <v>8.9</v>
      </c>
      <c r="J746" t="s">
        <v>156</v>
      </c>
      <c r="K746" t="s">
        <v>157</v>
      </c>
    </row>
    <row r="747" spans="1:12" x14ac:dyDescent="0.35">
      <c r="A747" s="7" t="s">
        <v>444</v>
      </c>
      <c r="B747" s="18" t="s">
        <v>1469</v>
      </c>
      <c r="C747" s="7"/>
      <c r="D747" s="7" t="s">
        <v>476</v>
      </c>
      <c r="E747" s="5" t="s">
        <v>471</v>
      </c>
      <c r="F747">
        <v>75</v>
      </c>
      <c r="G747">
        <v>60</v>
      </c>
      <c r="H747">
        <v>1</v>
      </c>
      <c r="I747" s="3">
        <v>272</v>
      </c>
      <c r="J747" t="s">
        <v>445</v>
      </c>
      <c r="K747" t="s">
        <v>450</v>
      </c>
    </row>
    <row r="748" spans="1:12" x14ac:dyDescent="0.35">
      <c r="A748" s="7" t="s">
        <v>444</v>
      </c>
      <c r="B748" s="18" t="s">
        <v>1470</v>
      </c>
      <c r="C748" s="7" t="s">
        <v>616</v>
      </c>
      <c r="D748" s="7" t="s">
        <v>476</v>
      </c>
      <c r="E748" s="5" t="s">
        <v>472</v>
      </c>
      <c r="F748">
        <v>65</v>
      </c>
      <c r="G748">
        <v>60</v>
      </c>
      <c r="H748">
        <v>1</v>
      </c>
      <c r="I748" s="3">
        <v>3.1E-2</v>
      </c>
      <c r="J748" t="s">
        <v>446</v>
      </c>
      <c r="K748" t="s">
        <v>450</v>
      </c>
    </row>
    <row r="749" spans="1:12" x14ac:dyDescent="0.35">
      <c r="A749" s="7" t="s">
        <v>444</v>
      </c>
      <c r="B749" s="18" t="s">
        <v>1471</v>
      </c>
      <c r="C749" s="7" t="s">
        <v>617</v>
      </c>
      <c r="D749" s="7" t="s">
        <v>476</v>
      </c>
      <c r="E749" s="5" t="s">
        <v>472</v>
      </c>
      <c r="F749">
        <v>60</v>
      </c>
      <c r="G749">
        <v>60</v>
      </c>
      <c r="H749">
        <v>1</v>
      </c>
      <c r="I749" s="3">
        <v>0.74</v>
      </c>
      <c r="J749" t="s">
        <v>447</v>
      </c>
      <c r="K749" t="s">
        <v>450</v>
      </c>
    </row>
    <row r="750" spans="1:12" x14ac:dyDescent="0.35">
      <c r="A750" s="7" t="s">
        <v>444</v>
      </c>
      <c r="B750" s="18" t="s">
        <v>1472</v>
      </c>
      <c r="C750" s="7" t="s">
        <v>618</v>
      </c>
      <c r="D750" s="7" t="s">
        <v>476</v>
      </c>
      <c r="E750" s="5" t="s">
        <v>472</v>
      </c>
      <c r="F750">
        <v>60</v>
      </c>
      <c r="G750">
        <v>60</v>
      </c>
      <c r="H750">
        <v>1</v>
      </c>
      <c r="I750" s="3">
        <v>186</v>
      </c>
      <c r="J750" t="s">
        <v>448</v>
      </c>
      <c r="K750" t="s">
        <v>450</v>
      </c>
    </row>
    <row r="751" spans="1:12" x14ac:dyDescent="0.35">
      <c r="A751" s="7" t="s">
        <v>444</v>
      </c>
      <c r="B751" s="18" t="s">
        <v>1473</v>
      </c>
      <c r="C751" s="7" t="s">
        <v>619</v>
      </c>
      <c r="D751" s="7" t="s">
        <v>476</v>
      </c>
      <c r="E751" s="5" t="s">
        <v>472</v>
      </c>
      <c r="F751">
        <v>70</v>
      </c>
      <c r="G751">
        <v>60</v>
      </c>
      <c r="H751">
        <v>1</v>
      </c>
      <c r="I751" s="3">
        <v>12.3</v>
      </c>
      <c r="J751" t="s">
        <v>449</v>
      </c>
      <c r="K751" t="s">
        <v>450</v>
      </c>
    </row>
    <row r="752" spans="1:12" x14ac:dyDescent="0.35">
      <c r="A752" s="7" t="s">
        <v>643</v>
      </c>
      <c r="B752" s="18" t="s">
        <v>1474</v>
      </c>
      <c r="C752" s="7"/>
      <c r="D752" s="7" t="s">
        <v>487</v>
      </c>
      <c r="E752" s="5" t="s">
        <v>471</v>
      </c>
      <c r="F752">
        <v>40</v>
      </c>
      <c r="G752">
        <v>40</v>
      </c>
      <c r="H752">
        <v>1</v>
      </c>
      <c r="I752" s="3">
        <v>25.4</v>
      </c>
      <c r="J752" t="s">
        <v>159</v>
      </c>
      <c r="K752" t="s">
        <v>160</v>
      </c>
      <c r="L752" t="s">
        <v>161</v>
      </c>
    </row>
    <row r="753" spans="1:12" x14ac:dyDescent="0.35">
      <c r="A753" s="7" t="s">
        <v>451</v>
      </c>
      <c r="B753" s="18" t="s">
        <v>1475</v>
      </c>
      <c r="C753" s="7"/>
      <c r="D753" s="7" t="s">
        <v>476</v>
      </c>
      <c r="E753" s="5" t="s">
        <v>471</v>
      </c>
      <c r="F753" s="28">
        <v>37</v>
      </c>
      <c r="G753">
        <v>37</v>
      </c>
      <c r="H753">
        <v>1</v>
      </c>
      <c r="I753" s="3">
        <v>19.944444444444443</v>
      </c>
      <c r="J753" t="s">
        <v>162</v>
      </c>
      <c r="K753" t="s">
        <v>163</v>
      </c>
      <c r="L753" t="s">
        <v>164</v>
      </c>
    </row>
    <row r="754" spans="1:12" x14ac:dyDescent="0.35">
      <c r="A754" s="7" t="s">
        <v>451</v>
      </c>
      <c r="B754" s="18" t="s">
        <v>1476</v>
      </c>
      <c r="C754" s="7" t="s">
        <v>644</v>
      </c>
      <c r="D754" s="7" t="s">
        <v>476</v>
      </c>
      <c r="E754" s="5" t="s">
        <v>472</v>
      </c>
      <c r="F754" s="28">
        <v>37</v>
      </c>
      <c r="G754">
        <v>37</v>
      </c>
      <c r="H754">
        <v>1</v>
      </c>
      <c r="I754" s="3">
        <v>16</v>
      </c>
      <c r="J754" t="s">
        <v>165</v>
      </c>
      <c r="K754" t="s">
        <v>163</v>
      </c>
      <c r="L754" t="s">
        <v>164</v>
      </c>
    </row>
    <row r="755" spans="1:12" x14ac:dyDescent="0.35">
      <c r="A755" s="7" t="s">
        <v>451</v>
      </c>
      <c r="B755" s="18" t="s">
        <v>1477</v>
      </c>
      <c r="C755" s="7" t="s">
        <v>645</v>
      </c>
      <c r="D755" s="7" t="s">
        <v>476</v>
      </c>
      <c r="E755" s="5" t="s">
        <v>472</v>
      </c>
      <c r="F755" s="28">
        <v>37</v>
      </c>
      <c r="G755">
        <v>37</v>
      </c>
      <c r="H755">
        <v>1</v>
      </c>
      <c r="I755" s="3">
        <v>13.5</v>
      </c>
      <c r="J755" t="s">
        <v>166</v>
      </c>
      <c r="K755" t="s">
        <v>163</v>
      </c>
      <c r="L755" t="s">
        <v>164</v>
      </c>
    </row>
    <row r="756" spans="1:12" x14ac:dyDescent="0.35">
      <c r="A756" s="7" t="s">
        <v>451</v>
      </c>
      <c r="B756" s="18" t="s">
        <v>1478</v>
      </c>
      <c r="C756" s="7" t="s">
        <v>646</v>
      </c>
      <c r="D756" s="7" t="s">
        <v>476</v>
      </c>
      <c r="E756" s="5" t="s">
        <v>472</v>
      </c>
      <c r="F756" s="28">
        <v>37</v>
      </c>
      <c r="G756">
        <v>37</v>
      </c>
      <c r="H756">
        <v>1</v>
      </c>
      <c r="I756" s="3">
        <v>17.535714285714285</v>
      </c>
      <c r="J756" s="25" t="s">
        <v>1652</v>
      </c>
      <c r="K756" t="s">
        <v>163</v>
      </c>
      <c r="L756" t="s">
        <v>164</v>
      </c>
    </row>
    <row r="757" spans="1:12" x14ac:dyDescent="0.35">
      <c r="A757" s="7" t="s">
        <v>451</v>
      </c>
      <c r="B757" s="18" t="s">
        <v>1479</v>
      </c>
      <c r="C757" s="7" t="s">
        <v>647</v>
      </c>
      <c r="D757" s="7" t="s">
        <v>476</v>
      </c>
      <c r="E757" s="5" t="s">
        <v>472</v>
      </c>
      <c r="F757" s="28">
        <v>37</v>
      </c>
      <c r="G757">
        <v>37</v>
      </c>
      <c r="H757">
        <v>1</v>
      </c>
      <c r="I757" s="3">
        <v>14.85</v>
      </c>
      <c r="J757" t="s">
        <v>167</v>
      </c>
      <c r="K757" t="s">
        <v>163</v>
      </c>
      <c r="L757" t="s">
        <v>164</v>
      </c>
    </row>
    <row r="758" spans="1:12" x14ac:dyDescent="0.35">
      <c r="A758" s="7" t="s">
        <v>451</v>
      </c>
      <c r="B758" s="18" t="s">
        <v>1480</v>
      </c>
      <c r="C758" s="7" t="s">
        <v>648</v>
      </c>
      <c r="D758" s="7" t="s">
        <v>476</v>
      </c>
      <c r="E758" s="5" t="s">
        <v>472</v>
      </c>
      <c r="F758" s="28">
        <v>37</v>
      </c>
      <c r="G758">
        <v>37</v>
      </c>
      <c r="H758">
        <v>1</v>
      </c>
      <c r="I758" s="3">
        <v>14.681818181818182</v>
      </c>
      <c r="J758" t="s">
        <v>168</v>
      </c>
      <c r="K758" t="s">
        <v>163</v>
      </c>
      <c r="L758" t="s">
        <v>164</v>
      </c>
    </row>
    <row r="759" spans="1:12" x14ac:dyDescent="0.35">
      <c r="A759" s="7" t="s">
        <v>451</v>
      </c>
      <c r="B759" s="18" t="s">
        <v>1481</v>
      </c>
      <c r="C759" s="7" t="s">
        <v>649</v>
      </c>
      <c r="D759" s="7" t="s">
        <v>476</v>
      </c>
      <c r="E759" s="5" t="s">
        <v>472</v>
      </c>
      <c r="F759" s="28">
        <v>37</v>
      </c>
      <c r="G759">
        <v>37</v>
      </c>
      <c r="H759">
        <v>1</v>
      </c>
      <c r="I759" s="3">
        <v>13.810810810810812</v>
      </c>
      <c r="J759" t="s">
        <v>169</v>
      </c>
      <c r="K759" t="s">
        <v>163</v>
      </c>
      <c r="L759" t="s">
        <v>164</v>
      </c>
    </row>
    <row r="760" spans="1:12" x14ac:dyDescent="0.35">
      <c r="A760" s="7" t="s">
        <v>650</v>
      </c>
      <c r="B760" s="18" t="s">
        <v>1482</v>
      </c>
      <c r="C760" s="7"/>
      <c r="D760" s="7" t="s">
        <v>476</v>
      </c>
      <c r="E760" s="5" t="s">
        <v>471</v>
      </c>
      <c r="F760">
        <v>45</v>
      </c>
      <c r="G760">
        <v>45</v>
      </c>
      <c r="H760">
        <v>1</v>
      </c>
      <c r="I760" s="3">
        <v>1.9</v>
      </c>
      <c r="J760" t="s">
        <v>452</v>
      </c>
      <c r="K760" t="s">
        <v>453</v>
      </c>
    </row>
    <row r="761" spans="1:12" x14ac:dyDescent="0.35">
      <c r="A761" s="7" t="s">
        <v>650</v>
      </c>
      <c r="B761" s="18" t="s">
        <v>1483</v>
      </c>
      <c r="C761" s="7"/>
      <c r="D761" s="7" t="s">
        <v>476</v>
      </c>
      <c r="E761" s="5" t="s">
        <v>471</v>
      </c>
      <c r="F761">
        <v>45</v>
      </c>
      <c r="G761">
        <v>20</v>
      </c>
      <c r="H761">
        <v>0.3</v>
      </c>
      <c r="I761" s="3">
        <v>0.56999999999999995</v>
      </c>
      <c r="J761" t="s">
        <v>452</v>
      </c>
    </row>
    <row r="762" spans="1:12" x14ac:dyDescent="0.35">
      <c r="A762" s="7" t="s">
        <v>650</v>
      </c>
      <c r="B762" s="18" t="s">
        <v>1484</v>
      </c>
      <c r="C762" s="7"/>
      <c r="D762" s="7" t="s">
        <v>476</v>
      </c>
      <c r="E762" s="5" t="s">
        <v>471</v>
      </c>
      <c r="F762">
        <v>45</v>
      </c>
      <c r="G762">
        <v>30</v>
      </c>
      <c r="H762">
        <v>0.8</v>
      </c>
      <c r="I762" s="3">
        <v>1.52</v>
      </c>
      <c r="J762" t="s">
        <v>452</v>
      </c>
    </row>
    <row r="763" spans="1:12" x14ac:dyDescent="0.35">
      <c r="A763" s="7" t="s">
        <v>650</v>
      </c>
      <c r="B763" s="18" t="s">
        <v>1485</v>
      </c>
      <c r="C763" s="7"/>
      <c r="D763" s="7" t="s">
        <v>476</v>
      </c>
      <c r="E763" s="5" t="s">
        <v>471</v>
      </c>
      <c r="F763">
        <v>45</v>
      </c>
      <c r="G763">
        <v>40</v>
      </c>
      <c r="H763">
        <v>0.9</v>
      </c>
      <c r="I763" s="3">
        <v>1.71</v>
      </c>
      <c r="J763" t="s">
        <v>452</v>
      </c>
    </row>
    <row r="764" spans="1:12" x14ac:dyDescent="0.35">
      <c r="A764" s="7" t="s">
        <v>650</v>
      </c>
      <c r="B764" s="18" t="s">
        <v>1486</v>
      </c>
      <c r="C764" s="7"/>
      <c r="D764" s="7" t="s">
        <v>476</v>
      </c>
      <c r="E764" s="5" t="s">
        <v>471</v>
      </c>
      <c r="F764">
        <v>45</v>
      </c>
      <c r="G764">
        <v>50</v>
      </c>
      <c r="H764">
        <v>0.9</v>
      </c>
      <c r="I764" s="3">
        <v>1.71</v>
      </c>
      <c r="J764" t="s">
        <v>452</v>
      </c>
    </row>
    <row r="765" spans="1:12" x14ac:dyDescent="0.35">
      <c r="A765" s="7" t="s">
        <v>650</v>
      </c>
      <c r="B765" s="18" t="s">
        <v>1487</v>
      </c>
      <c r="C765" s="7"/>
      <c r="D765" s="7" t="s">
        <v>476</v>
      </c>
      <c r="E765" s="5" t="s">
        <v>471</v>
      </c>
      <c r="F765">
        <v>45</v>
      </c>
      <c r="G765">
        <v>60</v>
      </c>
      <c r="H765">
        <v>0.7</v>
      </c>
      <c r="I765" s="3">
        <v>1.3299999999999998</v>
      </c>
      <c r="J765" t="s">
        <v>452</v>
      </c>
    </row>
    <row r="766" spans="1:12" x14ac:dyDescent="0.35">
      <c r="A766" s="7" t="s">
        <v>650</v>
      </c>
      <c r="B766" s="18" t="s">
        <v>1488</v>
      </c>
      <c r="C766" s="7"/>
      <c r="D766" s="7" t="s">
        <v>476</v>
      </c>
      <c r="E766" s="5" t="s">
        <v>471</v>
      </c>
      <c r="F766">
        <v>45</v>
      </c>
      <c r="G766">
        <v>70</v>
      </c>
      <c r="H766">
        <v>0.3</v>
      </c>
      <c r="I766" s="3">
        <v>0.56999999999999995</v>
      </c>
      <c r="J766" t="s">
        <v>452</v>
      </c>
    </row>
    <row r="767" spans="1:12" x14ac:dyDescent="0.35">
      <c r="A767" s="7" t="s">
        <v>651</v>
      </c>
      <c r="B767" s="18" t="s">
        <v>1489</v>
      </c>
      <c r="C767" s="7"/>
      <c r="D767" s="7" t="s">
        <v>625</v>
      </c>
      <c r="E767" s="5" t="s">
        <v>471</v>
      </c>
      <c r="F767">
        <v>100</v>
      </c>
      <c r="G767">
        <v>70</v>
      </c>
      <c r="H767">
        <v>0.6</v>
      </c>
      <c r="I767" s="3">
        <v>51.7</v>
      </c>
      <c r="J767" t="s">
        <v>170</v>
      </c>
      <c r="K767" t="s">
        <v>171</v>
      </c>
      <c r="L767" t="s">
        <v>172</v>
      </c>
    </row>
    <row r="768" spans="1:12" x14ac:dyDescent="0.35">
      <c r="A768" s="7" t="s">
        <v>651</v>
      </c>
      <c r="B768" s="18" t="s">
        <v>1490</v>
      </c>
      <c r="C768" s="7"/>
      <c r="D768" s="7" t="s">
        <v>625</v>
      </c>
      <c r="E768" s="5" t="s">
        <v>471</v>
      </c>
      <c r="F768">
        <v>100</v>
      </c>
      <c r="G768">
        <v>37</v>
      </c>
      <c r="H768">
        <v>0.15</v>
      </c>
      <c r="I768" s="3">
        <v>12.925000000000001</v>
      </c>
      <c r="J768" t="s">
        <v>170</v>
      </c>
      <c r="K768" t="s">
        <v>171</v>
      </c>
    </row>
    <row r="769" spans="1:11" x14ac:dyDescent="0.35">
      <c r="A769" s="7" t="s">
        <v>651</v>
      </c>
      <c r="B769" s="18" t="s">
        <v>1491</v>
      </c>
      <c r="C769" s="7"/>
      <c r="D769" s="7" t="s">
        <v>625</v>
      </c>
      <c r="E769" s="5" t="s">
        <v>471</v>
      </c>
      <c r="F769">
        <v>100</v>
      </c>
      <c r="G769">
        <v>50</v>
      </c>
      <c r="H769">
        <v>0.25</v>
      </c>
      <c r="I769" s="3">
        <v>21.541666666666668</v>
      </c>
      <c r="J769" t="s">
        <v>170</v>
      </c>
      <c r="K769" t="s">
        <v>171</v>
      </c>
    </row>
    <row r="770" spans="1:11" x14ac:dyDescent="0.35">
      <c r="A770" s="7" t="s">
        <v>651</v>
      </c>
      <c r="B770" s="18" t="s">
        <v>1492</v>
      </c>
      <c r="C770" s="7"/>
      <c r="D770" s="7" t="s">
        <v>625</v>
      </c>
      <c r="E770" s="5" t="s">
        <v>471</v>
      </c>
      <c r="F770">
        <v>100</v>
      </c>
      <c r="G770">
        <v>60</v>
      </c>
      <c r="H770">
        <v>0.4</v>
      </c>
      <c r="I770" s="3">
        <v>34.466666666666676</v>
      </c>
      <c r="J770" t="s">
        <v>170</v>
      </c>
      <c r="K770" t="s">
        <v>171</v>
      </c>
    </row>
    <row r="771" spans="1:11" x14ac:dyDescent="0.35">
      <c r="A771" s="7" t="s">
        <v>651</v>
      </c>
      <c r="B771" s="18" t="s">
        <v>1493</v>
      </c>
      <c r="C771" s="7"/>
      <c r="D771" s="7" t="s">
        <v>625</v>
      </c>
      <c r="E771" s="5" t="s">
        <v>471</v>
      </c>
      <c r="F771">
        <v>100</v>
      </c>
      <c r="G771">
        <v>80</v>
      </c>
      <c r="H771">
        <v>0.75</v>
      </c>
      <c r="I771" s="3">
        <v>64.625000000000014</v>
      </c>
      <c r="J771" t="s">
        <v>170</v>
      </c>
      <c r="K771" t="s">
        <v>171</v>
      </c>
    </row>
    <row r="772" spans="1:11" x14ac:dyDescent="0.35">
      <c r="A772" s="7" t="s">
        <v>651</v>
      </c>
      <c r="B772" s="18" t="s">
        <v>1494</v>
      </c>
      <c r="C772" s="7"/>
      <c r="D772" s="7" t="s">
        <v>625</v>
      </c>
      <c r="E772" s="5" t="s">
        <v>471</v>
      </c>
      <c r="F772">
        <v>100</v>
      </c>
      <c r="G772">
        <v>85</v>
      </c>
      <c r="H772">
        <v>0.77</v>
      </c>
      <c r="I772" s="3">
        <v>66.348333333333343</v>
      </c>
      <c r="J772" t="s">
        <v>170</v>
      </c>
      <c r="K772" t="s">
        <v>171</v>
      </c>
    </row>
    <row r="773" spans="1:11" x14ac:dyDescent="0.35">
      <c r="A773" s="7" t="s">
        <v>651</v>
      </c>
      <c r="B773" s="18" t="s">
        <v>1495</v>
      </c>
      <c r="C773" s="7"/>
      <c r="D773" s="7" t="s">
        <v>625</v>
      </c>
      <c r="E773" s="5" t="s">
        <v>471</v>
      </c>
      <c r="F773">
        <v>100</v>
      </c>
      <c r="G773">
        <v>90</v>
      </c>
      <c r="H773">
        <v>0.8</v>
      </c>
      <c r="I773" s="3">
        <v>68.933333333333351</v>
      </c>
      <c r="J773" t="s">
        <v>170</v>
      </c>
      <c r="K773" t="s">
        <v>171</v>
      </c>
    </row>
    <row r="774" spans="1:11" x14ac:dyDescent="0.35">
      <c r="A774" s="7" t="s">
        <v>651</v>
      </c>
      <c r="B774" s="18" t="s">
        <v>1496</v>
      </c>
      <c r="C774" s="7"/>
      <c r="D774" s="7" t="s">
        <v>625</v>
      </c>
      <c r="E774" s="5" t="s">
        <v>471</v>
      </c>
      <c r="F774">
        <v>100</v>
      </c>
      <c r="G774">
        <v>95</v>
      </c>
      <c r="H774">
        <v>0.9</v>
      </c>
      <c r="I774" s="3">
        <v>77.550000000000011</v>
      </c>
      <c r="J774" t="s">
        <v>170</v>
      </c>
      <c r="K774" t="s">
        <v>171</v>
      </c>
    </row>
    <row r="775" spans="1:11" x14ac:dyDescent="0.35">
      <c r="A775" s="7" t="s">
        <v>651</v>
      </c>
      <c r="B775" s="18" t="s">
        <v>1497</v>
      </c>
      <c r="C775" s="7"/>
      <c r="D775" s="7" t="s">
        <v>625</v>
      </c>
      <c r="E775" s="5" t="s">
        <v>471</v>
      </c>
      <c r="F775">
        <v>100</v>
      </c>
      <c r="G775">
        <v>100</v>
      </c>
      <c r="H775">
        <v>1</v>
      </c>
      <c r="I775" s="3">
        <v>86.166666666666671</v>
      </c>
      <c r="J775" t="s">
        <v>170</v>
      </c>
      <c r="K775" t="s">
        <v>171</v>
      </c>
    </row>
    <row r="776" spans="1:11" x14ac:dyDescent="0.35">
      <c r="A776" s="7" t="s">
        <v>651</v>
      </c>
      <c r="B776" s="18" t="s">
        <v>1498</v>
      </c>
      <c r="C776" s="7" t="s">
        <v>652</v>
      </c>
      <c r="D776" s="7" t="s">
        <v>625</v>
      </c>
      <c r="E776" s="5" t="s">
        <v>472</v>
      </c>
      <c r="F776">
        <v>70</v>
      </c>
      <c r="G776">
        <v>70</v>
      </c>
      <c r="H776">
        <v>1</v>
      </c>
      <c r="I776" s="3">
        <v>22.581395350000001</v>
      </c>
      <c r="J776" t="s">
        <v>173</v>
      </c>
      <c r="K776" t="s">
        <v>171</v>
      </c>
    </row>
    <row r="777" spans="1:11" x14ac:dyDescent="0.35">
      <c r="A777" s="7" t="s">
        <v>651</v>
      </c>
      <c r="B777" s="18" t="s">
        <v>1499</v>
      </c>
      <c r="C777" s="7" t="s">
        <v>652</v>
      </c>
      <c r="D777" s="7" t="s">
        <v>625</v>
      </c>
      <c r="E777" s="5" t="s">
        <v>472</v>
      </c>
      <c r="F777">
        <v>70</v>
      </c>
      <c r="G777">
        <v>37</v>
      </c>
      <c r="H777">
        <v>0.35</v>
      </c>
      <c r="I777" s="3">
        <v>7.9034883725</v>
      </c>
      <c r="J777" t="s">
        <v>173</v>
      </c>
      <c r="K777" t="s">
        <v>171</v>
      </c>
    </row>
    <row r="778" spans="1:11" x14ac:dyDescent="0.35">
      <c r="A778" s="7" t="s">
        <v>651</v>
      </c>
      <c r="B778" s="18" t="s">
        <v>1500</v>
      </c>
      <c r="C778" s="7" t="s">
        <v>652</v>
      </c>
      <c r="D778" s="7" t="s">
        <v>625</v>
      </c>
      <c r="E778" s="5" t="s">
        <v>472</v>
      </c>
      <c r="F778">
        <v>70</v>
      </c>
      <c r="G778">
        <v>50</v>
      </c>
      <c r="H778">
        <v>0.5</v>
      </c>
      <c r="I778" s="3">
        <v>11.290697675000001</v>
      </c>
      <c r="J778" t="s">
        <v>173</v>
      </c>
      <c r="K778" t="s">
        <v>171</v>
      </c>
    </row>
    <row r="779" spans="1:11" x14ac:dyDescent="0.35">
      <c r="A779" s="7" t="s">
        <v>651</v>
      </c>
      <c r="B779" s="18" t="s">
        <v>1501</v>
      </c>
      <c r="C779" s="7" t="s">
        <v>652</v>
      </c>
      <c r="D779" s="7" t="s">
        <v>625</v>
      </c>
      <c r="E779" s="5" t="s">
        <v>472</v>
      </c>
      <c r="F779">
        <v>70</v>
      </c>
      <c r="G779">
        <v>60</v>
      </c>
      <c r="H779">
        <v>0.8</v>
      </c>
      <c r="I779" s="3">
        <v>18.065116280000002</v>
      </c>
      <c r="J779" t="s">
        <v>173</v>
      </c>
      <c r="K779" t="s">
        <v>171</v>
      </c>
    </row>
    <row r="780" spans="1:11" x14ac:dyDescent="0.35">
      <c r="A780" s="7" t="s">
        <v>651</v>
      </c>
      <c r="B780" s="18" t="s">
        <v>1502</v>
      </c>
      <c r="C780" s="7" t="s">
        <v>652</v>
      </c>
      <c r="D780" s="7" t="s">
        <v>625</v>
      </c>
      <c r="E780" s="5" t="s">
        <v>472</v>
      </c>
      <c r="F780">
        <v>70</v>
      </c>
      <c r="G780">
        <v>80</v>
      </c>
      <c r="H780">
        <v>0.8</v>
      </c>
      <c r="I780" s="3">
        <v>18.065116280000002</v>
      </c>
      <c r="J780" t="s">
        <v>173</v>
      </c>
      <c r="K780" t="s">
        <v>171</v>
      </c>
    </row>
    <row r="781" spans="1:11" x14ac:dyDescent="0.35">
      <c r="A781" s="7" t="s">
        <v>651</v>
      </c>
      <c r="B781" s="18" t="s">
        <v>1503</v>
      </c>
      <c r="C781" s="7" t="s">
        <v>652</v>
      </c>
      <c r="D781" s="7" t="s">
        <v>625</v>
      </c>
      <c r="E781" s="5" t="s">
        <v>472</v>
      </c>
      <c r="F781">
        <v>70</v>
      </c>
      <c r="G781">
        <v>85</v>
      </c>
      <c r="H781">
        <v>0.5</v>
      </c>
      <c r="I781" s="3">
        <v>11.290697675000001</v>
      </c>
      <c r="J781" t="s">
        <v>173</v>
      </c>
      <c r="K781" t="s">
        <v>171</v>
      </c>
    </row>
    <row r="782" spans="1:11" x14ac:dyDescent="0.35">
      <c r="A782" s="7" t="s">
        <v>651</v>
      </c>
      <c r="B782" s="18" t="s">
        <v>1504</v>
      </c>
      <c r="C782" s="7" t="s">
        <v>652</v>
      </c>
      <c r="D782" s="7" t="s">
        <v>625</v>
      </c>
      <c r="E782" s="5" t="s">
        <v>472</v>
      </c>
      <c r="F782">
        <v>70</v>
      </c>
      <c r="G782">
        <v>90</v>
      </c>
      <c r="H782">
        <v>0.25</v>
      </c>
      <c r="I782" s="3">
        <v>5.6453488375000003</v>
      </c>
      <c r="J782" t="s">
        <v>173</v>
      </c>
      <c r="K782" t="s">
        <v>171</v>
      </c>
    </row>
    <row r="783" spans="1:11" x14ac:dyDescent="0.35">
      <c r="A783" s="7" t="s">
        <v>651</v>
      </c>
      <c r="B783" s="18" t="s">
        <v>1505</v>
      </c>
      <c r="C783" s="7" t="s">
        <v>652</v>
      </c>
      <c r="D783" s="7" t="s">
        <v>625</v>
      </c>
      <c r="E783" s="5" t="s">
        <v>472</v>
      </c>
      <c r="F783">
        <v>70</v>
      </c>
      <c r="G783">
        <v>95</v>
      </c>
      <c r="H783">
        <v>0.3</v>
      </c>
      <c r="I783" s="3">
        <v>6.7744186050000001</v>
      </c>
      <c r="J783" t="s">
        <v>173</v>
      </c>
      <c r="K783" t="s">
        <v>171</v>
      </c>
    </row>
    <row r="784" spans="1:11" x14ac:dyDescent="0.35">
      <c r="A784" s="7" t="s">
        <v>651</v>
      </c>
      <c r="B784" s="18" t="s">
        <v>1506</v>
      </c>
      <c r="C784" s="7" t="s">
        <v>652</v>
      </c>
      <c r="D784" s="7" t="s">
        <v>625</v>
      </c>
      <c r="E784" s="5" t="s">
        <v>472</v>
      </c>
      <c r="F784">
        <v>70</v>
      </c>
      <c r="G784">
        <v>100</v>
      </c>
      <c r="H784">
        <v>0.3</v>
      </c>
      <c r="I784" s="3">
        <v>6.7744186050000001</v>
      </c>
      <c r="J784" t="s">
        <v>173</v>
      </c>
      <c r="K784" t="s">
        <v>171</v>
      </c>
    </row>
    <row r="785" spans="1:12" x14ac:dyDescent="0.35">
      <c r="A785" s="7" t="s">
        <v>653</v>
      </c>
      <c r="B785" s="18" t="s">
        <v>1507</v>
      </c>
      <c r="C785" s="7"/>
      <c r="D785" s="7" t="s">
        <v>625</v>
      </c>
      <c r="E785" s="5" t="s">
        <v>471</v>
      </c>
      <c r="F785">
        <v>75</v>
      </c>
      <c r="G785">
        <v>75</v>
      </c>
      <c r="H785">
        <v>1</v>
      </c>
      <c r="I785" s="3">
        <v>110.34</v>
      </c>
      <c r="J785" t="s">
        <v>454</v>
      </c>
      <c r="K785" t="s">
        <v>455</v>
      </c>
    </row>
    <row r="786" spans="1:12" x14ac:dyDescent="0.35">
      <c r="A786" s="7" t="s">
        <v>653</v>
      </c>
      <c r="B786" s="18" t="s">
        <v>1508</v>
      </c>
      <c r="C786" s="7"/>
      <c r="D786" s="7" t="s">
        <v>625</v>
      </c>
      <c r="E786" s="5" t="s">
        <v>471</v>
      </c>
      <c r="F786">
        <v>75</v>
      </c>
      <c r="G786">
        <v>60</v>
      </c>
      <c r="H786">
        <v>0.65</v>
      </c>
      <c r="I786" s="3">
        <v>71.721000000000004</v>
      </c>
      <c r="J786" t="s">
        <v>454</v>
      </c>
    </row>
    <row r="787" spans="1:12" x14ac:dyDescent="0.35">
      <c r="A787" s="7" t="s">
        <v>653</v>
      </c>
      <c r="B787" s="18" t="s">
        <v>1509</v>
      </c>
      <c r="C787" s="7"/>
      <c r="D787" s="7" t="s">
        <v>625</v>
      </c>
      <c r="E787" s="5" t="s">
        <v>471</v>
      </c>
      <c r="F787">
        <v>75</v>
      </c>
      <c r="G787">
        <v>65</v>
      </c>
      <c r="H787">
        <v>0.8</v>
      </c>
      <c r="I787" s="3">
        <v>88.272000000000006</v>
      </c>
      <c r="J787" t="s">
        <v>454</v>
      </c>
    </row>
    <row r="788" spans="1:12" x14ac:dyDescent="0.35">
      <c r="A788" s="7" t="s">
        <v>653</v>
      </c>
      <c r="B788" s="18" t="s">
        <v>1510</v>
      </c>
      <c r="C788" s="7"/>
      <c r="D788" s="7" t="s">
        <v>625</v>
      </c>
      <c r="E788" s="5" t="s">
        <v>471</v>
      </c>
      <c r="F788">
        <v>75</v>
      </c>
      <c r="G788">
        <v>70</v>
      </c>
      <c r="H788">
        <v>0.9</v>
      </c>
      <c r="I788" s="3">
        <v>99.306000000000012</v>
      </c>
      <c r="J788" t="s">
        <v>454</v>
      </c>
    </row>
    <row r="789" spans="1:12" x14ac:dyDescent="0.35">
      <c r="A789" s="7" t="s">
        <v>653</v>
      </c>
      <c r="B789" s="18" t="s">
        <v>1511</v>
      </c>
      <c r="C789" s="7"/>
      <c r="D789" s="7" t="s">
        <v>625</v>
      </c>
      <c r="E789" s="5" t="s">
        <v>471</v>
      </c>
      <c r="F789">
        <v>75</v>
      </c>
      <c r="G789">
        <v>80</v>
      </c>
      <c r="H789">
        <v>0.7</v>
      </c>
      <c r="I789" s="3">
        <v>77.238</v>
      </c>
      <c r="J789" s="8" t="s">
        <v>454</v>
      </c>
    </row>
    <row r="790" spans="1:12" x14ac:dyDescent="0.35">
      <c r="A790" s="7" t="s">
        <v>653</v>
      </c>
      <c r="B790" s="18" t="s">
        <v>1512</v>
      </c>
      <c r="C790" s="7"/>
      <c r="D790" s="7" t="s">
        <v>625</v>
      </c>
      <c r="E790" s="5" t="s">
        <v>471</v>
      </c>
      <c r="F790">
        <v>75</v>
      </c>
      <c r="G790">
        <v>85</v>
      </c>
      <c r="H790">
        <v>0.3</v>
      </c>
      <c r="I790" s="3">
        <v>33.101999999999997</v>
      </c>
      <c r="J790" t="s">
        <v>454</v>
      </c>
    </row>
    <row r="791" spans="1:12" x14ac:dyDescent="0.35">
      <c r="A791" s="7" t="s">
        <v>653</v>
      </c>
      <c r="B791" s="18" t="s">
        <v>1513</v>
      </c>
      <c r="C791" s="7"/>
      <c r="D791" s="7" t="s">
        <v>625</v>
      </c>
      <c r="E791" s="5" t="s">
        <v>471</v>
      </c>
      <c r="F791">
        <v>75</v>
      </c>
      <c r="G791">
        <v>90</v>
      </c>
      <c r="H791">
        <v>0.2</v>
      </c>
      <c r="I791" s="3">
        <v>22.068000000000001</v>
      </c>
      <c r="J791" t="s">
        <v>454</v>
      </c>
    </row>
    <row r="792" spans="1:12" x14ac:dyDescent="0.35">
      <c r="A792" s="7" t="s">
        <v>653</v>
      </c>
      <c r="B792" s="18" t="s">
        <v>1514</v>
      </c>
      <c r="C792" s="7"/>
      <c r="D792" s="7" t="s">
        <v>625</v>
      </c>
      <c r="E792" s="5" t="s">
        <v>471</v>
      </c>
      <c r="F792">
        <v>75</v>
      </c>
      <c r="G792">
        <v>95</v>
      </c>
      <c r="H792">
        <v>0.1</v>
      </c>
      <c r="I792" s="3">
        <v>11.034000000000001</v>
      </c>
      <c r="J792" t="s">
        <v>454</v>
      </c>
    </row>
    <row r="793" spans="1:12" x14ac:dyDescent="0.35">
      <c r="A793" s="7" t="s">
        <v>653</v>
      </c>
      <c r="B793" s="18" t="s">
        <v>1515</v>
      </c>
      <c r="C793" s="7"/>
      <c r="D793" s="7" t="s">
        <v>625</v>
      </c>
      <c r="E793" s="5" t="s">
        <v>471</v>
      </c>
      <c r="F793">
        <v>75</v>
      </c>
      <c r="G793">
        <v>100</v>
      </c>
      <c r="H793">
        <v>0.05</v>
      </c>
      <c r="I793" s="3">
        <v>5.5170000000000003</v>
      </c>
      <c r="J793" t="s">
        <v>454</v>
      </c>
    </row>
    <row r="794" spans="1:12" x14ac:dyDescent="0.35">
      <c r="A794" s="7" t="s">
        <v>654</v>
      </c>
      <c r="B794" s="18" t="s">
        <v>1516</v>
      </c>
      <c r="C794" s="7"/>
      <c r="D794" s="7" t="s">
        <v>625</v>
      </c>
      <c r="E794" s="5" t="s">
        <v>471</v>
      </c>
      <c r="F794">
        <v>78</v>
      </c>
      <c r="G794">
        <v>78</v>
      </c>
      <c r="H794">
        <v>1</v>
      </c>
      <c r="I794" s="3">
        <v>12.4</v>
      </c>
      <c r="J794" t="s">
        <v>234</v>
      </c>
      <c r="K794" t="s">
        <v>174</v>
      </c>
      <c r="L794" t="s">
        <v>175</v>
      </c>
    </row>
    <row r="795" spans="1:12" x14ac:dyDescent="0.35">
      <c r="A795" s="7" t="s">
        <v>654</v>
      </c>
      <c r="B795" s="18" t="s">
        <v>1517</v>
      </c>
      <c r="C795" s="7"/>
      <c r="D795" s="7" t="s">
        <v>625</v>
      </c>
      <c r="E795" s="5" t="s">
        <v>471</v>
      </c>
      <c r="F795">
        <v>78</v>
      </c>
      <c r="G795">
        <v>30</v>
      </c>
      <c r="H795">
        <v>0.1</v>
      </c>
      <c r="I795" s="3">
        <v>1.2400000000000002</v>
      </c>
      <c r="J795" t="s">
        <v>234</v>
      </c>
      <c r="K795" t="s">
        <v>174</v>
      </c>
    </row>
    <row r="796" spans="1:12" x14ac:dyDescent="0.35">
      <c r="A796" s="7" t="s">
        <v>654</v>
      </c>
      <c r="B796" s="18" t="s">
        <v>1518</v>
      </c>
      <c r="C796" s="7"/>
      <c r="D796" s="7" t="s">
        <v>625</v>
      </c>
      <c r="E796" s="5" t="s">
        <v>471</v>
      </c>
      <c r="F796">
        <v>78</v>
      </c>
      <c r="G796">
        <v>35</v>
      </c>
      <c r="H796">
        <v>0.2</v>
      </c>
      <c r="I796" s="3">
        <v>2.4800000000000004</v>
      </c>
      <c r="J796" t="s">
        <v>234</v>
      </c>
      <c r="K796" t="s">
        <v>174</v>
      </c>
    </row>
    <row r="797" spans="1:12" x14ac:dyDescent="0.35">
      <c r="A797" s="7" t="s">
        <v>654</v>
      </c>
      <c r="B797" s="18" t="s">
        <v>1519</v>
      </c>
      <c r="C797" s="7"/>
      <c r="D797" s="7" t="s">
        <v>625</v>
      </c>
      <c r="E797" s="5" t="s">
        <v>471</v>
      </c>
      <c r="F797">
        <v>78</v>
      </c>
      <c r="G797">
        <v>40</v>
      </c>
      <c r="H797">
        <v>0.25</v>
      </c>
      <c r="I797" s="3">
        <v>3.1</v>
      </c>
      <c r="J797" t="s">
        <v>234</v>
      </c>
      <c r="K797" t="s">
        <v>174</v>
      </c>
    </row>
    <row r="798" spans="1:12" x14ac:dyDescent="0.35">
      <c r="A798" s="7" t="s">
        <v>654</v>
      </c>
      <c r="B798" s="18" t="s">
        <v>1520</v>
      </c>
      <c r="C798" s="7"/>
      <c r="D798" s="7" t="s">
        <v>625</v>
      </c>
      <c r="E798" s="5" t="s">
        <v>471</v>
      </c>
      <c r="F798">
        <v>78</v>
      </c>
      <c r="G798">
        <v>45</v>
      </c>
      <c r="H798">
        <v>0.27</v>
      </c>
      <c r="I798" s="3">
        <v>3.3480000000000003</v>
      </c>
      <c r="J798" t="s">
        <v>234</v>
      </c>
      <c r="K798" t="s">
        <v>174</v>
      </c>
    </row>
    <row r="799" spans="1:12" x14ac:dyDescent="0.35">
      <c r="A799" s="7" t="s">
        <v>654</v>
      </c>
      <c r="B799" s="18" t="s">
        <v>1521</v>
      </c>
      <c r="C799" s="7"/>
      <c r="D799" s="7" t="s">
        <v>625</v>
      </c>
      <c r="E799" s="5" t="s">
        <v>471</v>
      </c>
      <c r="F799">
        <v>78</v>
      </c>
      <c r="G799">
        <v>50</v>
      </c>
      <c r="H799">
        <v>0.4</v>
      </c>
      <c r="I799" s="3">
        <v>4.9600000000000009</v>
      </c>
      <c r="J799" t="s">
        <v>234</v>
      </c>
      <c r="K799" t="s">
        <v>174</v>
      </c>
    </row>
    <row r="800" spans="1:12" x14ac:dyDescent="0.35">
      <c r="A800" s="7" t="s">
        <v>654</v>
      </c>
      <c r="B800" s="18" t="s">
        <v>1522</v>
      </c>
      <c r="C800" s="7"/>
      <c r="D800" s="7" t="s">
        <v>625</v>
      </c>
      <c r="E800" s="5" t="s">
        <v>471</v>
      </c>
      <c r="F800">
        <v>78</v>
      </c>
      <c r="G800">
        <v>55</v>
      </c>
      <c r="H800">
        <v>0.45</v>
      </c>
      <c r="I800" s="3">
        <v>5.58</v>
      </c>
      <c r="J800" t="s">
        <v>234</v>
      </c>
      <c r="K800" t="s">
        <v>174</v>
      </c>
    </row>
    <row r="801" spans="1:12" x14ac:dyDescent="0.35">
      <c r="A801" s="7" t="s">
        <v>654</v>
      </c>
      <c r="B801" s="18" t="s">
        <v>1523</v>
      </c>
      <c r="C801" s="7"/>
      <c r="D801" s="7" t="s">
        <v>625</v>
      </c>
      <c r="E801" s="5" t="s">
        <v>471</v>
      </c>
      <c r="F801">
        <v>78</v>
      </c>
      <c r="G801">
        <v>60</v>
      </c>
      <c r="H801">
        <v>0.5</v>
      </c>
      <c r="I801" s="3">
        <v>6.2</v>
      </c>
      <c r="J801" t="s">
        <v>234</v>
      </c>
      <c r="K801" t="s">
        <v>174</v>
      </c>
    </row>
    <row r="802" spans="1:12" x14ac:dyDescent="0.35">
      <c r="A802" s="7" t="s">
        <v>654</v>
      </c>
      <c r="B802" s="18" t="s">
        <v>1524</v>
      </c>
      <c r="C802" s="7"/>
      <c r="D802" s="7" t="s">
        <v>625</v>
      </c>
      <c r="E802" s="5" t="s">
        <v>471</v>
      </c>
      <c r="F802">
        <v>78</v>
      </c>
      <c r="G802">
        <v>65</v>
      </c>
      <c r="H802">
        <v>0.65</v>
      </c>
      <c r="I802" s="3">
        <v>8.06</v>
      </c>
      <c r="J802" t="s">
        <v>234</v>
      </c>
      <c r="K802" t="s">
        <v>174</v>
      </c>
    </row>
    <row r="803" spans="1:12" x14ac:dyDescent="0.35">
      <c r="A803" s="7" t="s">
        <v>654</v>
      </c>
      <c r="B803" s="18" t="s">
        <v>1525</v>
      </c>
      <c r="C803" s="7"/>
      <c r="D803" s="7" t="s">
        <v>625</v>
      </c>
      <c r="E803" s="5" t="s">
        <v>471</v>
      </c>
      <c r="F803">
        <v>78</v>
      </c>
      <c r="G803">
        <v>70</v>
      </c>
      <c r="H803">
        <v>0.7</v>
      </c>
      <c r="I803" s="3">
        <v>8.68</v>
      </c>
      <c r="J803" t="s">
        <v>234</v>
      </c>
      <c r="K803" t="s">
        <v>174</v>
      </c>
    </row>
    <row r="804" spans="1:12" x14ac:dyDescent="0.35">
      <c r="A804" s="7" t="s">
        <v>654</v>
      </c>
      <c r="B804" s="18" t="s">
        <v>1526</v>
      </c>
      <c r="C804" s="7"/>
      <c r="D804" s="7" t="s">
        <v>625</v>
      </c>
      <c r="E804" s="5" t="s">
        <v>471</v>
      </c>
      <c r="F804">
        <v>78</v>
      </c>
      <c r="G804">
        <v>75</v>
      </c>
      <c r="H804">
        <v>0.8</v>
      </c>
      <c r="I804" s="3">
        <v>9.9200000000000017</v>
      </c>
      <c r="J804" t="s">
        <v>234</v>
      </c>
      <c r="K804" t="s">
        <v>174</v>
      </c>
    </row>
    <row r="805" spans="1:12" x14ac:dyDescent="0.35">
      <c r="A805" s="7" t="s">
        <v>654</v>
      </c>
      <c r="B805" s="18" t="s">
        <v>1527</v>
      </c>
      <c r="C805" s="7"/>
      <c r="D805" s="7" t="s">
        <v>625</v>
      </c>
      <c r="E805" s="5" t="s">
        <v>471</v>
      </c>
      <c r="F805">
        <v>78</v>
      </c>
      <c r="G805">
        <v>85</v>
      </c>
      <c r="H805">
        <v>0.9</v>
      </c>
      <c r="I805" s="3">
        <v>11.16</v>
      </c>
      <c r="J805" t="s">
        <v>234</v>
      </c>
      <c r="K805" t="s">
        <v>174</v>
      </c>
    </row>
    <row r="806" spans="1:12" x14ac:dyDescent="0.35">
      <c r="A806" s="7" t="s">
        <v>654</v>
      </c>
      <c r="B806" s="18" t="s">
        <v>1528</v>
      </c>
      <c r="C806" s="7"/>
      <c r="D806" s="7" t="s">
        <v>625</v>
      </c>
      <c r="E806" s="5" t="s">
        <v>471</v>
      </c>
      <c r="F806">
        <v>78</v>
      </c>
      <c r="G806">
        <v>90</v>
      </c>
      <c r="H806">
        <v>0.85</v>
      </c>
      <c r="I806" s="3">
        <v>10.54</v>
      </c>
      <c r="J806" t="s">
        <v>234</v>
      </c>
      <c r="K806" t="s">
        <v>174</v>
      </c>
    </row>
    <row r="807" spans="1:12" x14ac:dyDescent="0.35">
      <c r="A807" s="7" t="s">
        <v>654</v>
      </c>
      <c r="B807" s="18" t="s">
        <v>1529</v>
      </c>
      <c r="C807" s="7"/>
      <c r="D807" s="7" t="s">
        <v>625</v>
      </c>
      <c r="E807" s="5" t="s">
        <v>471</v>
      </c>
      <c r="F807">
        <v>78</v>
      </c>
      <c r="G807">
        <v>95</v>
      </c>
      <c r="H807">
        <v>0.45</v>
      </c>
      <c r="I807" s="3">
        <v>5.58</v>
      </c>
      <c r="J807" t="s">
        <v>234</v>
      </c>
      <c r="K807" t="s">
        <v>174</v>
      </c>
    </row>
    <row r="808" spans="1:12" x14ac:dyDescent="0.35">
      <c r="A808" s="7" t="s">
        <v>654</v>
      </c>
      <c r="B808" s="18" t="s">
        <v>1530</v>
      </c>
      <c r="C808" s="7"/>
      <c r="D808" s="7" t="s">
        <v>625</v>
      </c>
      <c r="E808" s="5" t="s">
        <v>471</v>
      </c>
      <c r="F808">
        <v>78</v>
      </c>
      <c r="G808">
        <v>100</v>
      </c>
      <c r="H808">
        <v>0.3</v>
      </c>
      <c r="I808" s="3">
        <v>3.7199999999999998</v>
      </c>
      <c r="J808" t="s">
        <v>234</v>
      </c>
      <c r="K808" t="s">
        <v>174</v>
      </c>
    </row>
    <row r="809" spans="1:12" x14ac:dyDescent="0.35">
      <c r="A809" s="7" t="s">
        <v>655</v>
      </c>
      <c r="B809" s="18" t="s">
        <v>1531</v>
      </c>
      <c r="C809" s="7"/>
      <c r="D809" s="7" t="s">
        <v>625</v>
      </c>
      <c r="E809" s="5" t="s">
        <v>471</v>
      </c>
      <c r="F809">
        <v>90</v>
      </c>
      <c r="G809">
        <v>90</v>
      </c>
      <c r="H809">
        <v>1</v>
      </c>
      <c r="I809" s="3">
        <v>3.0529999999999999</v>
      </c>
      <c r="J809" t="s">
        <v>176</v>
      </c>
      <c r="K809" t="s">
        <v>177</v>
      </c>
      <c r="L809" t="s">
        <v>178</v>
      </c>
    </row>
    <row r="810" spans="1:12" x14ac:dyDescent="0.35">
      <c r="A810" s="7" t="s">
        <v>655</v>
      </c>
      <c r="B810" s="18" t="s">
        <v>1532</v>
      </c>
      <c r="C810" s="7"/>
      <c r="D810" s="7" t="s">
        <v>625</v>
      </c>
      <c r="E810" s="5" t="s">
        <v>471</v>
      </c>
      <c r="F810">
        <v>90</v>
      </c>
      <c r="G810">
        <v>60</v>
      </c>
      <c r="H810">
        <v>0.7</v>
      </c>
      <c r="I810" s="3">
        <v>2.1370999999999998</v>
      </c>
      <c r="J810" t="s">
        <v>176</v>
      </c>
      <c r="K810" t="s">
        <v>177</v>
      </c>
    </row>
    <row r="811" spans="1:12" x14ac:dyDescent="0.35">
      <c r="A811" s="7" t="s">
        <v>655</v>
      </c>
      <c r="B811" s="18" t="s">
        <v>1533</v>
      </c>
      <c r="C811" s="7"/>
      <c r="D811" s="7" t="s">
        <v>625</v>
      </c>
      <c r="E811" s="5" t="s">
        <v>471</v>
      </c>
      <c r="F811">
        <v>90</v>
      </c>
      <c r="G811">
        <v>70</v>
      </c>
      <c r="H811">
        <v>0.72</v>
      </c>
      <c r="I811" s="3">
        <v>2.1981599999999997</v>
      </c>
      <c r="J811" t="s">
        <v>176</v>
      </c>
      <c r="K811" t="s">
        <v>177</v>
      </c>
    </row>
    <row r="812" spans="1:12" x14ac:dyDescent="0.35">
      <c r="A812" s="7" t="s">
        <v>655</v>
      </c>
      <c r="B812" s="18" t="s">
        <v>1534</v>
      </c>
      <c r="C812" s="7"/>
      <c r="D812" s="7" t="s">
        <v>625</v>
      </c>
      <c r="E812" s="5" t="s">
        <v>471</v>
      </c>
      <c r="F812">
        <v>90</v>
      </c>
      <c r="G812">
        <v>80</v>
      </c>
      <c r="H812">
        <v>0.95</v>
      </c>
      <c r="I812" s="3">
        <v>2.90035</v>
      </c>
      <c r="J812" t="s">
        <v>176</v>
      </c>
      <c r="K812" t="s">
        <v>177</v>
      </c>
    </row>
    <row r="813" spans="1:12" x14ac:dyDescent="0.35">
      <c r="A813" s="7" t="s">
        <v>655</v>
      </c>
      <c r="B813" s="18" t="s">
        <v>1535</v>
      </c>
      <c r="C813" s="7"/>
      <c r="D813" s="7" t="s">
        <v>625</v>
      </c>
      <c r="E813" s="5" t="s">
        <v>471</v>
      </c>
      <c r="F813">
        <v>90</v>
      </c>
      <c r="G813">
        <v>100</v>
      </c>
      <c r="H813">
        <v>0.78</v>
      </c>
      <c r="I813" s="3">
        <v>2.3813400000000002</v>
      </c>
      <c r="J813" t="s">
        <v>176</v>
      </c>
      <c r="K813" t="s">
        <v>177</v>
      </c>
    </row>
    <row r="814" spans="1:12" x14ac:dyDescent="0.35">
      <c r="A814" s="7" t="s">
        <v>656</v>
      </c>
      <c r="B814" s="18" t="s">
        <v>1536</v>
      </c>
      <c r="C814" s="7"/>
      <c r="D814" s="7" t="s">
        <v>476</v>
      </c>
      <c r="E814" s="5" t="s">
        <v>471</v>
      </c>
      <c r="F814">
        <v>85</v>
      </c>
      <c r="G814">
        <v>30</v>
      </c>
      <c r="H814">
        <v>1</v>
      </c>
      <c r="I814" s="3">
        <v>1625.6410256410256</v>
      </c>
      <c r="J814" t="s">
        <v>179</v>
      </c>
      <c r="K814" t="s">
        <v>180</v>
      </c>
      <c r="L814" t="s">
        <v>181</v>
      </c>
    </row>
    <row r="815" spans="1:12" x14ac:dyDescent="0.35">
      <c r="A815" s="7" t="s">
        <v>657</v>
      </c>
      <c r="B815" s="18" t="s">
        <v>1537</v>
      </c>
      <c r="C815" s="7"/>
      <c r="D815" s="7" t="s">
        <v>476</v>
      </c>
      <c r="E815" s="5" t="s">
        <v>471</v>
      </c>
      <c r="F815">
        <v>85</v>
      </c>
      <c r="G815">
        <v>85</v>
      </c>
      <c r="H815">
        <v>1</v>
      </c>
      <c r="I815" s="3">
        <v>2698413</v>
      </c>
      <c r="J815" t="s">
        <v>182</v>
      </c>
      <c r="K815" s="1" t="s">
        <v>183</v>
      </c>
      <c r="L815" t="s">
        <v>184</v>
      </c>
    </row>
    <row r="816" spans="1:12" x14ac:dyDescent="0.35">
      <c r="A816" s="7" t="s">
        <v>657</v>
      </c>
      <c r="B816" s="18" t="s">
        <v>1538</v>
      </c>
      <c r="C816" s="7"/>
      <c r="D816" s="7" t="s">
        <v>476</v>
      </c>
      <c r="E816" s="5" t="s">
        <v>471</v>
      </c>
      <c r="F816">
        <v>85</v>
      </c>
      <c r="G816">
        <v>30</v>
      </c>
      <c r="H816">
        <v>0.1</v>
      </c>
      <c r="I816" s="3">
        <v>269841.3</v>
      </c>
      <c r="J816" t="s">
        <v>182</v>
      </c>
    </row>
    <row r="817" spans="1:11" x14ac:dyDescent="0.35">
      <c r="A817" s="7" t="s">
        <v>657</v>
      </c>
      <c r="B817" s="18" t="s">
        <v>1539</v>
      </c>
      <c r="C817" s="7"/>
      <c r="D817" s="7" t="s">
        <v>476</v>
      </c>
      <c r="E817" s="5" t="s">
        <v>471</v>
      </c>
      <c r="F817">
        <v>85</v>
      </c>
      <c r="G817">
        <v>35</v>
      </c>
      <c r="H817">
        <v>0.15</v>
      </c>
      <c r="I817" s="3">
        <v>404761.95</v>
      </c>
      <c r="J817" s="8" t="s">
        <v>182</v>
      </c>
    </row>
    <row r="818" spans="1:11" x14ac:dyDescent="0.35">
      <c r="A818" s="7" t="s">
        <v>657</v>
      </c>
      <c r="B818" s="18" t="s">
        <v>1540</v>
      </c>
      <c r="C818" s="7"/>
      <c r="D818" s="7" t="s">
        <v>476</v>
      </c>
      <c r="E818" s="5" t="s">
        <v>471</v>
      </c>
      <c r="F818">
        <v>85</v>
      </c>
      <c r="G818">
        <v>40</v>
      </c>
      <c r="H818">
        <v>0.2</v>
      </c>
      <c r="I818" s="3">
        <v>539682.6</v>
      </c>
      <c r="J818" t="s">
        <v>182</v>
      </c>
    </row>
    <row r="819" spans="1:11" x14ac:dyDescent="0.35">
      <c r="A819" s="7" t="s">
        <v>657</v>
      </c>
      <c r="B819" s="18" t="s">
        <v>1541</v>
      </c>
      <c r="C819" s="7"/>
      <c r="D819" s="7" t="s">
        <v>476</v>
      </c>
      <c r="E819" s="5" t="s">
        <v>471</v>
      </c>
      <c r="F819">
        <v>85</v>
      </c>
      <c r="G819">
        <v>45</v>
      </c>
      <c r="H819">
        <v>0.25</v>
      </c>
      <c r="I819" s="3">
        <v>674603.25</v>
      </c>
      <c r="J819" t="s">
        <v>182</v>
      </c>
    </row>
    <row r="820" spans="1:11" x14ac:dyDescent="0.35">
      <c r="A820" s="7" t="s">
        <v>657</v>
      </c>
      <c r="B820" s="18" t="s">
        <v>1542</v>
      </c>
      <c r="C820" s="7"/>
      <c r="D820" s="7" t="s">
        <v>476</v>
      </c>
      <c r="E820" s="5" t="s">
        <v>471</v>
      </c>
      <c r="F820">
        <v>85</v>
      </c>
      <c r="G820">
        <v>50</v>
      </c>
      <c r="H820">
        <v>0.3</v>
      </c>
      <c r="I820" s="3">
        <v>809523.9</v>
      </c>
      <c r="J820" t="s">
        <v>182</v>
      </c>
    </row>
    <row r="821" spans="1:11" x14ac:dyDescent="0.35">
      <c r="A821" s="7" t="s">
        <v>657</v>
      </c>
      <c r="B821" s="18" t="s">
        <v>1543</v>
      </c>
      <c r="C821" s="7"/>
      <c r="D821" s="7" t="s">
        <v>476</v>
      </c>
      <c r="E821" s="5" t="s">
        <v>471</v>
      </c>
      <c r="F821">
        <v>85</v>
      </c>
      <c r="G821">
        <v>60</v>
      </c>
      <c r="H821">
        <v>0.6</v>
      </c>
      <c r="I821" s="3">
        <v>1619047.8</v>
      </c>
      <c r="J821" t="s">
        <v>182</v>
      </c>
    </row>
    <row r="822" spans="1:11" x14ac:dyDescent="0.35">
      <c r="A822" s="7" t="s">
        <v>657</v>
      </c>
      <c r="B822" s="18" t="s">
        <v>1544</v>
      </c>
      <c r="C822" s="7"/>
      <c r="D822" s="7" t="s">
        <v>476</v>
      </c>
      <c r="E822" s="5" t="s">
        <v>471</v>
      </c>
      <c r="F822">
        <v>85</v>
      </c>
      <c r="G822">
        <v>65</v>
      </c>
      <c r="H822">
        <v>0.65</v>
      </c>
      <c r="I822" s="3">
        <v>1753968.45</v>
      </c>
      <c r="J822" t="s">
        <v>182</v>
      </c>
    </row>
    <row r="823" spans="1:11" x14ac:dyDescent="0.35">
      <c r="A823" s="7" t="s">
        <v>657</v>
      </c>
      <c r="B823" s="18" t="s">
        <v>1545</v>
      </c>
      <c r="C823" s="7"/>
      <c r="D823" s="7" t="s">
        <v>476</v>
      </c>
      <c r="E823" s="5" t="s">
        <v>471</v>
      </c>
      <c r="F823">
        <v>85</v>
      </c>
      <c r="G823">
        <v>70</v>
      </c>
      <c r="H823">
        <v>0.8</v>
      </c>
      <c r="I823" s="3">
        <v>2158730.4</v>
      </c>
      <c r="J823" t="s">
        <v>182</v>
      </c>
    </row>
    <row r="824" spans="1:11" x14ac:dyDescent="0.35">
      <c r="A824" s="7" t="s">
        <v>657</v>
      </c>
      <c r="B824" s="18" t="s">
        <v>1546</v>
      </c>
      <c r="C824" s="7"/>
      <c r="D824" s="7" t="s">
        <v>476</v>
      </c>
      <c r="E824" s="5" t="s">
        <v>471</v>
      </c>
      <c r="F824">
        <v>85</v>
      </c>
      <c r="G824">
        <v>75</v>
      </c>
      <c r="H824">
        <v>0.9</v>
      </c>
      <c r="I824" s="3">
        <v>2428571.7000000002</v>
      </c>
      <c r="J824" t="s">
        <v>182</v>
      </c>
    </row>
    <row r="825" spans="1:11" x14ac:dyDescent="0.35">
      <c r="A825" s="7" t="s">
        <v>657</v>
      </c>
      <c r="B825" s="18" t="s">
        <v>1547</v>
      </c>
      <c r="C825" s="7"/>
      <c r="D825" s="7" t="s">
        <v>476</v>
      </c>
      <c r="E825" s="5" t="s">
        <v>471</v>
      </c>
      <c r="F825">
        <v>85</v>
      </c>
      <c r="G825">
        <v>80</v>
      </c>
      <c r="H825">
        <v>0.97</v>
      </c>
      <c r="I825" s="3">
        <v>2617460.61</v>
      </c>
      <c r="J825" t="s">
        <v>182</v>
      </c>
    </row>
    <row r="826" spans="1:11" x14ac:dyDescent="0.35">
      <c r="A826" s="7" t="s">
        <v>657</v>
      </c>
      <c r="B826" s="18" t="s">
        <v>1548</v>
      </c>
      <c r="C826" s="7"/>
      <c r="D826" s="7" t="s">
        <v>476</v>
      </c>
      <c r="E826" s="5" t="s">
        <v>471</v>
      </c>
      <c r="F826">
        <v>85</v>
      </c>
      <c r="G826">
        <v>90</v>
      </c>
      <c r="H826">
        <v>0.9</v>
      </c>
      <c r="I826" s="3">
        <v>2428571.7000000002</v>
      </c>
      <c r="J826" t="s">
        <v>182</v>
      </c>
    </row>
    <row r="827" spans="1:11" x14ac:dyDescent="0.35">
      <c r="A827" s="7" t="s">
        <v>657</v>
      </c>
      <c r="B827" s="18" t="s">
        <v>1549</v>
      </c>
      <c r="C827" s="7"/>
      <c r="D827" s="7" t="s">
        <v>476</v>
      </c>
      <c r="E827" s="5" t="s">
        <v>471</v>
      </c>
      <c r="F827">
        <v>85</v>
      </c>
      <c r="G827">
        <v>95</v>
      </c>
      <c r="H827">
        <v>0.8</v>
      </c>
      <c r="I827" s="3">
        <v>2158730.4</v>
      </c>
      <c r="J827" t="s">
        <v>182</v>
      </c>
    </row>
    <row r="828" spans="1:11" x14ac:dyDescent="0.35">
      <c r="A828" s="7" t="s">
        <v>657</v>
      </c>
      <c r="B828" s="18" t="s">
        <v>1550</v>
      </c>
      <c r="C828" s="7"/>
      <c r="D828" s="7" t="s">
        <v>476</v>
      </c>
      <c r="E828" s="5" t="s">
        <v>471</v>
      </c>
      <c r="F828">
        <v>85</v>
      </c>
      <c r="G828">
        <v>100</v>
      </c>
      <c r="H828">
        <v>0.7</v>
      </c>
      <c r="I828" s="3">
        <v>1888889.0999999999</v>
      </c>
      <c r="J828" t="s">
        <v>182</v>
      </c>
    </row>
    <row r="829" spans="1:11" x14ac:dyDescent="0.35">
      <c r="A829" s="7" t="s">
        <v>657</v>
      </c>
      <c r="B829" s="18" t="s">
        <v>1551</v>
      </c>
      <c r="C829" s="7"/>
      <c r="D829" s="7" t="s">
        <v>476</v>
      </c>
      <c r="E829" s="5" t="s">
        <v>471</v>
      </c>
      <c r="F829">
        <v>95</v>
      </c>
      <c r="G829">
        <v>95</v>
      </c>
      <c r="H829">
        <v>1</v>
      </c>
      <c r="I829" s="3">
        <v>1018518.667</v>
      </c>
      <c r="J829" t="s">
        <v>192</v>
      </c>
      <c r="K829" t="s">
        <v>456</v>
      </c>
    </row>
    <row r="830" spans="1:11" x14ac:dyDescent="0.35">
      <c r="A830" s="7" t="s">
        <v>657</v>
      </c>
      <c r="B830" s="18" t="s">
        <v>1552</v>
      </c>
      <c r="C830" s="7"/>
      <c r="D830" s="7" t="s">
        <v>476</v>
      </c>
      <c r="E830" s="5" t="s">
        <v>471</v>
      </c>
      <c r="F830">
        <v>95</v>
      </c>
      <c r="G830">
        <v>30</v>
      </c>
      <c r="H830">
        <v>0.17</v>
      </c>
      <c r="I830" s="3">
        <f>$I$829*H830</f>
        <v>173148.17339000001</v>
      </c>
      <c r="J830" t="s">
        <v>192</v>
      </c>
    </row>
    <row r="831" spans="1:11" x14ac:dyDescent="0.35">
      <c r="A831" s="7" t="s">
        <v>657</v>
      </c>
      <c r="B831" s="18" t="s">
        <v>1553</v>
      </c>
      <c r="C831" s="7"/>
      <c r="D831" s="7" t="s">
        <v>476</v>
      </c>
      <c r="E831" s="5" t="s">
        <v>471</v>
      </c>
      <c r="F831">
        <v>95</v>
      </c>
      <c r="G831">
        <v>40</v>
      </c>
      <c r="H831">
        <v>0.25</v>
      </c>
      <c r="I831" s="3">
        <f>$I$829*H831</f>
        <v>254629.66675</v>
      </c>
      <c r="J831" t="s">
        <v>192</v>
      </c>
    </row>
    <row r="832" spans="1:11" x14ac:dyDescent="0.35">
      <c r="A832" s="7" t="s">
        <v>657</v>
      </c>
      <c r="B832" s="18" t="s">
        <v>1554</v>
      </c>
      <c r="C832" s="7"/>
      <c r="D832" s="7" t="s">
        <v>476</v>
      </c>
      <c r="E832" s="5" t="s">
        <v>471</v>
      </c>
      <c r="F832">
        <v>95</v>
      </c>
      <c r="G832">
        <v>50</v>
      </c>
      <c r="H832">
        <v>0.35</v>
      </c>
      <c r="I832" s="3">
        <v>356481.53344999999</v>
      </c>
      <c r="J832" t="s">
        <v>192</v>
      </c>
    </row>
    <row r="833" spans="1:12" x14ac:dyDescent="0.35">
      <c r="A833" s="7" t="s">
        <v>657</v>
      </c>
      <c r="B833" s="18" t="s">
        <v>1555</v>
      </c>
      <c r="C833" s="7"/>
      <c r="D833" s="7" t="s">
        <v>476</v>
      </c>
      <c r="E833" s="5" t="s">
        <v>471</v>
      </c>
      <c r="F833">
        <v>95</v>
      </c>
      <c r="G833">
        <v>60</v>
      </c>
      <c r="H833">
        <v>0.45</v>
      </c>
      <c r="I833" s="3">
        <v>458333.40015</v>
      </c>
      <c r="J833" t="s">
        <v>192</v>
      </c>
    </row>
    <row r="834" spans="1:12" x14ac:dyDescent="0.35">
      <c r="A834" s="7" t="s">
        <v>657</v>
      </c>
      <c r="B834" s="18" t="s">
        <v>1556</v>
      </c>
      <c r="C834" s="7"/>
      <c r="D834" s="7" t="s">
        <v>476</v>
      </c>
      <c r="E834" s="5" t="s">
        <v>471</v>
      </c>
      <c r="F834">
        <v>95</v>
      </c>
      <c r="G834">
        <v>70</v>
      </c>
      <c r="H834">
        <v>0.6</v>
      </c>
      <c r="I834" s="3">
        <v>611111.20019999996</v>
      </c>
      <c r="J834" t="s">
        <v>192</v>
      </c>
    </row>
    <row r="835" spans="1:12" x14ac:dyDescent="0.35">
      <c r="A835" s="7" t="s">
        <v>657</v>
      </c>
      <c r="B835" s="18" t="s">
        <v>1557</v>
      </c>
      <c r="C835" s="7"/>
      <c r="D835" s="7" t="s">
        <v>476</v>
      </c>
      <c r="E835" s="5" t="s">
        <v>471</v>
      </c>
      <c r="F835">
        <v>95</v>
      </c>
      <c r="G835">
        <v>75</v>
      </c>
      <c r="H835">
        <v>0.7</v>
      </c>
      <c r="I835" s="3">
        <v>712963.06689999998</v>
      </c>
      <c r="J835" t="s">
        <v>192</v>
      </c>
    </row>
    <row r="836" spans="1:12" x14ac:dyDescent="0.35">
      <c r="A836" s="7" t="s">
        <v>657</v>
      </c>
      <c r="B836" s="18" t="s">
        <v>1558</v>
      </c>
      <c r="C836" s="7"/>
      <c r="D836" s="7" t="s">
        <v>476</v>
      </c>
      <c r="E836" s="5" t="s">
        <v>471</v>
      </c>
      <c r="F836">
        <v>95</v>
      </c>
      <c r="G836">
        <v>80</v>
      </c>
      <c r="H836">
        <v>0.8</v>
      </c>
      <c r="I836" s="3">
        <v>814814.93360000011</v>
      </c>
      <c r="J836" t="s">
        <v>192</v>
      </c>
    </row>
    <row r="837" spans="1:12" x14ac:dyDescent="0.35">
      <c r="A837" s="7" t="s">
        <v>657</v>
      </c>
      <c r="B837" s="18" t="s">
        <v>1559</v>
      </c>
      <c r="C837" s="7"/>
      <c r="D837" s="7" t="s">
        <v>476</v>
      </c>
      <c r="E837" s="5" t="s">
        <v>471</v>
      </c>
      <c r="F837">
        <v>95</v>
      </c>
      <c r="G837">
        <v>85</v>
      </c>
      <c r="H837">
        <v>0.9</v>
      </c>
      <c r="I837" s="3">
        <v>916666.8003</v>
      </c>
      <c r="J837" t="s">
        <v>192</v>
      </c>
    </row>
    <row r="838" spans="1:12" x14ac:dyDescent="0.35">
      <c r="A838" s="7" t="s">
        <v>657</v>
      </c>
      <c r="B838" s="18" t="s">
        <v>1560</v>
      </c>
      <c r="C838" s="7"/>
      <c r="D838" s="7" t="s">
        <v>476</v>
      </c>
      <c r="E838" s="5" t="s">
        <v>471</v>
      </c>
      <c r="F838">
        <v>95</v>
      </c>
      <c r="G838">
        <v>90</v>
      </c>
      <c r="H838">
        <v>0.95</v>
      </c>
      <c r="I838" s="3">
        <v>967592.73364999995</v>
      </c>
      <c r="J838" t="s">
        <v>192</v>
      </c>
    </row>
    <row r="839" spans="1:12" x14ac:dyDescent="0.35">
      <c r="A839" s="7" t="s">
        <v>657</v>
      </c>
      <c r="B839" s="18" t="s">
        <v>1561</v>
      </c>
      <c r="C839" s="7"/>
      <c r="D839" s="7" t="s">
        <v>476</v>
      </c>
      <c r="E839" s="5" t="s">
        <v>471</v>
      </c>
      <c r="F839">
        <v>95</v>
      </c>
      <c r="G839">
        <v>100</v>
      </c>
      <c r="H839">
        <v>0.92</v>
      </c>
      <c r="I839" s="3">
        <v>937037.17364000005</v>
      </c>
      <c r="J839" t="s">
        <v>192</v>
      </c>
    </row>
    <row r="840" spans="1:12" x14ac:dyDescent="0.35">
      <c r="A840" s="7" t="s">
        <v>658</v>
      </c>
      <c r="B840" s="18" t="s">
        <v>1562</v>
      </c>
      <c r="C840" s="7"/>
      <c r="D840" s="7" t="s">
        <v>476</v>
      </c>
      <c r="E840" s="5" t="s">
        <v>471</v>
      </c>
      <c r="F840" s="28">
        <v>90</v>
      </c>
      <c r="G840">
        <v>90</v>
      </c>
      <c r="H840">
        <v>1</v>
      </c>
      <c r="I840" s="3">
        <v>2150</v>
      </c>
      <c r="J840" t="s">
        <v>185</v>
      </c>
      <c r="K840" t="s">
        <v>186</v>
      </c>
      <c r="L840" t="s">
        <v>187</v>
      </c>
    </row>
    <row r="841" spans="1:12" x14ac:dyDescent="0.35">
      <c r="A841" s="7" t="s">
        <v>658</v>
      </c>
      <c r="B841" s="18" t="s">
        <v>1563</v>
      </c>
      <c r="C841" s="7" t="s">
        <v>659</v>
      </c>
      <c r="D841" s="7" t="s">
        <v>476</v>
      </c>
      <c r="E841" s="5" t="s">
        <v>472</v>
      </c>
      <c r="F841" s="28">
        <v>90</v>
      </c>
      <c r="G841">
        <v>90</v>
      </c>
      <c r="H841">
        <v>1</v>
      </c>
      <c r="I841" s="3">
        <v>550</v>
      </c>
      <c r="J841" t="s">
        <v>188</v>
      </c>
      <c r="K841" t="s">
        <v>186</v>
      </c>
      <c r="L841" t="s">
        <v>187</v>
      </c>
    </row>
    <row r="842" spans="1:12" x14ac:dyDescent="0.35">
      <c r="A842" s="7" t="s">
        <v>658</v>
      </c>
      <c r="B842" s="18" t="s">
        <v>1564</v>
      </c>
      <c r="C842" s="7" t="s">
        <v>660</v>
      </c>
      <c r="D842" s="7" t="s">
        <v>476</v>
      </c>
      <c r="E842" s="5" t="s">
        <v>472</v>
      </c>
      <c r="F842" s="28">
        <v>90</v>
      </c>
      <c r="G842">
        <v>90</v>
      </c>
      <c r="H842">
        <v>1</v>
      </c>
      <c r="I842" s="3">
        <v>550</v>
      </c>
      <c r="J842" t="s">
        <v>189</v>
      </c>
      <c r="K842" t="s">
        <v>186</v>
      </c>
      <c r="L842" t="s">
        <v>187</v>
      </c>
    </row>
    <row r="843" spans="1:12" x14ac:dyDescent="0.35">
      <c r="A843" s="7" t="s">
        <v>658</v>
      </c>
      <c r="B843" s="18" t="s">
        <v>1565</v>
      </c>
      <c r="C843" s="7" t="s">
        <v>661</v>
      </c>
      <c r="D843" s="7" t="s">
        <v>476</v>
      </c>
      <c r="E843" s="5" t="s">
        <v>472</v>
      </c>
      <c r="F843" s="28">
        <v>90</v>
      </c>
      <c r="G843">
        <v>90</v>
      </c>
      <c r="H843">
        <v>1</v>
      </c>
      <c r="I843" s="3">
        <v>509.99999999999994</v>
      </c>
      <c r="J843" t="s">
        <v>190</v>
      </c>
      <c r="K843" t="s">
        <v>186</v>
      </c>
      <c r="L843" t="s">
        <v>187</v>
      </c>
    </row>
    <row r="844" spans="1:12" x14ac:dyDescent="0.35">
      <c r="A844" s="7" t="s">
        <v>658</v>
      </c>
      <c r="B844" s="18" t="s">
        <v>1566</v>
      </c>
      <c r="C844" s="7" t="s">
        <v>662</v>
      </c>
      <c r="D844" s="7" t="s">
        <v>476</v>
      </c>
      <c r="E844" s="5" t="s">
        <v>472</v>
      </c>
      <c r="F844" s="28">
        <v>90</v>
      </c>
      <c r="G844">
        <v>90</v>
      </c>
      <c r="H844">
        <v>1</v>
      </c>
      <c r="I844" s="3">
        <v>995.55555555555554</v>
      </c>
      <c r="J844" t="s">
        <v>191</v>
      </c>
      <c r="K844" t="s">
        <v>186</v>
      </c>
      <c r="L844" t="s">
        <v>187</v>
      </c>
    </row>
    <row r="845" spans="1:12" x14ac:dyDescent="0.35">
      <c r="A845" s="7" t="s">
        <v>663</v>
      </c>
      <c r="B845" s="18" t="s">
        <v>1567</v>
      </c>
      <c r="C845" s="7"/>
      <c r="D845" s="7" t="s">
        <v>476</v>
      </c>
      <c r="E845" s="5" t="s">
        <v>471</v>
      </c>
      <c r="F845">
        <v>99</v>
      </c>
      <c r="G845">
        <v>70</v>
      </c>
      <c r="H845">
        <v>1</v>
      </c>
      <c r="I845" s="3">
        <v>1490</v>
      </c>
      <c r="J845" t="s">
        <v>194</v>
      </c>
      <c r="K845" t="s">
        <v>193</v>
      </c>
      <c r="L845" t="s">
        <v>195</v>
      </c>
    </row>
    <row r="846" spans="1:12" x14ac:dyDescent="0.35">
      <c r="A846" s="7" t="s">
        <v>664</v>
      </c>
      <c r="B846" s="18" t="s">
        <v>1568</v>
      </c>
      <c r="C846" s="7"/>
      <c r="D846" s="7" t="s">
        <v>476</v>
      </c>
      <c r="E846" s="5" t="s">
        <v>471</v>
      </c>
      <c r="F846">
        <v>90</v>
      </c>
      <c r="G846">
        <v>90</v>
      </c>
      <c r="H846">
        <v>1</v>
      </c>
      <c r="I846" s="3">
        <v>228.64406779661019</v>
      </c>
      <c r="J846" t="s">
        <v>196</v>
      </c>
      <c r="K846" t="s">
        <v>197</v>
      </c>
      <c r="L846" t="s">
        <v>198</v>
      </c>
    </row>
    <row r="847" spans="1:12" x14ac:dyDescent="0.35">
      <c r="A847" s="7" t="s">
        <v>664</v>
      </c>
      <c r="B847" s="18" t="s">
        <v>1569</v>
      </c>
      <c r="C847" s="7"/>
      <c r="D847" s="7" t="s">
        <v>476</v>
      </c>
      <c r="E847" s="5" t="s">
        <v>471</v>
      </c>
      <c r="F847">
        <v>90</v>
      </c>
      <c r="G847">
        <v>50</v>
      </c>
      <c r="H847">
        <v>0.1</v>
      </c>
      <c r="I847" s="3">
        <v>22.864406779661021</v>
      </c>
      <c r="J847" t="s">
        <v>196</v>
      </c>
    </row>
    <row r="848" spans="1:12" x14ac:dyDescent="0.35">
      <c r="A848" s="7" t="s">
        <v>664</v>
      </c>
      <c r="B848" s="18" t="s">
        <v>1570</v>
      </c>
      <c r="C848" s="7"/>
      <c r="D848" s="7" t="s">
        <v>476</v>
      </c>
      <c r="E848" s="5" t="s">
        <v>471</v>
      </c>
      <c r="F848">
        <v>90</v>
      </c>
      <c r="G848">
        <v>55</v>
      </c>
      <c r="H848">
        <v>0.1</v>
      </c>
      <c r="I848" s="3">
        <v>22.864406779661021</v>
      </c>
      <c r="J848" t="s">
        <v>196</v>
      </c>
    </row>
    <row r="849" spans="1:11" x14ac:dyDescent="0.35">
      <c r="A849" s="7" t="s">
        <v>664</v>
      </c>
      <c r="B849" s="18" t="s">
        <v>1571</v>
      </c>
      <c r="C849" s="7"/>
      <c r="D849" s="7" t="s">
        <v>476</v>
      </c>
      <c r="E849" s="5" t="s">
        <v>471</v>
      </c>
      <c r="F849">
        <v>90</v>
      </c>
      <c r="G849">
        <v>60</v>
      </c>
      <c r="H849">
        <v>0.15</v>
      </c>
      <c r="I849" s="3">
        <v>34.29661016949153</v>
      </c>
      <c r="J849" t="s">
        <v>196</v>
      </c>
    </row>
    <row r="850" spans="1:11" x14ac:dyDescent="0.35">
      <c r="A850" s="7" t="s">
        <v>664</v>
      </c>
      <c r="B850" s="18" t="s">
        <v>1572</v>
      </c>
      <c r="C850" s="7"/>
      <c r="D850" s="7" t="s">
        <v>476</v>
      </c>
      <c r="E850" s="5" t="s">
        <v>471</v>
      </c>
      <c r="F850">
        <v>90</v>
      </c>
      <c r="G850">
        <v>65</v>
      </c>
      <c r="H850">
        <v>0.3</v>
      </c>
      <c r="I850" s="3">
        <v>68.593220338983059</v>
      </c>
      <c r="J850" t="s">
        <v>196</v>
      </c>
    </row>
    <row r="851" spans="1:11" x14ac:dyDescent="0.35">
      <c r="A851" s="7" t="s">
        <v>664</v>
      </c>
      <c r="B851" s="18" t="s">
        <v>1573</v>
      </c>
      <c r="C851" s="7"/>
      <c r="D851" s="7" t="s">
        <v>476</v>
      </c>
      <c r="E851" s="5" t="s">
        <v>471</v>
      </c>
      <c r="F851">
        <v>90</v>
      </c>
      <c r="G851">
        <v>70</v>
      </c>
      <c r="H851">
        <v>0.45</v>
      </c>
      <c r="I851" s="3">
        <v>102.88983050847459</v>
      </c>
      <c r="J851" t="s">
        <v>196</v>
      </c>
    </row>
    <row r="852" spans="1:11" x14ac:dyDescent="0.35">
      <c r="A852" s="7" t="s">
        <v>664</v>
      </c>
      <c r="B852" s="18" t="s">
        <v>1574</v>
      </c>
      <c r="C852" s="7"/>
      <c r="D852" s="7" t="s">
        <v>476</v>
      </c>
      <c r="E852" s="5" t="s">
        <v>471</v>
      </c>
      <c r="F852">
        <v>90</v>
      </c>
      <c r="G852">
        <v>75</v>
      </c>
      <c r="H852">
        <v>0.6</v>
      </c>
      <c r="I852" s="3">
        <v>137.18644067796612</v>
      </c>
      <c r="J852" t="s">
        <v>196</v>
      </c>
    </row>
    <row r="853" spans="1:11" x14ac:dyDescent="0.35">
      <c r="A853" s="7" t="s">
        <v>664</v>
      </c>
      <c r="B853" s="18" t="s">
        <v>1575</v>
      </c>
      <c r="C853" s="7"/>
      <c r="D853" s="7" t="s">
        <v>476</v>
      </c>
      <c r="E853" s="5" t="s">
        <v>471</v>
      </c>
      <c r="F853">
        <v>90</v>
      </c>
      <c r="G853">
        <v>80</v>
      </c>
      <c r="H853">
        <v>0.7</v>
      </c>
      <c r="I853" s="3">
        <v>160.05084745762713</v>
      </c>
      <c r="J853" t="s">
        <v>196</v>
      </c>
    </row>
    <row r="854" spans="1:11" x14ac:dyDescent="0.35">
      <c r="A854" s="7" t="s">
        <v>664</v>
      </c>
      <c r="B854" s="18" t="s">
        <v>1576</v>
      </c>
      <c r="C854" s="7"/>
      <c r="D854" s="7" t="s">
        <v>476</v>
      </c>
      <c r="E854" s="5" t="s">
        <v>471</v>
      </c>
      <c r="F854">
        <v>90</v>
      </c>
      <c r="G854">
        <v>85</v>
      </c>
      <c r="H854">
        <v>0.8</v>
      </c>
      <c r="I854" s="3">
        <v>182.91525423728817</v>
      </c>
      <c r="J854" t="s">
        <v>196</v>
      </c>
    </row>
    <row r="855" spans="1:11" x14ac:dyDescent="0.35">
      <c r="A855" s="7" t="s">
        <v>664</v>
      </c>
      <c r="B855" s="18" t="s">
        <v>1577</v>
      </c>
      <c r="C855" s="7"/>
      <c r="D855" s="7" t="s">
        <v>476</v>
      </c>
      <c r="E855" s="5" t="s">
        <v>471</v>
      </c>
      <c r="F855">
        <v>90</v>
      </c>
      <c r="G855">
        <v>95</v>
      </c>
      <c r="H855">
        <v>0.95</v>
      </c>
      <c r="I855" s="3">
        <v>217.21186440677965</v>
      </c>
      <c r="J855" s="8" t="s">
        <v>196</v>
      </c>
    </row>
    <row r="856" spans="1:11" x14ac:dyDescent="0.35">
      <c r="A856" s="7" t="s">
        <v>664</v>
      </c>
      <c r="B856" s="18" t="s">
        <v>1578</v>
      </c>
      <c r="C856" s="7"/>
      <c r="D856" s="7" t="s">
        <v>476</v>
      </c>
      <c r="E856" s="5" t="s">
        <v>471</v>
      </c>
      <c r="F856">
        <v>90</v>
      </c>
      <c r="G856">
        <v>100</v>
      </c>
      <c r="H856">
        <v>0.9</v>
      </c>
      <c r="I856" s="3">
        <v>205.77966101694918</v>
      </c>
      <c r="J856" t="s">
        <v>196</v>
      </c>
    </row>
    <row r="857" spans="1:11" x14ac:dyDescent="0.35">
      <c r="A857" t="s">
        <v>457</v>
      </c>
      <c r="B857" s="18" t="s">
        <v>1579</v>
      </c>
      <c r="C857" s="7"/>
      <c r="D857" s="7" t="s">
        <v>476</v>
      </c>
      <c r="E857" s="5" t="s">
        <v>471</v>
      </c>
      <c r="F857">
        <v>95</v>
      </c>
      <c r="G857">
        <v>90</v>
      </c>
      <c r="H857">
        <v>1</v>
      </c>
      <c r="I857" s="3">
        <v>29532</v>
      </c>
      <c r="J857" t="s">
        <v>459</v>
      </c>
      <c r="K857" s="16" t="s">
        <v>461</v>
      </c>
    </row>
    <row r="858" spans="1:11" x14ac:dyDescent="0.35">
      <c r="A858" t="s">
        <v>457</v>
      </c>
      <c r="B858" s="18" t="s">
        <v>1580</v>
      </c>
      <c r="C858" s="7"/>
      <c r="D858" s="7" t="s">
        <v>476</v>
      </c>
      <c r="E858" s="5" t="s">
        <v>471</v>
      </c>
      <c r="F858">
        <v>95</v>
      </c>
      <c r="G858">
        <v>60</v>
      </c>
      <c r="H858">
        <v>0.1</v>
      </c>
      <c r="I858" s="3">
        <f>$I$857*H858</f>
        <v>2953.2000000000003</v>
      </c>
      <c r="J858" t="s">
        <v>459</v>
      </c>
    </row>
    <row r="859" spans="1:11" x14ac:dyDescent="0.35">
      <c r="A859" t="s">
        <v>457</v>
      </c>
      <c r="B859" s="18" t="s">
        <v>1581</v>
      </c>
      <c r="C859" s="7"/>
      <c r="D859" s="7" t="s">
        <v>476</v>
      </c>
      <c r="E859" s="5" t="s">
        <v>471</v>
      </c>
      <c r="F859">
        <v>95</v>
      </c>
      <c r="G859">
        <v>70</v>
      </c>
      <c r="H859">
        <v>0.3</v>
      </c>
      <c r="I859" s="3">
        <f t="shared" ref="I859:I864" si="0">$I$857*H859</f>
        <v>8859.6</v>
      </c>
      <c r="J859" t="s">
        <v>459</v>
      </c>
    </row>
    <row r="860" spans="1:11" x14ac:dyDescent="0.35">
      <c r="A860" t="s">
        <v>457</v>
      </c>
      <c r="B860" s="18" t="s">
        <v>1582</v>
      </c>
      <c r="C860" s="7"/>
      <c r="D860" s="7" t="s">
        <v>476</v>
      </c>
      <c r="E860" s="5" t="s">
        <v>471</v>
      </c>
      <c r="F860">
        <v>95</v>
      </c>
      <c r="G860">
        <v>75</v>
      </c>
      <c r="H860">
        <v>0.4</v>
      </c>
      <c r="I860" s="3">
        <f t="shared" si="0"/>
        <v>11812.800000000001</v>
      </c>
      <c r="J860" t="s">
        <v>459</v>
      </c>
    </row>
    <row r="861" spans="1:11" x14ac:dyDescent="0.35">
      <c r="A861" t="s">
        <v>457</v>
      </c>
      <c r="B861" s="18" t="s">
        <v>1583</v>
      </c>
      <c r="C861" s="7"/>
      <c r="D861" s="7" t="s">
        <v>476</v>
      </c>
      <c r="E861" s="5" t="s">
        <v>471</v>
      </c>
      <c r="F861">
        <v>95</v>
      </c>
      <c r="G861">
        <v>80</v>
      </c>
      <c r="H861">
        <v>0.5</v>
      </c>
      <c r="I861" s="3">
        <f t="shared" si="0"/>
        <v>14766</v>
      </c>
      <c r="J861" t="s">
        <v>459</v>
      </c>
    </row>
    <row r="862" spans="1:11" x14ac:dyDescent="0.35">
      <c r="A862" t="s">
        <v>457</v>
      </c>
      <c r="B862" s="18" t="s">
        <v>1584</v>
      </c>
      <c r="C862" s="7"/>
      <c r="D862" s="7" t="s">
        <v>476</v>
      </c>
      <c r="E862" s="5" t="s">
        <v>471</v>
      </c>
      <c r="F862">
        <v>95</v>
      </c>
      <c r="G862">
        <v>85</v>
      </c>
      <c r="H862">
        <v>0.65</v>
      </c>
      <c r="I862" s="3">
        <f t="shared" si="0"/>
        <v>19195.8</v>
      </c>
      <c r="J862" t="s">
        <v>459</v>
      </c>
    </row>
    <row r="863" spans="1:11" x14ac:dyDescent="0.35">
      <c r="A863" t="s">
        <v>457</v>
      </c>
      <c r="B863" s="18" t="s">
        <v>1585</v>
      </c>
      <c r="C863" s="7"/>
      <c r="D863" s="7" t="s">
        <v>476</v>
      </c>
      <c r="E863" s="5" t="s">
        <v>471</v>
      </c>
      <c r="F863">
        <v>95</v>
      </c>
      <c r="G863">
        <v>100</v>
      </c>
      <c r="H863">
        <v>0.82</v>
      </c>
      <c r="I863" s="3">
        <f t="shared" si="0"/>
        <v>24216.239999999998</v>
      </c>
      <c r="J863" t="s">
        <v>459</v>
      </c>
    </row>
    <row r="864" spans="1:11" x14ac:dyDescent="0.35">
      <c r="A864" t="s">
        <v>457</v>
      </c>
      <c r="B864" s="18" t="s">
        <v>1586</v>
      </c>
      <c r="C864" s="7"/>
      <c r="D864" s="7" t="s">
        <v>476</v>
      </c>
      <c r="E864" s="5" t="s">
        <v>471</v>
      </c>
      <c r="F864">
        <v>95</v>
      </c>
      <c r="G864">
        <v>105</v>
      </c>
      <c r="H864">
        <v>0.2</v>
      </c>
      <c r="I864" s="3">
        <f t="shared" si="0"/>
        <v>5906.4000000000005</v>
      </c>
      <c r="J864" t="s">
        <v>459</v>
      </c>
    </row>
    <row r="865" spans="1:12" x14ac:dyDescent="0.35">
      <c r="A865" t="s">
        <v>458</v>
      </c>
      <c r="B865" s="18" t="s">
        <v>1587</v>
      </c>
      <c r="C865" s="7"/>
      <c r="D865" s="7" t="s">
        <v>476</v>
      </c>
      <c r="E865" s="5" t="s">
        <v>471</v>
      </c>
      <c r="F865">
        <v>90</v>
      </c>
      <c r="G865">
        <v>90</v>
      </c>
      <c r="H865">
        <v>1</v>
      </c>
      <c r="I865" s="3">
        <v>7797</v>
      </c>
      <c r="J865" t="s">
        <v>460</v>
      </c>
      <c r="K865" t="s">
        <v>461</v>
      </c>
    </row>
    <row r="866" spans="1:12" x14ac:dyDescent="0.35">
      <c r="A866" t="s">
        <v>458</v>
      </c>
      <c r="B866" s="18" t="s">
        <v>1588</v>
      </c>
      <c r="C866" s="7"/>
      <c r="D866" s="7" t="s">
        <v>476</v>
      </c>
      <c r="E866" s="5" t="s">
        <v>471</v>
      </c>
      <c r="F866">
        <v>90</v>
      </c>
      <c r="G866">
        <v>60</v>
      </c>
      <c r="H866">
        <v>0.2</v>
      </c>
      <c r="I866" s="3">
        <v>1559.4</v>
      </c>
      <c r="J866" t="s">
        <v>460</v>
      </c>
    </row>
    <row r="867" spans="1:12" x14ac:dyDescent="0.35">
      <c r="A867" t="s">
        <v>458</v>
      </c>
      <c r="B867" s="18" t="s">
        <v>1589</v>
      </c>
      <c r="C867" s="7"/>
      <c r="D867" s="7" t="s">
        <v>476</v>
      </c>
      <c r="E867" s="5" t="s">
        <v>471</v>
      </c>
      <c r="F867">
        <v>90</v>
      </c>
      <c r="G867">
        <v>65</v>
      </c>
      <c r="H867">
        <v>0.3</v>
      </c>
      <c r="I867" s="3">
        <v>2339.1</v>
      </c>
      <c r="J867" t="s">
        <v>460</v>
      </c>
    </row>
    <row r="868" spans="1:12" x14ac:dyDescent="0.35">
      <c r="A868" t="s">
        <v>458</v>
      </c>
      <c r="B868" s="18" t="s">
        <v>1590</v>
      </c>
      <c r="C868" s="7"/>
      <c r="D868" s="7" t="s">
        <v>476</v>
      </c>
      <c r="E868" s="5" t="s">
        <v>471</v>
      </c>
      <c r="F868">
        <v>90</v>
      </c>
      <c r="G868">
        <v>70</v>
      </c>
      <c r="H868">
        <v>0.15</v>
      </c>
      <c r="I868" s="3">
        <v>1169.55</v>
      </c>
      <c r="J868" t="s">
        <v>460</v>
      </c>
    </row>
    <row r="869" spans="1:12" x14ac:dyDescent="0.35">
      <c r="A869" t="s">
        <v>458</v>
      </c>
      <c r="B869" s="18" t="s">
        <v>1591</v>
      </c>
      <c r="C869" s="7"/>
      <c r="D869" s="7" t="s">
        <v>476</v>
      </c>
      <c r="E869" s="5" t="s">
        <v>471</v>
      </c>
      <c r="F869">
        <v>90</v>
      </c>
      <c r="G869">
        <v>75</v>
      </c>
      <c r="H869">
        <v>0.6</v>
      </c>
      <c r="I869" s="3">
        <v>4678.2</v>
      </c>
      <c r="J869" t="s">
        <v>460</v>
      </c>
    </row>
    <row r="870" spans="1:12" x14ac:dyDescent="0.35">
      <c r="A870" t="s">
        <v>458</v>
      </c>
      <c r="B870" s="18" t="s">
        <v>1592</v>
      </c>
      <c r="C870" s="7"/>
      <c r="D870" s="7" t="s">
        <v>476</v>
      </c>
      <c r="E870" s="5" t="s">
        <v>471</v>
      </c>
      <c r="F870">
        <v>90</v>
      </c>
      <c r="G870">
        <v>80</v>
      </c>
      <c r="H870">
        <v>0.7</v>
      </c>
      <c r="I870" s="3">
        <v>5457.9</v>
      </c>
      <c r="J870" t="s">
        <v>460</v>
      </c>
    </row>
    <row r="871" spans="1:12" x14ac:dyDescent="0.35">
      <c r="A871" t="s">
        <v>458</v>
      </c>
      <c r="B871" s="18" t="s">
        <v>1593</v>
      </c>
      <c r="C871" s="7"/>
      <c r="D871" s="7" t="s">
        <v>476</v>
      </c>
      <c r="E871" s="5" t="s">
        <v>471</v>
      </c>
      <c r="F871">
        <v>90</v>
      </c>
      <c r="G871">
        <v>85</v>
      </c>
      <c r="H871">
        <v>0.8</v>
      </c>
      <c r="I871" s="3">
        <v>6237.6</v>
      </c>
      <c r="J871" t="s">
        <v>460</v>
      </c>
    </row>
    <row r="872" spans="1:12" x14ac:dyDescent="0.35">
      <c r="A872" t="s">
        <v>458</v>
      </c>
      <c r="B872" s="18" t="s">
        <v>1594</v>
      </c>
      <c r="C872" s="7"/>
      <c r="D872" s="7" t="s">
        <v>476</v>
      </c>
      <c r="E872" s="5" t="s">
        <v>471</v>
      </c>
      <c r="F872">
        <v>90</v>
      </c>
      <c r="G872">
        <v>105</v>
      </c>
      <c r="H872">
        <v>0.55000000000000004</v>
      </c>
      <c r="I872" s="3">
        <v>4288.3500000000004</v>
      </c>
      <c r="J872" t="s">
        <v>460</v>
      </c>
    </row>
    <row r="873" spans="1:12" x14ac:dyDescent="0.35">
      <c r="A873" s="7" t="s">
        <v>665</v>
      </c>
      <c r="B873" s="18" t="s">
        <v>1595</v>
      </c>
      <c r="C873" s="7"/>
      <c r="D873" s="7" t="s">
        <v>476</v>
      </c>
      <c r="E873" s="5" t="s">
        <v>471</v>
      </c>
      <c r="F873">
        <v>90</v>
      </c>
      <c r="G873">
        <v>70</v>
      </c>
      <c r="H873">
        <v>0.9</v>
      </c>
      <c r="I873" s="3">
        <v>750</v>
      </c>
      <c r="J873" t="s">
        <v>199</v>
      </c>
      <c r="K873" t="s">
        <v>200</v>
      </c>
      <c r="L873" t="s">
        <v>201</v>
      </c>
    </row>
    <row r="874" spans="1:12" x14ac:dyDescent="0.35">
      <c r="A874" s="7" t="s">
        <v>665</v>
      </c>
      <c r="B874" s="18" t="s">
        <v>1596</v>
      </c>
      <c r="C874" s="7"/>
      <c r="D874" s="7" t="s">
        <v>476</v>
      </c>
      <c r="E874" s="5" t="s">
        <v>471</v>
      </c>
      <c r="F874">
        <v>90</v>
      </c>
      <c r="G874">
        <v>30</v>
      </c>
      <c r="H874">
        <v>0.3</v>
      </c>
      <c r="I874" s="3">
        <v>250</v>
      </c>
      <c r="J874" t="s">
        <v>199</v>
      </c>
    </row>
    <row r="875" spans="1:12" x14ac:dyDescent="0.35">
      <c r="A875" s="7" t="s">
        <v>665</v>
      </c>
      <c r="B875" s="18" t="s">
        <v>1597</v>
      </c>
      <c r="C875" s="7"/>
      <c r="D875" s="7" t="s">
        <v>476</v>
      </c>
      <c r="E875" s="5" t="s">
        <v>471</v>
      </c>
      <c r="F875">
        <v>90</v>
      </c>
      <c r="G875">
        <v>40</v>
      </c>
      <c r="H875">
        <v>0.4</v>
      </c>
      <c r="I875" s="3">
        <v>333.33333333333331</v>
      </c>
      <c r="J875" t="s">
        <v>199</v>
      </c>
    </row>
    <row r="876" spans="1:12" x14ac:dyDescent="0.35">
      <c r="A876" s="7" t="s">
        <v>665</v>
      </c>
      <c r="B876" s="18" t="s">
        <v>1598</v>
      </c>
      <c r="C876" s="7"/>
      <c r="D876" s="7" t="s">
        <v>476</v>
      </c>
      <c r="E876" s="5" t="s">
        <v>471</v>
      </c>
      <c r="F876">
        <v>90</v>
      </c>
      <c r="G876">
        <v>50</v>
      </c>
      <c r="H876">
        <v>0.6</v>
      </c>
      <c r="I876" s="3">
        <v>500</v>
      </c>
      <c r="J876" t="s">
        <v>199</v>
      </c>
    </row>
    <row r="877" spans="1:12" x14ac:dyDescent="0.35">
      <c r="A877" s="7" t="s">
        <v>665</v>
      </c>
      <c r="B877" s="18" t="s">
        <v>1599</v>
      </c>
      <c r="C877" s="7"/>
      <c r="D877" s="7" t="s">
        <v>476</v>
      </c>
      <c r="E877" s="5" t="s">
        <v>471</v>
      </c>
      <c r="F877">
        <v>90</v>
      </c>
      <c r="G877">
        <v>60</v>
      </c>
      <c r="H877">
        <v>0.7</v>
      </c>
      <c r="I877" s="3">
        <v>583.33333333333337</v>
      </c>
      <c r="J877" t="s">
        <v>199</v>
      </c>
    </row>
    <row r="878" spans="1:12" x14ac:dyDescent="0.35">
      <c r="A878" s="7" t="s">
        <v>665</v>
      </c>
      <c r="B878" s="18" t="s">
        <v>1600</v>
      </c>
      <c r="C878" s="7"/>
      <c r="D878" s="7" t="s">
        <v>476</v>
      </c>
      <c r="E878" s="5" t="s">
        <v>471</v>
      </c>
      <c r="F878">
        <v>90</v>
      </c>
      <c r="G878">
        <v>80</v>
      </c>
      <c r="H878">
        <v>1</v>
      </c>
      <c r="I878" s="3">
        <v>833.33333333333326</v>
      </c>
      <c r="J878" t="s">
        <v>199</v>
      </c>
    </row>
    <row r="879" spans="1:12" x14ac:dyDescent="0.35">
      <c r="A879" s="7" t="s">
        <v>665</v>
      </c>
      <c r="B879" s="18" t="s">
        <v>1601</v>
      </c>
      <c r="C879" s="7"/>
      <c r="D879" s="7" t="s">
        <v>476</v>
      </c>
      <c r="E879" s="5" t="s">
        <v>471</v>
      </c>
      <c r="F879">
        <v>90</v>
      </c>
      <c r="G879">
        <v>90</v>
      </c>
      <c r="H879">
        <v>0.95</v>
      </c>
      <c r="I879" s="3">
        <v>791.66666666666663</v>
      </c>
      <c r="J879" t="s">
        <v>199</v>
      </c>
    </row>
    <row r="880" spans="1:12" x14ac:dyDescent="0.35">
      <c r="A880" s="7" t="s">
        <v>665</v>
      </c>
      <c r="B880" s="18" t="s">
        <v>1602</v>
      </c>
      <c r="C880" s="7"/>
      <c r="D880" s="7" t="s">
        <v>476</v>
      </c>
      <c r="E880" s="5" t="s">
        <v>471</v>
      </c>
      <c r="F880">
        <v>90</v>
      </c>
      <c r="G880">
        <v>95</v>
      </c>
      <c r="H880">
        <v>0.3</v>
      </c>
      <c r="I880" s="3">
        <v>250</v>
      </c>
      <c r="J880" t="s">
        <v>199</v>
      </c>
    </row>
    <row r="881" spans="1:12" x14ac:dyDescent="0.35">
      <c r="A881" s="7" t="s">
        <v>666</v>
      </c>
      <c r="B881" s="18" t="s">
        <v>1603</v>
      </c>
      <c r="C881" s="7"/>
      <c r="D881" s="7" t="s">
        <v>476</v>
      </c>
      <c r="E881" s="5" t="s">
        <v>471</v>
      </c>
      <c r="F881">
        <v>88</v>
      </c>
      <c r="G881">
        <v>65</v>
      </c>
      <c r="H881">
        <v>0.45</v>
      </c>
      <c r="I881" s="3">
        <v>255.55555555555557</v>
      </c>
      <c r="J881" t="s">
        <v>202</v>
      </c>
      <c r="K881" t="s">
        <v>203</v>
      </c>
      <c r="L881" t="s">
        <v>204</v>
      </c>
    </row>
    <row r="882" spans="1:12" x14ac:dyDescent="0.35">
      <c r="A882" s="7" t="s">
        <v>666</v>
      </c>
      <c r="B882" s="18" t="s">
        <v>1604</v>
      </c>
      <c r="C882" s="7"/>
      <c r="D882" s="7" t="s">
        <v>476</v>
      </c>
      <c r="E882" s="5" t="s">
        <v>471</v>
      </c>
      <c r="F882">
        <v>88</v>
      </c>
      <c r="G882">
        <v>40</v>
      </c>
      <c r="H882">
        <v>0.12</v>
      </c>
      <c r="I882" s="3">
        <v>68.148148148148152</v>
      </c>
      <c r="J882" t="s">
        <v>202</v>
      </c>
    </row>
    <row r="883" spans="1:12" x14ac:dyDescent="0.35">
      <c r="A883" s="7" t="s">
        <v>666</v>
      </c>
      <c r="B883" s="18" t="s">
        <v>1605</v>
      </c>
      <c r="C883" s="7"/>
      <c r="D883" s="7" t="s">
        <v>476</v>
      </c>
      <c r="E883" s="5" t="s">
        <v>471</v>
      </c>
      <c r="F883">
        <v>88</v>
      </c>
      <c r="G883">
        <v>50</v>
      </c>
      <c r="H883">
        <v>0.25</v>
      </c>
      <c r="I883" s="3">
        <v>141.97530864197532</v>
      </c>
      <c r="J883" t="s">
        <v>202</v>
      </c>
    </row>
    <row r="884" spans="1:12" x14ac:dyDescent="0.35">
      <c r="A884" s="7" t="s">
        <v>666</v>
      </c>
      <c r="B884" s="18" t="s">
        <v>1606</v>
      </c>
      <c r="C884" s="7"/>
      <c r="D884" s="7" t="s">
        <v>476</v>
      </c>
      <c r="E884" s="5" t="s">
        <v>471</v>
      </c>
      <c r="F884">
        <v>88</v>
      </c>
      <c r="G884">
        <v>60</v>
      </c>
      <c r="H884">
        <v>0.4</v>
      </c>
      <c r="I884" s="3">
        <v>227.16049382716051</v>
      </c>
      <c r="J884" t="s">
        <v>202</v>
      </c>
    </row>
    <row r="885" spans="1:12" x14ac:dyDescent="0.35">
      <c r="A885" s="7" t="s">
        <v>666</v>
      </c>
      <c r="B885" s="18" t="s">
        <v>1607</v>
      </c>
      <c r="C885" s="7"/>
      <c r="D885" s="7" t="s">
        <v>476</v>
      </c>
      <c r="E885" s="5" t="s">
        <v>471</v>
      </c>
      <c r="F885">
        <v>88</v>
      </c>
      <c r="G885">
        <v>70</v>
      </c>
      <c r="H885">
        <v>0.5</v>
      </c>
      <c r="I885" s="3">
        <v>283.95061728395063</v>
      </c>
      <c r="J885" t="s">
        <v>202</v>
      </c>
    </row>
    <row r="886" spans="1:12" x14ac:dyDescent="0.35">
      <c r="A886" s="7" t="s">
        <v>666</v>
      </c>
      <c r="B886" s="18" t="s">
        <v>1608</v>
      </c>
      <c r="C886" s="7"/>
      <c r="D886" s="7" t="s">
        <v>476</v>
      </c>
      <c r="E886" s="5" t="s">
        <v>471</v>
      </c>
      <c r="F886">
        <v>88</v>
      </c>
      <c r="G886">
        <v>75</v>
      </c>
      <c r="H886">
        <v>0.6</v>
      </c>
      <c r="I886" s="3">
        <v>340.74074074074076</v>
      </c>
      <c r="J886" t="s">
        <v>202</v>
      </c>
    </row>
    <row r="887" spans="1:12" x14ac:dyDescent="0.35">
      <c r="A887" s="7" t="s">
        <v>666</v>
      </c>
      <c r="B887" s="18" t="s">
        <v>1609</v>
      </c>
      <c r="C887" s="7"/>
      <c r="D887" s="7" t="s">
        <v>476</v>
      </c>
      <c r="E887" s="5" t="s">
        <v>471</v>
      </c>
      <c r="F887">
        <v>88</v>
      </c>
      <c r="G887">
        <v>80</v>
      </c>
      <c r="H887">
        <v>0.75</v>
      </c>
      <c r="I887" s="3">
        <v>425.92592592592598</v>
      </c>
      <c r="J887" t="s">
        <v>202</v>
      </c>
    </row>
    <row r="888" spans="1:12" x14ac:dyDescent="0.35">
      <c r="A888" s="7" t="s">
        <v>666</v>
      </c>
      <c r="B888" s="18" t="s">
        <v>1610</v>
      </c>
      <c r="C888" s="7"/>
      <c r="D888" s="7" t="s">
        <v>476</v>
      </c>
      <c r="E888" s="5" t="s">
        <v>471</v>
      </c>
      <c r="F888">
        <v>88</v>
      </c>
      <c r="G888">
        <v>85</v>
      </c>
      <c r="H888">
        <v>0.85</v>
      </c>
      <c r="I888" s="3">
        <v>482.71604938271605</v>
      </c>
      <c r="J888" t="s">
        <v>202</v>
      </c>
    </row>
    <row r="889" spans="1:12" x14ac:dyDescent="0.35">
      <c r="A889" s="7" t="s">
        <v>666</v>
      </c>
      <c r="B889" s="18" t="s">
        <v>1611</v>
      </c>
      <c r="C889" s="7"/>
      <c r="D889" s="7" t="s">
        <v>476</v>
      </c>
      <c r="E889" s="5" t="s">
        <v>471</v>
      </c>
      <c r="F889">
        <v>88</v>
      </c>
      <c r="G889">
        <v>88</v>
      </c>
      <c r="H889">
        <v>1</v>
      </c>
      <c r="I889" s="3">
        <v>567.90123456790127</v>
      </c>
      <c r="J889" t="s">
        <v>202</v>
      </c>
    </row>
    <row r="890" spans="1:12" x14ac:dyDescent="0.35">
      <c r="A890" s="7" t="s">
        <v>666</v>
      </c>
      <c r="B890" s="18" t="s">
        <v>1612</v>
      </c>
      <c r="C890" s="7"/>
      <c r="D890" s="7" t="s">
        <v>476</v>
      </c>
      <c r="E890" s="5" t="s">
        <v>471</v>
      </c>
      <c r="F890">
        <v>88</v>
      </c>
      <c r="G890">
        <v>90</v>
      </c>
      <c r="H890">
        <v>0.82</v>
      </c>
      <c r="I890" s="3">
        <v>465.67901234567898</v>
      </c>
      <c r="J890" t="s">
        <v>202</v>
      </c>
    </row>
    <row r="891" spans="1:12" x14ac:dyDescent="0.35">
      <c r="A891" s="7" t="s">
        <v>666</v>
      </c>
      <c r="B891" s="18" t="s">
        <v>1613</v>
      </c>
      <c r="C891" s="7"/>
      <c r="D891" s="7" t="s">
        <v>476</v>
      </c>
      <c r="E891" s="5" t="s">
        <v>471</v>
      </c>
      <c r="F891">
        <v>88</v>
      </c>
      <c r="G891">
        <v>95</v>
      </c>
      <c r="H891">
        <v>0.4</v>
      </c>
      <c r="I891" s="3">
        <v>227.16049382716051</v>
      </c>
      <c r="J891" t="s">
        <v>202</v>
      </c>
    </row>
    <row r="892" spans="1:12" x14ac:dyDescent="0.35">
      <c r="A892" s="7" t="s">
        <v>666</v>
      </c>
      <c r="B892" s="18" t="s">
        <v>1614</v>
      </c>
      <c r="C892" s="7"/>
      <c r="D892" s="7" t="s">
        <v>476</v>
      </c>
      <c r="E892" s="5" t="s">
        <v>471</v>
      </c>
      <c r="F892">
        <v>90</v>
      </c>
      <c r="G892">
        <v>80</v>
      </c>
      <c r="H892">
        <v>0.8</v>
      </c>
      <c r="I892" s="3">
        <v>57.75</v>
      </c>
      <c r="J892" t="s">
        <v>205</v>
      </c>
      <c r="K892" t="s">
        <v>206</v>
      </c>
      <c r="L892" t="s">
        <v>207</v>
      </c>
    </row>
    <row r="893" spans="1:12" x14ac:dyDescent="0.35">
      <c r="A893" s="7" t="s">
        <v>666</v>
      </c>
      <c r="B893" s="18" t="s">
        <v>1615</v>
      </c>
      <c r="C893" s="7"/>
      <c r="D893" s="7" t="s">
        <v>476</v>
      </c>
      <c r="E893" s="5" t="s">
        <v>471</v>
      </c>
      <c r="F893">
        <v>90</v>
      </c>
      <c r="G893">
        <v>40</v>
      </c>
      <c r="H893">
        <v>0.1</v>
      </c>
      <c r="I893" s="3">
        <v>7.21875</v>
      </c>
      <c r="J893" t="s">
        <v>205</v>
      </c>
    </row>
    <row r="894" spans="1:12" x14ac:dyDescent="0.35">
      <c r="A894" s="7" t="s">
        <v>666</v>
      </c>
      <c r="B894" s="18" t="s">
        <v>1616</v>
      </c>
      <c r="C894" s="7"/>
      <c r="D894" s="7" t="s">
        <v>476</v>
      </c>
      <c r="E894" s="5" t="s">
        <v>471</v>
      </c>
      <c r="F894">
        <v>90</v>
      </c>
      <c r="G894">
        <v>50</v>
      </c>
      <c r="H894">
        <v>0.15</v>
      </c>
      <c r="I894" s="3">
        <v>10.828124999999998</v>
      </c>
      <c r="J894" t="s">
        <v>205</v>
      </c>
    </row>
    <row r="895" spans="1:12" x14ac:dyDescent="0.35">
      <c r="A895" s="7" t="s">
        <v>666</v>
      </c>
      <c r="B895" s="18" t="s">
        <v>1617</v>
      </c>
      <c r="C895" s="7"/>
      <c r="D895" s="7" t="s">
        <v>476</v>
      </c>
      <c r="E895" s="5" t="s">
        <v>471</v>
      </c>
      <c r="F895">
        <v>90</v>
      </c>
      <c r="G895">
        <v>60</v>
      </c>
      <c r="H895">
        <v>0.3</v>
      </c>
      <c r="I895" s="3">
        <v>21.656249999999996</v>
      </c>
      <c r="J895" t="s">
        <v>205</v>
      </c>
    </row>
    <row r="896" spans="1:12" x14ac:dyDescent="0.35">
      <c r="A896" s="7" t="s">
        <v>666</v>
      </c>
      <c r="B896" s="18" t="s">
        <v>1618</v>
      </c>
      <c r="C896" s="7"/>
      <c r="D896" s="7" t="s">
        <v>476</v>
      </c>
      <c r="E896" s="5" t="s">
        <v>471</v>
      </c>
      <c r="F896">
        <v>90</v>
      </c>
      <c r="G896">
        <v>70</v>
      </c>
      <c r="H896">
        <v>0.5</v>
      </c>
      <c r="I896" s="3">
        <v>36.09375</v>
      </c>
      <c r="J896" t="s">
        <v>205</v>
      </c>
    </row>
    <row r="897" spans="1:12" x14ac:dyDescent="0.35">
      <c r="A897" s="7" t="s">
        <v>666</v>
      </c>
      <c r="B897" s="18" t="s">
        <v>1619</v>
      </c>
      <c r="C897" s="7"/>
      <c r="D897" s="7" t="s">
        <v>476</v>
      </c>
      <c r="E897" s="5" t="s">
        <v>471</v>
      </c>
      <c r="F897">
        <v>90</v>
      </c>
      <c r="G897">
        <v>90</v>
      </c>
      <c r="H897">
        <v>1</v>
      </c>
      <c r="I897" s="3">
        <v>72.1875</v>
      </c>
      <c r="J897" t="s">
        <v>205</v>
      </c>
    </row>
    <row r="898" spans="1:12" x14ac:dyDescent="0.35">
      <c r="A898" s="7" t="s">
        <v>666</v>
      </c>
      <c r="B898" s="18" t="s">
        <v>1620</v>
      </c>
      <c r="C898" s="7"/>
      <c r="D898" s="7" t="s">
        <v>476</v>
      </c>
      <c r="E898" s="5" t="s">
        <v>471</v>
      </c>
      <c r="F898">
        <v>90</v>
      </c>
      <c r="G898">
        <v>95</v>
      </c>
      <c r="H898">
        <v>0.95</v>
      </c>
      <c r="I898" s="3">
        <v>68.578124999999986</v>
      </c>
      <c r="J898" t="s">
        <v>205</v>
      </c>
    </row>
    <row r="899" spans="1:12" x14ac:dyDescent="0.35">
      <c r="A899" s="7" t="s">
        <v>666</v>
      </c>
      <c r="B899" s="18" t="s">
        <v>1621</v>
      </c>
      <c r="C899" s="7"/>
      <c r="D899" s="7" t="s">
        <v>476</v>
      </c>
      <c r="E899" s="5" t="s">
        <v>471</v>
      </c>
      <c r="F899">
        <v>90</v>
      </c>
      <c r="G899">
        <v>100</v>
      </c>
      <c r="H899">
        <v>0.85</v>
      </c>
      <c r="I899" s="3">
        <v>61.359374999999993</v>
      </c>
      <c r="J899" t="s">
        <v>205</v>
      </c>
    </row>
    <row r="900" spans="1:12" x14ac:dyDescent="0.35">
      <c r="A900" s="7" t="s">
        <v>463</v>
      </c>
      <c r="B900" s="18" t="s">
        <v>1622</v>
      </c>
      <c r="C900" s="7"/>
      <c r="D900" s="7" t="s">
        <v>487</v>
      </c>
      <c r="E900" s="5" t="s">
        <v>471</v>
      </c>
      <c r="F900">
        <v>40</v>
      </c>
      <c r="G900">
        <v>40</v>
      </c>
      <c r="H900">
        <v>1</v>
      </c>
      <c r="I900" s="3">
        <v>4.2051282051282053</v>
      </c>
      <c r="J900" t="s">
        <v>208</v>
      </c>
      <c r="K900" t="s">
        <v>209</v>
      </c>
      <c r="L900" t="s">
        <v>210</v>
      </c>
    </row>
    <row r="901" spans="1:12" x14ac:dyDescent="0.35">
      <c r="A901" s="7" t="s">
        <v>463</v>
      </c>
      <c r="B901" s="18" t="s">
        <v>1623</v>
      </c>
      <c r="C901" s="7"/>
      <c r="D901" s="7" t="s">
        <v>487</v>
      </c>
      <c r="E901" s="5" t="s">
        <v>471</v>
      </c>
      <c r="F901" s="28">
        <v>30</v>
      </c>
      <c r="G901">
        <v>30</v>
      </c>
      <c r="H901" s="28">
        <v>1</v>
      </c>
      <c r="I901" s="3">
        <v>1.4</v>
      </c>
      <c r="J901" t="s">
        <v>464</v>
      </c>
      <c r="K901" s="1" t="s">
        <v>1654</v>
      </c>
    </row>
    <row r="902" spans="1:12" x14ac:dyDescent="0.35">
      <c r="A902" s="7" t="s">
        <v>463</v>
      </c>
      <c r="B902" s="18" t="s">
        <v>1624</v>
      </c>
      <c r="C902" s="7"/>
      <c r="D902" s="7" t="s">
        <v>487</v>
      </c>
      <c r="E902" s="5" t="s">
        <v>471</v>
      </c>
      <c r="F902" s="28">
        <v>30</v>
      </c>
      <c r="G902">
        <v>30</v>
      </c>
      <c r="H902" s="28">
        <v>1</v>
      </c>
      <c r="I902" s="3">
        <v>5</v>
      </c>
      <c r="J902" t="s">
        <v>465</v>
      </c>
      <c r="K902" s="1" t="s">
        <v>1654</v>
      </c>
    </row>
    <row r="903" spans="1:12" x14ac:dyDescent="0.35">
      <c r="A903" s="7" t="s">
        <v>463</v>
      </c>
      <c r="B903" s="18" t="s">
        <v>1625</v>
      </c>
      <c r="C903" s="7" t="s">
        <v>667</v>
      </c>
      <c r="D903" s="7" t="s">
        <v>487</v>
      </c>
      <c r="E903" s="5" t="s">
        <v>472</v>
      </c>
      <c r="F903">
        <v>50</v>
      </c>
      <c r="G903">
        <v>50</v>
      </c>
      <c r="H903">
        <v>1</v>
      </c>
      <c r="I903" s="3">
        <v>19.146341463414636</v>
      </c>
      <c r="J903" t="s">
        <v>462</v>
      </c>
      <c r="K903" t="s">
        <v>209</v>
      </c>
      <c r="L903" t="s">
        <v>211</v>
      </c>
    </row>
    <row r="904" spans="1:12" x14ac:dyDescent="0.35">
      <c r="A904" s="7" t="s">
        <v>668</v>
      </c>
      <c r="B904" s="18" t="s">
        <v>1626</v>
      </c>
      <c r="C904" s="7"/>
      <c r="D904" s="7" t="s">
        <v>487</v>
      </c>
      <c r="E904" s="5" t="s">
        <v>471</v>
      </c>
      <c r="F904">
        <v>65</v>
      </c>
      <c r="G904">
        <v>65</v>
      </c>
      <c r="H904">
        <v>1</v>
      </c>
      <c r="I904" s="3">
        <v>432.23140495867767</v>
      </c>
      <c r="J904" t="s">
        <v>212</v>
      </c>
      <c r="K904" t="s">
        <v>213</v>
      </c>
      <c r="L904" t="s">
        <v>214</v>
      </c>
    </row>
    <row r="905" spans="1:12" x14ac:dyDescent="0.35">
      <c r="A905" s="7" t="s">
        <v>668</v>
      </c>
      <c r="B905" s="18" t="s">
        <v>1627</v>
      </c>
      <c r="C905" s="7"/>
      <c r="D905" s="7" t="s">
        <v>487</v>
      </c>
      <c r="E905" s="5" t="s">
        <v>471</v>
      </c>
      <c r="F905">
        <v>65</v>
      </c>
      <c r="G905">
        <v>30</v>
      </c>
      <c r="H905">
        <v>0.05</v>
      </c>
      <c r="I905" s="3">
        <v>21.611570247933884</v>
      </c>
      <c r="J905" t="s">
        <v>212</v>
      </c>
    </row>
    <row r="906" spans="1:12" x14ac:dyDescent="0.35">
      <c r="A906" s="7" t="s">
        <v>668</v>
      </c>
      <c r="B906" s="18" t="s">
        <v>1628</v>
      </c>
      <c r="C906" s="7"/>
      <c r="D906" s="7" t="s">
        <v>487</v>
      </c>
      <c r="E906" s="5" t="s">
        <v>471</v>
      </c>
      <c r="F906">
        <v>65</v>
      </c>
      <c r="G906">
        <v>35</v>
      </c>
      <c r="H906">
        <v>0.1</v>
      </c>
      <c r="I906" s="3">
        <v>43.223140495867767</v>
      </c>
      <c r="J906" t="s">
        <v>212</v>
      </c>
    </row>
    <row r="907" spans="1:12" x14ac:dyDescent="0.35">
      <c r="A907" s="7" t="s">
        <v>668</v>
      </c>
      <c r="B907" s="18" t="s">
        <v>1629</v>
      </c>
      <c r="C907" s="7"/>
      <c r="D907" s="7" t="s">
        <v>487</v>
      </c>
      <c r="E907" s="5" t="s">
        <v>471</v>
      </c>
      <c r="F907">
        <v>65</v>
      </c>
      <c r="G907">
        <v>40</v>
      </c>
      <c r="H907">
        <v>0.2</v>
      </c>
      <c r="I907" s="3">
        <v>86.446280991735534</v>
      </c>
      <c r="J907" t="s">
        <v>212</v>
      </c>
    </row>
    <row r="908" spans="1:12" x14ac:dyDescent="0.35">
      <c r="A908" s="7" t="s">
        <v>668</v>
      </c>
      <c r="B908" s="18" t="s">
        <v>1630</v>
      </c>
      <c r="C908" s="7"/>
      <c r="D908" s="7" t="s">
        <v>487</v>
      </c>
      <c r="E908" s="5" t="s">
        <v>471</v>
      </c>
      <c r="F908">
        <v>65</v>
      </c>
      <c r="G908">
        <v>45</v>
      </c>
      <c r="H908">
        <v>0.25</v>
      </c>
      <c r="I908" s="3">
        <v>108.05785123966942</v>
      </c>
      <c r="J908" t="s">
        <v>212</v>
      </c>
    </row>
    <row r="909" spans="1:12" x14ac:dyDescent="0.35">
      <c r="A909" s="7" t="s">
        <v>668</v>
      </c>
      <c r="B909" s="18" t="s">
        <v>1631</v>
      </c>
      <c r="C909" s="7"/>
      <c r="D909" s="7" t="s">
        <v>487</v>
      </c>
      <c r="E909" s="5" t="s">
        <v>471</v>
      </c>
      <c r="F909">
        <v>65</v>
      </c>
      <c r="G909">
        <v>50</v>
      </c>
      <c r="H909">
        <v>0.4</v>
      </c>
      <c r="I909" s="3">
        <v>172.89256198347107</v>
      </c>
      <c r="J909" t="s">
        <v>212</v>
      </c>
    </row>
    <row r="910" spans="1:12" x14ac:dyDescent="0.35">
      <c r="A910" s="7" t="s">
        <v>668</v>
      </c>
      <c r="B910" s="18" t="s">
        <v>1632</v>
      </c>
      <c r="C910" s="7"/>
      <c r="D910" s="7" t="s">
        <v>487</v>
      </c>
      <c r="E910" s="5" t="s">
        <v>471</v>
      </c>
      <c r="F910">
        <v>65</v>
      </c>
      <c r="G910">
        <v>55</v>
      </c>
      <c r="H910">
        <v>0.55000000000000004</v>
      </c>
      <c r="I910" s="3">
        <v>237.72727272727275</v>
      </c>
      <c r="J910" t="s">
        <v>212</v>
      </c>
    </row>
    <row r="911" spans="1:12" x14ac:dyDescent="0.35">
      <c r="A911" s="7" t="s">
        <v>668</v>
      </c>
      <c r="B911" s="18" t="s">
        <v>1633</v>
      </c>
      <c r="C911" s="7"/>
      <c r="D911" s="7" t="s">
        <v>487</v>
      </c>
      <c r="E911" s="5" t="s">
        <v>471</v>
      </c>
      <c r="F911">
        <v>65</v>
      </c>
      <c r="G911">
        <v>60</v>
      </c>
      <c r="H911">
        <v>0.8</v>
      </c>
      <c r="I911" s="3">
        <v>345.78512396694214</v>
      </c>
      <c r="J911" t="s">
        <v>212</v>
      </c>
    </row>
    <row r="912" spans="1:12" x14ac:dyDescent="0.35">
      <c r="A912" s="7" t="s">
        <v>668</v>
      </c>
      <c r="B912" s="18" t="s">
        <v>1634</v>
      </c>
      <c r="C912" s="7"/>
      <c r="D912" s="7" t="s">
        <v>487</v>
      </c>
      <c r="E912" s="5" t="s">
        <v>471</v>
      </c>
      <c r="F912">
        <v>65</v>
      </c>
      <c r="G912">
        <v>70</v>
      </c>
      <c r="H912">
        <v>0.3</v>
      </c>
      <c r="I912" s="3">
        <v>129.6694214876033</v>
      </c>
      <c r="J912" t="s">
        <v>212</v>
      </c>
    </row>
    <row r="913" spans="1:12" x14ac:dyDescent="0.35">
      <c r="A913" s="7" t="s">
        <v>668</v>
      </c>
      <c r="B913" s="18" t="s">
        <v>1635</v>
      </c>
      <c r="C913" s="7"/>
      <c r="D913" s="7" t="s">
        <v>487</v>
      </c>
      <c r="E913" s="5" t="s">
        <v>471</v>
      </c>
      <c r="F913">
        <v>65</v>
      </c>
      <c r="G913">
        <v>75</v>
      </c>
      <c r="H913">
        <v>0.1</v>
      </c>
      <c r="I913" s="3">
        <v>43.223140495867767</v>
      </c>
      <c r="J913" t="s">
        <v>212</v>
      </c>
    </row>
    <row r="914" spans="1:12" x14ac:dyDescent="0.35">
      <c r="A914" s="7" t="s">
        <v>669</v>
      </c>
      <c r="B914" s="18" t="s">
        <v>1636</v>
      </c>
      <c r="C914" s="20"/>
      <c r="D914" s="7" t="s">
        <v>487</v>
      </c>
      <c r="E914" s="5" t="s">
        <v>471</v>
      </c>
      <c r="F914">
        <v>40</v>
      </c>
      <c r="G914">
        <v>40</v>
      </c>
      <c r="H914">
        <v>1</v>
      </c>
      <c r="I914" s="3">
        <v>15.615615615615614</v>
      </c>
      <c r="J914" t="s">
        <v>466</v>
      </c>
      <c r="K914" t="s">
        <v>88</v>
      </c>
    </row>
    <row r="915" spans="1:12" x14ac:dyDescent="0.35">
      <c r="A915" s="7" t="s">
        <v>495</v>
      </c>
      <c r="B915" s="18" t="s">
        <v>1637</v>
      </c>
      <c r="C915" s="15"/>
      <c r="D915" s="7" t="s">
        <v>496</v>
      </c>
      <c r="E915" s="5" t="s">
        <v>471</v>
      </c>
      <c r="F915">
        <v>60</v>
      </c>
      <c r="G915">
        <v>60</v>
      </c>
      <c r="H915">
        <v>1</v>
      </c>
      <c r="I915" s="3">
        <v>55.315789473684212</v>
      </c>
      <c r="J915" t="s">
        <v>52</v>
      </c>
      <c r="K915" t="s">
        <v>53</v>
      </c>
      <c r="L915" t="s">
        <v>54</v>
      </c>
    </row>
    <row r="916" spans="1:12" x14ac:dyDescent="0.35">
      <c r="A916" s="7" t="s">
        <v>495</v>
      </c>
      <c r="B916" s="18" t="s">
        <v>1638</v>
      </c>
      <c r="C916" s="15"/>
      <c r="D916" s="7" t="s">
        <v>496</v>
      </c>
      <c r="E916" s="5" t="s">
        <v>471</v>
      </c>
      <c r="F916">
        <v>60</v>
      </c>
      <c r="G916">
        <v>45</v>
      </c>
      <c r="H916">
        <v>0.3</v>
      </c>
      <c r="I916" s="3">
        <v>16.594736842105263</v>
      </c>
      <c r="J916" t="s">
        <v>52</v>
      </c>
      <c r="K916" t="s">
        <v>53</v>
      </c>
    </row>
    <row r="917" spans="1:12" x14ac:dyDescent="0.35">
      <c r="A917" s="7" t="s">
        <v>495</v>
      </c>
      <c r="B917" s="18" t="s">
        <v>1639</v>
      </c>
      <c r="C917" s="15"/>
      <c r="D917" s="7" t="s">
        <v>496</v>
      </c>
      <c r="E917" s="5" t="s">
        <v>471</v>
      </c>
      <c r="F917">
        <v>60</v>
      </c>
      <c r="G917">
        <v>50</v>
      </c>
      <c r="H917">
        <v>0.55000000000000004</v>
      </c>
      <c r="I917" s="3">
        <v>30.423684210526318</v>
      </c>
      <c r="J917" t="s">
        <v>52</v>
      </c>
      <c r="K917" t="s">
        <v>53</v>
      </c>
    </row>
    <row r="918" spans="1:12" x14ac:dyDescent="0.35">
      <c r="A918" s="7" t="s">
        <v>495</v>
      </c>
      <c r="B918" s="18" t="s">
        <v>1640</v>
      </c>
      <c r="C918" s="15"/>
      <c r="D918" s="7" t="s">
        <v>496</v>
      </c>
      <c r="E918" s="5" t="s">
        <v>471</v>
      </c>
      <c r="F918">
        <v>60</v>
      </c>
      <c r="G918">
        <v>55</v>
      </c>
      <c r="H918">
        <v>0.75</v>
      </c>
      <c r="I918" s="3">
        <v>41.486842105263158</v>
      </c>
      <c r="J918" t="s">
        <v>52</v>
      </c>
      <c r="K918" t="s">
        <v>53</v>
      </c>
    </row>
    <row r="919" spans="1:12" x14ac:dyDescent="0.35">
      <c r="A919" s="7" t="s">
        <v>495</v>
      </c>
      <c r="B919" s="18" t="s">
        <v>1641</v>
      </c>
      <c r="C919" s="15"/>
      <c r="D919" s="7" t="s">
        <v>496</v>
      </c>
      <c r="E919" s="5" t="s">
        <v>471</v>
      </c>
      <c r="F919">
        <v>60</v>
      </c>
      <c r="G919">
        <v>65</v>
      </c>
      <c r="H919">
        <v>0.85</v>
      </c>
      <c r="I919" s="3">
        <v>47.018421052631581</v>
      </c>
      <c r="J919" t="s">
        <v>52</v>
      </c>
      <c r="K919" t="s">
        <v>53</v>
      </c>
    </row>
    <row r="920" spans="1:12" x14ac:dyDescent="0.35">
      <c r="A920" s="7" t="s">
        <v>495</v>
      </c>
      <c r="B920" s="18" t="s">
        <v>1642</v>
      </c>
      <c r="C920" s="15"/>
      <c r="D920" s="7" t="s">
        <v>496</v>
      </c>
      <c r="E920" s="5" t="s">
        <v>471</v>
      </c>
      <c r="F920">
        <v>60</v>
      </c>
      <c r="G920">
        <v>70</v>
      </c>
      <c r="H920">
        <v>0.6</v>
      </c>
      <c r="I920" s="3">
        <v>33.189473684210526</v>
      </c>
      <c r="J920" t="s">
        <v>52</v>
      </c>
      <c r="K920" t="s">
        <v>53</v>
      </c>
    </row>
    <row r="921" spans="1:12" x14ac:dyDescent="0.35">
      <c r="A921" s="7" t="s">
        <v>495</v>
      </c>
      <c r="B921" s="18" t="s">
        <v>1643</v>
      </c>
      <c r="C921" s="15"/>
      <c r="D921" s="7" t="s">
        <v>496</v>
      </c>
      <c r="E921" s="5" t="s">
        <v>471</v>
      </c>
      <c r="F921">
        <v>60</v>
      </c>
      <c r="G921">
        <v>75</v>
      </c>
      <c r="H921">
        <v>0.3</v>
      </c>
      <c r="I921" s="3">
        <v>16.594736842105263</v>
      </c>
      <c r="J921" t="s">
        <v>52</v>
      </c>
      <c r="K921" t="s">
        <v>53</v>
      </c>
    </row>
    <row r="922" spans="1:12" x14ac:dyDescent="0.35">
      <c r="A922" s="7" t="s">
        <v>670</v>
      </c>
      <c r="B922" s="18" t="s">
        <v>1644</v>
      </c>
      <c r="C922" s="20"/>
      <c r="D922" s="7" t="s">
        <v>476</v>
      </c>
      <c r="E922" s="5" t="s">
        <v>471</v>
      </c>
      <c r="F922">
        <v>40</v>
      </c>
      <c r="G922">
        <v>37</v>
      </c>
      <c r="H922">
        <v>1</v>
      </c>
      <c r="I922" s="3">
        <v>45</v>
      </c>
      <c r="J922" t="s">
        <v>219</v>
      </c>
      <c r="K922" t="s">
        <v>220</v>
      </c>
      <c r="L922" t="s">
        <v>221</v>
      </c>
    </row>
    <row r="923" spans="1:12" x14ac:dyDescent="0.35">
      <c r="A923" s="7" t="s">
        <v>671</v>
      </c>
      <c r="B923" s="18" t="s">
        <v>1645</v>
      </c>
      <c r="C923" s="20"/>
      <c r="D923" s="7" t="s">
        <v>476</v>
      </c>
      <c r="E923" s="5" t="s">
        <v>471</v>
      </c>
      <c r="F923">
        <v>45</v>
      </c>
      <c r="G923">
        <v>45</v>
      </c>
      <c r="H923">
        <v>1</v>
      </c>
      <c r="I923" s="3">
        <v>7.5816831683168315</v>
      </c>
      <c r="J923" t="s">
        <v>222</v>
      </c>
      <c r="K923" t="s">
        <v>223</v>
      </c>
      <c r="L923" t="s">
        <v>224</v>
      </c>
    </row>
    <row r="924" spans="1:12" x14ac:dyDescent="0.35">
      <c r="A924" s="7" t="s">
        <v>671</v>
      </c>
      <c r="B924" s="18" t="s">
        <v>1646</v>
      </c>
      <c r="C924" s="20"/>
      <c r="D924" s="7" t="s">
        <v>476</v>
      </c>
      <c r="E924" s="5" t="s">
        <v>471</v>
      </c>
      <c r="F924">
        <v>45</v>
      </c>
      <c r="G924">
        <v>30</v>
      </c>
      <c r="H924">
        <v>0.53</v>
      </c>
      <c r="I924" s="3">
        <v>4.0182920792079209</v>
      </c>
      <c r="J924" t="s">
        <v>222</v>
      </c>
    </row>
    <row r="925" spans="1:12" x14ac:dyDescent="0.35">
      <c r="A925" s="7" t="s">
        <v>671</v>
      </c>
      <c r="B925" s="18" t="s">
        <v>1647</v>
      </c>
      <c r="C925" s="7"/>
      <c r="D925" s="7" t="s">
        <v>476</v>
      </c>
      <c r="E925" s="5" t="s">
        <v>471</v>
      </c>
      <c r="F925">
        <v>45</v>
      </c>
      <c r="G925">
        <v>35</v>
      </c>
      <c r="H925">
        <v>0.71</v>
      </c>
      <c r="I925" s="3">
        <v>5.3829950495049506</v>
      </c>
      <c r="J925" t="s">
        <v>222</v>
      </c>
    </row>
    <row r="926" spans="1:12" x14ac:dyDescent="0.35">
      <c r="A926" s="7" t="s">
        <v>671</v>
      </c>
      <c r="B926" s="18" t="s">
        <v>1648</v>
      </c>
      <c r="C926" s="7"/>
      <c r="D926" s="7" t="s">
        <v>476</v>
      </c>
      <c r="E926" s="5" t="s">
        <v>471</v>
      </c>
      <c r="F926">
        <v>45</v>
      </c>
      <c r="G926">
        <v>40</v>
      </c>
      <c r="H926">
        <v>0.93</v>
      </c>
      <c r="I926" s="3">
        <v>7.050965346534654</v>
      </c>
      <c r="J926" t="s">
        <v>222</v>
      </c>
    </row>
    <row r="927" spans="1:12" x14ac:dyDescent="0.35">
      <c r="A927" s="7" t="s">
        <v>671</v>
      </c>
      <c r="B927" s="18" t="s">
        <v>1649</v>
      </c>
      <c r="C927" s="7"/>
      <c r="D927" s="7" t="s">
        <v>476</v>
      </c>
      <c r="E927" s="5" t="s">
        <v>471</v>
      </c>
      <c r="F927">
        <v>45</v>
      </c>
      <c r="G927">
        <v>50</v>
      </c>
      <c r="H927">
        <v>0.82</v>
      </c>
      <c r="I927" s="3">
        <v>6.2169801980198018</v>
      </c>
      <c r="J927" t="s">
        <v>222</v>
      </c>
    </row>
    <row r="928" spans="1:12" x14ac:dyDescent="0.35">
      <c r="A928" s="7" t="s">
        <v>671</v>
      </c>
      <c r="B928" s="18" t="s">
        <v>1650</v>
      </c>
      <c r="C928" s="7"/>
      <c r="D928" s="7" t="s">
        <v>476</v>
      </c>
      <c r="E928" s="5" t="s">
        <v>471</v>
      </c>
      <c r="F928">
        <v>45</v>
      </c>
      <c r="G928">
        <v>55</v>
      </c>
      <c r="H928">
        <v>0.39</v>
      </c>
      <c r="I928" s="3">
        <v>2.9568564356435645</v>
      </c>
      <c r="J928" t="s">
        <v>222</v>
      </c>
    </row>
    <row r="929" spans="1:10" x14ac:dyDescent="0.35">
      <c r="A929" s="7" t="s">
        <v>671</v>
      </c>
      <c r="B929" s="18" t="s">
        <v>1651</v>
      </c>
      <c r="C929" s="7"/>
      <c r="D929" s="7" t="s">
        <v>476</v>
      </c>
      <c r="E929" s="5" t="s">
        <v>471</v>
      </c>
      <c r="F929">
        <v>45</v>
      </c>
      <c r="G929">
        <v>60</v>
      </c>
      <c r="H929">
        <v>0.25</v>
      </c>
      <c r="I929" s="3">
        <v>1.8954207920792079</v>
      </c>
      <c r="J929" t="s">
        <v>222</v>
      </c>
    </row>
    <row r="930" spans="1:10" ht="15.5" x14ac:dyDescent="0.35">
      <c r="A930" s="33" t="s">
        <v>1655</v>
      </c>
      <c r="B930" s="18" t="s">
        <v>1657</v>
      </c>
      <c r="F930">
        <v>70</v>
      </c>
      <c r="G930">
        <v>25</v>
      </c>
      <c r="H930">
        <v>0.1</v>
      </c>
      <c r="I930" s="3">
        <v>12</v>
      </c>
      <c r="J930" s="34" t="s">
        <v>1663</v>
      </c>
    </row>
    <row r="931" spans="1:10" ht="15.5" x14ac:dyDescent="0.35">
      <c r="A931" s="33" t="s">
        <v>1655</v>
      </c>
      <c r="B931" s="18" t="s">
        <v>1658</v>
      </c>
      <c r="F931">
        <v>70</v>
      </c>
      <c r="G931">
        <v>50</v>
      </c>
      <c r="H931">
        <v>0.5</v>
      </c>
      <c r="I931" s="3">
        <v>267</v>
      </c>
      <c r="J931" s="34" t="s">
        <v>1663</v>
      </c>
    </row>
    <row r="932" spans="1:10" ht="15.5" x14ac:dyDescent="0.35">
      <c r="A932" s="33" t="s">
        <v>1655</v>
      </c>
      <c r="B932" s="18" t="s">
        <v>1659</v>
      </c>
      <c r="F932">
        <v>70</v>
      </c>
      <c r="G932">
        <v>70</v>
      </c>
      <c r="H932">
        <v>1</v>
      </c>
      <c r="I932" s="3">
        <v>418</v>
      </c>
      <c r="J932" s="34" t="s">
        <v>1663</v>
      </c>
    </row>
    <row r="933" spans="1:10" x14ac:dyDescent="0.35">
      <c r="A933" s="33" t="s">
        <v>1656</v>
      </c>
      <c r="B933" s="18" t="s">
        <v>1660</v>
      </c>
      <c r="F933">
        <v>70</v>
      </c>
      <c r="G933">
        <v>25</v>
      </c>
      <c r="H933">
        <v>0.1</v>
      </c>
      <c r="I933" s="3">
        <v>25</v>
      </c>
      <c r="J933" s="33" t="s">
        <v>1664</v>
      </c>
    </row>
    <row r="934" spans="1:10" x14ac:dyDescent="0.35">
      <c r="A934" s="33" t="s">
        <v>1656</v>
      </c>
      <c r="B934" s="18" t="s">
        <v>1661</v>
      </c>
      <c r="F934">
        <v>70</v>
      </c>
      <c r="G934">
        <v>50</v>
      </c>
      <c r="H934">
        <v>0.5</v>
      </c>
      <c r="I934" s="3">
        <v>285</v>
      </c>
      <c r="J934" s="33" t="s">
        <v>1664</v>
      </c>
    </row>
    <row r="935" spans="1:10" x14ac:dyDescent="0.35">
      <c r="A935" s="33" t="s">
        <v>1656</v>
      </c>
      <c r="B935" s="18" t="s">
        <v>1662</v>
      </c>
      <c r="F935">
        <v>70</v>
      </c>
      <c r="G935">
        <v>70</v>
      </c>
      <c r="H935">
        <v>1</v>
      </c>
      <c r="I935" s="3">
        <v>846</v>
      </c>
      <c r="J935" s="33" t="s">
        <v>1664</v>
      </c>
    </row>
  </sheetData>
  <sortState xmlns:xlrd2="http://schemas.microsoft.com/office/spreadsheetml/2017/richdata2" ref="A2:R929">
    <sortCondition ref="A1:A929"/>
  </sortState>
  <phoneticPr fontId="15" type="noConversion"/>
  <conditionalFormatting sqref="J2:J897">
    <cfRule type="duplicateValues" dxfId="1" priority="15"/>
  </conditionalFormatting>
  <conditionalFormatting sqref="K95">
    <cfRule type="duplicateValues" dxfId="0" priority="1"/>
  </conditionalFormatting>
  <hyperlinks>
    <hyperlink ref="L2" r:id="rId1" xr:uid="{F52ADDBB-AB47-4121-84DE-252E462DCF91}"/>
    <hyperlink ref="L3" r:id="rId2" xr:uid="{06320733-A787-4B68-862E-7A8259A61A79}"/>
    <hyperlink ref="L10" r:id="rId3" xr:uid="{C70ACC55-4EE1-4A20-94BC-B551A641AD7F}"/>
    <hyperlink ref="L15" r:id="rId4" xr:uid="{0C41B05E-CFB0-4FAF-BB90-8F31E46639AC}"/>
    <hyperlink ref="M32" r:id="rId5" tooltip="Show report for QJX15573.1" display="https://www.ncbi.nlm.nih.gov/protein/QJX15573.1?report=genbank&amp;log$=protalign&amp;blast_rank=1&amp;RID=XTZ19H6S01N" xr:uid="{0A62C3FC-8C5A-41EB-9BBC-58DF9D028E47}"/>
    <hyperlink ref="M33" r:id="rId6" tooltip="Show report for QJX15573.1" display="https://www.ncbi.nlm.nih.gov/protein/QJX15573.1?report=genbank&amp;log$=protalign&amp;blast_rank=1&amp;RID=XTZ19H6S01N" xr:uid="{B7FA2D23-0F7E-44E7-9DA9-91DA64674699}"/>
    <hyperlink ref="M34" r:id="rId7" tooltip="Show report for QJX15573.1" display="https://www.ncbi.nlm.nih.gov/protein/QJX15573.1?report=genbank&amp;log$=protalign&amp;blast_rank=1&amp;RID=XTZ19H6S01N" xr:uid="{521B5FDB-3EBD-4EA6-B0EE-21C2054A7F7F}"/>
    <hyperlink ref="M36" r:id="rId8" tooltip="Show report for QJX15573.1" display="https://www.ncbi.nlm.nih.gov/protein/QJX15573.1?report=genbank&amp;log$=protalign&amp;blast_rank=1&amp;RID=XTZ19H6S01N" xr:uid="{0A575145-A0EF-4F4E-A70C-B3CF2B67EC2D}"/>
    <hyperlink ref="M38" r:id="rId9" tooltip="Show report for QJX15573.1" display="https://www.ncbi.nlm.nih.gov/protein/QJX15573.1?report=genbank&amp;log$=protalign&amp;blast_rank=1&amp;RID=XTZ19H6S01N" xr:uid="{77781FD4-B9F3-4CAF-BB7C-A228022B78CA}"/>
    <hyperlink ref="M40" r:id="rId10" tooltip="Show report for QJX15573.1" display="https://www.ncbi.nlm.nih.gov/protein/QJX15573.1?report=genbank&amp;log$=protalign&amp;blast_rank=1&amp;RID=XTZ19H6S01N" xr:uid="{7141A7F0-3C9F-45F1-B126-212701EB4801}"/>
    <hyperlink ref="M42" r:id="rId11" tooltip="Show report for QJX15573.1" display="https://www.ncbi.nlm.nih.gov/protein/QJX15573.1?report=genbank&amp;log$=protalign&amp;blast_rank=1&amp;RID=XTZ19H6S01N" xr:uid="{151C6D2C-F5C4-45C6-BDEC-7D7A0715C0F4}"/>
    <hyperlink ref="M35" r:id="rId12" tooltip="Show report for QJX15573.1" display="https://www.ncbi.nlm.nih.gov/protein/QJX15573.1?report=genbank&amp;log$=protalign&amp;blast_rank=1&amp;RID=XTZ19H6S01N" xr:uid="{D02D100F-323C-4387-AD36-DBD9CE3D93DE}"/>
    <hyperlink ref="M37" r:id="rId13" tooltip="Show report for QJX15573.1" display="https://www.ncbi.nlm.nih.gov/protein/QJX15573.1?report=genbank&amp;log$=protalign&amp;blast_rank=1&amp;RID=XTZ19H6S01N" xr:uid="{05F02809-50B6-4183-B48B-D0BE93058039}"/>
    <hyperlink ref="M39" r:id="rId14" tooltip="Show report for QJX15573.1" display="https://www.ncbi.nlm.nih.gov/protein/QJX15573.1?report=genbank&amp;log$=protalign&amp;blast_rank=1&amp;RID=XTZ19H6S01N" xr:uid="{A089743F-710B-45C4-8200-D0077E4D0DDA}"/>
    <hyperlink ref="M41" r:id="rId15" tooltip="Show report for QJX15573.1" display="https://www.ncbi.nlm.nih.gov/protein/QJX15573.1?report=genbank&amp;log$=protalign&amp;blast_rank=1&amp;RID=XTZ19H6S01N" xr:uid="{44191EEB-5519-4710-9A6E-894283ADE696}"/>
    <hyperlink ref="M43" r:id="rId16" tooltip="Show report for QJX15573.1" display="https://www.ncbi.nlm.nih.gov/protein/QJX15573.1?report=genbank&amp;log$=protalign&amp;blast_rank=1&amp;RID=XTZ19H6S01N" xr:uid="{54A2F6FD-5E6E-4CE0-98EF-55222989B05E}"/>
    <hyperlink ref="M44" r:id="rId17" tooltip="Show report for AXR85509.1" display="https://www.ncbi.nlm.nih.gov/protein/AXR85509.1?report=genbank&amp;log$=protalign&amp;blast_rank=1&amp;RID=XTZJ3U7F01N" xr:uid="{5135F736-BA89-4887-BDBD-B55E56360563}"/>
    <hyperlink ref="M45" r:id="rId18" tooltip="Show report for AXR85509.1" display="https://www.ncbi.nlm.nih.gov/protein/AXR85509.1?report=genbank&amp;log$=protalign&amp;blast_rank=1&amp;RID=XTZJ3U7F01N" xr:uid="{473209C7-3486-48D8-93E0-8C2EF91EA8AC}"/>
    <hyperlink ref="L116" r:id="rId19" xr:uid="{B7BE7CEE-3A16-4B0B-BC13-E15E5682B638}"/>
    <hyperlink ref="L109" r:id="rId20" xr:uid="{53670BED-DB8C-463B-AA56-645EFB3D52A8}"/>
    <hyperlink ref="K161" r:id="rId21" xr:uid="{D0CDA272-6040-4D51-B5AD-CF96E1200635}"/>
    <hyperlink ref="K815" r:id="rId22" xr:uid="{E87E1607-D379-4D87-980B-04381CCABE1E}"/>
    <hyperlink ref="K238" r:id="rId23" xr:uid="{CB0B0DE9-0837-4DCE-8C1B-5A55190DBE18}"/>
    <hyperlink ref="K901" r:id="rId24" xr:uid="{53B14143-B2E5-4363-8CE0-CFC75703186D}"/>
    <hyperlink ref="K902" r:id="rId25" xr:uid="{3AAF257A-EF38-4DD2-AA16-A2C5198D0E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Mehmet Emre Erkanli</cp:lastModifiedBy>
  <dcterms:created xsi:type="dcterms:W3CDTF">2015-06-05T18:17:20Z</dcterms:created>
  <dcterms:modified xsi:type="dcterms:W3CDTF">2025-02-27T15:58:32Z</dcterms:modified>
</cp:coreProperties>
</file>